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showInkAnnotation="0"/>
  <mc:AlternateContent xmlns:mc="http://schemas.openxmlformats.org/markup-compatibility/2006">
    <mc:Choice Requires="x15">
      <x15ac:absPath xmlns:x15ac="http://schemas.microsoft.com/office/spreadsheetml/2010/11/ac" url="D:\Pos_Doc_Sinbiose\ReefSYN_data\Data\occ_Pinheiro_Trindade\"/>
    </mc:Choice>
  </mc:AlternateContent>
  <xr:revisionPtr revIDLastSave="0" documentId="8_{6E5CD90E-10DF-42A2-A04E-41460D30D872}" xr6:coauthVersionLast="36" xr6:coauthVersionMax="36" xr10:uidLastSave="{00000000-0000-0000-0000-000000000000}"/>
  <bookViews>
    <workbookView xWindow="0" yWindow="0" windowWidth="20490" windowHeight="8940" tabRatio="575" firstSheet="10" activeTab="11"/>
  </bookViews>
  <sheets>
    <sheet name="Exploração Censos" sheetId="4" r:id="rId1"/>
    <sheet name="explor Hal sp" sheetId="5" r:id="rId2"/>
    <sheet name="Explorações" sheetId="6" r:id="rId3"/>
    <sheet name="Exploração Cephalopholis" sheetId="9" r:id="rId4"/>
    <sheet name="T dinamica" sheetId="7" r:id="rId5"/>
    <sheet name="base bdpro" sheetId="73" r:id="rId6"/>
    <sheet name="VariaçÃo temporal" sheetId="18" r:id="rId7"/>
    <sheet name="Comunid_prof" sheetId="3" r:id="rId8"/>
    <sheet name="Abundancia Comunidade" sheetId="13" r:id="rId9"/>
    <sheet name="Lista de espécies do censos" sheetId="12" r:id="rId10"/>
    <sheet name="Plan1" sheetId="8" r:id="rId11"/>
    <sheet name="Base" sheetId="1" r:id="rId12"/>
    <sheet name="Observações" sheetId="2" r:id="rId13"/>
  </sheets>
  <definedNames>
    <definedName name="_xlnm._FilterDatabase" localSheetId="11" hidden="1">Base!$A$1:$T$5710</definedName>
    <definedName name="OLE_LINK1" localSheetId="6">'VariaçÃo temporal'!$A$8</definedName>
    <definedName name="OLE_LINK5" localSheetId="6">'VariaçÃo temporal'!$A$22</definedName>
    <definedName name="OLE_LINK7" localSheetId="6">'VariaçÃo temporal'!$Q$18</definedName>
  </definedNames>
  <calcPr calcId="181029"/>
  <pivotCaches>
    <pivotCache cacheId="0" r:id="rId14"/>
    <pivotCache cacheId="1" r:id="rId15"/>
    <pivotCache cacheId="2" r:id="rId16"/>
    <pivotCache cacheId="3" r:id="rId17"/>
  </pivotCaches>
</workbook>
</file>

<file path=xl/calcChain.xml><?xml version="1.0" encoding="utf-8"?>
<calcChain xmlns="http://schemas.openxmlformats.org/spreadsheetml/2006/main">
  <c r="H9" i="8" l="1"/>
  <c r="H10" i="8"/>
  <c r="H8" i="8"/>
  <c r="H6" i="8"/>
  <c r="H5" i="8"/>
  <c r="D106" i="18"/>
  <c r="E106" i="18"/>
  <c r="F106" i="18"/>
  <c r="C106" i="18"/>
  <c r="E229" i="73"/>
  <c r="F229" i="73"/>
  <c r="G229" i="73"/>
  <c r="H229" i="73"/>
  <c r="I229" i="73"/>
  <c r="J229" i="73"/>
  <c r="K229" i="73"/>
  <c r="L229" i="73"/>
  <c r="M229" i="73"/>
  <c r="N229" i="73"/>
  <c r="O229" i="73"/>
  <c r="P229" i="73"/>
  <c r="Q229" i="73"/>
  <c r="R229" i="73"/>
  <c r="S229" i="73"/>
  <c r="T229" i="73"/>
  <c r="U229" i="73"/>
  <c r="V229" i="73"/>
  <c r="W229" i="73"/>
  <c r="X229" i="73"/>
  <c r="Y229" i="73"/>
  <c r="Z229" i="73"/>
  <c r="AA229" i="73"/>
  <c r="AB229" i="73"/>
  <c r="AC229" i="73"/>
  <c r="AD229" i="73"/>
  <c r="AE229" i="73"/>
  <c r="AF229" i="73"/>
  <c r="AG229" i="73"/>
  <c r="AH229" i="73"/>
  <c r="AI229" i="73"/>
  <c r="AJ229" i="73"/>
  <c r="AK229" i="73"/>
  <c r="AL229" i="73"/>
  <c r="AM229" i="73"/>
  <c r="AN229" i="73"/>
  <c r="AO229" i="73"/>
  <c r="AP229" i="73"/>
  <c r="AQ229" i="73"/>
  <c r="AR229" i="73"/>
  <c r="AS229" i="73"/>
  <c r="AT229" i="73"/>
  <c r="AU229" i="73"/>
  <c r="AV229" i="73"/>
  <c r="AW229" i="73"/>
  <c r="AX229" i="73"/>
  <c r="AY229" i="73"/>
  <c r="AZ229" i="73"/>
  <c r="BA229" i="73"/>
  <c r="BB229" i="73"/>
  <c r="BC229" i="73"/>
  <c r="BD229" i="73"/>
  <c r="BE229" i="73"/>
  <c r="BF229" i="73"/>
  <c r="BG229" i="73"/>
  <c r="BH229" i="73"/>
  <c r="BI229" i="73"/>
  <c r="BJ229" i="73"/>
  <c r="BK229" i="73"/>
  <c r="BL229" i="73"/>
  <c r="BM229" i="73"/>
  <c r="BN229" i="73"/>
  <c r="BO229" i="73"/>
  <c r="BP229" i="73"/>
  <c r="BQ229" i="73"/>
  <c r="D234" i="73"/>
  <c r="BS164" i="73"/>
  <c r="BT164" i="73"/>
  <c r="BU164" i="73"/>
  <c r="BV164" i="73"/>
  <c r="BW164" i="73"/>
  <c r="BX164" i="73"/>
  <c r="BY164" i="73"/>
  <c r="BZ164" i="73"/>
  <c r="CA164" i="73"/>
  <c r="CB164" i="73"/>
  <c r="CC164" i="73"/>
  <c r="CD164" i="73"/>
  <c r="CE164" i="73"/>
  <c r="CF164" i="73"/>
  <c r="CG164" i="73"/>
  <c r="CH164" i="73"/>
  <c r="CI164" i="73"/>
  <c r="CJ164" i="73"/>
  <c r="CK164" i="73"/>
  <c r="CL164" i="73"/>
  <c r="CM164" i="73"/>
  <c r="CN164" i="73"/>
  <c r="CO164" i="73"/>
  <c r="CP164" i="73"/>
  <c r="CQ164" i="73"/>
  <c r="CR164" i="73"/>
  <c r="CS164" i="73"/>
  <c r="CT164" i="73"/>
  <c r="CU164" i="73"/>
  <c r="CV164" i="73"/>
  <c r="CW164" i="73"/>
  <c r="CX164" i="73"/>
  <c r="CY164" i="73"/>
  <c r="CZ164" i="73"/>
  <c r="DA164" i="73"/>
  <c r="DB164" i="73"/>
  <c r="DC164" i="73"/>
  <c r="DD164" i="73"/>
  <c r="DE164" i="73"/>
  <c r="DF164" i="73"/>
  <c r="DG164" i="73"/>
  <c r="DH164" i="73"/>
  <c r="DI164" i="73"/>
  <c r="DJ164" i="73"/>
  <c r="DK164" i="73"/>
  <c r="DL164" i="73"/>
  <c r="DM164" i="73"/>
  <c r="DN164" i="73"/>
  <c r="DO164" i="73"/>
  <c r="L146" i="18"/>
  <c r="M146" i="18"/>
  <c r="L147" i="18"/>
  <c r="M147" i="18"/>
  <c r="M148" i="18"/>
  <c r="L148" i="18"/>
  <c r="K147" i="18"/>
  <c r="K148" i="18"/>
  <c r="K146" i="18"/>
  <c r="H81" i="18"/>
  <c r="I81" i="18"/>
  <c r="H82" i="18"/>
  <c r="H83" i="18"/>
  <c r="I82" i="18"/>
  <c r="I83" i="18"/>
  <c r="G82" i="18"/>
  <c r="G83" i="18"/>
  <c r="G81" i="18"/>
  <c r="O304" i="13"/>
  <c r="O305" i="13"/>
  <c r="O306" i="13"/>
  <c r="N304" i="13"/>
  <c r="N308" i="13"/>
  <c r="N305" i="13"/>
  <c r="N306" i="13"/>
  <c r="N310" i="13"/>
  <c r="M305" i="13"/>
  <c r="M306" i="13"/>
  <c r="M304" i="13"/>
  <c r="L9" i="12"/>
  <c r="CU286" i="3"/>
  <c r="CT286" i="3"/>
  <c r="CS286" i="3"/>
  <c r="CR286" i="3"/>
  <c r="CQ286" i="3"/>
  <c r="CR281" i="3"/>
  <c r="CS281" i="3"/>
  <c r="CT281" i="3"/>
  <c r="CU281" i="3"/>
  <c r="CQ281" i="3"/>
  <c r="CI222" i="3"/>
  <c r="CJ222" i="3"/>
  <c r="CI223" i="3"/>
  <c r="CJ223" i="3"/>
  <c r="CJ224" i="3"/>
  <c r="CI224" i="3"/>
  <c r="CI133" i="3"/>
  <c r="CJ133" i="3"/>
  <c r="CI134" i="3"/>
  <c r="CI135" i="3"/>
  <c r="CJ134" i="3"/>
  <c r="CJ135" i="3"/>
  <c r="CI252" i="3"/>
  <c r="CI253" i="3"/>
  <c r="CI254" i="3"/>
  <c r="CJ252" i="3"/>
  <c r="CJ253" i="3"/>
  <c r="CJ254" i="3"/>
  <c r="CI263" i="3"/>
  <c r="CJ263" i="3"/>
  <c r="CI264" i="3"/>
  <c r="CI265" i="3"/>
  <c r="CJ264" i="3"/>
  <c r="CJ265" i="3"/>
  <c r="CI277" i="3"/>
  <c r="CJ277" i="3"/>
  <c r="CI278" i="3"/>
  <c r="CJ278" i="3"/>
  <c r="CJ279" i="3"/>
  <c r="CI279" i="3"/>
  <c r="CH277" i="3"/>
  <c r="BR312" i="3"/>
  <c r="BS312" i="3"/>
  <c r="BT312" i="3"/>
  <c r="BU312" i="3"/>
  <c r="BV312" i="3"/>
  <c r="BR295" i="3"/>
  <c r="BR313" i="3"/>
  <c r="BS295" i="3"/>
  <c r="BS313" i="3"/>
  <c r="BT295" i="3"/>
  <c r="BT313" i="3"/>
  <c r="BU295" i="3"/>
  <c r="BU313" i="3"/>
  <c r="BV295" i="3"/>
  <c r="BV313" i="3"/>
  <c r="BR296" i="3"/>
  <c r="BR314" i="3"/>
  <c r="BS296" i="3"/>
  <c r="BS314" i="3"/>
  <c r="BT296" i="3"/>
  <c r="BT314" i="3"/>
  <c r="BU296" i="3"/>
  <c r="BU314" i="3"/>
  <c r="BV296" i="3"/>
  <c r="BV314" i="3"/>
  <c r="CD293" i="3"/>
  <c r="CE293" i="3"/>
  <c r="CF293" i="3"/>
  <c r="CG293" i="3"/>
  <c r="CD294" i="3"/>
  <c r="CE294" i="3"/>
  <c r="CF294" i="3"/>
  <c r="CG294" i="3"/>
  <c r="CD295" i="3"/>
  <c r="CE295" i="3"/>
  <c r="CF295" i="3"/>
  <c r="CG295" i="3"/>
  <c r="CD296" i="3"/>
  <c r="CE296" i="3"/>
  <c r="CF296" i="3"/>
  <c r="CG296" i="3"/>
  <c r="CD297" i="3"/>
  <c r="CE297" i="3"/>
  <c r="CF297" i="3"/>
  <c r="CG297" i="3"/>
  <c r="CD287" i="3"/>
  <c r="CD298" i="3"/>
  <c r="CE287" i="3"/>
  <c r="CE298" i="3"/>
  <c r="CF287" i="3"/>
  <c r="CF298" i="3"/>
  <c r="CG287" i="3"/>
  <c r="CG298" i="3"/>
  <c r="CD299" i="3"/>
  <c r="CE299" i="3"/>
  <c r="CF299" i="3"/>
  <c r="CG299" i="3"/>
  <c r="CD300" i="3"/>
  <c r="CE300" i="3"/>
  <c r="CF300" i="3"/>
  <c r="CG300" i="3"/>
  <c r="CC294" i="3"/>
  <c r="CC295" i="3"/>
  <c r="CC296" i="3"/>
  <c r="CC297" i="3"/>
  <c r="CC287" i="3"/>
  <c r="CC298" i="3"/>
  <c r="CC299" i="3"/>
  <c r="CC300" i="3"/>
  <c r="CC293" i="3"/>
  <c r="BS300" i="3"/>
  <c r="BT300" i="3"/>
  <c r="BU300" i="3"/>
  <c r="BV300" i="3"/>
  <c r="BS301" i="3"/>
  <c r="BT301" i="3"/>
  <c r="BU301" i="3"/>
  <c r="BV301" i="3"/>
  <c r="BS302" i="3"/>
  <c r="BT302" i="3"/>
  <c r="BU302" i="3"/>
  <c r="BV302" i="3"/>
  <c r="BS303" i="3"/>
  <c r="BT303" i="3"/>
  <c r="BU303" i="3"/>
  <c r="BV303" i="3"/>
  <c r="BS304" i="3"/>
  <c r="BT304" i="3"/>
  <c r="BU304" i="3"/>
  <c r="BV304" i="3"/>
  <c r="BS305" i="3"/>
  <c r="BT305" i="3"/>
  <c r="BU305" i="3"/>
  <c r="BV305" i="3"/>
  <c r="BS306" i="3"/>
  <c r="BT306" i="3"/>
  <c r="BU306" i="3"/>
  <c r="BV306" i="3"/>
  <c r="BS307" i="3"/>
  <c r="BT307" i="3"/>
  <c r="BU307" i="3"/>
  <c r="BV307" i="3"/>
  <c r="BS308" i="3"/>
  <c r="BT308" i="3"/>
  <c r="BU308" i="3"/>
  <c r="BV308" i="3"/>
  <c r="BS291" i="3"/>
  <c r="BS309" i="3"/>
  <c r="BT291" i="3"/>
  <c r="BT309" i="3"/>
  <c r="BU291" i="3"/>
  <c r="BU309" i="3"/>
  <c r="BV291" i="3"/>
  <c r="BV309" i="3"/>
  <c r="BS310" i="3"/>
  <c r="BT310" i="3"/>
  <c r="BU310" i="3"/>
  <c r="BV310" i="3"/>
  <c r="BS311" i="3"/>
  <c r="BT311" i="3"/>
  <c r="BU311" i="3"/>
  <c r="BV311" i="3"/>
  <c r="BR301" i="3"/>
  <c r="BR302" i="3"/>
  <c r="BR303" i="3"/>
  <c r="BR304" i="3"/>
  <c r="BR305" i="3"/>
  <c r="BR306" i="3"/>
  <c r="BR307" i="3"/>
  <c r="BR308" i="3"/>
  <c r="BR291" i="3"/>
  <c r="BR309" i="3"/>
  <c r="BR310" i="3"/>
  <c r="BR311" i="3"/>
  <c r="BR300" i="3"/>
  <c r="BL292" i="3"/>
  <c r="BM292" i="3"/>
  <c r="BN292" i="3"/>
  <c r="BO292" i="3"/>
  <c r="BL293" i="3"/>
  <c r="BM293" i="3"/>
  <c r="BN293" i="3"/>
  <c r="BO293" i="3"/>
  <c r="BL294" i="3"/>
  <c r="BM294" i="3"/>
  <c r="BN294" i="3"/>
  <c r="BO294" i="3"/>
  <c r="BL285" i="3"/>
  <c r="BL295" i="3"/>
  <c r="BM285" i="3"/>
  <c r="BM295" i="3"/>
  <c r="BN285" i="3"/>
  <c r="BN295" i="3"/>
  <c r="BO285" i="3"/>
  <c r="BO295" i="3"/>
  <c r="BL296" i="3"/>
  <c r="BM296" i="3"/>
  <c r="BN296" i="3"/>
  <c r="BO296" i="3"/>
  <c r="BL297" i="3"/>
  <c r="BM297" i="3"/>
  <c r="BN297" i="3"/>
  <c r="BO297" i="3"/>
  <c r="BK297" i="3"/>
  <c r="BK293" i="3"/>
  <c r="BK294" i="3"/>
  <c r="BK285" i="3"/>
  <c r="BK295" i="3"/>
  <c r="BK296" i="3"/>
  <c r="BK292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E313" i="3"/>
  <c r="AF313" i="3"/>
  <c r="AG313" i="3"/>
  <c r="AH313" i="3"/>
  <c r="AD314" i="3"/>
  <c r="AE314" i="3"/>
  <c r="AF314" i="3"/>
  <c r="AG314" i="3"/>
  <c r="AH314" i="3"/>
  <c r="AD315" i="3"/>
  <c r="AE315" i="3"/>
  <c r="AF315" i="3"/>
  <c r="AG315" i="3"/>
  <c r="AH315" i="3"/>
  <c r="AD297" i="3"/>
  <c r="AD316" i="3"/>
  <c r="AE297" i="3"/>
  <c r="AE316" i="3"/>
  <c r="AF297" i="3"/>
  <c r="AF316" i="3"/>
  <c r="AG297" i="3"/>
  <c r="AG316" i="3"/>
  <c r="AH297" i="3"/>
  <c r="AH316" i="3"/>
  <c r="AD298" i="3"/>
  <c r="AD317" i="3"/>
  <c r="AE298" i="3"/>
  <c r="AE317" i="3"/>
  <c r="AF298" i="3"/>
  <c r="AF317" i="3"/>
  <c r="AG298" i="3"/>
  <c r="AG317" i="3"/>
  <c r="AH298" i="3"/>
  <c r="AH317" i="3"/>
  <c r="P294" i="3"/>
  <c r="P302" i="3"/>
  <c r="Q294" i="3"/>
  <c r="Q302" i="3"/>
  <c r="R294" i="3"/>
  <c r="R302" i="3"/>
  <c r="S294" i="3"/>
  <c r="S302" i="3"/>
  <c r="T294" i="3"/>
  <c r="T302" i="3"/>
  <c r="P295" i="3"/>
  <c r="P303" i="3"/>
  <c r="Q295" i="3"/>
  <c r="Q303" i="3"/>
  <c r="R295" i="3"/>
  <c r="R303" i="3"/>
  <c r="S295" i="3"/>
  <c r="S303" i="3"/>
  <c r="T295" i="3"/>
  <c r="T303" i="3"/>
  <c r="P304" i="3"/>
  <c r="Q304" i="3"/>
  <c r="R304" i="3"/>
  <c r="S304" i="3"/>
  <c r="T304" i="3"/>
  <c r="P305" i="3"/>
  <c r="Q305" i="3"/>
  <c r="R305" i="3"/>
  <c r="S305" i="3"/>
  <c r="T305" i="3"/>
  <c r="P306" i="3"/>
  <c r="Q306" i="3"/>
  <c r="R306" i="3"/>
  <c r="S306" i="3"/>
  <c r="T306" i="3"/>
  <c r="Q301" i="3"/>
  <c r="R301" i="3"/>
  <c r="S301" i="3"/>
  <c r="T301" i="3"/>
  <c r="P30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87" i="3"/>
  <c r="B296" i="3"/>
  <c r="C287" i="3"/>
  <c r="C296" i="3"/>
  <c r="D287" i="3"/>
  <c r="D296" i="3"/>
  <c r="E287" i="3"/>
  <c r="E296" i="3"/>
  <c r="F287" i="3"/>
  <c r="F296" i="3"/>
  <c r="B297" i="3"/>
  <c r="C297" i="3"/>
  <c r="D297" i="3"/>
  <c r="E297" i="3"/>
  <c r="F297" i="3"/>
  <c r="C291" i="3"/>
  <c r="D291" i="3"/>
  <c r="E291" i="3"/>
  <c r="F291" i="3"/>
  <c r="B291" i="3"/>
  <c r="Q290" i="3"/>
  <c r="R290" i="3"/>
  <c r="S290" i="3"/>
  <c r="T290" i="3"/>
  <c r="P290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E278" i="3"/>
  <c r="F278" i="3"/>
  <c r="F279" i="3"/>
  <c r="G278" i="3"/>
  <c r="G279" i="3"/>
  <c r="H278" i="3"/>
  <c r="I278" i="3"/>
  <c r="J278" i="3"/>
  <c r="J279" i="3"/>
  <c r="K278" i="3"/>
  <c r="K279" i="3"/>
  <c r="L278" i="3"/>
  <c r="M278" i="3"/>
  <c r="N278" i="3"/>
  <c r="N279" i="3"/>
  <c r="O278" i="3"/>
  <c r="O279" i="3"/>
  <c r="P278" i="3"/>
  <c r="Q278" i="3"/>
  <c r="R278" i="3"/>
  <c r="R279" i="3"/>
  <c r="S278" i="3"/>
  <c r="S279" i="3"/>
  <c r="T278" i="3"/>
  <c r="U278" i="3"/>
  <c r="V278" i="3"/>
  <c r="V279" i="3"/>
  <c r="W278" i="3"/>
  <c r="W279" i="3"/>
  <c r="X278" i="3"/>
  <c r="Y278" i="3"/>
  <c r="Z278" i="3"/>
  <c r="Z279" i="3"/>
  <c r="AA278" i="3"/>
  <c r="AA279" i="3"/>
  <c r="AB278" i="3"/>
  <c r="AC278" i="3"/>
  <c r="AD278" i="3"/>
  <c r="AD279" i="3"/>
  <c r="AE278" i="3"/>
  <c r="AE279" i="3"/>
  <c r="AF278" i="3"/>
  <c r="AG278" i="3"/>
  <c r="AH278" i="3"/>
  <c r="AH279" i="3"/>
  <c r="AI278" i="3"/>
  <c r="AI279" i="3"/>
  <c r="AJ278" i="3"/>
  <c r="AK278" i="3"/>
  <c r="AL278" i="3"/>
  <c r="AL279" i="3"/>
  <c r="AM278" i="3"/>
  <c r="AM279" i="3"/>
  <c r="AN278" i="3"/>
  <c r="AO278" i="3"/>
  <c r="AP278" i="3"/>
  <c r="AP279" i="3"/>
  <c r="AQ278" i="3"/>
  <c r="AQ279" i="3"/>
  <c r="AR278" i="3"/>
  <c r="AS278" i="3"/>
  <c r="AT278" i="3"/>
  <c r="AT279" i="3"/>
  <c r="AU278" i="3"/>
  <c r="AU279" i="3"/>
  <c r="AV278" i="3"/>
  <c r="AW278" i="3"/>
  <c r="AX278" i="3"/>
  <c r="AX279" i="3"/>
  <c r="AY278" i="3"/>
  <c r="AY279" i="3"/>
  <c r="AZ278" i="3"/>
  <c r="BA278" i="3"/>
  <c r="BB278" i="3"/>
  <c r="BB279" i="3"/>
  <c r="BC278" i="3"/>
  <c r="BC279" i="3"/>
  <c r="BD278" i="3"/>
  <c r="BE278" i="3"/>
  <c r="BF278" i="3"/>
  <c r="BF279" i="3"/>
  <c r="BG278" i="3"/>
  <c r="BG279" i="3"/>
  <c r="BH278" i="3"/>
  <c r="BI278" i="3"/>
  <c r="BJ278" i="3"/>
  <c r="BJ279" i="3"/>
  <c r="BK278" i="3"/>
  <c r="BK279" i="3"/>
  <c r="BL278" i="3"/>
  <c r="BM278" i="3"/>
  <c r="BN278" i="3"/>
  <c r="BN279" i="3"/>
  <c r="BO278" i="3"/>
  <c r="BO279" i="3"/>
  <c r="BP278" i="3"/>
  <c r="BQ278" i="3"/>
  <c r="BR278" i="3"/>
  <c r="BR279" i="3"/>
  <c r="BS278" i="3"/>
  <c r="BS279" i="3"/>
  <c r="BT278" i="3"/>
  <c r="BU278" i="3"/>
  <c r="BV278" i="3"/>
  <c r="BV279" i="3"/>
  <c r="BW278" i="3"/>
  <c r="BW279" i="3"/>
  <c r="BX278" i="3"/>
  <c r="BY278" i="3"/>
  <c r="BZ278" i="3"/>
  <c r="BZ279" i="3"/>
  <c r="CA278" i="3"/>
  <c r="CA279" i="3"/>
  <c r="CB278" i="3"/>
  <c r="CC278" i="3"/>
  <c r="CD278" i="3"/>
  <c r="CD279" i="3"/>
  <c r="CE278" i="3"/>
  <c r="CE279" i="3"/>
  <c r="CF278" i="3"/>
  <c r="CG278" i="3"/>
  <c r="CH278" i="3"/>
  <c r="CH279" i="3"/>
  <c r="E279" i="3"/>
  <c r="H279" i="3"/>
  <c r="I279" i="3"/>
  <c r="L279" i="3"/>
  <c r="M279" i="3"/>
  <c r="P279" i="3"/>
  <c r="Q279" i="3"/>
  <c r="T279" i="3"/>
  <c r="U279" i="3"/>
  <c r="X279" i="3"/>
  <c r="Y279" i="3"/>
  <c r="AB279" i="3"/>
  <c r="AC279" i="3"/>
  <c r="AF279" i="3"/>
  <c r="AG279" i="3"/>
  <c r="AJ279" i="3"/>
  <c r="AK279" i="3"/>
  <c r="AN279" i="3"/>
  <c r="AO279" i="3"/>
  <c r="AR279" i="3"/>
  <c r="AS279" i="3"/>
  <c r="AV279" i="3"/>
  <c r="AW279" i="3"/>
  <c r="AZ279" i="3"/>
  <c r="BA279" i="3"/>
  <c r="BD279" i="3"/>
  <c r="BE279" i="3"/>
  <c r="BH279" i="3"/>
  <c r="BI279" i="3"/>
  <c r="BL279" i="3"/>
  <c r="BM279" i="3"/>
  <c r="BP279" i="3"/>
  <c r="BQ279" i="3"/>
  <c r="BT279" i="3"/>
  <c r="BU279" i="3"/>
  <c r="BX279" i="3"/>
  <c r="BY279" i="3"/>
  <c r="CB279" i="3"/>
  <c r="CC279" i="3"/>
  <c r="CF279" i="3"/>
  <c r="CG279" i="3"/>
  <c r="D278" i="3"/>
  <c r="D277" i="3"/>
  <c r="D279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E264" i="3"/>
  <c r="E265" i="3"/>
  <c r="F264" i="3"/>
  <c r="F265" i="3"/>
  <c r="G264" i="3"/>
  <c r="H264" i="3"/>
  <c r="I264" i="3"/>
  <c r="I265" i="3"/>
  <c r="J264" i="3"/>
  <c r="J265" i="3"/>
  <c r="K264" i="3"/>
  <c r="L264" i="3"/>
  <c r="M264" i="3"/>
  <c r="M265" i="3"/>
  <c r="N264" i="3"/>
  <c r="N265" i="3"/>
  <c r="O264" i="3"/>
  <c r="P264" i="3"/>
  <c r="Q264" i="3"/>
  <c r="Q265" i="3"/>
  <c r="R264" i="3"/>
  <c r="R265" i="3"/>
  <c r="S264" i="3"/>
  <c r="T264" i="3"/>
  <c r="U264" i="3"/>
  <c r="U265" i="3"/>
  <c r="V264" i="3"/>
  <c r="V265" i="3"/>
  <c r="W264" i="3"/>
  <c r="X264" i="3"/>
  <c r="Y264" i="3"/>
  <c r="Y265" i="3"/>
  <c r="Z264" i="3"/>
  <c r="Z265" i="3"/>
  <c r="AA264" i="3"/>
  <c r="AB264" i="3"/>
  <c r="AC264" i="3"/>
  <c r="AC265" i="3"/>
  <c r="AD264" i="3"/>
  <c r="AD265" i="3"/>
  <c r="AE264" i="3"/>
  <c r="AF264" i="3"/>
  <c r="AG264" i="3"/>
  <c r="AG265" i="3"/>
  <c r="AH264" i="3"/>
  <c r="AH265" i="3"/>
  <c r="AI264" i="3"/>
  <c r="AJ264" i="3"/>
  <c r="AK264" i="3"/>
  <c r="AK265" i="3"/>
  <c r="AL264" i="3"/>
  <c r="AL265" i="3"/>
  <c r="AM264" i="3"/>
  <c r="AN264" i="3"/>
  <c r="AO264" i="3"/>
  <c r="AO265" i="3"/>
  <c r="AP264" i="3"/>
  <c r="AP265" i="3"/>
  <c r="AQ264" i="3"/>
  <c r="AR264" i="3"/>
  <c r="AS264" i="3"/>
  <c r="AS265" i="3"/>
  <c r="AT264" i="3"/>
  <c r="AT265" i="3"/>
  <c r="AU264" i="3"/>
  <c r="AV264" i="3"/>
  <c r="AW264" i="3"/>
  <c r="AW265" i="3"/>
  <c r="AX264" i="3"/>
  <c r="AX265" i="3"/>
  <c r="AY264" i="3"/>
  <c r="AZ264" i="3"/>
  <c r="BA264" i="3"/>
  <c r="BA265" i="3"/>
  <c r="BB264" i="3"/>
  <c r="BB265" i="3"/>
  <c r="BC264" i="3"/>
  <c r="BD264" i="3"/>
  <c r="BE264" i="3"/>
  <c r="BE265" i="3"/>
  <c r="BF264" i="3"/>
  <c r="BF265" i="3"/>
  <c r="BG264" i="3"/>
  <c r="BH264" i="3"/>
  <c r="BI264" i="3"/>
  <c r="BI265" i="3"/>
  <c r="BJ264" i="3"/>
  <c r="BJ265" i="3"/>
  <c r="BK264" i="3"/>
  <c r="BL264" i="3"/>
  <c r="BM264" i="3"/>
  <c r="BM265" i="3"/>
  <c r="BN264" i="3"/>
  <c r="BN265" i="3"/>
  <c r="BO264" i="3"/>
  <c r="BP264" i="3"/>
  <c r="BQ264" i="3"/>
  <c r="BQ265" i="3"/>
  <c r="BR264" i="3"/>
  <c r="BR265" i="3"/>
  <c r="BS264" i="3"/>
  <c r="BT264" i="3"/>
  <c r="BU264" i="3"/>
  <c r="BU265" i="3"/>
  <c r="BV264" i="3"/>
  <c r="BV265" i="3"/>
  <c r="BW264" i="3"/>
  <c r="BX264" i="3"/>
  <c r="BY264" i="3"/>
  <c r="BY265" i="3"/>
  <c r="BZ264" i="3"/>
  <c r="BZ265" i="3"/>
  <c r="CA264" i="3"/>
  <c r="CB264" i="3"/>
  <c r="CC264" i="3"/>
  <c r="CC265" i="3"/>
  <c r="CD264" i="3"/>
  <c r="CD265" i="3"/>
  <c r="CE264" i="3"/>
  <c r="CF264" i="3"/>
  <c r="CG264" i="3"/>
  <c r="CG265" i="3"/>
  <c r="CH264" i="3"/>
  <c r="CH265" i="3"/>
  <c r="G265" i="3"/>
  <c r="H265" i="3"/>
  <c r="K265" i="3"/>
  <c r="L265" i="3"/>
  <c r="O265" i="3"/>
  <c r="P265" i="3"/>
  <c r="S265" i="3"/>
  <c r="T265" i="3"/>
  <c r="W265" i="3"/>
  <c r="X265" i="3"/>
  <c r="AA265" i="3"/>
  <c r="AB265" i="3"/>
  <c r="AE265" i="3"/>
  <c r="AF265" i="3"/>
  <c r="AI265" i="3"/>
  <c r="AJ265" i="3"/>
  <c r="AM265" i="3"/>
  <c r="AN265" i="3"/>
  <c r="AQ265" i="3"/>
  <c r="AR265" i="3"/>
  <c r="AU265" i="3"/>
  <c r="AV265" i="3"/>
  <c r="AY265" i="3"/>
  <c r="AZ265" i="3"/>
  <c r="BC265" i="3"/>
  <c r="BD265" i="3"/>
  <c r="BG265" i="3"/>
  <c r="BH265" i="3"/>
  <c r="BK265" i="3"/>
  <c r="BL265" i="3"/>
  <c r="BO265" i="3"/>
  <c r="BP265" i="3"/>
  <c r="BS265" i="3"/>
  <c r="BT265" i="3"/>
  <c r="BW265" i="3"/>
  <c r="BX265" i="3"/>
  <c r="CA265" i="3"/>
  <c r="CB265" i="3"/>
  <c r="CE265" i="3"/>
  <c r="CF265" i="3"/>
  <c r="D264" i="3"/>
  <c r="D265" i="3"/>
  <c r="D263" i="3"/>
  <c r="E252" i="3"/>
  <c r="F252" i="3"/>
  <c r="F253" i="3"/>
  <c r="G252" i="3"/>
  <c r="G253" i="3"/>
  <c r="G254" i="3"/>
  <c r="H252" i="3"/>
  <c r="I252" i="3"/>
  <c r="J252" i="3"/>
  <c r="J253" i="3"/>
  <c r="K252" i="3"/>
  <c r="K253" i="3"/>
  <c r="K254" i="3"/>
  <c r="L252" i="3"/>
  <c r="M252" i="3"/>
  <c r="N252" i="3"/>
  <c r="N253" i="3"/>
  <c r="O252" i="3"/>
  <c r="O253" i="3"/>
  <c r="O254" i="3"/>
  <c r="P252" i="3"/>
  <c r="Q252" i="3"/>
  <c r="R252" i="3"/>
  <c r="R253" i="3"/>
  <c r="S252" i="3"/>
  <c r="S253" i="3"/>
  <c r="S254" i="3"/>
  <c r="T252" i="3"/>
  <c r="U252" i="3"/>
  <c r="V252" i="3"/>
  <c r="V253" i="3"/>
  <c r="W252" i="3"/>
  <c r="X252" i="3"/>
  <c r="Y252" i="3"/>
  <c r="Z252" i="3"/>
  <c r="Z253" i="3"/>
  <c r="AA252" i="3"/>
  <c r="AA253" i="3"/>
  <c r="AA254" i="3"/>
  <c r="AB252" i="3"/>
  <c r="AC252" i="3"/>
  <c r="AD252" i="3"/>
  <c r="AD253" i="3"/>
  <c r="AE252" i="3"/>
  <c r="AE253" i="3"/>
  <c r="AE254" i="3"/>
  <c r="AF252" i="3"/>
  <c r="AG252" i="3"/>
  <c r="AH252" i="3"/>
  <c r="AH253" i="3"/>
  <c r="AI252" i="3"/>
  <c r="AI253" i="3"/>
  <c r="AI254" i="3"/>
  <c r="AJ252" i="3"/>
  <c r="AK252" i="3"/>
  <c r="AL252" i="3"/>
  <c r="AL253" i="3"/>
  <c r="AM252" i="3"/>
  <c r="AN252" i="3"/>
  <c r="AO252" i="3"/>
  <c r="AP252" i="3"/>
  <c r="AP253" i="3"/>
  <c r="AQ252" i="3"/>
  <c r="AQ253" i="3"/>
  <c r="AQ254" i="3"/>
  <c r="AR252" i="3"/>
  <c r="AS252" i="3"/>
  <c r="AT252" i="3"/>
  <c r="AT253" i="3"/>
  <c r="AU252" i="3"/>
  <c r="AU253" i="3"/>
  <c r="AU254" i="3"/>
  <c r="AV252" i="3"/>
  <c r="AW252" i="3"/>
  <c r="AX252" i="3"/>
  <c r="AX253" i="3"/>
  <c r="AY252" i="3"/>
  <c r="AY253" i="3"/>
  <c r="AY254" i="3"/>
  <c r="AZ252" i="3"/>
  <c r="BA252" i="3"/>
  <c r="BB252" i="3"/>
  <c r="BB253" i="3"/>
  <c r="BC252" i="3"/>
  <c r="BD252" i="3"/>
  <c r="BE252" i="3"/>
  <c r="BF252" i="3"/>
  <c r="BF253" i="3"/>
  <c r="BG252" i="3"/>
  <c r="BG253" i="3"/>
  <c r="BG254" i="3"/>
  <c r="BH252" i="3"/>
  <c r="BI252" i="3"/>
  <c r="BJ252" i="3"/>
  <c r="BK252" i="3"/>
  <c r="BK253" i="3"/>
  <c r="BK254" i="3"/>
  <c r="BL252" i="3"/>
  <c r="BM252" i="3"/>
  <c r="BN252" i="3"/>
  <c r="BO252" i="3"/>
  <c r="BO253" i="3"/>
  <c r="BO254" i="3"/>
  <c r="BP252" i="3"/>
  <c r="BQ252" i="3"/>
  <c r="BR252" i="3"/>
  <c r="BS252" i="3"/>
  <c r="BS253" i="3"/>
  <c r="BS254" i="3"/>
  <c r="BT252" i="3"/>
  <c r="BU252" i="3"/>
  <c r="BV252" i="3"/>
  <c r="BW252" i="3"/>
  <c r="BW253" i="3"/>
  <c r="BW254" i="3"/>
  <c r="BX252" i="3"/>
  <c r="BY252" i="3"/>
  <c r="BZ252" i="3"/>
  <c r="CA252" i="3"/>
  <c r="CA253" i="3"/>
  <c r="CA254" i="3"/>
  <c r="CB252" i="3"/>
  <c r="CC252" i="3"/>
  <c r="CD252" i="3"/>
  <c r="CE252" i="3"/>
  <c r="CE253" i="3"/>
  <c r="CE254" i="3"/>
  <c r="CF252" i="3"/>
  <c r="CG252" i="3"/>
  <c r="CH252" i="3"/>
  <c r="E253" i="3"/>
  <c r="E254" i="3"/>
  <c r="H253" i="3"/>
  <c r="H254" i="3"/>
  <c r="I253" i="3"/>
  <c r="L253" i="3"/>
  <c r="L254" i="3"/>
  <c r="M253" i="3"/>
  <c r="M254" i="3"/>
  <c r="P253" i="3"/>
  <c r="Q253" i="3"/>
  <c r="Q254" i="3"/>
  <c r="T253" i="3"/>
  <c r="U253" i="3"/>
  <c r="W253" i="3"/>
  <c r="W254" i="3"/>
  <c r="X253" i="3"/>
  <c r="X254" i="3"/>
  <c r="Y253" i="3"/>
  <c r="AB253" i="3"/>
  <c r="AB254" i="3"/>
  <c r="AC253" i="3"/>
  <c r="AC254" i="3"/>
  <c r="AF253" i="3"/>
  <c r="AG253" i="3"/>
  <c r="AG254" i="3"/>
  <c r="AJ253" i="3"/>
  <c r="AK253" i="3"/>
  <c r="AM253" i="3"/>
  <c r="AM254" i="3"/>
  <c r="AN253" i="3"/>
  <c r="AN254" i="3"/>
  <c r="AO253" i="3"/>
  <c r="AR253" i="3"/>
  <c r="AR254" i="3"/>
  <c r="AS253" i="3"/>
  <c r="AS254" i="3"/>
  <c r="AV253" i="3"/>
  <c r="AV254" i="3"/>
  <c r="AW253" i="3"/>
  <c r="AW254" i="3"/>
  <c r="AZ253" i="3"/>
  <c r="BA253" i="3"/>
  <c r="BC253" i="3"/>
  <c r="BC254" i="3"/>
  <c r="BD253" i="3"/>
  <c r="BD254" i="3"/>
  <c r="BE253" i="3"/>
  <c r="BH253" i="3"/>
  <c r="BH254" i="3"/>
  <c r="BI253" i="3"/>
  <c r="BI254" i="3"/>
  <c r="BJ253" i="3"/>
  <c r="BL253" i="3"/>
  <c r="BL254" i="3"/>
  <c r="BM253" i="3"/>
  <c r="BM254" i="3"/>
  <c r="BN253" i="3"/>
  <c r="BP253" i="3"/>
  <c r="BP254" i="3"/>
  <c r="BQ253" i="3"/>
  <c r="BQ254" i="3"/>
  <c r="BR253" i="3"/>
  <c r="BT253" i="3"/>
  <c r="BT254" i="3"/>
  <c r="BU253" i="3"/>
  <c r="BU254" i="3"/>
  <c r="BV253" i="3"/>
  <c r="BX253" i="3"/>
  <c r="BX254" i="3"/>
  <c r="BY253" i="3"/>
  <c r="BY254" i="3"/>
  <c r="BZ253" i="3"/>
  <c r="CB253" i="3"/>
  <c r="CB254" i="3"/>
  <c r="CC253" i="3"/>
  <c r="CC254" i="3"/>
  <c r="CD253" i="3"/>
  <c r="CF253" i="3"/>
  <c r="CF254" i="3"/>
  <c r="CG253" i="3"/>
  <c r="CG254" i="3"/>
  <c r="CH253" i="3"/>
  <c r="F254" i="3"/>
  <c r="I254" i="3"/>
  <c r="J254" i="3"/>
  <c r="N254" i="3"/>
  <c r="P254" i="3"/>
  <c r="R254" i="3"/>
  <c r="T254" i="3"/>
  <c r="U254" i="3"/>
  <c r="V254" i="3"/>
  <c r="Y254" i="3"/>
  <c r="Z254" i="3"/>
  <c r="AD254" i="3"/>
  <c r="AF254" i="3"/>
  <c r="AH254" i="3"/>
  <c r="AJ254" i="3"/>
  <c r="AK254" i="3"/>
  <c r="AL254" i="3"/>
  <c r="AO254" i="3"/>
  <c r="AP254" i="3"/>
  <c r="AT254" i="3"/>
  <c r="AX254" i="3"/>
  <c r="AZ254" i="3"/>
  <c r="BA254" i="3"/>
  <c r="BB254" i="3"/>
  <c r="BE254" i="3"/>
  <c r="BF254" i="3"/>
  <c r="BJ254" i="3"/>
  <c r="BN254" i="3"/>
  <c r="BR254" i="3"/>
  <c r="BV254" i="3"/>
  <c r="BZ254" i="3"/>
  <c r="CD254" i="3"/>
  <c r="CH254" i="3"/>
  <c r="D252" i="3"/>
  <c r="D253" i="3"/>
  <c r="D254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E223" i="3"/>
  <c r="F223" i="3"/>
  <c r="G223" i="3"/>
  <c r="G224" i="3"/>
  <c r="H223" i="3"/>
  <c r="H224" i="3"/>
  <c r="I223" i="3"/>
  <c r="J223" i="3"/>
  <c r="K223" i="3"/>
  <c r="K224" i="3"/>
  <c r="L223" i="3"/>
  <c r="L224" i="3"/>
  <c r="M223" i="3"/>
  <c r="N223" i="3"/>
  <c r="O223" i="3"/>
  <c r="O224" i="3"/>
  <c r="P223" i="3"/>
  <c r="P224" i="3"/>
  <c r="Q223" i="3"/>
  <c r="R223" i="3"/>
  <c r="S223" i="3"/>
  <c r="S224" i="3"/>
  <c r="T223" i="3"/>
  <c r="T224" i="3"/>
  <c r="U223" i="3"/>
  <c r="V223" i="3"/>
  <c r="W223" i="3"/>
  <c r="W224" i="3"/>
  <c r="X223" i="3"/>
  <c r="X224" i="3"/>
  <c r="Y223" i="3"/>
  <c r="Z223" i="3"/>
  <c r="AA223" i="3"/>
  <c r="AA224" i="3"/>
  <c r="AB223" i="3"/>
  <c r="AB224" i="3"/>
  <c r="AC223" i="3"/>
  <c r="AD223" i="3"/>
  <c r="AE223" i="3"/>
  <c r="AE224" i="3"/>
  <c r="AF223" i="3"/>
  <c r="AF224" i="3"/>
  <c r="AG223" i="3"/>
  <c r="AH223" i="3"/>
  <c r="AI223" i="3"/>
  <c r="AI224" i="3"/>
  <c r="AJ223" i="3"/>
  <c r="AJ224" i="3"/>
  <c r="AK223" i="3"/>
  <c r="AL223" i="3"/>
  <c r="AM223" i="3"/>
  <c r="AM224" i="3"/>
  <c r="AN223" i="3"/>
  <c r="AN224" i="3"/>
  <c r="AO223" i="3"/>
  <c r="AP223" i="3"/>
  <c r="AQ223" i="3"/>
  <c r="AQ224" i="3"/>
  <c r="AR223" i="3"/>
  <c r="AR224" i="3"/>
  <c r="AS223" i="3"/>
  <c r="AT223" i="3"/>
  <c r="AU223" i="3"/>
  <c r="AU224" i="3"/>
  <c r="AV223" i="3"/>
  <c r="AV224" i="3"/>
  <c r="AW223" i="3"/>
  <c r="AX223" i="3"/>
  <c r="AY223" i="3"/>
  <c r="AY224" i="3"/>
  <c r="AZ223" i="3"/>
  <c r="AZ224" i="3"/>
  <c r="BA223" i="3"/>
  <c r="BB223" i="3"/>
  <c r="BC223" i="3"/>
  <c r="BC224" i="3"/>
  <c r="BD223" i="3"/>
  <c r="BD224" i="3"/>
  <c r="BE223" i="3"/>
  <c r="BF223" i="3"/>
  <c r="BG223" i="3"/>
  <c r="BG224" i="3"/>
  <c r="BH223" i="3"/>
  <c r="BH224" i="3"/>
  <c r="BI223" i="3"/>
  <c r="BJ223" i="3"/>
  <c r="BK223" i="3"/>
  <c r="BK224" i="3"/>
  <c r="BL223" i="3"/>
  <c r="BL224" i="3"/>
  <c r="BM223" i="3"/>
  <c r="BN223" i="3"/>
  <c r="BO223" i="3"/>
  <c r="BO224" i="3"/>
  <c r="BP223" i="3"/>
  <c r="BP224" i="3"/>
  <c r="BQ223" i="3"/>
  <c r="BR223" i="3"/>
  <c r="BS223" i="3"/>
  <c r="BS224" i="3"/>
  <c r="BT223" i="3"/>
  <c r="BT224" i="3"/>
  <c r="BU223" i="3"/>
  <c r="BV223" i="3"/>
  <c r="BW223" i="3"/>
  <c r="BW224" i="3"/>
  <c r="BX223" i="3"/>
  <c r="BX224" i="3"/>
  <c r="BY223" i="3"/>
  <c r="BZ223" i="3"/>
  <c r="CA223" i="3"/>
  <c r="CA224" i="3"/>
  <c r="CB223" i="3"/>
  <c r="CB224" i="3"/>
  <c r="CC223" i="3"/>
  <c r="CD223" i="3"/>
  <c r="CE223" i="3"/>
  <c r="CE224" i="3"/>
  <c r="CF223" i="3"/>
  <c r="CF224" i="3"/>
  <c r="CG223" i="3"/>
  <c r="CH223" i="3"/>
  <c r="E224" i="3"/>
  <c r="F224" i="3"/>
  <c r="I224" i="3"/>
  <c r="J224" i="3"/>
  <c r="M224" i="3"/>
  <c r="N224" i="3"/>
  <c r="Q224" i="3"/>
  <c r="R224" i="3"/>
  <c r="U224" i="3"/>
  <c r="V224" i="3"/>
  <c r="Y224" i="3"/>
  <c r="Z224" i="3"/>
  <c r="AC224" i="3"/>
  <c r="AD224" i="3"/>
  <c r="AG224" i="3"/>
  <c r="AH224" i="3"/>
  <c r="AK224" i="3"/>
  <c r="AL224" i="3"/>
  <c r="AO224" i="3"/>
  <c r="AP224" i="3"/>
  <c r="AS224" i="3"/>
  <c r="AT224" i="3"/>
  <c r="AW224" i="3"/>
  <c r="AX224" i="3"/>
  <c r="BA224" i="3"/>
  <c r="BB224" i="3"/>
  <c r="BE224" i="3"/>
  <c r="BF224" i="3"/>
  <c r="BI224" i="3"/>
  <c r="BJ224" i="3"/>
  <c r="BM224" i="3"/>
  <c r="BN224" i="3"/>
  <c r="BQ224" i="3"/>
  <c r="BR224" i="3"/>
  <c r="BU224" i="3"/>
  <c r="BV224" i="3"/>
  <c r="BY224" i="3"/>
  <c r="BZ224" i="3"/>
  <c r="CC224" i="3"/>
  <c r="CD224" i="3"/>
  <c r="CG224" i="3"/>
  <c r="CH224" i="3"/>
  <c r="D223" i="3"/>
  <c r="D224" i="3"/>
  <c r="D222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E134" i="3"/>
  <c r="F134" i="3"/>
  <c r="F135" i="3"/>
  <c r="G134" i="3"/>
  <c r="G135" i="3"/>
  <c r="H134" i="3"/>
  <c r="I134" i="3"/>
  <c r="J134" i="3"/>
  <c r="J135" i="3"/>
  <c r="K134" i="3"/>
  <c r="K135" i="3"/>
  <c r="L134" i="3"/>
  <c r="M134" i="3"/>
  <c r="N134" i="3"/>
  <c r="N135" i="3"/>
  <c r="O134" i="3"/>
  <c r="O135" i="3"/>
  <c r="P134" i="3"/>
  <c r="Q134" i="3"/>
  <c r="R134" i="3"/>
  <c r="R135" i="3"/>
  <c r="S134" i="3"/>
  <c r="S135" i="3"/>
  <c r="T134" i="3"/>
  <c r="U134" i="3"/>
  <c r="V134" i="3"/>
  <c r="V135" i="3"/>
  <c r="W134" i="3"/>
  <c r="W135" i="3"/>
  <c r="X134" i="3"/>
  <c r="Y134" i="3"/>
  <c r="Z134" i="3"/>
  <c r="Z135" i="3"/>
  <c r="AA134" i="3"/>
  <c r="AA135" i="3"/>
  <c r="AB134" i="3"/>
  <c r="AC134" i="3"/>
  <c r="AD134" i="3"/>
  <c r="AD135" i="3"/>
  <c r="AE134" i="3"/>
  <c r="AE135" i="3"/>
  <c r="AF134" i="3"/>
  <c r="AG134" i="3"/>
  <c r="AH134" i="3"/>
  <c r="AH135" i="3"/>
  <c r="AI134" i="3"/>
  <c r="AI135" i="3"/>
  <c r="AJ134" i="3"/>
  <c r="AK134" i="3"/>
  <c r="AL134" i="3"/>
  <c r="AL135" i="3"/>
  <c r="AM134" i="3"/>
  <c r="AM135" i="3"/>
  <c r="AN134" i="3"/>
  <c r="AO134" i="3"/>
  <c r="AP134" i="3"/>
  <c r="AP135" i="3"/>
  <c r="AQ134" i="3"/>
  <c r="AQ135" i="3"/>
  <c r="AR134" i="3"/>
  <c r="AS134" i="3"/>
  <c r="AT134" i="3"/>
  <c r="AT135" i="3"/>
  <c r="AU134" i="3"/>
  <c r="AU135" i="3"/>
  <c r="AV134" i="3"/>
  <c r="AW134" i="3"/>
  <c r="AX134" i="3"/>
  <c r="AX135" i="3"/>
  <c r="AY134" i="3"/>
  <c r="AY135" i="3"/>
  <c r="AZ134" i="3"/>
  <c r="BA134" i="3"/>
  <c r="BB134" i="3"/>
  <c r="BB135" i="3"/>
  <c r="BC134" i="3"/>
  <c r="BC135" i="3"/>
  <c r="BD134" i="3"/>
  <c r="BE134" i="3"/>
  <c r="BF134" i="3"/>
  <c r="BF135" i="3"/>
  <c r="BG134" i="3"/>
  <c r="BG135" i="3"/>
  <c r="BH134" i="3"/>
  <c r="BI134" i="3"/>
  <c r="BJ134" i="3"/>
  <c r="BJ135" i="3"/>
  <c r="BK134" i="3"/>
  <c r="BK135" i="3"/>
  <c r="BL134" i="3"/>
  <c r="BM134" i="3"/>
  <c r="BN134" i="3"/>
  <c r="BN135" i="3"/>
  <c r="BO134" i="3"/>
  <c r="BO135" i="3"/>
  <c r="BP134" i="3"/>
  <c r="BQ134" i="3"/>
  <c r="BR134" i="3"/>
  <c r="BR135" i="3"/>
  <c r="BS134" i="3"/>
  <c r="BS135" i="3"/>
  <c r="BT134" i="3"/>
  <c r="BU134" i="3"/>
  <c r="BV134" i="3"/>
  <c r="BV135" i="3"/>
  <c r="BW134" i="3"/>
  <c r="BW135" i="3"/>
  <c r="BX134" i="3"/>
  <c r="BY134" i="3"/>
  <c r="BZ134" i="3"/>
  <c r="BZ135" i="3"/>
  <c r="CA134" i="3"/>
  <c r="CA135" i="3"/>
  <c r="CB134" i="3"/>
  <c r="CC134" i="3"/>
  <c r="CD134" i="3"/>
  <c r="CD135" i="3"/>
  <c r="CE134" i="3"/>
  <c r="CE135" i="3"/>
  <c r="CF134" i="3"/>
  <c r="CG134" i="3"/>
  <c r="CH134" i="3"/>
  <c r="CH135" i="3"/>
  <c r="E135" i="3"/>
  <c r="H135" i="3"/>
  <c r="I135" i="3"/>
  <c r="L135" i="3"/>
  <c r="M135" i="3"/>
  <c r="P135" i="3"/>
  <c r="Q135" i="3"/>
  <c r="T135" i="3"/>
  <c r="U135" i="3"/>
  <c r="X135" i="3"/>
  <c r="Y135" i="3"/>
  <c r="AB135" i="3"/>
  <c r="AC135" i="3"/>
  <c r="AF135" i="3"/>
  <c r="AG135" i="3"/>
  <c r="AJ135" i="3"/>
  <c r="AK135" i="3"/>
  <c r="AN135" i="3"/>
  <c r="AO135" i="3"/>
  <c r="AR135" i="3"/>
  <c r="AS135" i="3"/>
  <c r="AV135" i="3"/>
  <c r="AW135" i="3"/>
  <c r="AZ135" i="3"/>
  <c r="BA135" i="3"/>
  <c r="BD135" i="3"/>
  <c r="BE135" i="3"/>
  <c r="BH135" i="3"/>
  <c r="BI135" i="3"/>
  <c r="BL135" i="3"/>
  <c r="BM135" i="3"/>
  <c r="BP135" i="3"/>
  <c r="BQ135" i="3"/>
  <c r="BT135" i="3"/>
  <c r="BU135" i="3"/>
  <c r="BX135" i="3"/>
  <c r="BY135" i="3"/>
  <c r="CB135" i="3"/>
  <c r="CC135" i="3"/>
  <c r="CF135" i="3"/>
  <c r="CG135" i="3"/>
  <c r="D134" i="3"/>
  <c r="D135" i="3"/>
  <c r="D133" i="3"/>
  <c r="E9" i="13"/>
  <c r="E10" i="13"/>
  <c r="E11" i="13"/>
  <c r="E12" i="13"/>
  <c r="E13" i="13"/>
  <c r="E14" i="13"/>
  <c r="E15" i="13"/>
  <c r="E16" i="13"/>
  <c r="E17" i="13"/>
  <c r="E18" i="13"/>
  <c r="E8" i="13"/>
  <c r="D352" i="12"/>
  <c r="D353" i="12"/>
  <c r="D354" i="12"/>
  <c r="D355" i="12"/>
  <c r="D60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E352" i="12"/>
  <c r="E353" i="12"/>
  <c r="E354" i="12"/>
  <c r="E605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F352" i="12"/>
  <c r="F353" i="12"/>
  <c r="F605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5" i="12"/>
  <c r="H352" i="12"/>
  <c r="H353" i="12"/>
  <c r="H354" i="12"/>
  <c r="H355" i="12"/>
  <c r="H60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I351" i="12"/>
  <c r="I352" i="12"/>
  <c r="I353" i="12"/>
  <c r="I604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J351" i="12"/>
  <c r="J352" i="12"/>
  <c r="J604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4" i="12"/>
  <c r="L351" i="12"/>
  <c r="L352" i="12"/>
  <c r="L353" i="12"/>
  <c r="L354" i="12"/>
  <c r="L60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M351" i="12"/>
  <c r="M352" i="12"/>
  <c r="M353" i="12"/>
  <c r="M604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N351" i="12"/>
  <c r="N352" i="12"/>
  <c r="N604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4" i="12"/>
  <c r="P351" i="12"/>
  <c r="P352" i="12"/>
  <c r="P353" i="12"/>
  <c r="P354" i="12"/>
  <c r="P60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Q351" i="12"/>
  <c r="Q352" i="12"/>
  <c r="Q353" i="12"/>
  <c r="Q604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R351" i="12"/>
  <c r="R352" i="12"/>
  <c r="R604" i="12"/>
  <c r="R353" i="12"/>
  <c r="R354" i="12"/>
  <c r="R355" i="12"/>
  <c r="R356" i="12"/>
  <c r="R357" i="12"/>
  <c r="R358" i="12"/>
  <c r="R359" i="12"/>
  <c r="R360" i="12"/>
  <c r="R361" i="12"/>
  <c r="R362" i="12"/>
  <c r="R363" i="12"/>
  <c r="R364" i="12"/>
  <c r="R365" i="12"/>
  <c r="R366" i="12"/>
  <c r="R367" i="12"/>
  <c r="R368" i="12"/>
  <c r="R369" i="12"/>
  <c r="R370" i="12"/>
  <c r="R371" i="12"/>
  <c r="R372" i="12"/>
  <c r="R373" i="12"/>
  <c r="R374" i="12"/>
  <c r="R375" i="12"/>
  <c r="R376" i="12"/>
  <c r="R377" i="12"/>
  <c r="R378" i="12"/>
  <c r="R379" i="12"/>
  <c r="R380" i="12"/>
  <c r="R381" i="12"/>
  <c r="R382" i="12"/>
  <c r="R383" i="12"/>
  <c r="R384" i="12"/>
  <c r="R385" i="12"/>
  <c r="R386" i="12"/>
  <c r="R387" i="12"/>
  <c r="R388" i="12"/>
  <c r="R389" i="12"/>
  <c r="R390" i="12"/>
  <c r="R391" i="12"/>
  <c r="R392" i="12"/>
  <c r="R393" i="12"/>
  <c r="R394" i="12"/>
  <c r="R395" i="12"/>
  <c r="R396" i="12"/>
  <c r="R397" i="12"/>
  <c r="R398" i="12"/>
  <c r="R399" i="12"/>
  <c r="R400" i="12"/>
  <c r="R401" i="12"/>
  <c r="R402" i="12"/>
  <c r="R403" i="12"/>
  <c r="R404" i="12"/>
  <c r="R405" i="12"/>
  <c r="R406" i="12"/>
  <c r="R407" i="12"/>
  <c r="R408" i="12"/>
  <c r="R409" i="12"/>
  <c r="R410" i="12"/>
  <c r="R411" i="12"/>
  <c r="R412" i="12"/>
  <c r="R413" i="12"/>
  <c r="R414" i="12"/>
  <c r="R415" i="12"/>
  <c r="R416" i="12"/>
  <c r="R417" i="12"/>
  <c r="R418" i="12"/>
  <c r="R419" i="12"/>
  <c r="R420" i="12"/>
  <c r="R421" i="12"/>
  <c r="R422" i="12"/>
  <c r="R423" i="12"/>
  <c r="R424" i="12"/>
  <c r="R425" i="12"/>
  <c r="R426" i="12"/>
  <c r="R427" i="12"/>
  <c r="R428" i="12"/>
  <c r="R429" i="12"/>
  <c r="R430" i="12"/>
  <c r="R431" i="12"/>
  <c r="R432" i="12"/>
  <c r="R433" i="12"/>
  <c r="R434" i="12"/>
  <c r="R435" i="12"/>
  <c r="R436" i="12"/>
  <c r="R437" i="12"/>
  <c r="R438" i="12"/>
  <c r="R439" i="12"/>
  <c r="R440" i="12"/>
  <c r="R441" i="12"/>
  <c r="R442" i="12"/>
  <c r="R443" i="12"/>
  <c r="R444" i="12"/>
  <c r="R445" i="12"/>
  <c r="R446" i="12"/>
  <c r="R447" i="12"/>
  <c r="R448" i="12"/>
  <c r="R449" i="12"/>
  <c r="R450" i="12"/>
  <c r="R451" i="12"/>
  <c r="R452" i="12"/>
  <c r="R453" i="12"/>
  <c r="R454" i="12"/>
  <c r="R455" i="12"/>
  <c r="R456" i="12"/>
  <c r="R457" i="12"/>
  <c r="R458" i="12"/>
  <c r="R459" i="12"/>
  <c r="R460" i="12"/>
  <c r="R461" i="12"/>
  <c r="R462" i="12"/>
  <c r="R463" i="12"/>
  <c r="R464" i="12"/>
  <c r="R465" i="12"/>
  <c r="R466" i="12"/>
  <c r="R467" i="12"/>
  <c r="R468" i="12"/>
  <c r="R469" i="12"/>
  <c r="R470" i="12"/>
  <c r="R471" i="12"/>
  <c r="R472" i="12"/>
  <c r="R473" i="12"/>
  <c r="R474" i="12"/>
  <c r="R475" i="12"/>
  <c r="R476" i="12"/>
  <c r="R477" i="12"/>
  <c r="R478" i="12"/>
  <c r="R479" i="12"/>
  <c r="R480" i="12"/>
  <c r="R481" i="12"/>
  <c r="R482" i="12"/>
  <c r="R483" i="12"/>
  <c r="R484" i="12"/>
  <c r="R485" i="12"/>
  <c r="R486" i="12"/>
  <c r="R487" i="12"/>
  <c r="R488" i="12"/>
  <c r="R489" i="12"/>
  <c r="R490" i="12"/>
  <c r="R491" i="12"/>
  <c r="R492" i="12"/>
  <c r="R493" i="12"/>
  <c r="R494" i="12"/>
  <c r="R495" i="12"/>
  <c r="R496" i="12"/>
  <c r="R497" i="12"/>
  <c r="R498" i="12"/>
  <c r="R499" i="12"/>
  <c r="R500" i="12"/>
  <c r="R501" i="12"/>
  <c r="R502" i="12"/>
  <c r="R503" i="12"/>
  <c r="R504" i="12"/>
  <c r="R505" i="12"/>
  <c r="R506" i="12"/>
  <c r="R507" i="12"/>
  <c r="R508" i="12"/>
  <c r="R509" i="12"/>
  <c r="R510" i="12"/>
  <c r="R511" i="12"/>
  <c r="R512" i="12"/>
  <c r="R513" i="12"/>
  <c r="R514" i="12"/>
  <c r="R515" i="12"/>
  <c r="R516" i="12"/>
  <c r="R517" i="12"/>
  <c r="R518" i="12"/>
  <c r="R519" i="12"/>
  <c r="R520" i="12"/>
  <c r="R521" i="12"/>
  <c r="R522" i="12"/>
  <c r="R523" i="12"/>
  <c r="R524" i="12"/>
  <c r="R525" i="12"/>
  <c r="R526" i="12"/>
  <c r="R527" i="12"/>
  <c r="R528" i="12"/>
  <c r="R529" i="12"/>
  <c r="R530" i="12"/>
  <c r="R531" i="12"/>
  <c r="R532" i="12"/>
  <c r="R533" i="12"/>
  <c r="R534" i="12"/>
  <c r="R535" i="12"/>
  <c r="R536" i="12"/>
  <c r="R537" i="12"/>
  <c r="R538" i="12"/>
  <c r="R539" i="12"/>
  <c r="R540" i="12"/>
  <c r="R541" i="12"/>
  <c r="R542" i="12"/>
  <c r="R543" i="12"/>
  <c r="R544" i="12"/>
  <c r="R545" i="12"/>
  <c r="R546" i="12"/>
  <c r="R547" i="12"/>
  <c r="R548" i="12"/>
  <c r="R549" i="12"/>
  <c r="R550" i="12"/>
  <c r="R551" i="12"/>
  <c r="R552" i="12"/>
  <c r="R553" i="12"/>
  <c r="R554" i="12"/>
  <c r="R555" i="12"/>
  <c r="R556" i="12"/>
  <c r="R557" i="12"/>
  <c r="R558" i="12"/>
  <c r="R559" i="12"/>
  <c r="R560" i="12"/>
  <c r="R561" i="12"/>
  <c r="R562" i="12"/>
  <c r="R563" i="12"/>
  <c r="R564" i="12"/>
  <c r="R565" i="12"/>
  <c r="R566" i="12"/>
  <c r="R567" i="12"/>
  <c r="R568" i="12"/>
  <c r="R569" i="12"/>
  <c r="R570" i="12"/>
  <c r="R571" i="12"/>
  <c r="R572" i="12"/>
  <c r="R573" i="12"/>
  <c r="R574" i="12"/>
  <c r="R575" i="12"/>
  <c r="R576" i="12"/>
  <c r="R577" i="12"/>
  <c r="R578" i="12"/>
  <c r="R579" i="12"/>
  <c r="R580" i="12"/>
  <c r="R581" i="12"/>
  <c r="R582" i="12"/>
  <c r="R583" i="12"/>
  <c r="R584" i="12"/>
  <c r="R585" i="12"/>
  <c r="R586" i="12"/>
  <c r="R587" i="12"/>
  <c r="R588" i="12"/>
  <c r="R589" i="12"/>
  <c r="R590" i="12"/>
  <c r="R591" i="12"/>
  <c r="R592" i="12"/>
  <c r="R593" i="12"/>
  <c r="R594" i="12"/>
  <c r="R595" i="12"/>
  <c r="R596" i="12"/>
  <c r="R597" i="12"/>
  <c r="R598" i="12"/>
  <c r="R599" i="12"/>
  <c r="R600" i="12"/>
  <c r="R601" i="12"/>
  <c r="R602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5" i="12"/>
  <c r="T352" i="12"/>
  <c r="T353" i="12"/>
  <c r="T354" i="12"/>
  <c r="T355" i="12"/>
  <c r="T605" i="12"/>
  <c r="T356" i="12"/>
  <c r="T357" i="12"/>
  <c r="T358" i="12"/>
  <c r="T359" i="12"/>
  <c r="T360" i="12"/>
  <c r="T361" i="12"/>
  <c r="T362" i="12"/>
  <c r="T363" i="12"/>
  <c r="T364" i="12"/>
  <c r="T365" i="12"/>
  <c r="T366" i="12"/>
  <c r="T367" i="12"/>
  <c r="T368" i="12"/>
  <c r="T369" i="12"/>
  <c r="T370" i="12"/>
  <c r="T371" i="12"/>
  <c r="T372" i="12"/>
  <c r="T373" i="12"/>
  <c r="T374" i="12"/>
  <c r="T375" i="12"/>
  <c r="T376" i="12"/>
  <c r="T377" i="12"/>
  <c r="T378" i="12"/>
  <c r="T379" i="12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T403" i="12"/>
  <c r="T404" i="12"/>
  <c r="T405" i="12"/>
  <c r="T406" i="12"/>
  <c r="T407" i="12"/>
  <c r="T408" i="12"/>
  <c r="T409" i="12"/>
  <c r="T410" i="12"/>
  <c r="T411" i="12"/>
  <c r="T412" i="12"/>
  <c r="T413" i="12"/>
  <c r="T414" i="12"/>
  <c r="T415" i="12"/>
  <c r="T416" i="12"/>
  <c r="T417" i="12"/>
  <c r="T418" i="12"/>
  <c r="T419" i="12"/>
  <c r="T420" i="12"/>
  <c r="T421" i="12"/>
  <c r="T422" i="12"/>
  <c r="T423" i="12"/>
  <c r="T424" i="12"/>
  <c r="T425" i="12"/>
  <c r="T426" i="12"/>
  <c r="T427" i="12"/>
  <c r="T428" i="12"/>
  <c r="T429" i="12"/>
  <c r="T430" i="12"/>
  <c r="T431" i="12"/>
  <c r="T432" i="12"/>
  <c r="T433" i="12"/>
  <c r="T434" i="12"/>
  <c r="T435" i="12"/>
  <c r="T436" i="12"/>
  <c r="T437" i="12"/>
  <c r="T438" i="12"/>
  <c r="T439" i="12"/>
  <c r="T440" i="12"/>
  <c r="T441" i="12"/>
  <c r="T442" i="12"/>
  <c r="T443" i="12"/>
  <c r="T444" i="12"/>
  <c r="T445" i="12"/>
  <c r="T446" i="12"/>
  <c r="T447" i="12"/>
  <c r="T448" i="12"/>
  <c r="T449" i="12"/>
  <c r="T450" i="12"/>
  <c r="T451" i="12"/>
  <c r="T452" i="12"/>
  <c r="T453" i="12"/>
  <c r="T454" i="12"/>
  <c r="T455" i="12"/>
  <c r="T456" i="12"/>
  <c r="T457" i="12"/>
  <c r="T458" i="12"/>
  <c r="T459" i="12"/>
  <c r="T460" i="12"/>
  <c r="T461" i="12"/>
  <c r="T462" i="12"/>
  <c r="T463" i="12"/>
  <c r="T464" i="12"/>
  <c r="T465" i="12"/>
  <c r="T466" i="12"/>
  <c r="T467" i="12"/>
  <c r="T468" i="12"/>
  <c r="T469" i="12"/>
  <c r="T470" i="12"/>
  <c r="T471" i="12"/>
  <c r="T472" i="12"/>
  <c r="T473" i="12"/>
  <c r="T474" i="12"/>
  <c r="T475" i="12"/>
  <c r="T476" i="12"/>
  <c r="T477" i="12"/>
  <c r="T478" i="12"/>
  <c r="T479" i="12"/>
  <c r="T480" i="12"/>
  <c r="T481" i="12"/>
  <c r="T482" i="12"/>
  <c r="T483" i="12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U352" i="12"/>
  <c r="U353" i="12"/>
  <c r="U354" i="12"/>
  <c r="U605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V352" i="12"/>
  <c r="V353" i="12"/>
  <c r="V605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5" i="12"/>
  <c r="X352" i="12"/>
  <c r="X353" i="12"/>
  <c r="X605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Y352" i="12"/>
  <c r="Y353" i="12"/>
  <c r="Y354" i="12"/>
  <c r="Y605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Z352" i="12"/>
  <c r="Z353" i="12"/>
  <c r="Z605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450" i="12"/>
  <c r="Z451" i="12"/>
  <c r="Z452" i="12"/>
  <c r="Z453" i="12"/>
  <c r="Z454" i="12"/>
  <c r="Z455" i="12"/>
  <c r="Z456" i="12"/>
  <c r="Z457" i="12"/>
  <c r="Z458" i="12"/>
  <c r="Z459" i="12"/>
  <c r="Z460" i="12"/>
  <c r="Z461" i="12"/>
  <c r="Z462" i="12"/>
  <c r="Z463" i="12"/>
  <c r="Z464" i="12"/>
  <c r="Z465" i="12"/>
  <c r="Z466" i="12"/>
  <c r="Z467" i="12"/>
  <c r="Z468" i="12"/>
  <c r="Z469" i="12"/>
  <c r="Z470" i="12"/>
  <c r="Z471" i="12"/>
  <c r="Z472" i="12"/>
  <c r="Z473" i="12"/>
  <c r="Z474" i="12"/>
  <c r="Z475" i="12"/>
  <c r="Z476" i="12"/>
  <c r="Z477" i="12"/>
  <c r="Z478" i="12"/>
  <c r="Z479" i="12"/>
  <c r="Z480" i="12"/>
  <c r="Z481" i="12"/>
  <c r="Z482" i="12"/>
  <c r="Z483" i="12"/>
  <c r="Z484" i="12"/>
  <c r="Z485" i="12"/>
  <c r="Z486" i="12"/>
  <c r="Z487" i="12"/>
  <c r="Z488" i="12"/>
  <c r="Z489" i="12"/>
  <c r="Z490" i="12"/>
  <c r="Z491" i="12"/>
  <c r="Z492" i="12"/>
  <c r="Z493" i="12"/>
  <c r="Z494" i="12"/>
  <c r="Z495" i="12"/>
  <c r="Z496" i="12"/>
  <c r="Z497" i="12"/>
  <c r="Z498" i="12"/>
  <c r="Z499" i="12"/>
  <c r="Z500" i="12"/>
  <c r="Z501" i="12"/>
  <c r="Z502" i="12"/>
  <c r="Z503" i="12"/>
  <c r="Z504" i="12"/>
  <c r="Z505" i="12"/>
  <c r="Z506" i="12"/>
  <c r="Z507" i="12"/>
  <c r="Z508" i="12"/>
  <c r="Z509" i="12"/>
  <c r="Z510" i="12"/>
  <c r="Z511" i="12"/>
  <c r="Z512" i="12"/>
  <c r="Z513" i="12"/>
  <c r="Z514" i="12"/>
  <c r="Z515" i="12"/>
  <c r="Z516" i="12"/>
  <c r="Z517" i="12"/>
  <c r="Z518" i="12"/>
  <c r="Z519" i="12"/>
  <c r="Z520" i="12"/>
  <c r="Z521" i="12"/>
  <c r="Z522" i="12"/>
  <c r="Z523" i="12"/>
  <c r="Z524" i="12"/>
  <c r="Z525" i="12"/>
  <c r="Z526" i="12"/>
  <c r="Z527" i="12"/>
  <c r="Z528" i="12"/>
  <c r="Z529" i="12"/>
  <c r="Z530" i="12"/>
  <c r="Z531" i="12"/>
  <c r="Z532" i="12"/>
  <c r="Z533" i="12"/>
  <c r="Z534" i="12"/>
  <c r="Z535" i="12"/>
  <c r="Z536" i="12"/>
  <c r="Z537" i="12"/>
  <c r="Z538" i="12"/>
  <c r="Z539" i="12"/>
  <c r="Z540" i="12"/>
  <c r="Z541" i="12"/>
  <c r="Z542" i="12"/>
  <c r="Z543" i="12"/>
  <c r="Z544" i="12"/>
  <c r="Z545" i="12"/>
  <c r="Z546" i="12"/>
  <c r="Z547" i="12"/>
  <c r="Z548" i="12"/>
  <c r="Z549" i="12"/>
  <c r="Z550" i="12"/>
  <c r="Z551" i="12"/>
  <c r="Z552" i="12"/>
  <c r="Z553" i="12"/>
  <c r="Z554" i="12"/>
  <c r="Z555" i="12"/>
  <c r="Z556" i="12"/>
  <c r="Z557" i="12"/>
  <c r="Z558" i="12"/>
  <c r="Z559" i="12"/>
  <c r="Z560" i="12"/>
  <c r="Z561" i="12"/>
  <c r="Z562" i="12"/>
  <c r="Z563" i="12"/>
  <c r="Z564" i="12"/>
  <c r="Z565" i="12"/>
  <c r="Z566" i="12"/>
  <c r="Z567" i="12"/>
  <c r="Z568" i="12"/>
  <c r="Z569" i="12"/>
  <c r="Z570" i="12"/>
  <c r="Z571" i="12"/>
  <c r="Z572" i="12"/>
  <c r="Z573" i="12"/>
  <c r="Z574" i="12"/>
  <c r="Z575" i="12"/>
  <c r="Z576" i="12"/>
  <c r="Z577" i="12"/>
  <c r="Z578" i="12"/>
  <c r="Z579" i="12"/>
  <c r="Z580" i="12"/>
  <c r="Z581" i="12"/>
  <c r="Z582" i="12"/>
  <c r="Z583" i="12"/>
  <c r="Z584" i="12"/>
  <c r="Z585" i="12"/>
  <c r="Z586" i="12"/>
  <c r="Z587" i="12"/>
  <c r="Z588" i="12"/>
  <c r="Z589" i="12"/>
  <c r="Z590" i="12"/>
  <c r="Z591" i="12"/>
  <c r="Z592" i="12"/>
  <c r="Z593" i="12"/>
  <c r="Z594" i="12"/>
  <c r="Z595" i="12"/>
  <c r="Z596" i="12"/>
  <c r="Z597" i="12"/>
  <c r="Z598" i="12"/>
  <c r="Z599" i="12"/>
  <c r="Z600" i="12"/>
  <c r="Z601" i="12"/>
  <c r="Z602" i="12"/>
  <c r="Z603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A450" i="12"/>
  <c r="AA451" i="12"/>
  <c r="AA452" i="12"/>
  <c r="AA453" i="12"/>
  <c r="AA454" i="12"/>
  <c r="AA455" i="12"/>
  <c r="AA456" i="12"/>
  <c r="AA457" i="12"/>
  <c r="AA458" i="12"/>
  <c r="AA459" i="12"/>
  <c r="AA460" i="12"/>
  <c r="AA461" i="12"/>
  <c r="AA462" i="12"/>
  <c r="AA463" i="12"/>
  <c r="AA464" i="12"/>
  <c r="AA465" i="12"/>
  <c r="AA466" i="12"/>
  <c r="AA467" i="12"/>
  <c r="AA468" i="12"/>
  <c r="AA469" i="12"/>
  <c r="AA470" i="12"/>
  <c r="AA471" i="12"/>
  <c r="AA472" i="12"/>
  <c r="AA473" i="12"/>
  <c r="AA474" i="12"/>
  <c r="AA475" i="12"/>
  <c r="AA476" i="12"/>
  <c r="AA477" i="12"/>
  <c r="AA478" i="12"/>
  <c r="AA479" i="12"/>
  <c r="AA480" i="12"/>
  <c r="AA481" i="12"/>
  <c r="AA482" i="12"/>
  <c r="AA483" i="12"/>
  <c r="AA484" i="12"/>
  <c r="AA485" i="12"/>
  <c r="AA486" i="12"/>
  <c r="AA487" i="12"/>
  <c r="AA488" i="12"/>
  <c r="AA489" i="12"/>
  <c r="AA490" i="12"/>
  <c r="AA491" i="12"/>
  <c r="AA492" i="12"/>
  <c r="AA493" i="12"/>
  <c r="AA494" i="12"/>
  <c r="AA495" i="12"/>
  <c r="AA496" i="12"/>
  <c r="AA497" i="12"/>
  <c r="AA498" i="12"/>
  <c r="AA499" i="12"/>
  <c r="AA500" i="12"/>
  <c r="AA501" i="12"/>
  <c r="AA502" i="12"/>
  <c r="AA503" i="12"/>
  <c r="AA504" i="12"/>
  <c r="AA505" i="12"/>
  <c r="AA506" i="12"/>
  <c r="AA507" i="12"/>
  <c r="AA508" i="12"/>
  <c r="AA509" i="12"/>
  <c r="AA510" i="12"/>
  <c r="AA511" i="12"/>
  <c r="AA512" i="12"/>
  <c r="AA513" i="12"/>
  <c r="AA514" i="12"/>
  <c r="AA515" i="12"/>
  <c r="AA516" i="12"/>
  <c r="AA517" i="12"/>
  <c r="AA518" i="12"/>
  <c r="AA519" i="12"/>
  <c r="AA520" i="12"/>
  <c r="AA521" i="12"/>
  <c r="AA522" i="12"/>
  <c r="AA523" i="12"/>
  <c r="AA524" i="12"/>
  <c r="AA525" i="12"/>
  <c r="AA526" i="12"/>
  <c r="AA527" i="12"/>
  <c r="AA528" i="12"/>
  <c r="AA529" i="12"/>
  <c r="AA530" i="12"/>
  <c r="AA531" i="12"/>
  <c r="AA532" i="12"/>
  <c r="AA533" i="12"/>
  <c r="AA534" i="12"/>
  <c r="AA535" i="12"/>
  <c r="AA536" i="12"/>
  <c r="AA537" i="12"/>
  <c r="AA538" i="12"/>
  <c r="AA539" i="12"/>
  <c r="AA540" i="12"/>
  <c r="AA541" i="12"/>
  <c r="AA542" i="12"/>
  <c r="AA543" i="12"/>
  <c r="AA544" i="12"/>
  <c r="AA545" i="12"/>
  <c r="AA546" i="12"/>
  <c r="AA547" i="12"/>
  <c r="AA548" i="12"/>
  <c r="AA549" i="12"/>
  <c r="AA550" i="12"/>
  <c r="AA551" i="12"/>
  <c r="AA552" i="12"/>
  <c r="AA553" i="12"/>
  <c r="AA554" i="12"/>
  <c r="AA555" i="12"/>
  <c r="AA556" i="12"/>
  <c r="AA557" i="12"/>
  <c r="AA558" i="12"/>
  <c r="AA559" i="12"/>
  <c r="AA560" i="12"/>
  <c r="AA561" i="12"/>
  <c r="AA562" i="12"/>
  <c r="AA563" i="12"/>
  <c r="AA564" i="12"/>
  <c r="AA565" i="12"/>
  <c r="AA566" i="12"/>
  <c r="AA567" i="12"/>
  <c r="AA568" i="12"/>
  <c r="AA569" i="12"/>
  <c r="AA570" i="12"/>
  <c r="AA571" i="12"/>
  <c r="AA572" i="12"/>
  <c r="AA573" i="12"/>
  <c r="AA574" i="12"/>
  <c r="AA575" i="12"/>
  <c r="AA576" i="12"/>
  <c r="AA577" i="12"/>
  <c r="AA578" i="12"/>
  <c r="AA579" i="12"/>
  <c r="AA580" i="12"/>
  <c r="AA581" i="12"/>
  <c r="AA582" i="12"/>
  <c r="AA583" i="12"/>
  <c r="AA584" i="12"/>
  <c r="AA585" i="12"/>
  <c r="AA586" i="12"/>
  <c r="AA587" i="12"/>
  <c r="AA588" i="12"/>
  <c r="AA589" i="12"/>
  <c r="AA590" i="12"/>
  <c r="AA591" i="12"/>
  <c r="AA592" i="12"/>
  <c r="AA593" i="12"/>
  <c r="AA594" i="12"/>
  <c r="AA595" i="12"/>
  <c r="AA596" i="12"/>
  <c r="AA597" i="12"/>
  <c r="AA598" i="12"/>
  <c r="AA599" i="12"/>
  <c r="AA600" i="12"/>
  <c r="AA601" i="12"/>
  <c r="AA602" i="12"/>
  <c r="AA603" i="12"/>
  <c r="AA605" i="12"/>
  <c r="AB352" i="12"/>
  <c r="AB353" i="12"/>
  <c r="AB605" i="12"/>
  <c r="AB354" i="12"/>
  <c r="AB355" i="12"/>
  <c r="AB356" i="12"/>
  <c r="AB357" i="12"/>
  <c r="AB358" i="12"/>
  <c r="AB359" i="12"/>
  <c r="AB360" i="12"/>
  <c r="AB361" i="12"/>
  <c r="AB362" i="12"/>
  <c r="AB363" i="12"/>
  <c r="AB364" i="12"/>
  <c r="AB365" i="12"/>
  <c r="AB366" i="12"/>
  <c r="AB367" i="12"/>
  <c r="AB368" i="12"/>
  <c r="AB369" i="12"/>
  <c r="AB370" i="12"/>
  <c r="AB371" i="12"/>
  <c r="AB372" i="12"/>
  <c r="AB373" i="12"/>
  <c r="AB374" i="12"/>
  <c r="AB375" i="12"/>
  <c r="AB376" i="12"/>
  <c r="AB377" i="12"/>
  <c r="AB378" i="12"/>
  <c r="AB379" i="12"/>
  <c r="AB380" i="12"/>
  <c r="AB381" i="12"/>
  <c r="AB382" i="12"/>
  <c r="AB383" i="12"/>
  <c r="AB384" i="12"/>
  <c r="AB385" i="12"/>
  <c r="AB386" i="12"/>
  <c r="AB387" i="12"/>
  <c r="AB388" i="12"/>
  <c r="AB389" i="12"/>
  <c r="AB390" i="12"/>
  <c r="AB391" i="12"/>
  <c r="AB392" i="12"/>
  <c r="AB393" i="12"/>
  <c r="AB394" i="12"/>
  <c r="AB395" i="12"/>
  <c r="AB396" i="12"/>
  <c r="AB397" i="12"/>
  <c r="AB398" i="12"/>
  <c r="AB399" i="12"/>
  <c r="AB400" i="12"/>
  <c r="AB401" i="12"/>
  <c r="AB402" i="12"/>
  <c r="AB403" i="12"/>
  <c r="AB404" i="12"/>
  <c r="AB405" i="12"/>
  <c r="AB406" i="12"/>
  <c r="AB407" i="12"/>
  <c r="AB408" i="12"/>
  <c r="AB409" i="12"/>
  <c r="AB410" i="12"/>
  <c r="AB411" i="12"/>
  <c r="AB412" i="12"/>
  <c r="AB413" i="12"/>
  <c r="AB414" i="12"/>
  <c r="AB415" i="12"/>
  <c r="AB416" i="12"/>
  <c r="AB417" i="12"/>
  <c r="AB418" i="12"/>
  <c r="AB419" i="12"/>
  <c r="AB420" i="12"/>
  <c r="AB421" i="12"/>
  <c r="AB422" i="12"/>
  <c r="AB423" i="12"/>
  <c r="AB424" i="12"/>
  <c r="AB425" i="12"/>
  <c r="AB426" i="12"/>
  <c r="AB427" i="12"/>
  <c r="AB428" i="12"/>
  <c r="AB429" i="12"/>
  <c r="AB430" i="12"/>
  <c r="AB431" i="12"/>
  <c r="AB432" i="12"/>
  <c r="AB433" i="12"/>
  <c r="AB434" i="12"/>
  <c r="AB435" i="12"/>
  <c r="AB436" i="12"/>
  <c r="AB437" i="12"/>
  <c r="AB438" i="12"/>
  <c r="AB439" i="12"/>
  <c r="AB440" i="12"/>
  <c r="AB441" i="12"/>
  <c r="AB442" i="12"/>
  <c r="AB443" i="12"/>
  <c r="AB444" i="12"/>
  <c r="AB445" i="12"/>
  <c r="AB446" i="12"/>
  <c r="AB447" i="12"/>
  <c r="AB448" i="12"/>
  <c r="AB449" i="12"/>
  <c r="AB450" i="12"/>
  <c r="AB451" i="12"/>
  <c r="AB452" i="12"/>
  <c r="AB453" i="12"/>
  <c r="AB454" i="12"/>
  <c r="AB455" i="12"/>
  <c r="AB456" i="12"/>
  <c r="AB457" i="12"/>
  <c r="AB458" i="12"/>
  <c r="AB459" i="12"/>
  <c r="AB460" i="12"/>
  <c r="AB461" i="12"/>
  <c r="AB462" i="12"/>
  <c r="AB463" i="12"/>
  <c r="AB464" i="12"/>
  <c r="AB465" i="12"/>
  <c r="AB466" i="12"/>
  <c r="AB467" i="12"/>
  <c r="AB468" i="12"/>
  <c r="AB469" i="12"/>
  <c r="AB470" i="12"/>
  <c r="AB471" i="12"/>
  <c r="AB472" i="12"/>
  <c r="AB473" i="12"/>
  <c r="AB474" i="12"/>
  <c r="AB475" i="12"/>
  <c r="AB476" i="12"/>
  <c r="AB477" i="12"/>
  <c r="AB478" i="12"/>
  <c r="AB479" i="12"/>
  <c r="AB480" i="12"/>
  <c r="AB481" i="12"/>
  <c r="AB482" i="12"/>
  <c r="AB483" i="12"/>
  <c r="AB484" i="12"/>
  <c r="AB485" i="12"/>
  <c r="AB486" i="12"/>
  <c r="AB487" i="12"/>
  <c r="AB488" i="12"/>
  <c r="AB489" i="12"/>
  <c r="AB490" i="12"/>
  <c r="AB491" i="12"/>
  <c r="AB492" i="12"/>
  <c r="AB493" i="12"/>
  <c r="AB494" i="12"/>
  <c r="AB495" i="12"/>
  <c r="AB496" i="12"/>
  <c r="AB497" i="12"/>
  <c r="AB498" i="12"/>
  <c r="AB499" i="12"/>
  <c r="AB500" i="12"/>
  <c r="AB501" i="12"/>
  <c r="AB502" i="12"/>
  <c r="AB503" i="12"/>
  <c r="AB504" i="12"/>
  <c r="AB505" i="12"/>
  <c r="AB506" i="12"/>
  <c r="AB507" i="12"/>
  <c r="AB508" i="12"/>
  <c r="AB509" i="12"/>
  <c r="AB510" i="12"/>
  <c r="AB511" i="12"/>
  <c r="AB512" i="12"/>
  <c r="AB513" i="12"/>
  <c r="AB514" i="12"/>
  <c r="AB515" i="12"/>
  <c r="AB516" i="12"/>
  <c r="AB517" i="12"/>
  <c r="AB518" i="12"/>
  <c r="AB519" i="12"/>
  <c r="AB520" i="12"/>
  <c r="AB521" i="12"/>
  <c r="AB522" i="12"/>
  <c r="AB523" i="12"/>
  <c r="AB524" i="12"/>
  <c r="AB525" i="12"/>
  <c r="AB526" i="12"/>
  <c r="AB527" i="12"/>
  <c r="AB528" i="12"/>
  <c r="AB529" i="12"/>
  <c r="AB530" i="12"/>
  <c r="AB531" i="12"/>
  <c r="AB532" i="12"/>
  <c r="AB533" i="12"/>
  <c r="AB534" i="12"/>
  <c r="AB535" i="12"/>
  <c r="AB536" i="12"/>
  <c r="AB537" i="12"/>
  <c r="AB538" i="12"/>
  <c r="AB539" i="12"/>
  <c r="AB540" i="12"/>
  <c r="AB541" i="12"/>
  <c r="AB542" i="12"/>
  <c r="AB543" i="12"/>
  <c r="AB544" i="12"/>
  <c r="AB545" i="12"/>
  <c r="AB546" i="12"/>
  <c r="AB547" i="12"/>
  <c r="AB548" i="12"/>
  <c r="AB549" i="12"/>
  <c r="AB550" i="12"/>
  <c r="AB551" i="12"/>
  <c r="AB552" i="12"/>
  <c r="AB553" i="12"/>
  <c r="AB554" i="12"/>
  <c r="AB555" i="12"/>
  <c r="AB556" i="12"/>
  <c r="AB557" i="12"/>
  <c r="AB558" i="12"/>
  <c r="AB559" i="12"/>
  <c r="AB560" i="12"/>
  <c r="AB561" i="12"/>
  <c r="AB562" i="12"/>
  <c r="AB563" i="12"/>
  <c r="AB564" i="12"/>
  <c r="AB565" i="12"/>
  <c r="AB566" i="12"/>
  <c r="AB567" i="12"/>
  <c r="AB568" i="12"/>
  <c r="AB569" i="12"/>
  <c r="AB570" i="12"/>
  <c r="AB571" i="12"/>
  <c r="AB572" i="12"/>
  <c r="AB573" i="12"/>
  <c r="AB574" i="12"/>
  <c r="AB575" i="12"/>
  <c r="AB576" i="12"/>
  <c r="AB577" i="12"/>
  <c r="AB578" i="12"/>
  <c r="AB579" i="12"/>
  <c r="AB580" i="12"/>
  <c r="AB581" i="12"/>
  <c r="AB582" i="12"/>
  <c r="AB583" i="12"/>
  <c r="AB584" i="12"/>
  <c r="AB585" i="12"/>
  <c r="AB586" i="12"/>
  <c r="AB587" i="12"/>
  <c r="AB588" i="12"/>
  <c r="AB589" i="12"/>
  <c r="AB590" i="12"/>
  <c r="AB591" i="12"/>
  <c r="AB592" i="12"/>
  <c r="AB593" i="12"/>
  <c r="AB594" i="12"/>
  <c r="AB595" i="12"/>
  <c r="AB596" i="12"/>
  <c r="AB597" i="12"/>
  <c r="AB598" i="12"/>
  <c r="AB599" i="12"/>
  <c r="AB600" i="12"/>
  <c r="AB601" i="12"/>
  <c r="AB602" i="12"/>
  <c r="AB603" i="12"/>
  <c r="AC352" i="12"/>
  <c r="AC353" i="12"/>
  <c r="AC354" i="12"/>
  <c r="AC605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4" i="12"/>
  <c r="AC485" i="12"/>
  <c r="AC486" i="12"/>
  <c r="AC487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D352" i="12"/>
  <c r="AD353" i="12"/>
  <c r="AD605" i="12"/>
  <c r="AD354" i="12"/>
  <c r="AD355" i="12"/>
  <c r="AD356" i="12"/>
  <c r="AD357" i="12"/>
  <c r="AD358" i="12"/>
  <c r="AD359" i="12"/>
  <c r="AD360" i="12"/>
  <c r="AD361" i="12"/>
  <c r="AD362" i="12"/>
  <c r="AD363" i="12"/>
  <c r="AD364" i="12"/>
  <c r="AD365" i="12"/>
  <c r="AD366" i="12"/>
  <c r="AD367" i="12"/>
  <c r="AD368" i="12"/>
  <c r="AD369" i="12"/>
  <c r="AD370" i="12"/>
  <c r="AD371" i="12"/>
  <c r="AD372" i="12"/>
  <c r="AD373" i="12"/>
  <c r="AD374" i="12"/>
  <c r="AD375" i="12"/>
  <c r="AD376" i="12"/>
  <c r="AD377" i="12"/>
  <c r="AD378" i="12"/>
  <c r="AD379" i="12"/>
  <c r="AD380" i="12"/>
  <c r="AD381" i="12"/>
  <c r="AD382" i="12"/>
  <c r="AD383" i="12"/>
  <c r="AD384" i="12"/>
  <c r="AD385" i="12"/>
  <c r="AD386" i="12"/>
  <c r="AD387" i="12"/>
  <c r="AD388" i="12"/>
  <c r="AD389" i="12"/>
  <c r="AD390" i="12"/>
  <c r="AD391" i="12"/>
  <c r="AD392" i="12"/>
  <c r="AD393" i="12"/>
  <c r="AD394" i="12"/>
  <c r="AD395" i="12"/>
  <c r="AD396" i="12"/>
  <c r="AD397" i="12"/>
  <c r="AD398" i="12"/>
  <c r="AD399" i="12"/>
  <c r="AD400" i="12"/>
  <c r="AD401" i="12"/>
  <c r="AD402" i="12"/>
  <c r="AD403" i="12"/>
  <c r="AD404" i="12"/>
  <c r="AD405" i="12"/>
  <c r="AD406" i="12"/>
  <c r="AD407" i="12"/>
  <c r="AD408" i="12"/>
  <c r="AD409" i="12"/>
  <c r="AD410" i="12"/>
  <c r="AD411" i="12"/>
  <c r="AD412" i="12"/>
  <c r="AD413" i="12"/>
  <c r="AD414" i="12"/>
  <c r="AD415" i="12"/>
  <c r="AD416" i="12"/>
  <c r="AD417" i="12"/>
  <c r="AD418" i="12"/>
  <c r="AD419" i="12"/>
  <c r="AD420" i="12"/>
  <c r="AD421" i="12"/>
  <c r="AD422" i="12"/>
  <c r="AD423" i="12"/>
  <c r="AD424" i="12"/>
  <c r="AD425" i="12"/>
  <c r="AD426" i="12"/>
  <c r="AD427" i="12"/>
  <c r="AD428" i="12"/>
  <c r="AD429" i="12"/>
  <c r="AD430" i="12"/>
  <c r="AD431" i="12"/>
  <c r="AD432" i="12"/>
  <c r="AD433" i="12"/>
  <c r="AD434" i="12"/>
  <c r="AD435" i="12"/>
  <c r="AD436" i="12"/>
  <c r="AD437" i="12"/>
  <c r="AD438" i="12"/>
  <c r="AD439" i="12"/>
  <c r="AD440" i="12"/>
  <c r="AD441" i="12"/>
  <c r="AD442" i="12"/>
  <c r="AD443" i="12"/>
  <c r="AD444" i="12"/>
  <c r="AD445" i="12"/>
  <c r="AD446" i="12"/>
  <c r="AD447" i="12"/>
  <c r="AD448" i="12"/>
  <c r="AD449" i="12"/>
  <c r="AD450" i="12"/>
  <c r="AD451" i="12"/>
  <c r="AD452" i="12"/>
  <c r="AD453" i="12"/>
  <c r="AD454" i="12"/>
  <c r="AD455" i="12"/>
  <c r="AD456" i="12"/>
  <c r="AD457" i="12"/>
  <c r="AD458" i="12"/>
  <c r="AD459" i="12"/>
  <c r="AD460" i="12"/>
  <c r="AD461" i="12"/>
  <c r="AD462" i="12"/>
  <c r="AD463" i="12"/>
  <c r="AD464" i="12"/>
  <c r="AD465" i="12"/>
  <c r="AD466" i="12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4" i="12"/>
  <c r="AD485" i="12"/>
  <c r="AD486" i="12"/>
  <c r="AD487" i="12"/>
  <c r="AD488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6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6" i="12"/>
  <c r="AD537" i="12"/>
  <c r="AD538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D566" i="12"/>
  <c r="AD567" i="12"/>
  <c r="AD568" i="12"/>
  <c r="AD569" i="12"/>
  <c r="AD570" i="12"/>
  <c r="AD571" i="12"/>
  <c r="AD572" i="12"/>
  <c r="AD573" i="12"/>
  <c r="AD574" i="12"/>
  <c r="AD575" i="12"/>
  <c r="AD576" i="12"/>
  <c r="AD577" i="12"/>
  <c r="AD578" i="12"/>
  <c r="AD579" i="12"/>
  <c r="AD580" i="12"/>
  <c r="AD581" i="12"/>
  <c r="AD582" i="12"/>
  <c r="AD583" i="12"/>
  <c r="AD584" i="12"/>
  <c r="AD585" i="12"/>
  <c r="AD586" i="12"/>
  <c r="AD587" i="12"/>
  <c r="AD588" i="12"/>
  <c r="AD589" i="12"/>
  <c r="AD590" i="12"/>
  <c r="AD591" i="12"/>
  <c r="AD592" i="12"/>
  <c r="AD593" i="12"/>
  <c r="AD594" i="12"/>
  <c r="AD595" i="12"/>
  <c r="AD596" i="12"/>
  <c r="AD597" i="12"/>
  <c r="AD598" i="12"/>
  <c r="AD599" i="12"/>
  <c r="AD600" i="12"/>
  <c r="AD601" i="12"/>
  <c r="AD602" i="12"/>
  <c r="AD603" i="12"/>
  <c r="AE352" i="12"/>
  <c r="AE353" i="12"/>
  <c r="AE354" i="12"/>
  <c r="AE355" i="12"/>
  <c r="AE356" i="12"/>
  <c r="AE357" i="12"/>
  <c r="AE358" i="12"/>
  <c r="AE359" i="12"/>
  <c r="AE360" i="12"/>
  <c r="AE361" i="12"/>
  <c r="AE362" i="12"/>
  <c r="AE363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6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2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5" i="12"/>
  <c r="AE406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5" i="12"/>
  <c r="AE426" i="12"/>
  <c r="AE427" i="12"/>
  <c r="AE428" i="12"/>
  <c r="AE429" i="12"/>
  <c r="AE430" i="12"/>
  <c r="AE431" i="12"/>
  <c r="AE432" i="12"/>
  <c r="AE433" i="12"/>
  <c r="AE434" i="12"/>
  <c r="AE435" i="12"/>
  <c r="AE436" i="12"/>
  <c r="AE437" i="12"/>
  <c r="AE438" i="12"/>
  <c r="AE439" i="12"/>
  <c r="AE440" i="12"/>
  <c r="AE441" i="12"/>
  <c r="AE442" i="12"/>
  <c r="AE443" i="12"/>
  <c r="AE444" i="12"/>
  <c r="AE445" i="12"/>
  <c r="AE446" i="12"/>
  <c r="AE447" i="12"/>
  <c r="AE448" i="12"/>
  <c r="AE449" i="12"/>
  <c r="AE450" i="12"/>
  <c r="AE451" i="12"/>
  <c r="AE452" i="12"/>
  <c r="AE453" i="12"/>
  <c r="AE454" i="12"/>
  <c r="AE455" i="12"/>
  <c r="AE456" i="12"/>
  <c r="AE457" i="12"/>
  <c r="AE458" i="12"/>
  <c r="AE459" i="12"/>
  <c r="AE460" i="12"/>
  <c r="AE461" i="12"/>
  <c r="AE462" i="12"/>
  <c r="AE463" i="12"/>
  <c r="AE464" i="12"/>
  <c r="AE465" i="12"/>
  <c r="AE466" i="12"/>
  <c r="AE467" i="12"/>
  <c r="AE468" i="12"/>
  <c r="AE469" i="12"/>
  <c r="AE470" i="12"/>
  <c r="AE471" i="12"/>
  <c r="AE472" i="12"/>
  <c r="AE473" i="12"/>
  <c r="AE474" i="12"/>
  <c r="AE475" i="12"/>
  <c r="AE476" i="12"/>
  <c r="AE477" i="12"/>
  <c r="AE478" i="12"/>
  <c r="AE479" i="12"/>
  <c r="AE480" i="12"/>
  <c r="AE481" i="12"/>
  <c r="AE482" i="12"/>
  <c r="AE483" i="12"/>
  <c r="AE484" i="12"/>
  <c r="AE485" i="12"/>
  <c r="AE486" i="12"/>
  <c r="AE487" i="12"/>
  <c r="AE488" i="12"/>
  <c r="AE489" i="12"/>
  <c r="AE490" i="12"/>
  <c r="AE491" i="12"/>
  <c r="AE492" i="12"/>
  <c r="AE493" i="12"/>
  <c r="AE494" i="12"/>
  <c r="AE495" i="12"/>
  <c r="AE496" i="12"/>
  <c r="AE497" i="12"/>
  <c r="AE498" i="12"/>
  <c r="AE499" i="12"/>
  <c r="AE500" i="12"/>
  <c r="AE501" i="12"/>
  <c r="AE502" i="12"/>
  <c r="AE503" i="12"/>
  <c r="AE504" i="12"/>
  <c r="AE505" i="12"/>
  <c r="AE506" i="12"/>
  <c r="AE507" i="12"/>
  <c r="AE508" i="12"/>
  <c r="AE509" i="12"/>
  <c r="AE510" i="12"/>
  <c r="AE511" i="12"/>
  <c r="AE512" i="12"/>
  <c r="AE513" i="12"/>
  <c r="AE514" i="12"/>
  <c r="AE515" i="12"/>
  <c r="AE516" i="12"/>
  <c r="AE517" i="12"/>
  <c r="AE518" i="12"/>
  <c r="AE519" i="12"/>
  <c r="AE520" i="12"/>
  <c r="AE521" i="12"/>
  <c r="AE522" i="12"/>
  <c r="AE523" i="12"/>
  <c r="AE524" i="12"/>
  <c r="AE525" i="12"/>
  <c r="AE526" i="12"/>
  <c r="AE527" i="12"/>
  <c r="AE528" i="12"/>
  <c r="AE529" i="12"/>
  <c r="AE530" i="12"/>
  <c r="AE531" i="12"/>
  <c r="AE532" i="12"/>
  <c r="AE533" i="12"/>
  <c r="AE534" i="12"/>
  <c r="AE535" i="12"/>
  <c r="AE536" i="12"/>
  <c r="AE537" i="12"/>
  <c r="AE538" i="12"/>
  <c r="AE539" i="12"/>
  <c r="AE540" i="12"/>
  <c r="AE541" i="12"/>
  <c r="AE542" i="12"/>
  <c r="AE543" i="12"/>
  <c r="AE544" i="12"/>
  <c r="AE545" i="12"/>
  <c r="AE546" i="12"/>
  <c r="AE547" i="12"/>
  <c r="AE548" i="12"/>
  <c r="AE549" i="12"/>
  <c r="AE550" i="12"/>
  <c r="AE551" i="12"/>
  <c r="AE552" i="12"/>
  <c r="AE553" i="12"/>
  <c r="AE554" i="12"/>
  <c r="AE555" i="12"/>
  <c r="AE556" i="12"/>
  <c r="AE557" i="12"/>
  <c r="AE558" i="12"/>
  <c r="AE559" i="12"/>
  <c r="AE560" i="12"/>
  <c r="AE561" i="12"/>
  <c r="AE562" i="12"/>
  <c r="AE563" i="12"/>
  <c r="AE564" i="12"/>
  <c r="AE565" i="12"/>
  <c r="AE566" i="12"/>
  <c r="AE567" i="12"/>
  <c r="AE568" i="12"/>
  <c r="AE569" i="12"/>
  <c r="AE570" i="12"/>
  <c r="AE571" i="12"/>
  <c r="AE572" i="12"/>
  <c r="AE573" i="12"/>
  <c r="AE574" i="12"/>
  <c r="AE575" i="12"/>
  <c r="AE576" i="12"/>
  <c r="AE577" i="12"/>
  <c r="AE578" i="12"/>
  <c r="AE579" i="12"/>
  <c r="AE580" i="12"/>
  <c r="AE581" i="12"/>
  <c r="AE582" i="12"/>
  <c r="AE583" i="12"/>
  <c r="AE584" i="12"/>
  <c r="AE585" i="12"/>
  <c r="AE586" i="12"/>
  <c r="AE587" i="12"/>
  <c r="AE588" i="12"/>
  <c r="AE589" i="12"/>
  <c r="AE590" i="12"/>
  <c r="AE591" i="12"/>
  <c r="AE592" i="12"/>
  <c r="AE593" i="12"/>
  <c r="AE594" i="12"/>
  <c r="AE595" i="12"/>
  <c r="AE596" i="12"/>
  <c r="AE597" i="12"/>
  <c r="AE598" i="12"/>
  <c r="AE599" i="12"/>
  <c r="AE600" i="12"/>
  <c r="AE601" i="12"/>
  <c r="AE602" i="12"/>
  <c r="AE603" i="12"/>
  <c r="AE605" i="12"/>
  <c r="AF352" i="12"/>
  <c r="AF353" i="12"/>
  <c r="AF605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H352" i="12"/>
  <c r="AH353" i="12"/>
  <c r="AH354" i="12"/>
  <c r="AH605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J352" i="12"/>
  <c r="AJ353" i="12"/>
  <c r="AJ605" i="12"/>
  <c r="AJ354" i="12"/>
  <c r="AJ355" i="12"/>
  <c r="AJ356" i="12"/>
  <c r="AJ357" i="12"/>
  <c r="AJ358" i="12"/>
  <c r="AJ359" i="12"/>
  <c r="AJ360" i="12"/>
  <c r="AJ361" i="12"/>
  <c r="AJ362" i="12"/>
  <c r="AJ363" i="12"/>
  <c r="AJ364" i="12"/>
  <c r="AJ365" i="12"/>
  <c r="AJ366" i="12"/>
  <c r="AJ367" i="12"/>
  <c r="AJ368" i="12"/>
  <c r="AJ369" i="12"/>
  <c r="AJ370" i="12"/>
  <c r="AJ371" i="12"/>
  <c r="AJ372" i="12"/>
  <c r="AJ373" i="12"/>
  <c r="AJ374" i="12"/>
  <c r="AJ375" i="12"/>
  <c r="AJ376" i="12"/>
  <c r="AJ377" i="12"/>
  <c r="AJ378" i="12"/>
  <c r="AJ379" i="12"/>
  <c r="AJ380" i="12"/>
  <c r="AJ381" i="12"/>
  <c r="AJ382" i="12"/>
  <c r="AJ383" i="12"/>
  <c r="AJ384" i="12"/>
  <c r="AJ385" i="12"/>
  <c r="AJ386" i="12"/>
  <c r="AJ387" i="12"/>
  <c r="AJ388" i="12"/>
  <c r="AJ389" i="12"/>
  <c r="AJ390" i="12"/>
  <c r="AJ391" i="12"/>
  <c r="AJ392" i="12"/>
  <c r="AJ393" i="12"/>
  <c r="AJ394" i="12"/>
  <c r="AJ395" i="12"/>
  <c r="AJ396" i="12"/>
  <c r="AJ397" i="12"/>
  <c r="AJ398" i="12"/>
  <c r="AJ399" i="12"/>
  <c r="AJ400" i="12"/>
  <c r="AJ401" i="12"/>
  <c r="AJ402" i="12"/>
  <c r="AJ403" i="12"/>
  <c r="AJ404" i="12"/>
  <c r="AJ405" i="12"/>
  <c r="AJ406" i="12"/>
  <c r="AJ407" i="12"/>
  <c r="AJ408" i="12"/>
  <c r="AJ409" i="12"/>
  <c r="AJ410" i="12"/>
  <c r="AJ411" i="12"/>
  <c r="AJ412" i="12"/>
  <c r="AJ413" i="12"/>
  <c r="AJ414" i="12"/>
  <c r="AJ415" i="12"/>
  <c r="AJ416" i="12"/>
  <c r="AJ417" i="12"/>
  <c r="AJ418" i="12"/>
  <c r="AJ419" i="12"/>
  <c r="AJ420" i="12"/>
  <c r="AJ421" i="12"/>
  <c r="AJ422" i="12"/>
  <c r="AJ423" i="12"/>
  <c r="AJ424" i="12"/>
  <c r="AJ425" i="12"/>
  <c r="AJ426" i="12"/>
  <c r="AJ427" i="12"/>
  <c r="AJ428" i="12"/>
  <c r="AJ429" i="12"/>
  <c r="AJ430" i="12"/>
  <c r="AJ431" i="12"/>
  <c r="AJ432" i="12"/>
  <c r="AJ433" i="12"/>
  <c r="AJ434" i="12"/>
  <c r="AJ435" i="12"/>
  <c r="AJ436" i="12"/>
  <c r="AJ437" i="12"/>
  <c r="AJ438" i="12"/>
  <c r="AJ439" i="12"/>
  <c r="AJ440" i="12"/>
  <c r="AJ441" i="12"/>
  <c r="AJ442" i="12"/>
  <c r="AJ443" i="12"/>
  <c r="AJ444" i="12"/>
  <c r="AJ445" i="12"/>
  <c r="AJ446" i="12"/>
  <c r="AJ447" i="12"/>
  <c r="AJ448" i="12"/>
  <c r="AJ449" i="12"/>
  <c r="AJ450" i="12"/>
  <c r="AJ451" i="12"/>
  <c r="AJ452" i="12"/>
  <c r="AJ453" i="12"/>
  <c r="AJ454" i="12"/>
  <c r="AJ455" i="12"/>
  <c r="AJ456" i="12"/>
  <c r="AJ457" i="12"/>
  <c r="AJ458" i="12"/>
  <c r="AJ459" i="12"/>
  <c r="AJ460" i="12"/>
  <c r="AJ461" i="12"/>
  <c r="AJ462" i="12"/>
  <c r="AJ463" i="12"/>
  <c r="AJ464" i="12"/>
  <c r="AJ465" i="12"/>
  <c r="AJ466" i="12"/>
  <c r="AJ467" i="12"/>
  <c r="AJ468" i="12"/>
  <c r="AJ469" i="12"/>
  <c r="AJ470" i="12"/>
  <c r="AJ471" i="12"/>
  <c r="AJ472" i="12"/>
  <c r="AJ473" i="12"/>
  <c r="AJ474" i="12"/>
  <c r="AJ475" i="12"/>
  <c r="AJ476" i="12"/>
  <c r="AJ477" i="12"/>
  <c r="AJ478" i="12"/>
  <c r="AJ479" i="12"/>
  <c r="AJ480" i="12"/>
  <c r="AJ481" i="12"/>
  <c r="AJ482" i="12"/>
  <c r="AJ483" i="12"/>
  <c r="AJ484" i="12"/>
  <c r="AJ485" i="12"/>
  <c r="AJ486" i="12"/>
  <c r="AJ487" i="12"/>
  <c r="AJ488" i="12"/>
  <c r="AJ489" i="12"/>
  <c r="AJ490" i="12"/>
  <c r="AJ491" i="12"/>
  <c r="AJ492" i="12"/>
  <c r="AJ493" i="12"/>
  <c r="AJ494" i="12"/>
  <c r="AJ495" i="12"/>
  <c r="AJ496" i="12"/>
  <c r="AJ497" i="12"/>
  <c r="AJ498" i="12"/>
  <c r="AJ499" i="12"/>
  <c r="AJ500" i="12"/>
  <c r="AJ501" i="12"/>
  <c r="AJ502" i="12"/>
  <c r="AJ503" i="12"/>
  <c r="AJ504" i="12"/>
  <c r="AJ505" i="12"/>
  <c r="AJ506" i="12"/>
  <c r="AJ507" i="12"/>
  <c r="AJ508" i="12"/>
  <c r="AJ509" i="12"/>
  <c r="AJ510" i="12"/>
  <c r="AJ511" i="12"/>
  <c r="AJ512" i="12"/>
  <c r="AJ513" i="12"/>
  <c r="AJ514" i="12"/>
  <c r="AJ515" i="12"/>
  <c r="AJ516" i="12"/>
  <c r="AJ517" i="12"/>
  <c r="AJ518" i="12"/>
  <c r="AJ519" i="12"/>
  <c r="AJ520" i="12"/>
  <c r="AJ521" i="12"/>
  <c r="AJ522" i="12"/>
  <c r="AJ523" i="12"/>
  <c r="AJ524" i="12"/>
  <c r="AJ525" i="12"/>
  <c r="AJ526" i="12"/>
  <c r="AJ527" i="12"/>
  <c r="AJ528" i="12"/>
  <c r="AJ529" i="12"/>
  <c r="AJ530" i="12"/>
  <c r="AJ531" i="12"/>
  <c r="AJ532" i="12"/>
  <c r="AJ533" i="12"/>
  <c r="AJ534" i="12"/>
  <c r="AJ535" i="12"/>
  <c r="AJ536" i="12"/>
  <c r="AJ537" i="12"/>
  <c r="AJ538" i="12"/>
  <c r="AJ539" i="12"/>
  <c r="AJ540" i="12"/>
  <c r="AJ541" i="12"/>
  <c r="AJ542" i="12"/>
  <c r="AJ543" i="12"/>
  <c r="AJ544" i="12"/>
  <c r="AJ545" i="12"/>
  <c r="AJ546" i="12"/>
  <c r="AJ547" i="12"/>
  <c r="AJ548" i="12"/>
  <c r="AJ549" i="12"/>
  <c r="AJ550" i="12"/>
  <c r="AJ551" i="12"/>
  <c r="AJ552" i="12"/>
  <c r="AJ553" i="12"/>
  <c r="AJ554" i="12"/>
  <c r="AJ555" i="12"/>
  <c r="AJ556" i="12"/>
  <c r="AJ557" i="12"/>
  <c r="AJ558" i="12"/>
  <c r="AJ559" i="12"/>
  <c r="AJ560" i="12"/>
  <c r="AJ561" i="12"/>
  <c r="AJ562" i="12"/>
  <c r="AJ563" i="12"/>
  <c r="AJ564" i="12"/>
  <c r="AJ565" i="12"/>
  <c r="AJ566" i="12"/>
  <c r="AJ567" i="12"/>
  <c r="AJ568" i="12"/>
  <c r="AJ569" i="12"/>
  <c r="AJ570" i="12"/>
  <c r="AJ571" i="12"/>
  <c r="AJ572" i="12"/>
  <c r="AJ573" i="12"/>
  <c r="AJ574" i="12"/>
  <c r="AJ575" i="12"/>
  <c r="AJ576" i="12"/>
  <c r="AJ577" i="12"/>
  <c r="AJ578" i="12"/>
  <c r="AJ579" i="12"/>
  <c r="AJ580" i="12"/>
  <c r="AJ581" i="12"/>
  <c r="AJ582" i="12"/>
  <c r="AJ583" i="12"/>
  <c r="AJ584" i="12"/>
  <c r="AJ585" i="12"/>
  <c r="AJ586" i="12"/>
  <c r="AJ587" i="12"/>
  <c r="AJ588" i="12"/>
  <c r="AJ589" i="12"/>
  <c r="AJ590" i="12"/>
  <c r="AJ591" i="12"/>
  <c r="AJ592" i="12"/>
  <c r="AJ593" i="12"/>
  <c r="AJ594" i="12"/>
  <c r="AJ595" i="12"/>
  <c r="AJ596" i="12"/>
  <c r="AJ597" i="12"/>
  <c r="AJ598" i="12"/>
  <c r="AJ599" i="12"/>
  <c r="AJ600" i="12"/>
  <c r="AJ601" i="12"/>
  <c r="AJ602" i="12"/>
  <c r="AJ603" i="12"/>
  <c r="AK352" i="12"/>
  <c r="AK353" i="12"/>
  <c r="AK354" i="12"/>
  <c r="AK355" i="12"/>
  <c r="AK356" i="12"/>
  <c r="AK357" i="12"/>
  <c r="AK358" i="12"/>
  <c r="AK359" i="12"/>
  <c r="AK360" i="12"/>
  <c r="AK361" i="12"/>
  <c r="AK362" i="12"/>
  <c r="AK363" i="12"/>
  <c r="AK364" i="12"/>
  <c r="AK365" i="12"/>
  <c r="AK366" i="12"/>
  <c r="AK367" i="12"/>
  <c r="AK368" i="12"/>
  <c r="AK369" i="12"/>
  <c r="AK370" i="12"/>
  <c r="AK371" i="12"/>
  <c r="AK372" i="12"/>
  <c r="AK373" i="12"/>
  <c r="AK374" i="12"/>
  <c r="AK375" i="12"/>
  <c r="AK376" i="12"/>
  <c r="AK377" i="12"/>
  <c r="AK378" i="12"/>
  <c r="AK379" i="12"/>
  <c r="AK380" i="12"/>
  <c r="AK381" i="12"/>
  <c r="AK382" i="12"/>
  <c r="AK383" i="12"/>
  <c r="AK384" i="12"/>
  <c r="AK385" i="12"/>
  <c r="AK386" i="12"/>
  <c r="AK387" i="12"/>
  <c r="AK388" i="12"/>
  <c r="AK389" i="12"/>
  <c r="AK390" i="12"/>
  <c r="AK391" i="12"/>
  <c r="AK392" i="12"/>
  <c r="AK393" i="12"/>
  <c r="AK394" i="12"/>
  <c r="AK395" i="12"/>
  <c r="AK396" i="12"/>
  <c r="AK397" i="12"/>
  <c r="AK398" i="12"/>
  <c r="AK399" i="12"/>
  <c r="AK400" i="12"/>
  <c r="AK401" i="12"/>
  <c r="AK402" i="12"/>
  <c r="AK403" i="12"/>
  <c r="AK404" i="12"/>
  <c r="AK405" i="12"/>
  <c r="AK406" i="12"/>
  <c r="AK407" i="12"/>
  <c r="AK408" i="12"/>
  <c r="AK409" i="12"/>
  <c r="AK410" i="12"/>
  <c r="AK411" i="12"/>
  <c r="AK412" i="12"/>
  <c r="AK413" i="12"/>
  <c r="AK414" i="12"/>
  <c r="AK415" i="12"/>
  <c r="AK416" i="12"/>
  <c r="AK417" i="12"/>
  <c r="AK418" i="12"/>
  <c r="AK419" i="12"/>
  <c r="AK420" i="12"/>
  <c r="AK421" i="12"/>
  <c r="AK422" i="12"/>
  <c r="AK423" i="12"/>
  <c r="AK424" i="12"/>
  <c r="AK425" i="12"/>
  <c r="AK426" i="12"/>
  <c r="AK427" i="12"/>
  <c r="AK428" i="12"/>
  <c r="AK429" i="12"/>
  <c r="AK430" i="12"/>
  <c r="AK431" i="12"/>
  <c r="AK432" i="12"/>
  <c r="AK433" i="12"/>
  <c r="AK434" i="12"/>
  <c r="AK435" i="12"/>
  <c r="AK436" i="12"/>
  <c r="AK437" i="12"/>
  <c r="AK438" i="12"/>
  <c r="AK439" i="12"/>
  <c r="AK440" i="12"/>
  <c r="AK441" i="12"/>
  <c r="AK442" i="12"/>
  <c r="AK443" i="12"/>
  <c r="AK444" i="12"/>
  <c r="AK445" i="12"/>
  <c r="AK446" i="12"/>
  <c r="AK447" i="12"/>
  <c r="AK448" i="12"/>
  <c r="AK449" i="12"/>
  <c r="AK450" i="12"/>
  <c r="AK451" i="12"/>
  <c r="AK452" i="12"/>
  <c r="AK453" i="12"/>
  <c r="AK454" i="12"/>
  <c r="AK455" i="12"/>
  <c r="AK456" i="12"/>
  <c r="AK457" i="12"/>
  <c r="AK458" i="12"/>
  <c r="AK459" i="12"/>
  <c r="AK460" i="12"/>
  <c r="AK461" i="12"/>
  <c r="AK462" i="12"/>
  <c r="AK463" i="12"/>
  <c r="AK464" i="12"/>
  <c r="AK465" i="12"/>
  <c r="AK466" i="12"/>
  <c r="AK467" i="12"/>
  <c r="AK468" i="12"/>
  <c r="AK469" i="12"/>
  <c r="AK470" i="12"/>
  <c r="AK471" i="12"/>
  <c r="AK472" i="12"/>
  <c r="AK473" i="12"/>
  <c r="AK474" i="12"/>
  <c r="AK475" i="12"/>
  <c r="AK476" i="12"/>
  <c r="AK477" i="12"/>
  <c r="AK478" i="12"/>
  <c r="AK479" i="12"/>
  <c r="AK480" i="12"/>
  <c r="AK481" i="12"/>
  <c r="AK482" i="12"/>
  <c r="AK483" i="12"/>
  <c r="AK484" i="12"/>
  <c r="AK485" i="12"/>
  <c r="AK486" i="12"/>
  <c r="AK487" i="12"/>
  <c r="AK488" i="12"/>
  <c r="AK489" i="12"/>
  <c r="AK490" i="12"/>
  <c r="AK491" i="12"/>
  <c r="AK492" i="12"/>
  <c r="AK493" i="12"/>
  <c r="AK494" i="12"/>
  <c r="AK495" i="12"/>
  <c r="AK496" i="12"/>
  <c r="AK497" i="12"/>
  <c r="AK498" i="12"/>
  <c r="AK499" i="12"/>
  <c r="AK500" i="12"/>
  <c r="AK501" i="12"/>
  <c r="AK502" i="12"/>
  <c r="AK503" i="12"/>
  <c r="AK504" i="12"/>
  <c r="AK505" i="12"/>
  <c r="AK506" i="12"/>
  <c r="AK507" i="12"/>
  <c r="AK508" i="12"/>
  <c r="AK509" i="12"/>
  <c r="AK510" i="12"/>
  <c r="AK511" i="12"/>
  <c r="AK512" i="12"/>
  <c r="AK513" i="12"/>
  <c r="AK514" i="12"/>
  <c r="AK515" i="12"/>
  <c r="AK516" i="12"/>
  <c r="AK517" i="12"/>
  <c r="AK518" i="12"/>
  <c r="AK519" i="12"/>
  <c r="AK520" i="12"/>
  <c r="AK521" i="12"/>
  <c r="AK522" i="12"/>
  <c r="AK523" i="12"/>
  <c r="AK524" i="12"/>
  <c r="AK525" i="12"/>
  <c r="AK526" i="12"/>
  <c r="AK527" i="12"/>
  <c r="AK528" i="12"/>
  <c r="AK529" i="12"/>
  <c r="AK530" i="12"/>
  <c r="AK531" i="12"/>
  <c r="AK532" i="12"/>
  <c r="AK533" i="12"/>
  <c r="AK534" i="12"/>
  <c r="AK535" i="12"/>
  <c r="AK536" i="12"/>
  <c r="AK537" i="12"/>
  <c r="AK538" i="12"/>
  <c r="AK539" i="12"/>
  <c r="AK540" i="12"/>
  <c r="AK541" i="12"/>
  <c r="AK542" i="12"/>
  <c r="AK543" i="12"/>
  <c r="AK544" i="12"/>
  <c r="AK545" i="12"/>
  <c r="AK546" i="12"/>
  <c r="AK547" i="12"/>
  <c r="AK548" i="12"/>
  <c r="AK549" i="12"/>
  <c r="AK550" i="12"/>
  <c r="AK551" i="12"/>
  <c r="AK552" i="12"/>
  <c r="AK553" i="12"/>
  <c r="AK554" i="12"/>
  <c r="AK555" i="12"/>
  <c r="AK556" i="12"/>
  <c r="AK557" i="12"/>
  <c r="AK558" i="12"/>
  <c r="AK559" i="12"/>
  <c r="AK560" i="12"/>
  <c r="AK561" i="12"/>
  <c r="AK562" i="12"/>
  <c r="AK563" i="12"/>
  <c r="AK564" i="12"/>
  <c r="AK565" i="12"/>
  <c r="AK566" i="12"/>
  <c r="AK567" i="12"/>
  <c r="AK568" i="12"/>
  <c r="AK569" i="12"/>
  <c r="AK570" i="12"/>
  <c r="AK571" i="12"/>
  <c r="AK572" i="12"/>
  <c r="AK573" i="12"/>
  <c r="AK574" i="12"/>
  <c r="AK575" i="12"/>
  <c r="AK576" i="12"/>
  <c r="AK577" i="12"/>
  <c r="AK578" i="12"/>
  <c r="AK579" i="12"/>
  <c r="AK580" i="12"/>
  <c r="AK581" i="12"/>
  <c r="AK582" i="12"/>
  <c r="AK583" i="12"/>
  <c r="AK584" i="12"/>
  <c r="AK585" i="12"/>
  <c r="AK586" i="12"/>
  <c r="AK587" i="12"/>
  <c r="AK588" i="12"/>
  <c r="AK589" i="12"/>
  <c r="AK590" i="12"/>
  <c r="AK591" i="12"/>
  <c r="AK592" i="12"/>
  <c r="AK593" i="12"/>
  <c r="AK594" i="12"/>
  <c r="AK595" i="12"/>
  <c r="AK596" i="12"/>
  <c r="AK597" i="12"/>
  <c r="AK598" i="12"/>
  <c r="AK599" i="12"/>
  <c r="AK600" i="12"/>
  <c r="AK601" i="12"/>
  <c r="AK602" i="12"/>
  <c r="AK603" i="12"/>
  <c r="AL352" i="12"/>
  <c r="AL353" i="12"/>
  <c r="AL354" i="12"/>
  <c r="AL355" i="12"/>
  <c r="AL356" i="12"/>
  <c r="AL357" i="12"/>
  <c r="AL358" i="12"/>
  <c r="AL359" i="12"/>
  <c r="AL360" i="12"/>
  <c r="AL361" i="12"/>
  <c r="AL362" i="12"/>
  <c r="AL363" i="12"/>
  <c r="AL364" i="12"/>
  <c r="AL365" i="12"/>
  <c r="AL366" i="12"/>
  <c r="AL367" i="12"/>
  <c r="AL368" i="12"/>
  <c r="AL369" i="12"/>
  <c r="AL370" i="12"/>
  <c r="AL371" i="12"/>
  <c r="AL372" i="12"/>
  <c r="AL373" i="12"/>
  <c r="AL374" i="12"/>
  <c r="AL375" i="12"/>
  <c r="AL376" i="12"/>
  <c r="AL377" i="12"/>
  <c r="AL378" i="12"/>
  <c r="AL379" i="12"/>
  <c r="AL380" i="12"/>
  <c r="AL381" i="12"/>
  <c r="AL382" i="12"/>
  <c r="AL383" i="12"/>
  <c r="AL384" i="12"/>
  <c r="AL385" i="12"/>
  <c r="AL386" i="12"/>
  <c r="AL387" i="12"/>
  <c r="AL388" i="12"/>
  <c r="AL389" i="12"/>
  <c r="AL390" i="12"/>
  <c r="AL391" i="12"/>
  <c r="AL392" i="12"/>
  <c r="AL393" i="12"/>
  <c r="AL394" i="12"/>
  <c r="AL395" i="12"/>
  <c r="AL396" i="12"/>
  <c r="AL397" i="12"/>
  <c r="AL398" i="12"/>
  <c r="AL399" i="12"/>
  <c r="AL400" i="12"/>
  <c r="AL401" i="12"/>
  <c r="AL402" i="12"/>
  <c r="AL403" i="12"/>
  <c r="AL404" i="12"/>
  <c r="AL405" i="12"/>
  <c r="AL406" i="12"/>
  <c r="AL407" i="12"/>
  <c r="AL408" i="12"/>
  <c r="AL409" i="12"/>
  <c r="AL410" i="12"/>
  <c r="AL411" i="12"/>
  <c r="AL412" i="12"/>
  <c r="AL413" i="12"/>
  <c r="AL414" i="12"/>
  <c r="AL415" i="12"/>
  <c r="AL416" i="12"/>
  <c r="AL417" i="12"/>
  <c r="AL418" i="12"/>
  <c r="AL419" i="12"/>
  <c r="AL420" i="12"/>
  <c r="AL421" i="12"/>
  <c r="AL422" i="12"/>
  <c r="AL423" i="12"/>
  <c r="AL424" i="12"/>
  <c r="AL425" i="12"/>
  <c r="AL426" i="12"/>
  <c r="AL427" i="12"/>
  <c r="AL428" i="12"/>
  <c r="AL429" i="12"/>
  <c r="AL430" i="12"/>
  <c r="AL431" i="12"/>
  <c r="AL432" i="12"/>
  <c r="AL433" i="12"/>
  <c r="AL434" i="12"/>
  <c r="AL435" i="12"/>
  <c r="AL436" i="12"/>
  <c r="AL437" i="12"/>
  <c r="AL438" i="12"/>
  <c r="AL439" i="12"/>
  <c r="AL440" i="12"/>
  <c r="AL441" i="12"/>
  <c r="AL442" i="12"/>
  <c r="AL443" i="12"/>
  <c r="AL444" i="12"/>
  <c r="AL445" i="12"/>
  <c r="AL446" i="12"/>
  <c r="AL447" i="12"/>
  <c r="AL448" i="12"/>
  <c r="AL449" i="12"/>
  <c r="AL450" i="12"/>
  <c r="AL451" i="12"/>
  <c r="AL452" i="12"/>
  <c r="AL453" i="12"/>
  <c r="AL454" i="12"/>
  <c r="AL455" i="12"/>
  <c r="AL456" i="12"/>
  <c r="AL457" i="12"/>
  <c r="AL458" i="12"/>
  <c r="AL459" i="12"/>
  <c r="AL460" i="12"/>
  <c r="AL461" i="12"/>
  <c r="AL462" i="12"/>
  <c r="AL463" i="12"/>
  <c r="AL464" i="12"/>
  <c r="AL465" i="12"/>
  <c r="AL466" i="12"/>
  <c r="AL467" i="12"/>
  <c r="AL468" i="12"/>
  <c r="AL469" i="12"/>
  <c r="AL470" i="12"/>
  <c r="AL471" i="12"/>
  <c r="AL472" i="12"/>
  <c r="AL473" i="12"/>
  <c r="AL474" i="12"/>
  <c r="AL475" i="12"/>
  <c r="AL476" i="12"/>
  <c r="AL477" i="12"/>
  <c r="AL478" i="12"/>
  <c r="AL479" i="12"/>
  <c r="AL480" i="12"/>
  <c r="AL481" i="12"/>
  <c r="AL482" i="12"/>
  <c r="AL483" i="12"/>
  <c r="AL484" i="12"/>
  <c r="AL485" i="12"/>
  <c r="AL486" i="12"/>
  <c r="AL487" i="12"/>
  <c r="AL488" i="12"/>
  <c r="AL489" i="12"/>
  <c r="AL490" i="12"/>
  <c r="AL491" i="12"/>
  <c r="AL492" i="12"/>
  <c r="AL493" i="12"/>
  <c r="AL494" i="12"/>
  <c r="AL495" i="12"/>
  <c r="AL496" i="12"/>
  <c r="AL497" i="12"/>
  <c r="AL498" i="12"/>
  <c r="AL499" i="12"/>
  <c r="AL500" i="12"/>
  <c r="AL501" i="12"/>
  <c r="AL502" i="12"/>
  <c r="AL503" i="12"/>
  <c r="AL504" i="12"/>
  <c r="AL505" i="12"/>
  <c r="AL506" i="12"/>
  <c r="AL507" i="12"/>
  <c r="AL508" i="12"/>
  <c r="AL509" i="12"/>
  <c r="AL510" i="12"/>
  <c r="AL511" i="12"/>
  <c r="AL512" i="12"/>
  <c r="AL513" i="12"/>
  <c r="AL514" i="12"/>
  <c r="AL515" i="12"/>
  <c r="AL516" i="12"/>
  <c r="AL517" i="12"/>
  <c r="AL518" i="12"/>
  <c r="AL519" i="12"/>
  <c r="AL520" i="12"/>
  <c r="AL521" i="12"/>
  <c r="AL522" i="12"/>
  <c r="AL523" i="12"/>
  <c r="AL524" i="12"/>
  <c r="AL525" i="12"/>
  <c r="AL526" i="12"/>
  <c r="AL527" i="12"/>
  <c r="AL528" i="12"/>
  <c r="AL529" i="12"/>
  <c r="AL530" i="12"/>
  <c r="AL531" i="12"/>
  <c r="AL532" i="12"/>
  <c r="AL533" i="12"/>
  <c r="AL534" i="12"/>
  <c r="AL535" i="12"/>
  <c r="AL536" i="12"/>
  <c r="AL537" i="12"/>
  <c r="AL538" i="12"/>
  <c r="AL539" i="12"/>
  <c r="AL540" i="12"/>
  <c r="AL541" i="12"/>
  <c r="AL542" i="12"/>
  <c r="AL543" i="12"/>
  <c r="AL544" i="12"/>
  <c r="AL545" i="12"/>
  <c r="AL546" i="12"/>
  <c r="AL547" i="12"/>
  <c r="AL548" i="12"/>
  <c r="AL549" i="12"/>
  <c r="AL550" i="12"/>
  <c r="AL551" i="12"/>
  <c r="AL552" i="12"/>
  <c r="AL553" i="12"/>
  <c r="AL554" i="12"/>
  <c r="AL555" i="12"/>
  <c r="AL556" i="12"/>
  <c r="AL557" i="12"/>
  <c r="AL558" i="12"/>
  <c r="AL559" i="12"/>
  <c r="AL560" i="12"/>
  <c r="AL561" i="12"/>
  <c r="AL562" i="12"/>
  <c r="AL563" i="12"/>
  <c r="AL564" i="12"/>
  <c r="AL565" i="12"/>
  <c r="AL566" i="12"/>
  <c r="AL567" i="12"/>
  <c r="AL568" i="12"/>
  <c r="AL569" i="12"/>
  <c r="AL570" i="12"/>
  <c r="AL571" i="12"/>
  <c r="AL572" i="12"/>
  <c r="AL573" i="12"/>
  <c r="AL574" i="12"/>
  <c r="AL575" i="12"/>
  <c r="AL576" i="12"/>
  <c r="AL577" i="12"/>
  <c r="AL578" i="12"/>
  <c r="AL579" i="12"/>
  <c r="AL580" i="12"/>
  <c r="AL581" i="12"/>
  <c r="AL582" i="12"/>
  <c r="AL583" i="12"/>
  <c r="AL584" i="12"/>
  <c r="AL585" i="12"/>
  <c r="AL586" i="12"/>
  <c r="AL587" i="12"/>
  <c r="AL588" i="12"/>
  <c r="AL589" i="12"/>
  <c r="AL590" i="12"/>
  <c r="AL591" i="12"/>
  <c r="AL592" i="12"/>
  <c r="AL593" i="12"/>
  <c r="AL594" i="12"/>
  <c r="AL595" i="12"/>
  <c r="AL596" i="12"/>
  <c r="AL597" i="12"/>
  <c r="AL598" i="12"/>
  <c r="AL599" i="12"/>
  <c r="AL600" i="12"/>
  <c r="AL601" i="12"/>
  <c r="AL602" i="12"/>
  <c r="AL603" i="12"/>
  <c r="AL605" i="12"/>
  <c r="AM352" i="12"/>
  <c r="AM353" i="12"/>
  <c r="AM354" i="12"/>
  <c r="AM355" i="12"/>
  <c r="AM356" i="12"/>
  <c r="AM357" i="12"/>
  <c r="AM358" i="12"/>
  <c r="AM359" i="12"/>
  <c r="AM360" i="12"/>
  <c r="AM361" i="12"/>
  <c r="AM362" i="12"/>
  <c r="AM363" i="12"/>
  <c r="AM364" i="12"/>
  <c r="AM365" i="12"/>
  <c r="AM366" i="12"/>
  <c r="AM367" i="12"/>
  <c r="AM368" i="12"/>
  <c r="AM369" i="12"/>
  <c r="AM370" i="12"/>
  <c r="AM371" i="12"/>
  <c r="AM372" i="12"/>
  <c r="AM373" i="12"/>
  <c r="AM374" i="12"/>
  <c r="AM375" i="12"/>
  <c r="AM376" i="12"/>
  <c r="AM377" i="12"/>
  <c r="AM378" i="12"/>
  <c r="AM379" i="12"/>
  <c r="AM380" i="12"/>
  <c r="AM381" i="12"/>
  <c r="AM382" i="12"/>
  <c r="AM383" i="12"/>
  <c r="AM384" i="12"/>
  <c r="AM385" i="12"/>
  <c r="AM386" i="12"/>
  <c r="AM387" i="12"/>
  <c r="AM388" i="12"/>
  <c r="AM389" i="12"/>
  <c r="AM390" i="12"/>
  <c r="AM391" i="12"/>
  <c r="AM392" i="12"/>
  <c r="AM393" i="12"/>
  <c r="AM394" i="12"/>
  <c r="AM395" i="12"/>
  <c r="AM396" i="12"/>
  <c r="AM397" i="12"/>
  <c r="AM398" i="12"/>
  <c r="AM399" i="12"/>
  <c r="AM400" i="12"/>
  <c r="AM401" i="12"/>
  <c r="AM402" i="12"/>
  <c r="AM403" i="12"/>
  <c r="AM404" i="12"/>
  <c r="AM405" i="12"/>
  <c r="AM406" i="12"/>
  <c r="AM407" i="12"/>
  <c r="AM408" i="12"/>
  <c r="AM409" i="12"/>
  <c r="AM410" i="12"/>
  <c r="AM411" i="12"/>
  <c r="AM412" i="12"/>
  <c r="AM413" i="12"/>
  <c r="AM414" i="12"/>
  <c r="AM415" i="12"/>
  <c r="AM416" i="12"/>
  <c r="AM417" i="12"/>
  <c r="AM418" i="12"/>
  <c r="AM419" i="12"/>
  <c r="AM420" i="12"/>
  <c r="AM421" i="12"/>
  <c r="AM422" i="12"/>
  <c r="AM423" i="12"/>
  <c r="AM424" i="12"/>
  <c r="AM425" i="12"/>
  <c r="AM426" i="12"/>
  <c r="AM427" i="12"/>
  <c r="AM428" i="12"/>
  <c r="AM429" i="12"/>
  <c r="AM430" i="12"/>
  <c r="AM431" i="12"/>
  <c r="AM432" i="12"/>
  <c r="AM433" i="12"/>
  <c r="AM434" i="12"/>
  <c r="AM435" i="12"/>
  <c r="AM436" i="12"/>
  <c r="AM437" i="12"/>
  <c r="AM438" i="12"/>
  <c r="AM439" i="12"/>
  <c r="AM440" i="12"/>
  <c r="AM441" i="12"/>
  <c r="AM442" i="12"/>
  <c r="AM443" i="12"/>
  <c r="AM444" i="12"/>
  <c r="AM445" i="12"/>
  <c r="AM446" i="12"/>
  <c r="AM447" i="12"/>
  <c r="AM448" i="12"/>
  <c r="AM449" i="12"/>
  <c r="AM450" i="12"/>
  <c r="AM451" i="12"/>
  <c r="AM452" i="12"/>
  <c r="AM453" i="12"/>
  <c r="AM454" i="12"/>
  <c r="AM455" i="12"/>
  <c r="AM456" i="12"/>
  <c r="AM457" i="12"/>
  <c r="AM458" i="12"/>
  <c r="AM459" i="12"/>
  <c r="AM460" i="12"/>
  <c r="AM461" i="12"/>
  <c r="AM462" i="12"/>
  <c r="AM463" i="12"/>
  <c r="AM464" i="12"/>
  <c r="AM465" i="12"/>
  <c r="AM466" i="12"/>
  <c r="AM467" i="12"/>
  <c r="AM468" i="12"/>
  <c r="AM469" i="12"/>
  <c r="AM470" i="12"/>
  <c r="AM471" i="12"/>
  <c r="AM472" i="12"/>
  <c r="AM473" i="12"/>
  <c r="AM474" i="12"/>
  <c r="AM475" i="12"/>
  <c r="AM476" i="12"/>
  <c r="AM477" i="12"/>
  <c r="AM478" i="12"/>
  <c r="AM479" i="12"/>
  <c r="AM480" i="12"/>
  <c r="AM481" i="12"/>
  <c r="AM482" i="12"/>
  <c r="AM483" i="12"/>
  <c r="AM484" i="12"/>
  <c r="AM485" i="12"/>
  <c r="AM486" i="12"/>
  <c r="AM487" i="12"/>
  <c r="AM488" i="12"/>
  <c r="AM489" i="12"/>
  <c r="AM490" i="12"/>
  <c r="AM491" i="12"/>
  <c r="AM492" i="12"/>
  <c r="AM493" i="12"/>
  <c r="AM494" i="12"/>
  <c r="AM495" i="12"/>
  <c r="AM496" i="12"/>
  <c r="AM497" i="12"/>
  <c r="AM498" i="12"/>
  <c r="AM499" i="12"/>
  <c r="AM500" i="12"/>
  <c r="AM501" i="12"/>
  <c r="AM502" i="12"/>
  <c r="AM503" i="12"/>
  <c r="AM504" i="12"/>
  <c r="AM505" i="12"/>
  <c r="AM506" i="12"/>
  <c r="AM507" i="12"/>
  <c r="AM508" i="12"/>
  <c r="AM509" i="12"/>
  <c r="AM510" i="12"/>
  <c r="AM511" i="12"/>
  <c r="AM512" i="12"/>
  <c r="AM513" i="12"/>
  <c r="AM514" i="12"/>
  <c r="AM515" i="12"/>
  <c r="AM516" i="12"/>
  <c r="AM517" i="12"/>
  <c r="AM518" i="12"/>
  <c r="AM519" i="12"/>
  <c r="AM520" i="12"/>
  <c r="AM521" i="12"/>
  <c r="AM522" i="12"/>
  <c r="AM523" i="12"/>
  <c r="AM524" i="12"/>
  <c r="AM525" i="12"/>
  <c r="AM526" i="12"/>
  <c r="AM527" i="12"/>
  <c r="AM528" i="12"/>
  <c r="AM529" i="12"/>
  <c r="AM530" i="12"/>
  <c r="AM531" i="12"/>
  <c r="AM532" i="12"/>
  <c r="AM533" i="12"/>
  <c r="AM534" i="12"/>
  <c r="AM535" i="12"/>
  <c r="AM536" i="12"/>
  <c r="AM537" i="12"/>
  <c r="AM538" i="12"/>
  <c r="AM539" i="12"/>
  <c r="AM540" i="12"/>
  <c r="AM541" i="12"/>
  <c r="AM542" i="12"/>
  <c r="AM543" i="12"/>
  <c r="AM544" i="12"/>
  <c r="AM545" i="12"/>
  <c r="AM546" i="12"/>
  <c r="AM547" i="12"/>
  <c r="AM548" i="12"/>
  <c r="AM549" i="12"/>
  <c r="AM550" i="12"/>
  <c r="AM551" i="12"/>
  <c r="AM552" i="12"/>
  <c r="AM553" i="12"/>
  <c r="AM554" i="12"/>
  <c r="AM555" i="12"/>
  <c r="AM556" i="12"/>
  <c r="AM557" i="12"/>
  <c r="AM558" i="12"/>
  <c r="AM559" i="12"/>
  <c r="AM560" i="12"/>
  <c r="AM561" i="12"/>
  <c r="AM562" i="12"/>
  <c r="AM563" i="12"/>
  <c r="AM564" i="12"/>
  <c r="AM565" i="12"/>
  <c r="AM566" i="12"/>
  <c r="AM567" i="12"/>
  <c r="AM568" i="12"/>
  <c r="AM569" i="12"/>
  <c r="AM570" i="12"/>
  <c r="AM571" i="12"/>
  <c r="AM572" i="12"/>
  <c r="AM573" i="12"/>
  <c r="AM574" i="12"/>
  <c r="AM575" i="12"/>
  <c r="AM576" i="12"/>
  <c r="AM577" i="12"/>
  <c r="AM578" i="12"/>
  <c r="AM579" i="12"/>
  <c r="AM580" i="12"/>
  <c r="AM581" i="12"/>
  <c r="AM582" i="12"/>
  <c r="AM583" i="12"/>
  <c r="AM584" i="12"/>
  <c r="AM585" i="12"/>
  <c r="AM586" i="12"/>
  <c r="AM587" i="12"/>
  <c r="AM588" i="12"/>
  <c r="AM589" i="12"/>
  <c r="AM590" i="12"/>
  <c r="AM591" i="12"/>
  <c r="AM592" i="12"/>
  <c r="AM593" i="12"/>
  <c r="AM594" i="12"/>
  <c r="AM595" i="12"/>
  <c r="AM596" i="12"/>
  <c r="AM597" i="12"/>
  <c r="AM598" i="12"/>
  <c r="AM599" i="12"/>
  <c r="AM600" i="12"/>
  <c r="AM601" i="12"/>
  <c r="AM602" i="12"/>
  <c r="AM603" i="12"/>
  <c r="AN352" i="12"/>
  <c r="AN353" i="12"/>
  <c r="AN605" i="12"/>
  <c r="AN354" i="12"/>
  <c r="AN355" i="12"/>
  <c r="AN356" i="12"/>
  <c r="AN357" i="12"/>
  <c r="AN358" i="12"/>
  <c r="AN359" i="12"/>
  <c r="AN360" i="12"/>
  <c r="AN361" i="12"/>
  <c r="AN362" i="12"/>
  <c r="AN363" i="12"/>
  <c r="AN364" i="12"/>
  <c r="AN365" i="12"/>
  <c r="AN366" i="12"/>
  <c r="AN367" i="12"/>
  <c r="AN368" i="12"/>
  <c r="AN369" i="12"/>
  <c r="AN370" i="12"/>
  <c r="AN371" i="12"/>
  <c r="AN372" i="12"/>
  <c r="AN373" i="12"/>
  <c r="AN374" i="12"/>
  <c r="AN375" i="12"/>
  <c r="AN376" i="12"/>
  <c r="AN377" i="12"/>
  <c r="AN378" i="12"/>
  <c r="AN379" i="12"/>
  <c r="AN380" i="12"/>
  <c r="AN381" i="12"/>
  <c r="AN382" i="12"/>
  <c r="AN383" i="12"/>
  <c r="AN384" i="12"/>
  <c r="AN385" i="12"/>
  <c r="AN386" i="12"/>
  <c r="AN387" i="12"/>
  <c r="AN388" i="12"/>
  <c r="AN389" i="12"/>
  <c r="AN390" i="12"/>
  <c r="AN391" i="12"/>
  <c r="AN392" i="12"/>
  <c r="AN393" i="12"/>
  <c r="AN394" i="12"/>
  <c r="AN395" i="12"/>
  <c r="AN396" i="12"/>
  <c r="AN397" i="12"/>
  <c r="AN398" i="12"/>
  <c r="AN399" i="12"/>
  <c r="AN400" i="12"/>
  <c r="AN401" i="12"/>
  <c r="AN402" i="12"/>
  <c r="AN403" i="12"/>
  <c r="AN404" i="12"/>
  <c r="AN405" i="12"/>
  <c r="AN406" i="12"/>
  <c r="AN407" i="12"/>
  <c r="AN408" i="12"/>
  <c r="AN409" i="12"/>
  <c r="AN410" i="12"/>
  <c r="AN411" i="12"/>
  <c r="AN412" i="12"/>
  <c r="AN413" i="12"/>
  <c r="AN414" i="12"/>
  <c r="AN415" i="12"/>
  <c r="AN416" i="12"/>
  <c r="AN417" i="12"/>
  <c r="AN418" i="12"/>
  <c r="AN419" i="12"/>
  <c r="AN420" i="12"/>
  <c r="AN421" i="12"/>
  <c r="AN422" i="12"/>
  <c r="AN423" i="12"/>
  <c r="AN424" i="12"/>
  <c r="AN425" i="12"/>
  <c r="AN426" i="12"/>
  <c r="AN427" i="12"/>
  <c r="AN428" i="12"/>
  <c r="AN429" i="12"/>
  <c r="AN430" i="12"/>
  <c r="AN431" i="12"/>
  <c r="AN432" i="12"/>
  <c r="AN433" i="12"/>
  <c r="AN434" i="12"/>
  <c r="AN435" i="12"/>
  <c r="AN436" i="12"/>
  <c r="AN437" i="12"/>
  <c r="AN438" i="12"/>
  <c r="AN439" i="12"/>
  <c r="AN440" i="12"/>
  <c r="AN441" i="12"/>
  <c r="AN442" i="12"/>
  <c r="AN443" i="12"/>
  <c r="AN444" i="12"/>
  <c r="AN445" i="12"/>
  <c r="AN446" i="12"/>
  <c r="AN447" i="12"/>
  <c r="AN448" i="12"/>
  <c r="AN449" i="12"/>
  <c r="AN450" i="12"/>
  <c r="AN451" i="12"/>
  <c r="AN452" i="12"/>
  <c r="AN453" i="12"/>
  <c r="AN454" i="12"/>
  <c r="AN455" i="12"/>
  <c r="AN456" i="12"/>
  <c r="AN457" i="12"/>
  <c r="AN458" i="12"/>
  <c r="AN459" i="12"/>
  <c r="AN460" i="12"/>
  <c r="AN461" i="12"/>
  <c r="AN462" i="12"/>
  <c r="AN463" i="12"/>
  <c r="AN464" i="12"/>
  <c r="AN465" i="12"/>
  <c r="AN466" i="12"/>
  <c r="AN467" i="12"/>
  <c r="AN468" i="12"/>
  <c r="AN469" i="12"/>
  <c r="AN470" i="12"/>
  <c r="AN471" i="12"/>
  <c r="AN472" i="12"/>
  <c r="AN473" i="12"/>
  <c r="AN474" i="12"/>
  <c r="AN475" i="12"/>
  <c r="AN476" i="12"/>
  <c r="AN477" i="12"/>
  <c r="AN478" i="12"/>
  <c r="AN479" i="12"/>
  <c r="AN480" i="12"/>
  <c r="AN481" i="12"/>
  <c r="AN482" i="12"/>
  <c r="AN483" i="12"/>
  <c r="AN484" i="12"/>
  <c r="AN485" i="12"/>
  <c r="AN486" i="12"/>
  <c r="AN487" i="12"/>
  <c r="AN488" i="12"/>
  <c r="AN489" i="12"/>
  <c r="AN490" i="12"/>
  <c r="AN491" i="12"/>
  <c r="AN492" i="12"/>
  <c r="AN493" i="12"/>
  <c r="AN494" i="12"/>
  <c r="AN495" i="12"/>
  <c r="AN496" i="12"/>
  <c r="AN497" i="12"/>
  <c r="AN498" i="12"/>
  <c r="AN499" i="12"/>
  <c r="AN500" i="12"/>
  <c r="AN501" i="12"/>
  <c r="AN502" i="12"/>
  <c r="AN503" i="12"/>
  <c r="AN504" i="12"/>
  <c r="AN505" i="12"/>
  <c r="AN506" i="12"/>
  <c r="AN507" i="12"/>
  <c r="AN508" i="12"/>
  <c r="AN509" i="12"/>
  <c r="AN510" i="12"/>
  <c r="AN511" i="12"/>
  <c r="AN512" i="12"/>
  <c r="AN513" i="12"/>
  <c r="AN514" i="12"/>
  <c r="AN515" i="12"/>
  <c r="AN516" i="12"/>
  <c r="AN517" i="12"/>
  <c r="AN518" i="12"/>
  <c r="AN519" i="12"/>
  <c r="AN520" i="12"/>
  <c r="AN521" i="12"/>
  <c r="AN522" i="12"/>
  <c r="AN523" i="12"/>
  <c r="AN524" i="12"/>
  <c r="AN525" i="12"/>
  <c r="AN526" i="12"/>
  <c r="AN527" i="12"/>
  <c r="AN528" i="12"/>
  <c r="AN529" i="12"/>
  <c r="AN530" i="12"/>
  <c r="AN531" i="12"/>
  <c r="AN532" i="12"/>
  <c r="AN533" i="12"/>
  <c r="AN534" i="12"/>
  <c r="AN535" i="12"/>
  <c r="AN536" i="12"/>
  <c r="AN537" i="12"/>
  <c r="AN538" i="12"/>
  <c r="AN539" i="12"/>
  <c r="AN540" i="12"/>
  <c r="AN541" i="12"/>
  <c r="AN542" i="12"/>
  <c r="AN543" i="12"/>
  <c r="AN544" i="12"/>
  <c r="AN545" i="12"/>
  <c r="AN546" i="12"/>
  <c r="AN547" i="12"/>
  <c r="AN548" i="12"/>
  <c r="AN549" i="12"/>
  <c r="AN550" i="12"/>
  <c r="AN551" i="12"/>
  <c r="AN552" i="12"/>
  <c r="AN553" i="12"/>
  <c r="AN554" i="12"/>
  <c r="AN555" i="12"/>
  <c r="AN556" i="12"/>
  <c r="AN557" i="12"/>
  <c r="AN558" i="12"/>
  <c r="AN559" i="12"/>
  <c r="AN560" i="12"/>
  <c r="AN561" i="12"/>
  <c r="AN562" i="12"/>
  <c r="AN563" i="12"/>
  <c r="AN564" i="12"/>
  <c r="AN565" i="12"/>
  <c r="AN566" i="12"/>
  <c r="AN567" i="12"/>
  <c r="AN568" i="12"/>
  <c r="AN569" i="12"/>
  <c r="AN570" i="12"/>
  <c r="AN571" i="12"/>
  <c r="AN572" i="12"/>
  <c r="AN573" i="12"/>
  <c r="AN574" i="12"/>
  <c r="AN575" i="12"/>
  <c r="AN576" i="12"/>
  <c r="AN577" i="12"/>
  <c r="AN578" i="12"/>
  <c r="AN579" i="12"/>
  <c r="AN580" i="12"/>
  <c r="AN581" i="12"/>
  <c r="AN582" i="12"/>
  <c r="AN583" i="12"/>
  <c r="AN584" i="12"/>
  <c r="AN585" i="12"/>
  <c r="AN586" i="12"/>
  <c r="AN587" i="12"/>
  <c r="AN588" i="12"/>
  <c r="AN589" i="12"/>
  <c r="AN590" i="12"/>
  <c r="AN591" i="12"/>
  <c r="AN592" i="12"/>
  <c r="AN593" i="12"/>
  <c r="AN594" i="12"/>
  <c r="AN595" i="12"/>
  <c r="AN596" i="12"/>
  <c r="AN597" i="12"/>
  <c r="AN598" i="12"/>
  <c r="AN599" i="12"/>
  <c r="AN600" i="12"/>
  <c r="AN601" i="12"/>
  <c r="AN602" i="12"/>
  <c r="AN603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P352" i="12"/>
  <c r="AP353" i="12"/>
  <c r="AP354" i="12"/>
  <c r="AP605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R352" i="12"/>
  <c r="AR353" i="12"/>
  <c r="AR605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S352" i="12"/>
  <c r="AS353" i="12"/>
  <c r="AS354" i="12"/>
  <c r="AS355" i="12"/>
  <c r="AS356" i="12"/>
  <c r="AS357" i="12"/>
  <c r="AS358" i="12"/>
  <c r="AS359" i="12"/>
  <c r="AS360" i="12"/>
  <c r="AS361" i="12"/>
  <c r="AS362" i="12"/>
  <c r="AS363" i="12"/>
  <c r="AS364" i="12"/>
  <c r="AS365" i="12"/>
  <c r="AS366" i="12"/>
  <c r="AS367" i="12"/>
  <c r="AS368" i="12"/>
  <c r="AS369" i="12"/>
  <c r="AS370" i="12"/>
  <c r="AS371" i="12"/>
  <c r="AS372" i="12"/>
  <c r="AS373" i="12"/>
  <c r="AS374" i="12"/>
  <c r="AS375" i="12"/>
  <c r="AS376" i="12"/>
  <c r="AS377" i="12"/>
  <c r="AS378" i="12"/>
  <c r="AS379" i="12"/>
  <c r="AS380" i="12"/>
  <c r="AS381" i="12"/>
  <c r="AS382" i="12"/>
  <c r="AS383" i="12"/>
  <c r="AS384" i="12"/>
  <c r="AS385" i="12"/>
  <c r="AS386" i="12"/>
  <c r="AS387" i="12"/>
  <c r="AS388" i="12"/>
  <c r="AS389" i="12"/>
  <c r="AS390" i="12"/>
  <c r="AS391" i="12"/>
  <c r="AS392" i="12"/>
  <c r="AS393" i="12"/>
  <c r="AS394" i="12"/>
  <c r="AS395" i="12"/>
  <c r="AS396" i="12"/>
  <c r="AS397" i="12"/>
  <c r="AS398" i="12"/>
  <c r="AS399" i="12"/>
  <c r="AS400" i="12"/>
  <c r="AS401" i="12"/>
  <c r="AS402" i="12"/>
  <c r="AS403" i="12"/>
  <c r="AS404" i="12"/>
  <c r="AS405" i="12"/>
  <c r="AS406" i="12"/>
  <c r="AS407" i="12"/>
  <c r="AS408" i="12"/>
  <c r="AS409" i="12"/>
  <c r="AS410" i="12"/>
  <c r="AS411" i="12"/>
  <c r="AS412" i="12"/>
  <c r="AS413" i="12"/>
  <c r="AS414" i="12"/>
  <c r="AS415" i="12"/>
  <c r="AS416" i="12"/>
  <c r="AS417" i="12"/>
  <c r="AS418" i="12"/>
  <c r="AS419" i="12"/>
  <c r="AS420" i="12"/>
  <c r="AS421" i="12"/>
  <c r="AS422" i="12"/>
  <c r="AS423" i="12"/>
  <c r="AS424" i="12"/>
  <c r="AS425" i="12"/>
  <c r="AS426" i="12"/>
  <c r="AS427" i="12"/>
  <c r="AS428" i="12"/>
  <c r="AS429" i="12"/>
  <c r="AS430" i="12"/>
  <c r="AS431" i="12"/>
  <c r="AS432" i="12"/>
  <c r="AS433" i="12"/>
  <c r="AS434" i="12"/>
  <c r="AS435" i="12"/>
  <c r="AS436" i="12"/>
  <c r="AS437" i="12"/>
  <c r="AS438" i="12"/>
  <c r="AS439" i="12"/>
  <c r="AS440" i="12"/>
  <c r="AS441" i="12"/>
  <c r="AS442" i="12"/>
  <c r="AS443" i="12"/>
  <c r="AS444" i="12"/>
  <c r="AS445" i="12"/>
  <c r="AS446" i="12"/>
  <c r="AS447" i="12"/>
  <c r="AS448" i="12"/>
  <c r="AS449" i="12"/>
  <c r="AS450" i="12"/>
  <c r="AS451" i="12"/>
  <c r="AS452" i="12"/>
  <c r="AS453" i="12"/>
  <c r="AS454" i="12"/>
  <c r="AS455" i="12"/>
  <c r="AS456" i="12"/>
  <c r="AS457" i="12"/>
  <c r="AS458" i="12"/>
  <c r="AS459" i="12"/>
  <c r="AS460" i="12"/>
  <c r="AS461" i="12"/>
  <c r="AS462" i="12"/>
  <c r="AS463" i="12"/>
  <c r="AS464" i="12"/>
  <c r="AS465" i="12"/>
  <c r="AS466" i="12"/>
  <c r="AS467" i="12"/>
  <c r="AS468" i="12"/>
  <c r="AS469" i="12"/>
  <c r="AS470" i="12"/>
  <c r="AS471" i="12"/>
  <c r="AS472" i="12"/>
  <c r="AS473" i="12"/>
  <c r="AS474" i="12"/>
  <c r="AS475" i="12"/>
  <c r="AS476" i="12"/>
  <c r="AS477" i="12"/>
  <c r="AS478" i="12"/>
  <c r="AS479" i="12"/>
  <c r="AS480" i="12"/>
  <c r="AS481" i="12"/>
  <c r="AS482" i="12"/>
  <c r="AS483" i="12"/>
  <c r="AS484" i="12"/>
  <c r="AS485" i="12"/>
  <c r="AS486" i="12"/>
  <c r="AS487" i="12"/>
  <c r="AS488" i="12"/>
  <c r="AS489" i="12"/>
  <c r="AS490" i="12"/>
  <c r="AS491" i="12"/>
  <c r="AS492" i="12"/>
  <c r="AS493" i="12"/>
  <c r="AS494" i="12"/>
  <c r="AS495" i="12"/>
  <c r="AS496" i="12"/>
  <c r="AS497" i="12"/>
  <c r="AS498" i="12"/>
  <c r="AS499" i="12"/>
  <c r="AS500" i="12"/>
  <c r="AS501" i="12"/>
  <c r="AS502" i="12"/>
  <c r="AS503" i="12"/>
  <c r="AS504" i="12"/>
  <c r="AS505" i="12"/>
  <c r="AS506" i="12"/>
  <c r="AS507" i="12"/>
  <c r="AS508" i="12"/>
  <c r="AS509" i="12"/>
  <c r="AS510" i="12"/>
  <c r="AS511" i="12"/>
  <c r="AS512" i="12"/>
  <c r="AS513" i="12"/>
  <c r="AS514" i="12"/>
  <c r="AS515" i="12"/>
  <c r="AS516" i="12"/>
  <c r="AS517" i="12"/>
  <c r="AS518" i="12"/>
  <c r="AS519" i="12"/>
  <c r="AS520" i="12"/>
  <c r="AS521" i="12"/>
  <c r="AS522" i="12"/>
  <c r="AS523" i="12"/>
  <c r="AS524" i="12"/>
  <c r="AS525" i="12"/>
  <c r="AS526" i="12"/>
  <c r="AS527" i="12"/>
  <c r="AS528" i="12"/>
  <c r="AS529" i="12"/>
  <c r="AS530" i="12"/>
  <c r="AS531" i="12"/>
  <c r="AS532" i="12"/>
  <c r="AS533" i="12"/>
  <c r="AS534" i="12"/>
  <c r="AS535" i="12"/>
  <c r="AS536" i="12"/>
  <c r="AS537" i="12"/>
  <c r="AS538" i="12"/>
  <c r="AS539" i="12"/>
  <c r="AS540" i="12"/>
  <c r="AS541" i="12"/>
  <c r="AS542" i="12"/>
  <c r="AS543" i="12"/>
  <c r="AS544" i="12"/>
  <c r="AS545" i="12"/>
  <c r="AS546" i="12"/>
  <c r="AS547" i="12"/>
  <c r="AS548" i="12"/>
  <c r="AS549" i="12"/>
  <c r="AS550" i="12"/>
  <c r="AS551" i="12"/>
  <c r="AS552" i="12"/>
  <c r="AS553" i="12"/>
  <c r="AS554" i="12"/>
  <c r="AS555" i="12"/>
  <c r="AS556" i="12"/>
  <c r="AS557" i="12"/>
  <c r="AS558" i="12"/>
  <c r="AS559" i="12"/>
  <c r="AS560" i="12"/>
  <c r="AS561" i="12"/>
  <c r="AS562" i="12"/>
  <c r="AS563" i="12"/>
  <c r="AS564" i="12"/>
  <c r="AS565" i="12"/>
  <c r="AS566" i="12"/>
  <c r="AS567" i="12"/>
  <c r="AS568" i="12"/>
  <c r="AS569" i="12"/>
  <c r="AS570" i="12"/>
  <c r="AS571" i="12"/>
  <c r="AS572" i="12"/>
  <c r="AS573" i="12"/>
  <c r="AS574" i="12"/>
  <c r="AS575" i="12"/>
  <c r="AS576" i="12"/>
  <c r="AS577" i="12"/>
  <c r="AS578" i="12"/>
  <c r="AS579" i="12"/>
  <c r="AS580" i="12"/>
  <c r="AS581" i="12"/>
  <c r="AS582" i="12"/>
  <c r="AS583" i="12"/>
  <c r="AS584" i="12"/>
  <c r="AS585" i="12"/>
  <c r="AS586" i="12"/>
  <c r="AS587" i="12"/>
  <c r="AS588" i="12"/>
  <c r="AS589" i="12"/>
  <c r="AS590" i="12"/>
  <c r="AS591" i="12"/>
  <c r="AS592" i="12"/>
  <c r="AS593" i="12"/>
  <c r="AS594" i="12"/>
  <c r="AS595" i="12"/>
  <c r="AS596" i="12"/>
  <c r="AS597" i="12"/>
  <c r="AS598" i="12"/>
  <c r="AS599" i="12"/>
  <c r="AS600" i="12"/>
  <c r="AS601" i="12"/>
  <c r="AS602" i="12"/>
  <c r="AS603" i="12"/>
  <c r="AT352" i="12"/>
  <c r="AT353" i="12"/>
  <c r="AT354" i="12"/>
  <c r="AT355" i="12"/>
  <c r="AT356" i="12"/>
  <c r="AT357" i="12"/>
  <c r="AT358" i="12"/>
  <c r="AT359" i="12"/>
  <c r="AT360" i="12"/>
  <c r="AT361" i="12"/>
  <c r="AT362" i="12"/>
  <c r="AT363" i="12"/>
  <c r="AT364" i="12"/>
  <c r="AT365" i="12"/>
  <c r="AT366" i="12"/>
  <c r="AT367" i="12"/>
  <c r="AT368" i="12"/>
  <c r="AT369" i="12"/>
  <c r="AT370" i="12"/>
  <c r="AT371" i="12"/>
  <c r="AT372" i="12"/>
  <c r="AT373" i="12"/>
  <c r="AT374" i="12"/>
  <c r="AT375" i="12"/>
  <c r="AT376" i="12"/>
  <c r="AT377" i="12"/>
  <c r="AT378" i="12"/>
  <c r="AT379" i="12"/>
  <c r="AT380" i="12"/>
  <c r="AT381" i="12"/>
  <c r="AT382" i="12"/>
  <c r="AT383" i="12"/>
  <c r="AT384" i="12"/>
  <c r="AT385" i="12"/>
  <c r="AT386" i="12"/>
  <c r="AT387" i="12"/>
  <c r="AT388" i="12"/>
  <c r="AT389" i="12"/>
  <c r="AT390" i="12"/>
  <c r="AT391" i="12"/>
  <c r="AT392" i="12"/>
  <c r="AT393" i="12"/>
  <c r="AT394" i="12"/>
  <c r="AT395" i="12"/>
  <c r="AT396" i="12"/>
  <c r="AT397" i="12"/>
  <c r="AT398" i="12"/>
  <c r="AT399" i="12"/>
  <c r="AT400" i="12"/>
  <c r="AT401" i="12"/>
  <c r="AT402" i="12"/>
  <c r="AT403" i="12"/>
  <c r="AT404" i="12"/>
  <c r="AT405" i="12"/>
  <c r="AT406" i="12"/>
  <c r="AT407" i="12"/>
  <c r="AT408" i="12"/>
  <c r="AT409" i="12"/>
  <c r="AT410" i="12"/>
  <c r="AT411" i="12"/>
  <c r="AT412" i="12"/>
  <c r="AT413" i="12"/>
  <c r="AT414" i="12"/>
  <c r="AT415" i="12"/>
  <c r="AT416" i="12"/>
  <c r="AT417" i="12"/>
  <c r="AT418" i="12"/>
  <c r="AT419" i="12"/>
  <c r="AT420" i="12"/>
  <c r="AT421" i="12"/>
  <c r="AT422" i="12"/>
  <c r="AT423" i="12"/>
  <c r="AT424" i="12"/>
  <c r="AT425" i="12"/>
  <c r="AT426" i="12"/>
  <c r="AT427" i="12"/>
  <c r="AT428" i="12"/>
  <c r="AT429" i="12"/>
  <c r="AT430" i="12"/>
  <c r="AT431" i="12"/>
  <c r="AT432" i="12"/>
  <c r="AT433" i="12"/>
  <c r="AT434" i="12"/>
  <c r="AT435" i="12"/>
  <c r="AT436" i="12"/>
  <c r="AT437" i="12"/>
  <c r="AT438" i="12"/>
  <c r="AT439" i="12"/>
  <c r="AT440" i="12"/>
  <c r="AT441" i="12"/>
  <c r="AT442" i="12"/>
  <c r="AT443" i="12"/>
  <c r="AT444" i="12"/>
  <c r="AT445" i="12"/>
  <c r="AT446" i="12"/>
  <c r="AT447" i="12"/>
  <c r="AT448" i="12"/>
  <c r="AT449" i="12"/>
  <c r="AT450" i="12"/>
  <c r="AT451" i="12"/>
  <c r="AT452" i="12"/>
  <c r="AT453" i="12"/>
  <c r="AT454" i="12"/>
  <c r="AT455" i="12"/>
  <c r="AT456" i="12"/>
  <c r="AT457" i="12"/>
  <c r="AT458" i="12"/>
  <c r="AT459" i="12"/>
  <c r="AT460" i="12"/>
  <c r="AT461" i="12"/>
  <c r="AT462" i="12"/>
  <c r="AT463" i="12"/>
  <c r="AT464" i="12"/>
  <c r="AT465" i="12"/>
  <c r="AT466" i="12"/>
  <c r="AT467" i="12"/>
  <c r="AT468" i="12"/>
  <c r="AT469" i="12"/>
  <c r="AT470" i="12"/>
  <c r="AT471" i="12"/>
  <c r="AT472" i="12"/>
  <c r="AT473" i="12"/>
  <c r="AT474" i="12"/>
  <c r="AT475" i="12"/>
  <c r="AT476" i="12"/>
  <c r="AT477" i="12"/>
  <c r="AT478" i="12"/>
  <c r="AT479" i="12"/>
  <c r="AT480" i="12"/>
  <c r="AT481" i="12"/>
  <c r="AT482" i="12"/>
  <c r="AT483" i="12"/>
  <c r="AT484" i="12"/>
  <c r="AT485" i="12"/>
  <c r="AT486" i="12"/>
  <c r="AT487" i="12"/>
  <c r="AT488" i="12"/>
  <c r="AT489" i="12"/>
  <c r="AT490" i="12"/>
  <c r="AT491" i="12"/>
  <c r="AT492" i="12"/>
  <c r="AT493" i="12"/>
  <c r="AT494" i="12"/>
  <c r="AT495" i="12"/>
  <c r="AT496" i="12"/>
  <c r="AT497" i="12"/>
  <c r="AT498" i="12"/>
  <c r="AT499" i="12"/>
  <c r="AT500" i="12"/>
  <c r="AT501" i="12"/>
  <c r="AT502" i="12"/>
  <c r="AT503" i="12"/>
  <c r="AT504" i="12"/>
  <c r="AT505" i="12"/>
  <c r="AT506" i="12"/>
  <c r="AT507" i="12"/>
  <c r="AT508" i="12"/>
  <c r="AT509" i="12"/>
  <c r="AT510" i="12"/>
  <c r="AT511" i="12"/>
  <c r="AT512" i="12"/>
  <c r="AT513" i="12"/>
  <c r="AT514" i="12"/>
  <c r="AT515" i="12"/>
  <c r="AT516" i="12"/>
  <c r="AT517" i="12"/>
  <c r="AT518" i="12"/>
  <c r="AT519" i="12"/>
  <c r="AT520" i="12"/>
  <c r="AT521" i="12"/>
  <c r="AT522" i="12"/>
  <c r="AT523" i="12"/>
  <c r="AT524" i="12"/>
  <c r="AT525" i="12"/>
  <c r="AT526" i="12"/>
  <c r="AT527" i="12"/>
  <c r="AT528" i="12"/>
  <c r="AT529" i="12"/>
  <c r="AT530" i="12"/>
  <c r="AT531" i="12"/>
  <c r="AT532" i="12"/>
  <c r="AT533" i="12"/>
  <c r="AT534" i="12"/>
  <c r="AT535" i="12"/>
  <c r="AT536" i="12"/>
  <c r="AT537" i="12"/>
  <c r="AT538" i="12"/>
  <c r="AT539" i="12"/>
  <c r="AT540" i="12"/>
  <c r="AT541" i="12"/>
  <c r="AT542" i="12"/>
  <c r="AT543" i="12"/>
  <c r="AT544" i="12"/>
  <c r="AT545" i="12"/>
  <c r="AT546" i="12"/>
  <c r="AT547" i="12"/>
  <c r="AT548" i="12"/>
  <c r="AT549" i="12"/>
  <c r="AT550" i="12"/>
  <c r="AT551" i="12"/>
  <c r="AT552" i="12"/>
  <c r="AT553" i="12"/>
  <c r="AT554" i="12"/>
  <c r="AT555" i="12"/>
  <c r="AT556" i="12"/>
  <c r="AT557" i="12"/>
  <c r="AT558" i="12"/>
  <c r="AT559" i="12"/>
  <c r="AT560" i="12"/>
  <c r="AT561" i="12"/>
  <c r="AT562" i="12"/>
  <c r="AT563" i="12"/>
  <c r="AT564" i="12"/>
  <c r="AT565" i="12"/>
  <c r="AT566" i="12"/>
  <c r="AT567" i="12"/>
  <c r="AT568" i="12"/>
  <c r="AT569" i="12"/>
  <c r="AT570" i="12"/>
  <c r="AT571" i="12"/>
  <c r="AT572" i="12"/>
  <c r="AT573" i="12"/>
  <c r="AT574" i="12"/>
  <c r="AT575" i="12"/>
  <c r="AT576" i="12"/>
  <c r="AT577" i="12"/>
  <c r="AT578" i="12"/>
  <c r="AT579" i="12"/>
  <c r="AT580" i="12"/>
  <c r="AT581" i="12"/>
  <c r="AT582" i="12"/>
  <c r="AT583" i="12"/>
  <c r="AT584" i="12"/>
  <c r="AT585" i="12"/>
  <c r="AT586" i="12"/>
  <c r="AT587" i="12"/>
  <c r="AT588" i="12"/>
  <c r="AT589" i="12"/>
  <c r="AT590" i="12"/>
  <c r="AT591" i="12"/>
  <c r="AT592" i="12"/>
  <c r="AT593" i="12"/>
  <c r="AT594" i="12"/>
  <c r="AT595" i="12"/>
  <c r="AT596" i="12"/>
  <c r="AT597" i="12"/>
  <c r="AT598" i="12"/>
  <c r="AT599" i="12"/>
  <c r="AT600" i="12"/>
  <c r="AT601" i="12"/>
  <c r="AT602" i="12"/>
  <c r="AT603" i="12"/>
  <c r="AT605" i="12"/>
  <c r="AU352" i="12"/>
  <c r="AU353" i="12"/>
  <c r="AU354" i="12"/>
  <c r="AU355" i="12"/>
  <c r="AU356" i="12"/>
  <c r="AU357" i="12"/>
  <c r="AU358" i="12"/>
  <c r="AU359" i="12"/>
  <c r="AU360" i="12"/>
  <c r="AU361" i="12"/>
  <c r="AU362" i="12"/>
  <c r="AU363" i="12"/>
  <c r="AU364" i="12"/>
  <c r="AU365" i="12"/>
  <c r="AU366" i="12"/>
  <c r="AU367" i="12"/>
  <c r="AU368" i="12"/>
  <c r="AU369" i="12"/>
  <c r="AU370" i="12"/>
  <c r="AU371" i="12"/>
  <c r="AU372" i="12"/>
  <c r="AU373" i="12"/>
  <c r="AU374" i="12"/>
  <c r="AU375" i="12"/>
  <c r="AU376" i="12"/>
  <c r="AU377" i="12"/>
  <c r="AU378" i="12"/>
  <c r="AU379" i="12"/>
  <c r="AU380" i="12"/>
  <c r="AU381" i="12"/>
  <c r="AU382" i="12"/>
  <c r="AU383" i="12"/>
  <c r="AU384" i="12"/>
  <c r="AU385" i="12"/>
  <c r="AU386" i="12"/>
  <c r="AU387" i="12"/>
  <c r="AU388" i="12"/>
  <c r="AU389" i="12"/>
  <c r="AU390" i="12"/>
  <c r="AU391" i="12"/>
  <c r="AU392" i="12"/>
  <c r="AU393" i="12"/>
  <c r="AU394" i="12"/>
  <c r="AU395" i="12"/>
  <c r="AU396" i="12"/>
  <c r="AU397" i="12"/>
  <c r="AU398" i="12"/>
  <c r="AU399" i="12"/>
  <c r="AU400" i="12"/>
  <c r="AU401" i="12"/>
  <c r="AU402" i="12"/>
  <c r="AU403" i="12"/>
  <c r="AU404" i="12"/>
  <c r="AU405" i="12"/>
  <c r="AU406" i="12"/>
  <c r="AU407" i="12"/>
  <c r="AU408" i="12"/>
  <c r="AU409" i="12"/>
  <c r="AU410" i="12"/>
  <c r="AU411" i="12"/>
  <c r="AU412" i="12"/>
  <c r="AU413" i="12"/>
  <c r="AU414" i="12"/>
  <c r="AU415" i="12"/>
  <c r="AU416" i="12"/>
  <c r="AU417" i="12"/>
  <c r="AU418" i="12"/>
  <c r="AU419" i="12"/>
  <c r="AU420" i="12"/>
  <c r="AU421" i="12"/>
  <c r="AU422" i="12"/>
  <c r="AU423" i="12"/>
  <c r="AU424" i="12"/>
  <c r="AU425" i="12"/>
  <c r="AU426" i="12"/>
  <c r="AU427" i="12"/>
  <c r="AU428" i="12"/>
  <c r="AU429" i="12"/>
  <c r="AU430" i="12"/>
  <c r="AU431" i="12"/>
  <c r="AU432" i="12"/>
  <c r="AU433" i="12"/>
  <c r="AU434" i="12"/>
  <c r="AU435" i="12"/>
  <c r="AU436" i="12"/>
  <c r="AU437" i="12"/>
  <c r="AU438" i="12"/>
  <c r="AU439" i="12"/>
  <c r="AU440" i="12"/>
  <c r="AU441" i="12"/>
  <c r="AU442" i="12"/>
  <c r="AU443" i="12"/>
  <c r="AU444" i="12"/>
  <c r="AU445" i="12"/>
  <c r="AU446" i="12"/>
  <c r="AU447" i="12"/>
  <c r="AU448" i="12"/>
  <c r="AU449" i="12"/>
  <c r="AU450" i="12"/>
  <c r="AU451" i="12"/>
  <c r="AU452" i="12"/>
  <c r="AU453" i="12"/>
  <c r="AU454" i="12"/>
  <c r="AU455" i="12"/>
  <c r="AU456" i="12"/>
  <c r="AU457" i="12"/>
  <c r="AU458" i="12"/>
  <c r="AU459" i="12"/>
  <c r="AU460" i="12"/>
  <c r="AU461" i="12"/>
  <c r="AU462" i="12"/>
  <c r="AU463" i="12"/>
  <c r="AU464" i="12"/>
  <c r="AU465" i="12"/>
  <c r="AU466" i="12"/>
  <c r="AU467" i="12"/>
  <c r="AU468" i="12"/>
  <c r="AU469" i="12"/>
  <c r="AU470" i="12"/>
  <c r="AU471" i="12"/>
  <c r="AU472" i="12"/>
  <c r="AU473" i="12"/>
  <c r="AU474" i="12"/>
  <c r="AU475" i="12"/>
  <c r="AU476" i="12"/>
  <c r="AU477" i="12"/>
  <c r="AU478" i="12"/>
  <c r="AU479" i="12"/>
  <c r="AU480" i="12"/>
  <c r="AU481" i="12"/>
  <c r="AU482" i="12"/>
  <c r="AU483" i="12"/>
  <c r="AU484" i="12"/>
  <c r="AU485" i="12"/>
  <c r="AU486" i="12"/>
  <c r="AU487" i="12"/>
  <c r="AU488" i="12"/>
  <c r="AU489" i="12"/>
  <c r="AU490" i="12"/>
  <c r="AU491" i="12"/>
  <c r="AU492" i="12"/>
  <c r="AU493" i="12"/>
  <c r="AU494" i="12"/>
  <c r="AU495" i="12"/>
  <c r="AU496" i="12"/>
  <c r="AU497" i="12"/>
  <c r="AU498" i="12"/>
  <c r="AU499" i="12"/>
  <c r="AU500" i="12"/>
  <c r="AU501" i="12"/>
  <c r="AU502" i="12"/>
  <c r="AU503" i="12"/>
  <c r="AU504" i="12"/>
  <c r="AU505" i="12"/>
  <c r="AU506" i="12"/>
  <c r="AU507" i="12"/>
  <c r="AU508" i="12"/>
  <c r="AU509" i="12"/>
  <c r="AU510" i="12"/>
  <c r="AU511" i="12"/>
  <c r="AU512" i="12"/>
  <c r="AU513" i="12"/>
  <c r="AU514" i="12"/>
  <c r="AU515" i="12"/>
  <c r="AU516" i="12"/>
  <c r="AU517" i="12"/>
  <c r="AU518" i="12"/>
  <c r="AU519" i="12"/>
  <c r="AU520" i="12"/>
  <c r="AU521" i="12"/>
  <c r="AU522" i="12"/>
  <c r="AU523" i="12"/>
  <c r="AU524" i="12"/>
  <c r="AU525" i="12"/>
  <c r="AU526" i="12"/>
  <c r="AU527" i="12"/>
  <c r="AU528" i="12"/>
  <c r="AU529" i="12"/>
  <c r="AU530" i="12"/>
  <c r="AU531" i="12"/>
  <c r="AU532" i="12"/>
  <c r="AU533" i="12"/>
  <c r="AU534" i="12"/>
  <c r="AU535" i="12"/>
  <c r="AU536" i="12"/>
  <c r="AU537" i="12"/>
  <c r="AU538" i="12"/>
  <c r="AU539" i="12"/>
  <c r="AU540" i="12"/>
  <c r="AU541" i="12"/>
  <c r="AU542" i="12"/>
  <c r="AU543" i="12"/>
  <c r="AU544" i="12"/>
  <c r="AU545" i="12"/>
  <c r="AU546" i="12"/>
  <c r="AU547" i="12"/>
  <c r="AU548" i="12"/>
  <c r="AU549" i="12"/>
  <c r="AU550" i="12"/>
  <c r="AU551" i="12"/>
  <c r="AU552" i="12"/>
  <c r="AU553" i="12"/>
  <c r="AU554" i="12"/>
  <c r="AU555" i="12"/>
  <c r="AU556" i="12"/>
  <c r="AU557" i="12"/>
  <c r="AU558" i="12"/>
  <c r="AU559" i="12"/>
  <c r="AU560" i="12"/>
  <c r="AU561" i="12"/>
  <c r="AU562" i="12"/>
  <c r="AU563" i="12"/>
  <c r="AU564" i="12"/>
  <c r="AU565" i="12"/>
  <c r="AU566" i="12"/>
  <c r="AU567" i="12"/>
  <c r="AU568" i="12"/>
  <c r="AU569" i="12"/>
  <c r="AU570" i="12"/>
  <c r="AU571" i="12"/>
  <c r="AU572" i="12"/>
  <c r="AU573" i="12"/>
  <c r="AU574" i="12"/>
  <c r="AU575" i="12"/>
  <c r="AU576" i="12"/>
  <c r="AU577" i="12"/>
  <c r="AU578" i="12"/>
  <c r="AU579" i="12"/>
  <c r="AU580" i="12"/>
  <c r="AU581" i="12"/>
  <c r="AU582" i="12"/>
  <c r="AU583" i="12"/>
  <c r="AU584" i="12"/>
  <c r="AU585" i="12"/>
  <c r="AU586" i="12"/>
  <c r="AU587" i="12"/>
  <c r="AU588" i="12"/>
  <c r="AU589" i="12"/>
  <c r="AU590" i="12"/>
  <c r="AU591" i="12"/>
  <c r="AU592" i="12"/>
  <c r="AU593" i="12"/>
  <c r="AU594" i="12"/>
  <c r="AU595" i="12"/>
  <c r="AU596" i="12"/>
  <c r="AU597" i="12"/>
  <c r="AU598" i="12"/>
  <c r="AU599" i="12"/>
  <c r="AU600" i="12"/>
  <c r="AU601" i="12"/>
  <c r="AU602" i="12"/>
  <c r="AU603" i="12"/>
  <c r="AV352" i="12"/>
  <c r="AV353" i="12"/>
  <c r="AV605" i="12"/>
  <c r="AV354" i="12"/>
  <c r="AV355" i="12"/>
  <c r="AV356" i="12"/>
  <c r="AV357" i="12"/>
  <c r="AV358" i="12"/>
  <c r="AV359" i="12"/>
  <c r="AV360" i="12"/>
  <c r="AV361" i="12"/>
  <c r="AV362" i="12"/>
  <c r="AV363" i="12"/>
  <c r="AV364" i="12"/>
  <c r="AV365" i="12"/>
  <c r="AV366" i="12"/>
  <c r="AV367" i="12"/>
  <c r="AV368" i="12"/>
  <c r="AV369" i="12"/>
  <c r="AV370" i="12"/>
  <c r="AV371" i="12"/>
  <c r="AV372" i="12"/>
  <c r="AV373" i="12"/>
  <c r="AV374" i="12"/>
  <c r="AV375" i="12"/>
  <c r="AV376" i="12"/>
  <c r="AV377" i="12"/>
  <c r="AV378" i="12"/>
  <c r="AV379" i="12"/>
  <c r="AV380" i="12"/>
  <c r="AV381" i="12"/>
  <c r="AV382" i="12"/>
  <c r="AV383" i="12"/>
  <c r="AV384" i="12"/>
  <c r="AV385" i="12"/>
  <c r="AV386" i="12"/>
  <c r="AV387" i="12"/>
  <c r="AV388" i="12"/>
  <c r="AV389" i="12"/>
  <c r="AV390" i="12"/>
  <c r="AV391" i="12"/>
  <c r="AV392" i="12"/>
  <c r="AV393" i="12"/>
  <c r="AV394" i="12"/>
  <c r="AV395" i="12"/>
  <c r="AV396" i="12"/>
  <c r="AV397" i="12"/>
  <c r="AV398" i="12"/>
  <c r="AV399" i="12"/>
  <c r="AV400" i="12"/>
  <c r="AV401" i="12"/>
  <c r="AV402" i="12"/>
  <c r="AV403" i="12"/>
  <c r="AV404" i="12"/>
  <c r="AV405" i="12"/>
  <c r="AV406" i="12"/>
  <c r="AV407" i="12"/>
  <c r="AV408" i="12"/>
  <c r="AV409" i="12"/>
  <c r="AV410" i="12"/>
  <c r="AV411" i="12"/>
  <c r="AV412" i="12"/>
  <c r="AV413" i="12"/>
  <c r="AV414" i="12"/>
  <c r="AV415" i="12"/>
  <c r="AV416" i="12"/>
  <c r="AV417" i="12"/>
  <c r="AV418" i="12"/>
  <c r="AV419" i="12"/>
  <c r="AV420" i="12"/>
  <c r="AV421" i="12"/>
  <c r="AV422" i="12"/>
  <c r="AV423" i="12"/>
  <c r="AV424" i="12"/>
  <c r="AV425" i="12"/>
  <c r="AV426" i="12"/>
  <c r="AV427" i="12"/>
  <c r="AV428" i="12"/>
  <c r="AV429" i="12"/>
  <c r="AV430" i="12"/>
  <c r="AV431" i="12"/>
  <c r="AV432" i="12"/>
  <c r="AV433" i="12"/>
  <c r="AV434" i="12"/>
  <c r="AV435" i="12"/>
  <c r="AV436" i="12"/>
  <c r="AV437" i="12"/>
  <c r="AV438" i="12"/>
  <c r="AV439" i="12"/>
  <c r="AV440" i="12"/>
  <c r="AV441" i="12"/>
  <c r="AV442" i="12"/>
  <c r="AV443" i="12"/>
  <c r="AV444" i="12"/>
  <c r="AV445" i="12"/>
  <c r="AV446" i="12"/>
  <c r="AV447" i="12"/>
  <c r="AV448" i="12"/>
  <c r="AV449" i="12"/>
  <c r="AV450" i="12"/>
  <c r="AV451" i="12"/>
  <c r="AV452" i="12"/>
  <c r="AV453" i="12"/>
  <c r="AV454" i="12"/>
  <c r="AV455" i="12"/>
  <c r="AV456" i="12"/>
  <c r="AV457" i="12"/>
  <c r="AV458" i="12"/>
  <c r="AV459" i="12"/>
  <c r="AV460" i="12"/>
  <c r="AV461" i="12"/>
  <c r="AV462" i="12"/>
  <c r="AV463" i="12"/>
  <c r="AV464" i="12"/>
  <c r="AV465" i="12"/>
  <c r="AV466" i="12"/>
  <c r="AV467" i="12"/>
  <c r="AV468" i="12"/>
  <c r="AV469" i="12"/>
  <c r="AV470" i="12"/>
  <c r="AV471" i="12"/>
  <c r="AV472" i="12"/>
  <c r="AV473" i="12"/>
  <c r="AV474" i="12"/>
  <c r="AV475" i="12"/>
  <c r="AV476" i="12"/>
  <c r="AV477" i="12"/>
  <c r="AV478" i="12"/>
  <c r="AV479" i="12"/>
  <c r="AV480" i="12"/>
  <c r="AV481" i="12"/>
  <c r="AV482" i="12"/>
  <c r="AV483" i="12"/>
  <c r="AV484" i="12"/>
  <c r="AV485" i="12"/>
  <c r="AV486" i="12"/>
  <c r="AV487" i="12"/>
  <c r="AV488" i="12"/>
  <c r="AV489" i="12"/>
  <c r="AV490" i="12"/>
  <c r="AV491" i="12"/>
  <c r="AV492" i="12"/>
  <c r="AV493" i="12"/>
  <c r="AV494" i="12"/>
  <c r="AV495" i="12"/>
  <c r="AV496" i="12"/>
  <c r="AV497" i="12"/>
  <c r="AV498" i="12"/>
  <c r="AV499" i="12"/>
  <c r="AV500" i="12"/>
  <c r="AV501" i="12"/>
  <c r="AV502" i="12"/>
  <c r="AV503" i="12"/>
  <c r="AV504" i="12"/>
  <c r="AV505" i="12"/>
  <c r="AV506" i="12"/>
  <c r="AV507" i="12"/>
  <c r="AV508" i="12"/>
  <c r="AV509" i="12"/>
  <c r="AV510" i="12"/>
  <c r="AV511" i="12"/>
  <c r="AV512" i="12"/>
  <c r="AV513" i="12"/>
  <c r="AV514" i="12"/>
  <c r="AV515" i="12"/>
  <c r="AV516" i="12"/>
  <c r="AV517" i="12"/>
  <c r="AV518" i="12"/>
  <c r="AV519" i="12"/>
  <c r="AV520" i="12"/>
  <c r="AV521" i="12"/>
  <c r="AV522" i="12"/>
  <c r="AV523" i="12"/>
  <c r="AV524" i="12"/>
  <c r="AV525" i="12"/>
  <c r="AV526" i="12"/>
  <c r="AV527" i="12"/>
  <c r="AV528" i="12"/>
  <c r="AV529" i="12"/>
  <c r="AV530" i="12"/>
  <c r="AV531" i="12"/>
  <c r="AV532" i="12"/>
  <c r="AV533" i="12"/>
  <c r="AV534" i="12"/>
  <c r="AV535" i="12"/>
  <c r="AV536" i="12"/>
  <c r="AV537" i="12"/>
  <c r="AV538" i="12"/>
  <c r="AV539" i="12"/>
  <c r="AV540" i="12"/>
  <c r="AV541" i="12"/>
  <c r="AV542" i="12"/>
  <c r="AV543" i="12"/>
  <c r="AV544" i="12"/>
  <c r="AV545" i="12"/>
  <c r="AV546" i="12"/>
  <c r="AV547" i="12"/>
  <c r="AV548" i="12"/>
  <c r="AV549" i="12"/>
  <c r="AV550" i="12"/>
  <c r="AV551" i="12"/>
  <c r="AV552" i="12"/>
  <c r="AV553" i="12"/>
  <c r="AV554" i="12"/>
  <c r="AV555" i="12"/>
  <c r="AV556" i="12"/>
  <c r="AV557" i="12"/>
  <c r="AV558" i="12"/>
  <c r="AV559" i="12"/>
  <c r="AV560" i="12"/>
  <c r="AV561" i="12"/>
  <c r="AV562" i="12"/>
  <c r="AV563" i="12"/>
  <c r="AV564" i="12"/>
  <c r="AV565" i="12"/>
  <c r="AV566" i="12"/>
  <c r="AV567" i="12"/>
  <c r="AV568" i="12"/>
  <c r="AV569" i="12"/>
  <c r="AV570" i="12"/>
  <c r="AV571" i="12"/>
  <c r="AV572" i="12"/>
  <c r="AV573" i="12"/>
  <c r="AV574" i="12"/>
  <c r="AV575" i="12"/>
  <c r="AV576" i="12"/>
  <c r="AV577" i="12"/>
  <c r="AV578" i="12"/>
  <c r="AV579" i="12"/>
  <c r="AV580" i="12"/>
  <c r="AV581" i="12"/>
  <c r="AV582" i="12"/>
  <c r="AV583" i="12"/>
  <c r="AV584" i="12"/>
  <c r="AV585" i="12"/>
  <c r="AV586" i="12"/>
  <c r="AV587" i="12"/>
  <c r="AV588" i="12"/>
  <c r="AV589" i="12"/>
  <c r="AV590" i="12"/>
  <c r="AV591" i="12"/>
  <c r="AV592" i="12"/>
  <c r="AV593" i="12"/>
  <c r="AV594" i="12"/>
  <c r="AV595" i="12"/>
  <c r="AV596" i="12"/>
  <c r="AV597" i="12"/>
  <c r="AV598" i="12"/>
  <c r="AV599" i="12"/>
  <c r="AV600" i="12"/>
  <c r="AV601" i="12"/>
  <c r="AV602" i="12"/>
  <c r="AV603" i="12"/>
  <c r="AW352" i="12"/>
  <c r="AW353" i="12"/>
  <c r="AW354" i="12"/>
  <c r="AW355" i="12"/>
  <c r="AW356" i="12"/>
  <c r="AW357" i="12"/>
  <c r="AW358" i="12"/>
  <c r="AW359" i="12"/>
  <c r="AW360" i="12"/>
  <c r="AW361" i="12"/>
  <c r="AW362" i="12"/>
  <c r="AW363" i="12"/>
  <c r="AW364" i="12"/>
  <c r="AW365" i="12"/>
  <c r="AW366" i="12"/>
  <c r="AW367" i="12"/>
  <c r="AW368" i="12"/>
  <c r="AW369" i="12"/>
  <c r="AW370" i="12"/>
  <c r="AW371" i="12"/>
  <c r="AW372" i="12"/>
  <c r="AW373" i="12"/>
  <c r="AW374" i="12"/>
  <c r="AW375" i="12"/>
  <c r="AW376" i="12"/>
  <c r="AW377" i="12"/>
  <c r="AW378" i="12"/>
  <c r="AW379" i="12"/>
  <c r="AW380" i="12"/>
  <c r="AW381" i="12"/>
  <c r="AW382" i="12"/>
  <c r="AW383" i="12"/>
  <c r="AW384" i="12"/>
  <c r="AW385" i="12"/>
  <c r="AW386" i="12"/>
  <c r="AW387" i="12"/>
  <c r="AW388" i="12"/>
  <c r="AW389" i="12"/>
  <c r="AW390" i="12"/>
  <c r="AW391" i="12"/>
  <c r="AW392" i="12"/>
  <c r="AW393" i="12"/>
  <c r="AW394" i="12"/>
  <c r="AW395" i="12"/>
  <c r="AW396" i="12"/>
  <c r="AW397" i="12"/>
  <c r="AW398" i="12"/>
  <c r="AW399" i="12"/>
  <c r="AW400" i="12"/>
  <c r="AW401" i="12"/>
  <c r="AW402" i="12"/>
  <c r="AW403" i="12"/>
  <c r="AW404" i="12"/>
  <c r="AW405" i="12"/>
  <c r="AW406" i="12"/>
  <c r="AW407" i="12"/>
  <c r="AW408" i="12"/>
  <c r="AW409" i="12"/>
  <c r="AW410" i="12"/>
  <c r="AW411" i="12"/>
  <c r="AW412" i="12"/>
  <c r="AW413" i="12"/>
  <c r="AW414" i="12"/>
  <c r="AW415" i="12"/>
  <c r="AW416" i="12"/>
  <c r="AW417" i="12"/>
  <c r="AW418" i="12"/>
  <c r="AW419" i="12"/>
  <c r="AW420" i="12"/>
  <c r="AW421" i="12"/>
  <c r="AW422" i="12"/>
  <c r="AW423" i="12"/>
  <c r="AW424" i="12"/>
  <c r="AW425" i="12"/>
  <c r="AW426" i="12"/>
  <c r="AW427" i="12"/>
  <c r="AW428" i="12"/>
  <c r="AW429" i="12"/>
  <c r="AW430" i="12"/>
  <c r="AW431" i="12"/>
  <c r="AW432" i="12"/>
  <c r="AW433" i="12"/>
  <c r="AW434" i="12"/>
  <c r="AW435" i="12"/>
  <c r="AW436" i="12"/>
  <c r="AW437" i="12"/>
  <c r="AW438" i="12"/>
  <c r="AW439" i="12"/>
  <c r="AW440" i="12"/>
  <c r="AW441" i="12"/>
  <c r="AW442" i="12"/>
  <c r="AW443" i="12"/>
  <c r="AW444" i="12"/>
  <c r="AW445" i="12"/>
  <c r="AW446" i="12"/>
  <c r="AW447" i="12"/>
  <c r="AW448" i="12"/>
  <c r="AW449" i="12"/>
  <c r="AW450" i="12"/>
  <c r="AW451" i="12"/>
  <c r="AW452" i="12"/>
  <c r="AW453" i="12"/>
  <c r="AW454" i="12"/>
  <c r="AW455" i="12"/>
  <c r="AW456" i="12"/>
  <c r="AW457" i="12"/>
  <c r="AW458" i="12"/>
  <c r="AW459" i="12"/>
  <c r="AW460" i="12"/>
  <c r="AW461" i="12"/>
  <c r="AW462" i="12"/>
  <c r="AW463" i="12"/>
  <c r="AW464" i="12"/>
  <c r="AW465" i="12"/>
  <c r="AW466" i="12"/>
  <c r="AW467" i="12"/>
  <c r="AW468" i="12"/>
  <c r="AW469" i="12"/>
  <c r="AW470" i="12"/>
  <c r="AW471" i="12"/>
  <c r="AW472" i="12"/>
  <c r="AW473" i="12"/>
  <c r="AW474" i="12"/>
  <c r="AW475" i="12"/>
  <c r="AW476" i="12"/>
  <c r="AW477" i="12"/>
  <c r="AW478" i="12"/>
  <c r="AW479" i="12"/>
  <c r="AW480" i="12"/>
  <c r="AW481" i="12"/>
  <c r="AW482" i="12"/>
  <c r="AW483" i="12"/>
  <c r="AW484" i="12"/>
  <c r="AW485" i="12"/>
  <c r="AW486" i="12"/>
  <c r="AW487" i="12"/>
  <c r="AW488" i="12"/>
  <c r="AW489" i="12"/>
  <c r="AW490" i="12"/>
  <c r="AW491" i="12"/>
  <c r="AW492" i="12"/>
  <c r="AW493" i="12"/>
  <c r="AW494" i="12"/>
  <c r="AW495" i="12"/>
  <c r="AW496" i="12"/>
  <c r="AW497" i="12"/>
  <c r="AW498" i="12"/>
  <c r="AW499" i="12"/>
  <c r="AW500" i="12"/>
  <c r="AW501" i="12"/>
  <c r="AW502" i="12"/>
  <c r="AW503" i="12"/>
  <c r="AW504" i="12"/>
  <c r="AW505" i="12"/>
  <c r="AW506" i="12"/>
  <c r="AW507" i="12"/>
  <c r="AW508" i="12"/>
  <c r="AW509" i="12"/>
  <c r="AW510" i="12"/>
  <c r="AW511" i="12"/>
  <c r="AW512" i="12"/>
  <c r="AW513" i="12"/>
  <c r="AW514" i="12"/>
  <c r="AW515" i="12"/>
  <c r="AW516" i="12"/>
  <c r="AW517" i="12"/>
  <c r="AW518" i="12"/>
  <c r="AW519" i="12"/>
  <c r="AW520" i="12"/>
  <c r="AW521" i="12"/>
  <c r="AW522" i="12"/>
  <c r="AW523" i="12"/>
  <c r="AW524" i="12"/>
  <c r="AW525" i="12"/>
  <c r="AW526" i="12"/>
  <c r="AW527" i="12"/>
  <c r="AW528" i="12"/>
  <c r="AW529" i="12"/>
  <c r="AW530" i="12"/>
  <c r="AW531" i="12"/>
  <c r="AW532" i="12"/>
  <c r="AW533" i="12"/>
  <c r="AW534" i="12"/>
  <c r="AW535" i="12"/>
  <c r="AW536" i="12"/>
  <c r="AW537" i="12"/>
  <c r="AW538" i="12"/>
  <c r="AW539" i="12"/>
  <c r="AW540" i="12"/>
  <c r="AW541" i="12"/>
  <c r="AW542" i="12"/>
  <c r="AW543" i="12"/>
  <c r="AW544" i="12"/>
  <c r="AW545" i="12"/>
  <c r="AW546" i="12"/>
  <c r="AW547" i="12"/>
  <c r="AW548" i="12"/>
  <c r="AW549" i="12"/>
  <c r="AW550" i="12"/>
  <c r="AW551" i="12"/>
  <c r="AW552" i="12"/>
  <c r="AW553" i="12"/>
  <c r="AW554" i="12"/>
  <c r="AW555" i="12"/>
  <c r="AW556" i="12"/>
  <c r="AW557" i="12"/>
  <c r="AW558" i="12"/>
  <c r="AW559" i="12"/>
  <c r="AW560" i="12"/>
  <c r="AW561" i="12"/>
  <c r="AW562" i="12"/>
  <c r="AW563" i="12"/>
  <c r="AW564" i="12"/>
  <c r="AW565" i="12"/>
  <c r="AW566" i="12"/>
  <c r="AW567" i="12"/>
  <c r="AW568" i="12"/>
  <c r="AW569" i="12"/>
  <c r="AW570" i="12"/>
  <c r="AW571" i="12"/>
  <c r="AW572" i="12"/>
  <c r="AW573" i="12"/>
  <c r="AW574" i="12"/>
  <c r="AW575" i="12"/>
  <c r="AW576" i="12"/>
  <c r="AW577" i="12"/>
  <c r="AW578" i="12"/>
  <c r="AW579" i="12"/>
  <c r="AW580" i="12"/>
  <c r="AW581" i="12"/>
  <c r="AW582" i="12"/>
  <c r="AW583" i="12"/>
  <c r="AW584" i="12"/>
  <c r="AW585" i="12"/>
  <c r="AW586" i="12"/>
  <c r="AW587" i="12"/>
  <c r="AW588" i="12"/>
  <c r="AW589" i="12"/>
  <c r="AW590" i="12"/>
  <c r="AW591" i="12"/>
  <c r="AW592" i="12"/>
  <c r="AW593" i="12"/>
  <c r="AW594" i="12"/>
  <c r="AW595" i="12"/>
  <c r="AW596" i="12"/>
  <c r="AW597" i="12"/>
  <c r="AW598" i="12"/>
  <c r="AW599" i="12"/>
  <c r="AW600" i="12"/>
  <c r="AW601" i="12"/>
  <c r="AW602" i="12"/>
  <c r="AW603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5" i="12"/>
  <c r="BC352" i="12"/>
  <c r="BC353" i="12"/>
  <c r="BC354" i="12"/>
  <c r="BC355" i="12"/>
  <c r="BC356" i="12"/>
  <c r="BC357" i="12"/>
  <c r="BC358" i="12"/>
  <c r="BC359" i="12"/>
  <c r="BC360" i="12"/>
  <c r="BC361" i="12"/>
  <c r="BC362" i="12"/>
  <c r="BC363" i="12"/>
  <c r="BC364" i="12"/>
  <c r="BC365" i="12"/>
  <c r="BC366" i="12"/>
  <c r="BC367" i="12"/>
  <c r="BC368" i="12"/>
  <c r="BC369" i="12"/>
  <c r="BC370" i="12"/>
  <c r="BC371" i="12"/>
  <c r="BC372" i="12"/>
  <c r="BC373" i="12"/>
  <c r="BC374" i="12"/>
  <c r="BC375" i="12"/>
  <c r="BC376" i="12"/>
  <c r="BC377" i="12"/>
  <c r="BC378" i="12"/>
  <c r="BC379" i="12"/>
  <c r="BC380" i="12"/>
  <c r="BC381" i="12"/>
  <c r="BC382" i="12"/>
  <c r="BC383" i="12"/>
  <c r="BC384" i="12"/>
  <c r="BC385" i="12"/>
  <c r="BC386" i="12"/>
  <c r="BC387" i="12"/>
  <c r="BC388" i="12"/>
  <c r="BC389" i="12"/>
  <c r="BC390" i="12"/>
  <c r="BC391" i="12"/>
  <c r="BC392" i="12"/>
  <c r="BC393" i="12"/>
  <c r="BC394" i="12"/>
  <c r="BC395" i="12"/>
  <c r="BC396" i="12"/>
  <c r="BC397" i="12"/>
  <c r="BC398" i="12"/>
  <c r="BC399" i="12"/>
  <c r="BC400" i="12"/>
  <c r="BC401" i="12"/>
  <c r="BC402" i="12"/>
  <c r="BC403" i="12"/>
  <c r="BC404" i="12"/>
  <c r="BC405" i="12"/>
  <c r="BC406" i="12"/>
  <c r="BC407" i="12"/>
  <c r="BC408" i="12"/>
  <c r="BC409" i="12"/>
  <c r="BC410" i="12"/>
  <c r="BC411" i="12"/>
  <c r="BC412" i="12"/>
  <c r="BC413" i="12"/>
  <c r="BC414" i="12"/>
  <c r="BC415" i="12"/>
  <c r="BC416" i="12"/>
  <c r="BC417" i="12"/>
  <c r="BC418" i="12"/>
  <c r="BC419" i="12"/>
  <c r="BC420" i="12"/>
  <c r="BC421" i="12"/>
  <c r="BC422" i="12"/>
  <c r="BC423" i="12"/>
  <c r="BC424" i="12"/>
  <c r="BC425" i="12"/>
  <c r="BC426" i="12"/>
  <c r="BC427" i="12"/>
  <c r="BC428" i="12"/>
  <c r="BC429" i="12"/>
  <c r="BC430" i="12"/>
  <c r="BC431" i="12"/>
  <c r="BC432" i="12"/>
  <c r="BC433" i="12"/>
  <c r="BC434" i="12"/>
  <c r="BC435" i="12"/>
  <c r="BC436" i="12"/>
  <c r="BC437" i="12"/>
  <c r="BC438" i="12"/>
  <c r="BC439" i="12"/>
  <c r="BC440" i="12"/>
  <c r="BC441" i="12"/>
  <c r="BC442" i="12"/>
  <c r="BC443" i="12"/>
  <c r="BC444" i="12"/>
  <c r="BC445" i="12"/>
  <c r="BC446" i="12"/>
  <c r="BC447" i="12"/>
  <c r="BC448" i="12"/>
  <c r="BC449" i="12"/>
  <c r="BC450" i="12"/>
  <c r="BC451" i="12"/>
  <c r="BC452" i="12"/>
  <c r="BC453" i="12"/>
  <c r="BC454" i="12"/>
  <c r="BC455" i="12"/>
  <c r="BC456" i="12"/>
  <c r="BC457" i="12"/>
  <c r="BC458" i="12"/>
  <c r="BC459" i="12"/>
  <c r="BC460" i="12"/>
  <c r="BC461" i="12"/>
  <c r="BC462" i="12"/>
  <c r="BC463" i="12"/>
  <c r="BC464" i="12"/>
  <c r="BC465" i="12"/>
  <c r="BC466" i="12"/>
  <c r="BC467" i="12"/>
  <c r="BC468" i="12"/>
  <c r="BC469" i="12"/>
  <c r="BC470" i="12"/>
  <c r="BC471" i="12"/>
  <c r="BC472" i="12"/>
  <c r="BC473" i="12"/>
  <c r="BC474" i="12"/>
  <c r="BC475" i="12"/>
  <c r="BC476" i="12"/>
  <c r="BC477" i="12"/>
  <c r="BC478" i="12"/>
  <c r="BC479" i="12"/>
  <c r="BC480" i="12"/>
  <c r="BC481" i="12"/>
  <c r="BC482" i="12"/>
  <c r="BC483" i="12"/>
  <c r="BC484" i="12"/>
  <c r="BC485" i="12"/>
  <c r="BC486" i="12"/>
  <c r="BC487" i="12"/>
  <c r="BC488" i="12"/>
  <c r="BC489" i="12"/>
  <c r="BC490" i="12"/>
  <c r="BC491" i="12"/>
  <c r="BC492" i="12"/>
  <c r="BC493" i="12"/>
  <c r="BC494" i="12"/>
  <c r="BC495" i="12"/>
  <c r="BC496" i="12"/>
  <c r="BC497" i="12"/>
  <c r="BC498" i="12"/>
  <c r="BC499" i="12"/>
  <c r="BC500" i="12"/>
  <c r="BC501" i="12"/>
  <c r="BC502" i="12"/>
  <c r="BC503" i="12"/>
  <c r="BC504" i="12"/>
  <c r="BC505" i="12"/>
  <c r="BC506" i="12"/>
  <c r="BC507" i="12"/>
  <c r="BC508" i="12"/>
  <c r="BC509" i="12"/>
  <c r="BC510" i="12"/>
  <c r="BC511" i="12"/>
  <c r="BC512" i="12"/>
  <c r="BC513" i="12"/>
  <c r="BC514" i="12"/>
  <c r="BC515" i="12"/>
  <c r="BC516" i="12"/>
  <c r="BC517" i="12"/>
  <c r="BC518" i="12"/>
  <c r="BC519" i="12"/>
  <c r="BC520" i="12"/>
  <c r="BC521" i="12"/>
  <c r="BC522" i="12"/>
  <c r="BC523" i="12"/>
  <c r="BC524" i="12"/>
  <c r="BC525" i="12"/>
  <c r="BC526" i="12"/>
  <c r="BC527" i="12"/>
  <c r="BC528" i="12"/>
  <c r="BC529" i="12"/>
  <c r="BC530" i="12"/>
  <c r="BC531" i="12"/>
  <c r="BC532" i="12"/>
  <c r="BC533" i="12"/>
  <c r="BC534" i="12"/>
  <c r="BC535" i="12"/>
  <c r="BC536" i="12"/>
  <c r="BC537" i="12"/>
  <c r="BC538" i="12"/>
  <c r="BC539" i="12"/>
  <c r="BC540" i="12"/>
  <c r="BC541" i="12"/>
  <c r="BC542" i="12"/>
  <c r="BC543" i="12"/>
  <c r="BC544" i="12"/>
  <c r="BC545" i="12"/>
  <c r="BC546" i="12"/>
  <c r="BC547" i="12"/>
  <c r="BC548" i="12"/>
  <c r="BC549" i="12"/>
  <c r="BC550" i="12"/>
  <c r="BC551" i="12"/>
  <c r="BC552" i="12"/>
  <c r="BC553" i="12"/>
  <c r="BC554" i="12"/>
  <c r="BC555" i="12"/>
  <c r="BC556" i="12"/>
  <c r="BC557" i="12"/>
  <c r="BC558" i="12"/>
  <c r="BC559" i="12"/>
  <c r="BC560" i="12"/>
  <c r="BC561" i="12"/>
  <c r="BC562" i="12"/>
  <c r="BC563" i="12"/>
  <c r="BC564" i="12"/>
  <c r="BC565" i="12"/>
  <c r="BC566" i="12"/>
  <c r="BC567" i="12"/>
  <c r="BC568" i="12"/>
  <c r="BC569" i="12"/>
  <c r="BC570" i="12"/>
  <c r="BC571" i="12"/>
  <c r="BC572" i="12"/>
  <c r="BC573" i="12"/>
  <c r="BC574" i="12"/>
  <c r="BC575" i="12"/>
  <c r="BC576" i="12"/>
  <c r="BC577" i="12"/>
  <c r="BC578" i="12"/>
  <c r="BC579" i="12"/>
  <c r="BC580" i="12"/>
  <c r="BC581" i="12"/>
  <c r="BC582" i="12"/>
  <c r="BC583" i="12"/>
  <c r="BC584" i="12"/>
  <c r="BC585" i="12"/>
  <c r="BC586" i="12"/>
  <c r="BC587" i="12"/>
  <c r="BC588" i="12"/>
  <c r="BC589" i="12"/>
  <c r="BC590" i="12"/>
  <c r="BC591" i="12"/>
  <c r="BC592" i="12"/>
  <c r="BC593" i="12"/>
  <c r="BC594" i="12"/>
  <c r="BC595" i="12"/>
  <c r="BC596" i="12"/>
  <c r="BC597" i="12"/>
  <c r="BC598" i="12"/>
  <c r="BC599" i="12"/>
  <c r="BC600" i="12"/>
  <c r="BC601" i="12"/>
  <c r="BC602" i="12"/>
  <c r="BC603" i="12"/>
  <c r="BD352" i="12"/>
  <c r="BD353" i="12"/>
  <c r="BD605" i="12"/>
  <c r="BD354" i="12"/>
  <c r="BD355" i="12"/>
  <c r="BD356" i="12"/>
  <c r="BD357" i="12"/>
  <c r="BD358" i="12"/>
  <c r="BD359" i="12"/>
  <c r="BD360" i="12"/>
  <c r="BD361" i="12"/>
  <c r="BD362" i="12"/>
  <c r="BD363" i="12"/>
  <c r="BD364" i="12"/>
  <c r="BD365" i="12"/>
  <c r="BD366" i="12"/>
  <c r="BD367" i="12"/>
  <c r="BD368" i="12"/>
  <c r="BD369" i="12"/>
  <c r="BD370" i="12"/>
  <c r="BD371" i="12"/>
  <c r="BD372" i="12"/>
  <c r="BD373" i="12"/>
  <c r="BD374" i="12"/>
  <c r="BD375" i="12"/>
  <c r="BD376" i="12"/>
  <c r="BD377" i="12"/>
  <c r="BD378" i="12"/>
  <c r="BD379" i="12"/>
  <c r="BD380" i="12"/>
  <c r="BD381" i="12"/>
  <c r="BD382" i="12"/>
  <c r="BD383" i="12"/>
  <c r="BD384" i="12"/>
  <c r="BD385" i="12"/>
  <c r="BD386" i="12"/>
  <c r="BD387" i="12"/>
  <c r="BD388" i="12"/>
  <c r="BD389" i="12"/>
  <c r="BD390" i="12"/>
  <c r="BD391" i="12"/>
  <c r="BD392" i="12"/>
  <c r="BD393" i="12"/>
  <c r="BD394" i="12"/>
  <c r="BD395" i="12"/>
  <c r="BD396" i="12"/>
  <c r="BD397" i="12"/>
  <c r="BD398" i="12"/>
  <c r="BD399" i="12"/>
  <c r="BD400" i="12"/>
  <c r="BD401" i="12"/>
  <c r="BD402" i="12"/>
  <c r="BD403" i="12"/>
  <c r="BD404" i="12"/>
  <c r="BD405" i="12"/>
  <c r="BD406" i="12"/>
  <c r="BD407" i="12"/>
  <c r="BD408" i="12"/>
  <c r="BD409" i="12"/>
  <c r="BD410" i="12"/>
  <c r="BD411" i="12"/>
  <c r="BD412" i="12"/>
  <c r="BD413" i="12"/>
  <c r="BD414" i="12"/>
  <c r="BD415" i="12"/>
  <c r="BD416" i="12"/>
  <c r="BD417" i="12"/>
  <c r="BD418" i="12"/>
  <c r="BD419" i="12"/>
  <c r="BD420" i="12"/>
  <c r="BD421" i="12"/>
  <c r="BD422" i="12"/>
  <c r="BD423" i="12"/>
  <c r="BD424" i="12"/>
  <c r="BD425" i="12"/>
  <c r="BD426" i="12"/>
  <c r="BD427" i="12"/>
  <c r="BD428" i="12"/>
  <c r="BD429" i="12"/>
  <c r="BD430" i="12"/>
  <c r="BD431" i="12"/>
  <c r="BD432" i="12"/>
  <c r="BD433" i="12"/>
  <c r="BD434" i="12"/>
  <c r="BD435" i="12"/>
  <c r="BD436" i="12"/>
  <c r="BD437" i="12"/>
  <c r="BD438" i="12"/>
  <c r="BD439" i="12"/>
  <c r="BD440" i="12"/>
  <c r="BD441" i="12"/>
  <c r="BD442" i="12"/>
  <c r="BD443" i="12"/>
  <c r="BD444" i="12"/>
  <c r="BD445" i="12"/>
  <c r="BD446" i="12"/>
  <c r="BD447" i="12"/>
  <c r="BD448" i="12"/>
  <c r="BD449" i="12"/>
  <c r="BD450" i="12"/>
  <c r="BD451" i="12"/>
  <c r="BD452" i="12"/>
  <c r="BD453" i="12"/>
  <c r="BD454" i="12"/>
  <c r="BD455" i="12"/>
  <c r="BD456" i="12"/>
  <c r="BD457" i="12"/>
  <c r="BD458" i="12"/>
  <c r="BD459" i="12"/>
  <c r="BD460" i="12"/>
  <c r="BD461" i="12"/>
  <c r="BD462" i="12"/>
  <c r="BD463" i="12"/>
  <c r="BD464" i="12"/>
  <c r="BD465" i="12"/>
  <c r="BD466" i="12"/>
  <c r="BD467" i="12"/>
  <c r="BD468" i="12"/>
  <c r="BD469" i="12"/>
  <c r="BD470" i="12"/>
  <c r="BD471" i="12"/>
  <c r="BD472" i="12"/>
  <c r="BD473" i="12"/>
  <c r="BD474" i="12"/>
  <c r="BD475" i="12"/>
  <c r="BD476" i="12"/>
  <c r="BD477" i="12"/>
  <c r="BD478" i="12"/>
  <c r="BD479" i="12"/>
  <c r="BD480" i="12"/>
  <c r="BD481" i="12"/>
  <c r="BD482" i="12"/>
  <c r="BD483" i="12"/>
  <c r="BD484" i="12"/>
  <c r="BD485" i="12"/>
  <c r="BD486" i="12"/>
  <c r="BD487" i="12"/>
  <c r="BD488" i="12"/>
  <c r="BD489" i="12"/>
  <c r="BD490" i="12"/>
  <c r="BD491" i="12"/>
  <c r="BD492" i="12"/>
  <c r="BD493" i="12"/>
  <c r="BD494" i="12"/>
  <c r="BD495" i="12"/>
  <c r="BD496" i="12"/>
  <c r="BD497" i="12"/>
  <c r="BD498" i="12"/>
  <c r="BD499" i="12"/>
  <c r="BD500" i="12"/>
  <c r="BD501" i="12"/>
  <c r="BD502" i="12"/>
  <c r="BD503" i="12"/>
  <c r="BD504" i="12"/>
  <c r="BD505" i="12"/>
  <c r="BD506" i="12"/>
  <c r="BD507" i="12"/>
  <c r="BD508" i="12"/>
  <c r="BD509" i="12"/>
  <c r="BD510" i="12"/>
  <c r="BD511" i="12"/>
  <c r="BD512" i="12"/>
  <c r="BD513" i="12"/>
  <c r="BD514" i="12"/>
  <c r="BD515" i="12"/>
  <c r="BD516" i="12"/>
  <c r="BD517" i="12"/>
  <c r="BD518" i="12"/>
  <c r="BD519" i="12"/>
  <c r="BD520" i="12"/>
  <c r="BD521" i="12"/>
  <c r="BD522" i="12"/>
  <c r="BD523" i="12"/>
  <c r="BD524" i="12"/>
  <c r="BD525" i="12"/>
  <c r="BD526" i="12"/>
  <c r="BD527" i="12"/>
  <c r="BD528" i="12"/>
  <c r="BD529" i="12"/>
  <c r="BD530" i="12"/>
  <c r="BD531" i="12"/>
  <c r="BD532" i="12"/>
  <c r="BD533" i="12"/>
  <c r="BD534" i="12"/>
  <c r="BD535" i="12"/>
  <c r="BD536" i="12"/>
  <c r="BD537" i="12"/>
  <c r="BD538" i="12"/>
  <c r="BD539" i="12"/>
  <c r="BD540" i="12"/>
  <c r="BD541" i="12"/>
  <c r="BD542" i="12"/>
  <c r="BD543" i="12"/>
  <c r="BD544" i="12"/>
  <c r="BD545" i="12"/>
  <c r="BD546" i="12"/>
  <c r="BD547" i="12"/>
  <c r="BD548" i="12"/>
  <c r="BD549" i="12"/>
  <c r="BD550" i="12"/>
  <c r="BD551" i="12"/>
  <c r="BD552" i="12"/>
  <c r="BD553" i="12"/>
  <c r="BD554" i="12"/>
  <c r="BD555" i="12"/>
  <c r="BD556" i="12"/>
  <c r="BD557" i="12"/>
  <c r="BD558" i="12"/>
  <c r="BD559" i="12"/>
  <c r="BD560" i="12"/>
  <c r="BD561" i="12"/>
  <c r="BD562" i="12"/>
  <c r="BD563" i="12"/>
  <c r="BD564" i="12"/>
  <c r="BD565" i="12"/>
  <c r="BD566" i="12"/>
  <c r="BD567" i="12"/>
  <c r="BD568" i="12"/>
  <c r="BD569" i="12"/>
  <c r="BD570" i="12"/>
  <c r="BD571" i="12"/>
  <c r="BD572" i="12"/>
  <c r="BD573" i="12"/>
  <c r="BD574" i="12"/>
  <c r="BD575" i="12"/>
  <c r="BD576" i="12"/>
  <c r="BD577" i="12"/>
  <c r="BD578" i="12"/>
  <c r="BD579" i="12"/>
  <c r="BD580" i="12"/>
  <c r="BD581" i="12"/>
  <c r="BD582" i="12"/>
  <c r="BD583" i="12"/>
  <c r="BD584" i="12"/>
  <c r="BD585" i="12"/>
  <c r="BD586" i="12"/>
  <c r="BD587" i="12"/>
  <c r="BD588" i="12"/>
  <c r="BD589" i="12"/>
  <c r="BD590" i="12"/>
  <c r="BD591" i="12"/>
  <c r="BD592" i="12"/>
  <c r="BD593" i="12"/>
  <c r="BD594" i="12"/>
  <c r="BD595" i="12"/>
  <c r="BD596" i="12"/>
  <c r="BD597" i="12"/>
  <c r="BD598" i="12"/>
  <c r="BD599" i="12"/>
  <c r="BD600" i="12"/>
  <c r="BD601" i="12"/>
  <c r="BD602" i="12"/>
  <c r="BD603" i="12"/>
  <c r="BE352" i="12"/>
  <c r="BE353" i="12"/>
  <c r="BE354" i="12"/>
  <c r="BE355" i="12"/>
  <c r="BE356" i="12"/>
  <c r="BE357" i="12"/>
  <c r="BE358" i="12"/>
  <c r="BE359" i="12"/>
  <c r="BE360" i="12"/>
  <c r="BE361" i="12"/>
  <c r="BE362" i="12"/>
  <c r="BE363" i="12"/>
  <c r="BE364" i="12"/>
  <c r="BE365" i="12"/>
  <c r="BE366" i="12"/>
  <c r="BE367" i="12"/>
  <c r="BE368" i="12"/>
  <c r="BE369" i="12"/>
  <c r="BE370" i="12"/>
  <c r="BE371" i="12"/>
  <c r="BE372" i="12"/>
  <c r="BE373" i="12"/>
  <c r="BE374" i="12"/>
  <c r="BE375" i="12"/>
  <c r="BE376" i="12"/>
  <c r="BE377" i="12"/>
  <c r="BE378" i="12"/>
  <c r="BE379" i="12"/>
  <c r="BE380" i="12"/>
  <c r="BE381" i="12"/>
  <c r="BE382" i="12"/>
  <c r="BE383" i="12"/>
  <c r="BE384" i="12"/>
  <c r="BE385" i="12"/>
  <c r="BE386" i="12"/>
  <c r="BE387" i="12"/>
  <c r="BE388" i="12"/>
  <c r="BE389" i="12"/>
  <c r="BE390" i="12"/>
  <c r="BE391" i="12"/>
  <c r="BE392" i="12"/>
  <c r="BE393" i="12"/>
  <c r="BE394" i="12"/>
  <c r="BE395" i="12"/>
  <c r="BE396" i="12"/>
  <c r="BE397" i="12"/>
  <c r="BE398" i="12"/>
  <c r="BE399" i="12"/>
  <c r="BE400" i="12"/>
  <c r="BE401" i="12"/>
  <c r="BE402" i="12"/>
  <c r="BE403" i="12"/>
  <c r="BE404" i="12"/>
  <c r="BE405" i="12"/>
  <c r="BE406" i="12"/>
  <c r="BE407" i="12"/>
  <c r="BE408" i="12"/>
  <c r="BE409" i="12"/>
  <c r="BE410" i="12"/>
  <c r="BE411" i="12"/>
  <c r="BE412" i="12"/>
  <c r="BE413" i="12"/>
  <c r="BE414" i="12"/>
  <c r="BE415" i="12"/>
  <c r="BE416" i="12"/>
  <c r="BE417" i="12"/>
  <c r="BE418" i="12"/>
  <c r="BE419" i="12"/>
  <c r="BE420" i="12"/>
  <c r="BE421" i="12"/>
  <c r="BE422" i="12"/>
  <c r="BE423" i="12"/>
  <c r="BE424" i="12"/>
  <c r="BE425" i="12"/>
  <c r="BE426" i="12"/>
  <c r="BE427" i="12"/>
  <c r="BE428" i="12"/>
  <c r="BE429" i="12"/>
  <c r="BE430" i="12"/>
  <c r="BE431" i="12"/>
  <c r="BE432" i="12"/>
  <c r="BE433" i="12"/>
  <c r="BE434" i="12"/>
  <c r="BE435" i="12"/>
  <c r="BE436" i="12"/>
  <c r="BE437" i="12"/>
  <c r="BE438" i="12"/>
  <c r="BE439" i="12"/>
  <c r="BE440" i="12"/>
  <c r="BE441" i="12"/>
  <c r="BE442" i="12"/>
  <c r="BE443" i="12"/>
  <c r="BE444" i="12"/>
  <c r="BE445" i="12"/>
  <c r="BE446" i="12"/>
  <c r="BE447" i="12"/>
  <c r="BE448" i="12"/>
  <c r="BE449" i="12"/>
  <c r="BE450" i="12"/>
  <c r="BE451" i="12"/>
  <c r="BE452" i="12"/>
  <c r="BE453" i="12"/>
  <c r="BE454" i="12"/>
  <c r="BE455" i="12"/>
  <c r="BE456" i="12"/>
  <c r="BE457" i="12"/>
  <c r="BE458" i="12"/>
  <c r="BE459" i="12"/>
  <c r="BE460" i="12"/>
  <c r="BE461" i="12"/>
  <c r="BE462" i="12"/>
  <c r="BE463" i="12"/>
  <c r="BE464" i="12"/>
  <c r="BE465" i="12"/>
  <c r="BE466" i="12"/>
  <c r="BE467" i="12"/>
  <c r="BE468" i="12"/>
  <c r="BE469" i="12"/>
  <c r="BE470" i="12"/>
  <c r="BE471" i="12"/>
  <c r="BE472" i="12"/>
  <c r="BE473" i="12"/>
  <c r="BE474" i="12"/>
  <c r="BE475" i="12"/>
  <c r="BE476" i="12"/>
  <c r="BE477" i="12"/>
  <c r="BE478" i="12"/>
  <c r="BE479" i="12"/>
  <c r="BE480" i="12"/>
  <c r="BE481" i="12"/>
  <c r="BE482" i="12"/>
  <c r="BE483" i="12"/>
  <c r="BE484" i="12"/>
  <c r="BE485" i="12"/>
  <c r="BE486" i="12"/>
  <c r="BE487" i="12"/>
  <c r="BE488" i="12"/>
  <c r="BE489" i="12"/>
  <c r="BE490" i="12"/>
  <c r="BE491" i="12"/>
  <c r="BE492" i="12"/>
  <c r="BE493" i="12"/>
  <c r="BE494" i="12"/>
  <c r="BE495" i="12"/>
  <c r="BE496" i="12"/>
  <c r="BE497" i="12"/>
  <c r="BE498" i="12"/>
  <c r="BE499" i="12"/>
  <c r="BE500" i="12"/>
  <c r="BE501" i="12"/>
  <c r="BE502" i="12"/>
  <c r="BE503" i="12"/>
  <c r="BE504" i="12"/>
  <c r="BE505" i="12"/>
  <c r="BE506" i="12"/>
  <c r="BE507" i="12"/>
  <c r="BE508" i="12"/>
  <c r="BE509" i="12"/>
  <c r="BE510" i="12"/>
  <c r="BE511" i="12"/>
  <c r="BE512" i="12"/>
  <c r="BE513" i="12"/>
  <c r="BE514" i="12"/>
  <c r="BE515" i="12"/>
  <c r="BE516" i="12"/>
  <c r="BE517" i="12"/>
  <c r="BE518" i="12"/>
  <c r="BE519" i="12"/>
  <c r="BE520" i="12"/>
  <c r="BE521" i="12"/>
  <c r="BE522" i="12"/>
  <c r="BE523" i="12"/>
  <c r="BE524" i="12"/>
  <c r="BE525" i="12"/>
  <c r="BE526" i="12"/>
  <c r="BE527" i="12"/>
  <c r="BE528" i="12"/>
  <c r="BE529" i="12"/>
  <c r="BE530" i="12"/>
  <c r="BE531" i="12"/>
  <c r="BE532" i="12"/>
  <c r="BE533" i="12"/>
  <c r="BE534" i="12"/>
  <c r="BE535" i="12"/>
  <c r="BE536" i="12"/>
  <c r="BE537" i="12"/>
  <c r="BE538" i="12"/>
  <c r="BE539" i="12"/>
  <c r="BE540" i="12"/>
  <c r="BE541" i="12"/>
  <c r="BE542" i="12"/>
  <c r="BE543" i="12"/>
  <c r="BE544" i="12"/>
  <c r="BE545" i="12"/>
  <c r="BE546" i="12"/>
  <c r="BE547" i="12"/>
  <c r="BE548" i="12"/>
  <c r="BE549" i="12"/>
  <c r="BE550" i="12"/>
  <c r="BE551" i="12"/>
  <c r="BE552" i="12"/>
  <c r="BE553" i="12"/>
  <c r="BE554" i="12"/>
  <c r="BE555" i="12"/>
  <c r="BE556" i="12"/>
  <c r="BE557" i="12"/>
  <c r="BE558" i="12"/>
  <c r="BE559" i="12"/>
  <c r="BE560" i="12"/>
  <c r="BE561" i="12"/>
  <c r="BE562" i="12"/>
  <c r="BE563" i="12"/>
  <c r="BE564" i="12"/>
  <c r="BE565" i="12"/>
  <c r="BE566" i="12"/>
  <c r="BE567" i="12"/>
  <c r="BE568" i="12"/>
  <c r="BE569" i="12"/>
  <c r="BE570" i="12"/>
  <c r="BE571" i="12"/>
  <c r="BE572" i="12"/>
  <c r="BE573" i="12"/>
  <c r="BE574" i="12"/>
  <c r="BE575" i="12"/>
  <c r="BE576" i="12"/>
  <c r="BE577" i="12"/>
  <c r="BE578" i="12"/>
  <c r="BE579" i="12"/>
  <c r="BE580" i="12"/>
  <c r="BE581" i="12"/>
  <c r="BE582" i="12"/>
  <c r="BE583" i="12"/>
  <c r="BE584" i="12"/>
  <c r="BE585" i="12"/>
  <c r="BE586" i="12"/>
  <c r="BE587" i="12"/>
  <c r="BE588" i="12"/>
  <c r="BE589" i="12"/>
  <c r="BE590" i="12"/>
  <c r="BE591" i="12"/>
  <c r="BE592" i="12"/>
  <c r="BE593" i="12"/>
  <c r="BE594" i="12"/>
  <c r="BE595" i="12"/>
  <c r="BE596" i="12"/>
  <c r="BE597" i="12"/>
  <c r="BE598" i="12"/>
  <c r="BE599" i="12"/>
  <c r="BE600" i="12"/>
  <c r="BE601" i="12"/>
  <c r="BE602" i="12"/>
  <c r="BE603" i="12"/>
  <c r="BF352" i="12"/>
  <c r="BF353" i="12"/>
  <c r="BF354" i="12"/>
  <c r="BF355" i="12"/>
  <c r="BF356" i="12"/>
  <c r="BF357" i="12"/>
  <c r="BF358" i="12"/>
  <c r="BF359" i="12"/>
  <c r="BF360" i="12"/>
  <c r="BF361" i="12"/>
  <c r="BF362" i="12"/>
  <c r="BF363" i="12"/>
  <c r="BF364" i="12"/>
  <c r="BF365" i="12"/>
  <c r="BF366" i="12"/>
  <c r="BF367" i="12"/>
  <c r="BF368" i="12"/>
  <c r="BF369" i="12"/>
  <c r="BF370" i="12"/>
  <c r="BF371" i="12"/>
  <c r="BF372" i="12"/>
  <c r="BF373" i="12"/>
  <c r="BF374" i="12"/>
  <c r="BF375" i="12"/>
  <c r="BF376" i="12"/>
  <c r="BF377" i="12"/>
  <c r="BF378" i="12"/>
  <c r="BF379" i="12"/>
  <c r="BF380" i="12"/>
  <c r="BF381" i="12"/>
  <c r="BF382" i="12"/>
  <c r="BF383" i="12"/>
  <c r="BF384" i="12"/>
  <c r="BF385" i="12"/>
  <c r="BF386" i="12"/>
  <c r="BF387" i="12"/>
  <c r="BF388" i="12"/>
  <c r="BF389" i="12"/>
  <c r="BF390" i="12"/>
  <c r="BF391" i="12"/>
  <c r="BF392" i="12"/>
  <c r="BF393" i="12"/>
  <c r="BF394" i="12"/>
  <c r="BF395" i="12"/>
  <c r="BF396" i="12"/>
  <c r="BF397" i="12"/>
  <c r="BF398" i="12"/>
  <c r="BF399" i="12"/>
  <c r="BF400" i="12"/>
  <c r="BF401" i="12"/>
  <c r="BF402" i="12"/>
  <c r="BF403" i="12"/>
  <c r="BF404" i="12"/>
  <c r="BF405" i="12"/>
  <c r="BF406" i="12"/>
  <c r="BF407" i="12"/>
  <c r="BF408" i="12"/>
  <c r="BF409" i="12"/>
  <c r="BF410" i="12"/>
  <c r="BF411" i="12"/>
  <c r="BF412" i="12"/>
  <c r="BF413" i="12"/>
  <c r="BF414" i="12"/>
  <c r="BF415" i="12"/>
  <c r="BF416" i="12"/>
  <c r="BF417" i="12"/>
  <c r="BF418" i="12"/>
  <c r="BF419" i="12"/>
  <c r="BF420" i="12"/>
  <c r="BF421" i="12"/>
  <c r="BF422" i="12"/>
  <c r="BF423" i="12"/>
  <c r="BF424" i="12"/>
  <c r="BF425" i="12"/>
  <c r="BF426" i="12"/>
  <c r="BF427" i="12"/>
  <c r="BF428" i="12"/>
  <c r="BF429" i="12"/>
  <c r="BF430" i="12"/>
  <c r="BF431" i="12"/>
  <c r="BF432" i="12"/>
  <c r="BF433" i="12"/>
  <c r="BF434" i="12"/>
  <c r="BF435" i="12"/>
  <c r="BF436" i="12"/>
  <c r="BF437" i="12"/>
  <c r="BF438" i="12"/>
  <c r="BF439" i="12"/>
  <c r="BF440" i="12"/>
  <c r="BF441" i="12"/>
  <c r="BF442" i="12"/>
  <c r="BF443" i="12"/>
  <c r="BF444" i="12"/>
  <c r="BF445" i="12"/>
  <c r="BF446" i="12"/>
  <c r="BF447" i="12"/>
  <c r="BF448" i="12"/>
  <c r="BF449" i="12"/>
  <c r="BF450" i="12"/>
  <c r="BF451" i="12"/>
  <c r="BF452" i="12"/>
  <c r="BF453" i="12"/>
  <c r="BF454" i="12"/>
  <c r="BF455" i="12"/>
  <c r="BF456" i="12"/>
  <c r="BF457" i="12"/>
  <c r="BF458" i="12"/>
  <c r="BF459" i="12"/>
  <c r="BF460" i="12"/>
  <c r="BF461" i="12"/>
  <c r="BF462" i="12"/>
  <c r="BF463" i="12"/>
  <c r="BF464" i="12"/>
  <c r="BF465" i="12"/>
  <c r="BF466" i="12"/>
  <c r="BF467" i="12"/>
  <c r="BF468" i="12"/>
  <c r="BF469" i="12"/>
  <c r="BF470" i="12"/>
  <c r="BF471" i="12"/>
  <c r="BF472" i="12"/>
  <c r="BF473" i="12"/>
  <c r="BF474" i="12"/>
  <c r="BF475" i="12"/>
  <c r="BF476" i="12"/>
  <c r="BF477" i="12"/>
  <c r="BF478" i="12"/>
  <c r="BF479" i="12"/>
  <c r="BF480" i="12"/>
  <c r="BF481" i="12"/>
  <c r="BF482" i="12"/>
  <c r="BF483" i="12"/>
  <c r="BF484" i="12"/>
  <c r="BF485" i="12"/>
  <c r="BF486" i="12"/>
  <c r="BF487" i="12"/>
  <c r="BF488" i="12"/>
  <c r="BF489" i="12"/>
  <c r="BF490" i="12"/>
  <c r="BF491" i="12"/>
  <c r="BF492" i="12"/>
  <c r="BF493" i="12"/>
  <c r="BF494" i="12"/>
  <c r="BF495" i="12"/>
  <c r="BF496" i="12"/>
  <c r="BF497" i="12"/>
  <c r="BF498" i="12"/>
  <c r="BF499" i="12"/>
  <c r="BF500" i="12"/>
  <c r="BF501" i="12"/>
  <c r="BF502" i="12"/>
  <c r="BF503" i="12"/>
  <c r="BF504" i="12"/>
  <c r="BF505" i="12"/>
  <c r="BF506" i="12"/>
  <c r="BF507" i="12"/>
  <c r="BF508" i="12"/>
  <c r="BF509" i="12"/>
  <c r="BF510" i="12"/>
  <c r="BF511" i="12"/>
  <c r="BF512" i="12"/>
  <c r="BF513" i="12"/>
  <c r="BF514" i="12"/>
  <c r="BF515" i="12"/>
  <c r="BF516" i="12"/>
  <c r="BF517" i="12"/>
  <c r="BF518" i="12"/>
  <c r="BF519" i="12"/>
  <c r="BF520" i="12"/>
  <c r="BF521" i="12"/>
  <c r="BF522" i="12"/>
  <c r="BF523" i="12"/>
  <c r="BF524" i="12"/>
  <c r="BF525" i="12"/>
  <c r="BF526" i="12"/>
  <c r="BF527" i="12"/>
  <c r="BF528" i="12"/>
  <c r="BF529" i="12"/>
  <c r="BF530" i="12"/>
  <c r="BF531" i="12"/>
  <c r="BF532" i="12"/>
  <c r="BF533" i="12"/>
  <c r="BF534" i="12"/>
  <c r="BF535" i="12"/>
  <c r="BF536" i="12"/>
  <c r="BF537" i="12"/>
  <c r="BF538" i="12"/>
  <c r="BF539" i="12"/>
  <c r="BF540" i="12"/>
  <c r="BF541" i="12"/>
  <c r="BF542" i="12"/>
  <c r="BF543" i="12"/>
  <c r="BF544" i="12"/>
  <c r="BF545" i="12"/>
  <c r="BF546" i="12"/>
  <c r="BF547" i="12"/>
  <c r="BF548" i="12"/>
  <c r="BF549" i="12"/>
  <c r="BF550" i="12"/>
  <c r="BF551" i="12"/>
  <c r="BF552" i="12"/>
  <c r="BF553" i="12"/>
  <c r="BF554" i="12"/>
  <c r="BF555" i="12"/>
  <c r="BF556" i="12"/>
  <c r="BF557" i="12"/>
  <c r="BF558" i="12"/>
  <c r="BF559" i="12"/>
  <c r="BF560" i="12"/>
  <c r="BF561" i="12"/>
  <c r="BF562" i="12"/>
  <c r="BF563" i="12"/>
  <c r="BF564" i="12"/>
  <c r="BF565" i="12"/>
  <c r="BF566" i="12"/>
  <c r="BF567" i="12"/>
  <c r="BF568" i="12"/>
  <c r="BF569" i="12"/>
  <c r="BF570" i="12"/>
  <c r="BF571" i="12"/>
  <c r="BF572" i="12"/>
  <c r="BF573" i="12"/>
  <c r="BF574" i="12"/>
  <c r="BF575" i="12"/>
  <c r="BF576" i="12"/>
  <c r="BF577" i="12"/>
  <c r="BF578" i="12"/>
  <c r="BF579" i="12"/>
  <c r="BF580" i="12"/>
  <c r="BF581" i="12"/>
  <c r="BF582" i="12"/>
  <c r="BF583" i="12"/>
  <c r="BF584" i="12"/>
  <c r="BF585" i="12"/>
  <c r="BF586" i="12"/>
  <c r="BF587" i="12"/>
  <c r="BF588" i="12"/>
  <c r="BF589" i="12"/>
  <c r="BF590" i="12"/>
  <c r="BF591" i="12"/>
  <c r="BF592" i="12"/>
  <c r="BF593" i="12"/>
  <c r="BF594" i="12"/>
  <c r="BF595" i="12"/>
  <c r="BF596" i="12"/>
  <c r="BF597" i="12"/>
  <c r="BF598" i="12"/>
  <c r="BF599" i="12"/>
  <c r="BF600" i="12"/>
  <c r="BF601" i="12"/>
  <c r="BF602" i="12"/>
  <c r="BF603" i="12"/>
  <c r="BG352" i="12"/>
  <c r="BG353" i="12"/>
  <c r="BG354" i="12"/>
  <c r="BG355" i="12"/>
  <c r="BG356" i="12"/>
  <c r="BG357" i="12"/>
  <c r="BG358" i="12"/>
  <c r="BG359" i="12"/>
  <c r="BG360" i="12"/>
  <c r="BG361" i="12"/>
  <c r="BG362" i="12"/>
  <c r="BG363" i="12"/>
  <c r="BG364" i="12"/>
  <c r="BG365" i="12"/>
  <c r="BG366" i="12"/>
  <c r="BG367" i="12"/>
  <c r="BG368" i="12"/>
  <c r="BG369" i="12"/>
  <c r="BG370" i="12"/>
  <c r="BG371" i="12"/>
  <c r="BG372" i="12"/>
  <c r="BG373" i="12"/>
  <c r="BG374" i="12"/>
  <c r="BG375" i="12"/>
  <c r="BG376" i="12"/>
  <c r="BG377" i="12"/>
  <c r="BG378" i="12"/>
  <c r="BG379" i="12"/>
  <c r="BG380" i="12"/>
  <c r="BG381" i="12"/>
  <c r="BG382" i="12"/>
  <c r="BG383" i="12"/>
  <c r="BG384" i="12"/>
  <c r="BG385" i="12"/>
  <c r="BG386" i="12"/>
  <c r="BG387" i="12"/>
  <c r="BG388" i="12"/>
  <c r="BG389" i="12"/>
  <c r="BG390" i="12"/>
  <c r="BG391" i="12"/>
  <c r="BG392" i="12"/>
  <c r="BG393" i="12"/>
  <c r="BG394" i="12"/>
  <c r="BG395" i="12"/>
  <c r="BG396" i="12"/>
  <c r="BG397" i="12"/>
  <c r="BG398" i="12"/>
  <c r="BG399" i="12"/>
  <c r="BG400" i="12"/>
  <c r="BG401" i="12"/>
  <c r="BG402" i="12"/>
  <c r="BG403" i="12"/>
  <c r="BG404" i="12"/>
  <c r="BG405" i="12"/>
  <c r="BG406" i="12"/>
  <c r="BG407" i="12"/>
  <c r="BG408" i="12"/>
  <c r="BG409" i="12"/>
  <c r="BG410" i="12"/>
  <c r="BG411" i="12"/>
  <c r="BG412" i="12"/>
  <c r="BG413" i="12"/>
  <c r="BG414" i="12"/>
  <c r="BG415" i="12"/>
  <c r="BG416" i="12"/>
  <c r="BG417" i="12"/>
  <c r="BG418" i="12"/>
  <c r="BG419" i="12"/>
  <c r="BG420" i="12"/>
  <c r="BG421" i="12"/>
  <c r="BG422" i="12"/>
  <c r="BG423" i="12"/>
  <c r="BG424" i="12"/>
  <c r="BG425" i="12"/>
  <c r="BG426" i="12"/>
  <c r="BG427" i="12"/>
  <c r="BG428" i="12"/>
  <c r="BG429" i="12"/>
  <c r="BG430" i="12"/>
  <c r="BG431" i="12"/>
  <c r="BG432" i="12"/>
  <c r="BG433" i="12"/>
  <c r="BG434" i="12"/>
  <c r="BG435" i="12"/>
  <c r="BG436" i="12"/>
  <c r="BG437" i="12"/>
  <c r="BG438" i="12"/>
  <c r="BG439" i="12"/>
  <c r="BG440" i="12"/>
  <c r="BG441" i="12"/>
  <c r="BG442" i="12"/>
  <c r="BG443" i="12"/>
  <c r="BG444" i="12"/>
  <c r="BG445" i="12"/>
  <c r="BG446" i="12"/>
  <c r="BG447" i="12"/>
  <c r="BG448" i="12"/>
  <c r="BG449" i="12"/>
  <c r="BG450" i="12"/>
  <c r="BG451" i="12"/>
  <c r="BG452" i="12"/>
  <c r="BG453" i="12"/>
  <c r="BG454" i="12"/>
  <c r="BG455" i="12"/>
  <c r="BG456" i="12"/>
  <c r="BG457" i="12"/>
  <c r="BG458" i="12"/>
  <c r="BG459" i="12"/>
  <c r="BG460" i="12"/>
  <c r="BG461" i="12"/>
  <c r="BG462" i="12"/>
  <c r="BG463" i="12"/>
  <c r="BG464" i="12"/>
  <c r="BG465" i="12"/>
  <c r="BG466" i="12"/>
  <c r="BG467" i="12"/>
  <c r="BG468" i="12"/>
  <c r="BG469" i="12"/>
  <c r="BG470" i="12"/>
  <c r="BG471" i="12"/>
  <c r="BG472" i="12"/>
  <c r="BG473" i="12"/>
  <c r="BG474" i="12"/>
  <c r="BG475" i="12"/>
  <c r="BG476" i="12"/>
  <c r="BG477" i="12"/>
  <c r="BG478" i="12"/>
  <c r="BG479" i="12"/>
  <c r="BG480" i="12"/>
  <c r="BG481" i="12"/>
  <c r="BG482" i="12"/>
  <c r="BG483" i="12"/>
  <c r="BG484" i="12"/>
  <c r="BG485" i="12"/>
  <c r="BG486" i="12"/>
  <c r="BG487" i="12"/>
  <c r="BG488" i="12"/>
  <c r="BG489" i="12"/>
  <c r="BG490" i="12"/>
  <c r="BG491" i="12"/>
  <c r="BG492" i="12"/>
  <c r="BG493" i="12"/>
  <c r="BG494" i="12"/>
  <c r="BG495" i="12"/>
  <c r="BG496" i="12"/>
  <c r="BG497" i="12"/>
  <c r="BG498" i="12"/>
  <c r="BG499" i="12"/>
  <c r="BG500" i="12"/>
  <c r="BG501" i="12"/>
  <c r="BG502" i="12"/>
  <c r="BG503" i="12"/>
  <c r="BG504" i="12"/>
  <c r="BG505" i="12"/>
  <c r="BG506" i="12"/>
  <c r="BG507" i="12"/>
  <c r="BG508" i="12"/>
  <c r="BG509" i="12"/>
  <c r="BG510" i="12"/>
  <c r="BG511" i="12"/>
  <c r="BG512" i="12"/>
  <c r="BG513" i="12"/>
  <c r="BG514" i="12"/>
  <c r="BG515" i="12"/>
  <c r="BG516" i="12"/>
  <c r="BG517" i="12"/>
  <c r="BG518" i="12"/>
  <c r="BG519" i="12"/>
  <c r="BG520" i="12"/>
  <c r="BG521" i="12"/>
  <c r="BG522" i="12"/>
  <c r="BG523" i="12"/>
  <c r="BG524" i="12"/>
  <c r="BG525" i="12"/>
  <c r="BG526" i="12"/>
  <c r="BG527" i="12"/>
  <c r="BG528" i="12"/>
  <c r="BG529" i="12"/>
  <c r="BG530" i="12"/>
  <c r="BG531" i="12"/>
  <c r="BG532" i="12"/>
  <c r="BG533" i="12"/>
  <c r="BG534" i="12"/>
  <c r="BG535" i="12"/>
  <c r="BG536" i="12"/>
  <c r="BG537" i="12"/>
  <c r="BG538" i="12"/>
  <c r="BG539" i="12"/>
  <c r="BG540" i="12"/>
  <c r="BG541" i="12"/>
  <c r="BG542" i="12"/>
  <c r="BG543" i="12"/>
  <c r="BG544" i="12"/>
  <c r="BG545" i="12"/>
  <c r="BG546" i="12"/>
  <c r="BG547" i="12"/>
  <c r="BG548" i="12"/>
  <c r="BG549" i="12"/>
  <c r="BG550" i="12"/>
  <c r="BG551" i="12"/>
  <c r="BG552" i="12"/>
  <c r="BG553" i="12"/>
  <c r="BG554" i="12"/>
  <c r="BG555" i="12"/>
  <c r="BG556" i="12"/>
  <c r="BG557" i="12"/>
  <c r="BG558" i="12"/>
  <c r="BG559" i="12"/>
  <c r="BG560" i="12"/>
  <c r="BG561" i="12"/>
  <c r="BG562" i="12"/>
  <c r="BG563" i="12"/>
  <c r="BG564" i="12"/>
  <c r="BG565" i="12"/>
  <c r="BG566" i="12"/>
  <c r="BG567" i="12"/>
  <c r="BG568" i="12"/>
  <c r="BG569" i="12"/>
  <c r="BG570" i="12"/>
  <c r="BG571" i="12"/>
  <c r="BG572" i="12"/>
  <c r="BG573" i="12"/>
  <c r="BG574" i="12"/>
  <c r="BG575" i="12"/>
  <c r="BG576" i="12"/>
  <c r="BG577" i="12"/>
  <c r="BG578" i="12"/>
  <c r="BG579" i="12"/>
  <c r="BG580" i="12"/>
  <c r="BG581" i="12"/>
  <c r="BG582" i="12"/>
  <c r="BG583" i="12"/>
  <c r="BG584" i="12"/>
  <c r="BG585" i="12"/>
  <c r="BG586" i="12"/>
  <c r="BG587" i="12"/>
  <c r="BG588" i="12"/>
  <c r="BG589" i="12"/>
  <c r="BG590" i="12"/>
  <c r="BG591" i="12"/>
  <c r="BG592" i="12"/>
  <c r="BG593" i="12"/>
  <c r="BG594" i="12"/>
  <c r="BG595" i="12"/>
  <c r="BG596" i="12"/>
  <c r="BG597" i="12"/>
  <c r="BG598" i="12"/>
  <c r="BG599" i="12"/>
  <c r="BG600" i="12"/>
  <c r="BG601" i="12"/>
  <c r="BG602" i="12"/>
  <c r="BG603" i="12"/>
  <c r="BH352" i="12"/>
  <c r="BH353" i="12"/>
  <c r="BH354" i="12"/>
  <c r="BH355" i="12"/>
  <c r="BH356" i="12"/>
  <c r="BH357" i="12"/>
  <c r="BH358" i="12"/>
  <c r="BH359" i="12"/>
  <c r="BH360" i="12"/>
  <c r="BH361" i="12"/>
  <c r="BH362" i="12"/>
  <c r="BH363" i="12"/>
  <c r="BH364" i="12"/>
  <c r="BH365" i="12"/>
  <c r="BH366" i="12"/>
  <c r="BH367" i="12"/>
  <c r="BH368" i="12"/>
  <c r="BH369" i="12"/>
  <c r="BH370" i="12"/>
  <c r="BH371" i="12"/>
  <c r="BH372" i="12"/>
  <c r="BH373" i="12"/>
  <c r="BH374" i="12"/>
  <c r="BH375" i="12"/>
  <c r="BH376" i="12"/>
  <c r="BH377" i="12"/>
  <c r="BH378" i="12"/>
  <c r="BH379" i="12"/>
  <c r="BH380" i="12"/>
  <c r="BH381" i="12"/>
  <c r="BH382" i="12"/>
  <c r="BH383" i="12"/>
  <c r="BH384" i="12"/>
  <c r="BH385" i="12"/>
  <c r="BH386" i="12"/>
  <c r="BH387" i="12"/>
  <c r="BH388" i="12"/>
  <c r="BH389" i="12"/>
  <c r="BH390" i="12"/>
  <c r="BH391" i="12"/>
  <c r="BH392" i="12"/>
  <c r="BH393" i="12"/>
  <c r="BH394" i="12"/>
  <c r="BH395" i="12"/>
  <c r="BH396" i="12"/>
  <c r="BH397" i="12"/>
  <c r="BH398" i="12"/>
  <c r="BH399" i="12"/>
  <c r="BH400" i="12"/>
  <c r="BH401" i="12"/>
  <c r="BH402" i="12"/>
  <c r="BH403" i="12"/>
  <c r="BH404" i="12"/>
  <c r="BH405" i="12"/>
  <c r="BH406" i="12"/>
  <c r="BH407" i="12"/>
  <c r="BH408" i="12"/>
  <c r="BH409" i="12"/>
  <c r="BH410" i="12"/>
  <c r="BH411" i="12"/>
  <c r="BH412" i="12"/>
  <c r="BH413" i="12"/>
  <c r="BH414" i="12"/>
  <c r="BH415" i="12"/>
  <c r="BH416" i="12"/>
  <c r="BH417" i="12"/>
  <c r="BH418" i="12"/>
  <c r="BH419" i="12"/>
  <c r="BH420" i="12"/>
  <c r="BH421" i="12"/>
  <c r="BH422" i="12"/>
  <c r="BH423" i="12"/>
  <c r="BH424" i="12"/>
  <c r="BH425" i="12"/>
  <c r="BH426" i="12"/>
  <c r="BH427" i="12"/>
  <c r="BH428" i="12"/>
  <c r="BH429" i="12"/>
  <c r="BH430" i="12"/>
  <c r="BH431" i="12"/>
  <c r="BH432" i="12"/>
  <c r="BH433" i="12"/>
  <c r="BH434" i="12"/>
  <c r="BH435" i="12"/>
  <c r="BH436" i="12"/>
  <c r="BH437" i="12"/>
  <c r="BH438" i="12"/>
  <c r="BH439" i="12"/>
  <c r="BH440" i="12"/>
  <c r="BH441" i="12"/>
  <c r="BH442" i="12"/>
  <c r="BH443" i="12"/>
  <c r="BH444" i="12"/>
  <c r="BH445" i="12"/>
  <c r="BH446" i="12"/>
  <c r="BH447" i="12"/>
  <c r="BH448" i="12"/>
  <c r="BH449" i="12"/>
  <c r="BH450" i="12"/>
  <c r="BH451" i="12"/>
  <c r="BH452" i="12"/>
  <c r="BH453" i="12"/>
  <c r="BH454" i="12"/>
  <c r="BH455" i="12"/>
  <c r="BH456" i="12"/>
  <c r="BH457" i="12"/>
  <c r="BH458" i="12"/>
  <c r="BH459" i="12"/>
  <c r="BH460" i="12"/>
  <c r="BH461" i="12"/>
  <c r="BH462" i="12"/>
  <c r="BH463" i="12"/>
  <c r="BH464" i="12"/>
  <c r="BH465" i="12"/>
  <c r="BH466" i="12"/>
  <c r="BH467" i="12"/>
  <c r="BH468" i="12"/>
  <c r="BH469" i="12"/>
  <c r="BH470" i="12"/>
  <c r="BH471" i="12"/>
  <c r="BH472" i="12"/>
  <c r="BH473" i="12"/>
  <c r="BH474" i="12"/>
  <c r="BH475" i="12"/>
  <c r="BH476" i="12"/>
  <c r="BH477" i="12"/>
  <c r="BH478" i="12"/>
  <c r="BH479" i="12"/>
  <c r="BH480" i="12"/>
  <c r="BH481" i="12"/>
  <c r="BH482" i="12"/>
  <c r="BH483" i="12"/>
  <c r="BH484" i="12"/>
  <c r="BH485" i="12"/>
  <c r="BH486" i="12"/>
  <c r="BH487" i="12"/>
  <c r="BH488" i="12"/>
  <c r="BH489" i="12"/>
  <c r="BH490" i="12"/>
  <c r="BH491" i="12"/>
  <c r="BH492" i="12"/>
  <c r="BH493" i="12"/>
  <c r="BH494" i="12"/>
  <c r="BH495" i="12"/>
  <c r="BH496" i="12"/>
  <c r="BH497" i="12"/>
  <c r="BH498" i="12"/>
  <c r="BH499" i="12"/>
  <c r="BH500" i="12"/>
  <c r="BH501" i="12"/>
  <c r="BH502" i="12"/>
  <c r="BH503" i="12"/>
  <c r="BH504" i="12"/>
  <c r="BH505" i="12"/>
  <c r="BH506" i="12"/>
  <c r="BH507" i="12"/>
  <c r="BH508" i="12"/>
  <c r="BH509" i="12"/>
  <c r="BH510" i="12"/>
  <c r="BH511" i="12"/>
  <c r="BH512" i="12"/>
  <c r="BH513" i="12"/>
  <c r="BH514" i="12"/>
  <c r="BH515" i="12"/>
  <c r="BH516" i="12"/>
  <c r="BH517" i="12"/>
  <c r="BH518" i="12"/>
  <c r="BH519" i="12"/>
  <c r="BH520" i="12"/>
  <c r="BH521" i="12"/>
  <c r="BH522" i="12"/>
  <c r="BH523" i="12"/>
  <c r="BH524" i="12"/>
  <c r="BH525" i="12"/>
  <c r="BH526" i="12"/>
  <c r="BH527" i="12"/>
  <c r="BH528" i="12"/>
  <c r="BH529" i="12"/>
  <c r="BH530" i="12"/>
  <c r="BH531" i="12"/>
  <c r="BH532" i="12"/>
  <c r="BH533" i="12"/>
  <c r="BH534" i="12"/>
  <c r="BH535" i="12"/>
  <c r="BH536" i="12"/>
  <c r="BH537" i="12"/>
  <c r="BH538" i="12"/>
  <c r="BH539" i="12"/>
  <c r="BH540" i="12"/>
  <c r="BH541" i="12"/>
  <c r="BH542" i="12"/>
  <c r="BH543" i="12"/>
  <c r="BH544" i="12"/>
  <c r="BH545" i="12"/>
  <c r="BH546" i="12"/>
  <c r="BH547" i="12"/>
  <c r="BH548" i="12"/>
  <c r="BH549" i="12"/>
  <c r="BH550" i="12"/>
  <c r="BH551" i="12"/>
  <c r="BH552" i="12"/>
  <c r="BH553" i="12"/>
  <c r="BH554" i="12"/>
  <c r="BH555" i="12"/>
  <c r="BH556" i="12"/>
  <c r="BH557" i="12"/>
  <c r="BH558" i="12"/>
  <c r="BH559" i="12"/>
  <c r="BH560" i="12"/>
  <c r="BH561" i="12"/>
  <c r="BH562" i="12"/>
  <c r="BH563" i="12"/>
  <c r="BH564" i="12"/>
  <c r="BH565" i="12"/>
  <c r="BH566" i="12"/>
  <c r="BH567" i="12"/>
  <c r="BH568" i="12"/>
  <c r="BH569" i="12"/>
  <c r="BH570" i="12"/>
  <c r="BH571" i="12"/>
  <c r="BH572" i="12"/>
  <c r="BH573" i="12"/>
  <c r="BH574" i="12"/>
  <c r="BH575" i="12"/>
  <c r="BH576" i="12"/>
  <c r="BH577" i="12"/>
  <c r="BH578" i="12"/>
  <c r="BH579" i="12"/>
  <c r="BH580" i="12"/>
  <c r="BH581" i="12"/>
  <c r="BH582" i="12"/>
  <c r="BH583" i="12"/>
  <c r="BH584" i="12"/>
  <c r="BH585" i="12"/>
  <c r="BH586" i="12"/>
  <c r="BH587" i="12"/>
  <c r="BH588" i="12"/>
  <c r="BH589" i="12"/>
  <c r="BH590" i="12"/>
  <c r="BH591" i="12"/>
  <c r="BH592" i="12"/>
  <c r="BH593" i="12"/>
  <c r="BH594" i="12"/>
  <c r="BH595" i="12"/>
  <c r="BH596" i="12"/>
  <c r="BH597" i="12"/>
  <c r="BH598" i="12"/>
  <c r="BH599" i="12"/>
  <c r="BH600" i="12"/>
  <c r="BH601" i="12"/>
  <c r="BH602" i="12"/>
  <c r="BH603" i="12"/>
  <c r="BI352" i="12"/>
  <c r="BI353" i="12"/>
  <c r="BI354" i="12"/>
  <c r="BI355" i="12"/>
  <c r="BI356" i="12"/>
  <c r="BI357" i="12"/>
  <c r="BI358" i="12"/>
  <c r="BI359" i="12"/>
  <c r="BI360" i="12"/>
  <c r="BI361" i="12"/>
  <c r="BI362" i="12"/>
  <c r="BI363" i="12"/>
  <c r="BI364" i="12"/>
  <c r="BI365" i="12"/>
  <c r="BI366" i="12"/>
  <c r="BI367" i="12"/>
  <c r="BI368" i="12"/>
  <c r="BI369" i="12"/>
  <c r="BI370" i="12"/>
  <c r="BI371" i="12"/>
  <c r="BI372" i="12"/>
  <c r="BI373" i="12"/>
  <c r="BI374" i="12"/>
  <c r="BI375" i="12"/>
  <c r="BI376" i="12"/>
  <c r="BI377" i="12"/>
  <c r="BI378" i="12"/>
  <c r="BI379" i="12"/>
  <c r="BI380" i="12"/>
  <c r="BI381" i="12"/>
  <c r="BI382" i="12"/>
  <c r="BI383" i="12"/>
  <c r="BI384" i="12"/>
  <c r="BI385" i="12"/>
  <c r="BI386" i="12"/>
  <c r="BI387" i="12"/>
  <c r="BI388" i="12"/>
  <c r="BI389" i="12"/>
  <c r="BI390" i="12"/>
  <c r="BI391" i="12"/>
  <c r="BI392" i="12"/>
  <c r="BI393" i="12"/>
  <c r="BI394" i="12"/>
  <c r="BI395" i="12"/>
  <c r="BI396" i="12"/>
  <c r="BI397" i="12"/>
  <c r="BI398" i="12"/>
  <c r="BI399" i="12"/>
  <c r="BI400" i="12"/>
  <c r="BI401" i="12"/>
  <c r="BI402" i="12"/>
  <c r="BI403" i="12"/>
  <c r="BI404" i="12"/>
  <c r="BI405" i="12"/>
  <c r="BI406" i="12"/>
  <c r="BI407" i="12"/>
  <c r="BI408" i="12"/>
  <c r="BI409" i="12"/>
  <c r="BI410" i="12"/>
  <c r="BI411" i="12"/>
  <c r="BI412" i="12"/>
  <c r="BI413" i="12"/>
  <c r="BI414" i="12"/>
  <c r="BI415" i="12"/>
  <c r="BI416" i="12"/>
  <c r="BI417" i="12"/>
  <c r="BI418" i="12"/>
  <c r="BI419" i="12"/>
  <c r="BI420" i="12"/>
  <c r="BI421" i="12"/>
  <c r="BI422" i="12"/>
  <c r="BI423" i="12"/>
  <c r="BI424" i="12"/>
  <c r="BI425" i="12"/>
  <c r="BI426" i="12"/>
  <c r="BI427" i="12"/>
  <c r="BI428" i="12"/>
  <c r="BI429" i="12"/>
  <c r="BI430" i="12"/>
  <c r="BI431" i="12"/>
  <c r="BI432" i="12"/>
  <c r="BI433" i="12"/>
  <c r="BI434" i="12"/>
  <c r="BI435" i="12"/>
  <c r="BI436" i="12"/>
  <c r="BI437" i="12"/>
  <c r="BI438" i="12"/>
  <c r="BI439" i="12"/>
  <c r="BI440" i="12"/>
  <c r="BI441" i="12"/>
  <c r="BI442" i="12"/>
  <c r="BI443" i="12"/>
  <c r="BI444" i="12"/>
  <c r="BI445" i="12"/>
  <c r="BI446" i="12"/>
  <c r="BI447" i="12"/>
  <c r="BI448" i="12"/>
  <c r="BI449" i="12"/>
  <c r="BI450" i="12"/>
  <c r="BI451" i="12"/>
  <c r="BI452" i="12"/>
  <c r="BI453" i="12"/>
  <c r="BI454" i="12"/>
  <c r="BI455" i="12"/>
  <c r="BI456" i="12"/>
  <c r="BI457" i="12"/>
  <c r="BI458" i="12"/>
  <c r="BI459" i="12"/>
  <c r="BI460" i="12"/>
  <c r="BI461" i="12"/>
  <c r="BI462" i="12"/>
  <c r="BI463" i="12"/>
  <c r="BI464" i="12"/>
  <c r="BI465" i="12"/>
  <c r="BI466" i="12"/>
  <c r="BI467" i="12"/>
  <c r="BI468" i="12"/>
  <c r="BI469" i="12"/>
  <c r="BI470" i="12"/>
  <c r="BI471" i="12"/>
  <c r="BI472" i="12"/>
  <c r="BI473" i="12"/>
  <c r="BI474" i="12"/>
  <c r="BI475" i="12"/>
  <c r="BI476" i="12"/>
  <c r="BI477" i="12"/>
  <c r="BI478" i="12"/>
  <c r="BI479" i="12"/>
  <c r="BI480" i="12"/>
  <c r="BI481" i="12"/>
  <c r="BI482" i="12"/>
  <c r="BI483" i="12"/>
  <c r="BI484" i="12"/>
  <c r="BI485" i="12"/>
  <c r="BI486" i="12"/>
  <c r="BI487" i="12"/>
  <c r="BI488" i="12"/>
  <c r="BI489" i="12"/>
  <c r="BI490" i="12"/>
  <c r="BI491" i="12"/>
  <c r="BI492" i="12"/>
  <c r="BI493" i="12"/>
  <c r="BI494" i="12"/>
  <c r="BI495" i="12"/>
  <c r="BI496" i="12"/>
  <c r="BI497" i="12"/>
  <c r="BI498" i="12"/>
  <c r="BI499" i="12"/>
  <c r="BI500" i="12"/>
  <c r="BI501" i="12"/>
  <c r="BI502" i="12"/>
  <c r="BI503" i="12"/>
  <c r="BI504" i="12"/>
  <c r="BI505" i="12"/>
  <c r="BI506" i="12"/>
  <c r="BI507" i="12"/>
  <c r="BI508" i="12"/>
  <c r="BI509" i="12"/>
  <c r="BI510" i="12"/>
  <c r="BI511" i="12"/>
  <c r="BI512" i="12"/>
  <c r="BI513" i="12"/>
  <c r="BI514" i="12"/>
  <c r="BI515" i="12"/>
  <c r="BI516" i="12"/>
  <c r="BI517" i="12"/>
  <c r="BI518" i="12"/>
  <c r="BI519" i="12"/>
  <c r="BI520" i="12"/>
  <c r="BI521" i="12"/>
  <c r="BI522" i="12"/>
  <c r="BI523" i="12"/>
  <c r="BI524" i="12"/>
  <c r="BI525" i="12"/>
  <c r="BI526" i="12"/>
  <c r="BI527" i="12"/>
  <c r="BI528" i="12"/>
  <c r="BI529" i="12"/>
  <c r="BI530" i="12"/>
  <c r="BI531" i="12"/>
  <c r="BI532" i="12"/>
  <c r="BI533" i="12"/>
  <c r="BI534" i="12"/>
  <c r="BI535" i="12"/>
  <c r="BI536" i="12"/>
  <c r="BI537" i="12"/>
  <c r="BI538" i="12"/>
  <c r="BI539" i="12"/>
  <c r="BI540" i="12"/>
  <c r="BI541" i="12"/>
  <c r="BI542" i="12"/>
  <c r="BI543" i="12"/>
  <c r="BI544" i="12"/>
  <c r="BI545" i="12"/>
  <c r="BI546" i="12"/>
  <c r="BI547" i="12"/>
  <c r="BI548" i="12"/>
  <c r="BI549" i="12"/>
  <c r="BI550" i="12"/>
  <c r="BI551" i="12"/>
  <c r="BI552" i="12"/>
  <c r="BI553" i="12"/>
  <c r="BI554" i="12"/>
  <c r="BI555" i="12"/>
  <c r="BI556" i="12"/>
  <c r="BI557" i="12"/>
  <c r="BI558" i="12"/>
  <c r="BI559" i="12"/>
  <c r="BI560" i="12"/>
  <c r="BI561" i="12"/>
  <c r="BI562" i="12"/>
  <c r="BI563" i="12"/>
  <c r="BI564" i="12"/>
  <c r="BI565" i="12"/>
  <c r="BI566" i="12"/>
  <c r="BI567" i="12"/>
  <c r="BI568" i="12"/>
  <c r="BI569" i="12"/>
  <c r="BI570" i="12"/>
  <c r="BI571" i="12"/>
  <c r="BI572" i="12"/>
  <c r="BI573" i="12"/>
  <c r="BI574" i="12"/>
  <c r="BI575" i="12"/>
  <c r="BI576" i="12"/>
  <c r="BI577" i="12"/>
  <c r="BI578" i="12"/>
  <c r="BI579" i="12"/>
  <c r="BI580" i="12"/>
  <c r="BI581" i="12"/>
  <c r="BI582" i="12"/>
  <c r="BI583" i="12"/>
  <c r="BI584" i="12"/>
  <c r="BI585" i="12"/>
  <c r="BI586" i="12"/>
  <c r="BI587" i="12"/>
  <c r="BI588" i="12"/>
  <c r="BI589" i="12"/>
  <c r="BI590" i="12"/>
  <c r="BI591" i="12"/>
  <c r="BI592" i="12"/>
  <c r="BI593" i="12"/>
  <c r="BI594" i="12"/>
  <c r="BI595" i="12"/>
  <c r="BI596" i="12"/>
  <c r="BI597" i="12"/>
  <c r="BI598" i="12"/>
  <c r="BI599" i="12"/>
  <c r="BI600" i="12"/>
  <c r="BI601" i="12"/>
  <c r="BI602" i="12"/>
  <c r="BI603" i="12"/>
  <c r="BJ352" i="12"/>
  <c r="BJ353" i="12"/>
  <c r="BJ354" i="12"/>
  <c r="BJ355" i="12"/>
  <c r="BJ356" i="12"/>
  <c r="BJ357" i="12"/>
  <c r="BJ358" i="12"/>
  <c r="BJ359" i="12"/>
  <c r="BJ360" i="12"/>
  <c r="BJ361" i="12"/>
  <c r="BJ362" i="12"/>
  <c r="BJ363" i="12"/>
  <c r="BJ364" i="12"/>
  <c r="BJ365" i="12"/>
  <c r="BJ366" i="12"/>
  <c r="BJ367" i="12"/>
  <c r="BJ368" i="12"/>
  <c r="BJ369" i="12"/>
  <c r="BJ370" i="12"/>
  <c r="BJ371" i="12"/>
  <c r="BJ372" i="12"/>
  <c r="BJ373" i="12"/>
  <c r="BJ374" i="12"/>
  <c r="BJ375" i="12"/>
  <c r="BJ376" i="12"/>
  <c r="BJ377" i="12"/>
  <c r="BJ378" i="12"/>
  <c r="BJ379" i="12"/>
  <c r="BJ380" i="12"/>
  <c r="BJ381" i="12"/>
  <c r="BJ382" i="12"/>
  <c r="BJ383" i="12"/>
  <c r="BJ384" i="12"/>
  <c r="BJ385" i="12"/>
  <c r="BJ386" i="12"/>
  <c r="BJ387" i="12"/>
  <c r="BJ388" i="12"/>
  <c r="BJ389" i="12"/>
  <c r="BJ390" i="12"/>
  <c r="BJ391" i="12"/>
  <c r="BJ392" i="12"/>
  <c r="BJ393" i="12"/>
  <c r="BJ394" i="12"/>
  <c r="BJ395" i="12"/>
  <c r="BJ396" i="12"/>
  <c r="BJ397" i="12"/>
  <c r="BJ398" i="12"/>
  <c r="BJ399" i="12"/>
  <c r="BJ400" i="12"/>
  <c r="BJ401" i="12"/>
  <c r="BJ402" i="12"/>
  <c r="BJ403" i="12"/>
  <c r="BJ404" i="12"/>
  <c r="BJ405" i="12"/>
  <c r="BJ406" i="12"/>
  <c r="BJ407" i="12"/>
  <c r="BJ408" i="12"/>
  <c r="BJ409" i="12"/>
  <c r="BJ410" i="12"/>
  <c r="BJ411" i="12"/>
  <c r="BJ412" i="12"/>
  <c r="BJ413" i="12"/>
  <c r="BJ414" i="12"/>
  <c r="BJ415" i="12"/>
  <c r="BJ416" i="12"/>
  <c r="BJ417" i="12"/>
  <c r="BJ418" i="12"/>
  <c r="BJ419" i="12"/>
  <c r="BJ420" i="12"/>
  <c r="BJ421" i="12"/>
  <c r="BJ422" i="12"/>
  <c r="BJ423" i="12"/>
  <c r="BJ424" i="12"/>
  <c r="BJ425" i="12"/>
  <c r="BJ426" i="12"/>
  <c r="BJ427" i="12"/>
  <c r="BJ428" i="12"/>
  <c r="BJ429" i="12"/>
  <c r="BJ430" i="12"/>
  <c r="BJ431" i="12"/>
  <c r="BJ432" i="12"/>
  <c r="BJ433" i="12"/>
  <c r="BJ434" i="12"/>
  <c r="BJ435" i="12"/>
  <c r="BJ436" i="12"/>
  <c r="BJ437" i="12"/>
  <c r="BJ438" i="12"/>
  <c r="BJ439" i="12"/>
  <c r="BJ440" i="12"/>
  <c r="BJ441" i="12"/>
  <c r="BJ442" i="12"/>
  <c r="BJ443" i="12"/>
  <c r="BJ444" i="12"/>
  <c r="BJ445" i="12"/>
  <c r="BJ446" i="12"/>
  <c r="BJ447" i="12"/>
  <c r="BJ448" i="12"/>
  <c r="BJ449" i="12"/>
  <c r="BJ450" i="12"/>
  <c r="BJ451" i="12"/>
  <c r="BJ452" i="12"/>
  <c r="BJ453" i="12"/>
  <c r="BJ454" i="12"/>
  <c r="BJ455" i="12"/>
  <c r="BJ456" i="12"/>
  <c r="BJ457" i="12"/>
  <c r="BJ458" i="12"/>
  <c r="BJ459" i="12"/>
  <c r="BJ460" i="12"/>
  <c r="BJ461" i="12"/>
  <c r="BJ462" i="12"/>
  <c r="BJ463" i="12"/>
  <c r="BJ464" i="12"/>
  <c r="BJ465" i="12"/>
  <c r="BJ466" i="12"/>
  <c r="BJ467" i="12"/>
  <c r="BJ468" i="12"/>
  <c r="BJ469" i="12"/>
  <c r="BJ470" i="12"/>
  <c r="BJ471" i="12"/>
  <c r="BJ472" i="12"/>
  <c r="BJ473" i="12"/>
  <c r="BJ474" i="12"/>
  <c r="BJ475" i="12"/>
  <c r="BJ476" i="12"/>
  <c r="BJ477" i="12"/>
  <c r="BJ478" i="12"/>
  <c r="BJ479" i="12"/>
  <c r="BJ480" i="12"/>
  <c r="BJ481" i="12"/>
  <c r="BJ482" i="12"/>
  <c r="BJ483" i="12"/>
  <c r="BJ484" i="12"/>
  <c r="BJ485" i="12"/>
  <c r="BJ486" i="12"/>
  <c r="BJ487" i="12"/>
  <c r="BJ488" i="12"/>
  <c r="BJ489" i="12"/>
  <c r="BJ490" i="12"/>
  <c r="BJ491" i="12"/>
  <c r="BJ492" i="12"/>
  <c r="BJ493" i="12"/>
  <c r="BJ494" i="12"/>
  <c r="BJ495" i="12"/>
  <c r="BJ496" i="12"/>
  <c r="BJ497" i="12"/>
  <c r="BJ498" i="12"/>
  <c r="BJ499" i="12"/>
  <c r="BJ500" i="12"/>
  <c r="BJ501" i="12"/>
  <c r="BJ502" i="12"/>
  <c r="BJ503" i="12"/>
  <c r="BJ504" i="12"/>
  <c r="BJ505" i="12"/>
  <c r="BJ506" i="12"/>
  <c r="BJ507" i="12"/>
  <c r="BJ508" i="12"/>
  <c r="BJ509" i="12"/>
  <c r="BJ510" i="12"/>
  <c r="BJ511" i="12"/>
  <c r="BJ512" i="12"/>
  <c r="BJ513" i="12"/>
  <c r="BJ514" i="12"/>
  <c r="BJ515" i="12"/>
  <c r="BJ516" i="12"/>
  <c r="BJ517" i="12"/>
  <c r="BJ518" i="12"/>
  <c r="BJ519" i="12"/>
  <c r="BJ520" i="12"/>
  <c r="BJ521" i="12"/>
  <c r="BJ522" i="12"/>
  <c r="BJ523" i="12"/>
  <c r="BJ524" i="12"/>
  <c r="BJ525" i="12"/>
  <c r="BJ526" i="12"/>
  <c r="BJ527" i="12"/>
  <c r="BJ528" i="12"/>
  <c r="BJ529" i="12"/>
  <c r="BJ530" i="12"/>
  <c r="BJ531" i="12"/>
  <c r="BJ532" i="12"/>
  <c r="BJ533" i="12"/>
  <c r="BJ534" i="12"/>
  <c r="BJ535" i="12"/>
  <c r="BJ536" i="12"/>
  <c r="BJ537" i="12"/>
  <c r="BJ538" i="12"/>
  <c r="BJ539" i="12"/>
  <c r="BJ540" i="12"/>
  <c r="BJ541" i="12"/>
  <c r="BJ542" i="12"/>
  <c r="BJ543" i="12"/>
  <c r="BJ544" i="12"/>
  <c r="BJ545" i="12"/>
  <c r="BJ546" i="12"/>
  <c r="BJ547" i="12"/>
  <c r="BJ548" i="12"/>
  <c r="BJ549" i="12"/>
  <c r="BJ550" i="12"/>
  <c r="BJ551" i="12"/>
  <c r="BJ552" i="12"/>
  <c r="BJ553" i="12"/>
  <c r="BJ554" i="12"/>
  <c r="BJ555" i="12"/>
  <c r="BJ556" i="12"/>
  <c r="BJ557" i="12"/>
  <c r="BJ558" i="12"/>
  <c r="BJ559" i="12"/>
  <c r="BJ560" i="12"/>
  <c r="BJ561" i="12"/>
  <c r="BJ562" i="12"/>
  <c r="BJ563" i="12"/>
  <c r="BJ564" i="12"/>
  <c r="BJ565" i="12"/>
  <c r="BJ566" i="12"/>
  <c r="BJ567" i="12"/>
  <c r="BJ568" i="12"/>
  <c r="BJ569" i="12"/>
  <c r="BJ570" i="12"/>
  <c r="BJ571" i="12"/>
  <c r="BJ572" i="12"/>
  <c r="BJ573" i="12"/>
  <c r="BJ574" i="12"/>
  <c r="BJ575" i="12"/>
  <c r="BJ576" i="12"/>
  <c r="BJ577" i="12"/>
  <c r="BJ578" i="12"/>
  <c r="BJ579" i="12"/>
  <c r="BJ580" i="12"/>
  <c r="BJ581" i="12"/>
  <c r="BJ582" i="12"/>
  <c r="BJ583" i="12"/>
  <c r="BJ584" i="12"/>
  <c r="BJ585" i="12"/>
  <c r="BJ586" i="12"/>
  <c r="BJ587" i="12"/>
  <c r="BJ588" i="12"/>
  <c r="BJ589" i="12"/>
  <c r="BJ590" i="12"/>
  <c r="BJ591" i="12"/>
  <c r="BJ592" i="12"/>
  <c r="BJ593" i="12"/>
  <c r="BJ594" i="12"/>
  <c r="BJ595" i="12"/>
  <c r="BJ596" i="12"/>
  <c r="BJ597" i="12"/>
  <c r="BJ598" i="12"/>
  <c r="BJ599" i="12"/>
  <c r="BJ600" i="12"/>
  <c r="BJ601" i="12"/>
  <c r="BJ602" i="12"/>
  <c r="BJ603" i="12"/>
  <c r="BJ605" i="12"/>
  <c r="BK352" i="12"/>
  <c r="BK353" i="12"/>
  <c r="BK354" i="12"/>
  <c r="BK355" i="12"/>
  <c r="BK356" i="12"/>
  <c r="BK357" i="12"/>
  <c r="BK358" i="12"/>
  <c r="BK359" i="12"/>
  <c r="BK360" i="12"/>
  <c r="BK361" i="12"/>
  <c r="BK362" i="12"/>
  <c r="BK363" i="12"/>
  <c r="BK364" i="12"/>
  <c r="BK365" i="12"/>
  <c r="BK366" i="12"/>
  <c r="BK367" i="12"/>
  <c r="BK368" i="12"/>
  <c r="BK369" i="12"/>
  <c r="BK370" i="12"/>
  <c r="BK371" i="12"/>
  <c r="BK372" i="12"/>
  <c r="BK373" i="12"/>
  <c r="BK374" i="12"/>
  <c r="BK375" i="12"/>
  <c r="BK376" i="12"/>
  <c r="BK377" i="12"/>
  <c r="BK378" i="12"/>
  <c r="BK379" i="12"/>
  <c r="BK380" i="12"/>
  <c r="BK381" i="12"/>
  <c r="BK382" i="12"/>
  <c r="BK383" i="12"/>
  <c r="BK384" i="12"/>
  <c r="BK385" i="12"/>
  <c r="BK386" i="12"/>
  <c r="BK387" i="12"/>
  <c r="BK388" i="12"/>
  <c r="BK389" i="12"/>
  <c r="BK390" i="12"/>
  <c r="BK391" i="12"/>
  <c r="BK392" i="12"/>
  <c r="BK393" i="12"/>
  <c r="BK394" i="12"/>
  <c r="BK395" i="12"/>
  <c r="BK396" i="12"/>
  <c r="BK397" i="12"/>
  <c r="BK398" i="12"/>
  <c r="BK399" i="12"/>
  <c r="BK400" i="12"/>
  <c r="BK401" i="12"/>
  <c r="BK402" i="12"/>
  <c r="BK403" i="12"/>
  <c r="BK404" i="12"/>
  <c r="BK405" i="12"/>
  <c r="BK406" i="12"/>
  <c r="BK407" i="12"/>
  <c r="BK408" i="12"/>
  <c r="BK409" i="12"/>
  <c r="BK410" i="12"/>
  <c r="BK411" i="12"/>
  <c r="BK412" i="12"/>
  <c r="BK413" i="12"/>
  <c r="BK414" i="12"/>
  <c r="BK415" i="12"/>
  <c r="BK416" i="12"/>
  <c r="BK417" i="12"/>
  <c r="BK418" i="12"/>
  <c r="BK419" i="12"/>
  <c r="BK420" i="12"/>
  <c r="BK421" i="12"/>
  <c r="BK422" i="12"/>
  <c r="BK423" i="12"/>
  <c r="BK424" i="12"/>
  <c r="BK425" i="12"/>
  <c r="BK426" i="12"/>
  <c r="BK427" i="12"/>
  <c r="BK428" i="12"/>
  <c r="BK429" i="12"/>
  <c r="BK430" i="12"/>
  <c r="BK431" i="12"/>
  <c r="BK432" i="12"/>
  <c r="BK433" i="12"/>
  <c r="BK434" i="12"/>
  <c r="BK435" i="12"/>
  <c r="BK436" i="12"/>
  <c r="BK437" i="12"/>
  <c r="BK438" i="12"/>
  <c r="BK439" i="12"/>
  <c r="BK440" i="12"/>
  <c r="BK441" i="12"/>
  <c r="BK442" i="12"/>
  <c r="BK443" i="12"/>
  <c r="BK444" i="12"/>
  <c r="BK445" i="12"/>
  <c r="BK446" i="12"/>
  <c r="BK447" i="12"/>
  <c r="BK448" i="12"/>
  <c r="BK449" i="12"/>
  <c r="BK450" i="12"/>
  <c r="BK451" i="12"/>
  <c r="BK452" i="12"/>
  <c r="BK453" i="12"/>
  <c r="BK454" i="12"/>
  <c r="BK455" i="12"/>
  <c r="BK456" i="12"/>
  <c r="BK457" i="12"/>
  <c r="BK458" i="12"/>
  <c r="BK459" i="12"/>
  <c r="BK460" i="12"/>
  <c r="BK461" i="12"/>
  <c r="BK462" i="12"/>
  <c r="BK463" i="12"/>
  <c r="BK464" i="12"/>
  <c r="BK465" i="12"/>
  <c r="BK466" i="12"/>
  <c r="BK467" i="12"/>
  <c r="BK468" i="12"/>
  <c r="BK469" i="12"/>
  <c r="BK470" i="12"/>
  <c r="BK471" i="12"/>
  <c r="BK472" i="12"/>
  <c r="BK473" i="12"/>
  <c r="BK474" i="12"/>
  <c r="BK475" i="12"/>
  <c r="BK476" i="12"/>
  <c r="BK477" i="12"/>
  <c r="BK478" i="12"/>
  <c r="BK479" i="12"/>
  <c r="BK480" i="12"/>
  <c r="BK481" i="12"/>
  <c r="BK482" i="12"/>
  <c r="BK483" i="12"/>
  <c r="BK484" i="12"/>
  <c r="BK485" i="12"/>
  <c r="BK486" i="12"/>
  <c r="BK487" i="12"/>
  <c r="BK488" i="12"/>
  <c r="BK489" i="12"/>
  <c r="BK490" i="12"/>
  <c r="BK491" i="12"/>
  <c r="BK492" i="12"/>
  <c r="BK493" i="12"/>
  <c r="BK494" i="12"/>
  <c r="BK495" i="12"/>
  <c r="BK496" i="12"/>
  <c r="BK497" i="12"/>
  <c r="BK498" i="12"/>
  <c r="BK499" i="12"/>
  <c r="BK500" i="12"/>
  <c r="BK501" i="12"/>
  <c r="BK502" i="12"/>
  <c r="BK503" i="12"/>
  <c r="BK504" i="12"/>
  <c r="BK505" i="12"/>
  <c r="BK506" i="12"/>
  <c r="BK507" i="12"/>
  <c r="BK508" i="12"/>
  <c r="BK509" i="12"/>
  <c r="BK510" i="12"/>
  <c r="BK511" i="12"/>
  <c r="BK512" i="12"/>
  <c r="BK513" i="12"/>
  <c r="BK514" i="12"/>
  <c r="BK515" i="12"/>
  <c r="BK516" i="12"/>
  <c r="BK517" i="12"/>
  <c r="BK518" i="12"/>
  <c r="BK519" i="12"/>
  <c r="BK520" i="12"/>
  <c r="BK521" i="12"/>
  <c r="BK522" i="12"/>
  <c r="BK523" i="12"/>
  <c r="BK524" i="12"/>
  <c r="BK525" i="12"/>
  <c r="BK526" i="12"/>
  <c r="BK527" i="12"/>
  <c r="BK528" i="12"/>
  <c r="BK529" i="12"/>
  <c r="BK530" i="12"/>
  <c r="BK531" i="12"/>
  <c r="BK532" i="12"/>
  <c r="BK533" i="12"/>
  <c r="BK534" i="12"/>
  <c r="BK535" i="12"/>
  <c r="BK536" i="12"/>
  <c r="BK537" i="12"/>
  <c r="BK538" i="12"/>
  <c r="BK539" i="12"/>
  <c r="BK540" i="12"/>
  <c r="BK541" i="12"/>
  <c r="BK542" i="12"/>
  <c r="BK543" i="12"/>
  <c r="BK544" i="12"/>
  <c r="BK545" i="12"/>
  <c r="BK546" i="12"/>
  <c r="BK547" i="12"/>
  <c r="BK548" i="12"/>
  <c r="BK549" i="12"/>
  <c r="BK550" i="12"/>
  <c r="BK551" i="12"/>
  <c r="BK552" i="12"/>
  <c r="BK553" i="12"/>
  <c r="BK554" i="12"/>
  <c r="BK555" i="12"/>
  <c r="BK556" i="12"/>
  <c r="BK557" i="12"/>
  <c r="BK558" i="12"/>
  <c r="BK559" i="12"/>
  <c r="BK560" i="12"/>
  <c r="BK561" i="12"/>
  <c r="BK562" i="12"/>
  <c r="BK563" i="12"/>
  <c r="BK564" i="12"/>
  <c r="BK565" i="12"/>
  <c r="BK566" i="12"/>
  <c r="BK567" i="12"/>
  <c r="BK568" i="12"/>
  <c r="BK569" i="12"/>
  <c r="BK570" i="12"/>
  <c r="BK571" i="12"/>
  <c r="BK572" i="12"/>
  <c r="BK573" i="12"/>
  <c r="BK574" i="12"/>
  <c r="BK575" i="12"/>
  <c r="BK576" i="12"/>
  <c r="BK577" i="12"/>
  <c r="BK578" i="12"/>
  <c r="BK579" i="12"/>
  <c r="BK580" i="12"/>
  <c r="BK581" i="12"/>
  <c r="BK582" i="12"/>
  <c r="BK583" i="12"/>
  <c r="BK584" i="12"/>
  <c r="BK585" i="12"/>
  <c r="BK586" i="12"/>
  <c r="BK587" i="12"/>
  <c r="BK588" i="12"/>
  <c r="BK589" i="12"/>
  <c r="BK590" i="12"/>
  <c r="BK591" i="12"/>
  <c r="BK592" i="12"/>
  <c r="BK593" i="12"/>
  <c r="BK594" i="12"/>
  <c r="BK595" i="12"/>
  <c r="BK596" i="12"/>
  <c r="BK597" i="12"/>
  <c r="BK598" i="12"/>
  <c r="BK599" i="12"/>
  <c r="BK600" i="12"/>
  <c r="BK601" i="12"/>
  <c r="BK602" i="12"/>
  <c r="BK603" i="12"/>
  <c r="BL352" i="12"/>
  <c r="BL353" i="12"/>
  <c r="BL605" i="12"/>
  <c r="BL354" i="12"/>
  <c r="BL355" i="12"/>
  <c r="BL356" i="12"/>
  <c r="BL357" i="12"/>
  <c r="BL358" i="12"/>
  <c r="BL359" i="12"/>
  <c r="BL360" i="12"/>
  <c r="BL361" i="12"/>
  <c r="BL362" i="12"/>
  <c r="BL363" i="12"/>
  <c r="BL364" i="12"/>
  <c r="BL365" i="12"/>
  <c r="BL366" i="12"/>
  <c r="BL367" i="12"/>
  <c r="BL368" i="12"/>
  <c r="BL369" i="12"/>
  <c r="BL370" i="12"/>
  <c r="BL371" i="12"/>
  <c r="BL372" i="12"/>
  <c r="BL373" i="12"/>
  <c r="BL374" i="12"/>
  <c r="BL375" i="12"/>
  <c r="BL376" i="12"/>
  <c r="BL377" i="12"/>
  <c r="BL378" i="12"/>
  <c r="BL379" i="12"/>
  <c r="BL380" i="12"/>
  <c r="BL381" i="12"/>
  <c r="BL382" i="12"/>
  <c r="BL383" i="12"/>
  <c r="BL384" i="12"/>
  <c r="BL385" i="12"/>
  <c r="BL386" i="12"/>
  <c r="BL387" i="12"/>
  <c r="BL388" i="12"/>
  <c r="BL389" i="12"/>
  <c r="BL390" i="12"/>
  <c r="BL391" i="12"/>
  <c r="BL392" i="12"/>
  <c r="BL393" i="12"/>
  <c r="BL394" i="12"/>
  <c r="BL395" i="12"/>
  <c r="BL396" i="12"/>
  <c r="BL397" i="12"/>
  <c r="BL398" i="12"/>
  <c r="BL399" i="12"/>
  <c r="BL400" i="12"/>
  <c r="BL401" i="12"/>
  <c r="BL402" i="12"/>
  <c r="BL403" i="12"/>
  <c r="BL404" i="12"/>
  <c r="BL405" i="12"/>
  <c r="BL406" i="12"/>
  <c r="BL407" i="12"/>
  <c r="BL408" i="12"/>
  <c r="BL409" i="12"/>
  <c r="BL410" i="12"/>
  <c r="BL411" i="12"/>
  <c r="BL412" i="12"/>
  <c r="BL413" i="12"/>
  <c r="BL414" i="12"/>
  <c r="BL415" i="12"/>
  <c r="BL416" i="12"/>
  <c r="BL417" i="12"/>
  <c r="BL418" i="12"/>
  <c r="BL419" i="12"/>
  <c r="BL420" i="12"/>
  <c r="BL421" i="12"/>
  <c r="BL422" i="12"/>
  <c r="BL423" i="12"/>
  <c r="BL424" i="12"/>
  <c r="BL425" i="12"/>
  <c r="BL426" i="12"/>
  <c r="BL427" i="12"/>
  <c r="BL428" i="12"/>
  <c r="BL429" i="12"/>
  <c r="BL430" i="12"/>
  <c r="BL431" i="12"/>
  <c r="BL432" i="12"/>
  <c r="BL433" i="12"/>
  <c r="BL434" i="12"/>
  <c r="BL435" i="12"/>
  <c r="BL436" i="12"/>
  <c r="BL437" i="12"/>
  <c r="BL438" i="12"/>
  <c r="BL439" i="12"/>
  <c r="BL440" i="12"/>
  <c r="BL441" i="12"/>
  <c r="BL442" i="12"/>
  <c r="BL443" i="12"/>
  <c r="BL444" i="12"/>
  <c r="BL445" i="12"/>
  <c r="BL446" i="12"/>
  <c r="BL447" i="12"/>
  <c r="BL448" i="12"/>
  <c r="BL449" i="12"/>
  <c r="BL450" i="12"/>
  <c r="BL451" i="12"/>
  <c r="BL452" i="12"/>
  <c r="BL453" i="12"/>
  <c r="BL454" i="12"/>
  <c r="BL455" i="12"/>
  <c r="BL456" i="12"/>
  <c r="BL457" i="12"/>
  <c r="BL458" i="12"/>
  <c r="BL459" i="12"/>
  <c r="BL460" i="12"/>
  <c r="BL461" i="12"/>
  <c r="BL462" i="12"/>
  <c r="BL463" i="12"/>
  <c r="BL464" i="12"/>
  <c r="BL465" i="12"/>
  <c r="BL466" i="12"/>
  <c r="BL467" i="12"/>
  <c r="BL468" i="12"/>
  <c r="BL469" i="12"/>
  <c r="BL470" i="12"/>
  <c r="BL471" i="12"/>
  <c r="BL472" i="12"/>
  <c r="BL473" i="12"/>
  <c r="BL474" i="12"/>
  <c r="BL475" i="12"/>
  <c r="BL476" i="12"/>
  <c r="BL477" i="12"/>
  <c r="BL478" i="12"/>
  <c r="BL479" i="12"/>
  <c r="BL480" i="12"/>
  <c r="BL481" i="12"/>
  <c r="BL482" i="12"/>
  <c r="BL483" i="12"/>
  <c r="BL484" i="12"/>
  <c r="BL485" i="12"/>
  <c r="BL486" i="12"/>
  <c r="BL487" i="12"/>
  <c r="BL488" i="12"/>
  <c r="BL489" i="12"/>
  <c r="BL490" i="12"/>
  <c r="BL491" i="12"/>
  <c r="BL492" i="12"/>
  <c r="BL493" i="12"/>
  <c r="BL494" i="12"/>
  <c r="BL495" i="12"/>
  <c r="BL496" i="12"/>
  <c r="BL497" i="12"/>
  <c r="BL498" i="12"/>
  <c r="BL499" i="12"/>
  <c r="BL500" i="12"/>
  <c r="BL501" i="12"/>
  <c r="BL502" i="12"/>
  <c r="BL503" i="12"/>
  <c r="BL504" i="12"/>
  <c r="BL505" i="12"/>
  <c r="BL506" i="12"/>
  <c r="BL507" i="12"/>
  <c r="BL508" i="12"/>
  <c r="BL509" i="12"/>
  <c r="BL510" i="12"/>
  <c r="BL511" i="12"/>
  <c r="BL512" i="12"/>
  <c r="BL513" i="12"/>
  <c r="BL514" i="12"/>
  <c r="BL515" i="12"/>
  <c r="BL516" i="12"/>
  <c r="BL517" i="12"/>
  <c r="BL518" i="12"/>
  <c r="BL519" i="12"/>
  <c r="BL520" i="12"/>
  <c r="BL521" i="12"/>
  <c r="BL522" i="12"/>
  <c r="BL523" i="12"/>
  <c r="BL524" i="12"/>
  <c r="BL525" i="12"/>
  <c r="BL526" i="12"/>
  <c r="BL527" i="12"/>
  <c r="BL528" i="12"/>
  <c r="BL529" i="12"/>
  <c r="BL530" i="12"/>
  <c r="BL531" i="12"/>
  <c r="BL532" i="12"/>
  <c r="BL533" i="12"/>
  <c r="BL534" i="12"/>
  <c r="BL535" i="12"/>
  <c r="BL536" i="12"/>
  <c r="BL537" i="12"/>
  <c r="BL538" i="12"/>
  <c r="BL539" i="12"/>
  <c r="BL540" i="12"/>
  <c r="BL541" i="12"/>
  <c r="BL542" i="12"/>
  <c r="BL543" i="12"/>
  <c r="BL544" i="12"/>
  <c r="BL545" i="12"/>
  <c r="BL546" i="12"/>
  <c r="BL547" i="12"/>
  <c r="BL548" i="12"/>
  <c r="BL549" i="12"/>
  <c r="BL550" i="12"/>
  <c r="BL551" i="12"/>
  <c r="BL552" i="12"/>
  <c r="BL553" i="12"/>
  <c r="BL554" i="12"/>
  <c r="BL555" i="12"/>
  <c r="BL556" i="12"/>
  <c r="BL557" i="12"/>
  <c r="BL558" i="12"/>
  <c r="BL559" i="12"/>
  <c r="BL560" i="12"/>
  <c r="BL561" i="12"/>
  <c r="BL562" i="12"/>
  <c r="BL563" i="12"/>
  <c r="BL564" i="12"/>
  <c r="BL565" i="12"/>
  <c r="BL566" i="12"/>
  <c r="BL567" i="12"/>
  <c r="BL568" i="12"/>
  <c r="BL569" i="12"/>
  <c r="BL570" i="12"/>
  <c r="BL571" i="12"/>
  <c r="BL572" i="12"/>
  <c r="BL573" i="12"/>
  <c r="BL574" i="12"/>
  <c r="BL575" i="12"/>
  <c r="BL576" i="12"/>
  <c r="BL577" i="12"/>
  <c r="BL578" i="12"/>
  <c r="BL579" i="12"/>
  <c r="BL580" i="12"/>
  <c r="BL581" i="12"/>
  <c r="BL582" i="12"/>
  <c r="BL583" i="12"/>
  <c r="BL584" i="12"/>
  <c r="BL585" i="12"/>
  <c r="BL586" i="12"/>
  <c r="BL587" i="12"/>
  <c r="BL588" i="12"/>
  <c r="BL589" i="12"/>
  <c r="BL590" i="12"/>
  <c r="BL591" i="12"/>
  <c r="BL592" i="12"/>
  <c r="BL593" i="12"/>
  <c r="BL594" i="12"/>
  <c r="BL595" i="12"/>
  <c r="BL596" i="12"/>
  <c r="BL597" i="12"/>
  <c r="BL598" i="12"/>
  <c r="BL599" i="12"/>
  <c r="BL600" i="12"/>
  <c r="BL601" i="12"/>
  <c r="BL602" i="12"/>
  <c r="BL603" i="12"/>
  <c r="BM352" i="12"/>
  <c r="BM353" i="12"/>
  <c r="BM354" i="12"/>
  <c r="BM355" i="12"/>
  <c r="BM356" i="12"/>
  <c r="BM357" i="12"/>
  <c r="BM358" i="12"/>
  <c r="BM359" i="12"/>
  <c r="BM360" i="12"/>
  <c r="BM361" i="12"/>
  <c r="BM362" i="12"/>
  <c r="BM363" i="12"/>
  <c r="BM364" i="12"/>
  <c r="BM365" i="12"/>
  <c r="BM366" i="12"/>
  <c r="BM367" i="12"/>
  <c r="BM368" i="12"/>
  <c r="BM369" i="12"/>
  <c r="BM370" i="12"/>
  <c r="BM371" i="12"/>
  <c r="BM372" i="12"/>
  <c r="BM373" i="12"/>
  <c r="BM374" i="12"/>
  <c r="BM375" i="12"/>
  <c r="BM376" i="12"/>
  <c r="BM377" i="12"/>
  <c r="BM378" i="12"/>
  <c r="BM379" i="12"/>
  <c r="BM380" i="12"/>
  <c r="BM381" i="12"/>
  <c r="BM382" i="12"/>
  <c r="BM383" i="12"/>
  <c r="BM384" i="12"/>
  <c r="BM385" i="12"/>
  <c r="BM386" i="12"/>
  <c r="BM387" i="12"/>
  <c r="BM388" i="12"/>
  <c r="BM389" i="12"/>
  <c r="BM390" i="12"/>
  <c r="BM391" i="12"/>
  <c r="BM392" i="12"/>
  <c r="BM393" i="12"/>
  <c r="BM394" i="12"/>
  <c r="BM395" i="12"/>
  <c r="BM396" i="12"/>
  <c r="BM397" i="12"/>
  <c r="BM398" i="12"/>
  <c r="BM399" i="12"/>
  <c r="BM400" i="12"/>
  <c r="BM401" i="12"/>
  <c r="BM402" i="12"/>
  <c r="BM403" i="12"/>
  <c r="BM404" i="12"/>
  <c r="BM405" i="12"/>
  <c r="BM406" i="12"/>
  <c r="BM407" i="12"/>
  <c r="BM408" i="12"/>
  <c r="BM409" i="12"/>
  <c r="BM410" i="12"/>
  <c r="BM411" i="12"/>
  <c r="BM412" i="12"/>
  <c r="BM413" i="12"/>
  <c r="BM414" i="12"/>
  <c r="BM415" i="12"/>
  <c r="BM416" i="12"/>
  <c r="BM417" i="12"/>
  <c r="BM418" i="12"/>
  <c r="BM419" i="12"/>
  <c r="BM420" i="12"/>
  <c r="BM421" i="12"/>
  <c r="BM422" i="12"/>
  <c r="BM423" i="12"/>
  <c r="BM424" i="12"/>
  <c r="BM425" i="12"/>
  <c r="BM426" i="12"/>
  <c r="BM427" i="12"/>
  <c r="BM428" i="12"/>
  <c r="BM429" i="12"/>
  <c r="BM430" i="12"/>
  <c r="BM431" i="12"/>
  <c r="BM432" i="12"/>
  <c r="BM433" i="12"/>
  <c r="BM434" i="12"/>
  <c r="BM435" i="12"/>
  <c r="BM436" i="12"/>
  <c r="BM437" i="12"/>
  <c r="BM438" i="12"/>
  <c r="BM439" i="12"/>
  <c r="BM440" i="12"/>
  <c r="BM441" i="12"/>
  <c r="BM442" i="12"/>
  <c r="BM443" i="12"/>
  <c r="BM444" i="12"/>
  <c r="BM445" i="12"/>
  <c r="BM446" i="12"/>
  <c r="BM447" i="12"/>
  <c r="BM448" i="12"/>
  <c r="BM449" i="12"/>
  <c r="BM450" i="12"/>
  <c r="BM451" i="12"/>
  <c r="BM452" i="12"/>
  <c r="BM453" i="12"/>
  <c r="BM454" i="12"/>
  <c r="BM455" i="12"/>
  <c r="BM456" i="12"/>
  <c r="BM457" i="12"/>
  <c r="BM458" i="12"/>
  <c r="BM459" i="12"/>
  <c r="BM460" i="12"/>
  <c r="BM461" i="12"/>
  <c r="BM462" i="12"/>
  <c r="BM463" i="12"/>
  <c r="BM464" i="12"/>
  <c r="BM465" i="12"/>
  <c r="BM466" i="12"/>
  <c r="BM467" i="12"/>
  <c r="BM468" i="12"/>
  <c r="BM469" i="12"/>
  <c r="BM470" i="12"/>
  <c r="BM471" i="12"/>
  <c r="BM472" i="12"/>
  <c r="BM473" i="12"/>
  <c r="BM474" i="12"/>
  <c r="BM475" i="12"/>
  <c r="BM476" i="12"/>
  <c r="BM477" i="12"/>
  <c r="BM478" i="12"/>
  <c r="BM479" i="12"/>
  <c r="BM480" i="12"/>
  <c r="BM481" i="12"/>
  <c r="BM482" i="12"/>
  <c r="BM483" i="12"/>
  <c r="BM484" i="12"/>
  <c r="BM485" i="12"/>
  <c r="BM486" i="12"/>
  <c r="BM487" i="12"/>
  <c r="BM488" i="12"/>
  <c r="BM489" i="12"/>
  <c r="BM490" i="12"/>
  <c r="BM491" i="12"/>
  <c r="BM492" i="12"/>
  <c r="BM493" i="12"/>
  <c r="BM494" i="12"/>
  <c r="BM495" i="12"/>
  <c r="BM496" i="12"/>
  <c r="BM497" i="12"/>
  <c r="BM498" i="12"/>
  <c r="BM499" i="12"/>
  <c r="BM500" i="12"/>
  <c r="BM501" i="12"/>
  <c r="BM502" i="12"/>
  <c r="BM503" i="12"/>
  <c r="BM504" i="12"/>
  <c r="BM505" i="12"/>
  <c r="BM506" i="12"/>
  <c r="BM507" i="12"/>
  <c r="BM508" i="12"/>
  <c r="BM509" i="12"/>
  <c r="BM510" i="12"/>
  <c r="BM511" i="12"/>
  <c r="BM512" i="12"/>
  <c r="BM513" i="12"/>
  <c r="BM514" i="12"/>
  <c r="BM515" i="12"/>
  <c r="BM516" i="12"/>
  <c r="BM517" i="12"/>
  <c r="BM518" i="12"/>
  <c r="BM519" i="12"/>
  <c r="BM520" i="12"/>
  <c r="BM521" i="12"/>
  <c r="BM522" i="12"/>
  <c r="BM523" i="12"/>
  <c r="BM524" i="12"/>
  <c r="BM525" i="12"/>
  <c r="BM526" i="12"/>
  <c r="BM527" i="12"/>
  <c r="BM528" i="12"/>
  <c r="BM529" i="12"/>
  <c r="BM530" i="12"/>
  <c r="BM531" i="12"/>
  <c r="BM532" i="12"/>
  <c r="BM533" i="12"/>
  <c r="BM534" i="12"/>
  <c r="BM535" i="12"/>
  <c r="BM536" i="12"/>
  <c r="BM537" i="12"/>
  <c r="BM538" i="12"/>
  <c r="BM539" i="12"/>
  <c r="BM540" i="12"/>
  <c r="BM541" i="12"/>
  <c r="BM542" i="12"/>
  <c r="BM543" i="12"/>
  <c r="BM544" i="12"/>
  <c r="BM545" i="12"/>
  <c r="BM546" i="12"/>
  <c r="BM547" i="12"/>
  <c r="BM548" i="12"/>
  <c r="BM549" i="12"/>
  <c r="BM550" i="12"/>
  <c r="BM551" i="12"/>
  <c r="BM552" i="12"/>
  <c r="BM553" i="12"/>
  <c r="BM554" i="12"/>
  <c r="BM555" i="12"/>
  <c r="BM556" i="12"/>
  <c r="BM557" i="12"/>
  <c r="BM558" i="12"/>
  <c r="BM559" i="12"/>
  <c r="BM560" i="12"/>
  <c r="BM561" i="12"/>
  <c r="BM562" i="12"/>
  <c r="BM563" i="12"/>
  <c r="BM564" i="12"/>
  <c r="BM565" i="12"/>
  <c r="BM566" i="12"/>
  <c r="BM567" i="12"/>
  <c r="BM568" i="12"/>
  <c r="BM569" i="12"/>
  <c r="BM570" i="12"/>
  <c r="BM571" i="12"/>
  <c r="BM572" i="12"/>
  <c r="BM573" i="12"/>
  <c r="BM574" i="12"/>
  <c r="BM575" i="12"/>
  <c r="BM576" i="12"/>
  <c r="BM577" i="12"/>
  <c r="BM578" i="12"/>
  <c r="BM579" i="12"/>
  <c r="BM580" i="12"/>
  <c r="BM581" i="12"/>
  <c r="BM582" i="12"/>
  <c r="BM583" i="12"/>
  <c r="BM584" i="12"/>
  <c r="BM585" i="12"/>
  <c r="BM586" i="12"/>
  <c r="BM587" i="12"/>
  <c r="BM588" i="12"/>
  <c r="BM589" i="12"/>
  <c r="BM590" i="12"/>
  <c r="BM591" i="12"/>
  <c r="BM592" i="12"/>
  <c r="BM593" i="12"/>
  <c r="BM594" i="12"/>
  <c r="BM595" i="12"/>
  <c r="BM596" i="12"/>
  <c r="BM597" i="12"/>
  <c r="BM598" i="12"/>
  <c r="BM599" i="12"/>
  <c r="BM600" i="12"/>
  <c r="BM601" i="12"/>
  <c r="BM602" i="12"/>
  <c r="BM603" i="12"/>
  <c r="BN352" i="12"/>
  <c r="BN353" i="12"/>
  <c r="BN354" i="12"/>
  <c r="BN355" i="12"/>
  <c r="BN356" i="12"/>
  <c r="BN357" i="12"/>
  <c r="BN358" i="12"/>
  <c r="BN359" i="12"/>
  <c r="BN360" i="12"/>
  <c r="BN361" i="12"/>
  <c r="BN362" i="12"/>
  <c r="BN363" i="12"/>
  <c r="BN364" i="12"/>
  <c r="BN365" i="12"/>
  <c r="BN366" i="12"/>
  <c r="BN367" i="12"/>
  <c r="BN368" i="12"/>
  <c r="BN369" i="12"/>
  <c r="BN370" i="12"/>
  <c r="BN371" i="12"/>
  <c r="BN372" i="12"/>
  <c r="BN373" i="12"/>
  <c r="BN374" i="12"/>
  <c r="BN375" i="12"/>
  <c r="BN376" i="12"/>
  <c r="BN377" i="12"/>
  <c r="BN378" i="12"/>
  <c r="BN379" i="12"/>
  <c r="BN380" i="12"/>
  <c r="BN381" i="12"/>
  <c r="BN382" i="12"/>
  <c r="BN383" i="12"/>
  <c r="BN384" i="12"/>
  <c r="BN385" i="12"/>
  <c r="BN386" i="12"/>
  <c r="BN387" i="12"/>
  <c r="BN388" i="12"/>
  <c r="BN389" i="12"/>
  <c r="BN390" i="12"/>
  <c r="BN391" i="12"/>
  <c r="BN392" i="12"/>
  <c r="BN393" i="12"/>
  <c r="BN394" i="12"/>
  <c r="BN395" i="12"/>
  <c r="BN396" i="12"/>
  <c r="BN397" i="12"/>
  <c r="BN398" i="12"/>
  <c r="BN399" i="12"/>
  <c r="BN400" i="12"/>
  <c r="BN401" i="12"/>
  <c r="BN402" i="12"/>
  <c r="BN403" i="12"/>
  <c r="BN404" i="12"/>
  <c r="BN405" i="12"/>
  <c r="BN406" i="12"/>
  <c r="BN407" i="12"/>
  <c r="BN408" i="12"/>
  <c r="BN409" i="12"/>
  <c r="BN410" i="12"/>
  <c r="BN411" i="12"/>
  <c r="BN412" i="12"/>
  <c r="BN413" i="12"/>
  <c r="BN414" i="12"/>
  <c r="BN415" i="12"/>
  <c r="BN416" i="12"/>
  <c r="BN417" i="12"/>
  <c r="BN418" i="12"/>
  <c r="BN419" i="12"/>
  <c r="BN420" i="12"/>
  <c r="BN421" i="12"/>
  <c r="BN422" i="12"/>
  <c r="BN423" i="12"/>
  <c r="BN424" i="12"/>
  <c r="BN425" i="12"/>
  <c r="BN426" i="12"/>
  <c r="BN427" i="12"/>
  <c r="BN428" i="12"/>
  <c r="BN429" i="12"/>
  <c r="BN430" i="12"/>
  <c r="BN431" i="12"/>
  <c r="BN432" i="12"/>
  <c r="BN433" i="12"/>
  <c r="BN434" i="12"/>
  <c r="BN435" i="12"/>
  <c r="BN436" i="12"/>
  <c r="BN437" i="12"/>
  <c r="BN438" i="12"/>
  <c r="BN439" i="12"/>
  <c r="BN440" i="12"/>
  <c r="BN441" i="12"/>
  <c r="BN442" i="12"/>
  <c r="BN443" i="12"/>
  <c r="BN444" i="12"/>
  <c r="BN445" i="12"/>
  <c r="BN446" i="12"/>
  <c r="BN447" i="12"/>
  <c r="BN448" i="12"/>
  <c r="BN449" i="12"/>
  <c r="BN450" i="12"/>
  <c r="BN451" i="12"/>
  <c r="BN452" i="12"/>
  <c r="BN453" i="12"/>
  <c r="BN454" i="12"/>
  <c r="BN455" i="12"/>
  <c r="BN456" i="12"/>
  <c r="BN457" i="12"/>
  <c r="BN458" i="12"/>
  <c r="BN459" i="12"/>
  <c r="BN460" i="12"/>
  <c r="BN461" i="12"/>
  <c r="BN462" i="12"/>
  <c r="BN463" i="12"/>
  <c r="BN464" i="12"/>
  <c r="BN465" i="12"/>
  <c r="BN466" i="12"/>
  <c r="BN467" i="12"/>
  <c r="BN468" i="12"/>
  <c r="BN469" i="12"/>
  <c r="BN470" i="12"/>
  <c r="BN471" i="12"/>
  <c r="BN472" i="12"/>
  <c r="BN473" i="12"/>
  <c r="BN474" i="12"/>
  <c r="BN475" i="12"/>
  <c r="BN476" i="12"/>
  <c r="BN477" i="12"/>
  <c r="BN478" i="12"/>
  <c r="BN479" i="12"/>
  <c r="BN480" i="12"/>
  <c r="BN481" i="12"/>
  <c r="BN482" i="12"/>
  <c r="BN483" i="12"/>
  <c r="BN484" i="12"/>
  <c r="BN485" i="12"/>
  <c r="BN486" i="12"/>
  <c r="BN487" i="12"/>
  <c r="BN488" i="12"/>
  <c r="BN489" i="12"/>
  <c r="BN490" i="12"/>
  <c r="BN491" i="12"/>
  <c r="BN492" i="12"/>
  <c r="BN493" i="12"/>
  <c r="BN494" i="12"/>
  <c r="BN495" i="12"/>
  <c r="BN496" i="12"/>
  <c r="BN497" i="12"/>
  <c r="BN498" i="12"/>
  <c r="BN499" i="12"/>
  <c r="BN500" i="12"/>
  <c r="BN501" i="12"/>
  <c r="BN502" i="12"/>
  <c r="BN503" i="12"/>
  <c r="BN504" i="12"/>
  <c r="BN505" i="12"/>
  <c r="BN506" i="12"/>
  <c r="BN507" i="12"/>
  <c r="BN508" i="12"/>
  <c r="BN509" i="12"/>
  <c r="BN510" i="12"/>
  <c r="BN511" i="12"/>
  <c r="BN512" i="12"/>
  <c r="BN513" i="12"/>
  <c r="BN514" i="12"/>
  <c r="BN515" i="12"/>
  <c r="BN516" i="12"/>
  <c r="BN517" i="12"/>
  <c r="BN518" i="12"/>
  <c r="BN519" i="12"/>
  <c r="BN520" i="12"/>
  <c r="BN521" i="12"/>
  <c r="BN522" i="12"/>
  <c r="BN523" i="12"/>
  <c r="BN524" i="12"/>
  <c r="BN525" i="12"/>
  <c r="BN526" i="12"/>
  <c r="BN527" i="12"/>
  <c r="BN528" i="12"/>
  <c r="BN529" i="12"/>
  <c r="BN530" i="12"/>
  <c r="BN531" i="12"/>
  <c r="BN532" i="12"/>
  <c r="BN533" i="12"/>
  <c r="BN534" i="12"/>
  <c r="BN535" i="12"/>
  <c r="BN536" i="12"/>
  <c r="BN537" i="12"/>
  <c r="BN538" i="12"/>
  <c r="BN539" i="12"/>
  <c r="BN540" i="12"/>
  <c r="BN541" i="12"/>
  <c r="BN542" i="12"/>
  <c r="BN543" i="12"/>
  <c r="BN544" i="12"/>
  <c r="BN545" i="12"/>
  <c r="BN546" i="12"/>
  <c r="BN547" i="12"/>
  <c r="BN548" i="12"/>
  <c r="BN549" i="12"/>
  <c r="BN550" i="12"/>
  <c r="BN551" i="12"/>
  <c r="BN552" i="12"/>
  <c r="BN553" i="12"/>
  <c r="BN554" i="12"/>
  <c r="BN555" i="12"/>
  <c r="BN556" i="12"/>
  <c r="BN557" i="12"/>
  <c r="BN558" i="12"/>
  <c r="BN559" i="12"/>
  <c r="BN560" i="12"/>
  <c r="BN561" i="12"/>
  <c r="BN562" i="12"/>
  <c r="BN563" i="12"/>
  <c r="BN564" i="12"/>
  <c r="BN565" i="12"/>
  <c r="BN566" i="12"/>
  <c r="BN567" i="12"/>
  <c r="BN568" i="12"/>
  <c r="BN569" i="12"/>
  <c r="BN570" i="12"/>
  <c r="BN571" i="12"/>
  <c r="BN572" i="12"/>
  <c r="BN573" i="12"/>
  <c r="BN574" i="12"/>
  <c r="BN575" i="12"/>
  <c r="BN576" i="12"/>
  <c r="BN577" i="12"/>
  <c r="BN578" i="12"/>
  <c r="BN579" i="12"/>
  <c r="BN580" i="12"/>
  <c r="BN581" i="12"/>
  <c r="BN582" i="12"/>
  <c r="BN583" i="12"/>
  <c r="BN584" i="12"/>
  <c r="BN585" i="12"/>
  <c r="BN586" i="12"/>
  <c r="BN587" i="12"/>
  <c r="BN588" i="12"/>
  <c r="BN589" i="12"/>
  <c r="BN590" i="12"/>
  <c r="BN591" i="12"/>
  <c r="BN592" i="12"/>
  <c r="BN593" i="12"/>
  <c r="BN594" i="12"/>
  <c r="BN595" i="12"/>
  <c r="BN596" i="12"/>
  <c r="BN597" i="12"/>
  <c r="BN598" i="12"/>
  <c r="BN599" i="12"/>
  <c r="BN600" i="12"/>
  <c r="BN601" i="12"/>
  <c r="BN602" i="12"/>
  <c r="BN603" i="12"/>
  <c r="BO352" i="12"/>
  <c r="BO353" i="12"/>
  <c r="BO354" i="12"/>
  <c r="BO355" i="12"/>
  <c r="BO356" i="12"/>
  <c r="BO357" i="12"/>
  <c r="BO358" i="12"/>
  <c r="BO359" i="12"/>
  <c r="BO360" i="12"/>
  <c r="BO361" i="12"/>
  <c r="BO362" i="12"/>
  <c r="BO363" i="12"/>
  <c r="BO364" i="12"/>
  <c r="BO365" i="12"/>
  <c r="BO366" i="12"/>
  <c r="BO367" i="12"/>
  <c r="BO368" i="12"/>
  <c r="BO369" i="12"/>
  <c r="BO370" i="12"/>
  <c r="BO371" i="12"/>
  <c r="BO372" i="12"/>
  <c r="BO373" i="12"/>
  <c r="BO374" i="12"/>
  <c r="BO375" i="12"/>
  <c r="BO376" i="12"/>
  <c r="BO377" i="12"/>
  <c r="BO378" i="12"/>
  <c r="BO379" i="12"/>
  <c r="BO380" i="12"/>
  <c r="BO381" i="12"/>
  <c r="BO382" i="12"/>
  <c r="BO383" i="12"/>
  <c r="BO384" i="12"/>
  <c r="BO385" i="12"/>
  <c r="BO386" i="12"/>
  <c r="BO387" i="12"/>
  <c r="BO388" i="12"/>
  <c r="BO389" i="12"/>
  <c r="BO390" i="12"/>
  <c r="BO391" i="12"/>
  <c r="BO392" i="12"/>
  <c r="BO393" i="12"/>
  <c r="BO394" i="12"/>
  <c r="BO395" i="12"/>
  <c r="BO396" i="12"/>
  <c r="BO397" i="12"/>
  <c r="BO398" i="12"/>
  <c r="BO399" i="12"/>
  <c r="BO400" i="12"/>
  <c r="BO401" i="12"/>
  <c r="BO402" i="12"/>
  <c r="BO403" i="12"/>
  <c r="BO404" i="12"/>
  <c r="BO405" i="12"/>
  <c r="BO406" i="12"/>
  <c r="BO407" i="12"/>
  <c r="BO408" i="12"/>
  <c r="BO409" i="12"/>
  <c r="BO410" i="12"/>
  <c r="BO411" i="12"/>
  <c r="BO412" i="12"/>
  <c r="BO413" i="12"/>
  <c r="BO414" i="12"/>
  <c r="BO415" i="12"/>
  <c r="BO416" i="12"/>
  <c r="BO417" i="12"/>
  <c r="BO418" i="12"/>
  <c r="BO419" i="12"/>
  <c r="BO420" i="12"/>
  <c r="BO421" i="12"/>
  <c r="BO422" i="12"/>
  <c r="BO423" i="12"/>
  <c r="BO424" i="12"/>
  <c r="BO425" i="12"/>
  <c r="BO426" i="12"/>
  <c r="BO427" i="12"/>
  <c r="BO428" i="12"/>
  <c r="BO429" i="12"/>
  <c r="BO430" i="12"/>
  <c r="BO431" i="12"/>
  <c r="BO432" i="12"/>
  <c r="BO433" i="12"/>
  <c r="BO434" i="12"/>
  <c r="BO435" i="12"/>
  <c r="BO436" i="12"/>
  <c r="BO437" i="12"/>
  <c r="BO438" i="12"/>
  <c r="BO439" i="12"/>
  <c r="BO440" i="12"/>
  <c r="BO441" i="12"/>
  <c r="BO442" i="12"/>
  <c r="BO443" i="12"/>
  <c r="BO444" i="12"/>
  <c r="BO445" i="12"/>
  <c r="BO446" i="12"/>
  <c r="BO447" i="12"/>
  <c r="BO448" i="12"/>
  <c r="BO449" i="12"/>
  <c r="BO450" i="12"/>
  <c r="BO451" i="12"/>
  <c r="BO452" i="12"/>
  <c r="BO453" i="12"/>
  <c r="BO454" i="12"/>
  <c r="BO455" i="12"/>
  <c r="BO456" i="12"/>
  <c r="BO457" i="12"/>
  <c r="BO458" i="12"/>
  <c r="BO459" i="12"/>
  <c r="BO460" i="12"/>
  <c r="BO461" i="12"/>
  <c r="BO462" i="12"/>
  <c r="BO463" i="12"/>
  <c r="BO464" i="12"/>
  <c r="BO465" i="12"/>
  <c r="BO466" i="12"/>
  <c r="BO467" i="12"/>
  <c r="BO468" i="12"/>
  <c r="BO469" i="12"/>
  <c r="BO470" i="12"/>
  <c r="BO471" i="12"/>
  <c r="BO472" i="12"/>
  <c r="BO473" i="12"/>
  <c r="BO474" i="12"/>
  <c r="BO475" i="12"/>
  <c r="BO476" i="12"/>
  <c r="BO477" i="12"/>
  <c r="BO478" i="12"/>
  <c r="BO479" i="12"/>
  <c r="BO480" i="12"/>
  <c r="BO481" i="12"/>
  <c r="BO482" i="12"/>
  <c r="BO483" i="12"/>
  <c r="BO484" i="12"/>
  <c r="BO485" i="12"/>
  <c r="BO486" i="12"/>
  <c r="BO487" i="12"/>
  <c r="BO488" i="12"/>
  <c r="BO489" i="12"/>
  <c r="BO490" i="12"/>
  <c r="BO491" i="12"/>
  <c r="BO492" i="12"/>
  <c r="BO493" i="12"/>
  <c r="BO494" i="12"/>
  <c r="BO495" i="12"/>
  <c r="BO496" i="12"/>
  <c r="BO497" i="12"/>
  <c r="BO498" i="12"/>
  <c r="BO499" i="12"/>
  <c r="BO500" i="12"/>
  <c r="BO501" i="12"/>
  <c r="BO502" i="12"/>
  <c r="BO503" i="12"/>
  <c r="BO504" i="12"/>
  <c r="BO505" i="12"/>
  <c r="BO506" i="12"/>
  <c r="BO507" i="12"/>
  <c r="BO508" i="12"/>
  <c r="BO509" i="12"/>
  <c r="BO510" i="12"/>
  <c r="BO511" i="12"/>
  <c r="BO512" i="12"/>
  <c r="BO513" i="12"/>
  <c r="BO514" i="12"/>
  <c r="BO515" i="12"/>
  <c r="BO516" i="12"/>
  <c r="BO517" i="12"/>
  <c r="BO518" i="12"/>
  <c r="BO519" i="12"/>
  <c r="BO520" i="12"/>
  <c r="BO521" i="12"/>
  <c r="BO522" i="12"/>
  <c r="BO523" i="12"/>
  <c r="BO524" i="12"/>
  <c r="BO525" i="12"/>
  <c r="BO526" i="12"/>
  <c r="BO527" i="12"/>
  <c r="BO528" i="12"/>
  <c r="BO529" i="12"/>
  <c r="BO530" i="12"/>
  <c r="BO531" i="12"/>
  <c r="BO532" i="12"/>
  <c r="BO533" i="12"/>
  <c r="BO534" i="12"/>
  <c r="BO535" i="12"/>
  <c r="BO536" i="12"/>
  <c r="BO537" i="12"/>
  <c r="BO538" i="12"/>
  <c r="BO539" i="12"/>
  <c r="BO540" i="12"/>
  <c r="BO541" i="12"/>
  <c r="BO542" i="12"/>
  <c r="BO543" i="12"/>
  <c r="BO544" i="12"/>
  <c r="BO545" i="12"/>
  <c r="BO546" i="12"/>
  <c r="BO547" i="12"/>
  <c r="BO548" i="12"/>
  <c r="BO549" i="12"/>
  <c r="BO550" i="12"/>
  <c r="BO551" i="12"/>
  <c r="BO552" i="12"/>
  <c r="BO553" i="12"/>
  <c r="BO554" i="12"/>
  <c r="BO555" i="12"/>
  <c r="BO556" i="12"/>
  <c r="BO557" i="12"/>
  <c r="BO558" i="12"/>
  <c r="BO559" i="12"/>
  <c r="BO560" i="12"/>
  <c r="BO561" i="12"/>
  <c r="BO562" i="12"/>
  <c r="BO563" i="12"/>
  <c r="BO564" i="12"/>
  <c r="BO565" i="12"/>
  <c r="BO566" i="12"/>
  <c r="BO567" i="12"/>
  <c r="BO568" i="12"/>
  <c r="BO569" i="12"/>
  <c r="BO570" i="12"/>
  <c r="BO571" i="12"/>
  <c r="BO572" i="12"/>
  <c r="BO573" i="12"/>
  <c r="BO574" i="12"/>
  <c r="BO575" i="12"/>
  <c r="BO576" i="12"/>
  <c r="BO577" i="12"/>
  <c r="BO578" i="12"/>
  <c r="BO579" i="12"/>
  <c r="BO580" i="12"/>
  <c r="BO581" i="12"/>
  <c r="BO582" i="12"/>
  <c r="BO583" i="12"/>
  <c r="BO584" i="12"/>
  <c r="BO585" i="12"/>
  <c r="BO586" i="12"/>
  <c r="BO587" i="12"/>
  <c r="BO588" i="12"/>
  <c r="BO589" i="12"/>
  <c r="BO590" i="12"/>
  <c r="BO591" i="12"/>
  <c r="BO592" i="12"/>
  <c r="BO593" i="12"/>
  <c r="BO594" i="12"/>
  <c r="BO595" i="12"/>
  <c r="BO596" i="12"/>
  <c r="BO597" i="12"/>
  <c r="BO598" i="12"/>
  <c r="BO599" i="12"/>
  <c r="BO600" i="12"/>
  <c r="BO601" i="12"/>
  <c r="BO602" i="12"/>
  <c r="BO603" i="12"/>
  <c r="BP352" i="12"/>
  <c r="BP353" i="12"/>
  <c r="BP354" i="12"/>
  <c r="BP355" i="12"/>
  <c r="BP356" i="12"/>
  <c r="BP357" i="12"/>
  <c r="BP358" i="12"/>
  <c r="BP359" i="12"/>
  <c r="BP360" i="12"/>
  <c r="BP361" i="12"/>
  <c r="BP362" i="12"/>
  <c r="BP363" i="12"/>
  <c r="BP364" i="12"/>
  <c r="BP365" i="12"/>
  <c r="BP366" i="12"/>
  <c r="BP367" i="12"/>
  <c r="BP368" i="12"/>
  <c r="BP369" i="12"/>
  <c r="BP370" i="12"/>
  <c r="BP371" i="12"/>
  <c r="BP372" i="12"/>
  <c r="BP373" i="12"/>
  <c r="BP374" i="12"/>
  <c r="BP375" i="12"/>
  <c r="BP376" i="12"/>
  <c r="BP377" i="12"/>
  <c r="BP378" i="12"/>
  <c r="BP379" i="12"/>
  <c r="BP380" i="12"/>
  <c r="BP381" i="12"/>
  <c r="BP382" i="12"/>
  <c r="BP383" i="12"/>
  <c r="BP384" i="12"/>
  <c r="BP385" i="12"/>
  <c r="BP386" i="12"/>
  <c r="BP387" i="12"/>
  <c r="BP388" i="12"/>
  <c r="BP389" i="12"/>
  <c r="BP390" i="12"/>
  <c r="BP391" i="12"/>
  <c r="BP392" i="12"/>
  <c r="BP393" i="12"/>
  <c r="BP394" i="12"/>
  <c r="BP395" i="12"/>
  <c r="BP396" i="12"/>
  <c r="BP397" i="12"/>
  <c r="BP398" i="12"/>
  <c r="BP399" i="12"/>
  <c r="BP400" i="12"/>
  <c r="BP401" i="12"/>
  <c r="BP402" i="12"/>
  <c r="BP403" i="12"/>
  <c r="BP404" i="12"/>
  <c r="BP405" i="12"/>
  <c r="BP406" i="12"/>
  <c r="BP407" i="12"/>
  <c r="BP408" i="12"/>
  <c r="BP409" i="12"/>
  <c r="BP410" i="12"/>
  <c r="BP411" i="12"/>
  <c r="BP412" i="12"/>
  <c r="BP413" i="12"/>
  <c r="BP414" i="12"/>
  <c r="BP415" i="12"/>
  <c r="BP416" i="12"/>
  <c r="BP417" i="12"/>
  <c r="BP418" i="12"/>
  <c r="BP419" i="12"/>
  <c r="BP420" i="12"/>
  <c r="BP421" i="12"/>
  <c r="BP422" i="12"/>
  <c r="BP423" i="12"/>
  <c r="BP424" i="12"/>
  <c r="BP425" i="12"/>
  <c r="BP426" i="12"/>
  <c r="BP427" i="12"/>
  <c r="BP428" i="12"/>
  <c r="BP429" i="12"/>
  <c r="BP430" i="12"/>
  <c r="BP431" i="12"/>
  <c r="BP432" i="12"/>
  <c r="BP433" i="12"/>
  <c r="BP434" i="12"/>
  <c r="BP435" i="12"/>
  <c r="BP436" i="12"/>
  <c r="BP437" i="12"/>
  <c r="BP438" i="12"/>
  <c r="BP439" i="12"/>
  <c r="BP440" i="12"/>
  <c r="BP441" i="12"/>
  <c r="BP442" i="12"/>
  <c r="BP443" i="12"/>
  <c r="BP444" i="12"/>
  <c r="BP445" i="12"/>
  <c r="BP446" i="12"/>
  <c r="BP447" i="12"/>
  <c r="BP448" i="12"/>
  <c r="BP449" i="12"/>
  <c r="BP450" i="12"/>
  <c r="BP451" i="12"/>
  <c r="BP452" i="12"/>
  <c r="BP453" i="12"/>
  <c r="BP454" i="12"/>
  <c r="BP455" i="12"/>
  <c r="BP456" i="12"/>
  <c r="BP457" i="12"/>
  <c r="BP458" i="12"/>
  <c r="BP459" i="12"/>
  <c r="BP460" i="12"/>
  <c r="BP461" i="12"/>
  <c r="BP462" i="12"/>
  <c r="BP463" i="12"/>
  <c r="BP464" i="12"/>
  <c r="BP465" i="12"/>
  <c r="BP466" i="12"/>
  <c r="BP467" i="12"/>
  <c r="BP468" i="12"/>
  <c r="BP469" i="12"/>
  <c r="BP470" i="12"/>
  <c r="BP471" i="12"/>
  <c r="BP472" i="12"/>
  <c r="BP473" i="12"/>
  <c r="BP474" i="12"/>
  <c r="BP475" i="12"/>
  <c r="BP476" i="12"/>
  <c r="BP477" i="12"/>
  <c r="BP478" i="12"/>
  <c r="BP479" i="12"/>
  <c r="BP480" i="12"/>
  <c r="BP481" i="12"/>
  <c r="BP482" i="12"/>
  <c r="BP483" i="12"/>
  <c r="BP484" i="12"/>
  <c r="BP485" i="12"/>
  <c r="BP486" i="12"/>
  <c r="BP487" i="12"/>
  <c r="BP488" i="12"/>
  <c r="BP489" i="12"/>
  <c r="BP490" i="12"/>
  <c r="BP491" i="12"/>
  <c r="BP492" i="12"/>
  <c r="BP493" i="12"/>
  <c r="BP494" i="12"/>
  <c r="BP495" i="12"/>
  <c r="BP496" i="12"/>
  <c r="BP497" i="12"/>
  <c r="BP498" i="12"/>
  <c r="BP499" i="12"/>
  <c r="BP500" i="12"/>
  <c r="BP501" i="12"/>
  <c r="BP502" i="12"/>
  <c r="BP503" i="12"/>
  <c r="BP504" i="12"/>
  <c r="BP505" i="12"/>
  <c r="BP506" i="12"/>
  <c r="BP507" i="12"/>
  <c r="BP508" i="12"/>
  <c r="BP509" i="12"/>
  <c r="BP510" i="12"/>
  <c r="BP511" i="12"/>
  <c r="BP512" i="12"/>
  <c r="BP513" i="12"/>
  <c r="BP514" i="12"/>
  <c r="BP515" i="12"/>
  <c r="BP516" i="12"/>
  <c r="BP517" i="12"/>
  <c r="BP518" i="12"/>
  <c r="BP519" i="12"/>
  <c r="BP520" i="12"/>
  <c r="BP521" i="12"/>
  <c r="BP522" i="12"/>
  <c r="BP523" i="12"/>
  <c r="BP524" i="12"/>
  <c r="BP525" i="12"/>
  <c r="BP526" i="12"/>
  <c r="BP527" i="12"/>
  <c r="BP528" i="12"/>
  <c r="BP529" i="12"/>
  <c r="BP530" i="12"/>
  <c r="BP531" i="12"/>
  <c r="BP532" i="12"/>
  <c r="BP533" i="12"/>
  <c r="BP534" i="12"/>
  <c r="BP535" i="12"/>
  <c r="BP536" i="12"/>
  <c r="BP537" i="12"/>
  <c r="BP538" i="12"/>
  <c r="BP539" i="12"/>
  <c r="BP540" i="12"/>
  <c r="BP541" i="12"/>
  <c r="BP542" i="12"/>
  <c r="BP543" i="12"/>
  <c r="BP544" i="12"/>
  <c r="BP545" i="12"/>
  <c r="BP546" i="12"/>
  <c r="BP547" i="12"/>
  <c r="BP548" i="12"/>
  <c r="BP549" i="12"/>
  <c r="BP550" i="12"/>
  <c r="BP551" i="12"/>
  <c r="BP552" i="12"/>
  <c r="BP553" i="12"/>
  <c r="BP554" i="12"/>
  <c r="BP555" i="12"/>
  <c r="BP556" i="12"/>
  <c r="BP557" i="12"/>
  <c r="BP558" i="12"/>
  <c r="BP559" i="12"/>
  <c r="BP560" i="12"/>
  <c r="BP561" i="12"/>
  <c r="BP562" i="12"/>
  <c r="BP563" i="12"/>
  <c r="BP564" i="12"/>
  <c r="BP565" i="12"/>
  <c r="BP566" i="12"/>
  <c r="BP567" i="12"/>
  <c r="BP568" i="12"/>
  <c r="BP569" i="12"/>
  <c r="BP570" i="12"/>
  <c r="BP571" i="12"/>
  <c r="BP572" i="12"/>
  <c r="BP573" i="12"/>
  <c r="BP574" i="12"/>
  <c r="BP575" i="12"/>
  <c r="BP576" i="12"/>
  <c r="BP577" i="12"/>
  <c r="BP578" i="12"/>
  <c r="BP579" i="12"/>
  <c r="BP580" i="12"/>
  <c r="BP581" i="12"/>
  <c r="BP582" i="12"/>
  <c r="BP583" i="12"/>
  <c r="BP584" i="12"/>
  <c r="BP585" i="12"/>
  <c r="BP586" i="12"/>
  <c r="BP587" i="12"/>
  <c r="BP588" i="12"/>
  <c r="BP589" i="12"/>
  <c r="BP590" i="12"/>
  <c r="BP591" i="12"/>
  <c r="BP592" i="12"/>
  <c r="BP593" i="12"/>
  <c r="BP594" i="12"/>
  <c r="BP595" i="12"/>
  <c r="BP596" i="12"/>
  <c r="BP597" i="12"/>
  <c r="BP598" i="12"/>
  <c r="BP599" i="12"/>
  <c r="BP600" i="12"/>
  <c r="BP601" i="12"/>
  <c r="BP602" i="12"/>
  <c r="BP603" i="12"/>
  <c r="BQ352" i="12"/>
  <c r="BQ353" i="12"/>
  <c r="BQ354" i="12"/>
  <c r="BQ355" i="12"/>
  <c r="BQ356" i="12"/>
  <c r="BQ357" i="12"/>
  <c r="BQ358" i="12"/>
  <c r="BQ359" i="12"/>
  <c r="BQ360" i="12"/>
  <c r="BQ361" i="12"/>
  <c r="BQ362" i="12"/>
  <c r="BQ363" i="12"/>
  <c r="BQ364" i="12"/>
  <c r="BQ365" i="12"/>
  <c r="BQ366" i="12"/>
  <c r="BQ367" i="12"/>
  <c r="BQ368" i="12"/>
  <c r="BQ369" i="12"/>
  <c r="BQ370" i="12"/>
  <c r="BQ371" i="12"/>
  <c r="BQ372" i="12"/>
  <c r="BQ373" i="12"/>
  <c r="BQ374" i="12"/>
  <c r="BQ375" i="12"/>
  <c r="BQ376" i="12"/>
  <c r="BQ377" i="12"/>
  <c r="BQ378" i="12"/>
  <c r="BQ379" i="12"/>
  <c r="BQ380" i="12"/>
  <c r="BQ381" i="12"/>
  <c r="BQ382" i="12"/>
  <c r="BQ383" i="12"/>
  <c r="BQ384" i="12"/>
  <c r="BQ385" i="12"/>
  <c r="BQ386" i="12"/>
  <c r="BQ387" i="12"/>
  <c r="BQ388" i="12"/>
  <c r="BQ389" i="12"/>
  <c r="BQ390" i="12"/>
  <c r="BQ391" i="12"/>
  <c r="BQ392" i="12"/>
  <c r="BQ393" i="12"/>
  <c r="BQ394" i="12"/>
  <c r="BQ395" i="12"/>
  <c r="BQ396" i="12"/>
  <c r="BQ397" i="12"/>
  <c r="BQ398" i="12"/>
  <c r="BQ399" i="12"/>
  <c r="BQ400" i="12"/>
  <c r="BQ401" i="12"/>
  <c r="BQ402" i="12"/>
  <c r="BQ403" i="12"/>
  <c r="BQ404" i="12"/>
  <c r="BQ405" i="12"/>
  <c r="BQ406" i="12"/>
  <c r="BQ407" i="12"/>
  <c r="BQ408" i="12"/>
  <c r="BQ409" i="12"/>
  <c r="BQ410" i="12"/>
  <c r="BQ411" i="12"/>
  <c r="BQ412" i="12"/>
  <c r="BQ413" i="12"/>
  <c r="BQ414" i="12"/>
  <c r="BQ415" i="12"/>
  <c r="BQ416" i="12"/>
  <c r="BQ417" i="12"/>
  <c r="BQ418" i="12"/>
  <c r="BQ419" i="12"/>
  <c r="BQ420" i="12"/>
  <c r="BQ421" i="12"/>
  <c r="BQ422" i="12"/>
  <c r="BQ423" i="12"/>
  <c r="BQ424" i="12"/>
  <c r="BQ425" i="12"/>
  <c r="BQ426" i="12"/>
  <c r="BQ427" i="12"/>
  <c r="BQ428" i="12"/>
  <c r="BQ429" i="12"/>
  <c r="BQ430" i="12"/>
  <c r="BQ431" i="12"/>
  <c r="BQ432" i="12"/>
  <c r="BQ433" i="12"/>
  <c r="BQ434" i="12"/>
  <c r="BQ435" i="12"/>
  <c r="BQ436" i="12"/>
  <c r="BQ437" i="12"/>
  <c r="BQ438" i="12"/>
  <c r="BQ439" i="12"/>
  <c r="BQ440" i="12"/>
  <c r="BQ441" i="12"/>
  <c r="BQ442" i="12"/>
  <c r="BQ443" i="12"/>
  <c r="BQ444" i="12"/>
  <c r="BQ445" i="12"/>
  <c r="BQ446" i="12"/>
  <c r="BQ447" i="12"/>
  <c r="BQ448" i="12"/>
  <c r="BQ449" i="12"/>
  <c r="BQ450" i="12"/>
  <c r="BQ451" i="12"/>
  <c r="BQ452" i="12"/>
  <c r="BQ453" i="12"/>
  <c r="BQ454" i="12"/>
  <c r="BQ455" i="12"/>
  <c r="BQ456" i="12"/>
  <c r="BQ457" i="12"/>
  <c r="BQ458" i="12"/>
  <c r="BQ459" i="12"/>
  <c r="BQ460" i="12"/>
  <c r="BQ461" i="12"/>
  <c r="BQ462" i="12"/>
  <c r="BQ463" i="12"/>
  <c r="BQ464" i="12"/>
  <c r="BQ465" i="12"/>
  <c r="BQ466" i="12"/>
  <c r="BQ467" i="12"/>
  <c r="BQ468" i="12"/>
  <c r="BQ469" i="12"/>
  <c r="BQ470" i="12"/>
  <c r="BQ471" i="12"/>
  <c r="BQ472" i="12"/>
  <c r="BQ473" i="12"/>
  <c r="BQ474" i="12"/>
  <c r="BQ475" i="12"/>
  <c r="BQ476" i="12"/>
  <c r="BQ477" i="12"/>
  <c r="BQ478" i="12"/>
  <c r="BQ479" i="12"/>
  <c r="BQ480" i="12"/>
  <c r="BQ481" i="12"/>
  <c r="BQ482" i="12"/>
  <c r="BQ483" i="12"/>
  <c r="BQ484" i="12"/>
  <c r="BQ485" i="12"/>
  <c r="BQ486" i="12"/>
  <c r="BQ487" i="12"/>
  <c r="BQ488" i="12"/>
  <c r="BQ489" i="12"/>
  <c r="BQ490" i="12"/>
  <c r="BQ491" i="12"/>
  <c r="BQ492" i="12"/>
  <c r="BQ493" i="12"/>
  <c r="BQ494" i="12"/>
  <c r="BQ495" i="12"/>
  <c r="BQ496" i="12"/>
  <c r="BQ497" i="12"/>
  <c r="BQ498" i="12"/>
  <c r="BQ499" i="12"/>
  <c r="BQ500" i="12"/>
  <c r="BQ501" i="12"/>
  <c r="BQ502" i="12"/>
  <c r="BQ503" i="12"/>
  <c r="BQ504" i="12"/>
  <c r="BQ505" i="12"/>
  <c r="BQ506" i="12"/>
  <c r="BQ507" i="12"/>
  <c r="BQ508" i="12"/>
  <c r="BQ509" i="12"/>
  <c r="BQ510" i="12"/>
  <c r="BQ511" i="12"/>
  <c r="BQ512" i="12"/>
  <c r="BQ513" i="12"/>
  <c r="BQ514" i="12"/>
  <c r="BQ515" i="12"/>
  <c r="BQ516" i="12"/>
  <c r="BQ517" i="12"/>
  <c r="BQ518" i="12"/>
  <c r="BQ519" i="12"/>
  <c r="BQ520" i="12"/>
  <c r="BQ521" i="12"/>
  <c r="BQ522" i="12"/>
  <c r="BQ523" i="12"/>
  <c r="BQ524" i="12"/>
  <c r="BQ525" i="12"/>
  <c r="BQ526" i="12"/>
  <c r="BQ527" i="12"/>
  <c r="BQ528" i="12"/>
  <c r="BQ529" i="12"/>
  <c r="BQ530" i="12"/>
  <c r="BQ531" i="12"/>
  <c r="BQ532" i="12"/>
  <c r="BQ533" i="12"/>
  <c r="BQ534" i="12"/>
  <c r="BQ535" i="12"/>
  <c r="BQ536" i="12"/>
  <c r="BQ537" i="12"/>
  <c r="BQ538" i="12"/>
  <c r="BQ539" i="12"/>
  <c r="BQ540" i="12"/>
  <c r="BQ541" i="12"/>
  <c r="BQ542" i="12"/>
  <c r="BQ543" i="12"/>
  <c r="BQ544" i="12"/>
  <c r="BQ545" i="12"/>
  <c r="BQ546" i="12"/>
  <c r="BQ547" i="12"/>
  <c r="BQ548" i="12"/>
  <c r="BQ549" i="12"/>
  <c r="BQ550" i="12"/>
  <c r="BQ551" i="12"/>
  <c r="BQ552" i="12"/>
  <c r="BQ553" i="12"/>
  <c r="BQ554" i="12"/>
  <c r="BQ555" i="12"/>
  <c r="BQ556" i="12"/>
  <c r="BQ557" i="12"/>
  <c r="BQ558" i="12"/>
  <c r="BQ559" i="12"/>
  <c r="BQ560" i="12"/>
  <c r="BQ561" i="12"/>
  <c r="BQ562" i="12"/>
  <c r="BQ563" i="12"/>
  <c r="BQ564" i="12"/>
  <c r="BQ565" i="12"/>
  <c r="BQ566" i="12"/>
  <c r="BQ567" i="12"/>
  <c r="BQ568" i="12"/>
  <c r="BQ569" i="12"/>
  <c r="BQ570" i="12"/>
  <c r="BQ571" i="12"/>
  <c r="BQ572" i="12"/>
  <c r="BQ573" i="12"/>
  <c r="BQ574" i="12"/>
  <c r="BQ575" i="12"/>
  <c r="BQ576" i="12"/>
  <c r="BQ577" i="12"/>
  <c r="BQ578" i="12"/>
  <c r="BQ579" i="12"/>
  <c r="BQ580" i="12"/>
  <c r="BQ581" i="12"/>
  <c r="BQ582" i="12"/>
  <c r="BQ583" i="12"/>
  <c r="BQ584" i="12"/>
  <c r="BQ585" i="12"/>
  <c r="BQ586" i="12"/>
  <c r="BQ587" i="12"/>
  <c r="BQ588" i="12"/>
  <c r="BQ589" i="12"/>
  <c r="BQ590" i="12"/>
  <c r="BQ591" i="12"/>
  <c r="BQ592" i="12"/>
  <c r="BQ593" i="12"/>
  <c r="BQ594" i="12"/>
  <c r="BQ595" i="12"/>
  <c r="BQ596" i="12"/>
  <c r="BQ597" i="12"/>
  <c r="BQ598" i="12"/>
  <c r="BQ599" i="12"/>
  <c r="BQ600" i="12"/>
  <c r="BQ601" i="12"/>
  <c r="BQ602" i="12"/>
  <c r="BQ603" i="12"/>
  <c r="BR352" i="12"/>
  <c r="BR353" i="12"/>
  <c r="BR354" i="12"/>
  <c r="BR355" i="12"/>
  <c r="BR356" i="12"/>
  <c r="BR357" i="12"/>
  <c r="BR358" i="12"/>
  <c r="BR359" i="12"/>
  <c r="BR360" i="12"/>
  <c r="BR361" i="12"/>
  <c r="BR362" i="12"/>
  <c r="BR363" i="12"/>
  <c r="BR364" i="12"/>
  <c r="BR365" i="12"/>
  <c r="BR366" i="12"/>
  <c r="BR367" i="12"/>
  <c r="BR368" i="12"/>
  <c r="BR369" i="12"/>
  <c r="BR370" i="12"/>
  <c r="BR371" i="12"/>
  <c r="BR372" i="12"/>
  <c r="BR373" i="12"/>
  <c r="BR374" i="12"/>
  <c r="BR375" i="12"/>
  <c r="BR376" i="12"/>
  <c r="BR377" i="12"/>
  <c r="BR378" i="12"/>
  <c r="BR379" i="12"/>
  <c r="BR380" i="12"/>
  <c r="BR381" i="12"/>
  <c r="BR382" i="12"/>
  <c r="BR383" i="12"/>
  <c r="BR384" i="12"/>
  <c r="BR385" i="12"/>
  <c r="BR386" i="12"/>
  <c r="BR387" i="12"/>
  <c r="BR388" i="12"/>
  <c r="BR389" i="12"/>
  <c r="BR390" i="12"/>
  <c r="BR391" i="12"/>
  <c r="BR392" i="12"/>
  <c r="BR393" i="12"/>
  <c r="BR394" i="12"/>
  <c r="BR395" i="12"/>
  <c r="BR396" i="12"/>
  <c r="BR397" i="12"/>
  <c r="BR398" i="12"/>
  <c r="BR399" i="12"/>
  <c r="BR400" i="12"/>
  <c r="BR401" i="12"/>
  <c r="BR402" i="12"/>
  <c r="BR403" i="12"/>
  <c r="BR404" i="12"/>
  <c r="BR405" i="12"/>
  <c r="BR406" i="12"/>
  <c r="BR407" i="12"/>
  <c r="BR408" i="12"/>
  <c r="BR409" i="12"/>
  <c r="BR410" i="12"/>
  <c r="BR411" i="12"/>
  <c r="BR412" i="12"/>
  <c r="BR413" i="12"/>
  <c r="BR414" i="12"/>
  <c r="BR415" i="12"/>
  <c r="BR416" i="12"/>
  <c r="BR417" i="12"/>
  <c r="BR418" i="12"/>
  <c r="BR419" i="12"/>
  <c r="BR420" i="12"/>
  <c r="BR421" i="12"/>
  <c r="BR422" i="12"/>
  <c r="BR423" i="12"/>
  <c r="BR424" i="12"/>
  <c r="BR425" i="12"/>
  <c r="BR426" i="12"/>
  <c r="BR427" i="12"/>
  <c r="BR428" i="12"/>
  <c r="BR429" i="12"/>
  <c r="BR430" i="12"/>
  <c r="BR431" i="12"/>
  <c r="BR432" i="12"/>
  <c r="BR433" i="12"/>
  <c r="BR434" i="12"/>
  <c r="BR435" i="12"/>
  <c r="BR436" i="12"/>
  <c r="BR437" i="12"/>
  <c r="BR438" i="12"/>
  <c r="BR439" i="12"/>
  <c r="BR440" i="12"/>
  <c r="BR441" i="12"/>
  <c r="BR442" i="12"/>
  <c r="BR443" i="12"/>
  <c r="BR444" i="12"/>
  <c r="BR445" i="12"/>
  <c r="BR446" i="12"/>
  <c r="BR447" i="12"/>
  <c r="BR448" i="12"/>
  <c r="BR449" i="12"/>
  <c r="BR450" i="12"/>
  <c r="BR451" i="12"/>
  <c r="BR452" i="12"/>
  <c r="BR453" i="12"/>
  <c r="BR454" i="12"/>
  <c r="BR455" i="12"/>
  <c r="BR456" i="12"/>
  <c r="BR457" i="12"/>
  <c r="BR458" i="12"/>
  <c r="BR459" i="12"/>
  <c r="BR460" i="12"/>
  <c r="BR461" i="12"/>
  <c r="BR462" i="12"/>
  <c r="BR463" i="12"/>
  <c r="BR464" i="12"/>
  <c r="BR465" i="12"/>
  <c r="BR466" i="12"/>
  <c r="BR467" i="12"/>
  <c r="BR468" i="12"/>
  <c r="BR469" i="12"/>
  <c r="BR470" i="12"/>
  <c r="BR471" i="12"/>
  <c r="BR472" i="12"/>
  <c r="BR473" i="12"/>
  <c r="BR474" i="12"/>
  <c r="BR475" i="12"/>
  <c r="BR476" i="12"/>
  <c r="BR477" i="12"/>
  <c r="BR478" i="12"/>
  <c r="BR479" i="12"/>
  <c r="BR480" i="12"/>
  <c r="BR481" i="12"/>
  <c r="BR482" i="12"/>
  <c r="BR483" i="12"/>
  <c r="BR484" i="12"/>
  <c r="BR485" i="12"/>
  <c r="BR486" i="12"/>
  <c r="BR487" i="12"/>
  <c r="BR488" i="12"/>
  <c r="BR489" i="12"/>
  <c r="BR490" i="12"/>
  <c r="BR491" i="12"/>
  <c r="BR492" i="12"/>
  <c r="BR493" i="12"/>
  <c r="BR494" i="12"/>
  <c r="BR495" i="12"/>
  <c r="BR496" i="12"/>
  <c r="BR497" i="12"/>
  <c r="BR498" i="12"/>
  <c r="BR499" i="12"/>
  <c r="BR500" i="12"/>
  <c r="BR501" i="12"/>
  <c r="BR502" i="12"/>
  <c r="BR503" i="12"/>
  <c r="BR504" i="12"/>
  <c r="BR505" i="12"/>
  <c r="BR506" i="12"/>
  <c r="BR507" i="12"/>
  <c r="BR508" i="12"/>
  <c r="BR509" i="12"/>
  <c r="BR510" i="12"/>
  <c r="BR511" i="12"/>
  <c r="BR512" i="12"/>
  <c r="BR513" i="12"/>
  <c r="BR514" i="12"/>
  <c r="BR515" i="12"/>
  <c r="BR516" i="12"/>
  <c r="BR517" i="12"/>
  <c r="BR518" i="12"/>
  <c r="BR519" i="12"/>
  <c r="BR520" i="12"/>
  <c r="BR521" i="12"/>
  <c r="BR522" i="12"/>
  <c r="BR523" i="12"/>
  <c r="BR524" i="12"/>
  <c r="BR525" i="12"/>
  <c r="BR526" i="12"/>
  <c r="BR527" i="12"/>
  <c r="BR528" i="12"/>
  <c r="BR529" i="12"/>
  <c r="BR530" i="12"/>
  <c r="BR531" i="12"/>
  <c r="BR532" i="12"/>
  <c r="BR533" i="12"/>
  <c r="BR534" i="12"/>
  <c r="BR535" i="12"/>
  <c r="BR536" i="12"/>
  <c r="BR537" i="12"/>
  <c r="BR538" i="12"/>
  <c r="BR539" i="12"/>
  <c r="BR540" i="12"/>
  <c r="BR541" i="12"/>
  <c r="BR542" i="12"/>
  <c r="BR543" i="12"/>
  <c r="BR544" i="12"/>
  <c r="BR545" i="12"/>
  <c r="BR546" i="12"/>
  <c r="BR547" i="12"/>
  <c r="BR548" i="12"/>
  <c r="BR549" i="12"/>
  <c r="BR550" i="12"/>
  <c r="BR551" i="12"/>
  <c r="BR552" i="12"/>
  <c r="BR553" i="12"/>
  <c r="BR554" i="12"/>
  <c r="BR555" i="12"/>
  <c r="BR556" i="12"/>
  <c r="BR557" i="12"/>
  <c r="BR558" i="12"/>
  <c r="BR559" i="12"/>
  <c r="BR560" i="12"/>
  <c r="BR561" i="12"/>
  <c r="BR562" i="12"/>
  <c r="BR563" i="12"/>
  <c r="BR564" i="12"/>
  <c r="BR565" i="12"/>
  <c r="BR566" i="12"/>
  <c r="BR567" i="12"/>
  <c r="BR568" i="12"/>
  <c r="BR569" i="12"/>
  <c r="BR570" i="12"/>
  <c r="BR571" i="12"/>
  <c r="BR572" i="12"/>
  <c r="BR573" i="12"/>
  <c r="BR574" i="12"/>
  <c r="BR575" i="12"/>
  <c r="BR576" i="12"/>
  <c r="BR577" i="12"/>
  <c r="BR578" i="12"/>
  <c r="BR579" i="12"/>
  <c r="BR580" i="12"/>
  <c r="BR581" i="12"/>
  <c r="BR582" i="12"/>
  <c r="BR583" i="12"/>
  <c r="BR584" i="12"/>
  <c r="BR585" i="12"/>
  <c r="BR586" i="12"/>
  <c r="BR587" i="12"/>
  <c r="BR588" i="12"/>
  <c r="BR589" i="12"/>
  <c r="BR590" i="12"/>
  <c r="BR591" i="12"/>
  <c r="BR592" i="12"/>
  <c r="BR593" i="12"/>
  <c r="BR594" i="12"/>
  <c r="BR595" i="12"/>
  <c r="BR596" i="12"/>
  <c r="BR597" i="12"/>
  <c r="BR598" i="12"/>
  <c r="BR599" i="12"/>
  <c r="BR600" i="12"/>
  <c r="BR601" i="12"/>
  <c r="BR602" i="12"/>
  <c r="BR603" i="12"/>
  <c r="BR605" i="12"/>
  <c r="BS352" i="12"/>
  <c r="BS353" i="12"/>
  <c r="BS354" i="12"/>
  <c r="BS355" i="12"/>
  <c r="BS356" i="12"/>
  <c r="BS357" i="12"/>
  <c r="BS358" i="12"/>
  <c r="BS359" i="12"/>
  <c r="BS360" i="12"/>
  <c r="BS361" i="12"/>
  <c r="BS362" i="12"/>
  <c r="BS363" i="12"/>
  <c r="BS364" i="12"/>
  <c r="BS365" i="12"/>
  <c r="BS366" i="12"/>
  <c r="BS367" i="12"/>
  <c r="BS368" i="12"/>
  <c r="BS369" i="12"/>
  <c r="BS370" i="12"/>
  <c r="BS371" i="12"/>
  <c r="BS372" i="12"/>
  <c r="BS373" i="12"/>
  <c r="BS374" i="12"/>
  <c r="BS375" i="12"/>
  <c r="BS376" i="12"/>
  <c r="BS377" i="12"/>
  <c r="BS378" i="12"/>
  <c r="BS379" i="12"/>
  <c r="BS380" i="12"/>
  <c r="BS381" i="12"/>
  <c r="BS382" i="12"/>
  <c r="BS383" i="12"/>
  <c r="BS384" i="12"/>
  <c r="BS385" i="12"/>
  <c r="BS386" i="12"/>
  <c r="BS387" i="12"/>
  <c r="BS388" i="12"/>
  <c r="BS389" i="12"/>
  <c r="BS390" i="12"/>
  <c r="BS391" i="12"/>
  <c r="BS392" i="12"/>
  <c r="BS393" i="12"/>
  <c r="BS394" i="12"/>
  <c r="BS395" i="12"/>
  <c r="BS396" i="12"/>
  <c r="BS397" i="12"/>
  <c r="BS398" i="12"/>
  <c r="BS399" i="12"/>
  <c r="BS400" i="12"/>
  <c r="BS401" i="12"/>
  <c r="BS402" i="12"/>
  <c r="BS403" i="12"/>
  <c r="BS404" i="12"/>
  <c r="BS405" i="12"/>
  <c r="BS406" i="12"/>
  <c r="BS407" i="12"/>
  <c r="BS408" i="12"/>
  <c r="BS409" i="12"/>
  <c r="BS410" i="12"/>
  <c r="BS411" i="12"/>
  <c r="BS412" i="12"/>
  <c r="BS413" i="12"/>
  <c r="BS414" i="12"/>
  <c r="BS415" i="12"/>
  <c r="BS416" i="12"/>
  <c r="BS417" i="12"/>
  <c r="BS418" i="12"/>
  <c r="BS419" i="12"/>
  <c r="BS420" i="12"/>
  <c r="BS421" i="12"/>
  <c r="BS422" i="12"/>
  <c r="BS423" i="12"/>
  <c r="BS424" i="12"/>
  <c r="BS425" i="12"/>
  <c r="BS426" i="12"/>
  <c r="BS427" i="12"/>
  <c r="BS428" i="12"/>
  <c r="BS429" i="12"/>
  <c r="BS430" i="12"/>
  <c r="BS431" i="12"/>
  <c r="BS432" i="12"/>
  <c r="BS433" i="12"/>
  <c r="BS434" i="12"/>
  <c r="BS435" i="12"/>
  <c r="BS436" i="12"/>
  <c r="BS437" i="12"/>
  <c r="BS438" i="12"/>
  <c r="BS439" i="12"/>
  <c r="BS440" i="12"/>
  <c r="BS441" i="12"/>
  <c r="BS442" i="12"/>
  <c r="BS443" i="12"/>
  <c r="BS444" i="12"/>
  <c r="BS445" i="12"/>
  <c r="BS446" i="12"/>
  <c r="BS447" i="12"/>
  <c r="BS448" i="12"/>
  <c r="BS449" i="12"/>
  <c r="BS450" i="12"/>
  <c r="BS451" i="12"/>
  <c r="BS452" i="12"/>
  <c r="BS453" i="12"/>
  <c r="BS454" i="12"/>
  <c r="BS455" i="12"/>
  <c r="BS456" i="12"/>
  <c r="BS457" i="12"/>
  <c r="BS458" i="12"/>
  <c r="BS459" i="12"/>
  <c r="BS460" i="12"/>
  <c r="BS461" i="12"/>
  <c r="BS462" i="12"/>
  <c r="BS463" i="12"/>
  <c r="BS464" i="12"/>
  <c r="BS465" i="12"/>
  <c r="BS466" i="12"/>
  <c r="BS467" i="12"/>
  <c r="BS468" i="12"/>
  <c r="BS469" i="12"/>
  <c r="BS470" i="12"/>
  <c r="BS471" i="12"/>
  <c r="BS472" i="12"/>
  <c r="BS473" i="12"/>
  <c r="BS474" i="12"/>
  <c r="BS475" i="12"/>
  <c r="BS476" i="12"/>
  <c r="BS477" i="12"/>
  <c r="BS478" i="12"/>
  <c r="BS479" i="12"/>
  <c r="BS480" i="12"/>
  <c r="BS481" i="12"/>
  <c r="BS482" i="12"/>
  <c r="BS483" i="12"/>
  <c r="BS484" i="12"/>
  <c r="BS485" i="12"/>
  <c r="BS486" i="12"/>
  <c r="BS487" i="12"/>
  <c r="BS488" i="12"/>
  <c r="BS489" i="12"/>
  <c r="BS490" i="12"/>
  <c r="BS491" i="12"/>
  <c r="BS492" i="12"/>
  <c r="BS493" i="12"/>
  <c r="BS494" i="12"/>
  <c r="BS495" i="12"/>
  <c r="BS496" i="12"/>
  <c r="BS497" i="12"/>
  <c r="BS498" i="12"/>
  <c r="BS499" i="12"/>
  <c r="BS500" i="12"/>
  <c r="BS501" i="12"/>
  <c r="BS502" i="12"/>
  <c r="BS503" i="12"/>
  <c r="BS504" i="12"/>
  <c r="BS505" i="12"/>
  <c r="BS506" i="12"/>
  <c r="BS507" i="12"/>
  <c r="BS508" i="12"/>
  <c r="BS509" i="12"/>
  <c r="BS510" i="12"/>
  <c r="BS511" i="12"/>
  <c r="BS512" i="12"/>
  <c r="BS513" i="12"/>
  <c r="BS514" i="12"/>
  <c r="BS515" i="12"/>
  <c r="BS516" i="12"/>
  <c r="BS517" i="12"/>
  <c r="BS518" i="12"/>
  <c r="BS519" i="12"/>
  <c r="BS520" i="12"/>
  <c r="BS521" i="12"/>
  <c r="BS522" i="12"/>
  <c r="BS523" i="12"/>
  <c r="BS524" i="12"/>
  <c r="BS525" i="12"/>
  <c r="BS526" i="12"/>
  <c r="BS527" i="12"/>
  <c r="BS528" i="12"/>
  <c r="BS529" i="12"/>
  <c r="BS530" i="12"/>
  <c r="BS531" i="12"/>
  <c r="BS532" i="12"/>
  <c r="BS533" i="12"/>
  <c r="BS534" i="12"/>
  <c r="BS535" i="12"/>
  <c r="BS536" i="12"/>
  <c r="BS537" i="12"/>
  <c r="BS538" i="12"/>
  <c r="BS539" i="12"/>
  <c r="BS540" i="12"/>
  <c r="BS541" i="12"/>
  <c r="BS542" i="12"/>
  <c r="BS543" i="12"/>
  <c r="BS544" i="12"/>
  <c r="BS545" i="12"/>
  <c r="BS546" i="12"/>
  <c r="BS547" i="12"/>
  <c r="BS548" i="12"/>
  <c r="BS549" i="12"/>
  <c r="BS550" i="12"/>
  <c r="BS551" i="12"/>
  <c r="BS552" i="12"/>
  <c r="BS553" i="12"/>
  <c r="BS554" i="12"/>
  <c r="BS555" i="12"/>
  <c r="BS556" i="12"/>
  <c r="BS557" i="12"/>
  <c r="BS558" i="12"/>
  <c r="BS559" i="12"/>
  <c r="BS560" i="12"/>
  <c r="BS561" i="12"/>
  <c r="BS562" i="12"/>
  <c r="BS563" i="12"/>
  <c r="BS564" i="12"/>
  <c r="BS565" i="12"/>
  <c r="BS566" i="12"/>
  <c r="BS567" i="12"/>
  <c r="BS568" i="12"/>
  <c r="BS569" i="12"/>
  <c r="BS570" i="12"/>
  <c r="BS571" i="12"/>
  <c r="BS572" i="12"/>
  <c r="BS573" i="12"/>
  <c r="BS574" i="12"/>
  <c r="BS575" i="12"/>
  <c r="BS576" i="12"/>
  <c r="BS577" i="12"/>
  <c r="BS578" i="12"/>
  <c r="BS579" i="12"/>
  <c r="BS580" i="12"/>
  <c r="BS581" i="12"/>
  <c r="BS582" i="12"/>
  <c r="BS583" i="12"/>
  <c r="BS584" i="12"/>
  <c r="BS585" i="12"/>
  <c r="BS586" i="12"/>
  <c r="BS587" i="12"/>
  <c r="BS588" i="12"/>
  <c r="BS589" i="12"/>
  <c r="BS590" i="12"/>
  <c r="BS591" i="12"/>
  <c r="BS592" i="12"/>
  <c r="BS593" i="12"/>
  <c r="BS594" i="12"/>
  <c r="BS595" i="12"/>
  <c r="BS596" i="12"/>
  <c r="BS597" i="12"/>
  <c r="BS598" i="12"/>
  <c r="BS599" i="12"/>
  <c r="BS600" i="12"/>
  <c r="BS601" i="12"/>
  <c r="BS602" i="12"/>
  <c r="BS603" i="12"/>
  <c r="BT352" i="12"/>
  <c r="BT353" i="12"/>
  <c r="BT354" i="12"/>
  <c r="BT355" i="12"/>
  <c r="BT356" i="12"/>
  <c r="BT357" i="12"/>
  <c r="BT358" i="12"/>
  <c r="BT359" i="12"/>
  <c r="BT360" i="12"/>
  <c r="BT361" i="12"/>
  <c r="BT362" i="12"/>
  <c r="BT363" i="12"/>
  <c r="BT364" i="12"/>
  <c r="BT365" i="12"/>
  <c r="BT366" i="12"/>
  <c r="BT367" i="12"/>
  <c r="BT368" i="12"/>
  <c r="BT369" i="12"/>
  <c r="BT370" i="12"/>
  <c r="BT371" i="12"/>
  <c r="BT372" i="12"/>
  <c r="BT373" i="12"/>
  <c r="BT374" i="12"/>
  <c r="BT375" i="12"/>
  <c r="BT376" i="12"/>
  <c r="BT377" i="12"/>
  <c r="BT378" i="12"/>
  <c r="BT379" i="12"/>
  <c r="BT380" i="12"/>
  <c r="BT381" i="12"/>
  <c r="BT382" i="12"/>
  <c r="BT383" i="12"/>
  <c r="BT384" i="12"/>
  <c r="BT385" i="12"/>
  <c r="BT386" i="12"/>
  <c r="BT387" i="12"/>
  <c r="BT388" i="12"/>
  <c r="BT389" i="12"/>
  <c r="BT390" i="12"/>
  <c r="BT391" i="12"/>
  <c r="BT392" i="12"/>
  <c r="BT393" i="12"/>
  <c r="BT394" i="12"/>
  <c r="BT395" i="12"/>
  <c r="BT396" i="12"/>
  <c r="BT397" i="12"/>
  <c r="BT398" i="12"/>
  <c r="BT399" i="12"/>
  <c r="BT400" i="12"/>
  <c r="BT401" i="12"/>
  <c r="BT402" i="12"/>
  <c r="BT403" i="12"/>
  <c r="BT404" i="12"/>
  <c r="BT405" i="12"/>
  <c r="BT406" i="12"/>
  <c r="BT407" i="12"/>
  <c r="BT408" i="12"/>
  <c r="BT409" i="12"/>
  <c r="BT410" i="12"/>
  <c r="BT411" i="12"/>
  <c r="BT412" i="12"/>
  <c r="BT413" i="12"/>
  <c r="BT414" i="12"/>
  <c r="BT415" i="12"/>
  <c r="BT416" i="12"/>
  <c r="BT417" i="12"/>
  <c r="BT418" i="12"/>
  <c r="BT419" i="12"/>
  <c r="BT420" i="12"/>
  <c r="BT421" i="12"/>
  <c r="BT422" i="12"/>
  <c r="BT423" i="12"/>
  <c r="BT424" i="12"/>
  <c r="BT425" i="12"/>
  <c r="BT426" i="12"/>
  <c r="BT427" i="12"/>
  <c r="BT428" i="12"/>
  <c r="BT429" i="12"/>
  <c r="BT430" i="12"/>
  <c r="BT431" i="12"/>
  <c r="BT432" i="12"/>
  <c r="BT433" i="12"/>
  <c r="BT434" i="12"/>
  <c r="BT435" i="12"/>
  <c r="BT436" i="12"/>
  <c r="BT437" i="12"/>
  <c r="BT438" i="12"/>
  <c r="BT439" i="12"/>
  <c r="BT440" i="12"/>
  <c r="BT441" i="12"/>
  <c r="BT442" i="12"/>
  <c r="BT443" i="12"/>
  <c r="BT444" i="12"/>
  <c r="BT445" i="12"/>
  <c r="BT446" i="12"/>
  <c r="BT447" i="12"/>
  <c r="BT448" i="12"/>
  <c r="BT449" i="12"/>
  <c r="BT450" i="12"/>
  <c r="BT451" i="12"/>
  <c r="BT452" i="12"/>
  <c r="BT453" i="12"/>
  <c r="BT454" i="12"/>
  <c r="BT455" i="12"/>
  <c r="BT456" i="12"/>
  <c r="BT457" i="12"/>
  <c r="BT458" i="12"/>
  <c r="BT459" i="12"/>
  <c r="BT460" i="12"/>
  <c r="BT461" i="12"/>
  <c r="BT462" i="12"/>
  <c r="BT463" i="12"/>
  <c r="BT464" i="12"/>
  <c r="BT465" i="12"/>
  <c r="BT466" i="12"/>
  <c r="BT467" i="12"/>
  <c r="BT468" i="12"/>
  <c r="BT469" i="12"/>
  <c r="BT470" i="12"/>
  <c r="BT471" i="12"/>
  <c r="BT472" i="12"/>
  <c r="BT473" i="12"/>
  <c r="BT474" i="12"/>
  <c r="BT475" i="12"/>
  <c r="BT476" i="12"/>
  <c r="BT477" i="12"/>
  <c r="BT478" i="12"/>
  <c r="BT479" i="12"/>
  <c r="BT480" i="12"/>
  <c r="BT481" i="12"/>
  <c r="BT482" i="12"/>
  <c r="BT483" i="12"/>
  <c r="BT484" i="12"/>
  <c r="BT485" i="12"/>
  <c r="BT486" i="12"/>
  <c r="BT487" i="12"/>
  <c r="BT488" i="12"/>
  <c r="BT489" i="12"/>
  <c r="BT490" i="12"/>
  <c r="BT491" i="12"/>
  <c r="BT492" i="12"/>
  <c r="BT493" i="12"/>
  <c r="BT494" i="12"/>
  <c r="BT495" i="12"/>
  <c r="BT496" i="12"/>
  <c r="BT497" i="12"/>
  <c r="BT498" i="12"/>
  <c r="BT499" i="12"/>
  <c r="BT500" i="12"/>
  <c r="BT501" i="12"/>
  <c r="BT502" i="12"/>
  <c r="BT503" i="12"/>
  <c r="BT504" i="12"/>
  <c r="BT505" i="12"/>
  <c r="BT506" i="12"/>
  <c r="BT507" i="12"/>
  <c r="BT508" i="12"/>
  <c r="BT509" i="12"/>
  <c r="BT510" i="12"/>
  <c r="BT511" i="12"/>
  <c r="BT512" i="12"/>
  <c r="BT513" i="12"/>
  <c r="BT514" i="12"/>
  <c r="BT515" i="12"/>
  <c r="BT516" i="12"/>
  <c r="BT517" i="12"/>
  <c r="BT518" i="12"/>
  <c r="BT519" i="12"/>
  <c r="BT520" i="12"/>
  <c r="BT521" i="12"/>
  <c r="BT522" i="12"/>
  <c r="BT523" i="12"/>
  <c r="BT524" i="12"/>
  <c r="BT525" i="12"/>
  <c r="BT526" i="12"/>
  <c r="BT527" i="12"/>
  <c r="BT528" i="12"/>
  <c r="BT529" i="12"/>
  <c r="BT530" i="12"/>
  <c r="BT531" i="12"/>
  <c r="BT532" i="12"/>
  <c r="BT533" i="12"/>
  <c r="BT534" i="12"/>
  <c r="BT535" i="12"/>
  <c r="BT536" i="12"/>
  <c r="BT537" i="12"/>
  <c r="BT538" i="12"/>
  <c r="BT539" i="12"/>
  <c r="BT540" i="12"/>
  <c r="BT541" i="12"/>
  <c r="BT542" i="12"/>
  <c r="BT543" i="12"/>
  <c r="BT544" i="12"/>
  <c r="BT545" i="12"/>
  <c r="BT546" i="12"/>
  <c r="BT547" i="12"/>
  <c r="BT548" i="12"/>
  <c r="BT549" i="12"/>
  <c r="BT550" i="12"/>
  <c r="BT551" i="12"/>
  <c r="BT552" i="12"/>
  <c r="BT553" i="12"/>
  <c r="BT554" i="12"/>
  <c r="BT555" i="12"/>
  <c r="BT556" i="12"/>
  <c r="BT557" i="12"/>
  <c r="BT558" i="12"/>
  <c r="BT559" i="12"/>
  <c r="BT560" i="12"/>
  <c r="BT561" i="12"/>
  <c r="BT562" i="12"/>
  <c r="BT563" i="12"/>
  <c r="BT564" i="12"/>
  <c r="BT565" i="12"/>
  <c r="BT566" i="12"/>
  <c r="BT567" i="12"/>
  <c r="BT568" i="12"/>
  <c r="BT569" i="12"/>
  <c r="BT570" i="12"/>
  <c r="BT571" i="12"/>
  <c r="BT572" i="12"/>
  <c r="BT573" i="12"/>
  <c r="BT574" i="12"/>
  <c r="BT575" i="12"/>
  <c r="BT576" i="12"/>
  <c r="BT577" i="12"/>
  <c r="BT578" i="12"/>
  <c r="BT579" i="12"/>
  <c r="BT580" i="12"/>
  <c r="BT581" i="12"/>
  <c r="BT582" i="12"/>
  <c r="BT583" i="12"/>
  <c r="BT584" i="12"/>
  <c r="BT585" i="12"/>
  <c r="BT586" i="12"/>
  <c r="BT587" i="12"/>
  <c r="BT588" i="12"/>
  <c r="BT589" i="12"/>
  <c r="BT590" i="12"/>
  <c r="BT591" i="12"/>
  <c r="BT592" i="12"/>
  <c r="BT593" i="12"/>
  <c r="BT594" i="12"/>
  <c r="BT595" i="12"/>
  <c r="BT596" i="12"/>
  <c r="BT597" i="12"/>
  <c r="BT598" i="12"/>
  <c r="BT599" i="12"/>
  <c r="BT600" i="12"/>
  <c r="BT601" i="12"/>
  <c r="BT602" i="12"/>
  <c r="BT603" i="12"/>
  <c r="BU352" i="12"/>
  <c r="BU353" i="12"/>
  <c r="BU354" i="12"/>
  <c r="BU355" i="12"/>
  <c r="BU356" i="12"/>
  <c r="BU357" i="12"/>
  <c r="BU358" i="12"/>
  <c r="BU359" i="12"/>
  <c r="BU360" i="12"/>
  <c r="BU361" i="12"/>
  <c r="BU362" i="12"/>
  <c r="BU363" i="12"/>
  <c r="BU364" i="12"/>
  <c r="BU365" i="12"/>
  <c r="BU366" i="12"/>
  <c r="BU367" i="12"/>
  <c r="BU368" i="12"/>
  <c r="BU369" i="12"/>
  <c r="BU370" i="12"/>
  <c r="BU371" i="12"/>
  <c r="BU372" i="12"/>
  <c r="BU373" i="12"/>
  <c r="BU374" i="12"/>
  <c r="BU375" i="12"/>
  <c r="BU376" i="12"/>
  <c r="BU377" i="12"/>
  <c r="BU378" i="12"/>
  <c r="BU379" i="12"/>
  <c r="BU380" i="12"/>
  <c r="BU381" i="12"/>
  <c r="BU382" i="12"/>
  <c r="BU383" i="12"/>
  <c r="BU384" i="12"/>
  <c r="BU385" i="12"/>
  <c r="BU386" i="12"/>
  <c r="BU387" i="12"/>
  <c r="BU388" i="12"/>
  <c r="BU389" i="12"/>
  <c r="BU390" i="12"/>
  <c r="BU391" i="12"/>
  <c r="BU392" i="12"/>
  <c r="BU393" i="12"/>
  <c r="BU394" i="12"/>
  <c r="BU395" i="12"/>
  <c r="BU396" i="12"/>
  <c r="BU397" i="12"/>
  <c r="BU398" i="12"/>
  <c r="BU399" i="12"/>
  <c r="BU400" i="12"/>
  <c r="BU401" i="12"/>
  <c r="BU402" i="12"/>
  <c r="BU403" i="12"/>
  <c r="BU404" i="12"/>
  <c r="BU405" i="12"/>
  <c r="BU406" i="12"/>
  <c r="BU407" i="12"/>
  <c r="BU408" i="12"/>
  <c r="BU409" i="12"/>
  <c r="BU410" i="12"/>
  <c r="BU411" i="12"/>
  <c r="BU412" i="12"/>
  <c r="BU413" i="12"/>
  <c r="BU414" i="12"/>
  <c r="BU415" i="12"/>
  <c r="BU416" i="12"/>
  <c r="BU417" i="12"/>
  <c r="BU418" i="12"/>
  <c r="BU419" i="12"/>
  <c r="BU420" i="12"/>
  <c r="BU421" i="12"/>
  <c r="BU422" i="12"/>
  <c r="BU423" i="12"/>
  <c r="BU424" i="12"/>
  <c r="BU425" i="12"/>
  <c r="BU426" i="12"/>
  <c r="BU427" i="12"/>
  <c r="BU428" i="12"/>
  <c r="BU429" i="12"/>
  <c r="BU430" i="12"/>
  <c r="BU431" i="12"/>
  <c r="BU432" i="12"/>
  <c r="BU433" i="12"/>
  <c r="BU434" i="12"/>
  <c r="BU435" i="12"/>
  <c r="BU436" i="12"/>
  <c r="BU437" i="12"/>
  <c r="BU438" i="12"/>
  <c r="BU439" i="12"/>
  <c r="BU440" i="12"/>
  <c r="BU441" i="12"/>
  <c r="BU442" i="12"/>
  <c r="BU443" i="12"/>
  <c r="BU444" i="12"/>
  <c r="BU445" i="12"/>
  <c r="BU446" i="12"/>
  <c r="BU447" i="12"/>
  <c r="BU448" i="12"/>
  <c r="BU449" i="12"/>
  <c r="BU450" i="12"/>
  <c r="BU451" i="12"/>
  <c r="BU452" i="12"/>
  <c r="BU453" i="12"/>
  <c r="BU454" i="12"/>
  <c r="BU455" i="12"/>
  <c r="BU456" i="12"/>
  <c r="BU457" i="12"/>
  <c r="BU458" i="12"/>
  <c r="BU459" i="12"/>
  <c r="BU460" i="12"/>
  <c r="BU461" i="12"/>
  <c r="BU462" i="12"/>
  <c r="BU463" i="12"/>
  <c r="BU464" i="12"/>
  <c r="BU465" i="12"/>
  <c r="BU466" i="12"/>
  <c r="BU467" i="12"/>
  <c r="BU468" i="12"/>
  <c r="BU469" i="12"/>
  <c r="BU470" i="12"/>
  <c r="BU471" i="12"/>
  <c r="BU472" i="12"/>
  <c r="BU473" i="12"/>
  <c r="BU474" i="12"/>
  <c r="BU475" i="12"/>
  <c r="BU476" i="12"/>
  <c r="BU477" i="12"/>
  <c r="BU478" i="12"/>
  <c r="BU479" i="12"/>
  <c r="BU480" i="12"/>
  <c r="BU481" i="12"/>
  <c r="BU482" i="12"/>
  <c r="BU483" i="12"/>
  <c r="BU484" i="12"/>
  <c r="BU485" i="12"/>
  <c r="BU486" i="12"/>
  <c r="BU487" i="12"/>
  <c r="BU488" i="12"/>
  <c r="BU489" i="12"/>
  <c r="BU490" i="12"/>
  <c r="BU491" i="12"/>
  <c r="BU492" i="12"/>
  <c r="BU493" i="12"/>
  <c r="BU494" i="12"/>
  <c r="BU495" i="12"/>
  <c r="BU496" i="12"/>
  <c r="BU497" i="12"/>
  <c r="BU498" i="12"/>
  <c r="BU499" i="12"/>
  <c r="BU500" i="12"/>
  <c r="BU501" i="12"/>
  <c r="BU502" i="12"/>
  <c r="BU503" i="12"/>
  <c r="BU504" i="12"/>
  <c r="BU505" i="12"/>
  <c r="BU506" i="12"/>
  <c r="BU507" i="12"/>
  <c r="BU508" i="12"/>
  <c r="BU509" i="12"/>
  <c r="BU510" i="12"/>
  <c r="BU511" i="12"/>
  <c r="BU512" i="12"/>
  <c r="BU513" i="12"/>
  <c r="BU514" i="12"/>
  <c r="BU515" i="12"/>
  <c r="BU516" i="12"/>
  <c r="BU517" i="12"/>
  <c r="BU518" i="12"/>
  <c r="BU519" i="12"/>
  <c r="BU520" i="12"/>
  <c r="BU521" i="12"/>
  <c r="BU522" i="12"/>
  <c r="BU523" i="12"/>
  <c r="BU524" i="12"/>
  <c r="BU525" i="12"/>
  <c r="BU526" i="12"/>
  <c r="BU527" i="12"/>
  <c r="BU528" i="12"/>
  <c r="BU529" i="12"/>
  <c r="BU530" i="12"/>
  <c r="BU531" i="12"/>
  <c r="BU532" i="12"/>
  <c r="BU533" i="12"/>
  <c r="BU534" i="12"/>
  <c r="BU535" i="12"/>
  <c r="BU536" i="12"/>
  <c r="BU537" i="12"/>
  <c r="BU538" i="12"/>
  <c r="BU539" i="12"/>
  <c r="BU540" i="12"/>
  <c r="BU541" i="12"/>
  <c r="BU542" i="12"/>
  <c r="BU543" i="12"/>
  <c r="BU544" i="12"/>
  <c r="BU545" i="12"/>
  <c r="BU546" i="12"/>
  <c r="BU547" i="12"/>
  <c r="BU548" i="12"/>
  <c r="BU549" i="12"/>
  <c r="BU550" i="12"/>
  <c r="BU551" i="12"/>
  <c r="BU552" i="12"/>
  <c r="BU553" i="12"/>
  <c r="BU554" i="12"/>
  <c r="BU555" i="12"/>
  <c r="BU556" i="12"/>
  <c r="BU557" i="12"/>
  <c r="BU558" i="12"/>
  <c r="BU559" i="12"/>
  <c r="BU560" i="12"/>
  <c r="BU561" i="12"/>
  <c r="BU562" i="12"/>
  <c r="BU563" i="12"/>
  <c r="BU564" i="12"/>
  <c r="BU565" i="12"/>
  <c r="BU566" i="12"/>
  <c r="BU567" i="12"/>
  <c r="BU568" i="12"/>
  <c r="BU569" i="12"/>
  <c r="BU570" i="12"/>
  <c r="BU571" i="12"/>
  <c r="BU572" i="12"/>
  <c r="BU573" i="12"/>
  <c r="BU574" i="12"/>
  <c r="BU575" i="12"/>
  <c r="BU576" i="12"/>
  <c r="BU577" i="12"/>
  <c r="BU578" i="12"/>
  <c r="BU579" i="12"/>
  <c r="BU580" i="12"/>
  <c r="BU581" i="12"/>
  <c r="BU582" i="12"/>
  <c r="BU583" i="12"/>
  <c r="BU584" i="12"/>
  <c r="BU585" i="12"/>
  <c r="BU586" i="12"/>
  <c r="BU587" i="12"/>
  <c r="BU588" i="12"/>
  <c r="BU589" i="12"/>
  <c r="BU590" i="12"/>
  <c r="BU591" i="12"/>
  <c r="BU592" i="12"/>
  <c r="BU593" i="12"/>
  <c r="BU594" i="12"/>
  <c r="BU595" i="12"/>
  <c r="BU596" i="12"/>
  <c r="BU597" i="12"/>
  <c r="BU598" i="12"/>
  <c r="BU599" i="12"/>
  <c r="BU600" i="12"/>
  <c r="BU601" i="12"/>
  <c r="BU602" i="12"/>
  <c r="BU603" i="12"/>
  <c r="BV352" i="12"/>
  <c r="BV353" i="12"/>
  <c r="BV354" i="12"/>
  <c r="BV355" i="12"/>
  <c r="BV356" i="12"/>
  <c r="BV357" i="12"/>
  <c r="BV358" i="12"/>
  <c r="BV359" i="12"/>
  <c r="BV360" i="12"/>
  <c r="BV361" i="12"/>
  <c r="BV362" i="12"/>
  <c r="BV363" i="12"/>
  <c r="BV364" i="12"/>
  <c r="BV365" i="12"/>
  <c r="BV366" i="12"/>
  <c r="BV367" i="12"/>
  <c r="BV368" i="12"/>
  <c r="BV369" i="12"/>
  <c r="BV370" i="12"/>
  <c r="BV371" i="12"/>
  <c r="BV372" i="12"/>
  <c r="BV373" i="12"/>
  <c r="BV374" i="12"/>
  <c r="BV375" i="12"/>
  <c r="BV376" i="12"/>
  <c r="BV377" i="12"/>
  <c r="BV378" i="12"/>
  <c r="BV379" i="12"/>
  <c r="BV380" i="12"/>
  <c r="BV381" i="12"/>
  <c r="BV382" i="12"/>
  <c r="BV383" i="12"/>
  <c r="BV384" i="12"/>
  <c r="BV385" i="12"/>
  <c r="BV386" i="12"/>
  <c r="BV387" i="12"/>
  <c r="BV388" i="12"/>
  <c r="BV389" i="12"/>
  <c r="BV390" i="12"/>
  <c r="BV391" i="12"/>
  <c r="BV392" i="12"/>
  <c r="BV393" i="12"/>
  <c r="BV394" i="12"/>
  <c r="BV395" i="12"/>
  <c r="BV396" i="12"/>
  <c r="BV397" i="12"/>
  <c r="BV398" i="12"/>
  <c r="BV399" i="12"/>
  <c r="BV400" i="12"/>
  <c r="BV401" i="12"/>
  <c r="BV402" i="12"/>
  <c r="BV403" i="12"/>
  <c r="BV404" i="12"/>
  <c r="BV405" i="12"/>
  <c r="BV406" i="12"/>
  <c r="BV407" i="12"/>
  <c r="BV408" i="12"/>
  <c r="BV409" i="12"/>
  <c r="BV410" i="12"/>
  <c r="BV411" i="12"/>
  <c r="BV412" i="12"/>
  <c r="BV413" i="12"/>
  <c r="BV414" i="12"/>
  <c r="BV415" i="12"/>
  <c r="BV416" i="12"/>
  <c r="BV417" i="12"/>
  <c r="BV418" i="12"/>
  <c r="BV419" i="12"/>
  <c r="BV420" i="12"/>
  <c r="BV421" i="12"/>
  <c r="BV422" i="12"/>
  <c r="BV423" i="12"/>
  <c r="BV424" i="12"/>
  <c r="BV425" i="12"/>
  <c r="BV426" i="12"/>
  <c r="BV427" i="12"/>
  <c r="BV428" i="12"/>
  <c r="BV429" i="12"/>
  <c r="BV430" i="12"/>
  <c r="BV431" i="12"/>
  <c r="BV432" i="12"/>
  <c r="BV433" i="12"/>
  <c r="BV434" i="12"/>
  <c r="BV435" i="12"/>
  <c r="BV436" i="12"/>
  <c r="BV437" i="12"/>
  <c r="BV438" i="12"/>
  <c r="BV439" i="12"/>
  <c r="BV440" i="12"/>
  <c r="BV441" i="12"/>
  <c r="BV442" i="12"/>
  <c r="BV443" i="12"/>
  <c r="BV444" i="12"/>
  <c r="BV445" i="12"/>
  <c r="BV446" i="12"/>
  <c r="BV447" i="12"/>
  <c r="BV448" i="12"/>
  <c r="BV449" i="12"/>
  <c r="BV450" i="12"/>
  <c r="BV451" i="12"/>
  <c r="BV452" i="12"/>
  <c r="BV453" i="12"/>
  <c r="BV454" i="12"/>
  <c r="BV455" i="12"/>
  <c r="BV456" i="12"/>
  <c r="BV457" i="12"/>
  <c r="BV458" i="12"/>
  <c r="BV459" i="12"/>
  <c r="BV460" i="12"/>
  <c r="BV461" i="12"/>
  <c r="BV462" i="12"/>
  <c r="BV463" i="12"/>
  <c r="BV464" i="12"/>
  <c r="BV465" i="12"/>
  <c r="BV466" i="12"/>
  <c r="BV467" i="12"/>
  <c r="BV468" i="12"/>
  <c r="BV469" i="12"/>
  <c r="BV470" i="12"/>
  <c r="BV471" i="12"/>
  <c r="BV472" i="12"/>
  <c r="BV473" i="12"/>
  <c r="BV474" i="12"/>
  <c r="BV475" i="12"/>
  <c r="BV476" i="12"/>
  <c r="BV477" i="12"/>
  <c r="BV478" i="12"/>
  <c r="BV479" i="12"/>
  <c r="BV480" i="12"/>
  <c r="BV481" i="12"/>
  <c r="BV482" i="12"/>
  <c r="BV483" i="12"/>
  <c r="BV484" i="12"/>
  <c r="BV485" i="12"/>
  <c r="BV486" i="12"/>
  <c r="BV487" i="12"/>
  <c r="BV488" i="12"/>
  <c r="BV489" i="12"/>
  <c r="BV490" i="12"/>
  <c r="BV491" i="12"/>
  <c r="BV492" i="12"/>
  <c r="BV493" i="12"/>
  <c r="BV494" i="12"/>
  <c r="BV495" i="12"/>
  <c r="BV496" i="12"/>
  <c r="BV497" i="12"/>
  <c r="BV498" i="12"/>
  <c r="BV499" i="12"/>
  <c r="BV500" i="12"/>
  <c r="BV501" i="12"/>
  <c r="BV502" i="12"/>
  <c r="BV503" i="12"/>
  <c r="BV504" i="12"/>
  <c r="BV505" i="12"/>
  <c r="BV506" i="12"/>
  <c r="BV507" i="12"/>
  <c r="BV508" i="12"/>
  <c r="BV509" i="12"/>
  <c r="BV510" i="12"/>
  <c r="BV511" i="12"/>
  <c r="BV512" i="12"/>
  <c r="BV513" i="12"/>
  <c r="BV514" i="12"/>
  <c r="BV515" i="12"/>
  <c r="BV516" i="12"/>
  <c r="BV517" i="12"/>
  <c r="BV518" i="12"/>
  <c r="BV519" i="12"/>
  <c r="BV520" i="12"/>
  <c r="BV521" i="12"/>
  <c r="BV522" i="12"/>
  <c r="BV523" i="12"/>
  <c r="BV524" i="12"/>
  <c r="BV525" i="12"/>
  <c r="BV526" i="12"/>
  <c r="BV527" i="12"/>
  <c r="BV528" i="12"/>
  <c r="BV529" i="12"/>
  <c r="BV530" i="12"/>
  <c r="BV531" i="12"/>
  <c r="BV532" i="12"/>
  <c r="BV533" i="12"/>
  <c r="BV534" i="12"/>
  <c r="BV535" i="12"/>
  <c r="BV536" i="12"/>
  <c r="BV537" i="12"/>
  <c r="BV538" i="12"/>
  <c r="BV539" i="12"/>
  <c r="BV540" i="12"/>
  <c r="BV541" i="12"/>
  <c r="BV542" i="12"/>
  <c r="BV543" i="12"/>
  <c r="BV544" i="12"/>
  <c r="BV545" i="12"/>
  <c r="BV546" i="12"/>
  <c r="BV547" i="12"/>
  <c r="BV548" i="12"/>
  <c r="BV549" i="12"/>
  <c r="BV550" i="12"/>
  <c r="BV551" i="12"/>
  <c r="BV552" i="12"/>
  <c r="BV553" i="12"/>
  <c r="BV554" i="12"/>
  <c r="BV555" i="12"/>
  <c r="BV556" i="12"/>
  <c r="BV557" i="12"/>
  <c r="BV558" i="12"/>
  <c r="BV559" i="12"/>
  <c r="BV560" i="12"/>
  <c r="BV561" i="12"/>
  <c r="BV562" i="12"/>
  <c r="BV563" i="12"/>
  <c r="BV564" i="12"/>
  <c r="BV565" i="12"/>
  <c r="BV566" i="12"/>
  <c r="BV567" i="12"/>
  <c r="BV568" i="12"/>
  <c r="BV569" i="12"/>
  <c r="BV570" i="12"/>
  <c r="BV571" i="12"/>
  <c r="BV572" i="12"/>
  <c r="BV573" i="12"/>
  <c r="BV574" i="12"/>
  <c r="BV575" i="12"/>
  <c r="BV576" i="12"/>
  <c r="BV577" i="12"/>
  <c r="BV578" i="12"/>
  <c r="BV579" i="12"/>
  <c r="BV580" i="12"/>
  <c r="BV581" i="12"/>
  <c r="BV582" i="12"/>
  <c r="BV583" i="12"/>
  <c r="BV584" i="12"/>
  <c r="BV585" i="12"/>
  <c r="BV586" i="12"/>
  <c r="BV587" i="12"/>
  <c r="BV588" i="12"/>
  <c r="BV589" i="12"/>
  <c r="BV590" i="12"/>
  <c r="BV591" i="12"/>
  <c r="BV592" i="12"/>
  <c r="BV593" i="12"/>
  <c r="BV594" i="12"/>
  <c r="BV595" i="12"/>
  <c r="BV596" i="12"/>
  <c r="BV597" i="12"/>
  <c r="BV598" i="12"/>
  <c r="BV599" i="12"/>
  <c r="BV600" i="12"/>
  <c r="BV601" i="12"/>
  <c r="BV602" i="12"/>
  <c r="BV603" i="12"/>
  <c r="BW352" i="12"/>
  <c r="BW353" i="12"/>
  <c r="BW354" i="12"/>
  <c r="BW355" i="12"/>
  <c r="BW356" i="12"/>
  <c r="BW357" i="12"/>
  <c r="BW358" i="12"/>
  <c r="BW359" i="12"/>
  <c r="BW360" i="12"/>
  <c r="BW361" i="12"/>
  <c r="BW362" i="12"/>
  <c r="BW363" i="12"/>
  <c r="BW364" i="12"/>
  <c r="BW365" i="12"/>
  <c r="BW366" i="12"/>
  <c r="BW367" i="12"/>
  <c r="BW368" i="12"/>
  <c r="BW369" i="12"/>
  <c r="BW370" i="12"/>
  <c r="BW371" i="12"/>
  <c r="BW372" i="12"/>
  <c r="BW373" i="12"/>
  <c r="BW374" i="12"/>
  <c r="BW375" i="12"/>
  <c r="BW376" i="12"/>
  <c r="BW377" i="12"/>
  <c r="BW378" i="12"/>
  <c r="BW379" i="12"/>
  <c r="BW380" i="12"/>
  <c r="BW381" i="12"/>
  <c r="BW382" i="12"/>
  <c r="BW383" i="12"/>
  <c r="BW384" i="12"/>
  <c r="BW385" i="12"/>
  <c r="BW386" i="12"/>
  <c r="BW387" i="12"/>
  <c r="BW388" i="12"/>
  <c r="BW389" i="12"/>
  <c r="BW390" i="12"/>
  <c r="BW391" i="12"/>
  <c r="BW392" i="12"/>
  <c r="BW393" i="12"/>
  <c r="BW394" i="12"/>
  <c r="BW395" i="12"/>
  <c r="BW396" i="12"/>
  <c r="BW397" i="12"/>
  <c r="BW398" i="12"/>
  <c r="BW399" i="12"/>
  <c r="BW400" i="12"/>
  <c r="BW401" i="12"/>
  <c r="BW402" i="12"/>
  <c r="BW403" i="12"/>
  <c r="BW404" i="12"/>
  <c r="BW405" i="12"/>
  <c r="BW406" i="12"/>
  <c r="BW407" i="12"/>
  <c r="BW408" i="12"/>
  <c r="BW409" i="12"/>
  <c r="BW410" i="12"/>
  <c r="BW411" i="12"/>
  <c r="BW412" i="12"/>
  <c r="BW413" i="12"/>
  <c r="BW414" i="12"/>
  <c r="BW415" i="12"/>
  <c r="BW416" i="12"/>
  <c r="BW417" i="12"/>
  <c r="BW418" i="12"/>
  <c r="BW419" i="12"/>
  <c r="BW420" i="12"/>
  <c r="BW421" i="12"/>
  <c r="BW422" i="12"/>
  <c r="BW423" i="12"/>
  <c r="BW424" i="12"/>
  <c r="BW425" i="12"/>
  <c r="BW426" i="12"/>
  <c r="BW427" i="12"/>
  <c r="BW428" i="12"/>
  <c r="BW429" i="12"/>
  <c r="BW430" i="12"/>
  <c r="BW431" i="12"/>
  <c r="BW432" i="12"/>
  <c r="BW433" i="12"/>
  <c r="BW434" i="12"/>
  <c r="BW435" i="12"/>
  <c r="BW436" i="12"/>
  <c r="BW437" i="12"/>
  <c r="BW438" i="12"/>
  <c r="BW439" i="12"/>
  <c r="BW440" i="12"/>
  <c r="BW441" i="12"/>
  <c r="BW442" i="12"/>
  <c r="BW443" i="12"/>
  <c r="BW444" i="12"/>
  <c r="BW445" i="12"/>
  <c r="BW446" i="12"/>
  <c r="BW447" i="12"/>
  <c r="BW448" i="12"/>
  <c r="BW449" i="12"/>
  <c r="BW450" i="12"/>
  <c r="BW451" i="12"/>
  <c r="BW452" i="12"/>
  <c r="BW453" i="12"/>
  <c r="BW454" i="12"/>
  <c r="BW455" i="12"/>
  <c r="BW456" i="12"/>
  <c r="BW457" i="12"/>
  <c r="BW458" i="12"/>
  <c r="BW459" i="12"/>
  <c r="BW460" i="12"/>
  <c r="BW461" i="12"/>
  <c r="BW462" i="12"/>
  <c r="BW463" i="12"/>
  <c r="BW464" i="12"/>
  <c r="BW465" i="12"/>
  <c r="BW466" i="12"/>
  <c r="BW467" i="12"/>
  <c r="BW468" i="12"/>
  <c r="BW469" i="12"/>
  <c r="BW470" i="12"/>
  <c r="BW471" i="12"/>
  <c r="BW472" i="12"/>
  <c r="BW473" i="12"/>
  <c r="BW474" i="12"/>
  <c r="BW475" i="12"/>
  <c r="BW476" i="12"/>
  <c r="BW477" i="12"/>
  <c r="BW478" i="12"/>
  <c r="BW479" i="12"/>
  <c r="BW480" i="12"/>
  <c r="BW481" i="12"/>
  <c r="BW482" i="12"/>
  <c r="BW483" i="12"/>
  <c r="BW484" i="12"/>
  <c r="BW485" i="12"/>
  <c r="BW486" i="12"/>
  <c r="BW487" i="12"/>
  <c r="BW488" i="12"/>
  <c r="BW489" i="12"/>
  <c r="BW490" i="12"/>
  <c r="BW491" i="12"/>
  <c r="BW492" i="12"/>
  <c r="BW493" i="12"/>
  <c r="BW494" i="12"/>
  <c r="BW495" i="12"/>
  <c r="BW496" i="12"/>
  <c r="BW497" i="12"/>
  <c r="BW498" i="12"/>
  <c r="BW499" i="12"/>
  <c r="BW500" i="12"/>
  <c r="BW501" i="12"/>
  <c r="BW502" i="12"/>
  <c r="BW503" i="12"/>
  <c r="BW504" i="12"/>
  <c r="BW505" i="12"/>
  <c r="BW506" i="12"/>
  <c r="BW507" i="12"/>
  <c r="BW508" i="12"/>
  <c r="BW509" i="12"/>
  <c r="BW510" i="12"/>
  <c r="BW511" i="12"/>
  <c r="BW512" i="12"/>
  <c r="BW513" i="12"/>
  <c r="BW514" i="12"/>
  <c r="BW515" i="12"/>
  <c r="BW516" i="12"/>
  <c r="BW517" i="12"/>
  <c r="BW518" i="12"/>
  <c r="BW519" i="12"/>
  <c r="BW520" i="12"/>
  <c r="BW521" i="12"/>
  <c r="BW522" i="12"/>
  <c r="BW523" i="12"/>
  <c r="BW524" i="12"/>
  <c r="BW525" i="12"/>
  <c r="BW526" i="12"/>
  <c r="BW527" i="12"/>
  <c r="BW528" i="12"/>
  <c r="BW529" i="12"/>
  <c r="BW530" i="12"/>
  <c r="BW531" i="12"/>
  <c r="BW532" i="12"/>
  <c r="BW533" i="12"/>
  <c r="BW534" i="12"/>
  <c r="BW535" i="12"/>
  <c r="BW536" i="12"/>
  <c r="BW537" i="12"/>
  <c r="BW538" i="12"/>
  <c r="BW539" i="12"/>
  <c r="BW540" i="12"/>
  <c r="BW541" i="12"/>
  <c r="BW542" i="12"/>
  <c r="BW543" i="12"/>
  <c r="BW544" i="12"/>
  <c r="BW545" i="12"/>
  <c r="BW546" i="12"/>
  <c r="BW547" i="12"/>
  <c r="BW548" i="12"/>
  <c r="BW549" i="12"/>
  <c r="BW550" i="12"/>
  <c r="BW551" i="12"/>
  <c r="BW552" i="12"/>
  <c r="BW553" i="12"/>
  <c r="BW554" i="12"/>
  <c r="BW555" i="12"/>
  <c r="BW556" i="12"/>
  <c r="BW557" i="12"/>
  <c r="BW558" i="12"/>
  <c r="BW559" i="12"/>
  <c r="BW560" i="12"/>
  <c r="BW561" i="12"/>
  <c r="BW562" i="12"/>
  <c r="BW563" i="12"/>
  <c r="BW564" i="12"/>
  <c r="BW565" i="12"/>
  <c r="BW566" i="12"/>
  <c r="BW567" i="12"/>
  <c r="BW568" i="12"/>
  <c r="BW569" i="12"/>
  <c r="BW570" i="12"/>
  <c r="BW571" i="12"/>
  <c r="BW572" i="12"/>
  <c r="BW573" i="12"/>
  <c r="BW574" i="12"/>
  <c r="BW575" i="12"/>
  <c r="BW576" i="12"/>
  <c r="BW577" i="12"/>
  <c r="BW578" i="12"/>
  <c r="BW579" i="12"/>
  <c r="BW580" i="12"/>
  <c r="BW581" i="12"/>
  <c r="BW582" i="12"/>
  <c r="BW583" i="12"/>
  <c r="BW584" i="12"/>
  <c r="BW585" i="12"/>
  <c r="BW586" i="12"/>
  <c r="BW587" i="12"/>
  <c r="BW588" i="12"/>
  <c r="BW589" i="12"/>
  <c r="BW590" i="12"/>
  <c r="BW591" i="12"/>
  <c r="BW592" i="12"/>
  <c r="BW593" i="12"/>
  <c r="BW594" i="12"/>
  <c r="BW595" i="12"/>
  <c r="BW596" i="12"/>
  <c r="BW597" i="12"/>
  <c r="BW598" i="12"/>
  <c r="BW599" i="12"/>
  <c r="BW600" i="12"/>
  <c r="BW601" i="12"/>
  <c r="BW602" i="12"/>
  <c r="BW603" i="12"/>
  <c r="BX352" i="12"/>
  <c r="BX353" i="12"/>
  <c r="BX354" i="12"/>
  <c r="BX355" i="12"/>
  <c r="BX356" i="12"/>
  <c r="BX357" i="12"/>
  <c r="BX358" i="12"/>
  <c r="BX359" i="12"/>
  <c r="BX360" i="12"/>
  <c r="BX361" i="12"/>
  <c r="BX362" i="12"/>
  <c r="BX363" i="12"/>
  <c r="BX364" i="12"/>
  <c r="BX365" i="12"/>
  <c r="BX366" i="12"/>
  <c r="BX367" i="12"/>
  <c r="BX368" i="12"/>
  <c r="BX369" i="12"/>
  <c r="BX370" i="12"/>
  <c r="BX371" i="12"/>
  <c r="BX372" i="12"/>
  <c r="BX373" i="12"/>
  <c r="BX374" i="12"/>
  <c r="BX375" i="12"/>
  <c r="BX376" i="12"/>
  <c r="BX377" i="12"/>
  <c r="BX378" i="12"/>
  <c r="BX379" i="12"/>
  <c r="BX380" i="12"/>
  <c r="BX381" i="12"/>
  <c r="BX382" i="12"/>
  <c r="BX383" i="12"/>
  <c r="BX384" i="12"/>
  <c r="BX385" i="12"/>
  <c r="BX386" i="12"/>
  <c r="BX387" i="12"/>
  <c r="BX388" i="12"/>
  <c r="BX389" i="12"/>
  <c r="BX390" i="12"/>
  <c r="BX391" i="12"/>
  <c r="BX392" i="12"/>
  <c r="BX393" i="12"/>
  <c r="BX394" i="12"/>
  <c r="BX395" i="12"/>
  <c r="BX396" i="12"/>
  <c r="BX397" i="12"/>
  <c r="BX398" i="12"/>
  <c r="BX399" i="12"/>
  <c r="BX400" i="12"/>
  <c r="BX401" i="12"/>
  <c r="BX402" i="12"/>
  <c r="BX403" i="12"/>
  <c r="BX404" i="12"/>
  <c r="BX405" i="12"/>
  <c r="BX406" i="12"/>
  <c r="BX407" i="12"/>
  <c r="BX408" i="12"/>
  <c r="BX409" i="12"/>
  <c r="BX410" i="12"/>
  <c r="BX411" i="12"/>
  <c r="BX412" i="12"/>
  <c r="BX413" i="12"/>
  <c r="BX414" i="12"/>
  <c r="BX415" i="12"/>
  <c r="BX416" i="12"/>
  <c r="BX417" i="12"/>
  <c r="BX418" i="12"/>
  <c r="BX419" i="12"/>
  <c r="BX420" i="12"/>
  <c r="BX421" i="12"/>
  <c r="BX422" i="12"/>
  <c r="BX423" i="12"/>
  <c r="BX424" i="12"/>
  <c r="BX425" i="12"/>
  <c r="BX426" i="12"/>
  <c r="BX427" i="12"/>
  <c r="BX428" i="12"/>
  <c r="BX429" i="12"/>
  <c r="BX430" i="12"/>
  <c r="BX431" i="12"/>
  <c r="BX432" i="12"/>
  <c r="BX433" i="12"/>
  <c r="BX434" i="12"/>
  <c r="BX435" i="12"/>
  <c r="BX436" i="12"/>
  <c r="BX437" i="12"/>
  <c r="BX438" i="12"/>
  <c r="BX439" i="12"/>
  <c r="BX440" i="12"/>
  <c r="BX441" i="12"/>
  <c r="BX442" i="12"/>
  <c r="BX443" i="12"/>
  <c r="BX444" i="12"/>
  <c r="BX445" i="12"/>
  <c r="BX446" i="12"/>
  <c r="BX447" i="12"/>
  <c r="BX448" i="12"/>
  <c r="BX449" i="12"/>
  <c r="BX450" i="12"/>
  <c r="BX451" i="12"/>
  <c r="BX452" i="12"/>
  <c r="BX453" i="12"/>
  <c r="BX454" i="12"/>
  <c r="BX455" i="12"/>
  <c r="BX456" i="12"/>
  <c r="BX457" i="12"/>
  <c r="BX458" i="12"/>
  <c r="BX459" i="12"/>
  <c r="BX460" i="12"/>
  <c r="BX461" i="12"/>
  <c r="BX462" i="12"/>
  <c r="BX463" i="12"/>
  <c r="BX464" i="12"/>
  <c r="BX465" i="12"/>
  <c r="BX466" i="12"/>
  <c r="BX467" i="12"/>
  <c r="BX468" i="12"/>
  <c r="BX469" i="12"/>
  <c r="BX470" i="12"/>
  <c r="BX471" i="12"/>
  <c r="BX472" i="12"/>
  <c r="BX473" i="12"/>
  <c r="BX474" i="12"/>
  <c r="BX475" i="12"/>
  <c r="BX476" i="12"/>
  <c r="BX477" i="12"/>
  <c r="BX478" i="12"/>
  <c r="BX479" i="12"/>
  <c r="BX480" i="12"/>
  <c r="BX481" i="12"/>
  <c r="BX482" i="12"/>
  <c r="BX483" i="12"/>
  <c r="BX484" i="12"/>
  <c r="BX485" i="12"/>
  <c r="BX486" i="12"/>
  <c r="BX487" i="12"/>
  <c r="BX488" i="12"/>
  <c r="BX489" i="12"/>
  <c r="BX490" i="12"/>
  <c r="BX491" i="12"/>
  <c r="BX492" i="12"/>
  <c r="BX493" i="12"/>
  <c r="BX494" i="12"/>
  <c r="BX495" i="12"/>
  <c r="BX496" i="12"/>
  <c r="BX497" i="12"/>
  <c r="BX498" i="12"/>
  <c r="BX499" i="12"/>
  <c r="BX500" i="12"/>
  <c r="BX501" i="12"/>
  <c r="BX502" i="12"/>
  <c r="BX503" i="12"/>
  <c r="BX504" i="12"/>
  <c r="BX505" i="12"/>
  <c r="BX506" i="12"/>
  <c r="BX507" i="12"/>
  <c r="BX508" i="12"/>
  <c r="BX509" i="12"/>
  <c r="BX510" i="12"/>
  <c r="BX511" i="12"/>
  <c r="BX512" i="12"/>
  <c r="BX513" i="12"/>
  <c r="BX514" i="12"/>
  <c r="BX515" i="12"/>
  <c r="BX516" i="12"/>
  <c r="BX517" i="12"/>
  <c r="BX518" i="12"/>
  <c r="BX519" i="12"/>
  <c r="BX520" i="12"/>
  <c r="BX521" i="12"/>
  <c r="BX522" i="12"/>
  <c r="BX523" i="12"/>
  <c r="BX524" i="12"/>
  <c r="BX525" i="12"/>
  <c r="BX526" i="12"/>
  <c r="BX527" i="12"/>
  <c r="BX528" i="12"/>
  <c r="BX529" i="12"/>
  <c r="BX530" i="12"/>
  <c r="BX531" i="12"/>
  <c r="BX532" i="12"/>
  <c r="BX533" i="12"/>
  <c r="BX534" i="12"/>
  <c r="BX535" i="12"/>
  <c r="BX536" i="12"/>
  <c r="BX537" i="12"/>
  <c r="BX538" i="12"/>
  <c r="BX539" i="12"/>
  <c r="BX540" i="12"/>
  <c r="BX541" i="12"/>
  <c r="BX542" i="12"/>
  <c r="BX543" i="12"/>
  <c r="BX544" i="12"/>
  <c r="BX545" i="12"/>
  <c r="BX546" i="12"/>
  <c r="BX547" i="12"/>
  <c r="BX548" i="12"/>
  <c r="BX549" i="12"/>
  <c r="BX550" i="12"/>
  <c r="BX551" i="12"/>
  <c r="BX552" i="12"/>
  <c r="BX553" i="12"/>
  <c r="BX554" i="12"/>
  <c r="BX555" i="12"/>
  <c r="BX556" i="12"/>
  <c r="BX557" i="12"/>
  <c r="BX558" i="12"/>
  <c r="BX559" i="12"/>
  <c r="BX560" i="12"/>
  <c r="BX561" i="12"/>
  <c r="BX562" i="12"/>
  <c r="BX563" i="12"/>
  <c r="BX564" i="12"/>
  <c r="BX565" i="12"/>
  <c r="BX566" i="12"/>
  <c r="BX567" i="12"/>
  <c r="BX568" i="12"/>
  <c r="BX569" i="12"/>
  <c r="BX570" i="12"/>
  <c r="BX571" i="12"/>
  <c r="BX572" i="12"/>
  <c r="BX573" i="12"/>
  <c r="BX574" i="12"/>
  <c r="BX575" i="12"/>
  <c r="BX576" i="12"/>
  <c r="BX577" i="12"/>
  <c r="BX578" i="12"/>
  <c r="BX579" i="12"/>
  <c r="BX580" i="12"/>
  <c r="BX581" i="12"/>
  <c r="BX582" i="12"/>
  <c r="BX583" i="12"/>
  <c r="BX584" i="12"/>
  <c r="BX585" i="12"/>
  <c r="BX586" i="12"/>
  <c r="BX587" i="12"/>
  <c r="BX588" i="12"/>
  <c r="BX589" i="12"/>
  <c r="BX590" i="12"/>
  <c r="BX591" i="12"/>
  <c r="BX592" i="12"/>
  <c r="BX593" i="12"/>
  <c r="BX594" i="12"/>
  <c r="BX595" i="12"/>
  <c r="BX596" i="12"/>
  <c r="BX597" i="12"/>
  <c r="BX598" i="12"/>
  <c r="BX599" i="12"/>
  <c r="BX600" i="12"/>
  <c r="BX601" i="12"/>
  <c r="BX602" i="12"/>
  <c r="BX603" i="12"/>
  <c r="BY352" i="12"/>
  <c r="BY353" i="12"/>
  <c r="BY354" i="12"/>
  <c r="BY355" i="12"/>
  <c r="BY356" i="12"/>
  <c r="BY357" i="12"/>
  <c r="BY358" i="12"/>
  <c r="BY359" i="12"/>
  <c r="BY360" i="12"/>
  <c r="BY361" i="12"/>
  <c r="BY362" i="12"/>
  <c r="BY363" i="12"/>
  <c r="BY364" i="12"/>
  <c r="BY365" i="12"/>
  <c r="BY366" i="12"/>
  <c r="BY367" i="12"/>
  <c r="BY368" i="12"/>
  <c r="BY369" i="12"/>
  <c r="BY370" i="12"/>
  <c r="BY371" i="12"/>
  <c r="BY372" i="12"/>
  <c r="BY373" i="12"/>
  <c r="BY374" i="12"/>
  <c r="BY375" i="12"/>
  <c r="BY376" i="12"/>
  <c r="BY377" i="12"/>
  <c r="BY378" i="12"/>
  <c r="BY379" i="12"/>
  <c r="BY380" i="12"/>
  <c r="BY381" i="12"/>
  <c r="BY382" i="12"/>
  <c r="BY383" i="12"/>
  <c r="BY384" i="12"/>
  <c r="BY385" i="12"/>
  <c r="BY386" i="12"/>
  <c r="BY387" i="12"/>
  <c r="BY388" i="12"/>
  <c r="BY389" i="12"/>
  <c r="BY390" i="12"/>
  <c r="BY391" i="12"/>
  <c r="BY392" i="12"/>
  <c r="BY393" i="12"/>
  <c r="BY394" i="12"/>
  <c r="BY395" i="12"/>
  <c r="BY396" i="12"/>
  <c r="BY397" i="12"/>
  <c r="BY398" i="12"/>
  <c r="BY399" i="12"/>
  <c r="BY400" i="12"/>
  <c r="BY401" i="12"/>
  <c r="BY402" i="12"/>
  <c r="BY403" i="12"/>
  <c r="BY404" i="12"/>
  <c r="BY405" i="12"/>
  <c r="BY406" i="12"/>
  <c r="BY407" i="12"/>
  <c r="BY408" i="12"/>
  <c r="BY409" i="12"/>
  <c r="BY410" i="12"/>
  <c r="BY411" i="12"/>
  <c r="BY412" i="12"/>
  <c r="BY413" i="12"/>
  <c r="BY414" i="12"/>
  <c r="BY415" i="12"/>
  <c r="BY416" i="12"/>
  <c r="BY417" i="12"/>
  <c r="BY418" i="12"/>
  <c r="BY419" i="12"/>
  <c r="BY420" i="12"/>
  <c r="BY421" i="12"/>
  <c r="BY422" i="12"/>
  <c r="BY423" i="12"/>
  <c r="BY424" i="12"/>
  <c r="BY425" i="12"/>
  <c r="BY426" i="12"/>
  <c r="BY427" i="12"/>
  <c r="BY428" i="12"/>
  <c r="BY429" i="12"/>
  <c r="BY430" i="12"/>
  <c r="BY431" i="12"/>
  <c r="BY432" i="12"/>
  <c r="BY433" i="12"/>
  <c r="BY434" i="12"/>
  <c r="BY435" i="12"/>
  <c r="BY436" i="12"/>
  <c r="BY437" i="12"/>
  <c r="BY438" i="12"/>
  <c r="BY439" i="12"/>
  <c r="BY440" i="12"/>
  <c r="BY441" i="12"/>
  <c r="BY442" i="12"/>
  <c r="BY443" i="12"/>
  <c r="BY444" i="12"/>
  <c r="BY445" i="12"/>
  <c r="BY446" i="12"/>
  <c r="BY447" i="12"/>
  <c r="BY448" i="12"/>
  <c r="BY449" i="12"/>
  <c r="BY450" i="12"/>
  <c r="BY451" i="12"/>
  <c r="BY452" i="12"/>
  <c r="BY453" i="12"/>
  <c r="BY454" i="12"/>
  <c r="BY455" i="12"/>
  <c r="BY456" i="12"/>
  <c r="BY457" i="12"/>
  <c r="BY458" i="12"/>
  <c r="BY459" i="12"/>
  <c r="BY460" i="12"/>
  <c r="BY461" i="12"/>
  <c r="BY462" i="12"/>
  <c r="BY463" i="12"/>
  <c r="BY464" i="12"/>
  <c r="BY465" i="12"/>
  <c r="BY466" i="12"/>
  <c r="BY467" i="12"/>
  <c r="BY468" i="12"/>
  <c r="BY469" i="12"/>
  <c r="BY470" i="12"/>
  <c r="BY471" i="12"/>
  <c r="BY472" i="12"/>
  <c r="BY473" i="12"/>
  <c r="BY474" i="12"/>
  <c r="BY475" i="12"/>
  <c r="BY476" i="12"/>
  <c r="BY477" i="12"/>
  <c r="BY478" i="12"/>
  <c r="BY479" i="12"/>
  <c r="BY480" i="12"/>
  <c r="BY481" i="12"/>
  <c r="BY482" i="12"/>
  <c r="BY483" i="12"/>
  <c r="BY484" i="12"/>
  <c r="BY485" i="12"/>
  <c r="BY486" i="12"/>
  <c r="BY487" i="12"/>
  <c r="BY488" i="12"/>
  <c r="BY489" i="12"/>
  <c r="BY490" i="12"/>
  <c r="BY491" i="12"/>
  <c r="BY492" i="12"/>
  <c r="BY493" i="12"/>
  <c r="BY494" i="12"/>
  <c r="BY495" i="12"/>
  <c r="BY496" i="12"/>
  <c r="BY497" i="12"/>
  <c r="BY498" i="12"/>
  <c r="BY499" i="12"/>
  <c r="BY500" i="12"/>
  <c r="BY501" i="12"/>
  <c r="BY502" i="12"/>
  <c r="BY503" i="12"/>
  <c r="BY504" i="12"/>
  <c r="BY505" i="12"/>
  <c r="BY506" i="12"/>
  <c r="BY507" i="12"/>
  <c r="BY508" i="12"/>
  <c r="BY509" i="12"/>
  <c r="BY510" i="12"/>
  <c r="BY511" i="12"/>
  <c r="BY512" i="12"/>
  <c r="BY513" i="12"/>
  <c r="BY514" i="12"/>
  <c r="BY515" i="12"/>
  <c r="BY516" i="12"/>
  <c r="BY517" i="12"/>
  <c r="BY518" i="12"/>
  <c r="BY519" i="12"/>
  <c r="BY520" i="12"/>
  <c r="BY521" i="12"/>
  <c r="BY522" i="12"/>
  <c r="BY523" i="12"/>
  <c r="BY524" i="12"/>
  <c r="BY525" i="12"/>
  <c r="BY526" i="12"/>
  <c r="BY527" i="12"/>
  <c r="BY528" i="12"/>
  <c r="BY529" i="12"/>
  <c r="BY530" i="12"/>
  <c r="BY531" i="12"/>
  <c r="BY532" i="12"/>
  <c r="BY533" i="12"/>
  <c r="BY534" i="12"/>
  <c r="BY535" i="12"/>
  <c r="BY536" i="12"/>
  <c r="BY537" i="12"/>
  <c r="BY538" i="12"/>
  <c r="BY539" i="12"/>
  <c r="BY540" i="12"/>
  <c r="BY541" i="12"/>
  <c r="BY542" i="12"/>
  <c r="BY543" i="12"/>
  <c r="BY544" i="12"/>
  <c r="BY545" i="12"/>
  <c r="BY546" i="12"/>
  <c r="BY547" i="12"/>
  <c r="BY548" i="12"/>
  <c r="BY549" i="12"/>
  <c r="BY550" i="12"/>
  <c r="BY551" i="12"/>
  <c r="BY552" i="12"/>
  <c r="BY553" i="12"/>
  <c r="BY554" i="12"/>
  <c r="BY555" i="12"/>
  <c r="BY556" i="12"/>
  <c r="BY557" i="12"/>
  <c r="BY558" i="12"/>
  <c r="BY559" i="12"/>
  <c r="BY560" i="12"/>
  <c r="BY561" i="12"/>
  <c r="BY562" i="12"/>
  <c r="BY563" i="12"/>
  <c r="BY564" i="12"/>
  <c r="BY565" i="12"/>
  <c r="BY566" i="12"/>
  <c r="BY567" i="12"/>
  <c r="BY568" i="12"/>
  <c r="BY569" i="12"/>
  <c r="BY570" i="12"/>
  <c r="BY571" i="12"/>
  <c r="BY572" i="12"/>
  <c r="BY573" i="12"/>
  <c r="BY574" i="12"/>
  <c r="BY575" i="12"/>
  <c r="BY576" i="12"/>
  <c r="BY577" i="12"/>
  <c r="BY578" i="12"/>
  <c r="BY579" i="12"/>
  <c r="BY580" i="12"/>
  <c r="BY581" i="12"/>
  <c r="BY582" i="12"/>
  <c r="BY583" i="12"/>
  <c r="BY584" i="12"/>
  <c r="BY585" i="12"/>
  <c r="BY586" i="12"/>
  <c r="BY587" i="12"/>
  <c r="BY588" i="12"/>
  <c r="BY589" i="12"/>
  <c r="BY590" i="12"/>
  <c r="BY591" i="12"/>
  <c r="BY592" i="12"/>
  <c r="BY593" i="12"/>
  <c r="BY594" i="12"/>
  <c r="BY595" i="12"/>
  <c r="BY596" i="12"/>
  <c r="BY597" i="12"/>
  <c r="BY598" i="12"/>
  <c r="BY599" i="12"/>
  <c r="BY600" i="12"/>
  <c r="BY601" i="12"/>
  <c r="BY602" i="12"/>
  <c r="BY603" i="12"/>
  <c r="BZ352" i="12"/>
  <c r="BZ353" i="12"/>
  <c r="BZ354" i="12"/>
  <c r="BZ355" i="12"/>
  <c r="BZ356" i="12"/>
  <c r="BZ357" i="12"/>
  <c r="BZ358" i="12"/>
  <c r="BZ359" i="12"/>
  <c r="BZ360" i="12"/>
  <c r="BZ361" i="12"/>
  <c r="BZ362" i="12"/>
  <c r="BZ363" i="12"/>
  <c r="BZ364" i="12"/>
  <c r="BZ365" i="12"/>
  <c r="BZ366" i="12"/>
  <c r="BZ367" i="12"/>
  <c r="BZ368" i="12"/>
  <c r="BZ369" i="12"/>
  <c r="BZ370" i="12"/>
  <c r="BZ371" i="12"/>
  <c r="BZ372" i="12"/>
  <c r="BZ373" i="12"/>
  <c r="BZ374" i="12"/>
  <c r="BZ375" i="12"/>
  <c r="BZ376" i="12"/>
  <c r="BZ377" i="12"/>
  <c r="BZ378" i="12"/>
  <c r="BZ379" i="12"/>
  <c r="BZ380" i="12"/>
  <c r="BZ381" i="12"/>
  <c r="BZ382" i="12"/>
  <c r="BZ383" i="12"/>
  <c r="BZ384" i="12"/>
  <c r="BZ385" i="12"/>
  <c r="BZ386" i="12"/>
  <c r="BZ387" i="12"/>
  <c r="BZ388" i="12"/>
  <c r="BZ389" i="12"/>
  <c r="BZ390" i="12"/>
  <c r="BZ391" i="12"/>
  <c r="BZ392" i="12"/>
  <c r="BZ393" i="12"/>
  <c r="BZ394" i="12"/>
  <c r="BZ395" i="12"/>
  <c r="BZ396" i="12"/>
  <c r="BZ397" i="12"/>
  <c r="BZ398" i="12"/>
  <c r="BZ399" i="12"/>
  <c r="BZ400" i="12"/>
  <c r="BZ401" i="12"/>
  <c r="BZ402" i="12"/>
  <c r="BZ403" i="12"/>
  <c r="BZ404" i="12"/>
  <c r="BZ405" i="12"/>
  <c r="BZ406" i="12"/>
  <c r="BZ407" i="12"/>
  <c r="BZ408" i="12"/>
  <c r="BZ409" i="12"/>
  <c r="BZ410" i="12"/>
  <c r="BZ411" i="12"/>
  <c r="BZ412" i="12"/>
  <c r="BZ413" i="12"/>
  <c r="BZ414" i="12"/>
  <c r="BZ415" i="12"/>
  <c r="BZ416" i="12"/>
  <c r="BZ417" i="12"/>
  <c r="BZ418" i="12"/>
  <c r="BZ419" i="12"/>
  <c r="BZ420" i="12"/>
  <c r="BZ421" i="12"/>
  <c r="BZ422" i="12"/>
  <c r="BZ423" i="12"/>
  <c r="BZ424" i="12"/>
  <c r="BZ425" i="12"/>
  <c r="BZ426" i="12"/>
  <c r="BZ427" i="12"/>
  <c r="BZ428" i="12"/>
  <c r="BZ429" i="12"/>
  <c r="BZ430" i="12"/>
  <c r="BZ431" i="12"/>
  <c r="BZ432" i="12"/>
  <c r="BZ433" i="12"/>
  <c r="BZ434" i="12"/>
  <c r="BZ435" i="12"/>
  <c r="BZ436" i="12"/>
  <c r="BZ437" i="12"/>
  <c r="BZ438" i="12"/>
  <c r="BZ439" i="12"/>
  <c r="BZ440" i="12"/>
  <c r="BZ441" i="12"/>
  <c r="BZ442" i="12"/>
  <c r="BZ443" i="12"/>
  <c r="BZ444" i="12"/>
  <c r="BZ445" i="12"/>
  <c r="BZ446" i="12"/>
  <c r="BZ447" i="12"/>
  <c r="BZ448" i="12"/>
  <c r="BZ449" i="12"/>
  <c r="BZ450" i="12"/>
  <c r="BZ451" i="12"/>
  <c r="BZ452" i="12"/>
  <c r="BZ453" i="12"/>
  <c r="BZ454" i="12"/>
  <c r="BZ455" i="12"/>
  <c r="BZ456" i="12"/>
  <c r="BZ457" i="12"/>
  <c r="BZ458" i="12"/>
  <c r="BZ459" i="12"/>
  <c r="BZ460" i="12"/>
  <c r="BZ461" i="12"/>
  <c r="BZ462" i="12"/>
  <c r="BZ463" i="12"/>
  <c r="BZ464" i="12"/>
  <c r="BZ465" i="12"/>
  <c r="BZ466" i="12"/>
  <c r="BZ467" i="12"/>
  <c r="BZ468" i="12"/>
  <c r="BZ469" i="12"/>
  <c r="BZ470" i="12"/>
  <c r="BZ471" i="12"/>
  <c r="BZ472" i="12"/>
  <c r="BZ473" i="12"/>
  <c r="BZ474" i="12"/>
  <c r="BZ475" i="12"/>
  <c r="BZ476" i="12"/>
  <c r="BZ477" i="12"/>
  <c r="BZ478" i="12"/>
  <c r="BZ479" i="12"/>
  <c r="BZ480" i="12"/>
  <c r="BZ481" i="12"/>
  <c r="BZ482" i="12"/>
  <c r="BZ483" i="12"/>
  <c r="BZ484" i="12"/>
  <c r="BZ485" i="12"/>
  <c r="BZ486" i="12"/>
  <c r="BZ487" i="12"/>
  <c r="BZ488" i="12"/>
  <c r="BZ489" i="12"/>
  <c r="BZ490" i="12"/>
  <c r="BZ491" i="12"/>
  <c r="BZ492" i="12"/>
  <c r="BZ493" i="12"/>
  <c r="BZ494" i="12"/>
  <c r="BZ495" i="12"/>
  <c r="BZ496" i="12"/>
  <c r="BZ497" i="12"/>
  <c r="BZ498" i="12"/>
  <c r="BZ499" i="12"/>
  <c r="BZ500" i="12"/>
  <c r="BZ501" i="12"/>
  <c r="BZ502" i="12"/>
  <c r="BZ503" i="12"/>
  <c r="BZ504" i="12"/>
  <c r="BZ505" i="12"/>
  <c r="BZ506" i="12"/>
  <c r="BZ507" i="12"/>
  <c r="BZ508" i="12"/>
  <c r="BZ509" i="12"/>
  <c r="BZ510" i="12"/>
  <c r="BZ511" i="12"/>
  <c r="BZ512" i="12"/>
  <c r="BZ513" i="12"/>
  <c r="BZ514" i="12"/>
  <c r="BZ515" i="12"/>
  <c r="BZ516" i="12"/>
  <c r="BZ517" i="12"/>
  <c r="BZ518" i="12"/>
  <c r="BZ519" i="12"/>
  <c r="BZ520" i="12"/>
  <c r="BZ521" i="12"/>
  <c r="BZ522" i="12"/>
  <c r="BZ523" i="12"/>
  <c r="BZ524" i="12"/>
  <c r="BZ525" i="12"/>
  <c r="BZ526" i="12"/>
  <c r="BZ527" i="12"/>
  <c r="BZ528" i="12"/>
  <c r="BZ529" i="12"/>
  <c r="BZ530" i="12"/>
  <c r="BZ531" i="12"/>
  <c r="BZ532" i="12"/>
  <c r="BZ533" i="12"/>
  <c r="BZ534" i="12"/>
  <c r="BZ535" i="12"/>
  <c r="BZ536" i="12"/>
  <c r="BZ537" i="12"/>
  <c r="BZ538" i="12"/>
  <c r="BZ539" i="12"/>
  <c r="BZ540" i="12"/>
  <c r="BZ541" i="12"/>
  <c r="BZ542" i="12"/>
  <c r="BZ543" i="12"/>
  <c r="BZ544" i="12"/>
  <c r="BZ545" i="12"/>
  <c r="BZ546" i="12"/>
  <c r="BZ547" i="12"/>
  <c r="BZ548" i="12"/>
  <c r="BZ549" i="12"/>
  <c r="BZ550" i="12"/>
  <c r="BZ551" i="12"/>
  <c r="BZ552" i="12"/>
  <c r="BZ553" i="12"/>
  <c r="BZ554" i="12"/>
  <c r="BZ555" i="12"/>
  <c r="BZ556" i="12"/>
  <c r="BZ557" i="12"/>
  <c r="BZ558" i="12"/>
  <c r="BZ559" i="12"/>
  <c r="BZ560" i="12"/>
  <c r="BZ561" i="12"/>
  <c r="BZ562" i="12"/>
  <c r="BZ563" i="12"/>
  <c r="BZ564" i="12"/>
  <c r="BZ565" i="12"/>
  <c r="BZ566" i="12"/>
  <c r="BZ567" i="12"/>
  <c r="BZ568" i="12"/>
  <c r="BZ569" i="12"/>
  <c r="BZ570" i="12"/>
  <c r="BZ571" i="12"/>
  <c r="BZ572" i="12"/>
  <c r="BZ573" i="12"/>
  <c r="BZ574" i="12"/>
  <c r="BZ575" i="12"/>
  <c r="BZ576" i="12"/>
  <c r="BZ577" i="12"/>
  <c r="BZ578" i="12"/>
  <c r="BZ579" i="12"/>
  <c r="BZ580" i="12"/>
  <c r="BZ581" i="12"/>
  <c r="BZ582" i="12"/>
  <c r="BZ583" i="12"/>
  <c r="BZ584" i="12"/>
  <c r="BZ585" i="12"/>
  <c r="BZ586" i="12"/>
  <c r="BZ587" i="12"/>
  <c r="BZ588" i="12"/>
  <c r="BZ589" i="12"/>
  <c r="BZ590" i="12"/>
  <c r="BZ591" i="12"/>
  <c r="BZ592" i="12"/>
  <c r="BZ593" i="12"/>
  <c r="BZ594" i="12"/>
  <c r="BZ595" i="12"/>
  <c r="BZ596" i="12"/>
  <c r="BZ597" i="12"/>
  <c r="BZ598" i="12"/>
  <c r="BZ599" i="12"/>
  <c r="BZ600" i="12"/>
  <c r="BZ601" i="12"/>
  <c r="BZ602" i="12"/>
  <c r="BZ603" i="12"/>
  <c r="BZ605" i="12"/>
  <c r="CA352" i="12"/>
  <c r="CA353" i="12"/>
  <c r="CA354" i="12"/>
  <c r="CA355" i="12"/>
  <c r="CA356" i="12"/>
  <c r="CA357" i="12"/>
  <c r="CA358" i="12"/>
  <c r="CA359" i="12"/>
  <c r="CA360" i="12"/>
  <c r="CA361" i="12"/>
  <c r="CA362" i="12"/>
  <c r="CA363" i="12"/>
  <c r="CA364" i="12"/>
  <c r="CA365" i="12"/>
  <c r="CA366" i="12"/>
  <c r="CA367" i="12"/>
  <c r="CA368" i="12"/>
  <c r="CA369" i="12"/>
  <c r="CA370" i="12"/>
  <c r="CA371" i="12"/>
  <c r="CA372" i="12"/>
  <c r="CA373" i="12"/>
  <c r="CA374" i="12"/>
  <c r="CA375" i="12"/>
  <c r="CA376" i="12"/>
  <c r="CA377" i="12"/>
  <c r="CA378" i="12"/>
  <c r="CA379" i="12"/>
  <c r="CA380" i="12"/>
  <c r="CA381" i="12"/>
  <c r="CA382" i="12"/>
  <c r="CA383" i="12"/>
  <c r="CA384" i="12"/>
  <c r="CA385" i="12"/>
  <c r="CA386" i="12"/>
  <c r="CA387" i="12"/>
  <c r="CA388" i="12"/>
  <c r="CA389" i="12"/>
  <c r="CA390" i="12"/>
  <c r="CA391" i="12"/>
  <c r="CA392" i="12"/>
  <c r="CA393" i="12"/>
  <c r="CA394" i="12"/>
  <c r="CA395" i="12"/>
  <c r="CA396" i="12"/>
  <c r="CA397" i="12"/>
  <c r="CA398" i="12"/>
  <c r="CA399" i="12"/>
  <c r="CA400" i="12"/>
  <c r="CA401" i="12"/>
  <c r="CA402" i="12"/>
  <c r="CA403" i="12"/>
  <c r="CA404" i="12"/>
  <c r="CA405" i="12"/>
  <c r="CA406" i="12"/>
  <c r="CA407" i="12"/>
  <c r="CA408" i="12"/>
  <c r="CA409" i="12"/>
  <c r="CA410" i="12"/>
  <c r="CA411" i="12"/>
  <c r="CA412" i="12"/>
  <c r="CA413" i="12"/>
  <c r="CA414" i="12"/>
  <c r="CA415" i="12"/>
  <c r="CA416" i="12"/>
  <c r="CA417" i="12"/>
  <c r="CA418" i="12"/>
  <c r="CA419" i="12"/>
  <c r="CA420" i="12"/>
  <c r="CA421" i="12"/>
  <c r="CA422" i="12"/>
  <c r="CA423" i="12"/>
  <c r="CA424" i="12"/>
  <c r="CA425" i="12"/>
  <c r="CA426" i="12"/>
  <c r="CA427" i="12"/>
  <c r="CA428" i="12"/>
  <c r="CA429" i="12"/>
  <c r="CA430" i="12"/>
  <c r="CA431" i="12"/>
  <c r="CA432" i="12"/>
  <c r="CA433" i="12"/>
  <c r="CA434" i="12"/>
  <c r="CA435" i="12"/>
  <c r="CA436" i="12"/>
  <c r="CA437" i="12"/>
  <c r="CA438" i="12"/>
  <c r="CA439" i="12"/>
  <c r="CA440" i="12"/>
  <c r="CA441" i="12"/>
  <c r="CA442" i="12"/>
  <c r="CA443" i="12"/>
  <c r="CA444" i="12"/>
  <c r="CA445" i="12"/>
  <c r="CA446" i="12"/>
  <c r="CA447" i="12"/>
  <c r="CA448" i="12"/>
  <c r="CA449" i="12"/>
  <c r="CA450" i="12"/>
  <c r="CA451" i="12"/>
  <c r="CA452" i="12"/>
  <c r="CA453" i="12"/>
  <c r="CA454" i="12"/>
  <c r="CA455" i="12"/>
  <c r="CA456" i="12"/>
  <c r="CA457" i="12"/>
  <c r="CA458" i="12"/>
  <c r="CA459" i="12"/>
  <c r="CA460" i="12"/>
  <c r="CA461" i="12"/>
  <c r="CA462" i="12"/>
  <c r="CA463" i="12"/>
  <c r="CA464" i="12"/>
  <c r="CA465" i="12"/>
  <c r="CA466" i="12"/>
  <c r="CA467" i="12"/>
  <c r="CA468" i="12"/>
  <c r="CA469" i="12"/>
  <c r="CA470" i="12"/>
  <c r="CA471" i="12"/>
  <c r="CA472" i="12"/>
  <c r="CA473" i="12"/>
  <c r="CA474" i="12"/>
  <c r="CA475" i="12"/>
  <c r="CA476" i="12"/>
  <c r="CA477" i="12"/>
  <c r="CA478" i="12"/>
  <c r="CA479" i="12"/>
  <c r="CA480" i="12"/>
  <c r="CA481" i="12"/>
  <c r="CA482" i="12"/>
  <c r="CA483" i="12"/>
  <c r="CA484" i="12"/>
  <c r="CA485" i="12"/>
  <c r="CA486" i="12"/>
  <c r="CA487" i="12"/>
  <c r="CA488" i="12"/>
  <c r="CA489" i="12"/>
  <c r="CA490" i="12"/>
  <c r="CA491" i="12"/>
  <c r="CA492" i="12"/>
  <c r="CA493" i="12"/>
  <c r="CA494" i="12"/>
  <c r="CA495" i="12"/>
  <c r="CA496" i="12"/>
  <c r="CA497" i="12"/>
  <c r="CA498" i="12"/>
  <c r="CA499" i="12"/>
  <c r="CA500" i="12"/>
  <c r="CA501" i="12"/>
  <c r="CA502" i="12"/>
  <c r="CA503" i="12"/>
  <c r="CA504" i="12"/>
  <c r="CA505" i="12"/>
  <c r="CA506" i="12"/>
  <c r="CA507" i="12"/>
  <c r="CA508" i="12"/>
  <c r="CA509" i="12"/>
  <c r="CA510" i="12"/>
  <c r="CA511" i="12"/>
  <c r="CA512" i="12"/>
  <c r="CA513" i="12"/>
  <c r="CA514" i="12"/>
  <c r="CA515" i="12"/>
  <c r="CA516" i="12"/>
  <c r="CA517" i="12"/>
  <c r="CA518" i="12"/>
  <c r="CA519" i="12"/>
  <c r="CA520" i="12"/>
  <c r="CA521" i="12"/>
  <c r="CA522" i="12"/>
  <c r="CA523" i="12"/>
  <c r="CA524" i="12"/>
  <c r="CA525" i="12"/>
  <c r="CA526" i="12"/>
  <c r="CA527" i="12"/>
  <c r="CA528" i="12"/>
  <c r="CA529" i="12"/>
  <c r="CA530" i="12"/>
  <c r="CA531" i="12"/>
  <c r="CA532" i="12"/>
  <c r="CA533" i="12"/>
  <c r="CA534" i="12"/>
  <c r="CA535" i="12"/>
  <c r="CA536" i="12"/>
  <c r="CA537" i="12"/>
  <c r="CA538" i="12"/>
  <c r="CA539" i="12"/>
  <c r="CA540" i="12"/>
  <c r="CA541" i="12"/>
  <c r="CA542" i="12"/>
  <c r="CA543" i="12"/>
  <c r="CA544" i="12"/>
  <c r="CA545" i="12"/>
  <c r="CA546" i="12"/>
  <c r="CA547" i="12"/>
  <c r="CA548" i="12"/>
  <c r="CA549" i="12"/>
  <c r="CA550" i="12"/>
  <c r="CA551" i="12"/>
  <c r="CA552" i="12"/>
  <c r="CA553" i="12"/>
  <c r="CA554" i="12"/>
  <c r="CA555" i="12"/>
  <c r="CA556" i="12"/>
  <c r="CA557" i="12"/>
  <c r="CA558" i="12"/>
  <c r="CA559" i="12"/>
  <c r="CA560" i="12"/>
  <c r="CA561" i="12"/>
  <c r="CA562" i="12"/>
  <c r="CA563" i="12"/>
  <c r="CA564" i="12"/>
  <c r="CA565" i="12"/>
  <c r="CA566" i="12"/>
  <c r="CA567" i="12"/>
  <c r="CA568" i="12"/>
  <c r="CA569" i="12"/>
  <c r="CA570" i="12"/>
  <c r="CA571" i="12"/>
  <c r="CA572" i="12"/>
  <c r="CA573" i="12"/>
  <c r="CA574" i="12"/>
  <c r="CA575" i="12"/>
  <c r="CA576" i="12"/>
  <c r="CA577" i="12"/>
  <c r="CA578" i="12"/>
  <c r="CA579" i="12"/>
  <c r="CA580" i="12"/>
  <c r="CA581" i="12"/>
  <c r="CA582" i="12"/>
  <c r="CA583" i="12"/>
  <c r="CA584" i="12"/>
  <c r="CA585" i="12"/>
  <c r="CA586" i="12"/>
  <c r="CA587" i="12"/>
  <c r="CA588" i="12"/>
  <c r="CA589" i="12"/>
  <c r="CA590" i="12"/>
  <c r="CA591" i="12"/>
  <c r="CA592" i="12"/>
  <c r="CA593" i="12"/>
  <c r="CA594" i="12"/>
  <c r="CA595" i="12"/>
  <c r="CA596" i="12"/>
  <c r="CA597" i="12"/>
  <c r="CA598" i="12"/>
  <c r="CA599" i="12"/>
  <c r="CA600" i="12"/>
  <c r="CA601" i="12"/>
  <c r="CA602" i="12"/>
  <c r="CA603" i="12"/>
  <c r="CB352" i="12"/>
  <c r="CB353" i="12"/>
  <c r="CB354" i="12"/>
  <c r="CB355" i="12"/>
  <c r="CB356" i="12"/>
  <c r="CB357" i="12"/>
  <c r="CB358" i="12"/>
  <c r="CB359" i="12"/>
  <c r="CB360" i="12"/>
  <c r="CB361" i="12"/>
  <c r="CB362" i="12"/>
  <c r="CB363" i="12"/>
  <c r="CB364" i="12"/>
  <c r="CB365" i="12"/>
  <c r="CB366" i="12"/>
  <c r="CB367" i="12"/>
  <c r="CB368" i="12"/>
  <c r="CB369" i="12"/>
  <c r="CB370" i="12"/>
  <c r="CB371" i="12"/>
  <c r="CB372" i="12"/>
  <c r="CB373" i="12"/>
  <c r="CB374" i="12"/>
  <c r="CB375" i="12"/>
  <c r="CB376" i="12"/>
  <c r="CB377" i="12"/>
  <c r="CB378" i="12"/>
  <c r="CB379" i="12"/>
  <c r="CB380" i="12"/>
  <c r="CB381" i="12"/>
  <c r="CB382" i="12"/>
  <c r="CB383" i="12"/>
  <c r="CB384" i="12"/>
  <c r="CB385" i="12"/>
  <c r="CB386" i="12"/>
  <c r="CB387" i="12"/>
  <c r="CB388" i="12"/>
  <c r="CB389" i="12"/>
  <c r="CB390" i="12"/>
  <c r="CB391" i="12"/>
  <c r="CB392" i="12"/>
  <c r="CB393" i="12"/>
  <c r="CB394" i="12"/>
  <c r="CB395" i="12"/>
  <c r="CB396" i="12"/>
  <c r="CB397" i="12"/>
  <c r="CB398" i="12"/>
  <c r="CB399" i="12"/>
  <c r="CB400" i="12"/>
  <c r="CB401" i="12"/>
  <c r="CB402" i="12"/>
  <c r="CB403" i="12"/>
  <c r="CB404" i="12"/>
  <c r="CB405" i="12"/>
  <c r="CB406" i="12"/>
  <c r="CB407" i="12"/>
  <c r="CB408" i="12"/>
  <c r="CB409" i="12"/>
  <c r="CB410" i="12"/>
  <c r="CB411" i="12"/>
  <c r="CB412" i="12"/>
  <c r="CB413" i="12"/>
  <c r="CB414" i="12"/>
  <c r="CB415" i="12"/>
  <c r="CB416" i="12"/>
  <c r="CB417" i="12"/>
  <c r="CB418" i="12"/>
  <c r="CB419" i="12"/>
  <c r="CB420" i="12"/>
  <c r="CB421" i="12"/>
  <c r="CB422" i="12"/>
  <c r="CB423" i="12"/>
  <c r="CB424" i="12"/>
  <c r="CB425" i="12"/>
  <c r="CB426" i="12"/>
  <c r="CB427" i="12"/>
  <c r="CB428" i="12"/>
  <c r="CB429" i="12"/>
  <c r="CB430" i="12"/>
  <c r="CB431" i="12"/>
  <c r="CB432" i="12"/>
  <c r="CB433" i="12"/>
  <c r="CB434" i="12"/>
  <c r="CB435" i="12"/>
  <c r="CB436" i="12"/>
  <c r="CB437" i="12"/>
  <c r="CB438" i="12"/>
  <c r="CB439" i="12"/>
  <c r="CB440" i="12"/>
  <c r="CB441" i="12"/>
  <c r="CB442" i="12"/>
  <c r="CB443" i="12"/>
  <c r="CB444" i="12"/>
  <c r="CB445" i="12"/>
  <c r="CB446" i="12"/>
  <c r="CB447" i="12"/>
  <c r="CB448" i="12"/>
  <c r="CB449" i="12"/>
  <c r="CB450" i="12"/>
  <c r="CB451" i="12"/>
  <c r="CB452" i="12"/>
  <c r="CB453" i="12"/>
  <c r="CB454" i="12"/>
  <c r="CB455" i="12"/>
  <c r="CB456" i="12"/>
  <c r="CB457" i="12"/>
  <c r="CB458" i="12"/>
  <c r="CB459" i="12"/>
  <c r="CB460" i="12"/>
  <c r="CB461" i="12"/>
  <c r="CB462" i="12"/>
  <c r="CB463" i="12"/>
  <c r="CB464" i="12"/>
  <c r="CB465" i="12"/>
  <c r="CB466" i="12"/>
  <c r="CB467" i="12"/>
  <c r="CB468" i="12"/>
  <c r="CB469" i="12"/>
  <c r="CB470" i="12"/>
  <c r="CB471" i="12"/>
  <c r="CB472" i="12"/>
  <c r="CB473" i="12"/>
  <c r="CB474" i="12"/>
  <c r="CB475" i="12"/>
  <c r="CB476" i="12"/>
  <c r="CB477" i="12"/>
  <c r="CB478" i="12"/>
  <c r="CB479" i="12"/>
  <c r="CB480" i="12"/>
  <c r="CB481" i="12"/>
  <c r="CB482" i="12"/>
  <c r="CB483" i="12"/>
  <c r="CB484" i="12"/>
  <c r="CB485" i="12"/>
  <c r="CB486" i="12"/>
  <c r="CB487" i="12"/>
  <c r="CB488" i="12"/>
  <c r="CB489" i="12"/>
  <c r="CB490" i="12"/>
  <c r="CB491" i="12"/>
  <c r="CB492" i="12"/>
  <c r="CB493" i="12"/>
  <c r="CB494" i="12"/>
  <c r="CB495" i="12"/>
  <c r="CB496" i="12"/>
  <c r="CB497" i="12"/>
  <c r="CB498" i="12"/>
  <c r="CB499" i="12"/>
  <c r="CB500" i="12"/>
  <c r="CB501" i="12"/>
  <c r="CB502" i="12"/>
  <c r="CB503" i="12"/>
  <c r="CB504" i="12"/>
  <c r="CB505" i="12"/>
  <c r="CB506" i="12"/>
  <c r="CB507" i="12"/>
  <c r="CB508" i="12"/>
  <c r="CB509" i="12"/>
  <c r="CB510" i="12"/>
  <c r="CB511" i="12"/>
  <c r="CB512" i="12"/>
  <c r="CB513" i="12"/>
  <c r="CB514" i="12"/>
  <c r="CB515" i="12"/>
  <c r="CB516" i="12"/>
  <c r="CB517" i="12"/>
  <c r="CB518" i="12"/>
  <c r="CB519" i="12"/>
  <c r="CB520" i="12"/>
  <c r="CB521" i="12"/>
  <c r="CB522" i="12"/>
  <c r="CB523" i="12"/>
  <c r="CB524" i="12"/>
  <c r="CB525" i="12"/>
  <c r="CB526" i="12"/>
  <c r="CB527" i="12"/>
  <c r="CB528" i="12"/>
  <c r="CB529" i="12"/>
  <c r="CB530" i="12"/>
  <c r="CB531" i="12"/>
  <c r="CB532" i="12"/>
  <c r="CB533" i="12"/>
  <c r="CB534" i="12"/>
  <c r="CB535" i="12"/>
  <c r="CB536" i="12"/>
  <c r="CB537" i="12"/>
  <c r="CB538" i="12"/>
  <c r="CB539" i="12"/>
  <c r="CB540" i="12"/>
  <c r="CB541" i="12"/>
  <c r="CB542" i="12"/>
  <c r="CB543" i="12"/>
  <c r="CB544" i="12"/>
  <c r="CB545" i="12"/>
  <c r="CB546" i="12"/>
  <c r="CB547" i="12"/>
  <c r="CB548" i="12"/>
  <c r="CB549" i="12"/>
  <c r="CB550" i="12"/>
  <c r="CB551" i="12"/>
  <c r="CB552" i="12"/>
  <c r="CB553" i="12"/>
  <c r="CB554" i="12"/>
  <c r="CB555" i="12"/>
  <c r="CB556" i="12"/>
  <c r="CB557" i="12"/>
  <c r="CB558" i="12"/>
  <c r="CB559" i="12"/>
  <c r="CB560" i="12"/>
  <c r="CB561" i="12"/>
  <c r="CB562" i="12"/>
  <c r="CB563" i="12"/>
  <c r="CB564" i="12"/>
  <c r="CB565" i="12"/>
  <c r="CB566" i="12"/>
  <c r="CB567" i="12"/>
  <c r="CB568" i="12"/>
  <c r="CB569" i="12"/>
  <c r="CB570" i="12"/>
  <c r="CB571" i="12"/>
  <c r="CB572" i="12"/>
  <c r="CB573" i="12"/>
  <c r="CB574" i="12"/>
  <c r="CB575" i="12"/>
  <c r="CB576" i="12"/>
  <c r="CB577" i="12"/>
  <c r="CB578" i="12"/>
  <c r="CB579" i="12"/>
  <c r="CB580" i="12"/>
  <c r="CB581" i="12"/>
  <c r="CB582" i="12"/>
  <c r="CB583" i="12"/>
  <c r="CB584" i="12"/>
  <c r="CB585" i="12"/>
  <c r="CB586" i="12"/>
  <c r="CB587" i="12"/>
  <c r="CB588" i="12"/>
  <c r="CB589" i="12"/>
  <c r="CB590" i="12"/>
  <c r="CB591" i="12"/>
  <c r="CB592" i="12"/>
  <c r="CB593" i="12"/>
  <c r="CB594" i="12"/>
  <c r="CB595" i="12"/>
  <c r="CB596" i="12"/>
  <c r="CB597" i="12"/>
  <c r="CB598" i="12"/>
  <c r="CB599" i="12"/>
  <c r="CB600" i="12"/>
  <c r="CB601" i="12"/>
  <c r="CB602" i="12"/>
  <c r="CB603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E114" i="9"/>
  <c r="D113" i="9"/>
  <c r="C113" i="9"/>
  <c r="E119" i="9"/>
  <c r="E124" i="9"/>
  <c r="D119" i="9"/>
  <c r="D124" i="9"/>
  <c r="C119" i="9"/>
  <c r="C124" i="9"/>
  <c r="E118" i="9"/>
  <c r="E123" i="9"/>
  <c r="D118" i="9"/>
  <c r="D123" i="9"/>
  <c r="C118" i="9"/>
  <c r="C123" i="9"/>
  <c r="D114" i="9"/>
  <c r="C114" i="9"/>
  <c r="E113" i="9"/>
  <c r="D109" i="9"/>
  <c r="E109" i="9"/>
  <c r="C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E94" i="9"/>
  <c r="E99" i="9"/>
  <c r="E93" i="9"/>
  <c r="E98" i="9"/>
  <c r="AB84" i="9"/>
  <c r="AC84" i="9"/>
  <c r="AD84" i="9"/>
  <c r="AE84" i="9"/>
  <c r="AF84" i="9"/>
  <c r="AG84" i="9"/>
  <c r="E92" i="9"/>
  <c r="E97" i="9"/>
  <c r="D93" i="9"/>
  <c r="D98" i="9"/>
  <c r="D94" i="9"/>
  <c r="D99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D92" i="9"/>
  <c r="D97" i="9"/>
  <c r="C93" i="9"/>
  <c r="C98" i="9"/>
  <c r="C94" i="9"/>
  <c r="C99" i="9"/>
  <c r="C84" i="9"/>
  <c r="D84" i="9"/>
  <c r="E84" i="9"/>
  <c r="F84" i="9"/>
  <c r="G84" i="9"/>
  <c r="H84" i="9"/>
  <c r="I84" i="9"/>
  <c r="J84" i="9"/>
  <c r="K84" i="9"/>
  <c r="E89" i="9"/>
  <c r="E88" i="9"/>
  <c r="D89" i="9"/>
  <c r="D88" i="9"/>
  <c r="C89" i="9"/>
  <c r="C88" i="9"/>
  <c r="AH84" i="9"/>
  <c r="AI84" i="9"/>
  <c r="E59" i="9"/>
  <c r="E66" i="9"/>
  <c r="C59" i="9"/>
  <c r="C66" i="9"/>
  <c r="E60" i="9"/>
  <c r="E67" i="9"/>
  <c r="D60" i="9"/>
  <c r="D67" i="9"/>
  <c r="C60" i="9"/>
  <c r="C67" i="9"/>
  <c r="D59" i="9"/>
  <c r="D66" i="9"/>
  <c r="E58" i="9"/>
  <c r="E65" i="9"/>
  <c r="D58" i="9"/>
  <c r="D65" i="9"/>
  <c r="C58" i="9"/>
  <c r="C65" i="9"/>
  <c r="E57" i="9"/>
  <c r="E64" i="9"/>
  <c r="D57" i="9"/>
  <c r="D64" i="9"/>
  <c r="C57" i="9"/>
  <c r="C64" i="9"/>
  <c r="D52" i="9"/>
  <c r="C55" i="9"/>
  <c r="C52" i="9"/>
  <c r="E55" i="9"/>
  <c r="D55" i="9"/>
  <c r="E54" i="9"/>
  <c r="D54" i="9"/>
  <c r="C54" i="9"/>
  <c r="E53" i="9"/>
  <c r="D53" i="9"/>
  <c r="C53" i="9"/>
  <c r="E52" i="9"/>
  <c r="C25" i="9"/>
  <c r="C32" i="9"/>
  <c r="G32" i="9"/>
  <c r="D25" i="9"/>
  <c r="D32" i="9"/>
  <c r="H32" i="9"/>
  <c r="E25" i="9"/>
  <c r="E32" i="9"/>
  <c r="I32" i="9"/>
  <c r="C26" i="9"/>
  <c r="C33" i="9"/>
  <c r="G33" i="9"/>
  <c r="D26" i="9"/>
  <c r="D33" i="9"/>
  <c r="H33" i="9"/>
  <c r="E26" i="9"/>
  <c r="E33" i="9"/>
  <c r="I33" i="9"/>
  <c r="C27" i="9"/>
  <c r="C34" i="9"/>
  <c r="G34" i="9"/>
  <c r="D27" i="9"/>
  <c r="D34" i="9"/>
  <c r="H34" i="9"/>
  <c r="E27" i="9"/>
  <c r="E34" i="9"/>
  <c r="I34" i="9"/>
  <c r="D24" i="9"/>
  <c r="D31" i="9"/>
  <c r="H31" i="9"/>
  <c r="E24" i="9"/>
  <c r="E31" i="9"/>
  <c r="I31" i="9"/>
  <c r="C24" i="9"/>
  <c r="C31" i="9"/>
  <c r="G31" i="9"/>
  <c r="C20" i="9"/>
  <c r="G20" i="9"/>
  <c r="D20" i="9"/>
  <c r="H20" i="9"/>
  <c r="E20" i="9"/>
  <c r="I20" i="9"/>
  <c r="C21" i="9"/>
  <c r="G21" i="9"/>
  <c r="D21" i="9"/>
  <c r="H21" i="9"/>
  <c r="E21" i="9"/>
  <c r="I21" i="9"/>
  <c r="C22" i="9"/>
  <c r="G22" i="9"/>
  <c r="D22" i="9"/>
  <c r="H22" i="9"/>
  <c r="E22" i="9"/>
  <c r="I22" i="9"/>
  <c r="D19" i="9"/>
  <c r="H19" i="9"/>
  <c r="E19" i="9"/>
  <c r="I19" i="9"/>
  <c r="C19" i="9"/>
  <c r="G19" i="9"/>
  <c r="S4415" i="1"/>
  <c r="T4415" i="1"/>
  <c r="S4397" i="1"/>
  <c r="T4397" i="1"/>
  <c r="P4409" i="1"/>
  <c r="S4409" i="1"/>
  <c r="T4409" i="1"/>
  <c r="S4392" i="1"/>
  <c r="T4392" i="1"/>
  <c r="S4399" i="1"/>
  <c r="T4399" i="1"/>
  <c r="S4386" i="1"/>
  <c r="T4386" i="1"/>
  <c r="S4403" i="1"/>
  <c r="T4403" i="1"/>
  <c r="S4389" i="1"/>
  <c r="T4389" i="1"/>
  <c r="S4416" i="1"/>
  <c r="T4416" i="1"/>
  <c r="S4383" i="1"/>
  <c r="T4383" i="1"/>
  <c r="S4385" i="1"/>
  <c r="T4385" i="1"/>
  <c r="S4384" i="1"/>
  <c r="T4384" i="1"/>
  <c r="S4357" i="1"/>
  <c r="T4357" i="1"/>
  <c r="S3870" i="1"/>
  <c r="T3870" i="1"/>
  <c r="S4356" i="1"/>
  <c r="T4356" i="1"/>
  <c r="S4363" i="1"/>
  <c r="T4363" i="1"/>
  <c r="P4358" i="1"/>
  <c r="S4358" i="1"/>
  <c r="T4358" i="1"/>
  <c r="S4345" i="1"/>
  <c r="T4345" i="1"/>
  <c r="S4395" i="1"/>
  <c r="T4395" i="1"/>
  <c r="S4369" i="1"/>
  <c r="T4369" i="1"/>
  <c r="S4354" i="1"/>
  <c r="T4354" i="1"/>
  <c r="S4342" i="1"/>
  <c r="T4342" i="1"/>
  <c r="S4431" i="1"/>
  <c r="T4431" i="1"/>
  <c r="S4412" i="1"/>
  <c r="T4412" i="1"/>
  <c r="S4417" i="1"/>
  <c r="T4417" i="1"/>
  <c r="S4394" i="1"/>
  <c r="T4394" i="1"/>
  <c r="S4396" i="1"/>
  <c r="T4396" i="1"/>
  <c r="S4377" i="1"/>
  <c r="T4377" i="1"/>
  <c r="S4379" i="1"/>
  <c r="T4379" i="1"/>
  <c r="S4367" i="1"/>
  <c r="T4367" i="1"/>
  <c r="S4371" i="1"/>
  <c r="T4371" i="1"/>
  <c r="S4352" i="1"/>
  <c r="T4352" i="1"/>
  <c r="S4355" i="1"/>
  <c r="T4355" i="1"/>
  <c r="S4340" i="1"/>
  <c r="T4340" i="1"/>
  <c r="S4343" i="1"/>
  <c r="T4343" i="1"/>
  <c r="S4408" i="1"/>
  <c r="T4408" i="1"/>
  <c r="S4414" i="1"/>
  <c r="T4414" i="1"/>
  <c r="S4376" i="1"/>
  <c r="T4376" i="1"/>
  <c r="S4381" i="1"/>
  <c r="T4381" i="1"/>
  <c r="S4365" i="1"/>
  <c r="T4365" i="1"/>
  <c r="S4368" i="1"/>
  <c r="T4368" i="1"/>
  <c r="S4338" i="1"/>
  <c r="T4338" i="1"/>
  <c r="S4341" i="1"/>
  <c r="T4341" i="1"/>
  <c r="P4401" i="1"/>
  <c r="S4401" i="1"/>
  <c r="T4401" i="1"/>
  <c r="P4330" i="1"/>
  <c r="S4330" i="1"/>
  <c r="T4330" i="1"/>
  <c r="S4331" i="1"/>
  <c r="T4331" i="1"/>
  <c r="S4322" i="1"/>
  <c r="T4322" i="1"/>
  <c r="P4404" i="1"/>
  <c r="S4404" i="1"/>
  <c r="T4404" i="1"/>
  <c r="P4309" i="1"/>
  <c r="S4309" i="1"/>
  <c r="T4309" i="1"/>
  <c r="P4402" i="1"/>
  <c r="S4402" i="1"/>
  <c r="T4402" i="1"/>
  <c r="P4350" i="1"/>
  <c r="S4350" i="1"/>
  <c r="T4350" i="1"/>
  <c r="P4334" i="1"/>
  <c r="S4334" i="1"/>
  <c r="T4334" i="1"/>
  <c r="P4314" i="1"/>
  <c r="S4314" i="1"/>
  <c r="T4314" i="1"/>
  <c r="P4306" i="1"/>
  <c r="S4306" i="1"/>
  <c r="T4306" i="1"/>
  <c r="P4315" i="1"/>
  <c r="S4315" i="1"/>
  <c r="T4315" i="1"/>
  <c r="S4364" i="1"/>
  <c r="T4364" i="1"/>
  <c r="S4317" i="1"/>
  <c r="T4317" i="1"/>
  <c r="S4407" i="1"/>
  <c r="T4407" i="1"/>
  <c r="S4411" i="1"/>
  <c r="T4411" i="1"/>
  <c r="S4382" i="1"/>
  <c r="T4382" i="1"/>
  <c r="S4336" i="1"/>
  <c r="T4336" i="1"/>
  <c r="S4320" i="1"/>
  <c r="T4320" i="1"/>
  <c r="S4325" i="1"/>
  <c r="T4325" i="1"/>
  <c r="S4327" i="1"/>
  <c r="T4327" i="1"/>
  <c r="P4405" i="1"/>
  <c r="S4405" i="1"/>
  <c r="T4405" i="1"/>
  <c r="P4391" i="1"/>
  <c r="S4391" i="1"/>
  <c r="T4391" i="1"/>
  <c r="P4374" i="1"/>
  <c r="S4374" i="1"/>
  <c r="T4374" i="1"/>
  <c r="P4362" i="1"/>
  <c r="S4362" i="1"/>
  <c r="T4362" i="1"/>
  <c r="P4348" i="1"/>
  <c r="S4348" i="1"/>
  <c r="T4348" i="1"/>
  <c r="P4332" i="1"/>
  <c r="S4332" i="1"/>
  <c r="T4332" i="1"/>
  <c r="P4312" i="1"/>
  <c r="S4312" i="1"/>
  <c r="T4312" i="1"/>
  <c r="S4388" i="1"/>
  <c r="T4388" i="1"/>
  <c r="S4360" i="1"/>
  <c r="T4360" i="1"/>
  <c r="S4308" i="1"/>
  <c r="T4308" i="1"/>
  <c r="S4316" i="1"/>
  <c r="T4316" i="1"/>
  <c r="S4307" i="1"/>
  <c r="T4307" i="1"/>
  <c r="S4344" i="1"/>
  <c r="T4344" i="1"/>
  <c r="S4328" i="1"/>
  <c r="T4328" i="1"/>
  <c r="S4304" i="1"/>
  <c r="T4304" i="1"/>
  <c r="S4410" i="1"/>
  <c r="T4410" i="1"/>
  <c r="S4393" i="1"/>
  <c r="T4393" i="1"/>
  <c r="S4378" i="1"/>
  <c r="T4378" i="1"/>
  <c r="S4366" i="1"/>
  <c r="T4366" i="1"/>
  <c r="S4370" i="1"/>
  <c r="T4370" i="1"/>
  <c r="S4351" i="1"/>
  <c r="T4351" i="1"/>
  <c r="S4339" i="1"/>
  <c r="T4339" i="1"/>
  <c r="S4319" i="1"/>
  <c r="T4319" i="1"/>
  <c r="S4323" i="1"/>
  <c r="T4323" i="1"/>
  <c r="S4303" i="1"/>
  <c r="T4303" i="1"/>
  <c r="S4423" i="1"/>
  <c r="T4423" i="1"/>
  <c r="S4400" i="1"/>
  <c r="T4400" i="1"/>
  <c r="S4413" i="1"/>
  <c r="T4413" i="1"/>
  <c r="S4387" i="1"/>
  <c r="T4387" i="1"/>
  <c r="S4372" i="1"/>
  <c r="T4372" i="1"/>
  <c r="S4375" i="1"/>
  <c r="T4375" i="1"/>
  <c r="S4380" i="1"/>
  <c r="T4380" i="1"/>
  <c r="S4359" i="1"/>
  <c r="T4359" i="1"/>
  <c r="S4346" i="1"/>
  <c r="T4346" i="1"/>
  <c r="S4349" i="1"/>
  <c r="T4349" i="1"/>
  <c r="S4353" i="1"/>
  <c r="T4353" i="1"/>
  <c r="S4329" i="1"/>
  <c r="T4329" i="1"/>
  <c r="S4333" i="1"/>
  <c r="T4333" i="1"/>
  <c r="S4337" i="1"/>
  <c r="T4337" i="1"/>
  <c r="S4305" i="1"/>
  <c r="T4305" i="1"/>
  <c r="S4313" i="1"/>
  <c r="T4313" i="1"/>
  <c r="S4321" i="1"/>
  <c r="T4321" i="1"/>
  <c r="S4326" i="1"/>
  <c r="T4326" i="1"/>
  <c r="S4324" i="1"/>
  <c r="T4324" i="1"/>
  <c r="S4310" i="1"/>
  <c r="T4310" i="1"/>
  <c r="S4284" i="1"/>
  <c r="S4398" i="1"/>
  <c r="T4398" i="1"/>
  <c r="S4390" i="1"/>
  <c r="T4390" i="1"/>
  <c r="S4373" i="1"/>
  <c r="T4373" i="1"/>
  <c r="S4361" i="1"/>
  <c r="T4361" i="1"/>
  <c r="S4347" i="1"/>
  <c r="T4347" i="1"/>
  <c r="S4311" i="1"/>
  <c r="T4311" i="1"/>
  <c r="S4335" i="1"/>
  <c r="T4335" i="1"/>
  <c r="S4318" i="1"/>
  <c r="T4318" i="1"/>
  <c r="B800" i="6"/>
  <c r="C800" i="6"/>
  <c r="D800" i="6"/>
  <c r="E800" i="6"/>
  <c r="F800" i="6"/>
  <c r="A800" i="6"/>
  <c r="B830" i="6"/>
  <c r="C830" i="6"/>
  <c r="D830" i="6"/>
  <c r="E830" i="6"/>
  <c r="F830" i="6"/>
  <c r="B831" i="6"/>
  <c r="C831" i="6"/>
  <c r="D831" i="6"/>
  <c r="E831" i="6"/>
  <c r="F831" i="6"/>
  <c r="B832" i="6"/>
  <c r="C832" i="6"/>
  <c r="D832" i="6"/>
  <c r="E832" i="6"/>
  <c r="F832" i="6"/>
  <c r="B833" i="6"/>
  <c r="C833" i="6"/>
  <c r="D833" i="6"/>
  <c r="E833" i="6"/>
  <c r="F833" i="6"/>
  <c r="B834" i="6"/>
  <c r="C834" i="6"/>
  <c r="D834" i="6"/>
  <c r="E834" i="6"/>
  <c r="F834" i="6"/>
  <c r="A831" i="6"/>
  <c r="A832" i="6"/>
  <c r="A833" i="6"/>
  <c r="A834" i="6"/>
  <c r="A830" i="6"/>
  <c r="U806" i="6"/>
  <c r="U805" i="6"/>
  <c r="U807" i="6"/>
  <c r="K392" i="6"/>
  <c r="K805" i="6"/>
  <c r="K806" i="6"/>
  <c r="K808" i="6"/>
  <c r="Z376" i="6"/>
  <c r="U375" i="6"/>
  <c r="U374" i="6"/>
  <c r="U376" i="6"/>
  <c r="P394" i="6"/>
  <c r="K393" i="6"/>
  <c r="K395" i="6"/>
  <c r="F376" i="6"/>
  <c r="F378" i="6"/>
  <c r="F375" i="6"/>
  <c r="A380" i="6"/>
  <c r="Z808" i="6"/>
  <c r="P806" i="6"/>
  <c r="G806" i="6"/>
  <c r="H806" i="6"/>
  <c r="F806" i="6"/>
  <c r="G805" i="6"/>
  <c r="H805" i="6"/>
  <c r="F805" i="6"/>
  <c r="F808" i="6"/>
  <c r="A808" i="6"/>
  <c r="J761" i="6"/>
  <c r="C761" i="6"/>
  <c r="D761" i="6"/>
  <c r="E761" i="6"/>
  <c r="F761" i="6"/>
  <c r="G761" i="6"/>
  <c r="H761" i="6"/>
  <c r="I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AY761" i="6"/>
  <c r="AZ761" i="6"/>
  <c r="BA761" i="6"/>
  <c r="BB761" i="6"/>
  <c r="BC761" i="6"/>
  <c r="BD761" i="6"/>
  <c r="BE761" i="6"/>
  <c r="BF761" i="6"/>
  <c r="BG761" i="6"/>
  <c r="BH761" i="6"/>
  <c r="BI761" i="6"/>
  <c r="BJ761" i="6"/>
  <c r="BK761" i="6"/>
  <c r="BL761" i="6"/>
  <c r="BM761" i="6"/>
  <c r="BN761" i="6"/>
  <c r="BO761" i="6"/>
  <c r="BP761" i="6"/>
  <c r="BQ761" i="6"/>
  <c r="BR761" i="6"/>
  <c r="BS761" i="6"/>
  <c r="BT761" i="6"/>
  <c r="BU761" i="6"/>
  <c r="BV761" i="6"/>
  <c r="BW761" i="6"/>
  <c r="BX761" i="6"/>
  <c r="BY761" i="6"/>
  <c r="BZ761" i="6"/>
  <c r="CA761" i="6"/>
  <c r="CB761" i="6"/>
  <c r="CC761" i="6"/>
  <c r="CD761" i="6"/>
  <c r="CE761" i="6"/>
  <c r="CF761" i="6"/>
  <c r="CG761" i="6"/>
  <c r="CH761" i="6"/>
  <c r="CI761" i="6"/>
  <c r="CJ761" i="6"/>
  <c r="CK761" i="6"/>
  <c r="CL761" i="6"/>
  <c r="CM761" i="6"/>
  <c r="C762" i="6"/>
  <c r="D762" i="6"/>
  <c r="D763" i="6"/>
  <c r="E762" i="6"/>
  <c r="F762" i="6"/>
  <c r="F763" i="6"/>
  <c r="G762" i="6"/>
  <c r="H762" i="6"/>
  <c r="H763" i="6"/>
  <c r="I762" i="6"/>
  <c r="J762" i="6"/>
  <c r="J763" i="6"/>
  <c r="K762" i="6"/>
  <c r="L762" i="6"/>
  <c r="L763" i="6"/>
  <c r="M762" i="6"/>
  <c r="N762" i="6"/>
  <c r="N763" i="6"/>
  <c r="O762" i="6"/>
  <c r="P762" i="6"/>
  <c r="P763" i="6"/>
  <c r="Q762" i="6"/>
  <c r="R762" i="6"/>
  <c r="R763" i="6"/>
  <c r="S762" i="6"/>
  <c r="S763" i="6"/>
  <c r="T762" i="6"/>
  <c r="T763" i="6"/>
  <c r="U762" i="6"/>
  <c r="V762" i="6"/>
  <c r="V763" i="6"/>
  <c r="W762" i="6"/>
  <c r="X762" i="6"/>
  <c r="X763" i="6"/>
  <c r="Y762" i="6"/>
  <c r="Z762" i="6"/>
  <c r="Z763" i="6"/>
  <c r="AA762" i="6"/>
  <c r="AA763" i="6"/>
  <c r="AB762" i="6"/>
  <c r="AB763" i="6"/>
  <c r="AC762" i="6"/>
  <c r="AD762" i="6"/>
  <c r="AD763" i="6"/>
  <c r="AE762" i="6"/>
  <c r="AF762" i="6"/>
  <c r="AF763" i="6"/>
  <c r="AG762" i="6"/>
  <c r="AG763" i="6"/>
  <c r="AH762" i="6"/>
  <c r="AH763" i="6"/>
  <c r="AI762" i="6"/>
  <c r="AJ762" i="6"/>
  <c r="AJ763" i="6"/>
  <c r="AK762" i="6"/>
  <c r="AL762" i="6"/>
  <c r="AL763" i="6"/>
  <c r="AM762" i="6"/>
  <c r="AN762" i="6"/>
  <c r="AN763" i="6"/>
  <c r="AO762" i="6"/>
  <c r="AP762" i="6"/>
  <c r="AP763" i="6"/>
  <c r="AQ762" i="6"/>
  <c r="AQ763" i="6"/>
  <c r="AR762" i="6"/>
  <c r="AR763" i="6"/>
  <c r="AS762" i="6"/>
  <c r="AT762" i="6"/>
  <c r="AT763" i="6"/>
  <c r="AU762" i="6"/>
  <c r="AV762" i="6"/>
  <c r="AV763" i="6"/>
  <c r="AW762" i="6"/>
  <c r="AX762" i="6"/>
  <c r="AX763" i="6"/>
  <c r="AY762" i="6"/>
  <c r="AY763" i="6"/>
  <c r="AZ762" i="6"/>
  <c r="AZ763" i="6"/>
  <c r="BA762" i="6"/>
  <c r="BB762" i="6"/>
  <c r="BB763" i="6"/>
  <c r="BC762" i="6"/>
  <c r="BD762" i="6"/>
  <c r="BD763" i="6"/>
  <c r="BE762" i="6"/>
  <c r="BE763" i="6"/>
  <c r="BF762" i="6"/>
  <c r="BF763" i="6"/>
  <c r="BG762" i="6"/>
  <c r="BG763" i="6"/>
  <c r="BH762" i="6"/>
  <c r="BH763" i="6"/>
  <c r="BI762" i="6"/>
  <c r="BJ762" i="6"/>
  <c r="BJ763" i="6"/>
  <c r="BK762" i="6"/>
  <c r="BL762" i="6"/>
  <c r="BL763" i="6"/>
  <c r="BM762" i="6"/>
  <c r="BN762" i="6"/>
  <c r="BN763" i="6"/>
  <c r="BO762" i="6"/>
  <c r="BO763" i="6"/>
  <c r="BP762" i="6"/>
  <c r="BP763" i="6"/>
  <c r="BQ762" i="6"/>
  <c r="BR762" i="6"/>
  <c r="BR763" i="6"/>
  <c r="BS762" i="6"/>
  <c r="BT762" i="6"/>
  <c r="BT763" i="6"/>
  <c r="BU762" i="6"/>
  <c r="BU763" i="6"/>
  <c r="BV762" i="6"/>
  <c r="BV763" i="6"/>
  <c r="BW762" i="6"/>
  <c r="BW763" i="6"/>
  <c r="BX762" i="6"/>
  <c r="BX763" i="6"/>
  <c r="BY762" i="6"/>
  <c r="BZ762" i="6"/>
  <c r="BZ763" i="6"/>
  <c r="CA762" i="6"/>
  <c r="CB762" i="6"/>
  <c r="CB763" i="6"/>
  <c r="CC762" i="6"/>
  <c r="CD762" i="6"/>
  <c r="CD763" i="6"/>
  <c r="CE762" i="6"/>
  <c r="CE763" i="6"/>
  <c r="CF762" i="6"/>
  <c r="CF763" i="6"/>
  <c r="CG762" i="6"/>
  <c r="CH762" i="6"/>
  <c r="CH763" i="6"/>
  <c r="CI762" i="6"/>
  <c r="CJ762" i="6"/>
  <c r="CJ763" i="6"/>
  <c r="CK762" i="6"/>
  <c r="CK763" i="6"/>
  <c r="CL762" i="6"/>
  <c r="CL763" i="6"/>
  <c r="CM762" i="6"/>
  <c r="CM763" i="6"/>
  <c r="C763" i="6"/>
  <c r="E763" i="6"/>
  <c r="G763" i="6"/>
  <c r="I763" i="6"/>
  <c r="K763" i="6"/>
  <c r="M763" i="6"/>
  <c r="O763" i="6"/>
  <c r="Q763" i="6"/>
  <c r="U763" i="6"/>
  <c r="W763" i="6"/>
  <c r="Y763" i="6"/>
  <c r="AC763" i="6"/>
  <c r="AE763" i="6"/>
  <c r="AI763" i="6"/>
  <c r="AK763" i="6"/>
  <c r="AM763" i="6"/>
  <c r="AO763" i="6"/>
  <c r="AS763" i="6"/>
  <c r="AU763" i="6"/>
  <c r="AW763" i="6"/>
  <c r="BA763" i="6"/>
  <c r="BC763" i="6"/>
  <c r="BI763" i="6"/>
  <c r="BK763" i="6"/>
  <c r="BM763" i="6"/>
  <c r="BQ763" i="6"/>
  <c r="BS763" i="6"/>
  <c r="BY763" i="6"/>
  <c r="CA763" i="6"/>
  <c r="CC763" i="6"/>
  <c r="CG763" i="6"/>
  <c r="CI763" i="6"/>
  <c r="B762" i="6"/>
  <c r="B763" i="6"/>
  <c r="B761" i="6"/>
  <c r="C351" i="6"/>
  <c r="C352" i="6"/>
  <c r="D351" i="6"/>
  <c r="D352" i="6"/>
  <c r="E351" i="6"/>
  <c r="E352" i="6"/>
  <c r="F351" i="6"/>
  <c r="F352" i="6"/>
  <c r="G351" i="6"/>
  <c r="G352" i="6"/>
  <c r="H351" i="6"/>
  <c r="H352" i="6"/>
  <c r="I351" i="6"/>
  <c r="I352" i="6"/>
  <c r="J351" i="6"/>
  <c r="J352" i="6"/>
  <c r="K351" i="6"/>
  <c r="K352" i="6"/>
  <c r="L351" i="6"/>
  <c r="L352" i="6"/>
  <c r="M351" i="6"/>
  <c r="M352" i="6"/>
  <c r="N351" i="6"/>
  <c r="N352" i="6"/>
  <c r="O351" i="6"/>
  <c r="O352" i="6"/>
  <c r="P351" i="6"/>
  <c r="P352" i="6"/>
  <c r="Q351" i="6"/>
  <c r="Q352" i="6"/>
  <c r="R351" i="6"/>
  <c r="R352" i="6"/>
  <c r="S351" i="6"/>
  <c r="S352" i="6"/>
  <c r="T351" i="6"/>
  <c r="T352" i="6"/>
  <c r="U351" i="6"/>
  <c r="U352" i="6"/>
  <c r="V351" i="6"/>
  <c r="V352" i="6"/>
  <c r="W351" i="6"/>
  <c r="W352" i="6"/>
  <c r="X351" i="6"/>
  <c r="X352" i="6"/>
  <c r="Y351" i="6"/>
  <c r="Y352" i="6"/>
  <c r="Z351" i="6"/>
  <c r="Z352" i="6"/>
  <c r="AA351" i="6"/>
  <c r="AA352" i="6"/>
  <c r="AB351" i="6"/>
  <c r="AB352" i="6"/>
  <c r="AC351" i="6"/>
  <c r="AC352" i="6"/>
  <c r="AD351" i="6"/>
  <c r="AD352" i="6"/>
  <c r="AE351" i="6"/>
  <c r="AE352" i="6"/>
  <c r="AF351" i="6"/>
  <c r="AF352" i="6"/>
  <c r="AG351" i="6"/>
  <c r="AG352" i="6"/>
  <c r="AH351" i="6"/>
  <c r="AH352" i="6"/>
  <c r="AI351" i="6"/>
  <c r="AI352" i="6"/>
  <c r="AJ351" i="6"/>
  <c r="AJ352" i="6"/>
  <c r="AK351" i="6"/>
  <c r="AK352" i="6"/>
  <c r="AL351" i="6"/>
  <c r="AL352" i="6"/>
  <c r="AM351" i="6"/>
  <c r="AM352" i="6"/>
  <c r="AN351" i="6"/>
  <c r="AN352" i="6"/>
  <c r="AO351" i="6"/>
  <c r="AO352" i="6"/>
  <c r="AP351" i="6"/>
  <c r="AP352" i="6"/>
  <c r="AQ351" i="6"/>
  <c r="AQ352" i="6"/>
  <c r="AR351" i="6"/>
  <c r="AR352" i="6"/>
  <c r="AS351" i="6"/>
  <c r="AS352" i="6"/>
  <c r="AT351" i="6"/>
  <c r="AT352" i="6"/>
  <c r="AU351" i="6"/>
  <c r="AU352" i="6"/>
  <c r="AW351" i="6"/>
  <c r="AW352" i="6"/>
  <c r="AX351" i="6"/>
  <c r="AX352" i="6"/>
  <c r="AY351" i="6"/>
  <c r="AY352" i="6"/>
  <c r="AZ351" i="6"/>
  <c r="AZ352" i="6"/>
  <c r="BA351" i="6"/>
  <c r="BA352" i="6"/>
  <c r="BB351" i="6"/>
  <c r="BB352" i="6"/>
  <c r="BC351" i="6"/>
  <c r="BC352" i="6"/>
  <c r="BD351" i="6"/>
  <c r="BD352" i="6"/>
  <c r="BE351" i="6"/>
  <c r="BE352" i="6"/>
  <c r="BF351" i="6"/>
  <c r="BF352" i="6"/>
  <c r="BG351" i="6"/>
  <c r="BG352" i="6"/>
  <c r="BH351" i="6"/>
  <c r="BH352" i="6"/>
  <c r="BI351" i="6"/>
  <c r="BI352" i="6"/>
  <c r="BJ351" i="6"/>
  <c r="BJ352" i="6"/>
  <c r="BK351" i="6"/>
  <c r="BK352" i="6"/>
  <c r="BL351" i="6"/>
  <c r="BL352" i="6"/>
  <c r="BM351" i="6"/>
  <c r="BM352" i="6"/>
  <c r="BN351" i="6"/>
  <c r="BN352" i="6"/>
  <c r="BO351" i="6"/>
  <c r="BO352" i="6"/>
  <c r="BP351" i="6"/>
  <c r="BP352" i="6"/>
  <c r="BQ351" i="6"/>
  <c r="BQ352" i="6"/>
  <c r="BR351" i="6"/>
  <c r="BR352" i="6"/>
  <c r="BS351" i="6"/>
  <c r="BS352" i="6"/>
  <c r="BT351" i="6"/>
  <c r="BT352" i="6"/>
  <c r="BU351" i="6"/>
  <c r="BU352" i="6"/>
  <c r="BV351" i="6"/>
  <c r="BV352" i="6"/>
  <c r="BW351" i="6"/>
  <c r="BW352" i="6"/>
  <c r="BX351" i="6"/>
  <c r="BX352" i="6"/>
  <c r="BY351" i="6"/>
  <c r="BY352" i="6"/>
  <c r="BZ351" i="6"/>
  <c r="BZ352" i="6"/>
  <c r="CA351" i="6"/>
  <c r="CA352" i="6"/>
  <c r="CB351" i="6"/>
  <c r="CB352" i="6"/>
  <c r="CC351" i="6"/>
  <c r="CC352" i="6"/>
  <c r="CD351" i="6"/>
  <c r="CD352" i="6"/>
  <c r="CE351" i="6"/>
  <c r="CE352" i="6"/>
  <c r="CF351" i="6"/>
  <c r="CF352" i="6"/>
  <c r="CG351" i="6"/>
  <c r="CG352" i="6"/>
  <c r="CH351" i="6"/>
  <c r="CH352" i="6"/>
  <c r="CI351" i="6"/>
  <c r="CI352" i="6"/>
  <c r="CJ351" i="6"/>
  <c r="CJ352" i="6"/>
  <c r="CK351" i="6"/>
  <c r="CK352" i="6"/>
  <c r="CL351" i="6"/>
  <c r="CL352" i="6"/>
  <c r="CM351" i="6"/>
  <c r="CM352" i="6"/>
  <c r="B351" i="6"/>
  <c r="B352" i="6"/>
  <c r="CM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B350" i="6"/>
  <c r="BC350" i="6"/>
  <c r="BD350" i="6"/>
  <c r="BE350" i="6"/>
  <c r="BF350" i="6"/>
  <c r="BG350" i="6"/>
  <c r="BH350" i="6"/>
  <c r="BI350" i="6"/>
  <c r="BJ350" i="6"/>
  <c r="BK350" i="6"/>
  <c r="BL350" i="6"/>
  <c r="BM350" i="6"/>
  <c r="BN350" i="6"/>
  <c r="BO350" i="6"/>
  <c r="BP350" i="6"/>
  <c r="BQ350" i="6"/>
  <c r="BR350" i="6"/>
  <c r="BS350" i="6"/>
  <c r="BT350" i="6"/>
  <c r="BU350" i="6"/>
  <c r="BV350" i="6"/>
  <c r="BW350" i="6"/>
  <c r="BX350" i="6"/>
  <c r="BY350" i="6"/>
  <c r="BZ350" i="6"/>
  <c r="CA350" i="6"/>
  <c r="CB350" i="6"/>
  <c r="CC350" i="6"/>
  <c r="CD350" i="6"/>
  <c r="CE350" i="6"/>
  <c r="CF350" i="6"/>
  <c r="CG350" i="6"/>
  <c r="CH350" i="6"/>
  <c r="CI350" i="6"/>
  <c r="CJ350" i="6"/>
  <c r="CK350" i="6"/>
  <c r="CL350" i="6"/>
  <c r="B350" i="6"/>
  <c r="S3" i="1"/>
  <c r="S4406" i="1"/>
  <c r="T4406" i="1"/>
  <c r="S4283" i="1"/>
  <c r="T4283" i="1"/>
  <c r="P688" i="1"/>
  <c r="S688" i="1"/>
  <c r="T688" i="1"/>
  <c r="P5453" i="1"/>
  <c r="S5453" i="1"/>
  <c r="T5453" i="1"/>
  <c r="P5071" i="1"/>
  <c r="S5071" i="1"/>
  <c r="T5071" i="1"/>
  <c r="P5053" i="1"/>
  <c r="S5053" i="1"/>
  <c r="T5053" i="1"/>
  <c r="P5033" i="1"/>
  <c r="S5033" i="1"/>
  <c r="T5033" i="1"/>
  <c r="P5010" i="1"/>
  <c r="S5010" i="1"/>
  <c r="T5010" i="1"/>
  <c r="P4110" i="1"/>
  <c r="S4110" i="1"/>
  <c r="T4110" i="1"/>
  <c r="P5540" i="1"/>
  <c r="S5540" i="1"/>
  <c r="T5540" i="1"/>
  <c r="P5506" i="1"/>
  <c r="S5506" i="1"/>
  <c r="T5506" i="1"/>
  <c r="P5426" i="1"/>
  <c r="S5426" i="1"/>
  <c r="T5426" i="1"/>
  <c r="P5395" i="1"/>
  <c r="S5395" i="1"/>
  <c r="T5395" i="1"/>
  <c r="P5335" i="1"/>
  <c r="S5335" i="1"/>
  <c r="T5335" i="1"/>
  <c r="P5308" i="1"/>
  <c r="S5308" i="1"/>
  <c r="T5308" i="1"/>
  <c r="P5246" i="1"/>
  <c r="S5246" i="1"/>
  <c r="T5246" i="1"/>
  <c r="P5166" i="1"/>
  <c r="S5166" i="1"/>
  <c r="T5166" i="1"/>
  <c r="P5142" i="1"/>
  <c r="S5142" i="1"/>
  <c r="T5142" i="1"/>
  <c r="P5147" i="1"/>
  <c r="S5147" i="1"/>
  <c r="T5147" i="1"/>
  <c r="P5130" i="1"/>
  <c r="S5130" i="1"/>
  <c r="T5130" i="1"/>
  <c r="P5115" i="1"/>
  <c r="S5115" i="1"/>
  <c r="T5115" i="1"/>
  <c r="P5058" i="1"/>
  <c r="S5058" i="1"/>
  <c r="T5058" i="1"/>
  <c r="P5063" i="1"/>
  <c r="S5063" i="1"/>
  <c r="T5063" i="1"/>
  <c r="P5000" i="1"/>
  <c r="S5000" i="1"/>
  <c r="T5000" i="1"/>
  <c r="P4987" i="1"/>
  <c r="S4987" i="1"/>
  <c r="T4987" i="1"/>
  <c r="P4990" i="1"/>
  <c r="S4990" i="1"/>
  <c r="T4990" i="1"/>
  <c r="P4966" i="1"/>
  <c r="S4966" i="1"/>
  <c r="T4966" i="1"/>
  <c r="P4938" i="1"/>
  <c r="S4938" i="1"/>
  <c r="T4938" i="1"/>
  <c r="P4920" i="1"/>
  <c r="S4920" i="1"/>
  <c r="T4920" i="1"/>
  <c r="P4925" i="1"/>
  <c r="S4925" i="1"/>
  <c r="T4925" i="1"/>
  <c r="P4883" i="1"/>
  <c r="S4883" i="1"/>
  <c r="T4883" i="1"/>
  <c r="P4866" i="1"/>
  <c r="S4866" i="1"/>
  <c r="T4866" i="1"/>
  <c r="P4851" i="1"/>
  <c r="S4851" i="1"/>
  <c r="T4851" i="1"/>
  <c r="P4767" i="1"/>
  <c r="S4767" i="1"/>
  <c r="T4767" i="1"/>
  <c r="P4749" i="1"/>
  <c r="S4749" i="1"/>
  <c r="T4749" i="1"/>
  <c r="P4666" i="1"/>
  <c r="S4666" i="1"/>
  <c r="T4666" i="1"/>
  <c r="P4295" i="1"/>
  <c r="S4295" i="1"/>
  <c r="T4295" i="1"/>
  <c r="P4207" i="1"/>
  <c r="S4207" i="1"/>
  <c r="T4207" i="1"/>
  <c r="P4187" i="1"/>
  <c r="S4187" i="1"/>
  <c r="T4187" i="1"/>
  <c r="P4173" i="1"/>
  <c r="S4173" i="1"/>
  <c r="T4173" i="1"/>
  <c r="P4161" i="1"/>
  <c r="S4161" i="1"/>
  <c r="T4161" i="1"/>
  <c r="P4145" i="1"/>
  <c r="S4145" i="1"/>
  <c r="T4145" i="1"/>
  <c r="P4131" i="1"/>
  <c r="S4131" i="1"/>
  <c r="T4131" i="1"/>
  <c r="P4115" i="1"/>
  <c r="S4115" i="1"/>
  <c r="T4115" i="1"/>
  <c r="P4100" i="1"/>
  <c r="S4100" i="1"/>
  <c r="T4100" i="1"/>
  <c r="P4081" i="1"/>
  <c r="S4081" i="1"/>
  <c r="T4081" i="1"/>
  <c r="P4085" i="1"/>
  <c r="S4085" i="1"/>
  <c r="T4085" i="1"/>
  <c r="P4059" i="1"/>
  <c r="S4059" i="1"/>
  <c r="P4040" i="1"/>
  <c r="S4040" i="1"/>
  <c r="P3891" i="1"/>
  <c r="S3891" i="1"/>
  <c r="T3891" i="1"/>
  <c r="P3858" i="1"/>
  <c r="S3858" i="1"/>
  <c r="T3858" i="1"/>
  <c r="P3834" i="1"/>
  <c r="S3834" i="1"/>
  <c r="T3834" i="1"/>
  <c r="P3785" i="1"/>
  <c r="S3785" i="1"/>
  <c r="T3785" i="1"/>
  <c r="P3702" i="1"/>
  <c r="S3702" i="1"/>
  <c r="T3702" i="1"/>
  <c r="P3688" i="1"/>
  <c r="S3688" i="1"/>
  <c r="T3688" i="1"/>
  <c r="P3642" i="1"/>
  <c r="S3642" i="1"/>
  <c r="P3603" i="1"/>
  <c r="S3603" i="1"/>
  <c r="T3603" i="1"/>
  <c r="P3587" i="1"/>
  <c r="S3587" i="1"/>
  <c r="P3565" i="1"/>
  <c r="S3565" i="1"/>
  <c r="P3549" i="1"/>
  <c r="S3549" i="1"/>
  <c r="T3549" i="1"/>
  <c r="P3537" i="1"/>
  <c r="S3537" i="1"/>
  <c r="T3537" i="1"/>
  <c r="P3505" i="1"/>
  <c r="S3505" i="1"/>
  <c r="P3472" i="1"/>
  <c r="S3472" i="1"/>
  <c r="T3472" i="1"/>
  <c r="P3454" i="1"/>
  <c r="S3454" i="1"/>
  <c r="P3421" i="1"/>
  <c r="S3421" i="1"/>
  <c r="T3421" i="1"/>
  <c r="P3371" i="1"/>
  <c r="S3371" i="1"/>
  <c r="T3371" i="1"/>
  <c r="P3057" i="1"/>
  <c r="S3057" i="1"/>
  <c r="T3057" i="1"/>
  <c r="P3063" i="1"/>
  <c r="S3063" i="1"/>
  <c r="T3063" i="1"/>
  <c r="P3004" i="1"/>
  <c r="S3004" i="1"/>
  <c r="P3008" i="1"/>
  <c r="S3008" i="1"/>
  <c r="T3008" i="1"/>
  <c r="P2962" i="1"/>
  <c r="S2962" i="1"/>
  <c r="T2962" i="1"/>
  <c r="P2937" i="1"/>
  <c r="S2937" i="1"/>
  <c r="T2937" i="1"/>
  <c r="P2924" i="1"/>
  <c r="S2924" i="1"/>
  <c r="T2924" i="1"/>
  <c r="P2906" i="1"/>
  <c r="S2906" i="1"/>
  <c r="P2894" i="1"/>
  <c r="S2894" i="1"/>
  <c r="T2894" i="1"/>
  <c r="P2701" i="1"/>
  <c r="S2701" i="1"/>
  <c r="T2701" i="1"/>
  <c r="P2650" i="1"/>
  <c r="S2650" i="1"/>
  <c r="T2650" i="1"/>
  <c r="P2657" i="1"/>
  <c r="S2657" i="1"/>
  <c r="P2603" i="1"/>
  <c r="S2603" i="1"/>
  <c r="T2603" i="1"/>
  <c r="P2491" i="1"/>
  <c r="S2491" i="1"/>
  <c r="P2497" i="1"/>
  <c r="S2497" i="1"/>
  <c r="T2497" i="1"/>
  <c r="P2481" i="1"/>
  <c r="S2481" i="1"/>
  <c r="T2481" i="1"/>
  <c r="P2450" i="1"/>
  <c r="S2450" i="1"/>
  <c r="T2450" i="1"/>
  <c r="P2432" i="1"/>
  <c r="S2432" i="1"/>
  <c r="T2432" i="1"/>
  <c r="P2437" i="1"/>
  <c r="S2437" i="1"/>
  <c r="T2437" i="1"/>
  <c r="P2389" i="1"/>
  <c r="S2389" i="1"/>
  <c r="T2389" i="1"/>
  <c r="P2352" i="1"/>
  <c r="S2352" i="1"/>
  <c r="P2337" i="1"/>
  <c r="S2337" i="1"/>
  <c r="T2337" i="1"/>
  <c r="P2319" i="1"/>
  <c r="S2319" i="1"/>
  <c r="T2319" i="1"/>
  <c r="P2296" i="1"/>
  <c r="S2296" i="1"/>
  <c r="T2296" i="1"/>
  <c r="P2282" i="1"/>
  <c r="S2282" i="1"/>
  <c r="T2282" i="1"/>
  <c r="P2212" i="1"/>
  <c r="S2212" i="1"/>
  <c r="T2212" i="1"/>
  <c r="P2190" i="1"/>
  <c r="S2190" i="1"/>
  <c r="T2190" i="1"/>
  <c r="P2146" i="1"/>
  <c r="S2146" i="1"/>
  <c r="T2146" i="1"/>
  <c r="P2017" i="1"/>
  <c r="S2017" i="1"/>
  <c r="T2017" i="1"/>
  <c r="P1820" i="1"/>
  <c r="S1820" i="1"/>
  <c r="T1820" i="1"/>
  <c r="P1778" i="1"/>
  <c r="S1778" i="1"/>
  <c r="T1778" i="1"/>
  <c r="P1764" i="1"/>
  <c r="S1764" i="1"/>
  <c r="T1764" i="1"/>
  <c r="P630" i="1"/>
  <c r="S630" i="1"/>
  <c r="T630" i="1"/>
  <c r="P270" i="1"/>
  <c r="S270" i="1"/>
  <c r="T270" i="1"/>
  <c r="P128" i="1"/>
  <c r="S128" i="1"/>
  <c r="T128" i="1"/>
  <c r="P5610" i="1"/>
  <c r="S5610" i="1"/>
  <c r="P5541" i="1"/>
  <c r="S5541" i="1"/>
  <c r="P5490" i="1"/>
  <c r="S5490" i="1"/>
  <c r="P5474" i="1"/>
  <c r="S5474" i="1"/>
  <c r="T5474" i="1"/>
  <c r="P5277" i="1"/>
  <c r="S5277" i="1"/>
  <c r="P5232" i="1"/>
  <c r="S5232" i="1"/>
  <c r="P5238" i="1"/>
  <c r="S5238" i="1"/>
  <c r="P5220" i="1"/>
  <c r="S5220" i="1"/>
  <c r="P5192" i="1"/>
  <c r="S5192" i="1"/>
  <c r="P5197" i="1"/>
  <c r="S5197" i="1"/>
  <c r="P5170" i="1"/>
  <c r="S5170" i="1"/>
  <c r="P5150" i="1"/>
  <c r="S5150" i="1"/>
  <c r="P5152" i="1"/>
  <c r="S5152" i="1"/>
  <c r="P5135" i="1"/>
  <c r="S5135" i="1"/>
  <c r="T5135" i="1"/>
  <c r="P5118" i="1"/>
  <c r="S5118" i="1"/>
  <c r="P5121" i="1"/>
  <c r="S5121" i="1"/>
  <c r="P5096" i="1"/>
  <c r="S5096" i="1"/>
  <c r="P5051" i="1"/>
  <c r="S5051" i="1"/>
  <c r="T5051" i="1"/>
  <c r="P4258" i="1"/>
  <c r="S4258" i="1"/>
  <c r="P4146" i="1"/>
  <c r="S4146" i="1"/>
  <c r="T4146" i="1"/>
  <c r="P3750" i="1"/>
  <c r="S3750" i="1"/>
  <c r="T3750" i="1"/>
  <c r="P3554" i="1"/>
  <c r="S3554" i="1"/>
  <c r="P3509" i="1"/>
  <c r="S3509" i="1"/>
  <c r="P3083" i="1"/>
  <c r="S3083" i="1"/>
  <c r="P3068" i="1"/>
  <c r="S3068" i="1"/>
  <c r="P3071" i="1"/>
  <c r="S3071" i="1"/>
  <c r="T3071" i="1"/>
  <c r="P2321" i="1"/>
  <c r="S2321" i="1"/>
  <c r="T2321" i="1"/>
  <c r="P2170" i="1"/>
  <c r="S2170" i="1"/>
  <c r="P2073" i="1"/>
  <c r="S2073" i="1"/>
  <c r="T2073" i="1"/>
  <c r="P2001" i="1"/>
  <c r="S2001" i="1"/>
  <c r="T2001" i="1"/>
  <c r="P2005" i="1"/>
  <c r="S2005" i="1"/>
  <c r="P1970" i="1"/>
  <c r="S1970" i="1"/>
  <c r="T1970" i="1"/>
  <c r="P1972" i="1"/>
  <c r="S1972" i="1"/>
  <c r="T1972" i="1"/>
  <c r="P1790" i="1"/>
  <c r="S1790" i="1"/>
  <c r="T1790" i="1"/>
  <c r="P1793" i="1"/>
  <c r="S1793" i="1"/>
  <c r="T1793" i="1"/>
  <c r="P1768" i="1"/>
  <c r="S1768" i="1"/>
  <c r="T1768" i="1"/>
  <c r="P1231" i="1"/>
  <c r="S1231" i="1"/>
  <c r="P1214" i="1"/>
  <c r="S1214" i="1"/>
  <c r="T1214" i="1"/>
  <c r="P1201" i="1"/>
  <c r="S1201" i="1"/>
  <c r="T1201" i="1"/>
  <c r="P1184" i="1"/>
  <c r="S1184" i="1"/>
  <c r="T1184" i="1"/>
  <c r="P1172" i="1"/>
  <c r="S1172" i="1"/>
  <c r="P1162" i="1"/>
  <c r="S1162" i="1"/>
  <c r="T1162" i="1"/>
  <c r="P1141" i="1"/>
  <c r="S1141" i="1"/>
  <c r="T1141" i="1"/>
  <c r="P1126" i="1"/>
  <c r="S1126" i="1"/>
  <c r="T1126" i="1"/>
  <c r="P5695" i="1"/>
  <c r="S5695" i="1"/>
  <c r="T5695" i="1"/>
  <c r="P5618" i="1"/>
  <c r="S5618" i="1"/>
  <c r="P5602" i="1"/>
  <c r="S5602" i="1"/>
  <c r="P5581" i="1"/>
  <c r="S5581" i="1"/>
  <c r="T5581" i="1"/>
  <c r="P5586" i="1"/>
  <c r="S5586" i="1"/>
  <c r="P5554" i="1"/>
  <c r="S5554" i="1"/>
  <c r="P5536" i="1"/>
  <c r="S5536" i="1"/>
  <c r="P5523" i="1"/>
  <c r="S5523" i="1"/>
  <c r="P5226" i="1"/>
  <c r="S5226" i="1"/>
  <c r="P5211" i="1"/>
  <c r="S5211" i="1"/>
  <c r="T5211" i="1"/>
  <c r="P5185" i="1"/>
  <c r="S5185" i="1"/>
  <c r="P5161" i="1"/>
  <c r="S5161" i="1"/>
  <c r="T5161" i="1"/>
  <c r="P5144" i="1"/>
  <c r="S5144" i="1"/>
  <c r="P5128" i="1"/>
  <c r="S5128" i="1"/>
  <c r="P5113" i="1"/>
  <c r="S5113" i="1"/>
  <c r="P5081" i="1"/>
  <c r="S5081" i="1"/>
  <c r="P4962" i="1"/>
  <c r="S4962" i="1"/>
  <c r="P4941" i="1"/>
  <c r="S4941" i="1"/>
  <c r="T4941" i="1"/>
  <c r="P4902" i="1"/>
  <c r="S4902" i="1"/>
  <c r="P4820" i="1"/>
  <c r="S4820" i="1"/>
  <c r="P4763" i="1"/>
  <c r="S4763" i="1"/>
  <c r="P4695" i="1"/>
  <c r="S4695" i="1"/>
  <c r="P4678" i="1"/>
  <c r="S4678" i="1"/>
  <c r="P4647" i="1"/>
  <c r="S4647" i="1"/>
  <c r="P4629" i="1"/>
  <c r="S4629" i="1"/>
  <c r="P4614" i="1"/>
  <c r="S4614" i="1"/>
  <c r="P4593" i="1"/>
  <c r="S4593" i="1"/>
  <c r="P4581" i="1"/>
  <c r="S4581" i="1"/>
  <c r="P4559" i="1"/>
  <c r="S4559" i="1"/>
  <c r="P4481" i="1"/>
  <c r="S4481" i="1"/>
  <c r="T4481" i="1"/>
  <c r="P4237" i="1"/>
  <c r="S4237" i="1"/>
  <c r="P4076" i="1"/>
  <c r="S4076" i="1"/>
  <c r="T4076" i="1"/>
  <c r="P3782" i="1"/>
  <c r="S3782" i="1"/>
  <c r="T3782" i="1"/>
  <c r="P3651" i="1"/>
  <c r="S3651" i="1"/>
  <c r="T3651" i="1"/>
  <c r="P3615" i="1"/>
  <c r="S3615" i="1"/>
  <c r="P3583" i="1"/>
  <c r="S3583" i="1"/>
  <c r="T3583" i="1"/>
  <c r="P3450" i="1"/>
  <c r="S3450" i="1"/>
  <c r="P3435" i="1"/>
  <c r="S3435" i="1"/>
  <c r="T3435" i="1"/>
  <c r="P3332" i="1"/>
  <c r="S3332" i="1"/>
  <c r="T3332" i="1"/>
  <c r="P3307" i="1"/>
  <c r="S3307" i="1"/>
  <c r="T3307" i="1"/>
  <c r="P3286" i="1"/>
  <c r="S3286" i="1"/>
  <c r="T3286" i="1"/>
  <c r="P3245" i="1"/>
  <c r="S3245" i="1"/>
  <c r="T3245" i="1"/>
  <c r="P3184" i="1"/>
  <c r="S3184" i="1"/>
  <c r="T3184" i="1"/>
  <c r="P3132" i="1"/>
  <c r="S3132" i="1"/>
  <c r="T3132" i="1"/>
  <c r="P3112" i="1"/>
  <c r="S3112" i="1"/>
  <c r="P3079" i="1"/>
  <c r="S3079" i="1"/>
  <c r="T3079" i="1"/>
  <c r="P3059" i="1"/>
  <c r="S3059" i="1"/>
  <c r="T3059" i="1"/>
  <c r="P3039" i="1"/>
  <c r="S3039" i="1"/>
  <c r="T3039" i="1"/>
  <c r="P3001" i="1"/>
  <c r="S3001" i="1"/>
  <c r="T3001" i="1"/>
  <c r="P2957" i="1"/>
  <c r="S2957" i="1"/>
  <c r="T2957" i="1"/>
  <c r="P2913" i="1"/>
  <c r="S2913" i="1"/>
  <c r="P2835" i="1"/>
  <c r="S2835" i="1"/>
  <c r="P2654" i="1"/>
  <c r="S2654" i="1"/>
  <c r="T2654" i="1"/>
  <c r="P2583" i="1"/>
  <c r="S2583" i="1"/>
  <c r="T2583" i="1"/>
  <c r="P2568" i="1"/>
  <c r="S2568" i="1"/>
  <c r="T2568" i="1"/>
  <c r="P2510" i="1"/>
  <c r="S2510" i="1"/>
  <c r="T2510" i="1"/>
  <c r="P2445" i="1"/>
  <c r="S2445" i="1"/>
  <c r="T2445" i="1"/>
  <c r="P2413" i="1"/>
  <c r="S2413" i="1"/>
  <c r="T2413" i="1"/>
  <c r="P2334" i="1"/>
  <c r="S2334" i="1"/>
  <c r="P2315" i="1"/>
  <c r="S2315" i="1"/>
  <c r="T2315" i="1"/>
  <c r="P2292" i="1"/>
  <c r="S2292" i="1"/>
  <c r="T2292" i="1"/>
  <c r="P2278" i="1"/>
  <c r="S2278" i="1"/>
  <c r="T2278" i="1"/>
  <c r="P2249" i="1"/>
  <c r="S2249" i="1"/>
  <c r="T2249" i="1"/>
  <c r="P2231" i="1"/>
  <c r="S2231" i="1"/>
  <c r="T2231" i="1"/>
  <c r="P2207" i="1"/>
  <c r="S2207" i="1"/>
  <c r="T2207" i="1"/>
  <c r="P2187" i="1"/>
  <c r="S2187" i="1"/>
  <c r="T2187" i="1"/>
  <c r="P2163" i="1"/>
  <c r="S2163" i="1"/>
  <c r="T2163" i="1"/>
  <c r="P2069" i="1"/>
  <c r="S2069" i="1"/>
  <c r="T2069" i="1"/>
  <c r="P2034" i="1"/>
  <c r="S2034" i="1"/>
  <c r="T2034" i="1"/>
  <c r="P2003" i="1"/>
  <c r="S2003" i="1"/>
  <c r="T2003" i="1"/>
  <c r="P1855" i="1"/>
  <c r="S1855" i="1"/>
  <c r="T1855" i="1"/>
  <c r="P1836" i="1"/>
  <c r="S1836" i="1"/>
  <c r="T1836" i="1"/>
  <c r="P1815" i="1"/>
  <c r="S1815" i="1"/>
  <c r="P1716" i="1"/>
  <c r="S1716" i="1"/>
  <c r="P1635" i="1"/>
  <c r="S1635" i="1"/>
  <c r="T1635" i="1"/>
  <c r="P1617" i="1"/>
  <c r="S1617" i="1"/>
  <c r="P1588" i="1"/>
  <c r="S1588" i="1"/>
  <c r="T1588" i="1"/>
  <c r="P1569" i="1"/>
  <c r="S1569" i="1"/>
  <c r="T1569" i="1"/>
  <c r="P1546" i="1"/>
  <c r="S1546" i="1"/>
  <c r="T1546" i="1"/>
  <c r="P1514" i="1"/>
  <c r="S1514" i="1"/>
  <c r="T1514" i="1"/>
  <c r="P1483" i="1"/>
  <c r="S1483" i="1"/>
  <c r="T1483" i="1"/>
  <c r="P1458" i="1"/>
  <c r="S1458" i="1"/>
  <c r="P1440" i="1"/>
  <c r="S1440" i="1"/>
  <c r="T1440" i="1"/>
  <c r="P1426" i="1"/>
  <c r="S1426" i="1"/>
  <c r="T1426" i="1"/>
  <c r="P1399" i="1"/>
  <c r="S1399" i="1"/>
  <c r="T1399" i="1"/>
  <c r="P1376" i="1"/>
  <c r="S1376" i="1"/>
  <c r="T1376" i="1"/>
  <c r="P1344" i="1"/>
  <c r="S1344" i="1"/>
  <c r="T1344" i="1"/>
  <c r="P1318" i="1"/>
  <c r="S1318" i="1"/>
  <c r="T1318" i="1"/>
  <c r="P1226" i="1"/>
  <c r="S1226" i="1"/>
  <c r="T1226" i="1"/>
  <c r="P1209" i="1"/>
  <c r="S1209" i="1"/>
  <c r="P1197" i="1"/>
  <c r="S1197" i="1"/>
  <c r="T1197" i="1"/>
  <c r="P1170" i="1"/>
  <c r="S1170" i="1"/>
  <c r="T1170" i="1"/>
  <c r="P1153" i="1"/>
  <c r="S1153" i="1"/>
  <c r="T1153" i="1"/>
  <c r="P1058" i="1"/>
  <c r="S1058" i="1"/>
  <c r="T1058" i="1"/>
  <c r="P1026" i="1"/>
  <c r="S1026" i="1"/>
  <c r="T1026" i="1"/>
  <c r="P1005" i="1"/>
  <c r="S1005" i="1"/>
  <c r="T1005" i="1"/>
  <c r="P978" i="1"/>
  <c r="S978" i="1"/>
  <c r="T978" i="1"/>
  <c r="P959" i="1"/>
  <c r="S959" i="1"/>
  <c r="T959" i="1"/>
  <c r="P932" i="1"/>
  <c r="S932" i="1"/>
  <c r="T932" i="1"/>
  <c r="P913" i="1"/>
  <c r="S913" i="1"/>
  <c r="T913" i="1"/>
  <c r="P886" i="1"/>
  <c r="S886" i="1"/>
  <c r="T886" i="1"/>
  <c r="P871" i="1"/>
  <c r="S871" i="1"/>
  <c r="T871" i="1"/>
  <c r="P847" i="1"/>
  <c r="S847" i="1"/>
  <c r="T847" i="1"/>
  <c r="P827" i="1"/>
  <c r="S827" i="1"/>
  <c r="T827" i="1"/>
  <c r="P803" i="1"/>
  <c r="S803" i="1"/>
  <c r="T803" i="1"/>
  <c r="P774" i="1"/>
  <c r="S774" i="1"/>
  <c r="T774" i="1"/>
  <c r="P750" i="1"/>
  <c r="S750" i="1"/>
  <c r="T750" i="1"/>
  <c r="P643" i="1"/>
  <c r="S643" i="1"/>
  <c r="T643" i="1"/>
  <c r="P650" i="1"/>
  <c r="S650" i="1"/>
  <c r="T650" i="1"/>
  <c r="P626" i="1"/>
  <c r="S626" i="1"/>
  <c r="P595" i="1"/>
  <c r="S595" i="1"/>
  <c r="T595" i="1"/>
  <c r="P584" i="1"/>
  <c r="S584" i="1"/>
  <c r="T584" i="1"/>
  <c r="P567" i="1"/>
  <c r="S567" i="1"/>
  <c r="T567" i="1"/>
  <c r="P566" i="1"/>
  <c r="S566" i="1"/>
  <c r="T566" i="1"/>
  <c r="P553" i="1"/>
  <c r="S553" i="1"/>
  <c r="T553" i="1"/>
  <c r="P344" i="1"/>
  <c r="S344" i="1"/>
  <c r="T344" i="1"/>
  <c r="P301" i="1"/>
  <c r="S301" i="1"/>
  <c r="T301" i="1"/>
  <c r="P285" i="1"/>
  <c r="S285" i="1"/>
  <c r="T285" i="1"/>
  <c r="P264" i="1"/>
  <c r="S264" i="1"/>
  <c r="T264" i="1"/>
  <c r="P272" i="1"/>
  <c r="S272" i="1"/>
  <c r="T272" i="1"/>
  <c r="P225" i="1"/>
  <c r="S225" i="1"/>
  <c r="T225" i="1"/>
  <c r="P209" i="1"/>
  <c r="S209" i="1"/>
  <c r="T209" i="1"/>
  <c r="P152" i="1"/>
  <c r="S152" i="1"/>
  <c r="T152" i="1"/>
  <c r="P76" i="1"/>
  <c r="S76" i="1"/>
  <c r="T76" i="1"/>
  <c r="P63" i="1"/>
  <c r="S63" i="1"/>
  <c r="T63" i="1"/>
  <c r="S2744" i="1"/>
  <c r="P5573" i="1"/>
  <c r="S5573" i="1"/>
  <c r="P5481" i="1"/>
  <c r="S5481" i="1"/>
  <c r="P5070" i="1"/>
  <c r="S5070" i="1"/>
  <c r="P5052" i="1"/>
  <c r="S5052" i="1"/>
  <c r="P5027" i="1"/>
  <c r="S5027" i="1"/>
  <c r="P4135" i="1"/>
  <c r="S4135" i="1"/>
  <c r="P4108" i="1"/>
  <c r="S4108" i="1"/>
  <c r="P1772" i="1"/>
  <c r="S1772" i="1"/>
  <c r="P5691" i="1"/>
  <c r="S5691" i="1"/>
  <c r="T5691" i="1"/>
  <c r="P5675" i="1"/>
  <c r="S5675" i="1"/>
  <c r="P5599" i="1"/>
  <c r="S5599" i="1"/>
  <c r="P5577" i="1"/>
  <c r="S5577" i="1"/>
  <c r="P5441" i="1"/>
  <c r="S5441" i="1"/>
  <c r="P5206" i="1"/>
  <c r="S5206" i="1"/>
  <c r="T5206" i="1"/>
  <c r="P5139" i="1"/>
  <c r="S5139" i="1"/>
  <c r="P5127" i="1"/>
  <c r="S5127" i="1"/>
  <c r="P5131" i="1"/>
  <c r="S5131" i="1"/>
  <c r="P5111" i="1"/>
  <c r="S5111" i="1"/>
  <c r="T5111" i="1"/>
  <c r="P4617" i="1"/>
  <c r="S4617" i="1"/>
  <c r="P4555" i="1"/>
  <c r="S4555" i="1"/>
  <c r="P3655" i="1"/>
  <c r="S3655" i="1"/>
  <c r="P2540" i="1"/>
  <c r="S2540" i="1"/>
  <c r="T2540" i="1"/>
  <c r="P2403" i="1"/>
  <c r="S2403" i="1"/>
  <c r="P1940" i="1"/>
  <c r="S1940" i="1"/>
  <c r="P1566" i="1"/>
  <c r="S1566" i="1"/>
  <c r="P1543" i="1"/>
  <c r="S1543" i="1"/>
  <c r="T1543" i="1"/>
  <c r="P1342" i="1"/>
  <c r="S1342" i="1"/>
  <c r="T1342" i="1"/>
  <c r="P1348" i="1"/>
  <c r="S1348" i="1"/>
  <c r="P1230" i="1"/>
  <c r="S1230" i="1"/>
  <c r="T1230" i="1"/>
  <c r="P1213" i="1"/>
  <c r="S1213" i="1"/>
  <c r="P910" i="1"/>
  <c r="S910" i="1"/>
  <c r="T910" i="1"/>
  <c r="P807" i="1"/>
  <c r="S807" i="1"/>
  <c r="P526" i="1"/>
  <c r="S526" i="1"/>
  <c r="P533" i="1"/>
  <c r="S533" i="1"/>
  <c r="P488" i="1"/>
  <c r="S488" i="1"/>
  <c r="T488" i="1"/>
  <c r="P4" i="1"/>
  <c r="S4" i="1"/>
  <c r="P5704" i="1"/>
  <c r="S5704" i="1"/>
  <c r="T5704" i="1"/>
  <c r="P5504" i="1"/>
  <c r="S5504" i="1"/>
  <c r="P5485" i="1"/>
  <c r="S5485" i="1"/>
  <c r="P5469" i="1"/>
  <c r="S5469" i="1"/>
  <c r="P5444" i="1"/>
  <c r="S5444" i="1"/>
  <c r="P5414" i="1"/>
  <c r="S5414" i="1"/>
  <c r="P5415" i="1"/>
  <c r="S5415" i="1"/>
  <c r="P5403" i="1"/>
  <c r="S5403" i="1"/>
  <c r="P5359" i="1"/>
  <c r="S5359" i="1"/>
  <c r="P5311" i="1"/>
  <c r="S5311" i="1"/>
  <c r="P5291" i="1"/>
  <c r="S5291" i="1"/>
  <c r="P5248" i="1"/>
  <c r="S5248" i="1"/>
  <c r="P5187" i="1"/>
  <c r="S5187" i="1"/>
  <c r="P5164" i="1"/>
  <c r="S5164" i="1"/>
  <c r="P5148" i="1"/>
  <c r="S5148" i="1"/>
  <c r="P5132" i="1"/>
  <c r="S5132" i="1"/>
  <c r="P5094" i="1"/>
  <c r="S5094" i="1"/>
  <c r="P5061" i="1"/>
  <c r="S5061" i="1"/>
  <c r="P5022" i="1"/>
  <c r="S5022" i="1"/>
  <c r="P4926" i="1"/>
  <c r="S4926" i="1"/>
  <c r="P4906" i="1"/>
  <c r="S4906" i="1"/>
  <c r="P4889" i="1"/>
  <c r="S4889" i="1"/>
  <c r="P4867" i="1"/>
  <c r="S4867" i="1"/>
  <c r="P4521" i="1"/>
  <c r="S4521" i="1"/>
  <c r="P4132" i="1"/>
  <c r="S4132" i="1"/>
  <c r="P3550" i="1"/>
  <c r="S3550" i="1"/>
  <c r="P3399" i="1"/>
  <c r="S3399" i="1"/>
  <c r="T3399" i="1"/>
  <c r="P3020" i="1"/>
  <c r="S3020" i="1"/>
  <c r="P2755" i="1"/>
  <c r="S2755" i="1"/>
  <c r="P2718" i="1"/>
  <c r="S2718" i="1"/>
  <c r="T2718" i="1"/>
  <c r="P2690" i="1"/>
  <c r="S2690" i="1"/>
  <c r="P2492" i="1"/>
  <c r="S2492" i="1"/>
  <c r="P2370" i="1"/>
  <c r="S2370" i="1"/>
  <c r="P2355" i="1"/>
  <c r="S2355" i="1"/>
  <c r="P2298" i="1"/>
  <c r="S2298" i="1"/>
  <c r="T2298" i="1"/>
  <c r="P2283" i="1"/>
  <c r="S2283" i="1"/>
  <c r="P2284" i="1"/>
  <c r="S2284" i="1"/>
  <c r="T2284" i="1"/>
  <c r="P2169" i="1"/>
  <c r="S2169" i="1"/>
  <c r="P1889" i="1"/>
  <c r="S1889" i="1"/>
  <c r="T1889" i="1"/>
  <c r="P1765" i="1"/>
  <c r="S1765" i="1"/>
  <c r="P1603" i="1"/>
  <c r="S1603" i="1"/>
  <c r="P1552" i="1"/>
  <c r="S1552" i="1"/>
  <c r="P1199" i="1"/>
  <c r="S1199" i="1"/>
  <c r="T1199" i="1"/>
  <c r="P5615" i="1"/>
  <c r="S5615" i="1"/>
  <c r="P5533" i="1"/>
  <c r="S5533" i="1"/>
  <c r="T5533" i="1"/>
  <c r="P5518" i="1"/>
  <c r="S5518" i="1"/>
  <c r="P5205" i="1"/>
  <c r="S5205" i="1"/>
  <c r="T5205" i="1"/>
  <c r="P5182" i="1"/>
  <c r="S5182" i="1"/>
  <c r="P4846" i="1"/>
  <c r="S4846" i="1"/>
  <c r="P4831" i="1"/>
  <c r="S4831" i="1"/>
  <c r="P4815" i="1"/>
  <c r="S4815" i="1"/>
  <c r="T4815" i="1"/>
  <c r="P4803" i="1"/>
  <c r="S4803" i="1"/>
  <c r="P4794" i="1"/>
  <c r="S4794" i="1"/>
  <c r="P4778" i="1"/>
  <c r="S4778" i="1"/>
  <c r="P4741" i="1"/>
  <c r="S4741" i="1"/>
  <c r="P4725" i="1"/>
  <c r="S4725" i="1"/>
  <c r="P4710" i="1"/>
  <c r="S4710" i="1"/>
  <c r="P4693" i="1"/>
  <c r="S4693" i="1"/>
  <c r="P4675" i="1"/>
  <c r="S4675" i="1"/>
  <c r="P4612" i="1"/>
  <c r="S4612" i="1"/>
  <c r="P4592" i="1"/>
  <c r="S4592" i="1"/>
  <c r="T4592" i="1"/>
  <c r="P4579" i="1"/>
  <c r="S4579" i="1"/>
  <c r="P4554" i="1"/>
  <c r="S4554" i="1"/>
  <c r="T4554" i="1"/>
  <c r="P4538" i="1"/>
  <c r="S4538" i="1"/>
  <c r="P4495" i="1"/>
  <c r="S4495" i="1"/>
  <c r="P4424" i="1"/>
  <c r="S4424" i="1"/>
  <c r="T4424" i="1"/>
  <c r="P4286" i="1"/>
  <c r="S4286" i="1"/>
  <c r="P4271" i="1"/>
  <c r="S4271" i="1"/>
  <c r="P4254" i="1"/>
  <c r="S4254" i="1"/>
  <c r="P4232" i="1"/>
  <c r="S4232" i="1"/>
  <c r="P4169" i="1"/>
  <c r="S4169" i="1"/>
  <c r="P4073" i="1"/>
  <c r="S4073" i="1"/>
  <c r="P4053" i="1"/>
  <c r="S4053" i="1"/>
  <c r="P4034" i="1"/>
  <c r="S4034" i="1"/>
  <c r="P4019" i="1"/>
  <c r="S4019" i="1"/>
  <c r="P4007" i="1"/>
  <c r="S4007" i="1"/>
  <c r="P3960" i="1"/>
  <c r="S3960" i="1"/>
  <c r="T3960" i="1"/>
  <c r="P3917" i="1"/>
  <c r="S3917" i="1"/>
  <c r="P3850" i="1"/>
  <c r="S3850" i="1"/>
  <c r="T3850" i="1"/>
  <c r="P3830" i="1"/>
  <c r="S3830" i="1"/>
  <c r="P3799" i="1"/>
  <c r="S3799" i="1"/>
  <c r="P3777" i="1"/>
  <c r="S3777" i="1"/>
  <c r="P3761" i="1"/>
  <c r="S3761" i="1"/>
  <c r="T3761" i="1"/>
  <c r="P3743" i="1"/>
  <c r="S3743" i="1"/>
  <c r="P3725" i="1"/>
  <c r="S3725" i="1"/>
  <c r="P3713" i="1"/>
  <c r="S3713" i="1"/>
  <c r="P3650" i="1"/>
  <c r="S3650" i="1"/>
  <c r="P3580" i="1"/>
  <c r="S3580" i="1"/>
  <c r="P3328" i="1"/>
  <c r="S3328" i="1"/>
  <c r="P3204" i="1"/>
  <c r="S3204" i="1"/>
  <c r="P3178" i="1"/>
  <c r="S3178" i="1"/>
  <c r="P3164" i="1"/>
  <c r="S3164" i="1"/>
  <c r="P3149" i="1"/>
  <c r="S3149" i="1"/>
  <c r="P3126" i="1"/>
  <c r="S3126" i="1"/>
  <c r="P3107" i="1"/>
  <c r="S3107" i="1"/>
  <c r="T3107" i="1"/>
  <c r="P3077" i="1"/>
  <c r="S3077" i="1"/>
  <c r="P3055" i="1"/>
  <c r="S3055" i="1"/>
  <c r="P3018" i="1"/>
  <c r="S3018" i="1"/>
  <c r="T3018" i="1"/>
  <c r="P2931" i="1"/>
  <c r="S2931" i="1"/>
  <c r="T2931" i="1"/>
  <c r="P2865" i="1"/>
  <c r="S2865" i="1"/>
  <c r="P2748" i="1"/>
  <c r="S2748" i="1"/>
  <c r="P2731" i="1"/>
  <c r="S2731" i="1"/>
  <c r="P2713" i="1"/>
  <c r="S2713" i="1"/>
  <c r="P2695" i="1"/>
  <c r="S2695" i="1"/>
  <c r="P2670" i="1"/>
  <c r="S2670" i="1"/>
  <c r="P2649" i="1"/>
  <c r="S2649" i="1"/>
  <c r="P2632" i="1"/>
  <c r="S2632" i="1"/>
  <c r="P2597" i="1"/>
  <c r="S2597" i="1"/>
  <c r="P2581" i="1"/>
  <c r="S2581" i="1"/>
  <c r="T2581" i="1"/>
  <c r="P2567" i="1"/>
  <c r="S2567" i="1"/>
  <c r="P2477" i="1"/>
  <c r="S2477" i="1"/>
  <c r="T2477" i="1"/>
  <c r="P2444" i="1"/>
  <c r="S2444" i="1"/>
  <c r="P2427" i="1"/>
  <c r="S2427" i="1"/>
  <c r="P2417" i="1"/>
  <c r="S2417" i="1"/>
  <c r="T2417" i="1"/>
  <c r="P2402" i="1"/>
  <c r="S2402" i="1"/>
  <c r="T2402" i="1"/>
  <c r="P2401" i="1"/>
  <c r="S2401" i="1"/>
  <c r="P2347" i="1"/>
  <c r="S2347" i="1"/>
  <c r="P2310" i="1"/>
  <c r="S2310" i="1"/>
  <c r="P2181" i="1"/>
  <c r="S2181" i="1"/>
  <c r="T2181" i="1"/>
  <c r="P2159" i="1"/>
  <c r="S2159" i="1"/>
  <c r="P2100" i="1"/>
  <c r="S2100" i="1"/>
  <c r="T2100" i="1"/>
  <c r="P2103" i="1"/>
  <c r="S2103" i="1"/>
  <c r="P2092" i="1"/>
  <c r="S2092" i="1"/>
  <c r="P2065" i="1"/>
  <c r="S2065" i="1"/>
  <c r="T2065" i="1"/>
  <c r="P2049" i="1"/>
  <c r="S2049" i="1"/>
  <c r="P2032" i="1"/>
  <c r="S2032" i="1"/>
  <c r="P1938" i="1"/>
  <c r="S1938" i="1"/>
  <c r="T1938" i="1"/>
  <c r="P1801" i="1"/>
  <c r="S1801" i="1"/>
  <c r="P1711" i="1"/>
  <c r="S1711" i="1"/>
  <c r="P1632" i="1"/>
  <c r="S1632" i="1"/>
  <c r="T1632" i="1"/>
  <c r="P1511" i="1"/>
  <c r="S1511" i="1"/>
  <c r="T1511" i="1"/>
  <c r="P1510" i="1"/>
  <c r="S1510" i="1"/>
  <c r="P1497" i="1"/>
  <c r="S1497" i="1"/>
  <c r="P1480" i="1"/>
  <c r="S1480" i="1"/>
  <c r="P1479" i="1"/>
  <c r="S1479" i="1"/>
  <c r="T1479" i="1"/>
  <c r="P1456" i="1"/>
  <c r="S1456" i="1"/>
  <c r="T1456" i="1"/>
  <c r="P1455" i="1"/>
  <c r="S1455" i="1"/>
  <c r="P1437" i="1"/>
  <c r="S1437" i="1"/>
  <c r="P1421" i="1"/>
  <c r="S1421" i="1"/>
  <c r="T1421" i="1"/>
  <c r="P1420" i="1"/>
  <c r="S1420" i="1"/>
  <c r="P1394" i="1"/>
  <c r="S1394" i="1"/>
  <c r="P1372" i="1"/>
  <c r="S1372" i="1"/>
  <c r="P1340" i="1"/>
  <c r="S1340" i="1"/>
  <c r="P1339" i="1"/>
  <c r="S1339" i="1"/>
  <c r="P1296" i="1"/>
  <c r="S1296" i="1"/>
  <c r="T1296" i="1"/>
  <c r="P1277" i="1"/>
  <c r="S1277" i="1"/>
  <c r="P1281" i="1"/>
  <c r="S1281" i="1"/>
  <c r="P1255" i="1"/>
  <c r="S1255" i="1"/>
  <c r="P1224" i="1"/>
  <c r="S1224" i="1"/>
  <c r="T1224" i="1"/>
  <c r="P1206" i="1"/>
  <c r="S1206" i="1"/>
  <c r="T1206" i="1"/>
  <c r="P1193" i="1"/>
  <c r="S1193" i="1"/>
  <c r="T1193" i="1"/>
  <c r="P1055" i="1"/>
  <c r="S1055" i="1"/>
  <c r="T1055" i="1"/>
  <c r="P1040" i="1"/>
  <c r="S1040" i="1"/>
  <c r="T1040" i="1"/>
  <c r="P1021" i="1"/>
  <c r="S1021" i="1"/>
  <c r="P974" i="1"/>
  <c r="S974" i="1"/>
  <c r="T974" i="1"/>
  <c r="P953" i="1"/>
  <c r="S953" i="1"/>
  <c r="P909" i="1"/>
  <c r="S909" i="1"/>
  <c r="T909" i="1"/>
  <c r="P866" i="1"/>
  <c r="S866" i="1"/>
  <c r="T866" i="1"/>
  <c r="P843" i="1"/>
  <c r="S843" i="1"/>
  <c r="T843" i="1"/>
  <c r="P825" i="1"/>
  <c r="S825" i="1"/>
  <c r="P799" i="1"/>
  <c r="S799" i="1"/>
  <c r="T799" i="1"/>
  <c r="P770" i="1"/>
  <c r="S770" i="1"/>
  <c r="P703" i="1"/>
  <c r="S703" i="1"/>
  <c r="P686" i="1"/>
  <c r="S686" i="1"/>
  <c r="P665" i="1"/>
  <c r="S665" i="1"/>
  <c r="T665" i="1"/>
  <c r="P641" i="1"/>
  <c r="S641" i="1"/>
  <c r="T641" i="1"/>
  <c r="P594" i="1"/>
  <c r="S594" i="1"/>
  <c r="T594" i="1"/>
  <c r="P581" i="1"/>
  <c r="S581" i="1"/>
  <c r="P587" i="1"/>
  <c r="S587" i="1"/>
  <c r="T587" i="1"/>
  <c r="P563" i="1"/>
  <c r="S563" i="1"/>
  <c r="P570" i="1"/>
  <c r="S570" i="1"/>
  <c r="T570" i="1"/>
  <c r="P548" i="1"/>
  <c r="S548" i="1"/>
  <c r="P525" i="1"/>
  <c r="S525" i="1"/>
  <c r="T525" i="1"/>
  <c r="P529" i="1"/>
  <c r="S529" i="1"/>
  <c r="P502" i="1"/>
  <c r="S502" i="1"/>
  <c r="T502" i="1"/>
  <c r="P506" i="1"/>
  <c r="S506" i="1"/>
  <c r="T506" i="1"/>
  <c r="P512" i="1"/>
  <c r="S512" i="1"/>
  <c r="T512" i="1"/>
  <c r="P487" i="1"/>
  <c r="S487" i="1"/>
  <c r="P492" i="1"/>
  <c r="S492" i="1"/>
  <c r="T492" i="1"/>
  <c r="P486" i="1"/>
  <c r="S486" i="1"/>
  <c r="P491" i="1"/>
  <c r="S491" i="1"/>
  <c r="T491" i="1"/>
  <c r="P466" i="1"/>
  <c r="S466" i="1"/>
  <c r="P465" i="1"/>
  <c r="S465" i="1"/>
  <c r="T465" i="1"/>
  <c r="P445" i="1"/>
  <c r="S445" i="1"/>
  <c r="P432" i="1"/>
  <c r="S432" i="1"/>
  <c r="T432" i="1"/>
  <c r="P414" i="1"/>
  <c r="S414" i="1"/>
  <c r="P418" i="1"/>
  <c r="S418" i="1"/>
  <c r="T418" i="1"/>
  <c r="P392" i="1"/>
  <c r="S392" i="1"/>
  <c r="P396" i="1"/>
  <c r="S396" i="1"/>
  <c r="T396" i="1"/>
  <c r="P377" i="1"/>
  <c r="S377" i="1"/>
  <c r="P360" i="1"/>
  <c r="S360" i="1"/>
  <c r="P340" i="1"/>
  <c r="S340" i="1"/>
  <c r="P318" i="1"/>
  <c r="S318" i="1"/>
  <c r="P300" i="1"/>
  <c r="S300" i="1"/>
  <c r="P262" i="1"/>
  <c r="S262" i="1"/>
  <c r="T262" i="1"/>
  <c r="P268" i="1"/>
  <c r="S268" i="1"/>
  <c r="P218" i="1"/>
  <c r="S218" i="1"/>
  <c r="T218" i="1"/>
  <c r="P194" i="1"/>
  <c r="S194" i="1"/>
  <c r="T194" i="1"/>
  <c r="P200" i="1"/>
  <c r="S200" i="1"/>
  <c r="T200" i="1"/>
  <c r="P150" i="1"/>
  <c r="S150" i="1"/>
  <c r="P122" i="1"/>
  <c r="S122" i="1"/>
  <c r="T122" i="1"/>
  <c r="P127" i="1"/>
  <c r="S127" i="1"/>
  <c r="P107" i="1"/>
  <c r="S107" i="1"/>
  <c r="T107" i="1"/>
  <c r="P114" i="1"/>
  <c r="S114" i="1"/>
  <c r="P96" i="1"/>
  <c r="S96" i="1"/>
  <c r="P61" i="1"/>
  <c r="S61" i="1"/>
  <c r="P5203" i="1"/>
  <c r="S5203" i="1"/>
  <c r="P5189" i="1"/>
  <c r="S5189" i="1"/>
  <c r="T5189" i="1"/>
  <c r="P5159" i="1"/>
  <c r="S5159" i="1"/>
  <c r="P5108" i="1"/>
  <c r="S5108" i="1"/>
  <c r="P5077" i="1"/>
  <c r="S5077" i="1"/>
  <c r="T5077" i="1"/>
  <c r="P5035" i="1"/>
  <c r="S5035" i="1"/>
  <c r="P4946" i="1"/>
  <c r="S4946" i="1"/>
  <c r="P4125" i="1"/>
  <c r="S4125" i="1"/>
  <c r="T4125" i="1"/>
  <c r="P3685" i="1"/>
  <c r="S3685" i="1"/>
  <c r="P2186" i="1"/>
  <c r="S2186" i="1"/>
  <c r="P1997" i="1"/>
  <c r="S1997" i="1"/>
  <c r="T1997" i="1"/>
  <c r="P1760" i="1"/>
  <c r="S1760" i="1"/>
  <c r="P1298" i="1"/>
  <c r="S1298" i="1"/>
  <c r="T1298" i="1"/>
  <c r="P1300" i="1"/>
  <c r="S1300" i="1"/>
  <c r="T1300" i="1"/>
  <c r="P1169" i="1"/>
  <c r="S1169" i="1"/>
  <c r="T1169" i="1"/>
  <c r="P1127" i="1"/>
  <c r="S1127" i="1"/>
  <c r="P802" i="1"/>
  <c r="S802" i="1"/>
  <c r="P4136" i="1"/>
  <c r="S4136" i="1"/>
  <c r="T4136" i="1"/>
  <c r="P4124" i="1"/>
  <c r="S4124" i="1"/>
  <c r="T4124" i="1"/>
  <c r="P4122" i="1"/>
  <c r="S4122" i="1"/>
  <c r="T4122" i="1"/>
  <c r="P1024" i="1"/>
  <c r="S1024" i="1"/>
  <c r="T1024" i="1"/>
  <c r="P844" i="1"/>
  <c r="S844" i="1"/>
  <c r="T844" i="1"/>
  <c r="P4060" i="1"/>
  <c r="S4060" i="1"/>
  <c r="T4060" i="1"/>
  <c r="P3423" i="1"/>
  <c r="S3423" i="1"/>
  <c r="T3423" i="1"/>
  <c r="P3406" i="1"/>
  <c r="S3406" i="1"/>
  <c r="T3406" i="1"/>
  <c r="P5694" i="1"/>
  <c r="S5694" i="1"/>
  <c r="T5694" i="1"/>
  <c r="P5698" i="1"/>
  <c r="S5698" i="1"/>
  <c r="T5698" i="1"/>
  <c r="P5589" i="1"/>
  <c r="S5589" i="1"/>
  <c r="P5592" i="1"/>
  <c r="S5592" i="1"/>
  <c r="T5592" i="1"/>
  <c r="P5516" i="1"/>
  <c r="S5516" i="1"/>
  <c r="P5483" i="1"/>
  <c r="S5483" i="1"/>
  <c r="P5492" i="1"/>
  <c r="S5492" i="1"/>
  <c r="P5075" i="1"/>
  <c r="S5075" i="1"/>
  <c r="T5075" i="1"/>
  <c r="P5084" i="1"/>
  <c r="S5084" i="1"/>
  <c r="T5084" i="1"/>
  <c r="P5088" i="1"/>
  <c r="S5088" i="1"/>
  <c r="T5088" i="1"/>
  <c r="P5009" i="1"/>
  <c r="S5009" i="1"/>
  <c r="P4829" i="1"/>
  <c r="S4829" i="1"/>
  <c r="T4829" i="1"/>
  <c r="P4479" i="1"/>
  <c r="S4479" i="1"/>
  <c r="P4432" i="1"/>
  <c r="S4432" i="1"/>
  <c r="T4432" i="1"/>
  <c r="P4435" i="1"/>
  <c r="S4435" i="1"/>
  <c r="P4235" i="1"/>
  <c r="S4235" i="1"/>
  <c r="P4074" i="1"/>
  <c r="S4074" i="1"/>
  <c r="P3942" i="1"/>
  <c r="S3942" i="1"/>
  <c r="T3942" i="1"/>
  <c r="P3902" i="1"/>
  <c r="S3902" i="1"/>
  <c r="P3887" i="1"/>
  <c r="S3887" i="1"/>
  <c r="T3887" i="1"/>
  <c r="P3852" i="1"/>
  <c r="S3852" i="1"/>
  <c r="T3852" i="1"/>
  <c r="P3815" i="1"/>
  <c r="S3815" i="1"/>
  <c r="P3740" i="1"/>
  <c r="S3740" i="1"/>
  <c r="P3726" i="1"/>
  <c r="S3726" i="1"/>
  <c r="T3726" i="1"/>
  <c r="P3581" i="1"/>
  <c r="S3581" i="1"/>
  <c r="P3501" i="1"/>
  <c r="S3501" i="1"/>
  <c r="T3501" i="1"/>
  <c r="P3447" i="1"/>
  <c r="S3447" i="1"/>
  <c r="P3330" i="1"/>
  <c r="S3330" i="1"/>
  <c r="T3330" i="1"/>
  <c r="P3181" i="1"/>
  <c r="S3181" i="1"/>
  <c r="T3181" i="1"/>
  <c r="P3129" i="1"/>
  <c r="S3129" i="1"/>
  <c r="T3129" i="1"/>
  <c r="P2951" i="1"/>
  <c r="S2951" i="1"/>
  <c r="P2889" i="1"/>
  <c r="S2889" i="1"/>
  <c r="T2889" i="1"/>
  <c r="P2868" i="1"/>
  <c r="S2868" i="1"/>
  <c r="T2868" i="1"/>
  <c r="P2832" i="1"/>
  <c r="S2832" i="1"/>
  <c r="T2832" i="1"/>
  <c r="P2729" i="1"/>
  <c r="S2729" i="1"/>
  <c r="P2696" i="1"/>
  <c r="S2696" i="1"/>
  <c r="T2696" i="1"/>
  <c r="P2703" i="1"/>
  <c r="S2703" i="1"/>
  <c r="P2418" i="1"/>
  <c r="S2418" i="1"/>
  <c r="T2418" i="1"/>
  <c r="P2213" i="1"/>
  <c r="S2213" i="1"/>
  <c r="T2213" i="1"/>
  <c r="P2129" i="1"/>
  <c r="S2129" i="1"/>
  <c r="T2129" i="1"/>
  <c r="P2134" i="1"/>
  <c r="S2134" i="1"/>
  <c r="P2096" i="1"/>
  <c r="S2096" i="1"/>
  <c r="T2096" i="1"/>
  <c r="P2072" i="1"/>
  <c r="S2072" i="1"/>
  <c r="P2050" i="1"/>
  <c r="S2050" i="1"/>
  <c r="T2050" i="1"/>
  <c r="P2043" i="1"/>
  <c r="S2043" i="1"/>
  <c r="T2043" i="1"/>
  <c r="P1959" i="1"/>
  <c r="S1959" i="1"/>
  <c r="T1959" i="1"/>
  <c r="P1736" i="1"/>
  <c r="S1736" i="1"/>
  <c r="T1736" i="1"/>
  <c r="P1712" i="1"/>
  <c r="S1712" i="1"/>
  <c r="T1712" i="1"/>
  <c r="P1721" i="1"/>
  <c r="S1721" i="1"/>
  <c r="P1633" i="1"/>
  <c r="S1633" i="1"/>
  <c r="P1583" i="1"/>
  <c r="S1583" i="1"/>
  <c r="T1583" i="1"/>
  <c r="P1553" i="1"/>
  <c r="S1553" i="1"/>
  <c r="T1553" i="1"/>
  <c r="P1349" i="1"/>
  <c r="S1349" i="1"/>
  <c r="T1349" i="1"/>
  <c r="P1294" i="1"/>
  <c r="S1294" i="1"/>
  <c r="P771" i="1"/>
  <c r="S771" i="1"/>
  <c r="T771" i="1"/>
  <c r="P748" i="1"/>
  <c r="S748" i="1"/>
  <c r="T748" i="1"/>
  <c r="P582" i="1"/>
  <c r="S582" i="1"/>
  <c r="T582" i="1"/>
  <c r="P564" i="1"/>
  <c r="S564" i="1"/>
  <c r="T564" i="1"/>
  <c r="P545" i="1"/>
  <c r="S545" i="1"/>
  <c r="P481" i="1"/>
  <c r="S481" i="1"/>
  <c r="T481" i="1"/>
  <c r="P319" i="1"/>
  <c r="S319" i="1"/>
  <c r="P277" i="1"/>
  <c r="S277" i="1"/>
  <c r="T277" i="1"/>
  <c r="P279" i="1"/>
  <c r="S279" i="1"/>
  <c r="T279" i="1"/>
  <c r="P222" i="1"/>
  <c r="S222" i="1"/>
  <c r="T222" i="1"/>
  <c r="P192" i="1"/>
  <c r="S192" i="1"/>
  <c r="T192" i="1"/>
  <c r="P206" i="1"/>
  <c r="S206" i="1"/>
  <c r="T206" i="1"/>
  <c r="P212" i="1"/>
  <c r="S212" i="1"/>
  <c r="T212" i="1"/>
  <c r="P169" i="1"/>
  <c r="S169" i="1"/>
  <c r="T169" i="1"/>
  <c r="P120" i="1"/>
  <c r="S120" i="1"/>
  <c r="T120" i="1"/>
  <c r="P106" i="1"/>
  <c r="S106" i="1"/>
  <c r="T106" i="1"/>
  <c r="P108" i="1"/>
  <c r="S108" i="1"/>
  <c r="P48" i="1"/>
  <c r="S48" i="1"/>
  <c r="T48" i="1"/>
  <c r="P5676" i="1"/>
  <c r="S5676" i="1"/>
  <c r="P5500" i="1"/>
  <c r="S5500" i="1"/>
  <c r="P5454" i="1"/>
  <c r="S5454" i="1"/>
  <c r="P5389" i="1"/>
  <c r="S5389" i="1"/>
  <c r="P5156" i="1"/>
  <c r="S5156" i="1"/>
  <c r="T5156" i="1"/>
  <c r="P5078" i="1"/>
  <c r="S5078" i="1"/>
  <c r="T5078" i="1"/>
  <c r="P5034" i="1"/>
  <c r="S5034" i="1"/>
  <c r="P5014" i="1"/>
  <c r="S5014" i="1"/>
  <c r="T5014" i="1"/>
  <c r="P4449" i="1"/>
  <c r="S4449" i="1"/>
  <c r="P4290" i="1"/>
  <c r="S4290" i="1"/>
  <c r="T4290" i="1"/>
  <c r="P4183" i="1"/>
  <c r="S4183" i="1"/>
  <c r="P4155" i="1"/>
  <c r="S4155" i="1"/>
  <c r="T4155" i="1"/>
  <c r="P4152" i="1"/>
  <c r="S4152" i="1"/>
  <c r="P3937" i="1"/>
  <c r="S3937" i="1"/>
  <c r="T3937" i="1"/>
  <c r="P3918" i="1"/>
  <c r="S3918" i="1"/>
  <c r="T3918" i="1"/>
  <c r="P2981" i="1"/>
  <c r="S2981" i="1"/>
  <c r="P2972" i="1"/>
  <c r="S2972" i="1"/>
  <c r="P2954" i="1"/>
  <c r="S2954" i="1"/>
  <c r="T2954" i="1"/>
  <c r="P2932" i="1"/>
  <c r="S2932" i="1"/>
  <c r="T2932" i="1"/>
  <c r="P2920" i="1"/>
  <c r="S2920" i="1"/>
  <c r="T2920" i="1"/>
  <c r="P2909" i="1"/>
  <c r="S2909" i="1"/>
  <c r="T2909" i="1"/>
  <c r="P2887" i="1"/>
  <c r="S2887" i="1"/>
  <c r="T2887" i="1"/>
  <c r="P2866" i="1"/>
  <c r="S2866" i="1"/>
  <c r="T2866" i="1"/>
  <c r="P2714" i="1"/>
  <c r="S2714" i="1"/>
  <c r="T2714" i="1"/>
  <c r="P2688" i="1"/>
  <c r="S2688" i="1"/>
  <c r="P2331" i="1"/>
  <c r="S2331" i="1"/>
  <c r="T2331" i="1"/>
  <c r="P2228" i="1"/>
  <c r="S2228" i="1"/>
  <c r="T2228" i="1"/>
  <c r="P2183" i="1"/>
  <c r="S2183" i="1"/>
  <c r="T2183" i="1"/>
  <c r="P1874" i="1"/>
  <c r="S1874" i="1"/>
  <c r="T1874" i="1"/>
  <c r="P1759" i="1"/>
  <c r="S1759" i="1"/>
  <c r="T1759" i="1"/>
  <c r="P1498" i="1"/>
  <c r="S1498" i="1"/>
  <c r="T1498" i="1"/>
  <c r="P1422" i="1"/>
  <c r="S1422" i="1"/>
  <c r="T1422" i="1"/>
  <c r="P1395" i="1"/>
  <c r="S1395" i="1"/>
  <c r="P1373" i="1"/>
  <c r="S1373" i="1"/>
  <c r="T1373" i="1"/>
  <c r="P1297" i="1"/>
  <c r="S1297" i="1"/>
  <c r="T1297" i="1"/>
  <c r="P1207" i="1"/>
  <c r="S1207" i="1"/>
  <c r="T1207" i="1"/>
  <c r="P1194" i="1"/>
  <c r="S1194" i="1"/>
  <c r="P1151" i="1"/>
  <c r="S1151" i="1"/>
  <c r="T1151" i="1"/>
  <c r="P1120" i="1"/>
  <c r="S1120" i="1"/>
  <c r="T1120" i="1"/>
  <c r="P1089" i="1"/>
  <c r="S1089" i="1"/>
  <c r="T1089" i="1"/>
  <c r="P746" i="1"/>
  <c r="S746" i="1"/>
  <c r="P109" i="1"/>
  <c r="S109" i="1"/>
  <c r="T109" i="1"/>
  <c r="P5703" i="1"/>
  <c r="S5703" i="1"/>
  <c r="T5703" i="1"/>
  <c r="S7" i="1"/>
  <c r="T7" i="1"/>
  <c r="S12" i="1"/>
  <c r="T12" i="1"/>
  <c r="S9" i="1"/>
  <c r="T9" i="1"/>
  <c r="S8" i="1"/>
  <c r="S5" i="1"/>
  <c r="T5" i="1"/>
  <c r="S2" i="1"/>
  <c r="S13" i="1"/>
  <c r="T13" i="1"/>
  <c r="S10" i="1"/>
  <c r="S11" i="1"/>
  <c r="T11" i="1"/>
  <c r="S6" i="1"/>
  <c r="S14" i="1"/>
  <c r="T14" i="1"/>
  <c r="P19" i="1"/>
  <c r="S19" i="1"/>
  <c r="S23" i="1"/>
  <c r="T23" i="1"/>
  <c r="S21" i="1"/>
  <c r="T21" i="1"/>
  <c r="S17" i="1"/>
  <c r="T17" i="1"/>
  <c r="S16" i="1"/>
  <c r="S20" i="1"/>
  <c r="T20" i="1"/>
  <c r="S15" i="1"/>
  <c r="S18" i="1"/>
  <c r="T18" i="1"/>
  <c r="S24" i="1"/>
  <c r="S22" i="1"/>
  <c r="T22" i="1"/>
  <c r="S34" i="1"/>
  <c r="S27" i="1"/>
  <c r="T27" i="1"/>
  <c r="S31" i="1"/>
  <c r="S40" i="1"/>
  <c r="T40" i="1"/>
  <c r="S41" i="1"/>
  <c r="S39" i="1"/>
  <c r="T39" i="1"/>
  <c r="S30" i="1"/>
  <c r="T30" i="1"/>
  <c r="P28" i="1"/>
  <c r="S28" i="1"/>
  <c r="T28" i="1"/>
  <c r="S38" i="1"/>
  <c r="S32" i="1"/>
  <c r="T32" i="1"/>
  <c r="S35" i="1"/>
  <c r="S29" i="1"/>
  <c r="T29" i="1"/>
  <c r="S25" i="1"/>
  <c r="S36" i="1"/>
  <c r="T36" i="1"/>
  <c r="S37" i="1"/>
  <c r="S33" i="1"/>
  <c r="T33" i="1"/>
  <c r="S26" i="1"/>
  <c r="S42" i="1"/>
  <c r="T42" i="1"/>
  <c r="S51" i="1"/>
  <c r="S46" i="1"/>
  <c r="T46" i="1"/>
  <c r="S43" i="1"/>
  <c r="S50" i="1"/>
  <c r="T50" i="1"/>
  <c r="S44" i="1"/>
  <c r="P45" i="1"/>
  <c r="S45" i="1"/>
  <c r="T45" i="1"/>
  <c r="S52" i="1"/>
  <c r="S53" i="1"/>
  <c r="T53" i="1"/>
  <c r="S54" i="1"/>
  <c r="S55" i="1"/>
  <c r="T55" i="1"/>
  <c r="S49" i="1"/>
  <c r="T49" i="1"/>
  <c r="S47" i="1"/>
  <c r="T47" i="1"/>
  <c r="S56" i="1"/>
  <c r="S58" i="1"/>
  <c r="T58" i="1"/>
  <c r="S62" i="1"/>
  <c r="S65" i="1"/>
  <c r="T65" i="1"/>
  <c r="S60" i="1"/>
  <c r="P64" i="1"/>
  <c r="S64" i="1"/>
  <c r="T64" i="1"/>
  <c r="P59" i="1"/>
  <c r="S59" i="1"/>
  <c r="S67" i="1"/>
  <c r="T67" i="1"/>
  <c r="S66" i="1"/>
  <c r="T66" i="1"/>
  <c r="S68" i="1"/>
  <c r="T68" i="1"/>
  <c r="S57" i="1"/>
  <c r="S70" i="1"/>
  <c r="T70" i="1"/>
  <c r="S69" i="1"/>
  <c r="S81" i="1"/>
  <c r="T81" i="1"/>
  <c r="S74" i="1"/>
  <c r="S71" i="1"/>
  <c r="T71" i="1"/>
  <c r="S79" i="1"/>
  <c r="P72" i="1"/>
  <c r="S72" i="1"/>
  <c r="T72" i="1"/>
  <c r="S85" i="1"/>
  <c r="S83" i="1"/>
  <c r="T83" i="1"/>
  <c r="S75" i="1"/>
  <c r="S78" i="1"/>
  <c r="T78" i="1"/>
  <c r="S73" i="1"/>
  <c r="S80" i="1"/>
  <c r="T80" i="1"/>
  <c r="S77" i="1"/>
  <c r="S82" i="1"/>
  <c r="T82" i="1"/>
  <c r="S86" i="1"/>
  <c r="T86" i="1"/>
  <c r="S84" i="1"/>
  <c r="T84" i="1"/>
  <c r="S98" i="1"/>
  <c r="S94" i="1"/>
  <c r="T94" i="1"/>
  <c r="S88" i="1"/>
  <c r="S97" i="1"/>
  <c r="S100" i="1"/>
  <c r="S95" i="1"/>
  <c r="T95" i="1"/>
  <c r="S99" i="1"/>
  <c r="S90" i="1"/>
  <c r="P93" i="1"/>
  <c r="S93" i="1"/>
  <c r="T93" i="1"/>
  <c r="S102" i="1"/>
  <c r="S104" i="1"/>
  <c r="S103" i="1"/>
  <c r="S91" i="1"/>
  <c r="T91" i="1"/>
  <c r="S92" i="1"/>
  <c r="S101" i="1"/>
  <c r="S89" i="1"/>
  <c r="S87" i="1"/>
  <c r="T87" i="1"/>
  <c r="S105" i="1"/>
  <c r="S112" i="1"/>
  <c r="S110" i="1"/>
  <c r="T110" i="1"/>
  <c r="P111" i="1"/>
  <c r="S111" i="1"/>
  <c r="T111" i="1"/>
  <c r="S118" i="1"/>
  <c r="T118" i="1"/>
  <c r="S116" i="1"/>
  <c r="S115" i="1"/>
  <c r="S113" i="1"/>
  <c r="T113" i="1"/>
  <c r="S119" i="1"/>
  <c r="T119" i="1"/>
  <c r="S117" i="1"/>
  <c r="S142" i="1"/>
  <c r="S138" i="1"/>
  <c r="T138" i="1"/>
  <c r="S131" i="1"/>
  <c r="T131" i="1"/>
  <c r="S140" i="1"/>
  <c r="S134" i="1"/>
  <c r="S126" i="1"/>
  <c r="T126" i="1"/>
  <c r="S121" i="1"/>
  <c r="T121" i="1"/>
  <c r="S146" i="1"/>
  <c r="S135" i="1"/>
  <c r="S129" i="1"/>
  <c r="S123" i="1"/>
  <c r="T123" i="1"/>
  <c r="S125" i="1"/>
  <c r="S144" i="1"/>
  <c r="S139" i="1"/>
  <c r="T139" i="1"/>
  <c r="S145" i="1"/>
  <c r="T145" i="1"/>
  <c r="S141" i="1"/>
  <c r="S124" i="1"/>
  <c r="S132" i="1"/>
  <c r="T132" i="1"/>
  <c r="S136" i="1"/>
  <c r="T136" i="1"/>
  <c r="S137" i="1"/>
  <c r="S133" i="1"/>
  <c r="T133" i="1"/>
  <c r="S130" i="1"/>
  <c r="S147" i="1"/>
  <c r="T147" i="1"/>
  <c r="S143" i="1"/>
  <c r="S155" i="1"/>
  <c r="T155" i="1"/>
  <c r="S164" i="1"/>
  <c r="S159" i="1"/>
  <c r="T159" i="1"/>
  <c r="S157" i="1"/>
  <c r="S156" i="1"/>
  <c r="T156" i="1"/>
  <c r="S154" i="1"/>
  <c r="S149" i="1"/>
  <c r="T149" i="1"/>
  <c r="S151" i="1"/>
  <c r="S148" i="1"/>
  <c r="T148" i="1"/>
  <c r="S162" i="1"/>
  <c r="S167" i="1"/>
  <c r="T167" i="1"/>
  <c r="P153" i="1"/>
  <c r="S153" i="1"/>
  <c r="T153" i="1"/>
  <c r="S163" i="1"/>
  <c r="T163" i="1"/>
  <c r="S158" i="1"/>
  <c r="S166" i="1"/>
  <c r="T166" i="1"/>
  <c r="S161" i="1"/>
  <c r="S160" i="1"/>
  <c r="T160" i="1"/>
  <c r="S168" i="1"/>
  <c r="S165" i="1"/>
  <c r="T165" i="1"/>
  <c r="S174" i="1"/>
  <c r="S176" i="1"/>
  <c r="T176" i="1"/>
  <c r="S170" i="1"/>
  <c r="S171" i="1"/>
  <c r="T171" i="1"/>
  <c r="S181" i="1"/>
  <c r="P175" i="1"/>
  <c r="S175" i="1"/>
  <c r="T175" i="1"/>
  <c r="S189" i="1"/>
  <c r="S180" i="1"/>
  <c r="T180" i="1"/>
  <c r="S173" i="1"/>
  <c r="S183" i="1"/>
  <c r="T183" i="1"/>
  <c r="S179" i="1"/>
  <c r="T179" i="1"/>
  <c r="S172" i="1"/>
  <c r="T172" i="1"/>
  <c r="S185" i="1"/>
  <c r="P178" i="1"/>
  <c r="S178" i="1"/>
  <c r="T178" i="1"/>
  <c r="S182" i="1"/>
  <c r="T182" i="1"/>
  <c r="S177" i="1"/>
  <c r="T177" i="1"/>
  <c r="S187" i="1"/>
  <c r="T187" i="1"/>
  <c r="S184" i="1"/>
  <c r="T184" i="1"/>
  <c r="S186" i="1"/>
  <c r="T186" i="1"/>
  <c r="S190" i="1"/>
  <c r="T190" i="1"/>
  <c r="S188" i="1"/>
  <c r="T188" i="1"/>
  <c r="S199" i="1"/>
  <c r="T199" i="1"/>
  <c r="S193" i="1"/>
  <c r="T193" i="1"/>
  <c r="S196" i="1"/>
  <c r="T196" i="1"/>
  <c r="S195" i="1"/>
  <c r="T195" i="1"/>
  <c r="S210" i="1"/>
  <c r="T210" i="1"/>
  <c r="S205" i="1"/>
  <c r="S198" i="1"/>
  <c r="T198" i="1"/>
  <c r="S208" i="1"/>
  <c r="T208" i="1"/>
  <c r="S213" i="1"/>
  <c r="T213" i="1"/>
  <c r="S214" i="1"/>
  <c r="T214" i="1"/>
  <c r="S204" i="1"/>
  <c r="T204" i="1"/>
  <c r="S197" i="1"/>
  <c r="T197" i="1"/>
  <c r="S201" i="1"/>
  <c r="T201" i="1"/>
  <c r="S202" i="1"/>
  <c r="S203" i="1"/>
  <c r="T203" i="1"/>
  <c r="S191" i="1"/>
  <c r="T191" i="1"/>
  <c r="S211" i="1"/>
  <c r="T211" i="1"/>
  <c r="P207" i="1"/>
  <c r="S207" i="1"/>
  <c r="T207" i="1"/>
  <c r="S215" i="1"/>
  <c r="T215" i="1"/>
  <c r="S216" i="1"/>
  <c r="T216" i="1"/>
  <c r="S234" i="1"/>
  <c r="T234" i="1"/>
  <c r="S228" i="1"/>
  <c r="S232" i="1"/>
  <c r="T232" i="1"/>
  <c r="S227" i="1"/>
  <c r="T227" i="1"/>
  <c r="S233" i="1"/>
  <c r="T233" i="1"/>
  <c r="S223" i="1"/>
  <c r="T223" i="1"/>
  <c r="S229" i="1"/>
  <c r="T229" i="1"/>
  <c r="S221" i="1"/>
  <c r="T221" i="1"/>
  <c r="S217" i="1"/>
  <c r="T217" i="1"/>
  <c r="P220" i="1"/>
  <c r="S220" i="1"/>
  <c r="S235" i="1"/>
  <c r="T235" i="1"/>
  <c r="S219" i="1"/>
  <c r="T219" i="1"/>
  <c r="S231" i="1"/>
  <c r="T231" i="1"/>
  <c r="S224" i="1"/>
  <c r="T224" i="1"/>
  <c r="P230" i="1"/>
  <c r="S230" i="1"/>
  <c r="T230" i="1"/>
  <c r="S236" i="1"/>
  <c r="T236" i="1"/>
  <c r="S237" i="1"/>
  <c r="T237" i="1"/>
  <c r="S226" i="1"/>
  <c r="S238" i="1"/>
  <c r="T238" i="1"/>
  <c r="S246" i="1"/>
  <c r="T246" i="1"/>
  <c r="S242" i="1"/>
  <c r="T242" i="1"/>
  <c r="S239" i="1"/>
  <c r="T239" i="1"/>
  <c r="S248" i="1"/>
  <c r="T248" i="1"/>
  <c r="S243" i="1"/>
  <c r="T243" i="1"/>
  <c r="S244" i="1"/>
  <c r="T244" i="1"/>
  <c r="S240" i="1"/>
  <c r="S247" i="1"/>
  <c r="T247" i="1"/>
  <c r="S245" i="1"/>
  <c r="T245" i="1"/>
  <c r="S254" i="1"/>
  <c r="T254" i="1"/>
  <c r="S249" i="1"/>
  <c r="T249" i="1"/>
  <c r="S251" i="1"/>
  <c r="T251" i="1"/>
  <c r="P241" i="1"/>
  <c r="S241" i="1"/>
  <c r="T241" i="1"/>
  <c r="S252" i="1"/>
  <c r="T252" i="1"/>
  <c r="S255" i="1"/>
  <c r="S250" i="1"/>
  <c r="T250" i="1"/>
  <c r="S257" i="1"/>
  <c r="T257" i="1"/>
  <c r="S253" i="1"/>
  <c r="T253" i="1"/>
  <c r="S256" i="1"/>
  <c r="T256" i="1"/>
  <c r="S258" i="1"/>
  <c r="T258" i="1"/>
  <c r="S275" i="1"/>
  <c r="T275" i="1"/>
  <c r="P266" i="1"/>
  <c r="S266" i="1"/>
  <c r="T266" i="1"/>
  <c r="S267" i="1"/>
  <c r="T267" i="1"/>
  <c r="S261" i="1"/>
  <c r="T261" i="1"/>
  <c r="S271" i="1"/>
  <c r="S263" i="1"/>
  <c r="T263" i="1"/>
  <c r="S273" i="1"/>
  <c r="T273" i="1"/>
  <c r="S269" i="1"/>
  <c r="T269" i="1"/>
  <c r="S260" i="1"/>
  <c r="T260" i="1"/>
  <c r="S259" i="1"/>
  <c r="T259" i="1"/>
  <c r="S265" i="1"/>
  <c r="T265" i="1"/>
  <c r="S274" i="1"/>
  <c r="T274" i="1"/>
  <c r="S276" i="1"/>
  <c r="T276" i="1"/>
  <c r="S284" i="1"/>
  <c r="T284" i="1"/>
  <c r="S286" i="1"/>
  <c r="S281" i="1"/>
  <c r="T281" i="1"/>
  <c r="S278" i="1"/>
  <c r="T278" i="1"/>
  <c r="S291" i="1"/>
  <c r="T291" i="1"/>
  <c r="S289" i="1"/>
  <c r="T289" i="1"/>
  <c r="S293" i="1"/>
  <c r="T293" i="1"/>
  <c r="S290" i="1"/>
  <c r="T290" i="1"/>
  <c r="P280" i="1"/>
  <c r="S280" i="1"/>
  <c r="T280" i="1"/>
  <c r="S288" i="1"/>
  <c r="S283" i="1"/>
  <c r="T283" i="1"/>
  <c r="S287" i="1"/>
  <c r="T287" i="1"/>
  <c r="S282" i="1"/>
  <c r="T282" i="1"/>
  <c r="S294" i="1"/>
  <c r="T294" i="1"/>
  <c r="S292" i="1"/>
  <c r="T292" i="1"/>
  <c r="S302" i="1"/>
  <c r="T302" i="1"/>
  <c r="S297" i="1"/>
  <c r="T297" i="1"/>
  <c r="P296" i="1"/>
  <c r="S296" i="1"/>
  <c r="T296" i="1"/>
  <c r="S309" i="1"/>
  <c r="T309" i="1"/>
  <c r="S307" i="1"/>
  <c r="P303" i="1"/>
  <c r="S303" i="1"/>
  <c r="T303" i="1"/>
  <c r="S295" i="1"/>
  <c r="T295" i="1"/>
  <c r="S311" i="1"/>
  <c r="T311" i="1"/>
  <c r="S308" i="1"/>
  <c r="T308" i="1"/>
  <c r="S304" i="1"/>
  <c r="T304" i="1"/>
  <c r="S298" i="1"/>
  <c r="S299" i="1"/>
  <c r="T299" i="1"/>
  <c r="S305" i="1"/>
  <c r="T305" i="1"/>
  <c r="S306" i="1"/>
  <c r="T306" i="1"/>
  <c r="S312" i="1"/>
  <c r="T312" i="1"/>
  <c r="S310" i="1"/>
  <c r="T310" i="1"/>
  <c r="S332" i="1"/>
  <c r="T332" i="1"/>
  <c r="S327" i="1"/>
  <c r="T327" i="1"/>
  <c r="S324" i="1"/>
  <c r="P320" i="1"/>
  <c r="S320" i="1"/>
  <c r="T320" i="1"/>
  <c r="S321" i="1"/>
  <c r="T321" i="1"/>
  <c r="S317" i="1"/>
  <c r="T317" i="1"/>
  <c r="S313" i="1"/>
  <c r="T313" i="1"/>
  <c r="S316" i="1"/>
  <c r="T316" i="1"/>
  <c r="P323" i="1"/>
  <c r="S323" i="1"/>
  <c r="T323" i="1"/>
  <c r="S328" i="1"/>
  <c r="T328" i="1"/>
  <c r="S329" i="1"/>
  <c r="T329" i="1"/>
  <c r="S333" i="1"/>
  <c r="T333" i="1"/>
  <c r="S330" i="1"/>
  <c r="S326" i="1"/>
  <c r="T326" i="1"/>
  <c r="S325" i="1"/>
  <c r="T325" i="1"/>
  <c r="S322" i="1"/>
  <c r="T322" i="1"/>
  <c r="S315" i="1"/>
  <c r="T315" i="1"/>
  <c r="S334" i="1"/>
  <c r="S331" i="1"/>
  <c r="T331" i="1"/>
  <c r="S314" i="1"/>
  <c r="S343" i="1"/>
  <c r="T343" i="1"/>
  <c r="S335" i="1"/>
  <c r="S342" i="1"/>
  <c r="S339" i="1"/>
  <c r="T339" i="1"/>
  <c r="S349" i="1"/>
  <c r="T349" i="1"/>
  <c r="S337" i="1"/>
  <c r="T337" i="1"/>
  <c r="P341" i="1"/>
  <c r="S341" i="1"/>
  <c r="T341" i="1"/>
  <c r="S338" i="1"/>
  <c r="T338" i="1"/>
  <c r="S347" i="1"/>
  <c r="T347" i="1"/>
  <c r="S345" i="1"/>
  <c r="T345" i="1"/>
  <c r="S348" i="1"/>
  <c r="S346" i="1"/>
  <c r="T346" i="1"/>
  <c r="S336" i="1"/>
  <c r="T336" i="1"/>
  <c r="S351" i="1"/>
  <c r="T351" i="1"/>
  <c r="S350" i="1"/>
  <c r="T350" i="1"/>
  <c r="S352" i="1"/>
  <c r="S353" i="1"/>
  <c r="T353" i="1"/>
  <c r="S357" i="1"/>
  <c r="S356" i="1"/>
  <c r="T356" i="1"/>
  <c r="S363" i="1"/>
  <c r="S354" i="1"/>
  <c r="T354" i="1"/>
  <c r="S367" i="1"/>
  <c r="T367" i="1"/>
  <c r="S365" i="1"/>
  <c r="T365" i="1"/>
  <c r="S364" i="1"/>
  <c r="T364" i="1"/>
  <c r="S359" i="1"/>
  <c r="T359" i="1"/>
  <c r="S361" i="1"/>
  <c r="T361" i="1"/>
  <c r="S358" i="1"/>
  <c r="S369" i="1"/>
  <c r="T369" i="1"/>
  <c r="S355" i="1"/>
  <c r="T355" i="1"/>
  <c r="P362" i="1"/>
  <c r="S362" i="1"/>
  <c r="T362" i="1"/>
  <c r="S368" i="1"/>
  <c r="T368" i="1"/>
  <c r="S366" i="1"/>
  <c r="S380" i="1"/>
  <c r="T380" i="1"/>
  <c r="S376" i="1"/>
  <c r="S375" i="1"/>
  <c r="T375" i="1"/>
  <c r="S372" i="1"/>
  <c r="T372" i="1"/>
  <c r="S373" i="1"/>
  <c r="S382" i="1"/>
  <c r="T382" i="1"/>
  <c r="S381" i="1"/>
  <c r="T381" i="1"/>
  <c r="S384" i="1"/>
  <c r="T384" i="1"/>
  <c r="S387" i="1"/>
  <c r="T387" i="1"/>
  <c r="S383" i="1"/>
  <c r="T383" i="1"/>
  <c r="P379" i="1"/>
  <c r="S379" i="1"/>
  <c r="T379" i="1"/>
  <c r="P374" i="1"/>
  <c r="S374" i="1"/>
  <c r="T374" i="1"/>
  <c r="S386" i="1"/>
  <c r="T386" i="1"/>
  <c r="S370" i="1"/>
  <c r="T370" i="1"/>
  <c r="P378" i="1"/>
  <c r="S378" i="1"/>
  <c r="T378" i="1"/>
  <c r="S371" i="1"/>
  <c r="T371" i="1"/>
  <c r="S388" i="1"/>
  <c r="S385" i="1"/>
  <c r="T385" i="1"/>
  <c r="S405" i="1"/>
  <c r="T405" i="1"/>
  <c r="S400" i="1"/>
  <c r="T400" i="1"/>
  <c r="S393" i="1"/>
  <c r="T393" i="1"/>
  <c r="S390" i="1"/>
  <c r="T390" i="1"/>
  <c r="S395" i="1"/>
  <c r="S391" i="1"/>
  <c r="T391" i="1"/>
  <c r="S389" i="1"/>
  <c r="T389" i="1"/>
  <c r="S401" i="1"/>
  <c r="T401" i="1"/>
  <c r="S398" i="1"/>
  <c r="T398" i="1"/>
  <c r="S399" i="1"/>
  <c r="T399" i="1"/>
  <c r="S402" i="1"/>
  <c r="T402" i="1"/>
  <c r="S404" i="1"/>
  <c r="T404" i="1"/>
  <c r="S397" i="1"/>
  <c r="P394" i="1"/>
  <c r="S394" i="1"/>
  <c r="T394" i="1"/>
  <c r="S403" i="1"/>
  <c r="T403" i="1"/>
  <c r="P416" i="1"/>
  <c r="S416" i="1"/>
  <c r="T416" i="1"/>
  <c r="P411" i="1"/>
  <c r="S411" i="1"/>
  <c r="T411" i="1"/>
  <c r="S417" i="1"/>
  <c r="T417" i="1"/>
  <c r="S412" i="1"/>
  <c r="T412" i="1"/>
  <c r="S410" i="1"/>
  <c r="T410" i="1"/>
  <c r="P409" i="1"/>
  <c r="S409" i="1"/>
  <c r="T409" i="1"/>
  <c r="S413" i="1"/>
  <c r="T413" i="1"/>
  <c r="S408" i="1"/>
  <c r="T408" i="1"/>
  <c r="S423" i="1"/>
  <c r="T423" i="1"/>
  <c r="S407" i="1"/>
  <c r="S406" i="1"/>
  <c r="T406" i="1"/>
  <c r="S420" i="1"/>
  <c r="T420" i="1"/>
  <c r="S422" i="1"/>
  <c r="T422" i="1"/>
  <c r="S426" i="1"/>
  <c r="T426" i="1"/>
  <c r="S419" i="1"/>
  <c r="T419" i="1"/>
  <c r="S415" i="1"/>
  <c r="T415" i="1"/>
  <c r="S421" i="1"/>
  <c r="T421" i="1"/>
  <c r="S424" i="1"/>
  <c r="S427" i="1"/>
  <c r="T427" i="1"/>
  <c r="S425" i="1"/>
  <c r="T425" i="1"/>
  <c r="P435" i="1"/>
  <c r="S435" i="1"/>
  <c r="T435" i="1"/>
  <c r="S440" i="1"/>
  <c r="T440" i="1"/>
  <c r="S436" i="1"/>
  <c r="T436" i="1"/>
  <c r="S431" i="1"/>
  <c r="T431" i="1"/>
  <c r="P434" i="1"/>
  <c r="S434" i="1"/>
  <c r="T434" i="1"/>
  <c r="S428" i="1"/>
  <c r="T428" i="1"/>
  <c r="S429" i="1"/>
  <c r="T429" i="1"/>
  <c r="S437" i="1"/>
  <c r="T437" i="1"/>
  <c r="S438" i="1"/>
  <c r="T438" i="1"/>
  <c r="S433" i="1"/>
  <c r="T433" i="1"/>
  <c r="S430" i="1"/>
  <c r="T430" i="1"/>
  <c r="S441" i="1"/>
  <c r="T441" i="1"/>
  <c r="S439" i="1"/>
  <c r="T439" i="1"/>
  <c r="S442" i="1"/>
  <c r="S443" i="1"/>
  <c r="T443" i="1"/>
  <c r="S454" i="1"/>
  <c r="S458" i="1"/>
  <c r="T458" i="1"/>
  <c r="S452" i="1"/>
  <c r="T452" i="1"/>
  <c r="S455" i="1"/>
  <c r="T455" i="1"/>
  <c r="S448" i="1"/>
  <c r="T448" i="1"/>
  <c r="S446" i="1"/>
  <c r="T446" i="1"/>
  <c r="S444" i="1"/>
  <c r="T444" i="1"/>
  <c r="S450" i="1"/>
  <c r="T450" i="1"/>
  <c r="S447" i="1"/>
  <c r="S453" i="1"/>
  <c r="T453" i="1"/>
  <c r="S449" i="1"/>
  <c r="T449" i="1"/>
  <c r="S457" i="1"/>
  <c r="T457" i="1"/>
  <c r="S451" i="1"/>
  <c r="T451" i="1"/>
  <c r="S456" i="1"/>
  <c r="T456" i="1"/>
  <c r="S459" i="1"/>
  <c r="T459" i="1"/>
  <c r="S478" i="1"/>
  <c r="T478" i="1"/>
  <c r="S473" i="1"/>
  <c r="P468" i="1"/>
  <c r="S468" i="1"/>
  <c r="T468" i="1"/>
  <c r="S463" i="1"/>
  <c r="T463" i="1"/>
  <c r="S469" i="1"/>
  <c r="T469" i="1"/>
  <c r="S464" i="1"/>
  <c r="T464" i="1"/>
  <c r="S472" i="1"/>
  <c r="T472" i="1"/>
  <c r="S462" i="1"/>
  <c r="T462" i="1"/>
  <c r="S474" i="1"/>
  <c r="T474" i="1"/>
  <c r="S471" i="1"/>
  <c r="S476" i="1"/>
  <c r="T476" i="1"/>
  <c r="S470" i="1"/>
  <c r="T470" i="1"/>
  <c r="S460" i="1"/>
  <c r="T460" i="1"/>
  <c r="S479" i="1"/>
  <c r="T479" i="1"/>
  <c r="S475" i="1"/>
  <c r="T475" i="1"/>
  <c r="S461" i="1"/>
  <c r="T461" i="1"/>
  <c r="S480" i="1"/>
  <c r="T480" i="1"/>
  <c r="S477" i="1"/>
  <c r="T477" i="1"/>
  <c r="S467" i="1"/>
  <c r="T467" i="1"/>
  <c r="S483" i="1"/>
  <c r="T483" i="1"/>
  <c r="S496" i="1"/>
  <c r="T496" i="1"/>
  <c r="S494" i="1"/>
  <c r="T494" i="1"/>
  <c r="S493" i="1"/>
  <c r="T493" i="1"/>
  <c r="S490" i="1"/>
  <c r="T490" i="1"/>
  <c r="S484" i="1"/>
  <c r="T484" i="1"/>
  <c r="S498" i="1"/>
  <c r="S495" i="1"/>
  <c r="T495" i="1"/>
  <c r="S485" i="1"/>
  <c r="T485" i="1"/>
  <c r="S482" i="1"/>
  <c r="T482" i="1"/>
  <c r="S497" i="1"/>
  <c r="T497" i="1"/>
  <c r="S499" i="1"/>
  <c r="T499" i="1"/>
  <c r="S489" i="1"/>
  <c r="T489" i="1"/>
  <c r="S517" i="1"/>
  <c r="T517" i="1"/>
  <c r="S514" i="1"/>
  <c r="T514" i="1"/>
  <c r="S513" i="1"/>
  <c r="T513" i="1"/>
  <c r="S509" i="1"/>
  <c r="T509" i="1"/>
  <c r="S503" i="1"/>
  <c r="T503" i="1"/>
  <c r="S505" i="1"/>
  <c r="S501" i="1"/>
  <c r="T501" i="1"/>
  <c r="S518" i="1"/>
  <c r="T518" i="1"/>
  <c r="S515" i="1"/>
  <c r="T515" i="1"/>
  <c r="S511" i="1"/>
  <c r="T511" i="1"/>
  <c r="S504" i="1"/>
  <c r="T504" i="1"/>
  <c r="P510" i="1"/>
  <c r="S510" i="1"/>
  <c r="T510" i="1"/>
  <c r="S508" i="1"/>
  <c r="T508" i="1"/>
  <c r="S520" i="1"/>
  <c r="T520" i="1"/>
  <c r="S516" i="1"/>
  <c r="T516" i="1"/>
  <c r="S500" i="1"/>
  <c r="S507" i="1"/>
  <c r="T507" i="1"/>
  <c r="S521" i="1"/>
  <c r="T521" i="1"/>
  <c r="S519" i="1"/>
  <c r="T519" i="1"/>
  <c r="S522" i="1"/>
  <c r="T522" i="1"/>
  <c r="S532" i="1"/>
  <c r="T532" i="1"/>
  <c r="S528" i="1"/>
  <c r="T528" i="1"/>
  <c r="S524" i="1"/>
  <c r="T524" i="1"/>
  <c r="S530" i="1"/>
  <c r="S542" i="1"/>
  <c r="T542" i="1"/>
  <c r="S536" i="1"/>
  <c r="T536" i="1"/>
  <c r="P527" i="1"/>
  <c r="S527" i="1"/>
  <c r="T527" i="1"/>
  <c r="S523" i="1"/>
  <c r="T523" i="1"/>
  <c r="S539" i="1"/>
  <c r="T539" i="1"/>
  <c r="S531" i="1"/>
  <c r="S537" i="1"/>
  <c r="T537" i="1"/>
  <c r="S534" i="1"/>
  <c r="T534" i="1"/>
  <c r="S540" i="1"/>
  <c r="T540" i="1"/>
  <c r="S535" i="1"/>
  <c r="T535" i="1"/>
  <c r="S541" i="1"/>
  <c r="T541" i="1"/>
  <c r="S538" i="1"/>
  <c r="T538" i="1"/>
  <c r="S544" i="1"/>
  <c r="T544" i="1"/>
  <c r="S543" i="1"/>
  <c r="T543" i="1"/>
  <c r="S554" i="1"/>
  <c r="T554" i="1"/>
  <c r="S551" i="1"/>
  <c r="T551" i="1"/>
  <c r="S547" i="1"/>
  <c r="T547" i="1"/>
  <c r="P549" i="1"/>
  <c r="S549" i="1"/>
  <c r="T549" i="1"/>
  <c r="S555" i="1"/>
  <c r="T555" i="1"/>
  <c r="S552" i="1"/>
  <c r="T552" i="1"/>
  <c r="S550" i="1"/>
  <c r="T550" i="1"/>
  <c r="S546" i="1"/>
  <c r="T546" i="1"/>
  <c r="S556" i="1"/>
  <c r="T556" i="1"/>
  <c r="S557" i="1"/>
  <c r="T557" i="1"/>
  <c r="S558" i="1"/>
  <c r="T558" i="1"/>
  <c r="S576" i="1"/>
  <c r="T576" i="1"/>
  <c r="S560" i="1"/>
  <c r="T560" i="1"/>
  <c r="S572" i="1"/>
  <c r="S569" i="1"/>
  <c r="T569" i="1"/>
  <c r="S562" i="1"/>
  <c r="T562" i="1"/>
  <c r="P568" i="1"/>
  <c r="S568" i="1"/>
  <c r="T568" i="1"/>
  <c r="S559" i="1"/>
  <c r="T559" i="1"/>
  <c r="S575" i="1"/>
  <c r="T575" i="1"/>
  <c r="S574" i="1"/>
  <c r="T574" i="1"/>
  <c r="S571" i="1"/>
  <c r="T571" i="1"/>
  <c r="P565" i="1"/>
  <c r="S565" i="1"/>
  <c r="T565" i="1"/>
  <c r="S561" i="1"/>
  <c r="T561" i="1"/>
  <c r="S577" i="1"/>
  <c r="T577" i="1"/>
  <c r="S573" i="1"/>
  <c r="T573" i="1"/>
  <c r="S578" i="1"/>
  <c r="S586" i="1"/>
  <c r="T586" i="1"/>
  <c r="S580" i="1"/>
  <c r="T580" i="1"/>
  <c r="P585" i="1"/>
  <c r="S585" i="1"/>
  <c r="T585" i="1"/>
  <c r="S583" i="1"/>
  <c r="T583" i="1"/>
  <c r="S589" i="1"/>
  <c r="T589" i="1"/>
  <c r="S588" i="1"/>
  <c r="T588" i="1"/>
  <c r="S591" i="1"/>
  <c r="T591" i="1"/>
  <c r="S579" i="1"/>
  <c r="T579" i="1"/>
  <c r="S590" i="1"/>
  <c r="T590" i="1"/>
  <c r="S597" i="1"/>
  <c r="T597" i="1"/>
  <c r="S593" i="1"/>
  <c r="T593" i="1"/>
  <c r="P596" i="1"/>
  <c r="S596" i="1"/>
  <c r="T596" i="1"/>
  <c r="S603" i="1"/>
  <c r="T603" i="1"/>
  <c r="S601" i="1"/>
  <c r="T601" i="1"/>
  <c r="S599" i="1"/>
  <c r="T599" i="1"/>
  <c r="S592" i="1"/>
  <c r="T592" i="1"/>
  <c r="S600" i="1"/>
  <c r="T600" i="1"/>
  <c r="S598" i="1"/>
  <c r="T598" i="1"/>
  <c r="S602" i="1"/>
  <c r="T602" i="1"/>
  <c r="P609" i="1"/>
  <c r="S609" i="1"/>
  <c r="S606" i="1"/>
  <c r="T606" i="1"/>
  <c r="S612" i="1"/>
  <c r="T612" i="1"/>
  <c r="S618" i="1"/>
  <c r="T618" i="1"/>
  <c r="S613" i="1"/>
  <c r="T613" i="1"/>
  <c r="S608" i="1"/>
  <c r="T608" i="1"/>
  <c r="S610" i="1"/>
  <c r="T610" i="1"/>
  <c r="S605" i="1"/>
  <c r="T605" i="1"/>
  <c r="S620" i="1"/>
  <c r="S615" i="1"/>
  <c r="T615" i="1"/>
  <c r="S616" i="1"/>
  <c r="T616" i="1"/>
  <c r="S611" i="1"/>
  <c r="T611" i="1"/>
  <c r="S604" i="1"/>
  <c r="T604" i="1"/>
  <c r="S619" i="1"/>
  <c r="T619" i="1"/>
  <c r="S614" i="1"/>
  <c r="T614" i="1"/>
  <c r="S607" i="1"/>
  <c r="T607" i="1"/>
  <c r="S621" i="1"/>
  <c r="S617" i="1"/>
  <c r="T617" i="1"/>
  <c r="S629" i="1"/>
  <c r="T629" i="1"/>
  <c r="S622" i="1"/>
  <c r="T622" i="1"/>
  <c r="P628" i="1"/>
  <c r="S628" i="1"/>
  <c r="T628" i="1"/>
  <c r="S633" i="1"/>
  <c r="T633" i="1"/>
  <c r="S636" i="1"/>
  <c r="T636" i="1"/>
  <c r="S632" i="1"/>
  <c r="T632" i="1"/>
  <c r="S624" i="1"/>
  <c r="T624" i="1"/>
  <c r="S627" i="1"/>
  <c r="T627" i="1"/>
  <c r="S635" i="1"/>
  <c r="S623" i="1"/>
  <c r="T623" i="1"/>
  <c r="S625" i="1"/>
  <c r="S631" i="1"/>
  <c r="T631" i="1"/>
  <c r="S634" i="1"/>
  <c r="T634" i="1"/>
  <c r="S637" i="1"/>
  <c r="T637" i="1"/>
  <c r="P645" i="1"/>
  <c r="S645" i="1"/>
  <c r="T645" i="1"/>
  <c r="S648" i="1"/>
  <c r="T648" i="1"/>
  <c r="S640" i="1"/>
  <c r="T640" i="1"/>
  <c r="S649" i="1"/>
  <c r="T649" i="1"/>
  <c r="S642" i="1"/>
  <c r="S657" i="1"/>
  <c r="T657" i="1"/>
  <c r="S662" i="1"/>
  <c r="T662" i="1"/>
  <c r="S656" i="1"/>
  <c r="T656" i="1"/>
  <c r="S661" i="1"/>
  <c r="T661" i="1"/>
  <c r="S655" i="1"/>
  <c r="T655" i="1"/>
  <c r="S660" i="1"/>
  <c r="T660" i="1"/>
  <c r="S654" i="1"/>
  <c r="T654" i="1"/>
  <c r="S658" i="1"/>
  <c r="S653" i="1"/>
  <c r="T653" i="1"/>
  <c r="S651" i="1"/>
  <c r="T651" i="1"/>
  <c r="S639" i="1"/>
  <c r="T639" i="1"/>
  <c r="S638" i="1"/>
  <c r="T638" i="1"/>
  <c r="S644" i="1"/>
  <c r="T644" i="1"/>
  <c r="S652" i="1"/>
  <c r="S646" i="1"/>
  <c r="T646" i="1"/>
  <c r="S647" i="1"/>
  <c r="T647" i="1"/>
  <c r="S663" i="1"/>
  <c r="T663" i="1"/>
  <c r="S659" i="1"/>
  <c r="T659" i="1"/>
  <c r="S677" i="1"/>
  <c r="T677" i="1"/>
  <c r="S675" i="1"/>
  <c r="T675" i="1"/>
  <c r="P669" i="1"/>
  <c r="S669" i="1"/>
  <c r="T669" i="1"/>
  <c r="S679" i="1"/>
  <c r="S680" i="1"/>
  <c r="T680" i="1"/>
  <c r="S674" i="1"/>
  <c r="T674" i="1"/>
  <c r="S671" i="1"/>
  <c r="T671" i="1"/>
  <c r="S664" i="1"/>
  <c r="T664" i="1"/>
  <c r="S681" i="1"/>
  <c r="T681" i="1"/>
  <c r="S676" i="1"/>
  <c r="T676" i="1"/>
  <c r="S668" i="1"/>
  <c r="T668" i="1"/>
  <c r="S673" i="1"/>
  <c r="S667" i="1"/>
  <c r="T667" i="1"/>
  <c r="S666" i="1"/>
  <c r="T666" i="1"/>
  <c r="S670" i="1"/>
  <c r="T670" i="1"/>
  <c r="S682" i="1"/>
  <c r="T682" i="1"/>
  <c r="S678" i="1"/>
  <c r="T678" i="1"/>
  <c r="S672" i="1"/>
  <c r="T672" i="1"/>
  <c r="S694" i="1"/>
  <c r="T694" i="1"/>
  <c r="S684" i="1"/>
  <c r="P692" i="1"/>
  <c r="S692" i="1"/>
  <c r="T692" i="1"/>
  <c r="S691" i="1"/>
  <c r="S698" i="1"/>
  <c r="T698" i="1"/>
  <c r="S696" i="1"/>
  <c r="T696" i="1"/>
  <c r="S697" i="1"/>
  <c r="T697" i="1"/>
  <c r="S685" i="1"/>
  <c r="T685" i="1"/>
  <c r="S683" i="1"/>
  <c r="T683" i="1"/>
  <c r="S695" i="1"/>
  <c r="T695" i="1"/>
  <c r="S693" i="1"/>
  <c r="T693" i="1"/>
  <c r="S687" i="1"/>
  <c r="P689" i="1"/>
  <c r="S689" i="1"/>
  <c r="T689" i="1"/>
  <c r="S690" i="1"/>
  <c r="T690" i="1"/>
  <c r="S700" i="1"/>
  <c r="T700" i="1"/>
  <c r="S699" i="1"/>
  <c r="T699" i="1"/>
  <c r="S705" i="1"/>
  <c r="T705" i="1"/>
  <c r="S708" i="1"/>
  <c r="T708" i="1"/>
  <c r="S702" i="1"/>
  <c r="T702" i="1"/>
  <c r="P707" i="1"/>
  <c r="S707" i="1"/>
  <c r="S715" i="1"/>
  <c r="T715" i="1"/>
  <c r="S717" i="1"/>
  <c r="T717" i="1"/>
  <c r="S712" i="1"/>
  <c r="T712" i="1"/>
  <c r="S711" i="1"/>
  <c r="T711" i="1"/>
  <c r="S709" i="1"/>
  <c r="T709" i="1"/>
  <c r="S701" i="1"/>
  <c r="T701" i="1"/>
  <c r="S718" i="1"/>
  <c r="T718" i="1"/>
  <c r="S713" i="1"/>
  <c r="S704" i="1"/>
  <c r="T704" i="1"/>
  <c r="S714" i="1"/>
  <c r="T714" i="1"/>
  <c r="S706" i="1"/>
  <c r="T706" i="1"/>
  <c r="S710" i="1"/>
  <c r="T710" i="1"/>
  <c r="S719" i="1"/>
  <c r="S716" i="1"/>
  <c r="T716" i="1"/>
  <c r="S729" i="1"/>
  <c r="S723" i="1"/>
  <c r="T723" i="1"/>
  <c r="P726" i="1"/>
  <c r="S726" i="1"/>
  <c r="S731" i="1"/>
  <c r="T731" i="1"/>
  <c r="S727" i="1"/>
  <c r="S721" i="1"/>
  <c r="T721" i="1"/>
  <c r="S744" i="1"/>
  <c r="S738" i="1"/>
  <c r="T738" i="1"/>
  <c r="S733" i="1"/>
  <c r="T733" i="1"/>
  <c r="S742" i="1"/>
  <c r="T742" i="1"/>
  <c r="S736" i="1"/>
  <c r="S740" i="1"/>
  <c r="T740" i="1"/>
  <c r="S735" i="1"/>
  <c r="S743" i="1"/>
  <c r="T743" i="1"/>
  <c r="S737" i="1"/>
  <c r="S725" i="1"/>
  <c r="T725" i="1"/>
  <c r="S739" i="1"/>
  <c r="S724" i="1"/>
  <c r="T724" i="1"/>
  <c r="S734" i="1"/>
  <c r="S732" i="1"/>
  <c r="T732" i="1"/>
  <c r="S728" i="1"/>
  <c r="S722" i="1"/>
  <c r="T722" i="1"/>
  <c r="S745" i="1"/>
  <c r="S730" i="1"/>
  <c r="T730" i="1"/>
  <c r="S720" i="1"/>
  <c r="S741" i="1"/>
  <c r="T741" i="1"/>
  <c r="S762" i="1"/>
  <c r="S761" i="1"/>
  <c r="T761" i="1"/>
  <c r="S758" i="1"/>
  <c r="S753" i="1"/>
  <c r="T753" i="1"/>
  <c r="S747" i="1"/>
  <c r="P752" i="1"/>
  <c r="S752" i="1"/>
  <c r="T752" i="1"/>
  <c r="S759" i="1"/>
  <c r="S749" i="1"/>
  <c r="T749" i="1"/>
  <c r="S751" i="1"/>
  <c r="S757" i="1"/>
  <c r="S756" i="1"/>
  <c r="S763" i="1"/>
  <c r="S760" i="1"/>
  <c r="S754" i="1"/>
  <c r="S755" i="1"/>
  <c r="S764" i="1"/>
  <c r="S765" i="1"/>
  <c r="S782" i="1"/>
  <c r="T782" i="1"/>
  <c r="S779" i="1"/>
  <c r="T779" i="1"/>
  <c r="S769" i="1"/>
  <c r="T769" i="1"/>
  <c r="S791" i="1"/>
  <c r="T791" i="1"/>
  <c r="S784" i="1"/>
  <c r="T784" i="1"/>
  <c r="S787" i="1"/>
  <c r="T787" i="1"/>
  <c r="S775" i="1"/>
  <c r="S781" i="1"/>
  <c r="T781" i="1"/>
  <c r="P776" i="1"/>
  <c r="S776" i="1"/>
  <c r="T776" i="1"/>
  <c r="S777" i="1"/>
  <c r="T777" i="1"/>
  <c r="S772" i="1"/>
  <c r="T772" i="1"/>
  <c r="S786" i="1"/>
  <c r="T786" i="1"/>
  <c r="S790" i="1"/>
  <c r="T790" i="1"/>
  <c r="S783" i="1"/>
  <c r="T783" i="1"/>
  <c r="S789" i="1"/>
  <c r="T789" i="1"/>
  <c r="S767" i="1"/>
  <c r="T767" i="1"/>
  <c r="S768" i="1"/>
  <c r="S792" i="1"/>
  <c r="T792" i="1"/>
  <c r="S785" i="1"/>
  <c r="T785" i="1"/>
  <c r="S766" i="1"/>
  <c r="T766" i="1"/>
  <c r="P773" i="1"/>
  <c r="S773" i="1"/>
  <c r="T773" i="1"/>
  <c r="S780" i="1"/>
  <c r="T780" i="1"/>
  <c r="S778" i="1"/>
  <c r="S794" i="1"/>
  <c r="T794" i="1"/>
  <c r="S788" i="1"/>
  <c r="T788" i="1"/>
  <c r="S793" i="1"/>
  <c r="T793" i="1"/>
  <c r="S805" i="1"/>
  <c r="T805" i="1"/>
  <c r="S798" i="1"/>
  <c r="T798" i="1"/>
  <c r="S808" i="1"/>
  <c r="T808" i="1"/>
  <c r="S813" i="1"/>
  <c r="T813" i="1"/>
  <c r="S809" i="1"/>
  <c r="S815" i="1"/>
  <c r="T815" i="1"/>
  <c r="S810" i="1"/>
  <c r="T810" i="1"/>
  <c r="P804" i="1"/>
  <c r="S804" i="1"/>
  <c r="P800" i="1"/>
  <c r="S800" i="1"/>
  <c r="T800" i="1"/>
  <c r="S816" i="1"/>
  <c r="T816" i="1"/>
  <c r="S811" i="1"/>
  <c r="T811" i="1"/>
  <c r="S796" i="1"/>
  <c r="T796" i="1"/>
  <c r="S801" i="1"/>
  <c r="T801" i="1"/>
  <c r="S795" i="1"/>
  <c r="T795" i="1"/>
  <c r="S817" i="1"/>
  <c r="S812" i="1"/>
  <c r="T812" i="1"/>
  <c r="S806" i="1"/>
  <c r="T806" i="1"/>
  <c r="S797" i="1"/>
  <c r="T797" i="1"/>
  <c r="S818" i="1"/>
  <c r="T818" i="1"/>
  <c r="S814" i="1"/>
  <c r="T814" i="1"/>
  <c r="S823" i="1"/>
  <c r="T823" i="1"/>
  <c r="S833" i="1"/>
  <c r="T833" i="1"/>
  <c r="S831" i="1"/>
  <c r="S824" i="1"/>
  <c r="T824" i="1"/>
  <c r="S828" i="1"/>
  <c r="T828" i="1"/>
  <c r="S821" i="1"/>
  <c r="T821" i="1"/>
  <c r="P829" i="1"/>
  <c r="S829" i="1"/>
  <c r="T829" i="1"/>
  <c r="S820" i="1"/>
  <c r="T820" i="1"/>
  <c r="S835" i="1"/>
  <c r="T835" i="1"/>
  <c r="S819" i="1"/>
  <c r="T819" i="1"/>
  <c r="S822" i="1"/>
  <c r="T822" i="1"/>
  <c r="S826" i="1"/>
  <c r="T826" i="1"/>
  <c r="S830" i="1"/>
  <c r="S834" i="1"/>
  <c r="T834" i="1"/>
  <c r="S832" i="1"/>
  <c r="S836" i="1"/>
  <c r="T836" i="1"/>
  <c r="P849" i="1"/>
  <c r="S849" i="1"/>
  <c r="T849" i="1"/>
  <c r="S853" i="1"/>
  <c r="T853" i="1"/>
  <c r="S852" i="1"/>
  <c r="T852" i="1"/>
  <c r="S846" i="1"/>
  <c r="T846" i="1"/>
  <c r="S850" i="1"/>
  <c r="T850" i="1"/>
  <c r="S841" i="1"/>
  <c r="T841" i="1"/>
  <c r="S851" i="1"/>
  <c r="S842" i="1"/>
  <c r="T842" i="1"/>
  <c r="S840" i="1"/>
  <c r="T840" i="1"/>
  <c r="S848" i="1"/>
  <c r="T848" i="1"/>
  <c r="S854" i="1"/>
  <c r="T854" i="1"/>
  <c r="S856" i="1"/>
  <c r="T856" i="1"/>
  <c r="S838" i="1"/>
  <c r="T838" i="1"/>
  <c r="S858" i="1"/>
  <c r="T858" i="1"/>
  <c r="S855" i="1"/>
  <c r="S857" i="1"/>
  <c r="T857" i="1"/>
  <c r="S839" i="1"/>
  <c r="T839" i="1"/>
  <c r="S837" i="1"/>
  <c r="T837" i="1"/>
  <c r="P845" i="1"/>
  <c r="S845" i="1"/>
  <c r="T845" i="1"/>
  <c r="S860" i="1"/>
  <c r="T860" i="1"/>
  <c r="S859" i="1"/>
  <c r="T859" i="1"/>
  <c r="S876" i="1"/>
  <c r="T876" i="1"/>
  <c r="P872" i="1"/>
  <c r="S872" i="1"/>
  <c r="T872" i="1"/>
  <c r="S874" i="1"/>
  <c r="T874" i="1"/>
  <c r="S865" i="1"/>
  <c r="T865" i="1"/>
  <c r="S875" i="1"/>
  <c r="T875" i="1"/>
  <c r="S868" i="1"/>
  <c r="S864" i="1"/>
  <c r="T864" i="1"/>
  <c r="S863" i="1"/>
  <c r="T863" i="1"/>
  <c r="S870" i="1"/>
  <c r="T870" i="1"/>
  <c r="S879" i="1"/>
  <c r="T879" i="1"/>
  <c r="S867" i="1"/>
  <c r="T867" i="1"/>
  <c r="S880" i="1"/>
  <c r="T880" i="1"/>
  <c r="S877" i="1"/>
  <c r="T877" i="1"/>
  <c r="S861" i="1"/>
  <c r="P869" i="1"/>
  <c r="S869" i="1"/>
  <c r="T869" i="1"/>
  <c r="S873" i="1"/>
  <c r="T873" i="1"/>
  <c r="S862" i="1"/>
  <c r="T862" i="1"/>
  <c r="S881" i="1"/>
  <c r="T881" i="1"/>
  <c r="S878" i="1"/>
  <c r="T878" i="1"/>
  <c r="S882" i="1"/>
  <c r="T882" i="1"/>
  <c r="P889" i="1"/>
  <c r="S889" i="1"/>
  <c r="T889" i="1"/>
  <c r="S890" i="1"/>
  <c r="S883" i="1"/>
  <c r="T883" i="1"/>
  <c r="S884" i="1"/>
  <c r="T884" i="1"/>
  <c r="S901" i="1"/>
  <c r="T901" i="1"/>
  <c r="S896" i="1"/>
  <c r="T896" i="1"/>
  <c r="S900" i="1"/>
  <c r="T900" i="1"/>
  <c r="S894" i="1"/>
  <c r="T894" i="1"/>
  <c r="S898" i="1"/>
  <c r="T898" i="1"/>
  <c r="S888" i="1"/>
  <c r="T888" i="1"/>
  <c r="S885" i="1"/>
  <c r="S897" i="1"/>
  <c r="S893" i="1"/>
  <c r="S895" i="1"/>
  <c r="T895" i="1"/>
  <c r="S887" i="1"/>
  <c r="S891" i="1"/>
  <c r="S902" i="1"/>
  <c r="S899" i="1"/>
  <c r="T899" i="1"/>
  <c r="S892" i="1"/>
  <c r="S919" i="1"/>
  <c r="P915" i="1"/>
  <c r="S915" i="1"/>
  <c r="T915" i="1"/>
  <c r="S916" i="1"/>
  <c r="S908" i="1"/>
  <c r="S917" i="1"/>
  <c r="S914" i="1"/>
  <c r="T914" i="1"/>
  <c r="S906" i="1"/>
  <c r="S905" i="1"/>
  <c r="S924" i="1"/>
  <c r="S921" i="1"/>
  <c r="T921" i="1"/>
  <c r="S907" i="1"/>
  <c r="S918" i="1"/>
  <c r="S911" i="1"/>
  <c r="S904" i="1"/>
  <c r="T904" i="1"/>
  <c r="P912" i="1"/>
  <c r="S912" i="1"/>
  <c r="T912" i="1"/>
  <c r="S903" i="1"/>
  <c r="T903" i="1"/>
  <c r="S922" i="1"/>
  <c r="T922" i="1"/>
  <c r="S920" i="1"/>
  <c r="T920" i="1"/>
  <c r="S925" i="1"/>
  <c r="T925" i="1"/>
  <c r="S923" i="1"/>
  <c r="T923" i="1"/>
  <c r="S936" i="1"/>
  <c r="S928" i="1"/>
  <c r="T928" i="1"/>
  <c r="P935" i="1"/>
  <c r="S935" i="1"/>
  <c r="T935" i="1"/>
  <c r="S938" i="1"/>
  <c r="T938" i="1"/>
  <c r="S940" i="1"/>
  <c r="T940" i="1"/>
  <c r="S934" i="1"/>
  <c r="T934" i="1"/>
  <c r="S945" i="1"/>
  <c r="T945" i="1"/>
  <c r="S941" i="1"/>
  <c r="T941" i="1"/>
  <c r="S942" i="1"/>
  <c r="T942" i="1"/>
  <c r="S933" i="1"/>
  <c r="T933" i="1"/>
  <c r="S927" i="1"/>
  <c r="S931" i="1"/>
  <c r="T931" i="1"/>
  <c r="S943" i="1"/>
  <c r="T943" i="1"/>
  <c r="S939" i="1"/>
  <c r="T939" i="1"/>
  <c r="S926" i="1"/>
  <c r="T926" i="1"/>
  <c r="S930" i="1"/>
  <c r="T930" i="1"/>
  <c r="S937" i="1"/>
  <c r="T937" i="1"/>
  <c r="S946" i="1"/>
  <c r="T946" i="1"/>
  <c r="S929" i="1"/>
  <c r="S947" i="1"/>
  <c r="T947" i="1"/>
  <c r="S944" i="1"/>
  <c r="T944" i="1"/>
  <c r="S948" i="1"/>
  <c r="T948" i="1"/>
  <c r="P950" i="1"/>
  <c r="S950" i="1"/>
  <c r="T950" i="1"/>
  <c r="S966" i="1"/>
  <c r="T966" i="1"/>
  <c r="S962" i="1"/>
  <c r="S961" i="1"/>
  <c r="T961" i="1"/>
  <c r="S952" i="1"/>
  <c r="T952" i="1"/>
  <c r="S956" i="1"/>
  <c r="T956" i="1"/>
  <c r="S951" i="1"/>
  <c r="T951" i="1"/>
  <c r="S960" i="1"/>
  <c r="T960" i="1"/>
  <c r="S949" i="1"/>
  <c r="T949" i="1"/>
  <c r="S957" i="1"/>
  <c r="T957" i="1"/>
  <c r="S965" i="1"/>
  <c r="P958" i="1"/>
  <c r="S958" i="1"/>
  <c r="T958" i="1"/>
  <c r="P954" i="1"/>
  <c r="S954" i="1"/>
  <c r="T954" i="1"/>
  <c r="S963" i="1"/>
  <c r="T963" i="1"/>
  <c r="S968" i="1"/>
  <c r="T968" i="1"/>
  <c r="S969" i="1"/>
  <c r="T969" i="1"/>
  <c r="S967" i="1"/>
  <c r="T967" i="1"/>
  <c r="P955" i="1"/>
  <c r="S955" i="1"/>
  <c r="T955" i="1"/>
  <c r="S964" i="1"/>
  <c r="S970" i="1"/>
  <c r="T970" i="1"/>
  <c r="S983" i="1"/>
  <c r="T983" i="1"/>
  <c r="P980" i="1"/>
  <c r="S980" i="1"/>
  <c r="T980" i="1"/>
  <c r="S972" i="1"/>
  <c r="T972" i="1"/>
  <c r="S987" i="1"/>
  <c r="T987" i="1"/>
  <c r="S982" i="1"/>
  <c r="T982" i="1"/>
  <c r="S973" i="1"/>
  <c r="T973" i="1"/>
  <c r="S985" i="1"/>
  <c r="S984" i="1"/>
  <c r="T984" i="1"/>
  <c r="S992" i="1"/>
  <c r="T992" i="1"/>
  <c r="S995" i="1"/>
  <c r="T995" i="1"/>
  <c r="S991" i="1"/>
  <c r="T991" i="1"/>
  <c r="S971" i="1"/>
  <c r="T971" i="1"/>
  <c r="S994" i="1"/>
  <c r="T994" i="1"/>
  <c r="S990" i="1"/>
  <c r="T990" i="1"/>
  <c r="S981" i="1"/>
  <c r="S977" i="1"/>
  <c r="T977" i="1"/>
  <c r="S979" i="1"/>
  <c r="T979" i="1"/>
  <c r="S975" i="1"/>
  <c r="T975" i="1"/>
  <c r="S986" i="1"/>
  <c r="T986" i="1"/>
  <c r="S993" i="1"/>
  <c r="T993" i="1"/>
  <c r="S989" i="1"/>
  <c r="T989" i="1"/>
  <c r="P976" i="1"/>
  <c r="S976" i="1"/>
  <c r="T976" i="1"/>
  <c r="S988" i="1"/>
  <c r="S996" i="1"/>
  <c r="T996" i="1"/>
  <c r="S1015" i="1"/>
  <c r="T1015" i="1"/>
  <c r="S1010" i="1"/>
  <c r="T1010" i="1"/>
  <c r="S998" i="1"/>
  <c r="T998" i="1"/>
  <c r="S1006" i="1"/>
  <c r="T1006" i="1"/>
  <c r="S1008" i="1"/>
  <c r="T1008" i="1"/>
  <c r="S1000" i="1"/>
  <c r="T1000" i="1"/>
  <c r="P1007" i="1"/>
  <c r="S1007" i="1"/>
  <c r="S1009" i="1"/>
  <c r="T1009" i="1"/>
  <c r="S1013" i="1"/>
  <c r="T1013" i="1"/>
  <c r="S1004" i="1"/>
  <c r="T1004" i="1"/>
  <c r="S1001" i="1"/>
  <c r="T1001" i="1"/>
  <c r="P1002" i="1"/>
  <c r="S1002" i="1"/>
  <c r="T1002" i="1"/>
  <c r="S1003" i="1"/>
  <c r="T1003" i="1"/>
  <c r="S1012" i="1"/>
  <c r="T1012" i="1"/>
  <c r="S1016" i="1"/>
  <c r="S1011" i="1"/>
  <c r="T1011" i="1"/>
  <c r="S999" i="1"/>
  <c r="T999" i="1"/>
  <c r="S997" i="1"/>
  <c r="T997" i="1"/>
  <c r="S1017" i="1"/>
  <c r="T1017" i="1"/>
  <c r="S1014" i="1"/>
  <c r="T1014" i="1"/>
  <c r="P1028" i="1"/>
  <c r="S1028" i="1"/>
  <c r="T1028" i="1"/>
  <c r="S1019" i="1"/>
  <c r="T1019" i="1"/>
  <c r="S1033" i="1"/>
  <c r="T1033" i="1"/>
  <c r="S1034" i="1"/>
  <c r="T1034" i="1"/>
  <c r="S1030" i="1"/>
  <c r="T1030" i="1"/>
  <c r="S1020" i="1"/>
  <c r="T1020" i="1"/>
  <c r="S1027" i="1"/>
  <c r="T1027" i="1"/>
  <c r="S1031" i="1"/>
  <c r="T1031" i="1"/>
  <c r="S1022" i="1"/>
  <c r="T1022" i="1"/>
  <c r="P1025" i="1"/>
  <c r="S1025" i="1"/>
  <c r="T1025" i="1"/>
  <c r="S1029" i="1"/>
  <c r="S1018" i="1"/>
  <c r="T1018" i="1"/>
  <c r="S1036" i="1"/>
  <c r="T1036" i="1"/>
  <c r="S1035" i="1"/>
  <c r="T1035" i="1"/>
  <c r="S1023" i="1"/>
  <c r="T1023" i="1"/>
  <c r="S1032" i="1"/>
  <c r="T1032" i="1"/>
  <c r="S1037" i="1"/>
  <c r="T1037" i="1"/>
  <c r="S1046" i="1"/>
  <c r="T1046" i="1"/>
  <c r="S1041" i="1"/>
  <c r="S1045" i="1"/>
  <c r="T1045" i="1"/>
  <c r="S1039" i="1"/>
  <c r="T1039" i="1"/>
  <c r="P1044" i="1"/>
  <c r="S1044" i="1"/>
  <c r="T1044" i="1"/>
  <c r="S1049" i="1"/>
  <c r="T1049" i="1"/>
  <c r="S1050" i="1"/>
  <c r="S1048" i="1"/>
  <c r="T1048" i="1"/>
  <c r="S1042" i="1"/>
  <c r="S1043" i="1"/>
  <c r="T1043" i="1"/>
  <c r="S1047" i="1"/>
  <c r="S1038" i="1"/>
  <c r="T1038" i="1"/>
  <c r="S1051" i="1"/>
  <c r="S1059" i="1"/>
  <c r="T1059" i="1"/>
  <c r="S1053" i="1"/>
  <c r="S1057" i="1"/>
  <c r="T1057" i="1"/>
  <c r="S1064" i="1"/>
  <c r="P1060" i="1"/>
  <c r="S1060" i="1"/>
  <c r="T1060" i="1"/>
  <c r="S1062" i="1"/>
  <c r="T1062" i="1"/>
  <c r="S1054" i="1"/>
  <c r="P1056" i="1"/>
  <c r="S1056" i="1"/>
  <c r="S1052" i="1"/>
  <c r="T1052" i="1"/>
  <c r="S1061" i="1"/>
  <c r="S1066" i="1"/>
  <c r="T1066" i="1"/>
  <c r="S1067" i="1"/>
  <c r="S1065" i="1"/>
  <c r="T1065" i="1"/>
  <c r="S1063" i="1"/>
  <c r="T1063" i="1"/>
  <c r="S1068" i="1"/>
  <c r="T1068" i="1"/>
  <c r="S1069" i="1"/>
  <c r="S1080" i="1"/>
  <c r="T1080" i="1"/>
  <c r="S1078" i="1"/>
  <c r="P1077" i="1"/>
  <c r="S1077" i="1"/>
  <c r="T1077" i="1"/>
  <c r="S1079" i="1"/>
  <c r="S1073" i="1"/>
  <c r="T1073" i="1"/>
  <c r="S1076" i="1"/>
  <c r="S1075" i="1"/>
  <c r="T1075" i="1"/>
  <c r="S1072" i="1"/>
  <c r="S1070" i="1"/>
  <c r="T1070" i="1"/>
  <c r="S1083" i="1"/>
  <c r="S1071" i="1"/>
  <c r="T1071" i="1"/>
  <c r="S1081" i="1"/>
  <c r="S1085" i="1"/>
  <c r="T1085" i="1"/>
  <c r="S1082" i="1"/>
  <c r="S1074" i="1"/>
  <c r="T1074" i="1"/>
  <c r="S1086" i="1"/>
  <c r="S1084" i="1"/>
  <c r="T1084" i="1"/>
  <c r="P1093" i="1"/>
  <c r="S1093" i="1"/>
  <c r="S1091" i="1"/>
  <c r="T1091" i="1"/>
  <c r="S1100" i="1"/>
  <c r="S1097" i="1"/>
  <c r="T1097" i="1"/>
  <c r="S1095" i="1"/>
  <c r="S1099" i="1"/>
  <c r="T1099" i="1"/>
  <c r="S1096" i="1"/>
  <c r="S1092" i="1"/>
  <c r="T1092" i="1"/>
  <c r="S1094" i="1"/>
  <c r="S1088" i="1"/>
  <c r="T1088" i="1"/>
  <c r="S1101" i="1"/>
  <c r="S1098" i="1"/>
  <c r="T1098" i="1"/>
  <c r="S1090" i="1"/>
  <c r="S1087" i="1"/>
  <c r="T1087" i="1"/>
  <c r="S1102" i="1"/>
  <c r="S1109" i="1"/>
  <c r="T1109" i="1"/>
  <c r="S1106" i="1"/>
  <c r="S1114" i="1"/>
  <c r="T1114" i="1"/>
  <c r="S1110" i="1"/>
  <c r="P1107" i="1"/>
  <c r="S1107" i="1"/>
  <c r="T1107" i="1"/>
  <c r="S1111" i="1"/>
  <c r="S1115" i="1"/>
  <c r="T1115" i="1"/>
  <c r="S1112" i="1"/>
  <c r="S1108" i="1"/>
  <c r="T1108" i="1"/>
  <c r="S1104" i="1"/>
  <c r="S1105" i="1"/>
  <c r="T1105" i="1"/>
  <c r="S1103" i="1"/>
  <c r="S1113" i="1"/>
  <c r="T1113" i="1"/>
  <c r="S1116" i="1"/>
  <c r="T1116" i="1"/>
  <c r="S1124" i="1"/>
  <c r="T1124" i="1"/>
  <c r="S1119" i="1"/>
  <c r="S1129" i="1"/>
  <c r="T1129" i="1"/>
  <c r="S1128" i="1"/>
  <c r="P1123" i="1"/>
  <c r="S1123" i="1"/>
  <c r="T1123" i="1"/>
  <c r="S1131" i="1"/>
  <c r="S1125" i="1"/>
  <c r="T1125" i="1"/>
  <c r="S1122" i="1"/>
  <c r="T1122" i="1"/>
  <c r="S1121" i="1"/>
  <c r="T1121" i="1"/>
  <c r="S1117" i="1"/>
  <c r="T1117" i="1"/>
  <c r="S1132" i="1"/>
  <c r="T1132" i="1"/>
  <c r="S1130" i="1"/>
  <c r="T1130" i="1"/>
  <c r="S1118" i="1"/>
  <c r="S1134" i="1"/>
  <c r="T1134" i="1"/>
  <c r="S1133" i="1"/>
  <c r="T1133" i="1"/>
  <c r="P1139" i="1"/>
  <c r="S1139" i="1"/>
  <c r="T1139" i="1"/>
  <c r="S1146" i="1"/>
  <c r="S1143" i="1"/>
  <c r="T1143" i="1"/>
  <c r="S1142" i="1"/>
  <c r="T1142" i="1"/>
  <c r="S1137" i="1"/>
  <c r="T1137" i="1"/>
  <c r="S1140" i="1"/>
  <c r="T1140" i="1"/>
  <c r="S1136" i="1"/>
  <c r="T1136" i="1"/>
  <c r="S1149" i="1"/>
  <c r="T1149" i="1"/>
  <c r="S1147" i="1"/>
  <c r="T1147" i="1"/>
  <c r="S1138" i="1"/>
  <c r="S1145" i="1"/>
  <c r="T1145" i="1"/>
  <c r="S1135" i="1"/>
  <c r="T1135" i="1"/>
  <c r="S1148" i="1"/>
  <c r="T1148" i="1"/>
  <c r="S1150" i="1"/>
  <c r="S1144" i="1"/>
  <c r="T1144" i="1"/>
  <c r="P1154" i="1"/>
  <c r="S1154" i="1"/>
  <c r="T1154" i="1"/>
  <c r="S1160" i="1"/>
  <c r="T1160" i="1"/>
  <c r="S1156" i="1"/>
  <c r="S1164" i="1"/>
  <c r="T1164" i="1"/>
  <c r="S1158" i="1"/>
  <c r="S1166" i="1"/>
  <c r="S1152" i="1"/>
  <c r="S1155" i="1"/>
  <c r="T1155" i="1"/>
  <c r="S1163" i="1"/>
  <c r="S1157" i="1"/>
  <c r="T1157" i="1"/>
  <c r="S1165" i="1"/>
  <c r="T1165" i="1"/>
  <c r="S1159" i="1"/>
  <c r="T1159" i="1"/>
  <c r="S1167" i="1"/>
  <c r="S1161" i="1"/>
  <c r="T1161" i="1"/>
  <c r="P1171" i="1"/>
  <c r="S1171" i="1"/>
  <c r="T1171" i="1"/>
  <c r="S1175" i="1"/>
  <c r="S1174" i="1"/>
  <c r="S1168" i="1"/>
  <c r="T1168" i="1"/>
  <c r="S1178" i="1"/>
  <c r="S1176" i="1"/>
  <c r="T1176" i="1"/>
  <c r="S1173" i="1"/>
  <c r="T1173" i="1"/>
  <c r="S1177" i="1"/>
  <c r="T1177" i="1"/>
  <c r="S1179" i="1"/>
  <c r="P1182" i="1"/>
  <c r="S1182" i="1"/>
  <c r="T1182" i="1"/>
  <c r="S1186" i="1"/>
  <c r="T1186" i="1"/>
  <c r="S1185" i="1"/>
  <c r="S1189" i="1"/>
  <c r="T1189" i="1"/>
  <c r="S1187" i="1"/>
  <c r="T1187" i="1"/>
  <c r="S1183" i="1"/>
  <c r="S1180" i="1"/>
  <c r="T1180" i="1"/>
  <c r="S1181" i="1"/>
  <c r="T1181" i="1"/>
  <c r="S1188" i="1"/>
  <c r="T1188" i="1"/>
  <c r="S1190" i="1"/>
  <c r="P1198" i="1"/>
  <c r="S1198" i="1"/>
  <c r="T1198" i="1"/>
  <c r="S1204" i="1"/>
  <c r="T1204" i="1"/>
  <c r="S1202" i="1"/>
  <c r="T1202" i="1"/>
  <c r="S1191" i="1"/>
  <c r="S1195" i="1"/>
  <c r="S1200" i="1"/>
  <c r="T1200" i="1"/>
  <c r="S1192" i="1"/>
  <c r="S1203" i="1"/>
  <c r="T1203" i="1"/>
  <c r="S1196" i="1"/>
  <c r="P1211" i="1"/>
  <c r="S1211" i="1"/>
  <c r="T1211" i="1"/>
  <c r="S1218" i="1"/>
  <c r="T1218" i="1"/>
  <c r="S1215" i="1"/>
  <c r="T1215" i="1"/>
  <c r="S1208" i="1"/>
  <c r="T1208" i="1"/>
  <c r="S1217" i="1"/>
  <c r="T1217" i="1"/>
  <c r="S1212" i="1"/>
  <c r="T1212" i="1"/>
  <c r="S1220" i="1"/>
  <c r="S1205" i="1"/>
  <c r="T1205" i="1"/>
  <c r="S1219" i="1"/>
  <c r="S1210" i="1"/>
  <c r="T1210" i="1"/>
  <c r="S1216" i="1"/>
  <c r="S1222" i="1"/>
  <c r="T1222" i="1"/>
  <c r="S1221" i="1"/>
  <c r="T1221" i="1"/>
  <c r="S1236" i="1"/>
  <c r="S1235" i="1"/>
  <c r="S1229" i="1"/>
  <c r="T1229" i="1"/>
  <c r="S1223" i="1"/>
  <c r="T1223" i="1"/>
  <c r="S1234" i="1"/>
  <c r="T1234" i="1"/>
  <c r="P1228" i="1"/>
  <c r="S1228" i="1"/>
  <c r="T1228" i="1"/>
  <c r="S1237" i="1"/>
  <c r="S1225" i="1"/>
  <c r="T1225" i="1"/>
  <c r="S1232" i="1"/>
  <c r="T1232" i="1"/>
  <c r="S1233" i="1"/>
  <c r="T1233" i="1"/>
  <c r="S1227" i="1"/>
  <c r="S1239" i="1"/>
  <c r="T1239" i="1"/>
  <c r="S1238" i="1"/>
  <c r="T1238" i="1"/>
  <c r="P1244" i="1"/>
  <c r="S1244" i="1"/>
  <c r="S1245" i="1"/>
  <c r="T1245" i="1"/>
  <c r="S1240" i="1"/>
  <c r="T1240" i="1"/>
  <c r="S1242" i="1"/>
  <c r="T1242" i="1"/>
  <c r="S1243" i="1"/>
  <c r="T1243" i="1"/>
  <c r="S1248" i="1"/>
  <c r="T1248" i="1"/>
  <c r="S1246" i="1"/>
  <c r="T1246" i="1"/>
  <c r="S1251" i="1"/>
  <c r="T1251" i="1"/>
  <c r="S1247" i="1"/>
  <c r="S1249" i="1"/>
  <c r="T1249" i="1"/>
  <c r="S1241" i="1"/>
  <c r="T1241" i="1"/>
  <c r="S1253" i="1"/>
  <c r="T1253" i="1"/>
  <c r="S1252" i="1"/>
  <c r="S1250" i="1"/>
  <c r="T1250" i="1"/>
  <c r="S1259" i="1"/>
  <c r="T1259" i="1"/>
  <c r="S1256" i="1"/>
  <c r="T1256" i="1"/>
  <c r="P1257" i="1"/>
  <c r="S1257" i="1"/>
  <c r="T1257" i="1"/>
  <c r="S1258" i="1"/>
  <c r="S1254" i="1"/>
  <c r="T1254" i="1"/>
  <c r="S1268" i="1"/>
  <c r="S1263" i="1"/>
  <c r="T1263" i="1"/>
  <c r="S1265" i="1"/>
  <c r="S1260" i="1"/>
  <c r="T1260" i="1"/>
  <c r="S1266" i="1"/>
  <c r="S1261" i="1"/>
  <c r="T1261" i="1"/>
  <c r="S1269" i="1"/>
  <c r="T1269" i="1"/>
  <c r="S1264" i="1"/>
  <c r="T1264" i="1"/>
  <c r="S1262" i="1"/>
  <c r="T1262" i="1"/>
  <c r="S1267" i="1"/>
  <c r="S1272" i="1"/>
  <c r="T1272" i="1"/>
  <c r="S1271" i="1"/>
  <c r="T1271" i="1"/>
  <c r="S1270" i="1"/>
  <c r="T1270" i="1"/>
  <c r="S1283" i="1"/>
  <c r="S1282" i="1"/>
  <c r="T1282" i="1"/>
  <c r="S1274" i="1"/>
  <c r="T1274" i="1"/>
  <c r="P1279" i="1"/>
  <c r="S1279" i="1"/>
  <c r="T1279" i="1"/>
  <c r="P1273" i="1"/>
  <c r="S1273" i="1"/>
  <c r="S1288" i="1"/>
  <c r="T1288" i="1"/>
  <c r="S1286" i="1"/>
  <c r="T1286" i="1"/>
  <c r="S1284" i="1"/>
  <c r="T1284" i="1"/>
  <c r="S1280" i="1"/>
  <c r="T1280" i="1"/>
  <c r="S1276" i="1"/>
  <c r="T1276" i="1"/>
  <c r="S1278" i="1"/>
  <c r="T1278" i="1"/>
  <c r="S1289" i="1"/>
  <c r="T1289" i="1"/>
  <c r="S1285" i="1"/>
  <c r="S1275" i="1"/>
  <c r="T1275" i="1"/>
  <c r="S1290" i="1"/>
  <c r="T1290" i="1"/>
  <c r="S1287" i="1"/>
  <c r="T1287" i="1"/>
  <c r="S1291" i="1"/>
  <c r="P1299" i="1"/>
  <c r="S1299" i="1"/>
  <c r="T1299" i="1"/>
  <c r="P1303" i="1"/>
  <c r="S1303" i="1"/>
  <c r="T1303" i="1"/>
  <c r="P1292" i="1"/>
  <c r="S1292" i="1"/>
  <c r="S1301" i="1"/>
  <c r="T1301" i="1"/>
  <c r="S1293" i="1"/>
  <c r="T1293" i="1"/>
  <c r="S1306" i="1"/>
  <c r="T1306" i="1"/>
  <c r="S1305" i="1"/>
  <c r="T1305" i="1"/>
  <c r="S1295" i="1"/>
  <c r="T1295" i="1"/>
  <c r="S1311" i="1"/>
  <c r="T1311" i="1"/>
  <c r="S1308" i="1"/>
  <c r="S1307" i="1"/>
  <c r="T1307" i="1"/>
  <c r="S1302" i="1"/>
  <c r="T1302" i="1"/>
  <c r="S1304" i="1"/>
  <c r="T1304" i="1"/>
  <c r="S1312" i="1"/>
  <c r="T1312" i="1"/>
  <c r="S1309" i="1"/>
  <c r="S1314" i="1"/>
  <c r="T1314" i="1"/>
  <c r="S1310" i="1"/>
  <c r="S1313" i="1"/>
  <c r="T1313" i="1"/>
  <c r="S1334" i="1"/>
  <c r="T1334" i="1"/>
  <c r="S1328" i="1"/>
  <c r="T1328" i="1"/>
  <c r="S1325" i="1"/>
  <c r="P1320" i="1"/>
  <c r="S1320" i="1"/>
  <c r="T1320" i="1"/>
  <c r="S1322" i="1"/>
  <c r="S1316" i="1"/>
  <c r="T1316" i="1"/>
  <c r="S1323" i="1"/>
  <c r="S1331" i="1"/>
  <c r="T1331" i="1"/>
  <c r="S1327" i="1"/>
  <c r="S1332" i="1"/>
  <c r="T1332" i="1"/>
  <c r="S1329" i="1"/>
  <c r="S1315" i="1"/>
  <c r="T1315" i="1"/>
  <c r="S1319" i="1"/>
  <c r="T1319" i="1"/>
  <c r="S1321" i="1"/>
  <c r="T1321" i="1"/>
  <c r="S1330" i="1"/>
  <c r="S1324" i="1"/>
  <c r="T1324" i="1"/>
  <c r="S1317" i="1"/>
  <c r="S1326" i="1"/>
  <c r="S1335" i="1"/>
  <c r="T1335" i="1"/>
  <c r="S1333" i="1"/>
  <c r="S1358" i="1"/>
  <c r="S1355" i="1"/>
  <c r="T1355" i="1"/>
  <c r="S1352" i="1"/>
  <c r="S1357" i="1"/>
  <c r="T1357" i="1"/>
  <c r="S1353" i="1"/>
  <c r="T1353" i="1"/>
  <c r="S1347" i="1"/>
  <c r="T1347" i="1"/>
  <c r="S1338" i="1"/>
  <c r="S1354" i="1"/>
  <c r="T1354" i="1"/>
  <c r="S1341" i="1"/>
  <c r="S1351" i="1"/>
  <c r="T1351" i="1"/>
  <c r="S1359" i="1"/>
  <c r="S1356" i="1"/>
  <c r="T1356" i="1"/>
  <c r="S1337" i="1"/>
  <c r="P1346" i="1"/>
  <c r="S1346" i="1"/>
  <c r="T1346" i="1"/>
  <c r="S1350" i="1"/>
  <c r="S1360" i="1"/>
  <c r="T1360" i="1"/>
  <c r="S1345" i="1"/>
  <c r="S1336" i="1"/>
  <c r="T1336" i="1"/>
  <c r="P1343" i="1"/>
  <c r="S1343" i="1"/>
  <c r="T1343" i="1"/>
  <c r="S1362" i="1"/>
  <c r="T1362" i="1"/>
  <c r="S1361" i="1"/>
  <c r="S1380" i="1"/>
  <c r="T1380" i="1"/>
  <c r="S1379" i="1"/>
  <c r="S1370" i="1"/>
  <c r="T1370" i="1"/>
  <c r="P1378" i="1"/>
  <c r="S1378" i="1"/>
  <c r="T1378" i="1"/>
  <c r="S1371" i="1"/>
  <c r="T1371" i="1"/>
  <c r="S1366" i="1"/>
  <c r="S1365" i="1"/>
  <c r="T1365" i="1"/>
  <c r="S1367" i="1"/>
  <c r="S1369" i="1"/>
  <c r="T1369" i="1"/>
  <c r="S1383" i="1"/>
  <c r="S1382" i="1"/>
  <c r="T1382" i="1"/>
  <c r="S1364" i="1"/>
  <c r="S1368" i="1"/>
  <c r="T1368" i="1"/>
  <c r="S1384" i="1"/>
  <c r="S1374" i="1"/>
  <c r="T1374" i="1"/>
  <c r="S1381" i="1"/>
  <c r="T1381" i="1"/>
  <c r="S1377" i="1"/>
  <c r="T1377" i="1"/>
  <c r="S1385" i="1"/>
  <c r="S1375" i="1"/>
  <c r="T1375" i="1"/>
  <c r="S1387" i="1"/>
  <c r="T1387" i="1"/>
  <c r="S1363" i="1"/>
  <c r="T1363" i="1"/>
  <c r="S1389" i="1"/>
  <c r="S1386" i="1"/>
  <c r="T1386" i="1"/>
  <c r="S1388" i="1"/>
  <c r="T1388" i="1"/>
  <c r="S1390" i="1"/>
  <c r="T1390" i="1"/>
  <c r="P1396" i="1"/>
  <c r="S1396" i="1"/>
  <c r="S1406" i="1"/>
  <c r="T1406" i="1"/>
  <c r="S1402" i="1"/>
  <c r="S1393" i="1"/>
  <c r="T1393" i="1"/>
  <c r="S1397" i="1"/>
  <c r="P1401" i="1"/>
  <c r="S1401" i="1"/>
  <c r="T1401" i="1"/>
  <c r="S1405" i="1"/>
  <c r="T1405" i="1"/>
  <c r="S1410" i="1"/>
  <c r="S1408" i="1"/>
  <c r="S1409" i="1"/>
  <c r="S1407" i="1"/>
  <c r="S1391" i="1"/>
  <c r="S1392" i="1"/>
  <c r="S1404" i="1"/>
  <c r="S1400" i="1"/>
  <c r="S1398" i="1"/>
  <c r="S1403" i="1"/>
  <c r="S1412" i="1"/>
  <c r="S1413" i="1"/>
  <c r="S1411" i="1"/>
  <c r="S1428" i="1"/>
  <c r="S1419" i="1"/>
  <c r="S1417" i="1"/>
  <c r="S1418" i="1"/>
  <c r="S1416" i="1"/>
  <c r="S1423" i="1"/>
  <c r="S1415" i="1"/>
  <c r="S1414" i="1"/>
  <c r="T1414" i="1"/>
  <c r="S1430" i="1"/>
  <c r="P1424" i="1"/>
  <c r="S1424" i="1"/>
  <c r="T1424" i="1"/>
  <c r="S1427" i="1"/>
  <c r="S1432" i="1"/>
  <c r="S1431" i="1"/>
  <c r="S1425" i="1"/>
  <c r="T1425" i="1"/>
  <c r="S1429" i="1"/>
  <c r="S1433" i="1"/>
  <c r="T1433" i="1"/>
  <c r="S1435" i="1"/>
  <c r="T1435" i="1"/>
  <c r="S1434" i="1"/>
  <c r="T1434" i="1"/>
  <c r="S1443" i="1"/>
  <c r="S1436" i="1"/>
  <c r="T1436" i="1"/>
  <c r="S1438" i="1"/>
  <c r="S1444" i="1"/>
  <c r="T1444" i="1"/>
  <c r="S1445" i="1"/>
  <c r="S1446" i="1"/>
  <c r="T1446" i="1"/>
  <c r="P1442" i="1"/>
  <c r="S1442" i="1"/>
  <c r="T1442" i="1"/>
  <c r="S1441" i="1"/>
  <c r="T1441" i="1"/>
  <c r="S1448" i="1"/>
  <c r="S1450" i="1"/>
  <c r="T1450" i="1"/>
  <c r="S1447" i="1"/>
  <c r="T1447" i="1"/>
  <c r="S1449" i="1"/>
  <c r="T1449" i="1"/>
  <c r="S1439" i="1"/>
  <c r="S1451" i="1"/>
  <c r="T1451" i="1"/>
  <c r="S1467" i="1"/>
  <c r="S1464" i="1"/>
  <c r="T1464" i="1"/>
  <c r="S1454" i="1"/>
  <c r="T1454" i="1"/>
  <c r="S1465" i="1"/>
  <c r="T1465" i="1"/>
  <c r="S1452" i="1"/>
  <c r="S1462" i="1"/>
  <c r="T1462" i="1"/>
  <c r="S1470" i="1"/>
  <c r="S1468" i="1"/>
  <c r="T1468" i="1"/>
  <c r="P1461" i="1"/>
  <c r="S1461" i="1"/>
  <c r="S1473" i="1"/>
  <c r="T1473" i="1"/>
  <c r="S1460" i="1"/>
  <c r="S1457" i="1"/>
  <c r="S1469" i="1"/>
  <c r="S1466" i="1"/>
  <c r="S1471" i="1"/>
  <c r="S1463" i="1"/>
  <c r="S1453" i="1"/>
  <c r="S1474" i="1"/>
  <c r="S1472" i="1"/>
  <c r="S1459" i="1"/>
  <c r="S1491" i="1"/>
  <c r="S1476" i="1"/>
  <c r="S1493" i="1"/>
  <c r="S1489" i="1"/>
  <c r="S1475" i="1"/>
  <c r="S1490" i="1"/>
  <c r="P1484" i="1"/>
  <c r="S1484" i="1"/>
  <c r="T1484" i="1"/>
  <c r="S1488" i="1"/>
  <c r="T1488" i="1"/>
  <c r="S1486" i="1"/>
  <c r="S1478" i="1"/>
  <c r="T1478" i="1"/>
  <c r="S1487" i="1"/>
  <c r="S1482" i="1"/>
  <c r="T1482" i="1"/>
  <c r="P1481" i="1"/>
  <c r="S1481" i="1"/>
  <c r="S1477" i="1"/>
  <c r="S1492" i="1"/>
  <c r="T1492" i="1"/>
  <c r="S1485" i="1"/>
  <c r="T1485" i="1"/>
  <c r="S1494" i="1"/>
  <c r="S1499" i="1"/>
  <c r="S1501" i="1"/>
  <c r="T1501" i="1"/>
  <c r="S1496" i="1"/>
  <c r="T1496" i="1"/>
  <c r="S1506" i="1"/>
  <c r="P1500" i="1"/>
  <c r="S1500" i="1"/>
  <c r="T1500" i="1"/>
  <c r="S1502" i="1"/>
  <c r="S1504" i="1"/>
  <c r="T1504" i="1"/>
  <c r="S1503" i="1"/>
  <c r="T1503" i="1"/>
  <c r="S1495" i="1"/>
  <c r="T1495" i="1"/>
  <c r="S1507" i="1"/>
  <c r="S1505" i="1"/>
  <c r="T1505" i="1"/>
  <c r="P1516" i="1"/>
  <c r="S1516" i="1"/>
  <c r="T1516" i="1"/>
  <c r="S1519" i="1"/>
  <c r="T1519" i="1"/>
  <c r="S1518" i="1"/>
  <c r="S1517" i="1"/>
  <c r="T1517" i="1"/>
  <c r="S1509" i="1"/>
  <c r="T1509" i="1"/>
  <c r="S1512" i="1"/>
  <c r="T1512" i="1"/>
  <c r="S1523" i="1"/>
  <c r="S1521" i="1"/>
  <c r="T1521" i="1"/>
  <c r="S1524" i="1"/>
  <c r="S1520" i="1"/>
  <c r="T1520" i="1"/>
  <c r="S1515" i="1"/>
  <c r="S1513" i="1"/>
  <c r="T1513" i="1"/>
  <c r="S1508" i="1"/>
  <c r="S1525" i="1"/>
  <c r="T1525" i="1"/>
  <c r="S1522" i="1"/>
  <c r="S1538" i="1"/>
  <c r="T1538" i="1"/>
  <c r="S1535" i="1"/>
  <c r="T1535" i="1"/>
  <c r="S1537" i="1"/>
  <c r="T1537" i="1"/>
  <c r="S1531" i="1"/>
  <c r="S1527" i="1"/>
  <c r="T1527" i="1"/>
  <c r="P1530" i="1"/>
  <c r="S1530" i="1"/>
  <c r="T1530" i="1"/>
  <c r="S1533" i="1"/>
  <c r="T1533" i="1"/>
  <c r="S1526" i="1"/>
  <c r="S1529" i="1"/>
  <c r="T1529" i="1"/>
  <c r="S1536" i="1"/>
  <c r="S1534" i="1"/>
  <c r="T1534" i="1"/>
  <c r="S1532" i="1"/>
  <c r="T1532" i="1"/>
  <c r="S1528" i="1"/>
  <c r="T1528" i="1"/>
  <c r="S1539" i="1"/>
  <c r="S1557" i="1"/>
  <c r="T1557" i="1"/>
  <c r="P1548" i="1"/>
  <c r="S1548" i="1"/>
  <c r="S1550" i="1"/>
  <c r="T1550" i="1"/>
  <c r="S1541" i="1"/>
  <c r="S1545" i="1"/>
  <c r="T1545" i="1"/>
  <c r="S1551" i="1"/>
  <c r="S1542" i="1"/>
  <c r="T1542" i="1"/>
  <c r="S1540" i="1"/>
  <c r="S1547" i="1"/>
  <c r="P1544" i="1"/>
  <c r="S1544" i="1"/>
  <c r="T1544" i="1"/>
  <c r="S1549" i="1"/>
  <c r="S1554" i="1"/>
  <c r="S1559" i="1"/>
  <c r="T1559" i="1"/>
  <c r="S1555" i="1"/>
  <c r="S1560" i="1"/>
  <c r="T1560" i="1"/>
  <c r="S1556" i="1"/>
  <c r="S1561" i="1"/>
  <c r="T1561" i="1"/>
  <c r="S1558" i="1"/>
  <c r="T1558" i="1"/>
  <c r="P1570" i="1"/>
  <c r="S1570" i="1"/>
  <c r="T1570" i="1"/>
  <c r="S1581" i="1"/>
  <c r="S1577" i="1"/>
  <c r="T1577" i="1"/>
  <c r="S1578" i="1"/>
  <c r="S1575" i="1"/>
  <c r="T1575" i="1"/>
  <c r="S1565" i="1"/>
  <c r="S1563" i="1"/>
  <c r="T1563" i="1"/>
  <c r="S1574" i="1"/>
  <c r="S1571" i="1"/>
  <c r="T1571" i="1"/>
  <c r="S1564" i="1"/>
  <c r="S1568" i="1"/>
  <c r="T1568" i="1"/>
  <c r="S1572" i="1"/>
  <c r="S1576" i="1"/>
  <c r="T1576" i="1"/>
  <c r="S1573" i="1"/>
  <c r="S1562" i="1"/>
  <c r="P1567" i="1"/>
  <c r="S1567" i="1"/>
  <c r="T1567" i="1"/>
  <c r="S1579" i="1"/>
  <c r="T1579" i="1"/>
  <c r="S1582" i="1"/>
  <c r="S1580" i="1"/>
  <c r="T1580" i="1"/>
  <c r="P1586" i="1"/>
  <c r="S1586" i="1"/>
  <c r="T1586" i="1"/>
  <c r="P1589" i="1"/>
  <c r="S1589" i="1"/>
  <c r="T1589" i="1"/>
  <c r="S1584" i="1"/>
  <c r="T1584" i="1"/>
  <c r="S1594" i="1"/>
  <c r="T1594" i="1"/>
  <c r="S1595" i="1"/>
  <c r="S1590" i="1"/>
  <c r="T1590" i="1"/>
  <c r="S1585" i="1"/>
  <c r="S1587" i="1"/>
  <c r="T1587" i="1"/>
  <c r="S1591" i="1"/>
  <c r="S1592" i="1"/>
  <c r="T1592" i="1"/>
  <c r="S1593" i="1"/>
  <c r="T1593" i="1"/>
  <c r="S1596" i="1"/>
  <c r="T1596" i="1"/>
  <c r="S1604" i="1"/>
  <c r="S1598" i="1"/>
  <c r="T1598" i="1"/>
  <c r="P1602" i="1"/>
  <c r="S1602" i="1"/>
  <c r="S1608" i="1"/>
  <c r="T1608" i="1"/>
  <c r="S1606" i="1"/>
  <c r="S1609" i="1"/>
  <c r="T1609" i="1"/>
  <c r="S1601" i="1"/>
  <c r="S1600" i="1"/>
  <c r="T1600" i="1"/>
  <c r="S1607" i="1"/>
  <c r="S1611" i="1"/>
  <c r="T1611" i="1"/>
  <c r="S1605" i="1"/>
  <c r="T1605" i="1"/>
  <c r="S1597" i="1"/>
  <c r="T1597" i="1"/>
  <c r="P1599" i="1"/>
  <c r="S1599" i="1"/>
  <c r="T1599" i="1"/>
  <c r="S1610" i="1"/>
  <c r="S1622" i="1"/>
  <c r="S1620" i="1"/>
  <c r="S1614" i="1"/>
  <c r="T1614" i="1"/>
  <c r="S1618" i="1"/>
  <c r="P1619" i="1"/>
  <c r="S1619" i="1"/>
  <c r="S1623" i="1"/>
  <c r="S1624" i="1"/>
  <c r="S1615" i="1"/>
  <c r="S1625" i="1"/>
  <c r="S1616" i="1"/>
  <c r="T1616" i="1"/>
  <c r="S1621" i="1"/>
  <c r="S1626" i="1"/>
  <c r="T1626" i="1"/>
  <c r="S1612" i="1"/>
  <c r="S1613" i="1"/>
  <c r="T1613" i="1"/>
  <c r="S1627" i="1"/>
  <c r="S1636" i="1"/>
  <c r="T1636" i="1"/>
  <c r="P1637" i="1"/>
  <c r="S1637" i="1"/>
  <c r="T1637" i="1"/>
  <c r="S1650" i="1"/>
  <c r="S1646" i="1"/>
  <c r="S1642" i="1"/>
  <c r="S1641" i="1"/>
  <c r="S1639" i="1"/>
  <c r="S1631" i="1"/>
  <c r="S1649" i="1"/>
  <c r="S1640" i="1"/>
  <c r="S1638" i="1"/>
  <c r="T1638" i="1"/>
  <c r="S1634" i="1"/>
  <c r="S1643" i="1"/>
  <c r="T1643" i="1"/>
  <c r="S1628" i="1"/>
  <c r="S1648" i="1"/>
  <c r="T1648" i="1"/>
  <c r="S1645" i="1"/>
  <c r="S1644" i="1"/>
  <c r="S1629" i="1"/>
  <c r="S1630" i="1"/>
  <c r="T1630" i="1"/>
  <c r="S1651" i="1"/>
  <c r="S1647" i="1"/>
  <c r="T1647" i="1"/>
  <c r="S1662" i="1"/>
  <c r="S1660" i="1"/>
  <c r="T1660" i="1"/>
  <c r="S1664" i="1"/>
  <c r="S1659" i="1"/>
  <c r="T1659" i="1"/>
  <c r="S1656" i="1"/>
  <c r="T1656" i="1"/>
  <c r="S1654" i="1"/>
  <c r="T1654" i="1"/>
  <c r="P1655" i="1"/>
  <c r="S1655" i="1"/>
  <c r="S1665" i="1"/>
  <c r="T1665" i="1"/>
  <c r="S1661" i="1"/>
  <c r="S1653" i="1"/>
  <c r="T1653" i="1"/>
  <c r="S1663" i="1"/>
  <c r="S1652" i="1"/>
  <c r="T1652" i="1"/>
  <c r="S1657" i="1"/>
  <c r="S1658" i="1"/>
  <c r="T1658" i="1"/>
  <c r="S1666" i="1"/>
  <c r="S1688" i="1"/>
  <c r="T1688" i="1"/>
  <c r="S1682" i="1"/>
  <c r="S1676" i="1"/>
  <c r="T1676" i="1"/>
  <c r="P1672" i="1"/>
  <c r="S1672" i="1"/>
  <c r="S1673" i="1"/>
  <c r="T1673" i="1"/>
  <c r="S1667" i="1"/>
  <c r="S1686" i="1"/>
  <c r="T1686" i="1"/>
  <c r="S1680" i="1"/>
  <c r="S1671" i="1"/>
  <c r="T1671" i="1"/>
  <c r="S1683" i="1"/>
  <c r="S1677" i="1"/>
  <c r="T1677" i="1"/>
  <c r="S1678" i="1"/>
  <c r="T1678" i="1"/>
  <c r="S1684" i="1"/>
  <c r="T1684" i="1"/>
  <c r="S1679" i="1"/>
  <c r="S1675" i="1"/>
  <c r="T1675" i="1"/>
  <c r="S1687" i="1"/>
  <c r="S1681" i="1"/>
  <c r="T1681" i="1"/>
  <c r="S1668" i="1"/>
  <c r="S1674" i="1"/>
  <c r="T1674" i="1"/>
  <c r="S1669" i="1"/>
  <c r="T1669" i="1"/>
  <c r="P1670" i="1"/>
  <c r="S1670" i="1"/>
  <c r="T1670" i="1"/>
  <c r="S1689" i="1"/>
  <c r="S1685" i="1"/>
  <c r="T1685" i="1"/>
  <c r="S1691" i="1"/>
  <c r="S1694" i="1"/>
  <c r="T1694" i="1"/>
  <c r="S1698" i="1"/>
  <c r="S1692" i="1"/>
  <c r="T1692" i="1"/>
  <c r="S1690" i="1"/>
  <c r="P1697" i="1"/>
  <c r="S1697" i="1"/>
  <c r="T1697" i="1"/>
  <c r="S1705" i="1"/>
  <c r="S1693" i="1"/>
  <c r="T1693" i="1"/>
  <c r="S1696" i="1"/>
  <c r="S1702" i="1"/>
  <c r="T1702" i="1"/>
  <c r="S1704" i="1"/>
  <c r="S1701" i="1"/>
  <c r="T1701" i="1"/>
  <c r="S1703" i="1"/>
  <c r="S1695" i="1"/>
  <c r="T1695" i="1"/>
  <c r="S1700" i="1"/>
  <c r="T1700" i="1"/>
  <c r="S1699" i="1"/>
  <c r="T1699" i="1"/>
  <c r="S1706" i="1"/>
  <c r="S1707" i="1"/>
  <c r="T1707" i="1"/>
  <c r="S1709" i="1"/>
  <c r="S1720" i="1"/>
  <c r="T1720" i="1"/>
  <c r="S1710" i="1"/>
  <c r="P1718" i="1"/>
  <c r="S1718" i="1"/>
  <c r="T1718" i="1"/>
  <c r="S1727" i="1"/>
  <c r="S1722" i="1"/>
  <c r="T1722" i="1"/>
  <c r="S1717" i="1"/>
  <c r="T1717" i="1"/>
  <c r="S1714" i="1"/>
  <c r="T1714" i="1"/>
  <c r="S1708" i="1"/>
  <c r="S1728" i="1"/>
  <c r="S1724" i="1"/>
  <c r="S1719" i="1"/>
  <c r="S1715" i="1"/>
  <c r="P1713" i="1"/>
  <c r="S1713" i="1"/>
  <c r="S1726" i="1"/>
  <c r="S1723" i="1"/>
  <c r="S1729" i="1"/>
  <c r="S1725" i="1"/>
  <c r="S1732" i="1"/>
  <c r="S1744" i="1"/>
  <c r="S1738" i="1"/>
  <c r="P1737" i="1"/>
  <c r="S1737" i="1"/>
  <c r="S1747" i="1"/>
  <c r="S1742" i="1"/>
  <c r="S1733" i="1"/>
  <c r="S1754" i="1"/>
  <c r="S1751" i="1"/>
  <c r="S1748" i="1"/>
  <c r="S1753" i="1"/>
  <c r="S1749" i="1"/>
  <c r="P1741" i="1"/>
  <c r="S1741" i="1"/>
  <c r="T1741" i="1"/>
  <c r="S1752" i="1"/>
  <c r="T1752" i="1"/>
  <c r="S1746" i="1"/>
  <c r="S1739" i="1"/>
  <c r="T1739" i="1"/>
  <c r="S1740" i="1"/>
  <c r="T1740" i="1"/>
  <c r="S1734" i="1"/>
  <c r="T1734" i="1"/>
  <c r="S1731" i="1"/>
  <c r="S1730" i="1"/>
  <c r="T1730" i="1"/>
  <c r="S1745" i="1"/>
  <c r="S1743" i="1"/>
  <c r="T1743" i="1"/>
  <c r="S1735" i="1"/>
  <c r="T1735" i="1"/>
  <c r="S1750" i="1"/>
  <c r="T1750" i="1"/>
  <c r="S1755" i="1"/>
  <c r="T1755" i="1"/>
  <c r="S1756" i="1"/>
  <c r="T1756" i="1"/>
  <c r="S1757" i="1"/>
  <c r="S1762" i="1"/>
  <c r="T1762" i="1"/>
  <c r="S1758" i="1"/>
  <c r="P1761" i="1"/>
  <c r="S1761" i="1"/>
  <c r="T1761" i="1"/>
  <c r="S1770" i="1"/>
  <c r="S1769" i="1"/>
  <c r="T1769" i="1"/>
  <c r="S1766" i="1"/>
  <c r="S1767" i="1"/>
  <c r="T1767" i="1"/>
  <c r="S1763" i="1"/>
  <c r="S1771" i="1"/>
  <c r="T1771" i="1"/>
  <c r="S1774" i="1"/>
  <c r="P1776" i="1"/>
  <c r="S1776" i="1"/>
  <c r="T1776" i="1"/>
  <c r="S1780" i="1"/>
  <c r="S1775" i="1"/>
  <c r="T1775" i="1"/>
  <c r="S1779" i="1"/>
  <c r="S1777" i="1"/>
  <c r="T1777" i="1"/>
  <c r="S1773" i="1"/>
  <c r="S1781" i="1"/>
  <c r="T1781" i="1"/>
  <c r="S1786" i="1"/>
  <c r="P1792" i="1"/>
  <c r="S1792" i="1"/>
  <c r="T1792" i="1"/>
  <c r="S1795" i="1"/>
  <c r="S1797" i="1"/>
  <c r="T1797" i="1"/>
  <c r="S1794" i="1"/>
  <c r="S1796" i="1"/>
  <c r="S1782" i="1"/>
  <c r="S1783" i="1"/>
  <c r="T1783" i="1"/>
  <c r="S1791" i="1"/>
  <c r="P1788" i="1"/>
  <c r="S1788" i="1"/>
  <c r="S1784" i="1"/>
  <c r="T1784" i="1"/>
  <c r="S1787" i="1"/>
  <c r="T1787" i="1"/>
  <c r="S1785" i="1"/>
  <c r="S1789" i="1"/>
  <c r="T1789" i="1"/>
  <c r="S1798" i="1"/>
  <c r="S1799" i="1"/>
  <c r="T1799" i="1"/>
  <c r="S1808" i="1"/>
  <c r="S1802" i="1"/>
  <c r="T1802" i="1"/>
  <c r="S1805" i="1"/>
  <c r="S1800" i="1"/>
  <c r="T1800" i="1"/>
  <c r="P1804" i="1"/>
  <c r="S1804" i="1"/>
  <c r="S1809" i="1"/>
  <c r="T1809" i="1"/>
  <c r="S1807" i="1"/>
  <c r="T1807" i="1"/>
  <c r="S1806" i="1"/>
  <c r="T1806" i="1"/>
  <c r="S1803" i="1"/>
  <c r="S1818" i="1"/>
  <c r="T1818" i="1"/>
  <c r="S1810" i="1"/>
  <c r="P1817" i="1"/>
  <c r="S1817" i="1"/>
  <c r="T1817" i="1"/>
  <c r="S1821" i="1"/>
  <c r="S1813" i="1"/>
  <c r="T1813" i="1"/>
  <c r="S1814" i="1"/>
  <c r="S1811" i="1"/>
  <c r="T1811" i="1"/>
  <c r="S1819" i="1"/>
  <c r="S1812" i="1"/>
  <c r="T1812" i="1"/>
  <c r="S1830" i="1"/>
  <c r="S1826" i="1"/>
  <c r="T1826" i="1"/>
  <c r="S1829" i="1"/>
  <c r="S1825" i="1"/>
  <c r="T1825" i="1"/>
  <c r="S1816" i="1"/>
  <c r="S1828" i="1"/>
  <c r="T1828" i="1"/>
  <c r="S1824" i="1"/>
  <c r="S1823" i="1"/>
  <c r="T1823" i="1"/>
  <c r="S1822" i="1"/>
  <c r="T1822" i="1"/>
  <c r="S1831" i="1"/>
  <c r="T1831" i="1"/>
  <c r="S1827" i="1"/>
  <c r="S1832" i="1"/>
  <c r="T1832" i="1"/>
  <c r="S1844" i="1"/>
  <c r="S1849" i="1"/>
  <c r="T1849" i="1"/>
  <c r="S1846" i="1"/>
  <c r="P1845" i="1"/>
  <c r="S1845" i="1"/>
  <c r="T1845" i="1"/>
  <c r="P1838" i="1"/>
  <c r="S1838" i="1"/>
  <c r="T1838" i="1"/>
  <c r="S1839" i="1"/>
  <c r="T1839" i="1"/>
  <c r="S1834" i="1"/>
  <c r="T1834" i="1"/>
  <c r="S1837" i="1"/>
  <c r="T1837" i="1"/>
  <c r="S1840" i="1"/>
  <c r="S1833" i="1"/>
  <c r="T1833" i="1"/>
  <c r="S1847" i="1"/>
  <c r="S1841" i="1"/>
  <c r="T1841" i="1"/>
  <c r="S1843" i="1"/>
  <c r="S1850" i="1"/>
  <c r="T1850" i="1"/>
  <c r="S1848" i="1"/>
  <c r="S1835" i="1"/>
  <c r="T1835" i="1"/>
  <c r="S1842" i="1"/>
  <c r="S1851" i="1"/>
  <c r="T1851" i="1"/>
  <c r="S1861" i="1"/>
  <c r="S1854" i="1"/>
  <c r="T1854" i="1"/>
  <c r="S1871" i="1"/>
  <c r="S1866" i="1"/>
  <c r="T1866" i="1"/>
  <c r="S1858" i="1"/>
  <c r="S1852" i="1"/>
  <c r="T1852" i="1"/>
  <c r="P1864" i="1"/>
  <c r="S1864" i="1"/>
  <c r="T1864" i="1"/>
  <c r="P1856" i="1"/>
  <c r="S1856" i="1"/>
  <c r="T1856" i="1"/>
  <c r="S1867" i="1"/>
  <c r="S1853" i="1"/>
  <c r="T1853" i="1"/>
  <c r="S1868" i="1"/>
  <c r="T1868" i="1"/>
  <c r="S1863" i="1"/>
  <c r="T1863" i="1"/>
  <c r="S1860" i="1"/>
  <c r="S1857" i="1"/>
  <c r="T1857" i="1"/>
  <c r="S1870" i="1"/>
  <c r="S1865" i="1"/>
  <c r="T1865" i="1"/>
  <c r="S1859" i="1"/>
  <c r="S1862" i="1"/>
  <c r="T1862" i="1"/>
  <c r="S1872" i="1"/>
  <c r="T1872" i="1"/>
  <c r="S1869" i="1"/>
  <c r="T1869" i="1"/>
  <c r="S1880" i="1"/>
  <c r="S1884" i="1"/>
  <c r="T1884" i="1"/>
  <c r="S1882" i="1"/>
  <c r="S1881" i="1"/>
  <c r="T1881" i="1"/>
  <c r="S1878" i="1"/>
  <c r="S1876" i="1"/>
  <c r="T1876" i="1"/>
  <c r="P1877" i="1"/>
  <c r="S1877" i="1"/>
  <c r="T1877" i="1"/>
  <c r="S1883" i="1"/>
  <c r="T1883" i="1"/>
  <c r="S1879" i="1"/>
  <c r="T1879" i="1"/>
  <c r="S1875" i="1"/>
  <c r="T1875" i="1"/>
  <c r="S1873" i="1"/>
  <c r="S1885" i="1"/>
  <c r="T1885" i="1"/>
  <c r="S1890" i="1"/>
  <c r="S1886" i="1"/>
  <c r="T1886" i="1"/>
  <c r="S1891" i="1"/>
  <c r="P1892" i="1"/>
  <c r="S1892" i="1"/>
  <c r="T1892" i="1"/>
  <c r="P1888" i="1"/>
  <c r="S1888" i="1"/>
  <c r="S1895" i="1"/>
  <c r="T1895" i="1"/>
  <c r="S1893" i="1"/>
  <c r="S1894" i="1"/>
  <c r="S1887" i="1"/>
  <c r="S1896" i="1"/>
  <c r="T1896" i="1"/>
  <c r="S1904" i="1"/>
  <c r="S1902" i="1"/>
  <c r="S1897" i="1"/>
  <c r="S1901" i="1"/>
  <c r="T1901" i="1"/>
  <c r="S1898" i="1"/>
  <c r="P1900" i="1"/>
  <c r="S1900" i="1"/>
  <c r="S1903" i="1"/>
  <c r="T1903" i="1"/>
  <c r="S1906" i="1"/>
  <c r="S1905" i="1"/>
  <c r="S1899" i="1"/>
  <c r="S1907" i="1"/>
  <c r="T1907" i="1"/>
  <c r="S1916" i="1"/>
  <c r="S1912" i="1"/>
  <c r="S1908" i="1"/>
  <c r="P1911" i="1"/>
  <c r="S1911" i="1"/>
  <c r="T1911" i="1"/>
  <c r="S1920" i="1"/>
  <c r="S1919" i="1"/>
  <c r="S1914" i="1"/>
  <c r="S1909" i="1"/>
  <c r="S1915" i="1"/>
  <c r="S1910" i="1"/>
  <c r="S1913" i="1"/>
  <c r="S1917" i="1"/>
  <c r="S1918" i="1"/>
  <c r="S1921" i="1"/>
  <c r="S1934" i="1"/>
  <c r="S1931" i="1"/>
  <c r="S1924" i="1"/>
  <c r="P1925" i="1"/>
  <c r="S1925" i="1"/>
  <c r="T1925" i="1"/>
  <c r="S1929" i="1"/>
  <c r="T1929" i="1"/>
  <c r="S1932" i="1"/>
  <c r="S1926" i="1"/>
  <c r="T1926" i="1"/>
  <c r="S1923" i="1"/>
  <c r="S1933" i="1"/>
  <c r="T1933" i="1"/>
  <c r="S1930" i="1"/>
  <c r="S1928" i="1"/>
  <c r="T1928" i="1"/>
  <c r="S1927" i="1"/>
  <c r="T1927" i="1"/>
  <c r="S1922" i="1"/>
  <c r="T1922" i="1"/>
  <c r="S1935" i="1"/>
  <c r="P1941" i="1"/>
  <c r="S1941" i="1"/>
  <c r="T1941" i="1"/>
  <c r="S1952" i="1"/>
  <c r="T1952" i="1"/>
  <c r="S1950" i="1"/>
  <c r="T1950" i="1"/>
  <c r="S1946" i="1"/>
  <c r="S1942" i="1"/>
  <c r="T1942" i="1"/>
  <c r="S1937" i="1"/>
  <c r="S1944" i="1"/>
  <c r="T1944" i="1"/>
  <c r="S1943" i="1"/>
  <c r="S1949" i="1"/>
  <c r="T1949" i="1"/>
  <c r="S1947" i="1"/>
  <c r="S1945" i="1"/>
  <c r="S1948" i="1"/>
  <c r="S1936" i="1"/>
  <c r="T1936" i="1"/>
  <c r="S1939" i="1"/>
  <c r="T1939" i="1"/>
  <c r="S1951" i="1"/>
  <c r="T1951" i="1"/>
  <c r="S1963" i="1"/>
  <c r="S1961" i="1"/>
  <c r="T1961" i="1"/>
  <c r="S1958" i="1"/>
  <c r="S1956" i="1"/>
  <c r="T1956" i="1"/>
  <c r="P1957" i="1"/>
  <c r="S1957" i="1"/>
  <c r="T1957" i="1"/>
  <c r="S1965" i="1"/>
  <c r="T1965" i="1"/>
  <c r="S1964" i="1"/>
  <c r="S1962" i="1"/>
  <c r="T1962" i="1"/>
  <c r="S1960" i="1"/>
  <c r="S1955" i="1"/>
  <c r="T1955" i="1"/>
  <c r="S1953" i="1"/>
  <c r="T1953" i="1"/>
  <c r="S1954" i="1"/>
  <c r="T1954" i="1"/>
  <c r="P1968" i="1"/>
  <c r="S1968" i="1"/>
  <c r="S1979" i="1"/>
  <c r="T1979" i="1"/>
  <c r="S1974" i="1"/>
  <c r="S1981" i="1"/>
  <c r="T1981" i="1"/>
  <c r="S1977" i="1"/>
  <c r="S1978" i="1"/>
  <c r="T1978" i="1"/>
  <c r="S1969" i="1"/>
  <c r="T1969" i="1"/>
  <c r="S1966" i="1"/>
  <c r="T1966" i="1"/>
  <c r="S1976" i="1"/>
  <c r="S1971" i="1"/>
  <c r="T1971" i="1"/>
  <c r="S1967" i="1"/>
  <c r="S1975" i="1"/>
  <c r="T1975" i="1"/>
  <c r="S1973" i="1"/>
  <c r="S1982" i="1"/>
  <c r="T1982" i="1"/>
  <c r="S1980" i="1"/>
  <c r="P1985" i="1"/>
  <c r="S1985" i="1"/>
  <c r="T1985" i="1"/>
  <c r="S1990" i="1"/>
  <c r="S1987" i="1"/>
  <c r="T1987" i="1"/>
  <c r="S1986" i="1"/>
  <c r="S1984" i="1"/>
  <c r="T1984" i="1"/>
  <c r="S1993" i="1"/>
  <c r="S1989" i="1"/>
  <c r="T1989" i="1"/>
  <c r="S1991" i="1"/>
  <c r="S1988" i="1"/>
  <c r="T1988" i="1"/>
  <c r="S1983" i="1"/>
  <c r="T1983" i="1"/>
  <c r="S1994" i="1"/>
  <c r="S1992" i="1"/>
  <c r="S1998" i="1"/>
  <c r="S2006" i="1"/>
  <c r="S2007" i="1"/>
  <c r="T2007" i="1"/>
  <c r="S1995" i="1"/>
  <c r="T1995" i="1"/>
  <c r="S2004" i="1"/>
  <c r="S1999" i="1"/>
  <c r="S2002" i="1"/>
  <c r="T2002" i="1"/>
  <c r="S2000" i="1"/>
  <c r="S2010" i="1"/>
  <c r="S2008" i="1"/>
  <c r="S1996" i="1"/>
  <c r="T1996" i="1"/>
  <c r="S2009" i="1"/>
  <c r="S2019" i="1"/>
  <c r="T2019" i="1"/>
  <c r="S2014" i="1"/>
  <c r="T2014" i="1"/>
  <c r="S2022" i="1"/>
  <c r="T2022" i="1"/>
  <c r="S2021" i="1"/>
  <c r="S2016" i="1"/>
  <c r="T2016" i="1"/>
  <c r="S2012" i="1"/>
  <c r="P2015" i="1"/>
  <c r="S2015" i="1"/>
  <c r="T2015" i="1"/>
  <c r="S2011" i="1"/>
  <c r="T2011" i="1"/>
  <c r="S2025" i="1"/>
  <c r="T2025" i="1"/>
  <c r="S2020" i="1"/>
  <c r="S2028" i="1"/>
  <c r="T2028" i="1"/>
  <c r="S2026" i="1"/>
  <c r="T2026" i="1"/>
  <c r="S2027" i="1"/>
  <c r="S2024" i="1"/>
  <c r="S2023" i="1"/>
  <c r="S2018" i="1"/>
  <c r="T2018" i="1"/>
  <c r="S2013" i="1"/>
  <c r="S2037" i="1"/>
  <c r="P2035" i="1"/>
  <c r="S2035" i="1"/>
  <c r="T2035" i="1"/>
  <c r="S2047" i="1"/>
  <c r="S2045" i="1"/>
  <c r="S2036" i="1"/>
  <c r="S2031" i="1"/>
  <c r="S2038" i="1"/>
  <c r="S2039" i="1"/>
  <c r="S2033" i="1"/>
  <c r="S2029" i="1"/>
  <c r="S2030" i="1"/>
  <c r="S2042" i="1"/>
  <c r="S2041" i="1"/>
  <c r="S2040" i="1"/>
  <c r="S2048" i="1"/>
  <c r="T2048" i="1"/>
  <c r="S2044" i="1"/>
  <c r="S2046" i="1"/>
  <c r="P2051" i="1"/>
  <c r="S2051" i="1"/>
  <c r="T2051" i="1"/>
  <c r="S2061" i="1"/>
  <c r="T2061" i="1"/>
  <c r="S2058" i="1"/>
  <c r="T2058" i="1"/>
  <c r="S2053" i="1"/>
  <c r="S2059" i="1"/>
  <c r="T2059" i="1"/>
  <c r="S2055" i="1"/>
  <c r="S2052" i="1"/>
  <c r="T2052" i="1"/>
  <c r="S2056" i="1"/>
  <c r="T2056" i="1"/>
  <c r="S2054" i="1"/>
  <c r="T2054" i="1"/>
  <c r="S2057" i="1"/>
  <c r="S2060" i="1"/>
  <c r="T2060" i="1"/>
  <c r="S2062" i="1"/>
  <c r="T2062" i="1"/>
  <c r="S2074" i="1"/>
  <c r="T2074" i="1"/>
  <c r="S2080" i="1"/>
  <c r="S2077" i="1"/>
  <c r="T2077" i="1"/>
  <c r="S2071" i="1"/>
  <c r="S2064" i="1"/>
  <c r="T2064" i="1"/>
  <c r="S2063" i="1"/>
  <c r="S2081" i="1"/>
  <c r="T2081" i="1"/>
  <c r="S2075" i="1"/>
  <c r="S2067" i="1"/>
  <c r="T2067" i="1"/>
  <c r="S2076" i="1"/>
  <c r="P2070" i="1"/>
  <c r="S2070" i="1"/>
  <c r="T2070" i="1"/>
  <c r="S2078" i="1"/>
  <c r="S2083" i="1"/>
  <c r="T2083" i="1"/>
  <c r="S2079" i="1"/>
  <c r="S2066" i="1"/>
  <c r="T2066" i="1"/>
  <c r="S2068" i="1"/>
  <c r="S2084" i="1"/>
  <c r="T2084" i="1"/>
  <c r="S2082" i="1"/>
  <c r="T2082" i="1"/>
  <c r="S2087" i="1"/>
  <c r="T2087" i="1"/>
  <c r="P2094" i="1"/>
  <c r="S2094" i="1"/>
  <c r="P2089" i="1"/>
  <c r="S2089" i="1"/>
  <c r="T2089" i="1"/>
  <c r="S2086" i="1"/>
  <c r="T2086" i="1"/>
  <c r="S2095" i="1"/>
  <c r="T2095" i="1"/>
  <c r="S2091" i="1"/>
  <c r="S2085" i="1"/>
  <c r="T2085" i="1"/>
  <c r="S2088" i="1"/>
  <c r="T2088" i="1"/>
  <c r="S2090" i="1"/>
  <c r="T2090" i="1"/>
  <c r="S2097" i="1"/>
  <c r="S2093" i="1"/>
  <c r="T2093" i="1"/>
  <c r="S2098" i="1"/>
  <c r="P2101" i="1"/>
  <c r="S2101" i="1"/>
  <c r="T2101" i="1"/>
  <c r="S2104" i="1"/>
  <c r="S2102" i="1"/>
  <c r="T2102" i="1"/>
  <c r="S2109" i="1"/>
  <c r="S2105" i="1"/>
  <c r="T2105" i="1"/>
  <c r="S2110" i="1"/>
  <c r="S2106" i="1"/>
  <c r="T2106" i="1"/>
  <c r="S2099" i="1"/>
  <c r="T2099" i="1"/>
  <c r="S2107" i="1"/>
  <c r="T2107" i="1"/>
  <c r="S2111" i="1"/>
  <c r="S2108" i="1"/>
  <c r="S2122" i="1"/>
  <c r="T2122" i="1"/>
  <c r="P2118" i="1"/>
  <c r="S2118" i="1"/>
  <c r="T2118" i="1"/>
  <c r="S2124" i="1"/>
  <c r="S2123" i="1"/>
  <c r="S2119" i="1"/>
  <c r="T2119" i="1"/>
  <c r="S2116" i="1"/>
  <c r="S2112" i="1"/>
  <c r="T2112" i="1"/>
  <c r="S2114" i="1"/>
  <c r="T2114" i="1"/>
  <c r="S2113" i="1"/>
  <c r="S2120" i="1"/>
  <c r="S2115" i="1"/>
  <c r="S2117" i="1"/>
  <c r="S2121" i="1"/>
  <c r="S2125" i="1"/>
  <c r="S2128" i="1"/>
  <c r="S2131" i="1"/>
  <c r="S2135" i="1"/>
  <c r="S2136" i="1"/>
  <c r="S2133" i="1"/>
  <c r="S2126" i="1"/>
  <c r="S2130" i="1"/>
  <c r="P2132" i="1"/>
  <c r="S2132" i="1"/>
  <c r="T2132" i="1"/>
  <c r="S2137" i="1"/>
  <c r="S2127" i="1"/>
  <c r="T2127" i="1"/>
  <c r="S2138" i="1"/>
  <c r="S2142" i="1"/>
  <c r="T2142" i="1"/>
  <c r="S2143" i="1"/>
  <c r="S2145" i="1"/>
  <c r="T2145" i="1"/>
  <c r="S2140" i="1"/>
  <c r="S2153" i="1"/>
  <c r="T2153" i="1"/>
  <c r="S2151" i="1"/>
  <c r="S2148" i="1"/>
  <c r="T2148" i="1"/>
  <c r="S2141" i="1"/>
  <c r="P2144" i="1"/>
  <c r="S2144" i="1"/>
  <c r="T2144" i="1"/>
  <c r="S2149" i="1"/>
  <c r="S2147" i="1"/>
  <c r="T2147" i="1"/>
  <c r="S2139" i="1"/>
  <c r="S2152" i="1"/>
  <c r="T2152" i="1"/>
  <c r="S2150" i="1"/>
  <c r="S2155" i="1"/>
  <c r="T2155" i="1"/>
  <c r="S2154" i="1"/>
  <c r="S2172" i="1"/>
  <c r="T2172" i="1"/>
  <c r="S2157" i="1"/>
  <c r="S2165" i="1"/>
  <c r="T2165" i="1"/>
  <c r="S2176" i="1"/>
  <c r="S2175" i="1"/>
  <c r="T2175" i="1"/>
  <c r="S2167" i="1"/>
  <c r="T2167" i="1"/>
  <c r="P2162" i="1"/>
  <c r="S2162" i="1"/>
  <c r="T2162" i="1"/>
  <c r="S2177" i="1"/>
  <c r="S2168" i="1"/>
  <c r="T2168" i="1"/>
  <c r="S2160" i="1"/>
  <c r="T2160" i="1"/>
  <c r="S2166" i="1"/>
  <c r="T2166" i="1"/>
  <c r="S2158" i="1"/>
  <c r="S2156" i="1"/>
  <c r="T2156" i="1"/>
  <c r="P2164" i="1"/>
  <c r="S2164" i="1"/>
  <c r="T2164" i="1"/>
  <c r="S2173" i="1"/>
  <c r="T2173" i="1"/>
  <c r="S2178" i="1"/>
  <c r="T2178" i="1"/>
  <c r="S2171" i="1"/>
  <c r="T2171" i="1"/>
  <c r="S2161" i="1"/>
  <c r="S2174" i="1"/>
  <c r="T2174" i="1"/>
  <c r="S2179" i="1"/>
  <c r="S2195" i="1"/>
  <c r="T2195" i="1"/>
  <c r="S2191" i="1"/>
  <c r="S2189" i="1"/>
  <c r="T2189" i="1"/>
  <c r="S2180" i="1"/>
  <c r="P2188" i="1"/>
  <c r="S2188" i="1"/>
  <c r="T2188" i="1"/>
  <c r="S2182" i="1"/>
  <c r="S2197" i="1"/>
  <c r="T2197" i="1"/>
  <c r="S2192" i="1"/>
  <c r="P2184" i="1"/>
  <c r="S2184" i="1"/>
  <c r="T2184" i="1"/>
  <c r="S2200" i="1"/>
  <c r="S2194" i="1"/>
  <c r="T2194" i="1"/>
  <c r="S2196" i="1"/>
  <c r="S2199" i="1"/>
  <c r="T2199" i="1"/>
  <c r="S2193" i="1"/>
  <c r="S2185" i="1"/>
  <c r="T2185" i="1"/>
  <c r="S2198" i="1"/>
  <c r="S2201" i="1"/>
  <c r="T2201" i="1"/>
  <c r="S2216" i="1"/>
  <c r="S2211" i="1"/>
  <c r="T2211" i="1"/>
  <c r="S2205" i="1"/>
  <c r="T2205" i="1"/>
  <c r="P2210" i="1"/>
  <c r="S2210" i="1"/>
  <c r="T2210" i="1"/>
  <c r="S2203" i="1"/>
  <c r="T2203" i="1"/>
  <c r="S2214" i="1"/>
  <c r="T2214" i="1"/>
  <c r="S2206" i="1"/>
  <c r="T2206" i="1"/>
  <c r="S2217" i="1"/>
  <c r="T2217" i="1"/>
  <c r="S2209" i="1"/>
  <c r="S2208" i="1"/>
  <c r="T2208" i="1"/>
  <c r="S2204" i="1"/>
  <c r="S2202" i="1"/>
  <c r="T2202" i="1"/>
  <c r="S2220" i="1"/>
  <c r="T2220" i="1"/>
  <c r="S2218" i="1"/>
  <c r="T2218" i="1"/>
  <c r="S2215" i="1"/>
  <c r="S2219" i="1"/>
  <c r="T2219" i="1"/>
  <c r="S2221" i="1"/>
  <c r="S2222" i="1"/>
  <c r="T2222" i="1"/>
  <c r="S2223" i="1"/>
  <c r="S2224" i="1"/>
  <c r="T2224" i="1"/>
  <c r="S2235" i="1"/>
  <c r="S2227" i="1"/>
  <c r="T2227" i="1"/>
  <c r="S2237" i="1"/>
  <c r="T2237" i="1"/>
  <c r="S2236" i="1"/>
  <c r="T2236" i="1"/>
  <c r="S2229" i="1"/>
  <c r="S2239" i="1"/>
  <c r="T2239" i="1"/>
  <c r="S2234" i="1"/>
  <c r="S2226" i="1"/>
  <c r="T2226" i="1"/>
  <c r="S2240" i="1"/>
  <c r="T2240" i="1"/>
  <c r="S2230" i="1"/>
  <c r="T2230" i="1"/>
  <c r="S2243" i="1"/>
  <c r="S2241" i="1"/>
  <c r="T2241" i="1"/>
  <c r="S2238" i="1"/>
  <c r="S2244" i="1"/>
  <c r="T2244" i="1"/>
  <c r="S2242" i="1"/>
  <c r="S2232" i="1"/>
  <c r="T2232" i="1"/>
  <c r="P2233" i="1"/>
  <c r="S2233" i="1"/>
  <c r="T2233" i="1"/>
  <c r="S2225" i="1"/>
  <c r="S2245" i="1"/>
  <c r="T2245" i="1"/>
  <c r="S2247" i="1"/>
  <c r="T2247" i="1"/>
  <c r="S2256" i="1"/>
  <c r="T2256" i="1"/>
  <c r="S2252" i="1"/>
  <c r="S2246" i="1"/>
  <c r="T2246" i="1"/>
  <c r="S2253" i="1"/>
  <c r="T2253" i="1"/>
  <c r="P2251" i="1"/>
  <c r="S2251" i="1"/>
  <c r="S2261" i="1"/>
  <c r="T2261" i="1"/>
  <c r="S2255" i="1"/>
  <c r="T2255" i="1"/>
  <c r="S2254" i="1"/>
  <c r="T2254" i="1"/>
  <c r="S2259" i="1"/>
  <c r="S2260" i="1"/>
  <c r="T2260" i="1"/>
  <c r="S2257" i="1"/>
  <c r="T2257" i="1"/>
  <c r="S2258" i="1"/>
  <c r="T2258" i="1"/>
  <c r="S2248" i="1"/>
  <c r="S2250" i="1"/>
  <c r="T2250" i="1"/>
  <c r="S2263" i="1"/>
  <c r="S2267" i="1"/>
  <c r="T2267" i="1"/>
  <c r="S2268" i="1"/>
  <c r="S2266" i="1"/>
  <c r="T2266" i="1"/>
  <c r="S2262" i="1"/>
  <c r="S2273" i="1"/>
  <c r="T2273" i="1"/>
  <c r="S2269" i="1"/>
  <c r="P2265" i="1"/>
  <c r="S2265" i="1"/>
  <c r="T2265" i="1"/>
  <c r="S2271" i="1"/>
  <c r="S2270" i="1"/>
  <c r="T2270" i="1"/>
  <c r="S2264" i="1"/>
  <c r="T2264" i="1"/>
  <c r="S2272" i="1"/>
  <c r="T2272" i="1"/>
  <c r="S2274" i="1"/>
  <c r="S2275" i="1"/>
  <c r="T2275" i="1"/>
  <c r="S2281" i="1"/>
  <c r="S2276" i="1"/>
  <c r="T2276" i="1"/>
  <c r="P2280" i="1"/>
  <c r="S2280" i="1"/>
  <c r="S2287" i="1"/>
  <c r="T2287" i="1"/>
  <c r="S2286" i="1"/>
  <c r="S2277" i="1"/>
  <c r="S2279" i="1"/>
  <c r="T2279" i="1"/>
  <c r="S2285" i="1"/>
  <c r="S2300" i="1"/>
  <c r="T2300" i="1"/>
  <c r="P2294" i="1"/>
  <c r="S2294" i="1"/>
  <c r="T2294" i="1"/>
  <c r="S2293" i="1"/>
  <c r="T2293" i="1"/>
  <c r="S2305" i="1"/>
  <c r="S2301" i="1"/>
  <c r="T2301" i="1"/>
  <c r="S2295" i="1"/>
  <c r="T2295" i="1"/>
  <c r="S2290" i="1"/>
  <c r="T2290" i="1"/>
  <c r="S2306" i="1"/>
  <c r="S2308" i="1"/>
  <c r="T2308" i="1"/>
  <c r="S2304" i="1"/>
  <c r="T2304" i="1"/>
  <c r="S2299" i="1"/>
  <c r="T2299" i="1"/>
  <c r="S2291" i="1"/>
  <c r="S2302" i="1"/>
  <c r="S2297" i="1"/>
  <c r="S2289" i="1"/>
  <c r="S2303" i="1"/>
  <c r="S2288" i="1"/>
  <c r="S2307" i="1"/>
  <c r="S2318" i="1"/>
  <c r="S2313" i="1"/>
  <c r="S2325" i="1"/>
  <c r="S2322" i="1"/>
  <c r="P2317" i="1"/>
  <c r="S2317" i="1"/>
  <c r="S2320" i="1"/>
  <c r="T2320" i="1"/>
  <c r="S2314" i="1"/>
  <c r="S2326" i="1"/>
  <c r="S2323" i="1"/>
  <c r="T2323" i="1"/>
  <c r="S2309" i="1"/>
  <c r="T2309" i="1"/>
  <c r="S2312" i="1"/>
  <c r="T2312" i="1"/>
  <c r="S2324" i="1"/>
  <c r="T2324" i="1"/>
  <c r="S2316" i="1"/>
  <c r="T2316" i="1"/>
  <c r="S2311" i="1"/>
  <c r="S2332" i="1"/>
  <c r="T2332" i="1"/>
  <c r="S2344" i="1"/>
  <c r="T2344" i="1"/>
  <c r="S2341" i="1"/>
  <c r="T2341" i="1"/>
  <c r="S2339" i="1"/>
  <c r="P2335" i="1"/>
  <c r="S2335" i="1"/>
  <c r="T2335" i="1"/>
  <c r="S2329" i="1"/>
  <c r="T2329" i="1"/>
  <c r="S2340" i="1"/>
  <c r="T2340" i="1"/>
  <c r="S2336" i="1"/>
  <c r="S2330" i="1"/>
  <c r="T2330" i="1"/>
  <c r="S2328" i="1"/>
  <c r="T2328" i="1"/>
  <c r="S2345" i="1"/>
  <c r="T2345" i="1"/>
  <c r="S2343" i="1"/>
  <c r="S2342" i="1"/>
  <c r="T2342" i="1"/>
  <c r="S2327" i="1"/>
  <c r="S2338" i="1"/>
  <c r="T2338" i="1"/>
  <c r="S2333" i="1"/>
  <c r="T2333" i="1"/>
  <c r="S2351" i="1"/>
  <c r="T2351" i="1"/>
  <c r="S2346" i="1"/>
  <c r="S2349" i="1"/>
  <c r="T2349" i="1"/>
  <c r="S2361" i="1"/>
  <c r="T2361" i="1"/>
  <c r="P2350" i="1"/>
  <c r="S2350" i="1"/>
  <c r="T2350" i="1"/>
  <c r="S2362" i="1"/>
  <c r="T2362" i="1"/>
  <c r="S2357" i="1"/>
  <c r="T2357" i="1"/>
  <c r="S2356" i="1"/>
  <c r="T2356" i="1"/>
  <c r="S2354" i="1"/>
  <c r="T2354" i="1"/>
  <c r="S2360" i="1"/>
  <c r="T2360" i="1"/>
  <c r="S2353" i="1"/>
  <c r="T2353" i="1"/>
  <c r="S2363" i="1"/>
  <c r="T2363" i="1"/>
  <c r="S2358" i="1"/>
  <c r="S2359" i="1"/>
  <c r="T2359" i="1"/>
  <c r="S2348" i="1"/>
  <c r="S2364" i="1"/>
  <c r="T2364" i="1"/>
  <c r="S2373" i="1"/>
  <c r="S2368" i="1"/>
  <c r="T2368" i="1"/>
  <c r="S2365" i="1"/>
  <c r="S2379" i="1"/>
  <c r="T2379" i="1"/>
  <c r="S2375" i="1"/>
  <c r="P2367" i="1"/>
  <c r="S2367" i="1"/>
  <c r="T2367" i="1"/>
  <c r="S2372" i="1"/>
  <c r="S2369" i="1"/>
  <c r="T2369" i="1"/>
  <c r="S2380" i="1"/>
  <c r="S2376" i="1"/>
  <c r="T2376" i="1"/>
  <c r="S2371" i="1"/>
  <c r="T2371" i="1"/>
  <c r="S2378" i="1"/>
  <c r="T2378" i="1"/>
  <c r="S2374" i="1"/>
  <c r="T2374" i="1"/>
  <c r="S2366" i="1"/>
  <c r="S2377" i="1"/>
  <c r="T2377" i="1"/>
  <c r="S2381" i="1"/>
  <c r="T2381" i="1"/>
  <c r="S2388" i="1"/>
  <c r="T2388" i="1"/>
  <c r="S2384" i="1"/>
  <c r="S2391" i="1"/>
  <c r="T2391" i="1"/>
  <c r="S2383" i="1"/>
  <c r="T2383" i="1"/>
  <c r="S2386" i="1"/>
  <c r="T2386" i="1"/>
  <c r="S2385" i="1"/>
  <c r="T2385" i="1"/>
  <c r="S2390" i="1"/>
  <c r="S2382" i="1"/>
  <c r="T2382" i="1"/>
  <c r="P2387" i="1"/>
  <c r="S2387" i="1"/>
  <c r="T2387" i="1"/>
  <c r="S2393" i="1"/>
  <c r="T2393" i="1"/>
  <c r="S2392" i="1"/>
  <c r="S2394" i="1"/>
  <c r="T2394" i="1"/>
  <c r="S2405" i="1"/>
  <c r="T2405" i="1"/>
  <c r="S2407" i="1"/>
  <c r="S2395" i="1"/>
  <c r="T2395" i="1"/>
  <c r="P2399" i="1"/>
  <c r="S2399" i="1"/>
  <c r="T2399" i="1"/>
  <c r="S2409" i="1"/>
  <c r="T2409" i="1"/>
  <c r="S2408" i="1"/>
  <c r="S2406" i="1"/>
  <c r="T2406" i="1"/>
  <c r="S2400" i="1"/>
  <c r="T2400" i="1"/>
  <c r="S2396" i="1"/>
  <c r="T2396" i="1"/>
  <c r="S2398" i="1"/>
  <c r="T2398" i="1"/>
  <c r="S2404" i="1"/>
  <c r="S2397" i="1"/>
  <c r="T2397" i="1"/>
  <c r="S2410" i="1"/>
  <c r="S2412" i="1"/>
  <c r="T2412" i="1"/>
  <c r="S2416" i="1"/>
  <c r="T2416" i="1"/>
  <c r="S2411" i="1"/>
  <c r="T2411" i="1"/>
  <c r="S2420" i="1"/>
  <c r="T2420" i="1"/>
  <c r="S2419" i="1"/>
  <c r="S2414" i="1"/>
  <c r="T2414" i="1"/>
  <c r="S2423" i="1"/>
  <c r="T2423" i="1"/>
  <c r="S2421" i="1"/>
  <c r="T2421" i="1"/>
  <c r="P2415" i="1"/>
  <c r="S2415" i="1"/>
  <c r="T2415" i="1"/>
  <c r="S2422" i="1"/>
  <c r="T2422" i="1"/>
  <c r="S2424" i="1"/>
  <c r="T2424" i="1"/>
  <c r="S2434" i="1"/>
  <c r="T2434" i="1"/>
  <c r="S2425" i="1"/>
  <c r="T2425" i="1"/>
  <c r="S2431" i="1"/>
  <c r="T2431" i="1"/>
  <c r="S2426" i="1"/>
  <c r="S2435" i="1"/>
  <c r="T2435" i="1"/>
  <c r="P2429" i="1"/>
  <c r="S2429" i="1"/>
  <c r="T2429" i="1"/>
  <c r="S2430" i="1"/>
  <c r="T2430" i="1"/>
  <c r="S2433" i="1"/>
  <c r="S2439" i="1"/>
  <c r="T2439" i="1"/>
  <c r="S2438" i="1"/>
  <c r="T2438" i="1"/>
  <c r="S2428" i="1"/>
  <c r="T2428" i="1"/>
  <c r="S2436" i="1"/>
  <c r="S2440" i="1"/>
  <c r="T2440" i="1"/>
  <c r="P2447" i="1"/>
  <c r="S2447" i="1"/>
  <c r="T2447" i="1"/>
  <c r="S2441" i="1"/>
  <c r="S2449" i="1"/>
  <c r="T2449" i="1"/>
  <c r="S2442" i="1"/>
  <c r="S2460" i="1"/>
  <c r="T2460" i="1"/>
  <c r="S2458" i="1"/>
  <c r="S2443" i="1"/>
  <c r="T2443" i="1"/>
  <c r="S2453" i="1"/>
  <c r="S2448" i="1"/>
  <c r="T2448" i="1"/>
  <c r="S2446" i="1"/>
  <c r="S2452" i="1"/>
  <c r="T2452" i="1"/>
  <c r="S2451" i="1"/>
  <c r="S2456" i="1"/>
  <c r="T2456" i="1"/>
  <c r="S2457" i="1"/>
  <c r="S2455" i="1"/>
  <c r="T2455" i="1"/>
  <c r="S2454" i="1"/>
  <c r="S2459" i="1"/>
  <c r="T2459" i="1"/>
  <c r="S2461" i="1"/>
  <c r="S2465" i="1"/>
  <c r="T2465" i="1"/>
  <c r="S2462" i="1"/>
  <c r="S2470" i="1"/>
  <c r="T2470" i="1"/>
  <c r="S2467" i="1"/>
  <c r="P2464" i="1"/>
  <c r="S2464" i="1"/>
  <c r="T2464" i="1"/>
  <c r="S2474" i="1"/>
  <c r="S2469" i="1"/>
  <c r="T2469" i="1"/>
  <c r="S2475" i="1"/>
  <c r="S2472" i="1"/>
  <c r="T2472" i="1"/>
  <c r="S2468" i="1"/>
  <c r="T2468" i="1"/>
  <c r="S2463" i="1"/>
  <c r="T2463" i="1"/>
  <c r="S2466" i="1"/>
  <c r="S2471" i="1"/>
  <c r="T2471" i="1"/>
  <c r="S2473" i="1"/>
  <c r="S2482" i="1"/>
  <c r="T2482" i="1"/>
  <c r="S2480" i="1"/>
  <c r="T2480" i="1"/>
  <c r="S2476" i="1"/>
  <c r="T2476" i="1"/>
  <c r="S2483" i="1"/>
  <c r="T2483" i="1"/>
  <c r="P2479" i="1"/>
  <c r="S2479" i="1"/>
  <c r="T2479" i="1"/>
  <c r="S2478" i="1"/>
  <c r="S2488" i="1"/>
  <c r="T2488" i="1"/>
  <c r="S2484" i="1"/>
  <c r="S2486" i="1"/>
  <c r="T2486" i="1"/>
  <c r="S2485" i="1"/>
  <c r="S2489" i="1"/>
  <c r="T2489" i="1"/>
  <c r="S2487" i="1"/>
  <c r="T2487" i="1"/>
  <c r="S2493" i="1"/>
  <c r="T2493" i="1"/>
  <c r="S2496" i="1"/>
  <c r="S2490" i="1"/>
  <c r="T2490" i="1"/>
  <c r="S2502" i="1"/>
  <c r="S2505" i="1"/>
  <c r="T2505" i="1"/>
  <c r="S2500" i="1"/>
  <c r="S2506" i="1"/>
  <c r="T2506" i="1"/>
  <c r="S2501" i="1"/>
  <c r="T2501" i="1"/>
  <c r="S2504" i="1"/>
  <c r="T2504" i="1"/>
  <c r="S2499" i="1"/>
  <c r="S2498" i="1"/>
  <c r="T2498" i="1"/>
  <c r="P2495" i="1"/>
  <c r="S2495" i="1"/>
  <c r="T2495" i="1"/>
  <c r="S2494" i="1"/>
  <c r="T2494" i="1"/>
  <c r="S2503" i="1"/>
  <c r="S2513" i="1"/>
  <c r="T2513" i="1"/>
  <c r="S2519" i="1"/>
  <c r="T2519" i="1"/>
  <c r="S2515" i="1"/>
  <c r="T2515" i="1"/>
  <c r="S2509" i="1"/>
  <c r="P2511" i="1"/>
  <c r="S2511" i="1"/>
  <c r="T2511" i="1"/>
  <c r="S2518" i="1"/>
  <c r="S2514" i="1"/>
  <c r="T2514" i="1"/>
  <c r="S2512" i="1"/>
  <c r="S2507" i="1"/>
  <c r="T2507" i="1"/>
  <c r="S2508" i="1"/>
  <c r="T2508" i="1"/>
  <c r="S2516" i="1"/>
  <c r="S2517" i="1"/>
  <c r="T2517" i="1"/>
  <c r="P2522" i="1"/>
  <c r="S2522" i="1"/>
  <c r="T2522" i="1"/>
  <c r="S2523" i="1"/>
  <c r="S2520" i="1"/>
  <c r="S2531" i="1"/>
  <c r="T2531" i="1"/>
  <c r="S2525" i="1"/>
  <c r="S2533" i="1"/>
  <c r="S2527" i="1"/>
  <c r="S2521" i="1"/>
  <c r="T2521" i="1"/>
  <c r="S2532" i="1"/>
  <c r="S2526" i="1"/>
  <c r="S2529" i="1"/>
  <c r="S2528" i="1"/>
  <c r="T2528" i="1"/>
  <c r="S2524" i="1"/>
  <c r="S2534" i="1"/>
  <c r="S2530" i="1"/>
  <c r="S2547" i="1"/>
  <c r="T2547" i="1"/>
  <c r="S2544" i="1"/>
  <c r="T2544" i="1"/>
  <c r="S2539" i="1"/>
  <c r="S2536" i="1"/>
  <c r="T2536" i="1"/>
  <c r="S2537" i="1"/>
  <c r="P2538" i="1"/>
  <c r="S2538" i="1"/>
  <c r="T2538" i="1"/>
  <c r="S2542" i="1"/>
  <c r="S2541" i="1"/>
  <c r="T2541" i="1"/>
  <c r="S2550" i="1"/>
  <c r="T2550" i="1"/>
  <c r="S2546" i="1"/>
  <c r="S2545" i="1"/>
  <c r="S2543" i="1"/>
  <c r="T2543" i="1"/>
  <c r="S2548" i="1"/>
  <c r="T2548" i="1"/>
  <c r="S2535" i="1"/>
  <c r="S2551" i="1"/>
  <c r="S2549" i="1"/>
  <c r="S2554" i="1"/>
  <c r="T2554" i="1"/>
  <c r="S2556" i="1"/>
  <c r="S2552" i="1"/>
  <c r="P2555" i="1"/>
  <c r="S2555" i="1"/>
  <c r="T2555" i="1"/>
  <c r="S2565" i="1"/>
  <c r="S2562" i="1"/>
  <c r="S2553" i="1"/>
  <c r="S2559" i="1"/>
  <c r="S2560" i="1"/>
  <c r="S2557" i="1"/>
  <c r="S2558" i="1"/>
  <c r="S2561" i="1"/>
  <c r="S2563" i="1"/>
  <c r="S2564" i="1"/>
  <c r="T2564" i="1"/>
  <c r="S2571" i="1"/>
  <c r="P2569" i="1"/>
  <c r="S2569" i="1"/>
  <c r="T2569" i="1"/>
  <c r="S2577" i="1"/>
  <c r="S2574" i="1"/>
  <c r="T2574" i="1"/>
  <c r="S2573" i="1"/>
  <c r="T2573" i="1"/>
  <c r="S2576" i="1"/>
  <c r="T2576" i="1"/>
  <c r="S2572" i="1"/>
  <c r="S2570" i="1"/>
  <c r="T2570" i="1"/>
  <c r="S2566" i="1"/>
  <c r="S2575" i="1"/>
  <c r="S2578" i="1"/>
  <c r="T2578" i="1"/>
  <c r="S2588" i="1"/>
  <c r="T2588" i="1"/>
  <c r="S2585" i="1"/>
  <c r="S2579" i="1"/>
  <c r="T2579" i="1"/>
  <c r="S2592" i="1"/>
  <c r="S2589" i="1"/>
  <c r="T2589" i="1"/>
  <c r="S2587" i="1"/>
  <c r="P2584" i="1"/>
  <c r="S2584" i="1"/>
  <c r="T2584" i="1"/>
  <c r="S2580" i="1"/>
  <c r="T2580" i="1"/>
  <c r="S2593" i="1"/>
  <c r="T2593" i="1"/>
  <c r="S2590" i="1"/>
  <c r="S2586" i="1"/>
  <c r="T2586" i="1"/>
  <c r="S2582" i="1"/>
  <c r="S2595" i="1"/>
  <c r="T2595" i="1"/>
  <c r="S2591" i="1"/>
  <c r="S2594" i="1"/>
  <c r="T2594" i="1"/>
  <c r="S2605" i="1"/>
  <c r="S2599" i="1"/>
  <c r="T2599" i="1"/>
  <c r="S2600" i="1"/>
  <c r="T2600" i="1"/>
  <c r="S2606" i="1"/>
  <c r="S2607" i="1"/>
  <c r="S2602" i="1"/>
  <c r="T2602" i="1"/>
  <c r="S2596" i="1"/>
  <c r="P2601" i="1"/>
  <c r="S2601" i="1"/>
  <c r="T2601" i="1"/>
  <c r="S2612" i="1"/>
  <c r="T2612" i="1"/>
  <c r="S2609" i="1"/>
  <c r="T2609" i="1"/>
  <c r="S2611" i="1"/>
  <c r="T2611" i="1"/>
  <c r="S2608" i="1"/>
  <c r="T2608" i="1"/>
  <c r="S2604" i="1"/>
  <c r="S2598" i="1"/>
  <c r="T2598" i="1"/>
  <c r="S2610" i="1"/>
  <c r="S2613" i="1"/>
  <c r="T2613" i="1"/>
  <c r="S2628" i="1"/>
  <c r="S2624" i="1"/>
  <c r="T2624" i="1"/>
  <c r="S2627" i="1"/>
  <c r="T2627" i="1"/>
  <c r="S2623" i="1"/>
  <c r="T2623" i="1"/>
  <c r="S2622" i="1"/>
  <c r="S2619" i="1"/>
  <c r="T2619" i="1"/>
  <c r="S2625" i="1"/>
  <c r="S2621" i="1"/>
  <c r="T2621" i="1"/>
  <c r="S2618" i="1"/>
  <c r="S2614" i="1"/>
  <c r="T2614" i="1"/>
  <c r="P2616" i="1"/>
  <c r="S2616" i="1"/>
  <c r="T2616" i="1"/>
  <c r="S2629" i="1"/>
  <c r="T2629" i="1"/>
  <c r="S2617" i="1"/>
  <c r="S2615" i="1"/>
  <c r="T2615" i="1"/>
  <c r="S2620" i="1"/>
  <c r="S2626" i="1"/>
  <c r="T2626" i="1"/>
  <c r="S2631" i="1"/>
  <c r="S2630" i="1"/>
  <c r="T2630" i="1"/>
  <c r="S2637" i="1"/>
  <c r="S2636" i="1"/>
  <c r="T2636" i="1"/>
  <c r="S2633" i="1"/>
  <c r="S2634" i="1"/>
  <c r="T2634" i="1"/>
  <c r="S2644" i="1"/>
  <c r="T2644" i="1"/>
  <c r="S2642" i="1"/>
  <c r="T2642" i="1"/>
  <c r="S2640" i="1"/>
  <c r="P2638" i="1"/>
  <c r="S2638" i="1"/>
  <c r="T2638" i="1"/>
  <c r="S2641" i="1"/>
  <c r="T2641" i="1"/>
  <c r="S2639" i="1"/>
  <c r="T2639" i="1"/>
  <c r="S2635" i="1"/>
  <c r="S2645" i="1"/>
  <c r="T2645" i="1"/>
  <c r="S2643" i="1"/>
  <c r="T2643" i="1"/>
  <c r="S2646" i="1"/>
  <c r="T2646" i="1"/>
  <c r="S2660" i="1"/>
  <c r="T2660" i="1"/>
  <c r="S2661" i="1"/>
  <c r="T2661" i="1"/>
  <c r="S2656" i="1"/>
  <c r="S2648" i="1"/>
  <c r="T2648" i="1"/>
  <c r="S2658" i="1"/>
  <c r="S2647" i="1"/>
  <c r="T2647" i="1"/>
  <c r="S2659" i="1"/>
  <c r="S2652" i="1"/>
  <c r="T2652" i="1"/>
  <c r="S2663" i="1"/>
  <c r="P2655" i="1"/>
  <c r="S2655" i="1"/>
  <c r="T2655" i="1"/>
  <c r="S2653" i="1"/>
  <c r="T2653" i="1"/>
  <c r="S2664" i="1"/>
  <c r="T2664" i="1"/>
  <c r="S2665" i="1"/>
  <c r="P2651" i="1"/>
  <c r="S2651" i="1"/>
  <c r="T2651" i="1"/>
  <c r="S2667" i="1"/>
  <c r="S2666" i="1"/>
  <c r="T2666" i="1"/>
  <c r="S2662" i="1"/>
  <c r="S2671" i="1"/>
  <c r="T2671" i="1"/>
  <c r="S2673" i="1"/>
  <c r="S2675" i="1"/>
  <c r="T2675" i="1"/>
  <c r="S2672" i="1"/>
  <c r="S2677" i="1"/>
  <c r="T2677" i="1"/>
  <c r="S2676" i="1"/>
  <c r="S2679" i="1"/>
  <c r="T2679" i="1"/>
  <c r="S2678" i="1"/>
  <c r="S2668" i="1"/>
  <c r="T2668" i="1"/>
  <c r="S2669" i="1"/>
  <c r="P2674" i="1"/>
  <c r="S2674" i="1"/>
  <c r="T2674" i="1"/>
  <c r="S2680" i="1"/>
  <c r="S2681" i="1"/>
  <c r="T2681" i="1"/>
  <c r="P2683" i="1"/>
  <c r="S2683" i="1"/>
  <c r="T2683" i="1"/>
  <c r="S2686" i="1"/>
  <c r="T2686" i="1"/>
  <c r="S2684" i="1"/>
  <c r="S2685" i="1"/>
  <c r="T2685" i="1"/>
  <c r="S2682" i="1"/>
  <c r="S2687" i="1"/>
  <c r="T2687" i="1"/>
  <c r="P2689" i="1"/>
  <c r="S2689" i="1"/>
  <c r="T2689" i="1"/>
  <c r="S2693" i="1"/>
  <c r="T2693" i="1"/>
  <c r="S2691" i="1"/>
  <c r="S2692" i="1"/>
  <c r="T2692" i="1"/>
  <c r="S2707" i="1"/>
  <c r="S2700" i="1"/>
  <c r="T2700" i="1"/>
  <c r="S2694" i="1"/>
  <c r="S2704" i="1"/>
  <c r="T2704" i="1"/>
  <c r="S2698" i="1"/>
  <c r="S2709" i="1"/>
  <c r="T2709" i="1"/>
  <c r="P2699" i="1"/>
  <c r="S2699" i="1"/>
  <c r="T2699" i="1"/>
  <c r="S2697" i="1"/>
  <c r="T2697" i="1"/>
  <c r="S2706" i="1"/>
  <c r="S2711" i="1"/>
  <c r="T2711" i="1"/>
  <c r="S2710" i="1"/>
  <c r="S2708" i="1"/>
  <c r="T2708" i="1"/>
  <c r="S2702" i="1"/>
  <c r="S2705" i="1"/>
  <c r="T2705" i="1"/>
  <c r="S2723" i="1"/>
  <c r="T2723" i="1"/>
  <c r="S2720" i="1"/>
  <c r="T2720" i="1"/>
  <c r="S2725" i="1"/>
  <c r="S2724" i="1"/>
  <c r="T2724" i="1"/>
  <c r="S2721" i="1"/>
  <c r="S2719" i="1"/>
  <c r="T2719" i="1"/>
  <c r="S2717" i="1"/>
  <c r="T2717" i="1"/>
  <c r="S2712" i="1"/>
  <c r="T2712" i="1"/>
  <c r="P2716" i="1"/>
  <c r="S2716" i="1"/>
  <c r="T2716" i="1"/>
  <c r="S2715" i="1"/>
  <c r="T2715" i="1"/>
  <c r="S2722" i="1"/>
  <c r="S2726" i="1"/>
  <c r="T2726" i="1"/>
  <c r="S2728" i="1"/>
  <c r="S2738" i="1"/>
  <c r="T2738" i="1"/>
  <c r="S2733" i="1"/>
  <c r="S2730" i="1"/>
  <c r="T2730" i="1"/>
  <c r="S2735" i="1"/>
  <c r="S2732" i="1"/>
  <c r="T2732" i="1"/>
  <c r="S2739" i="1"/>
  <c r="S2737" i="1"/>
  <c r="T2737" i="1"/>
  <c r="S2736" i="1"/>
  <c r="S2741" i="1"/>
  <c r="T2741" i="1"/>
  <c r="S2742" i="1"/>
  <c r="S2740" i="1"/>
  <c r="T2740" i="1"/>
  <c r="S2734" i="1"/>
  <c r="S2743" i="1"/>
  <c r="T2743" i="1"/>
  <c r="S2727" i="1"/>
  <c r="S2759" i="1"/>
  <c r="S2753" i="1"/>
  <c r="S2754" i="1"/>
  <c r="T2754" i="1"/>
  <c r="S2756" i="1"/>
  <c r="S2752" i="1"/>
  <c r="S2747" i="1"/>
  <c r="S2745" i="1"/>
  <c r="T2745" i="1"/>
  <c r="S2762" i="1"/>
  <c r="S2757" i="1"/>
  <c r="S2750" i="1"/>
  <c r="P2751" i="1"/>
  <c r="S2751" i="1"/>
  <c r="T2751" i="1"/>
  <c r="S2761" i="1"/>
  <c r="S2763" i="1"/>
  <c r="T2763" i="1"/>
  <c r="S2758" i="1"/>
  <c r="S2749" i="1"/>
  <c r="T2749" i="1"/>
  <c r="S2746" i="1"/>
  <c r="T2746" i="1"/>
  <c r="S2760" i="1"/>
  <c r="T2760" i="1"/>
  <c r="S2776" i="1"/>
  <c r="S2778" i="1"/>
  <c r="T2778" i="1"/>
  <c r="S2775" i="1"/>
  <c r="P2770" i="1"/>
  <c r="S2770" i="1"/>
  <c r="T2770" i="1"/>
  <c r="S2773" i="1"/>
  <c r="S2772" i="1"/>
  <c r="T2772" i="1"/>
  <c r="S2766" i="1"/>
  <c r="S2769" i="1"/>
  <c r="T2769" i="1"/>
  <c r="S2767" i="1"/>
  <c r="T2767" i="1"/>
  <c r="S2764" i="1"/>
  <c r="T2764" i="1"/>
  <c r="S2765" i="1"/>
  <c r="S2777" i="1"/>
  <c r="T2777" i="1"/>
  <c r="S2768" i="1"/>
  <c r="T2768" i="1"/>
  <c r="S2774" i="1"/>
  <c r="T2774" i="1"/>
  <c r="S2771" i="1"/>
  <c r="S2779" i="1"/>
  <c r="T2779" i="1"/>
  <c r="S2789" i="1"/>
  <c r="S2786" i="1"/>
  <c r="T2786" i="1"/>
  <c r="S2782" i="1"/>
  <c r="T2782" i="1"/>
  <c r="P2785" i="1"/>
  <c r="S2785" i="1"/>
  <c r="T2785" i="1"/>
  <c r="S2793" i="1"/>
  <c r="S2794" i="1"/>
  <c r="T2794" i="1"/>
  <c r="S2784" i="1"/>
  <c r="T2784" i="1"/>
  <c r="S2791" i="1"/>
  <c r="T2791" i="1"/>
  <c r="S2783" i="1"/>
  <c r="S2781" i="1"/>
  <c r="T2781" i="1"/>
  <c r="S2792" i="1"/>
  <c r="S2790" i="1"/>
  <c r="T2790" i="1"/>
  <c r="S2788" i="1"/>
  <c r="T2788" i="1"/>
  <c r="S2780" i="1"/>
  <c r="T2780" i="1"/>
  <c r="S2787" i="1"/>
  <c r="S2795" i="1"/>
  <c r="T2795" i="1"/>
  <c r="S2800" i="1"/>
  <c r="S2808" i="1"/>
  <c r="T2808" i="1"/>
  <c r="S2803" i="1"/>
  <c r="P2798" i="1"/>
  <c r="S2798" i="1"/>
  <c r="T2798" i="1"/>
  <c r="S2809" i="1"/>
  <c r="S2804" i="1"/>
  <c r="T2804" i="1"/>
  <c r="S2797" i="1"/>
  <c r="T2797" i="1"/>
  <c r="S2801" i="1"/>
  <c r="T2801" i="1"/>
  <c r="S2799" i="1"/>
  <c r="S2796" i="1"/>
  <c r="T2796" i="1"/>
  <c r="S2805" i="1"/>
  <c r="S2807" i="1"/>
  <c r="T2807" i="1"/>
  <c r="S2802" i="1"/>
  <c r="S2806" i="1"/>
  <c r="T2806" i="1"/>
  <c r="S2810" i="1"/>
  <c r="T2810" i="1"/>
  <c r="S2813" i="1"/>
  <c r="T2813" i="1"/>
  <c r="S2811" i="1"/>
  <c r="S2818" i="1"/>
  <c r="T2818" i="1"/>
  <c r="S2814" i="1"/>
  <c r="S2829" i="1"/>
  <c r="T2829" i="1"/>
  <c r="S2823" i="1"/>
  <c r="S2828" i="1"/>
  <c r="T2828" i="1"/>
  <c r="S2822" i="1"/>
  <c r="S2821" i="1"/>
  <c r="T2821" i="1"/>
  <c r="S2820" i="1"/>
  <c r="S2819" i="1"/>
  <c r="T2819" i="1"/>
  <c r="S2830" i="1"/>
  <c r="S2824" i="1"/>
  <c r="T2824" i="1"/>
  <c r="P2817" i="1"/>
  <c r="S2817" i="1"/>
  <c r="S2825" i="1"/>
  <c r="T2825" i="1"/>
  <c r="S2816" i="1"/>
  <c r="S2827" i="1"/>
  <c r="T2827" i="1"/>
  <c r="S2815" i="1"/>
  <c r="T2815" i="1"/>
  <c r="S2812" i="1"/>
  <c r="T2812" i="1"/>
  <c r="S2831" i="1"/>
  <c r="T2831" i="1"/>
  <c r="S2826" i="1"/>
  <c r="T2826" i="1"/>
  <c r="S2838" i="1"/>
  <c r="S2834" i="1"/>
  <c r="T2834" i="1"/>
  <c r="S2836" i="1"/>
  <c r="S2848" i="1"/>
  <c r="T2848" i="1"/>
  <c r="S2843" i="1"/>
  <c r="T2843" i="1"/>
  <c r="S2845" i="1"/>
  <c r="T2845" i="1"/>
  <c r="S2841" i="1"/>
  <c r="T2841" i="1"/>
  <c r="S2849" i="1"/>
  <c r="T2849" i="1"/>
  <c r="S2844" i="1"/>
  <c r="P2837" i="1"/>
  <c r="S2837" i="1"/>
  <c r="T2837" i="1"/>
  <c r="S2847" i="1"/>
  <c r="S2842" i="1"/>
  <c r="T2842" i="1"/>
  <c r="S2840" i="1"/>
  <c r="S2839" i="1"/>
  <c r="T2839" i="1"/>
  <c r="S2850" i="1"/>
  <c r="S2846" i="1"/>
  <c r="T2846" i="1"/>
  <c r="S2833" i="1"/>
  <c r="S2859" i="1"/>
  <c r="T2859" i="1"/>
  <c r="S2856" i="1"/>
  <c r="P2853" i="1"/>
  <c r="S2853" i="1"/>
  <c r="T2853" i="1"/>
  <c r="S2855" i="1"/>
  <c r="T2855" i="1"/>
  <c r="S2854" i="1"/>
  <c r="T2854" i="1"/>
  <c r="S2851" i="1"/>
  <c r="T2851" i="1"/>
  <c r="S2860" i="1"/>
  <c r="T2860" i="1"/>
  <c r="S2857" i="1"/>
  <c r="T2857" i="1"/>
  <c r="S2858" i="1"/>
  <c r="T2858" i="1"/>
  <c r="S2852" i="1"/>
  <c r="T2852" i="1"/>
  <c r="S2861" i="1"/>
  <c r="T2861" i="1"/>
  <c r="P2867" i="1"/>
  <c r="S2867" i="1"/>
  <c r="T2867" i="1"/>
  <c r="S2874" i="1"/>
  <c r="T2874" i="1"/>
  <c r="S2871" i="1"/>
  <c r="T2871" i="1"/>
  <c r="P2863" i="1"/>
  <c r="S2863" i="1"/>
  <c r="T2863" i="1"/>
  <c r="S2870" i="1"/>
  <c r="S2864" i="1"/>
  <c r="T2864" i="1"/>
  <c r="S2862" i="1"/>
  <c r="T2862" i="1"/>
  <c r="S2869" i="1"/>
  <c r="T2869" i="1"/>
  <c r="S2872" i="1"/>
  <c r="T2872" i="1"/>
  <c r="S2873" i="1"/>
  <c r="T2873" i="1"/>
  <c r="S2876" i="1"/>
  <c r="T2876" i="1"/>
  <c r="S2878" i="1"/>
  <c r="T2878" i="1"/>
  <c r="S2875" i="1"/>
  <c r="S2879" i="1"/>
  <c r="T2879" i="1"/>
  <c r="P2877" i="1"/>
  <c r="S2877" i="1"/>
  <c r="T2877" i="1"/>
  <c r="S2884" i="1"/>
  <c r="T2884" i="1"/>
  <c r="S2881" i="1"/>
  <c r="T2881" i="1"/>
  <c r="S2883" i="1"/>
  <c r="T2883" i="1"/>
  <c r="S2880" i="1"/>
  <c r="T2880" i="1"/>
  <c r="S2882" i="1"/>
  <c r="T2882" i="1"/>
  <c r="S2886" i="1"/>
  <c r="S2885" i="1"/>
  <c r="T2885" i="1"/>
  <c r="S2891" i="1"/>
  <c r="T2891" i="1"/>
  <c r="S2893" i="1"/>
  <c r="T2893" i="1"/>
  <c r="S2888" i="1"/>
  <c r="T2888" i="1"/>
  <c r="P2890" i="1"/>
  <c r="S2890" i="1"/>
  <c r="T2890" i="1"/>
  <c r="P2892" i="1"/>
  <c r="S2892" i="1"/>
  <c r="T2892" i="1"/>
  <c r="S2895" i="1"/>
  <c r="T2895" i="1"/>
  <c r="S2896" i="1"/>
  <c r="S2902" i="1"/>
  <c r="T2902" i="1"/>
  <c r="S2900" i="1"/>
  <c r="S2899" i="1"/>
  <c r="T2899" i="1"/>
  <c r="S2903" i="1"/>
  <c r="S2905" i="1"/>
  <c r="T2905" i="1"/>
  <c r="P2901" i="1"/>
  <c r="S2901" i="1"/>
  <c r="T2901" i="1"/>
  <c r="S2897" i="1"/>
  <c r="T2897" i="1"/>
  <c r="S2898" i="1"/>
  <c r="T2898" i="1"/>
  <c r="P2904" i="1"/>
  <c r="S2904" i="1"/>
  <c r="T2904" i="1"/>
  <c r="S2912" i="1"/>
  <c r="S2910" i="1"/>
  <c r="T2910" i="1"/>
  <c r="S2915" i="1"/>
  <c r="S2911" i="1"/>
  <c r="T2911" i="1"/>
  <c r="S2908" i="1"/>
  <c r="P2914" i="1"/>
  <c r="S2914" i="1"/>
  <c r="T2914" i="1"/>
  <c r="S2917" i="1"/>
  <c r="T2917" i="1"/>
  <c r="S2916" i="1"/>
  <c r="T2916" i="1"/>
  <c r="S2907" i="1"/>
  <c r="T2907" i="1"/>
  <c r="S2922" i="1"/>
  <c r="T2922" i="1"/>
  <c r="S2918" i="1"/>
  <c r="T2918" i="1"/>
  <c r="S2921" i="1"/>
  <c r="T2921" i="1"/>
  <c r="P2923" i="1"/>
  <c r="S2923" i="1"/>
  <c r="S2919" i="1"/>
  <c r="T2919" i="1"/>
  <c r="S2925" i="1"/>
  <c r="S2938" i="1"/>
  <c r="T2938" i="1"/>
  <c r="S2928" i="1"/>
  <c r="T2928" i="1"/>
  <c r="S2927" i="1"/>
  <c r="T2927" i="1"/>
  <c r="S2929" i="1"/>
  <c r="S2934" i="1"/>
  <c r="T2934" i="1"/>
  <c r="P2935" i="1"/>
  <c r="S2935" i="1"/>
  <c r="T2935" i="1"/>
  <c r="S2936" i="1"/>
  <c r="T2936" i="1"/>
  <c r="S2930" i="1"/>
  <c r="S2940" i="1"/>
  <c r="T2940" i="1"/>
  <c r="S2946" i="1"/>
  <c r="S2942" i="1"/>
  <c r="T2942" i="1"/>
  <c r="S2945" i="1"/>
  <c r="T2945" i="1"/>
  <c r="S2948" i="1"/>
  <c r="T2948" i="1"/>
  <c r="S2944" i="1"/>
  <c r="S2939" i="1"/>
  <c r="T2939" i="1"/>
  <c r="S2933" i="1"/>
  <c r="T2933" i="1"/>
  <c r="S2941" i="1"/>
  <c r="T2941" i="1"/>
  <c r="S2926" i="1"/>
  <c r="S2947" i="1"/>
  <c r="T2947" i="1"/>
  <c r="S2943" i="1"/>
  <c r="S2949" i="1"/>
  <c r="T2949" i="1"/>
  <c r="S2965" i="1"/>
  <c r="S2963" i="1"/>
  <c r="T2963" i="1"/>
  <c r="S2955" i="1"/>
  <c r="S2964" i="1"/>
  <c r="T2964" i="1"/>
  <c r="S2950" i="1"/>
  <c r="S2960" i="1"/>
  <c r="T2960" i="1"/>
  <c r="S2953" i="1"/>
  <c r="S2952" i="1"/>
  <c r="T2952" i="1"/>
  <c r="S2968" i="1"/>
  <c r="T2968" i="1"/>
  <c r="S2966" i="1"/>
  <c r="T2966" i="1"/>
  <c r="P2959" i="1"/>
  <c r="S2959" i="1"/>
  <c r="T2959" i="1"/>
  <c r="S2958" i="1"/>
  <c r="T2958" i="1"/>
  <c r="S2969" i="1"/>
  <c r="S2967" i="1"/>
  <c r="T2967" i="1"/>
  <c r="S2961" i="1"/>
  <c r="S2956" i="1"/>
  <c r="T2956" i="1"/>
  <c r="S2971" i="1"/>
  <c r="P2974" i="1"/>
  <c r="S2974" i="1"/>
  <c r="T2974" i="1"/>
  <c r="S2979" i="1"/>
  <c r="S2977" i="1"/>
  <c r="T2977" i="1"/>
  <c r="S2978" i="1"/>
  <c r="S2976" i="1"/>
  <c r="T2976" i="1"/>
  <c r="S2975" i="1"/>
  <c r="S2973" i="1"/>
  <c r="T2973" i="1"/>
  <c r="S2970" i="1"/>
  <c r="P2987" i="1"/>
  <c r="S2987" i="1"/>
  <c r="T2987" i="1"/>
  <c r="S2993" i="1"/>
  <c r="S2990" i="1"/>
  <c r="T2990" i="1"/>
  <c r="S2988" i="1"/>
  <c r="S2983" i="1"/>
  <c r="T2983" i="1"/>
  <c r="S2985" i="1"/>
  <c r="S2989" i="1"/>
  <c r="T2989" i="1"/>
  <c r="S2984" i="1"/>
  <c r="S2992" i="1"/>
  <c r="T2992" i="1"/>
  <c r="S2991" i="1"/>
  <c r="S2982" i="1"/>
  <c r="T2982" i="1"/>
  <c r="S2986" i="1"/>
  <c r="S2980" i="1"/>
  <c r="T2980" i="1"/>
  <c r="S2994" i="1"/>
  <c r="T2994" i="1"/>
  <c r="S2995" i="1"/>
  <c r="T2995" i="1"/>
  <c r="S2999" i="1"/>
  <c r="S2997" i="1"/>
  <c r="T2997" i="1"/>
  <c r="S2996" i="1"/>
  <c r="S2998" i="1"/>
  <c r="T2998" i="1"/>
  <c r="S3011" i="1"/>
  <c r="S3009" i="1"/>
  <c r="T3009" i="1"/>
  <c r="S3003" i="1"/>
  <c r="S3000" i="1"/>
  <c r="T3000" i="1"/>
  <c r="S3005" i="1"/>
  <c r="S3002" i="1"/>
  <c r="T3002" i="1"/>
  <c r="S3006" i="1"/>
  <c r="S3013" i="1"/>
  <c r="T3013" i="1"/>
  <c r="S3012" i="1"/>
  <c r="S3007" i="1"/>
  <c r="T3007" i="1"/>
  <c r="S3010" i="1"/>
  <c r="S3014" i="1"/>
  <c r="T3014" i="1"/>
  <c r="S3025" i="1"/>
  <c r="S3023" i="1"/>
  <c r="T3023" i="1"/>
  <c r="P3019" i="1"/>
  <c r="S3019" i="1"/>
  <c r="S3022" i="1"/>
  <c r="T3022" i="1"/>
  <c r="S3021" i="1"/>
  <c r="S3017" i="1"/>
  <c r="T3017" i="1"/>
  <c r="S3026" i="1"/>
  <c r="S3024" i="1"/>
  <c r="T3024" i="1"/>
  <c r="S3016" i="1"/>
  <c r="S3015" i="1"/>
  <c r="T3015" i="1"/>
  <c r="S3031" i="1"/>
  <c r="T3031" i="1"/>
  <c r="S3028" i="1"/>
  <c r="T3028" i="1"/>
  <c r="S3047" i="1"/>
  <c r="S3042" i="1"/>
  <c r="T3042" i="1"/>
  <c r="S3033" i="1"/>
  <c r="S3040" i="1"/>
  <c r="T3040" i="1"/>
  <c r="P3041" i="1"/>
  <c r="S3041" i="1"/>
  <c r="T3041" i="1"/>
  <c r="S3044" i="1"/>
  <c r="T3044" i="1"/>
  <c r="S3037" i="1"/>
  <c r="S3045" i="1"/>
  <c r="T3045" i="1"/>
  <c r="S3029" i="1"/>
  <c r="S3027" i="1"/>
  <c r="T3027" i="1"/>
  <c r="S3030" i="1"/>
  <c r="P3032" i="1"/>
  <c r="S3032" i="1"/>
  <c r="T3032" i="1"/>
  <c r="S3038" i="1"/>
  <c r="S3049" i="1"/>
  <c r="T3049" i="1"/>
  <c r="S3048" i="1"/>
  <c r="S3046" i="1"/>
  <c r="T3046" i="1"/>
  <c r="S3043" i="1"/>
  <c r="S3036" i="1"/>
  <c r="T3036" i="1"/>
  <c r="S3034" i="1"/>
  <c r="T3034" i="1"/>
  <c r="S3035" i="1"/>
  <c r="T3035" i="1"/>
  <c r="S3050" i="1"/>
  <c r="S3052" i="1"/>
  <c r="T3052" i="1"/>
  <c r="S3053" i="1"/>
  <c r="T3053" i="1"/>
  <c r="S3051" i="1"/>
  <c r="T3051" i="1"/>
  <c r="S3062" i="1"/>
  <c r="S3056" i="1"/>
  <c r="T3056" i="1"/>
  <c r="S3067" i="1"/>
  <c r="S3058" i="1"/>
  <c r="T3058" i="1"/>
  <c r="P3061" i="1"/>
  <c r="S3061" i="1"/>
  <c r="T3061" i="1"/>
  <c r="S3069" i="1"/>
  <c r="T3069" i="1"/>
  <c r="S3066" i="1"/>
  <c r="S3072" i="1"/>
  <c r="T3072" i="1"/>
  <c r="S3070" i="1"/>
  <c r="T3070" i="1"/>
  <c r="S3064" i="1"/>
  <c r="T3064" i="1"/>
  <c r="S3054" i="1"/>
  <c r="S3060" i="1"/>
  <c r="T3060" i="1"/>
  <c r="S3065" i="1"/>
  <c r="S3073" i="1"/>
  <c r="T3073" i="1"/>
  <c r="S3074" i="1"/>
  <c r="T3074" i="1"/>
  <c r="S3080" i="1"/>
  <c r="T3080" i="1"/>
  <c r="S3084" i="1"/>
  <c r="S3082" i="1"/>
  <c r="T3082" i="1"/>
  <c r="S3076" i="1"/>
  <c r="S3087" i="1"/>
  <c r="T3087" i="1"/>
  <c r="P3081" i="1"/>
  <c r="S3081" i="1"/>
  <c r="S3085" i="1"/>
  <c r="T3085" i="1"/>
  <c r="S3078" i="1"/>
  <c r="S3088" i="1"/>
  <c r="T3088" i="1"/>
  <c r="S3086" i="1"/>
  <c r="T3086" i="1"/>
  <c r="S3090" i="1"/>
  <c r="T3090" i="1"/>
  <c r="S3075" i="1"/>
  <c r="T3075" i="1"/>
  <c r="S3091" i="1"/>
  <c r="T3091" i="1"/>
  <c r="S3089" i="1"/>
  <c r="S3099" i="1"/>
  <c r="T3099" i="1"/>
  <c r="S3093" i="1"/>
  <c r="S3097" i="1"/>
  <c r="T3097" i="1"/>
  <c r="P3098" i="1"/>
  <c r="S3098" i="1"/>
  <c r="T3098" i="1"/>
  <c r="S3096" i="1"/>
  <c r="T3096" i="1"/>
  <c r="S3092" i="1"/>
  <c r="S3094" i="1"/>
  <c r="T3094" i="1"/>
  <c r="S3104" i="1"/>
  <c r="T3104" i="1"/>
  <c r="S3101" i="1"/>
  <c r="T3101" i="1"/>
  <c r="S3095" i="1"/>
  <c r="T3095" i="1"/>
  <c r="S3102" i="1"/>
  <c r="T3102" i="1"/>
  <c r="S3100" i="1"/>
  <c r="T3100" i="1"/>
  <c r="S3105" i="1"/>
  <c r="T3105" i="1"/>
  <c r="S3103" i="1"/>
  <c r="T3103" i="1"/>
  <c r="S3116" i="1"/>
  <c r="T3116" i="1"/>
  <c r="S3120" i="1"/>
  <c r="S3117" i="1"/>
  <c r="T3117" i="1"/>
  <c r="S3106" i="1"/>
  <c r="T3106" i="1"/>
  <c r="S3113" i="1"/>
  <c r="T3113" i="1"/>
  <c r="P3114" i="1"/>
  <c r="S3114" i="1"/>
  <c r="T3114" i="1"/>
  <c r="S3118" i="1"/>
  <c r="T3118" i="1"/>
  <c r="S3115" i="1"/>
  <c r="T3115" i="1"/>
  <c r="S3108" i="1"/>
  <c r="T3108" i="1"/>
  <c r="S3121" i="1"/>
  <c r="S3119" i="1"/>
  <c r="T3119" i="1"/>
  <c r="S3111" i="1"/>
  <c r="S3123" i="1"/>
  <c r="T3123" i="1"/>
  <c r="S3110" i="1"/>
  <c r="S3109" i="1"/>
  <c r="T3109" i="1"/>
  <c r="S3124" i="1"/>
  <c r="S3122" i="1"/>
  <c r="T3122" i="1"/>
  <c r="S3136" i="1"/>
  <c r="S3142" i="1"/>
  <c r="T3142" i="1"/>
  <c r="S3140" i="1"/>
  <c r="S3131" i="1"/>
  <c r="T3131" i="1"/>
  <c r="S3125" i="1"/>
  <c r="S3127" i="1"/>
  <c r="T3127" i="1"/>
  <c r="S3135" i="1"/>
  <c r="T3135" i="1"/>
  <c r="S3128" i="1"/>
  <c r="T3128" i="1"/>
  <c r="S3145" i="1"/>
  <c r="T3145" i="1"/>
  <c r="S3137" i="1"/>
  <c r="T3137" i="1"/>
  <c r="P3134" i="1"/>
  <c r="S3134" i="1"/>
  <c r="T3134" i="1"/>
  <c r="S3143" i="1"/>
  <c r="T3143" i="1"/>
  <c r="S3141" i="1"/>
  <c r="T3141" i="1"/>
  <c r="S3138" i="1"/>
  <c r="T3138" i="1"/>
  <c r="S3130" i="1"/>
  <c r="S3139" i="1"/>
  <c r="T3139" i="1"/>
  <c r="S3133" i="1"/>
  <c r="S3146" i="1"/>
  <c r="T3146" i="1"/>
  <c r="S3144" i="1"/>
  <c r="S3158" i="1"/>
  <c r="S3157" i="1"/>
  <c r="T3157" i="1"/>
  <c r="P3152" i="1"/>
  <c r="S3152" i="1"/>
  <c r="T3152" i="1"/>
  <c r="S3161" i="1"/>
  <c r="T3161" i="1"/>
  <c r="S3159" i="1"/>
  <c r="T3159" i="1"/>
  <c r="S3155" i="1"/>
  <c r="T3155" i="1"/>
  <c r="S3150" i="1"/>
  <c r="T3150" i="1"/>
  <c r="S3156" i="1"/>
  <c r="T3156" i="1"/>
  <c r="S3151" i="1"/>
  <c r="T3151" i="1"/>
  <c r="S3154" i="1"/>
  <c r="T3154" i="1"/>
  <c r="S3148" i="1"/>
  <c r="S3147" i="1"/>
  <c r="T3147" i="1"/>
  <c r="S3153" i="1"/>
  <c r="T3153" i="1"/>
  <c r="S3160" i="1"/>
  <c r="T3160" i="1"/>
  <c r="S3162" i="1"/>
  <c r="T3162" i="1"/>
  <c r="S3176" i="1"/>
  <c r="T3176" i="1"/>
  <c r="S3174" i="1"/>
  <c r="T3174" i="1"/>
  <c r="S3170" i="1"/>
  <c r="T3170" i="1"/>
  <c r="P3167" i="1"/>
  <c r="S3167" i="1"/>
  <c r="S3171" i="1"/>
  <c r="T3171" i="1"/>
  <c r="S3166" i="1"/>
  <c r="T3166" i="1"/>
  <c r="S3165" i="1"/>
  <c r="T3165" i="1"/>
  <c r="S3173" i="1"/>
  <c r="T3173" i="1"/>
  <c r="S3168" i="1"/>
  <c r="T3168" i="1"/>
  <c r="S3163" i="1"/>
  <c r="S3172" i="1"/>
  <c r="T3172" i="1"/>
  <c r="S3169" i="1"/>
  <c r="T3169" i="1"/>
  <c r="S3177" i="1"/>
  <c r="T3177" i="1"/>
  <c r="S3175" i="1"/>
  <c r="T3175" i="1"/>
  <c r="S3179" i="1"/>
  <c r="T3179" i="1"/>
  <c r="S3189" i="1"/>
  <c r="T3189" i="1"/>
  <c r="S3186" i="1"/>
  <c r="T3186" i="1"/>
  <c r="S3180" i="1"/>
  <c r="S3187" i="1"/>
  <c r="T3187" i="1"/>
  <c r="S3191" i="1"/>
  <c r="S3188" i="1"/>
  <c r="T3188" i="1"/>
  <c r="P3185" i="1"/>
  <c r="S3185" i="1"/>
  <c r="T3185" i="1"/>
  <c r="S3190" i="1"/>
  <c r="S3195" i="1"/>
  <c r="T3195" i="1"/>
  <c r="S3192" i="1"/>
  <c r="S3182" i="1"/>
  <c r="T3182" i="1"/>
  <c r="P3183" i="1"/>
  <c r="S3183" i="1"/>
  <c r="T3183" i="1"/>
  <c r="S3196" i="1"/>
  <c r="S3193" i="1"/>
  <c r="T3193" i="1"/>
  <c r="S3198" i="1"/>
  <c r="T3198" i="1"/>
  <c r="S3197" i="1"/>
  <c r="T3197" i="1"/>
  <c r="S3194" i="1"/>
  <c r="T3194" i="1"/>
  <c r="S3201" i="1"/>
  <c r="T3201" i="1"/>
  <c r="S3203" i="1"/>
  <c r="T3203" i="1"/>
  <c r="S3220" i="1"/>
  <c r="T3220" i="1"/>
  <c r="S3214" i="1"/>
  <c r="T3214" i="1"/>
  <c r="S3211" i="1"/>
  <c r="T3211" i="1"/>
  <c r="S3208" i="1"/>
  <c r="S3206" i="1"/>
  <c r="T3206" i="1"/>
  <c r="S3209" i="1"/>
  <c r="T3209" i="1"/>
  <c r="S3219" i="1"/>
  <c r="T3219" i="1"/>
  <c r="S3213" i="1"/>
  <c r="T3213" i="1"/>
  <c r="P3207" i="1"/>
  <c r="S3207" i="1"/>
  <c r="T3207" i="1"/>
  <c r="S3212" i="1"/>
  <c r="T3212" i="1"/>
  <c r="S3205" i="1"/>
  <c r="T3205" i="1"/>
  <c r="S3221" i="1"/>
  <c r="T3221" i="1"/>
  <c r="S3215" i="1"/>
  <c r="T3215" i="1"/>
  <c r="S3199" i="1"/>
  <c r="S3210" i="1"/>
  <c r="T3210" i="1"/>
  <c r="S3202" i="1"/>
  <c r="T3202" i="1"/>
  <c r="S3200" i="1"/>
  <c r="T3200" i="1"/>
  <c r="S3216" i="1"/>
  <c r="T3216" i="1"/>
  <c r="S3217" i="1"/>
  <c r="T3217" i="1"/>
  <c r="S3222" i="1"/>
  <c r="T3222" i="1"/>
  <c r="S3218" i="1"/>
  <c r="T3218" i="1"/>
  <c r="S3223" i="1"/>
  <c r="T3223" i="1"/>
  <c r="S3229" i="1"/>
  <c r="T3229" i="1"/>
  <c r="S3230" i="1"/>
  <c r="T3230" i="1"/>
  <c r="S3226" i="1"/>
  <c r="T3226" i="1"/>
  <c r="S3228" i="1"/>
  <c r="T3228" i="1"/>
  <c r="S3224" i="1"/>
  <c r="T3224" i="1"/>
  <c r="S3234" i="1"/>
  <c r="T3234" i="1"/>
  <c r="S3232" i="1"/>
  <c r="T3232" i="1"/>
  <c r="P3227" i="1"/>
  <c r="S3227" i="1"/>
  <c r="S3233" i="1"/>
  <c r="T3233" i="1"/>
  <c r="S3231" i="1"/>
  <c r="T3231" i="1"/>
  <c r="S3225" i="1"/>
  <c r="T3225" i="1"/>
  <c r="S3237" i="1"/>
  <c r="T3237" i="1"/>
  <c r="S3235" i="1"/>
  <c r="T3235" i="1"/>
  <c r="S3238" i="1"/>
  <c r="T3238" i="1"/>
  <c r="S3239" i="1"/>
  <c r="T3239" i="1"/>
  <c r="S3236" i="1"/>
  <c r="T3236" i="1"/>
  <c r="S3246" i="1"/>
  <c r="T3246" i="1"/>
  <c r="S3249" i="1"/>
  <c r="T3249" i="1"/>
  <c r="S3242" i="1"/>
  <c r="T3242" i="1"/>
  <c r="S3251" i="1"/>
  <c r="T3251" i="1"/>
  <c r="S3255" i="1"/>
  <c r="T3255" i="1"/>
  <c r="S3252" i="1"/>
  <c r="T3252" i="1"/>
  <c r="S3244" i="1"/>
  <c r="T3244" i="1"/>
  <c r="S3256" i="1"/>
  <c r="S3253" i="1"/>
  <c r="T3253" i="1"/>
  <c r="S3241" i="1"/>
  <c r="T3241" i="1"/>
  <c r="S3243" i="1"/>
  <c r="T3243" i="1"/>
  <c r="S3250" i="1"/>
  <c r="T3250" i="1"/>
  <c r="S3247" i="1"/>
  <c r="T3247" i="1"/>
  <c r="P3248" i="1"/>
  <c r="S3248" i="1"/>
  <c r="T3248" i="1"/>
  <c r="S3240" i="1"/>
  <c r="S3257" i="1"/>
  <c r="T3257" i="1"/>
  <c r="S3258" i="1"/>
  <c r="S3254" i="1"/>
  <c r="T3254" i="1"/>
  <c r="P3261" i="1"/>
  <c r="S3261" i="1"/>
  <c r="T3261" i="1"/>
  <c r="S3269" i="1"/>
  <c r="S3265" i="1"/>
  <c r="T3265" i="1"/>
  <c r="S3270" i="1"/>
  <c r="T3270" i="1"/>
  <c r="S3266" i="1"/>
  <c r="T3266" i="1"/>
  <c r="S3267" i="1"/>
  <c r="T3267" i="1"/>
  <c r="S3262" i="1"/>
  <c r="T3262" i="1"/>
  <c r="S3259" i="1"/>
  <c r="T3259" i="1"/>
  <c r="S3264" i="1"/>
  <c r="T3264" i="1"/>
  <c r="S3263" i="1"/>
  <c r="T3263" i="1"/>
  <c r="S3260" i="1"/>
  <c r="T3260" i="1"/>
  <c r="S3271" i="1"/>
  <c r="T3271" i="1"/>
  <c r="S3268" i="1"/>
  <c r="T3268" i="1"/>
  <c r="S3274" i="1"/>
  <c r="T3274" i="1"/>
  <c r="S3276" i="1"/>
  <c r="T3276" i="1"/>
  <c r="S3272" i="1"/>
  <c r="T3272" i="1"/>
  <c r="P3275" i="1"/>
  <c r="S3275" i="1"/>
  <c r="T3275" i="1"/>
  <c r="S3278" i="1"/>
  <c r="S3277" i="1"/>
  <c r="T3277" i="1"/>
  <c r="S3279" i="1"/>
  <c r="T3279" i="1"/>
  <c r="S3273" i="1"/>
  <c r="T3273" i="1"/>
  <c r="S3280" i="1"/>
  <c r="T3280" i="1"/>
  <c r="S3295" i="1"/>
  <c r="T3295" i="1"/>
  <c r="S3290" i="1"/>
  <c r="T3290" i="1"/>
  <c r="S3283" i="1"/>
  <c r="T3283" i="1"/>
  <c r="S3287" i="1"/>
  <c r="S3292" i="1"/>
  <c r="T3292" i="1"/>
  <c r="S3282" i="1"/>
  <c r="T3282" i="1"/>
  <c r="S3303" i="1"/>
  <c r="S3299" i="1"/>
  <c r="S3302" i="1"/>
  <c r="S3298" i="1"/>
  <c r="T3298" i="1"/>
  <c r="S3294" i="1"/>
  <c r="S3300" i="1"/>
  <c r="S3296" i="1"/>
  <c r="S3293" i="1"/>
  <c r="T3293" i="1"/>
  <c r="S3284" i="1"/>
  <c r="S3297" i="1"/>
  <c r="P3288" i="1"/>
  <c r="S3288" i="1"/>
  <c r="T3288" i="1"/>
  <c r="S3291" i="1"/>
  <c r="T3291" i="1"/>
  <c r="P3285" i="1"/>
  <c r="S3285" i="1"/>
  <c r="T3285" i="1"/>
  <c r="S3281" i="1"/>
  <c r="T3281" i="1"/>
  <c r="S3289" i="1"/>
  <c r="T3289" i="1"/>
  <c r="S3304" i="1"/>
  <c r="T3304" i="1"/>
  <c r="S3301" i="1"/>
  <c r="T3301" i="1"/>
  <c r="S3308" i="1"/>
  <c r="S3311" i="1"/>
  <c r="T3311" i="1"/>
  <c r="S3305" i="1"/>
  <c r="T3305" i="1"/>
  <c r="P3309" i="1"/>
  <c r="S3309" i="1"/>
  <c r="T3309" i="1"/>
  <c r="S3306" i="1"/>
  <c r="T3306" i="1"/>
  <c r="S3314" i="1"/>
  <c r="S3313" i="1"/>
  <c r="T3313" i="1"/>
  <c r="S3312" i="1"/>
  <c r="S3317" i="1"/>
  <c r="T3317" i="1"/>
  <c r="S3315" i="1"/>
  <c r="T3315" i="1"/>
  <c r="S3310" i="1"/>
  <c r="T3310" i="1"/>
  <c r="S3318" i="1"/>
  <c r="T3318" i="1"/>
  <c r="S3316" i="1"/>
  <c r="T3316" i="1"/>
  <c r="P3319" i="1"/>
  <c r="S3319" i="1"/>
  <c r="S3324" i="1"/>
  <c r="T3324" i="1"/>
  <c r="S3321" i="1"/>
  <c r="S3320" i="1"/>
  <c r="T3320" i="1"/>
  <c r="S3325" i="1"/>
  <c r="T3325" i="1"/>
  <c r="S3322" i="1"/>
  <c r="T3322" i="1"/>
  <c r="S3323" i="1"/>
  <c r="S3343" i="1"/>
  <c r="T3343" i="1"/>
  <c r="S3340" i="1"/>
  <c r="S3342" i="1"/>
  <c r="T3342" i="1"/>
  <c r="S3338" i="1"/>
  <c r="S3336" i="1"/>
  <c r="T3336" i="1"/>
  <c r="S3335" i="1"/>
  <c r="T3335" i="1"/>
  <c r="S3327" i="1"/>
  <c r="T3327" i="1"/>
  <c r="P3333" i="1"/>
  <c r="S3333" i="1"/>
  <c r="T3333" i="1"/>
  <c r="S3331" i="1"/>
  <c r="T3331" i="1"/>
  <c r="S3329" i="1"/>
  <c r="S3326" i="1"/>
  <c r="T3326" i="1"/>
  <c r="S3341" i="1"/>
  <c r="T3341" i="1"/>
  <c r="S3334" i="1"/>
  <c r="T3334" i="1"/>
  <c r="S3339" i="1"/>
  <c r="S3337" i="1"/>
  <c r="T3337" i="1"/>
  <c r="S3345" i="1"/>
  <c r="P3346" i="1"/>
  <c r="S3346" i="1"/>
  <c r="T3346" i="1"/>
  <c r="S3353" i="1"/>
  <c r="S3355" i="1"/>
  <c r="T3355" i="1"/>
  <c r="S3351" i="1"/>
  <c r="S3356" i="1"/>
  <c r="T3356" i="1"/>
  <c r="S3352" i="1"/>
  <c r="S3347" i="1"/>
  <c r="T3347" i="1"/>
  <c r="S3344" i="1"/>
  <c r="S3354" i="1"/>
  <c r="T3354" i="1"/>
  <c r="S3350" i="1"/>
  <c r="S3349" i="1"/>
  <c r="T3349" i="1"/>
  <c r="S3348" i="1"/>
  <c r="S3357" i="1"/>
  <c r="T3357" i="1"/>
  <c r="S3365" i="1"/>
  <c r="T3365" i="1"/>
  <c r="S3366" i="1"/>
  <c r="T3366" i="1"/>
  <c r="S3363" i="1"/>
  <c r="P3360" i="1"/>
  <c r="S3360" i="1"/>
  <c r="T3360" i="1"/>
  <c r="S3364" i="1"/>
  <c r="S3362" i="1"/>
  <c r="T3362" i="1"/>
  <c r="S3359" i="1"/>
  <c r="S3361" i="1"/>
  <c r="T3361" i="1"/>
  <c r="S3358" i="1"/>
  <c r="S3367" i="1"/>
  <c r="T3367" i="1"/>
  <c r="S3370" i="1"/>
  <c r="S3368" i="1"/>
  <c r="T3368" i="1"/>
  <c r="S3379" i="1"/>
  <c r="S3374" i="1"/>
  <c r="T3374" i="1"/>
  <c r="P3369" i="1"/>
  <c r="S3369" i="1"/>
  <c r="T3369" i="1"/>
  <c r="S3380" i="1"/>
  <c r="T3380" i="1"/>
  <c r="S3375" i="1"/>
  <c r="S3378" i="1"/>
  <c r="T3378" i="1"/>
  <c r="S3373" i="1"/>
  <c r="S3376" i="1"/>
  <c r="T3376" i="1"/>
  <c r="S3372" i="1"/>
  <c r="T3372" i="1"/>
  <c r="S3381" i="1"/>
  <c r="T3381" i="1"/>
  <c r="S3377" i="1"/>
  <c r="S3382" i="1"/>
  <c r="T3382" i="1"/>
  <c r="P3386" i="1"/>
  <c r="S3386" i="1"/>
  <c r="T3386" i="1"/>
  <c r="S3394" i="1"/>
  <c r="T3394" i="1"/>
  <c r="S3391" i="1"/>
  <c r="T3391" i="1"/>
  <c r="S3393" i="1"/>
  <c r="T3393" i="1"/>
  <c r="S3389" i="1"/>
  <c r="S3392" i="1"/>
  <c r="T3392" i="1"/>
  <c r="S3388" i="1"/>
  <c r="S3387" i="1"/>
  <c r="T3387" i="1"/>
  <c r="S3384" i="1"/>
  <c r="T3384" i="1"/>
  <c r="S3390" i="1"/>
  <c r="T3390" i="1"/>
  <c r="S3383" i="1"/>
  <c r="T3383" i="1"/>
  <c r="S3385" i="1"/>
  <c r="T3385" i="1"/>
  <c r="S3397" i="1"/>
  <c r="S3396" i="1"/>
  <c r="T3396" i="1"/>
  <c r="S3403" i="1"/>
  <c r="T3403" i="1"/>
  <c r="S3401" i="1"/>
  <c r="T3401" i="1"/>
  <c r="S3400" i="1"/>
  <c r="S3404" i="1"/>
  <c r="T3404" i="1"/>
  <c r="S3402" i="1"/>
  <c r="S3398" i="1"/>
  <c r="T3398" i="1"/>
  <c r="P3395" i="1"/>
  <c r="S3395" i="1"/>
  <c r="T3395" i="1"/>
  <c r="S3411" i="1"/>
  <c r="T3411" i="1"/>
  <c r="S3407" i="1"/>
  <c r="S3413" i="1"/>
  <c r="T3413" i="1"/>
  <c r="S3410" i="1"/>
  <c r="P3405" i="1"/>
  <c r="S3405" i="1"/>
  <c r="T3405" i="1"/>
  <c r="S3412" i="1"/>
  <c r="S3408" i="1"/>
  <c r="T3408" i="1"/>
  <c r="S3409" i="1"/>
  <c r="T3409" i="1"/>
  <c r="S3420" i="1"/>
  <c r="T3420" i="1"/>
  <c r="S3415" i="1"/>
  <c r="S3431" i="1"/>
  <c r="T3431" i="1"/>
  <c r="S3427" i="1"/>
  <c r="S3417" i="1"/>
  <c r="T3417" i="1"/>
  <c r="S3430" i="1"/>
  <c r="S3426" i="1"/>
  <c r="T3426" i="1"/>
  <c r="S3418" i="1"/>
  <c r="P3419" i="1"/>
  <c r="S3419" i="1"/>
  <c r="T3419" i="1"/>
  <c r="S3432" i="1"/>
  <c r="T3432" i="1"/>
  <c r="S3429" i="1"/>
  <c r="T3429" i="1"/>
  <c r="S3425" i="1"/>
  <c r="S3428" i="1"/>
  <c r="T3428" i="1"/>
  <c r="S3424" i="1"/>
  <c r="S3416" i="1"/>
  <c r="T3416" i="1"/>
  <c r="S3414" i="1"/>
  <c r="S3422" i="1"/>
  <c r="T3422" i="1"/>
  <c r="S3434" i="1"/>
  <c r="S3438" i="1"/>
  <c r="T3438" i="1"/>
  <c r="S3433" i="1"/>
  <c r="T3433" i="1"/>
  <c r="P3437" i="1"/>
  <c r="S3437" i="1"/>
  <c r="T3437" i="1"/>
  <c r="S3439" i="1"/>
  <c r="S3444" i="1"/>
  <c r="T3444" i="1"/>
  <c r="S3441" i="1"/>
  <c r="S3442" i="1"/>
  <c r="T3442" i="1"/>
  <c r="S3440" i="1"/>
  <c r="S3443" i="1"/>
  <c r="S3436" i="1"/>
  <c r="P3448" i="1"/>
  <c r="S3448" i="1"/>
  <c r="T3448" i="1"/>
  <c r="S3456" i="1"/>
  <c r="T3456" i="1"/>
  <c r="S3451" i="1"/>
  <c r="T3451" i="1"/>
  <c r="S3457" i="1"/>
  <c r="S3453" i="1"/>
  <c r="T3453" i="1"/>
  <c r="S3445" i="1"/>
  <c r="S3465" i="1"/>
  <c r="T3465" i="1"/>
  <c r="S3459" i="1"/>
  <c r="S3462" i="1"/>
  <c r="T3462" i="1"/>
  <c r="S3464" i="1"/>
  <c r="P3452" i="1"/>
  <c r="S3452" i="1"/>
  <c r="T3452" i="1"/>
  <c r="S3461" i="1"/>
  <c r="T3461" i="1"/>
  <c r="S3458" i="1"/>
  <c r="T3458" i="1"/>
  <c r="S3449" i="1"/>
  <c r="S3446" i="1"/>
  <c r="T3446" i="1"/>
  <c r="S3460" i="1"/>
  <c r="S3455" i="1"/>
  <c r="S3466" i="1"/>
  <c r="S3463" i="1"/>
  <c r="T3463" i="1"/>
  <c r="S3469" i="1"/>
  <c r="S3483" i="1"/>
  <c r="S3477" i="1"/>
  <c r="S3480" i="1"/>
  <c r="T3480" i="1"/>
  <c r="S3474" i="1"/>
  <c r="S3471" i="1"/>
  <c r="S3468" i="1"/>
  <c r="S3478" i="1"/>
  <c r="T3478" i="1"/>
  <c r="S3484" i="1"/>
  <c r="T3484" i="1"/>
  <c r="S3479" i="1"/>
  <c r="S3482" i="1"/>
  <c r="P3470" i="1"/>
  <c r="S3470" i="1"/>
  <c r="T3470" i="1"/>
  <c r="S3481" i="1"/>
  <c r="T3481" i="1"/>
  <c r="S3475" i="1"/>
  <c r="T3475" i="1"/>
  <c r="S3473" i="1"/>
  <c r="T3473" i="1"/>
  <c r="S3476" i="1"/>
  <c r="T3476" i="1"/>
  <c r="S3467" i="1"/>
  <c r="T3467" i="1"/>
  <c r="S3492" i="1"/>
  <c r="T3492" i="1"/>
  <c r="S3498" i="1"/>
  <c r="T3498" i="1"/>
  <c r="S3495" i="1"/>
  <c r="S3496" i="1"/>
  <c r="T3496" i="1"/>
  <c r="S3494" i="1"/>
  <c r="T3494" i="1"/>
  <c r="S3491" i="1"/>
  <c r="T3491" i="1"/>
  <c r="S3490" i="1"/>
  <c r="T3490" i="1"/>
  <c r="S3487" i="1"/>
  <c r="T3487" i="1"/>
  <c r="S3497" i="1"/>
  <c r="T3497" i="1"/>
  <c r="S3493" i="1"/>
  <c r="T3493" i="1"/>
  <c r="S3488" i="1"/>
  <c r="P3489" i="1"/>
  <c r="S3489" i="1"/>
  <c r="T3489" i="1"/>
  <c r="S3485" i="1"/>
  <c r="T3485" i="1"/>
  <c r="S3486" i="1"/>
  <c r="S3499" i="1"/>
  <c r="T3499" i="1"/>
  <c r="S3508" i="1"/>
  <c r="T3508" i="1"/>
  <c r="S3504" i="1"/>
  <c r="T3504" i="1"/>
  <c r="S3500" i="1"/>
  <c r="S3506" i="1"/>
  <c r="T3506" i="1"/>
  <c r="S3514" i="1"/>
  <c r="S3510" i="1"/>
  <c r="T3510" i="1"/>
  <c r="S3507" i="1"/>
  <c r="T3507" i="1"/>
  <c r="S3515" i="1"/>
  <c r="T3515" i="1"/>
  <c r="S3511" i="1"/>
  <c r="T3511" i="1"/>
  <c r="S3502" i="1"/>
  <c r="T3502" i="1"/>
  <c r="P3503" i="1"/>
  <c r="S3503" i="1"/>
  <c r="S3513" i="1"/>
  <c r="T3513" i="1"/>
  <c r="S3512" i="1"/>
  <c r="T3512" i="1"/>
  <c r="S3516" i="1"/>
  <c r="T3516" i="1"/>
  <c r="S3517" i="1"/>
  <c r="T3517" i="1"/>
  <c r="S3519" i="1"/>
  <c r="S3523" i="1"/>
  <c r="T3523" i="1"/>
  <c r="S3518" i="1"/>
  <c r="T3518" i="1"/>
  <c r="S3529" i="1"/>
  <c r="T3529" i="1"/>
  <c r="S3526" i="1"/>
  <c r="T3526" i="1"/>
  <c r="S3530" i="1"/>
  <c r="T3530" i="1"/>
  <c r="S3528" i="1"/>
  <c r="T3528" i="1"/>
  <c r="S3525" i="1"/>
  <c r="T3525" i="1"/>
  <c r="S3527" i="1"/>
  <c r="S3520" i="1"/>
  <c r="T3520" i="1"/>
  <c r="P3522" i="1"/>
  <c r="S3522" i="1"/>
  <c r="T3522" i="1"/>
  <c r="S3521" i="1"/>
  <c r="T3521" i="1"/>
  <c r="S3524" i="1"/>
  <c r="T3524" i="1"/>
  <c r="S3538" i="1"/>
  <c r="T3538" i="1"/>
  <c r="S3536" i="1"/>
  <c r="T3536" i="1"/>
  <c r="S3531" i="1"/>
  <c r="T3531" i="1"/>
  <c r="S3534" i="1"/>
  <c r="T3534" i="1"/>
  <c r="P3535" i="1"/>
  <c r="S3535" i="1"/>
  <c r="T3535" i="1"/>
  <c r="S3543" i="1"/>
  <c r="T3543" i="1"/>
  <c r="S3539" i="1"/>
  <c r="T3539" i="1"/>
  <c r="S3540" i="1"/>
  <c r="T3540" i="1"/>
  <c r="S3541" i="1"/>
  <c r="T3541" i="1"/>
  <c r="S3533" i="1"/>
  <c r="T3533" i="1"/>
  <c r="S3532" i="1"/>
  <c r="S3542" i="1"/>
  <c r="P3547" i="1"/>
  <c r="S3547" i="1"/>
  <c r="T3547" i="1"/>
  <c r="S3552" i="1"/>
  <c r="S3548" i="1"/>
  <c r="S3545" i="1"/>
  <c r="S3558" i="1"/>
  <c r="S3546" i="1"/>
  <c r="S3556" i="1"/>
  <c r="S3553" i="1"/>
  <c r="S3557" i="1"/>
  <c r="S3555" i="1"/>
  <c r="T3555" i="1"/>
  <c r="S3551" i="1"/>
  <c r="S3544" i="1"/>
  <c r="T3544" i="1"/>
  <c r="S3561" i="1"/>
  <c r="S3562" i="1"/>
  <c r="T3562" i="1"/>
  <c r="S3566" i="1"/>
  <c r="T3566" i="1"/>
  <c r="S3570" i="1"/>
  <c r="T3570" i="1"/>
  <c r="S3567" i="1"/>
  <c r="S3564" i="1"/>
  <c r="T3564" i="1"/>
  <c r="S3559" i="1"/>
  <c r="S3571" i="1"/>
  <c r="T3571" i="1"/>
  <c r="S3568" i="1"/>
  <c r="S3574" i="1"/>
  <c r="T3574" i="1"/>
  <c r="S3569" i="1"/>
  <c r="S3573" i="1"/>
  <c r="T3573" i="1"/>
  <c r="S3572" i="1"/>
  <c r="P3563" i="1"/>
  <c r="S3563" i="1"/>
  <c r="T3563" i="1"/>
  <c r="S3560" i="1"/>
  <c r="S3575" i="1"/>
  <c r="T3575" i="1"/>
  <c r="S3593" i="1"/>
  <c r="T3593" i="1"/>
  <c r="S3589" i="1"/>
  <c r="T3589" i="1"/>
  <c r="S3594" i="1"/>
  <c r="T3594" i="1"/>
  <c r="S3590" i="1"/>
  <c r="T3590" i="1"/>
  <c r="S3595" i="1"/>
  <c r="T3595" i="1"/>
  <c r="S3591" i="1"/>
  <c r="T3591" i="1"/>
  <c r="S3586" i="1"/>
  <c r="T3586" i="1"/>
  <c r="S3579" i="1"/>
  <c r="T3579" i="1"/>
  <c r="S3596" i="1"/>
  <c r="T3596" i="1"/>
  <c r="S3592" i="1"/>
  <c r="T3592" i="1"/>
  <c r="S3585" i="1"/>
  <c r="S3578" i="1"/>
  <c r="T3578" i="1"/>
  <c r="S3584" i="1"/>
  <c r="S3588" i="1"/>
  <c r="T3588" i="1"/>
  <c r="S3582" i="1"/>
  <c r="S3576" i="1"/>
  <c r="T3576" i="1"/>
  <c r="S3577" i="1"/>
  <c r="T3577" i="1"/>
  <c r="S3597" i="1"/>
  <c r="T3597" i="1"/>
  <c r="S3600" i="1"/>
  <c r="T3600" i="1"/>
  <c r="S3611" i="1"/>
  <c r="T3611" i="1"/>
  <c r="S3609" i="1"/>
  <c r="T3609" i="1"/>
  <c r="S3606" i="1"/>
  <c r="T3606" i="1"/>
  <c r="S3602" i="1"/>
  <c r="T3602" i="1"/>
  <c r="S3599" i="1"/>
  <c r="P3601" i="1"/>
  <c r="S3601" i="1"/>
  <c r="T3601" i="1"/>
  <c r="S3608" i="1"/>
  <c r="T3608" i="1"/>
  <c r="S3605" i="1"/>
  <c r="S3607" i="1"/>
  <c r="T3607" i="1"/>
  <c r="S3604" i="1"/>
  <c r="S3610" i="1"/>
  <c r="T3610" i="1"/>
  <c r="S3612" i="1"/>
  <c r="S3598" i="1"/>
  <c r="T3598" i="1"/>
  <c r="S3625" i="1"/>
  <c r="S3619" i="1"/>
  <c r="T3619" i="1"/>
  <c r="S3632" i="1"/>
  <c r="S3627" i="1"/>
  <c r="T3627" i="1"/>
  <c r="S3623" i="1"/>
  <c r="S3628" i="1"/>
  <c r="T3628" i="1"/>
  <c r="S3622" i="1"/>
  <c r="S3630" i="1"/>
  <c r="T3630" i="1"/>
  <c r="S3624" i="1"/>
  <c r="T3624" i="1"/>
  <c r="P3617" i="1"/>
  <c r="S3617" i="1"/>
  <c r="T3617" i="1"/>
  <c r="S3621" i="1"/>
  <c r="S3618" i="1"/>
  <c r="T3618" i="1"/>
  <c r="S3613" i="1"/>
  <c r="T3613" i="1"/>
  <c r="S3631" i="1"/>
  <c r="T3631" i="1"/>
  <c r="S3626" i="1"/>
  <c r="S3620" i="1"/>
  <c r="T3620" i="1"/>
  <c r="S3616" i="1"/>
  <c r="S3629" i="1"/>
  <c r="T3629" i="1"/>
  <c r="S3614" i="1"/>
  <c r="T3614" i="1"/>
  <c r="S3639" i="1"/>
  <c r="T3639" i="1"/>
  <c r="P3640" i="1"/>
  <c r="S3640" i="1"/>
  <c r="T3640" i="1"/>
  <c r="S3643" i="1"/>
  <c r="T3643" i="1"/>
  <c r="S3633" i="1"/>
  <c r="S3636" i="1"/>
  <c r="T3636" i="1"/>
  <c r="S3634" i="1"/>
  <c r="S3638" i="1"/>
  <c r="T3638" i="1"/>
  <c r="S3641" i="1"/>
  <c r="S3635" i="1"/>
  <c r="T3635" i="1"/>
  <c r="S3637" i="1"/>
  <c r="S3645" i="1"/>
  <c r="T3645" i="1"/>
  <c r="S3644" i="1"/>
  <c r="S3647" i="1"/>
  <c r="T3647" i="1"/>
  <c r="S3646" i="1"/>
  <c r="T3646" i="1"/>
  <c r="S3666" i="1"/>
  <c r="T3666" i="1"/>
  <c r="S3663" i="1"/>
  <c r="S3656" i="1"/>
  <c r="S3652" i="1"/>
  <c r="P3653" i="1"/>
  <c r="S3653" i="1"/>
  <c r="S3661" i="1"/>
  <c r="S3649" i="1"/>
  <c r="T3649" i="1"/>
  <c r="S3659" i="1"/>
  <c r="T3659" i="1"/>
  <c r="S3658" i="1"/>
  <c r="S3654" i="1"/>
  <c r="T3654" i="1"/>
  <c r="S3648" i="1"/>
  <c r="T3648" i="1"/>
  <c r="S3664" i="1"/>
  <c r="T3664" i="1"/>
  <c r="S3660" i="1"/>
  <c r="T3660" i="1"/>
  <c r="S3662" i="1"/>
  <c r="T3662" i="1"/>
  <c r="S3657" i="1"/>
  <c r="T3657" i="1"/>
  <c r="S3667" i="1"/>
  <c r="S3665" i="1"/>
  <c r="T3665" i="1"/>
  <c r="S3669" i="1"/>
  <c r="S3674" i="1"/>
  <c r="S3672" i="1"/>
  <c r="S3668" i="1"/>
  <c r="T3668" i="1"/>
  <c r="S3677" i="1"/>
  <c r="S3675" i="1"/>
  <c r="S3670" i="1"/>
  <c r="P3671" i="1"/>
  <c r="S3671" i="1"/>
  <c r="T3671" i="1"/>
  <c r="S3678" i="1"/>
  <c r="S3676" i="1"/>
  <c r="S3673" i="1"/>
  <c r="S3679" i="1"/>
  <c r="T3679" i="1"/>
  <c r="S3691" i="1"/>
  <c r="T3691" i="1"/>
  <c r="S3687" i="1"/>
  <c r="T3687" i="1"/>
  <c r="S3682" i="1"/>
  <c r="T3682" i="1"/>
  <c r="S3683" i="1"/>
  <c r="T3683" i="1"/>
  <c r="S3680" i="1"/>
  <c r="T3680" i="1"/>
  <c r="S3684" i="1"/>
  <c r="T3684" i="1"/>
  <c r="S3690" i="1"/>
  <c r="S3693" i="1"/>
  <c r="T3693" i="1"/>
  <c r="P3686" i="1"/>
  <c r="S3686" i="1"/>
  <c r="T3686" i="1"/>
  <c r="S3694" i="1"/>
  <c r="T3694" i="1"/>
  <c r="S3692" i="1"/>
  <c r="T3692" i="1"/>
  <c r="S3681" i="1"/>
  <c r="T3681" i="1"/>
  <c r="S3689" i="1"/>
  <c r="S3695" i="1"/>
  <c r="T3695" i="1"/>
  <c r="S3696" i="1"/>
  <c r="S3705" i="1"/>
  <c r="T3705" i="1"/>
  <c r="S3701" i="1"/>
  <c r="T3701" i="1"/>
  <c r="S3698" i="1"/>
  <c r="T3698" i="1"/>
  <c r="S3704" i="1"/>
  <c r="P3700" i="1"/>
  <c r="S3700" i="1"/>
  <c r="T3700" i="1"/>
  <c r="S3709" i="1"/>
  <c r="S3708" i="1"/>
  <c r="T3708" i="1"/>
  <c r="S3711" i="1"/>
  <c r="S3707" i="1"/>
  <c r="T3707" i="1"/>
  <c r="S3710" i="1"/>
  <c r="S3706" i="1"/>
  <c r="T3706" i="1"/>
  <c r="S3699" i="1"/>
  <c r="T3699" i="1"/>
  <c r="S3697" i="1"/>
  <c r="P3703" i="1"/>
  <c r="S3703" i="1"/>
  <c r="T3703" i="1"/>
  <c r="S3712" i="1"/>
  <c r="T3712" i="1"/>
  <c r="S3715" i="1"/>
  <c r="T3715" i="1"/>
  <c r="S3720" i="1"/>
  <c r="T3720" i="1"/>
  <c r="S3719" i="1"/>
  <c r="T3719" i="1"/>
  <c r="P3717" i="1"/>
  <c r="S3717" i="1"/>
  <c r="T3717" i="1"/>
  <c r="S3723" i="1"/>
  <c r="T3723" i="1"/>
  <c r="S3721" i="1"/>
  <c r="S3722" i="1"/>
  <c r="T3722" i="1"/>
  <c r="S3716" i="1"/>
  <c r="T3716" i="1"/>
  <c r="S3718" i="1"/>
  <c r="S3714" i="1"/>
  <c r="T3714" i="1"/>
  <c r="S3728" i="1"/>
  <c r="S3724" i="1"/>
  <c r="T3724" i="1"/>
  <c r="S3731" i="1"/>
  <c r="T3731" i="1"/>
  <c r="S3729" i="1"/>
  <c r="T3729" i="1"/>
  <c r="S3735" i="1"/>
  <c r="T3735" i="1"/>
  <c r="S3733" i="1"/>
  <c r="T3733" i="1"/>
  <c r="P3727" i="1"/>
  <c r="S3727" i="1"/>
  <c r="T3727" i="1"/>
  <c r="S3732" i="1"/>
  <c r="S3730" i="1"/>
  <c r="T3730" i="1"/>
  <c r="S3734" i="1"/>
  <c r="S3739" i="1"/>
  <c r="T3739" i="1"/>
  <c r="S3744" i="1"/>
  <c r="S3748" i="1"/>
  <c r="T3748" i="1"/>
  <c r="S3741" i="1"/>
  <c r="S3736" i="1"/>
  <c r="T3736" i="1"/>
  <c r="S3745" i="1"/>
  <c r="T3745" i="1"/>
  <c r="S3747" i="1"/>
  <c r="T3747" i="1"/>
  <c r="S3753" i="1"/>
  <c r="T3753" i="1"/>
  <c r="S3752" i="1"/>
  <c r="S3751" i="1"/>
  <c r="T3751" i="1"/>
  <c r="S3755" i="1"/>
  <c r="S3742" i="1"/>
  <c r="T3742" i="1"/>
  <c r="S3738" i="1"/>
  <c r="T3738" i="1"/>
  <c r="S3756" i="1"/>
  <c r="T3756" i="1"/>
  <c r="S3754" i="1"/>
  <c r="T3754" i="1"/>
  <c r="P3746" i="1"/>
  <c r="S3746" i="1"/>
  <c r="T3746" i="1"/>
  <c r="S3749" i="1"/>
  <c r="T3749" i="1"/>
  <c r="S3737" i="1"/>
  <c r="T3737" i="1"/>
  <c r="S3760" i="1"/>
  <c r="T3760" i="1"/>
  <c r="S3758" i="1"/>
  <c r="T3758" i="1"/>
  <c r="S3764" i="1"/>
  <c r="T3764" i="1"/>
  <c r="S3770" i="1"/>
  <c r="S3769" i="1"/>
  <c r="T3769" i="1"/>
  <c r="S3771" i="1"/>
  <c r="T3771" i="1"/>
  <c r="S3773" i="1"/>
  <c r="T3773" i="1"/>
  <c r="S3768" i="1"/>
  <c r="T3768" i="1"/>
  <c r="S3763" i="1"/>
  <c r="T3763" i="1"/>
  <c r="S3766" i="1"/>
  <c r="T3766" i="1"/>
  <c r="S3759" i="1"/>
  <c r="T3759" i="1"/>
  <c r="P3765" i="1"/>
  <c r="S3765" i="1"/>
  <c r="T3765" i="1"/>
  <c r="S3767" i="1"/>
  <c r="S3774" i="1"/>
  <c r="T3774" i="1"/>
  <c r="S3762" i="1"/>
  <c r="T3762" i="1"/>
  <c r="S3772" i="1"/>
  <c r="T3772" i="1"/>
  <c r="S3757" i="1"/>
  <c r="T3757" i="1"/>
  <c r="S3791" i="1"/>
  <c r="T3791" i="1"/>
  <c r="S3787" i="1"/>
  <c r="S3784" i="1"/>
  <c r="T3784" i="1"/>
  <c r="S3780" i="1"/>
  <c r="T3780" i="1"/>
  <c r="S3778" i="1"/>
  <c r="T3778" i="1"/>
  <c r="S3776" i="1"/>
  <c r="T3776" i="1"/>
  <c r="S3788" i="1"/>
  <c r="P3783" i="1"/>
  <c r="S3783" i="1"/>
  <c r="T3783" i="1"/>
  <c r="S3793" i="1"/>
  <c r="S3790" i="1"/>
  <c r="T3790" i="1"/>
  <c r="S3781" i="1"/>
  <c r="T3781" i="1"/>
  <c r="S3789" i="1"/>
  <c r="T3789" i="1"/>
  <c r="S3786" i="1"/>
  <c r="T3786" i="1"/>
  <c r="S3779" i="1"/>
  <c r="T3779" i="1"/>
  <c r="S3775" i="1"/>
  <c r="T3775" i="1"/>
  <c r="S3792" i="1"/>
  <c r="T3792" i="1"/>
  <c r="S3794" i="1"/>
  <c r="S3795" i="1"/>
  <c r="T3795" i="1"/>
  <c r="S3802" i="1"/>
  <c r="T3802" i="1"/>
  <c r="S3810" i="1"/>
  <c r="S3800" i="1"/>
  <c r="S3808" i="1"/>
  <c r="T3808" i="1"/>
  <c r="S3807" i="1"/>
  <c r="T3807" i="1"/>
  <c r="S3803" i="1"/>
  <c r="P3804" i="1"/>
  <c r="S3804" i="1"/>
  <c r="T3804" i="1"/>
  <c r="S3796" i="1"/>
  <c r="T3796" i="1"/>
  <c r="P3801" i="1"/>
  <c r="S3801" i="1"/>
  <c r="T3801" i="1"/>
  <c r="S3806" i="1"/>
  <c r="T3806" i="1"/>
  <c r="S3797" i="1"/>
  <c r="T3797" i="1"/>
  <c r="S3798" i="1"/>
  <c r="T3798" i="1"/>
  <c r="S3805" i="1"/>
  <c r="T3805" i="1"/>
  <c r="S3809" i="1"/>
  <c r="S3811" i="1"/>
  <c r="T3811" i="1"/>
  <c r="S3812" i="1"/>
  <c r="T3812" i="1"/>
  <c r="S3820" i="1"/>
  <c r="T3820" i="1"/>
  <c r="S3816" i="1"/>
  <c r="S3818" i="1"/>
  <c r="T3818" i="1"/>
  <c r="S3814" i="1"/>
  <c r="T3814" i="1"/>
  <c r="S3813" i="1"/>
  <c r="T3813" i="1"/>
  <c r="S3822" i="1"/>
  <c r="S3821" i="1"/>
  <c r="T3821" i="1"/>
  <c r="S3826" i="1"/>
  <c r="S3824" i="1"/>
  <c r="T3824" i="1"/>
  <c r="P3819" i="1"/>
  <c r="S3819" i="1"/>
  <c r="T3819" i="1"/>
  <c r="S3823" i="1"/>
  <c r="T3823" i="1"/>
  <c r="P3817" i="1"/>
  <c r="S3817" i="1"/>
  <c r="T3817" i="1"/>
  <c r="S3825" i="1"/>
  <c r="T3825" i="1"/>
  <c r="S3827" i="1"/>
  <c r="T3827" i="1"/>
  <c r="S3831" i="1"/>
  <c r="S3841" i="1"/>
  <c r="T3841" i="1"/>
  <c r="S3837" i="1"/>
  <c r="T3837" i="1"/>
  <c r="S3838" i="1"/>
  <c r="T3838" i="1"/>
  <c r="S3833" i="1"/>
  <c r="T3833" i="1"/>
  <c r="S3828" i="1"/>
  <c r="T3828" i="1"/>
  <c r="P3832" i="1"/>
  <c r="S3832" i="1"/>
  <c r="T3832" i="1"/>
  <c r="S3835" i="1"/>
  <c r="T3835" i="1"/>
  <c r="S3829" i="1"/>
  <c r="T3829" i="1"/>
  <c r="S3840" i="1"/>
  <c r="T3840" i="1"/>
  <c r="S3836" i="1"/>
  <c r="T3836" i="1"/>
  <c r="S3844" i="1"/>
  <c r="T3844" i="1"/>
  <c r="S3842" i="1"/>
  <c r="S3839" i="1"/>
  <c r="T3839" i="1"/>
  <c r="S3843" i="1"/>
  <c r="T3843" i="1"/>
  <c r="S3845" i="1"/>
  <c r="T3845" i="1"/>
  <c r="S3851" i="1"/>
  <c r="T3851" i="1"/>
  <c r="S3856" i="1"/>
  <c r="T3856" i="1"/>
  <c r="S3848" i="1"/>
  <c r="T3848" i="1"/>
  <c r="S3859" i="1"/>
  <c r="T3859" i="1"/>
  <c r="S3854" i="1"/>
  <c r="T3854" i="1"/>
  <c r="S3853" i="1"/>
  <c r="T3853" i="1"/>
  <c r="S3862" i="1"/>
  <c r="T3862" i="1"/>
  <c r="S3857" i="1"/>
  <c r="T3857" i="1"/>
  <c r="S3849" i="1"/>
  <c r="S3846" i="1"/>
  <c r="S3861" i="1"/>
  <c r="P3855" i="1"/>
  <c r="S3855" i="1"/>
  <c r="T3855" i="1"/>
  <c r="S3864" i="1"/>
  <c r="T3864" i="1"/>
  <c r="S3860" i="1"/>
  <c r="S3866" i="1"/>
  <c r="T3866" i="1"/>
  <c r="S3863" i="1"/>
  <c r="S3868" i="1"/>
  <c r="T3868" i="1"/>
  <c r="S3865" i="1"/>
  <c r="T3865" i="1"/>
  <c r="S3847" i="1"/>
  <c r="T3847" i="1"/>
  <c r="S3867" i="1"/>
  <c r="T3867" i="1"/>
  <c r="S3869" i="1"/>
  <c r="T3869" i="1"/>
  <c r="S3876" i="1"/>
  <c r="S3871" i="1"/>
  <c r="T3871" i="1"/>
  <c r="S3883" i="1"/>
  <c r="S3879" i="1"/>
  <c r="T3879" i="1"/>
  <c r="S3878" i="1"/>
  <c r="T3878" i="1"/>
  <c r="S3884" i="1"/>
  <c r="T3884" i="1"/>
  <c r="S3882" i="1"/>
  <c r="S3877" i="1"/>
  <c r="T3877" i="1"/>
  <c r="P3875" i="1"/>
  <c r="S3875" i="1"/>
  <c r="T3875" i="1"/>
  <c r="S3873" i="1"/>
  <c r="T3873" i="1"/>
  <c r="S3881" i="1"/>
  <c r="S3874" i="1"/>
  <c r="T3874" i="1"/>
  <c r="S3872" i="1"/>
  <c r="S3885" i="1"/>
  <c r="T3885" i="1"/>
  <c r="S3880" i="1"/>
  <c r="T3880" i="1"/>
  <c r="S3886" i="1"/>
  <c r="T3886" i="1"/>
  <c r="S3894" i="1"/>
  <c r="T3894" i="1"/>
  <c r="S3888" i="1"/>
  <c r="T3888" i="1"/>
  <c r="S3890" i="1"/>
  <c r="T3890" i="1"/>
  <c r="P3889" i="1"/>
  <c r="S3889" i="1"/>
  <c r="T3889" i="1"/>
  <c r="S3899" i="1"/>
  <c r="T3899" i="1"/>
  <c r="S3898" i="1"/>
  <c r="T3898" i="1"/>
  <c r="S3893" i="1"/>
  <c r="T3893" i="1"/>
  <c r="S3900" i="1"/>
  <c r="T3900" i="1"/>
  <c r="S3896" i="1"/>
  <c r="T3896" i="1"/>
  <c r="S3895" i="1"/>
  <c r="S3892" i="1"/>
  <c r="T3892" i="1"/>
  <c r="S3897" i="1"/>
  <c r="T3897" i="1"/>
  <c r="S3903" i="1"/>
  <c r="T3903" i="1"/>
  <c r="P3904" i="1"/>
  <c r="S3904" i="1"/>
  <c r="T3904" i="1"/>
  <c r="S3906" i="1"/>
  <c r="S3905" i="1"/>
  <c r="T3905" i="1"/>
  <c r="S3901" i="1"/>
  <c r="S3913" i="1"/>
  <c r="T3913" i="1"/>
  <c r="S3910" i="1"/>
  <c r="T3910" i="1"/>
  <c r="S3912" i="1"/>
  <c r="T3912" i="1"/>
  <c r="S3909" i="1"/>
  <c r="T3909" i="1"/>
  <c r="S3907" i="1"/>
  <c r="T3907" i="1"/>
  <c r="S3911" i="1"/>
  <c r="T3911" i="1"/>
  <c r="S3908" i="1"/>
  <c r="S3915" i="1"/>
  <c r="T3915" i="1"/>
  <c r="S3919" i="1"/>
  <c r="T3919" i="1"/>
  <c r="S3924" i="1"/>
  <c r="S3928" i="1"/>
  <c r="T3928" i="1"/>
  <c r="S3923" i="1"/>
  <c r="T3923" i="1"/>
  <c r="S3914" i="1"/>
  <c r="T3914" i="1"/>
  <c r="S3933" i="1"/>
  <c r="T3933" i="1"/>
  <c r="S3931" i="1"/>
  <c r="T3931" i="1"/>
  <c r="S3930" i="1"/>
  <c r="T3930" i="1"/>
  <c r="S3926" i="1"/>
  <c r="T3926" i="1"/>
  <c r="S3925" i="1"/>
  <c r="T3925" i="1"/>
  <c r="S3927" i="1"/>
  <c r="T3927" i="1"/>
  <c r="S3920" i="1"/>
  <c r="T3920" i="1"/>
  <c r="S3916" i="1"/>
  <c r="T3916" i="1"/>
  <c r="S3929" i="1"/>
  <c r="T3929" i="1"/>
  <c r="S3921" i="1"/>
  <c r="T3921" i="1"/>
  <c r="P3922" i="1"/>
  <c r="S3922" i="1"/>
  <c r="T3922" i="1"/>
  <c r="S3932" i="1"/>
  <c r="S3934" i="1"/>
  <c r="T3934" i="1"/>
  <c r="S3943" i="1"/>
  <c r="T3943" i="1"/>
  <c r="S3940" i="1"/>
  <c r="T3940" i="1"/>
  <c r="S3936" i="1"/>
  <c r="T3936" i="1"/>
  <c r="S3947" i="1"/>
  <c r="T3947" i="1"/>
  <c r="S3945" i="1"/>
  <c r="T3945" i="1"/>
  <c r="P3939" i="1"/>
  <c r="S3939" i="1"/>
  <c r="T3939" i="1"/>
  <c r="S3938" i="1"/>
  <c r="T3938" i="1"/>
  <c r="S3946" i="1"/>
  <c r="T3946" i="1"/>
  <c r="S3944" i="1"/>
  <c r="T3944" i="1"/>
  <c r="S3935" i="1"/>
  <c r="S3941" i="1"/>
  <c r="S3948" i="1"/>
  <c r="T3948" i="1"/>
  <c r="S3953" i="1"/>
  <c r="T3953" i="1"/>
  <c r="P3954" i="1"/>
  <c r="S3954" i="1"/>
  <c r="T3954" i="1"/>
  <c r="S3951" i="1"/>
  <c r="T3951" i="1"/>
  <c r="S3959" i="1"/>
  <c r="T3959" i="1"/>
  <c r="S3958" i="1"/>
  <c r="T3958" i="1"/>
  <c r="S3957" i="1"/>
  <c r="S3955" i="1"/>
  <c r="T3955" i="1"/>
  <c r="S3950" i="1"/>
  <c r="T3950" i="1"/>
  <c r="S3956" i="1"/>
  <c r="T3956" i="1"/>
  <c r="S3952" i="1"/>
  <c r="S3949" i="1"/>
  <c r="T3949" i="1"/>
  <c r="S3961" i="1"/>
  <c r="T3961" i="1"/>
  <c r="S3973" i="1"/>
  <c r="T3973" i="1"/>
  <c r="S3969" i="1"/>
  <c r="S3965" i="1"/>
  <c r="T3965" i="1"/>
  <c r="P3964" i="1"/>
  <c r="S3964" i="1"/>
  <c r="T3964" i="1"/>
  <c r="S3975" i="1"/>
  <c r="T3975" i="1"/>
  <c r="S3974" i="1"/>
  <c r="S3970" i="1"/>
  <c r="T3970" i="1"/>
  <c r="S3976" i="1"/>
  <c r="S3972" i="1"/>
  <c r="T3972" i="1"/>
  <c r="S3971" i="1"/>
  <c r="S3963" i="1"/>
  <c r="T3963" i="1"/>
  <c r="S3967" i="1"/>
  <c r="T3967" i="1"/>
  <c r="S3968" i="1"/>
  <c r="T3968" i="1"/>
  <c r="S3966" i="1"/>
  <c r="S3962" i="1"/>
  <c r="T3962" i="1"/>
  <c r="S3982" i="1"/>
  <c r="S3981" i="1"/>
  <c r="T3981" i="1"/>
  <c r="P3978" i="1"/>
  <c r="S3978" i="1"/>
  <c r="T3978" i="1"/>
  <c r="S3977" i="1"/>
  <c r="T3977" i="1"/>
  <c r="S3979" i="1"/>
  <c r="S3980" i="1"/>
  <c r="T3980" i="1"/>
  <c r="S3983" i="1"/>
  <c r="S3984" i="1"/>
  <c r="T3984" i="1"/>
  <c r="S3985" i="1"/>
  <c r="T3985" i="1"/>
  <c r="P3986" i="1"/>
  <c r="S3986" i="1"/>
  <c r="T3986" i="1"/>
  <c r="S3992" i="1"/>
  <c r="T3992" i="1"/>
  <c r="S3990" i="1"/>
  <c r="T3990" i="1"/>
  <c r="S3989" i="1"/>
  <c r="T3989" i="1"/>
  <c r="S3988" i="1"/>
  <c r="T3988" i="1"/>
  <c r="S3991" i="1"/>
  <c r="S3987" i="1"/>
  <c r="T3987" i="1"/>
  <c r="P3994" i="1"/>
  <c r="S3994" i="1"/>
  <c r="T3994" i="1"/>
  <c r="S4004" i="1"/>
  <c r="T4004" i="1"/>
  <c r="S4000" i="1"/>
  <c r="S4001" i="1"/>
  <c r="T4001" i="1"/>
  <c r="S3999" i="1"/>
  <c r="S3998" i="1"/>
  <c r="T3998" i="1"/>
  <c r="S3995" i="1"/>
  <c r="T3995" i="1"/>
  <c r="S3993" i="1"/>
  <c r="T3993" i="1"/>
  <c r="S4003" i="1"/>
  <c r="S3997" i="1"/>
  <c r="T3997" i="1"/>
  <c r="S3996" i="1"/>
  <c r="S4005" i="1"/>
  <c r="T4005" i="1"/>
  <c r="S4002" i="1"/>
  <c r="T4002" i="1"/>
  <c r="P4009" i="1"/>
  <c r="S4009" i="1"/>
  <c r="T4009" i="1"/>
  <c r="S4008" i="1"/>
  <c r="S4015" i="1"/>
  <c r="T4015" i="1"/>
  <c r="S4012" i="1"/>
  <c r="S4013" i="1"/>
  <c r="T4013" i="1"/>
  <c r="S4006" i="1"/>
  <c r="S4010" i="1"/>
  <c r="T4010" i="1"/>
  <c r="S4011" i="1"/>
  <c r="S4016" i="1"/>
  <c r="T4016" i="1"/>
  <c r="S4014" i="1"/>
  <c r="S4024" i="1"/>
  <c r="T4024" i="1"/>
  <c r="S4018" i="1"/>
  <c r="S4025" i="1"/>
  <c r="T4025" i="1"/>
  <c r="P4022" i="1"/>
  <c r="S4022" i="1"/>
  <c r="T4022" i="1"/>
  <c r="S4023" i="1"/>
  <c r="T4023" i="1"/>
  <c r="S4021" i="1"/>
  <c r="T4021" i="1"/>
  <c r="S4031" i="1"/>
  <c r="T4031" i="1"/>
  <c r="S4028" i="1"/>
  <c r="S4030" i="1"/>
  <c r="T4030" i="1"/>
  <c r="S4027" i="1"/>
  <c r="S4020" i="1"/>
  <c r="T4020" i="1"/>
  <c r="S4026" i="1"/>
  <c r="T4026" i="1"/>
  <c r="S4032" i="1"/>
  <c r="T4032" i="1"/>
  <c r="S4029" i="1"/>
  <c r="S4017" i="1"/>
  <c r="T4017" i="1"/>
  <c r="S4045" i="1"/>
  <c r="S4039" i="1"/>
  <c r="S4033" i="1"/>
  <c r="S4049" i="1"/>
  <c r="S4046" i="1"/>
  <c r="S4044" i="1"/>
  <c r="S4050" i="1"/>
  <c r="S4047" i="1"/>
  <c r="P4038" i="1"/>
  <c r="S4038" i="1"/>
  <c r="T4038" i="1"/>
  <c r="S4036" i="1"/>
  <c r="S4041" i="1"/>
  <c r="T4041" i="1"/>
  <c r="S4042" i="1"/>
  <c r="S4043" i="1"/>
  <c r="S4035" i="1"/>
  <c r="S4037" i="1"/>
  <c r="T4037" i="1"/>
  <c r="S4051" i="1"/>
  <c r="T4051" i="1"/>
  <c r="S4048" i="1"/>
  <c r="S4055" i="1"/>
  <c r="T4055" i="1"/>
  <c r="S4064" i="1"/>
  <c r="S4062" i="1"/>
  <c r="T4062" i="1"/>
  <c r="P4056" i="1"/>
  <c r="S4056" i="1"/>
  <c r="T4056" i="1"/>
  <c r="S4069" i="1"/>
  <c r="T4069" i="1"/>
  <c r="S4066" i="1"/>
  <c r="T4066" i="1"/>
  <c r="S4068" i="1"/>
  <c r="S4065" i="1"/>
  <c r="T4065" i="1"/>
  <c r="S4063" i="1"/>
  <c r="T4063" i="1"/>
  <c r="S4058" i="1"/>
  <c r="T4058" i="1"/>
  <c r="S4052" i="1"/>
  <c r="S4061" i="1"/>
  <c r="T4061" i="1"/>
  <c r="S4054" i="1"/>
  <c r="T4054" i="1"/>
  <c r="S4057" i="1"/>
  <c r="T4057" i="1"/>
  <c r="S4070" i="1"/>
  <c r="S4067" i="1"/>
  <c r="T4067" i="1"/>
  <c r="S4092" i="1"/>
  <c r="T4092" i="1"/>
  <c r="S4089" i="1"/>
  <c r="T4089" i="1"/>
  <c r="S4083" i="1"/>
  <c r="T4083" i="1"/>
  <c r="S4079" i="1"/>
  <c r="T4079" i="1"/>
  <c r="S4075" i="1"/>
  <c r="T4075" i="1"/>
  <c r="P4078" i="1"/>
  <c r="S4078" i="1"/>
  <c r="T4078" i="1"/>
  <c r="S4090" i="1"/>
  <c r="S4086" i="1"/>
  <c r="T4086" i="1"/>
  <c r="S4080" i="1"/>
  <c r="T4080" i="1"/>
  <c r="S4072" i="1"/>
  <c r="T4072" i="1"/>
  <c r="S4071" i="1"/>
  <c r="S4077" i="1"/>
  <c r="S4087" i="1"/>
  <c r="S4082" i="1"/>
  <c r="T4082" i="1"/>
  <c r="S4088" i="1"/>
  <c r="T4088" i="1"/>
  <c r="S4084" i="1"/>
  <c r="T4084" i="1"/>
  <c r="S4093" i="1"/>
  <c r="T4093" i="1"/>
  <c r="S4091" i="1"/>
  <c r="T4091" i="1"/>
  <c r="S4106" i="1"/>
  <c r="T4106" i="1"/>
  <c r="S4101" i="1"/>
  <c r="T4101" i="1"/>
  <c r="S4102" i="1"/>
  <c r="S4104" i="1"/>
  <c r="T4104" i="1"/>
  <c r="S4096" i="1"/>
  <c r="T4096" i="1"/>
  <c r="S4099" i="1"/>
  <c r="T4099" i="1"/>
  <c r="S4094" i="1"/>
  <c r="S4095" i="1"/>
  <c r="T4095" i="1"/>
  <c r="P4098" i="1"/>
  <c r="S4098" i="1"/>
  <c r="T4098" i="1"/>
  <c r="S4097" i="1"/>
  <c r="S4103" i="1"/>
  <c r="T4103" i="1"/>
  <c r="S4105" i="1"/>
  <c r="S4107" i="1"/>
  <c r="T4107" i="1"/>
  <c r="S4117" i="1"/>
  <c r="S4121" i="1"/>
  <c r="S4114" i="1"/>
  <c r="S4112" i="1"/>
  <c r="T4112" i="1"/>
  <c r="S4111" i="1"/>
  <c r="S4109" i="1"/>
  <c r="T4109" i="1"/>
  <c r="S4116" i="1"/>
  <c r="S4118" i="1"/>
  <c r="P4113" i="1"/>
  <c r="S4113" i="1"/>
  <c r="T4113" i="1"/>
  <c r="S4120" i="1"/>
  <c r="S4119" i="1"/>
  <c r="T4119" i="1"/>
  <c r="S4126" i="1"/>
  <c r="T4126" i="1"/>
  <c r="S4128" i="1"/>
  <c r="T4128" i="1"/>
  <c r="S4133" i="1"/>
  <c r="S4123" i="1"/>
  <c r="T4123" i="1"/>
  <c r="S4130" i="1"/>
  <c r="T4130" i="1"/>
  <c r="P4129" i="1"/>
  <c r="S4129" i="1"/>
  <c r="T4129" i="1"/>
  <c r="P4127" i="1"/>
  <c r="S4127" i="1"/>
  <c r="T4127" i="1"/>
  <c r="S4144" i="1"/>
  <c r="T4144" i="1"/>
  <c r="S4139" i="1"/>
  <c r="P4143" i="1"/>
  <c r="S4143" i="1"/>
  <c r="T4143" i="1"/>
  <c r="P4138" i="1"/>
  <c r="S4138" i="1"/>
  <c r="T4138" i="1"/>
  <c r="S4142" i="1"/>
  <c r="T4142" i="1"/>
  <c r="S4147" i="1"/>
  <c r="T4147" i="1"/>
  <c r="S4141" i="1"/>
  <c r="T4141" i="1"/>
  <c r="S4137" i="1"/>
  <c r="S4134" i="1"/>
  <c r="T4134" i="1"/>
  <c r="S4148" i="1"/>
  <c r="S4150" i="1"/>
  <c r="T4150" i="1"/>
  <c r="S4151" i="1"/>
  <c r="T4151" i="1"/>
  <c r="S4140" i="1"/>
  <c r="T4140" i="1"/>
  <c r="S4149" i="1"/>
  <c r="P4153" i="1"/>
  <c r="S4153" i="1"/>
  <c r="T4153" i="1"/>
  <c r="P4159" i="1"/>
  <c r="S4159" i="1"/>
  <c r="T4159" i="1"/>
  <c r="S4162" i="1"/>
  <c r="T4162" i="1"/>
  <c r="S4157" i="1"/>
  <c r="S4163" i="1"/>
  <c r="T4163" i="1"/>
  <c r="S4160" i="1"/>
  <c r="T4160" i="1"/>
  <c r="S4154" i="1"/>
  <c r="T4154" i="1"/>
  <c r="S4156" i="1"/>
  <c r="S4165" i="1"/>
  <c r="T4165" i="1"/>
  <c r="S4166" i="1"/>
  <c r="T4166" i="1"/>
  <c r="S4164" i="1"/>
  <c r="T4164" i="1"/>
  <c r="S4158" i="1"/>
  <c r="S4167" i="1"/>
  <c r="T4167" i="1"/>
  <c r="S4174" i="1"/>
  <c r="T4174" i="1"/>
  <c r="S4175" i="1"/>
  <c r="T4175" i="1"/>
  <c r="S4170" i="1"/>
  <c r="T4170" i="1"/>
  <c r="S4172" i="1"/>
  <c r="T4172" i="1"/>
  <c r="S4168" i="1"/>
  <c r="T4168" i="1"/>
  <c r="P4171" i="1"/>
  <c r="S4171" i="1"/>
  <c r="T4171" i="1"/>
  <c r="S4179" i="1"/>
  <c r="S4177" i="1"/>
  <c r="T4177" i="1"/>
  <c r="S4178" i="1"/>
  <c r="T4178" i="1"/>
  <c r="S4176" i="1"/>
  <c r="T4176" i="1"/>
  <c r="S4190" i="1"/>
  <c r="T4190" i="1"/>
  <c r="S4186" i="1"/>
  <c r="T4186" i="1"/>
  <c r="S4182" i="1"/>
  <c r="T4182" i="1"/>
  <c r="P4185" i="1"/>
  <c r="S4185" i="1"/>
  <c r="T4185" i="1"/>
  <c r="S4194" i="1"/>
  <c r="S4191" i="1"/>
  <c r="T4191" i="1"/>
  <c r="S4193" i="1"/>
  <c r="T4193" i="1"/>
  <c r="S4192" i="1"/>
  <c r="T4192" i="1"/>
  <c r="S4189" i="1"/>
  <c r="S4188" i="1"/>
  <c r="T4188" i="1"/>
  <c r="S4184" i="1"/>
  <c r="T4184" i="1"/>
  <c r="S4181" i="1"/>
  <c r="T4181" i="1"/>
  <c r="S4195" i="1"/>
  <c r="T4195" i="1"/>
  <c r="S4180" i="1"/>
  <c r="T4180" i="1"/>
  <c r="S4199" i="1"/>
  <c r="T4199" i="1"/>
  <c r="S4226" i="1"/>
  <c r="T4226" i="1"/>
  <c r="S4205" i="1"/>
  <c r="T4205" i="1"/>
  <c r="S4197" i="1"/>
  <c r="T4197" i="1"/>
  <c r="P4202" i="1"/>
  <c r="S4202" i="1"/>
  <c r="T4202" i="1"/>
  <c r="S4209" i="1"/>
  <c r="T4209" i="1"/>
  <c r="S4224" i="1"/>
  <c r="T4224" i="1"/>
  <c r="S4218" i="1"/>
  <c r="T4218" i="1"/>
  <c r="S4220" i="1"/>
  <c r="T4220" i="1"/>
  <c r="S4200" i="1"/>
  <c r="T4200" i="1"/>
  <c r="S4196" i="1"/>
  <c r="S4215" i="1"/>
  <c r="T4215" i="1"/>
  <c r="S4229" i="1"/>
  <c r="T4229" i="1"/>
  <c r="S4210" i="1"/>
  <c r="T4210" i="1"/>
  <c r="S4212" i="1"/>
  <c r="S4206" i="1"/>
  <c r="T4206" i="1"/>
  <c r="S4198" i="1"/>
  <c r="T4198" i="1"/>
  <c r="P4203" i="1"/>
  <c r="S4203" i="1"/>
  <c r="T4203" i="1"/>
  <c r="S4221" i="1"/>
  <c r="T4221" i="1"/>
  <c r="S4214" i="1"/>
  <c r="T4214" i="1"/>
  <c r="S4225" i="1"/>
  <c r="T4225" i="1"/>
  <c r="S4216" i="1"/>
  <c r="T4216" i="1"/>
  <c r="S4211" i="1"/>
  <c r="T4211" i="1"/>
  <c r="S4208" i="1"/>
  <c r="T4208" i="1"/>
  <c r="S4201" i="1"/>
  <c r="T4201" i="1"/>
  <c r="S4227" i="1"/>
  <c r="T4227" i="1"/>
  <c r="S4217" i="1"/>
  <c r="S4219" i="1"/>
  <c r="T4219" i="1"/>
  <c r="S4213" i="1"/>
  <c r="T4213" i="1"/>
  <c r="S4204" i="1"/>
  <c r="T4204" i="1"/>
  <c r="S4230" i="1"/>
  <c r="S4223" i="1"/>
  <c r="T4223" i="1"/>
  <c r="S4222" i="1"/>
  <c r="T4222" i="1"/>
  <c r="S4228" i="1"/>
  <c r="T4228" i="1"/>
  <c r="S4233" i="1"/>
  <c r="S4234" i="1"/>
  <c r="T4234" i="1"/>
  <c r="P4238" i="1"/>
  <c r="S4238" i="1"/>
  <c r="T4238" i="1"/>
  <c r="S4251" i="1"/>
  <c r="S4246" i="1"/>
  <c r="T4246" i="1"/>
  <c r="S4248" i="1"/>
  <c r="S4244" i="1"/>
  <c r="S4250" i="1"/>
  <c r="T4250" i="1"/>
  <c r="S4242" i="1"/>
  <c r="S4247" i="1"/>
  <c r="T4247" i="1"/>
  <c r="S4243" i="1"/>
  <c r="T4243" i="1"/>
  <c r="S4239" i="1"/>
  <c r="T4239" i="1"/>
  <c r="S4231" i="1"/>
  <c r="S4245" i="1"/>
  <c r="T4245" i="1"/>
  <c r="S4241" i="1"/>
  <c r="T4241" i="1"/>
  <c r="S4236" i="1"/>
  <c r="T4236" i="1"/>
  <c r="S4240" i="1"/>
  <c r="T4240" i="1"/>
  <c r="S4252" i="1"/>
  <c r="T4252" i="1"/>
  <c r="S4249" i="1"/>
  <c r="T4249" i="1"/>
  <c r="S4260" i="1"/>
  <c r="T4260" i="1"/>
  <c r="S4259" i="1"/>
  <c r="P4255" i="1"/>
  <c r="S4255" i="1"/>
  <c r="T4255" i="1"/>
  <c r="S4267" i="1"/>
  <c r="T4267" i="1"/>
  <c r="S4264" i="1"/>
  <c r="T4264" i="1"/>
  <c r="S4263" i="1"/>
  <c r="S4261" i="1"/>
  <c r="T4261" i="1"/>
  <c r="S4256" i="1"/>
  <c r="S4253" i="1"/>
  <c r="T4253" i="1"/>
  <c r="S4265" i="1"/>
  <c r="T4265" i="1"/>
  <c r="S4262" i="1"/>
  <c r="T4262" i="1"/>
  <c r="S4257" i="1"/>
  <c r="T4257" i="1"/>
  <c r="S4269" i="1"/>
  <c r="S4266" i="1"/>
  <c r="T4266" i="1"/>
  <c r="S4268" i="1"/>
  <c r="P4273" i="1"/>
  <c r="S4273" i="1"/>
  <c r="T4273" i="1"/>
  <c r="S4275" i="1"/>
  <c r="S4281" i="1"/>
  <c r="T4281" i="1"/>
  <c r="S4278" i="1"/>
  <c r="T4278" i="1"/>
  <c r="S4279" i="1"/>
  <c r="T4279" i="1"/>
  <c r="S4276" i="1"/>
  <c r="T4276" i="1"/>
  <c r="S4272" i="1"/>
  <c r="T4272" i="1"/>
  <c r="S4274" i="1"/>
  <c r="T4274" i="1"/>
  <c r="S4270" i="1"/>
  <c r="T4270" i="1"/>
  <c r="S4282" i="1"/>
  <c r="S4280" i="1"/>
  <c r="T4280" i="1"/>
  <c r="S4277" i="1"/>
  <c r="T4277" i="1"/>
  <c r="S4298" i="1"/>
  <c r="T4298" i="1"/>
  <c r="S4294" i="1"/>
  <c r="S4285" i="1"/>
  <c r="T4285" i="1"/>
  <c r="S4293" i="1"/>
  <c r="T4293" i="1"/>
  <c r="S4296" i="1"/>
  <c r="T4296" i="1"/>
  <c r="S4287" i="1"/>
  <c r="T4287" i="1"/>
  <c r="S4301" i="1"/>
  <c r="T4301" i="1"/>
  <c r="S4297" i="1"/>
  <c r="T4297" i="1"/>
  <c r="S4288" i="1"/>
  <c r="T4288" i="1"/>
  <c r="P4292" i="1"/>
  <c r="S4292" i="1"/>
  <c r="T4292" i="1"/>
  <c r="S4302" i="1"/>
  <c r="T4302" i="1"/>
  <c r="S4300" i="1"/>
  <c r="T4300" i="1"/>
  <c r="S4291" i="1"/>
  <c r="T4291" i="1"/>
  <c r="S4289" i="1"/>
  <c r="T4289" i="1"/>
  <c r="S4299" i="1"/>
  <c r="T4299" i="1"/>
  <c r="S4421" i="1"/>
  <c r="T4421" i="1"/>
  <c r="S4419" i="1"/>
  <c r="T4419" i="1"/>
  <c r="S4428" i="1"/>
  <c r="T4428" i="1"/>
  <c r="P4422" i="1"/>
  <c r="S4422" i="1"/>
  <c r="T4422" i="1"/>
  <c r="S4429" i="1"/>
  <c r="T4429" i="1"/>
  <c r="S4426" i="1"/>
  <c r="T4426" i="1"/>
  <c r="S4420" i="1"/>
  <c r="T4420" i="1"/>
  <c r="S4430" i="1"/>
  <c r="S4425" i="1"/>
  <c r="T4425" i="1"/>
  <c r="S4427" i="1"/>
  <c r="T4427" i="1"/>
  <c r="S4418" i="1"/>
  <c r="S4446" i="1"/>
  <c r="S4442" i="1"/>
  <c r="T4442" i="1"/>
  <c r="S4447" i="1"/>
  <c r="T4447" i="1"/>
  <c r="S4443" i="1"/>
  <c r="S4444" i="1"/>
  <c r="P4438" i="1"/>
  <c r="S4438" i="1"/>
  <c r="T4438" i="1"/>
  <c r="S4439" i="1"/>
  <c r="S4434" i="1"/>
  <c r="S4437" i="1"/>
  <c r="T4437" i="1"/>
  <c r="S4441" i="1"/>
  <c r="S4440" i="1"/>
  <c r="S4433" i="1"/>
  <c r="S4436" i="1"/>
  <c r="T4436" i="1"/>
  <c r="S4448" i="1"/>
  <c r="T4448" i="1"/>
  <c r="S4445" i="1"/>
  <c r="S4461" i="1"/>
  <c r="S4456" i="1"/>
  <c r="T4456" i="1"/>
  <c r="S4459" i="1"/>
  <c r="T4459" i="1"/>
  <c r="S4460" i="1"/>
  <c r="S4455" i="1"/>
  <c r="S4454" i="1"/>
  <c r="T4454" i="1"/>
  <c r="S4453" i="1"/>
  <c r="T4453" i="1"/>
  <c r="S4450" i="1"/>
  <c r="S4463" i="1"/>
  <c r="S4458" i="1"/>
  <c r="T4458" i="1"/>
  <c r="P4452" i="1"/>
  <c r="S4452" i="1"/>
  <c r="T4452" i="1"/>
  <c r="S4451" i="1"/>
  <c r="T4451" i="1"/>
  <c r="S4462" i="1"/>
  <c r="S4457" i="1"/>
  <c r="S4465" i="1"/>
  <c r="T4465" i="1"/>
  <c r="S4477" i="1"/>
  <c r="S4473" i="1"/>
  <c r="P4468" i="1"/>
  <c r="S4468" i="1"/>
  <c r="T4468" i="1"/>
  <c r="S4469" i="1"/>
  <c r="T4469" i="1"/>
  <c r="S4464" i="1"/>
  <c r="S4467" i="1"/>
  <c r="T4467" i="1"/>
  <c r="S4474" i="1"/>
  <c r="T4474" i="1"/>
  <c r="S4475" i="1"/>
  <c r="T4475" i="1"/>
  <c r="S4470" i="1"/>
  <c r="S4471" i="1"/>
  <c r="T4471" i="1"/>
  <c r="S4466" i="1"/>
  <c r="T4466" i="1"/>
  <c r="S4472" i="1"/>
  <c r="T4472" i="1"/>
  <c r="S4478" i="1"/>
  <c r="S4476" i="1"/>
  <c r="T4476" i="1"/>
  <c r="S4485" i="1"/>
  <c r="T4485" i="1"/>
  <c r="S4483" i="1"/>
  <c r="T4483" i="1"/>
  <c r="S4480" i="1"/>
  <c r="T4480" i="1"/>
  <c r="P4482" i="1"/>
  <c r="S4482" i="1"/>
  <c r="T4482" i="1"/>
  <c r="S4492" i="1"/>
  <c r="T4492" i="1"/>
  <c r="S4488" i="1"/>
  <c r="T4488" i="1"/>
  <c r="S4489" i="1"/>
  <c r="T4489" i="1"/>
  <c r="S4486" i="1"/>
  <c r="T4486" i="1"/>
  <c r="S4491" i="1"/>
  <c r="T4491" i="1"/>
  <c r="S4487" i="1"/>
  <c r="T4487" i="1"/>
  <c r="S4484" i="1"/>
  <c r="S4493" i="1"/>
  <c r="T4493" i="1"/>
  <c r="S4490" i="1"/>
  <c r="S4505" i="1"/>
  <c r="T4505" i="1"/>
  <c r="S4504" i="1"/>
  <c r="T4504" i="1"/>
  <c r="S4502" i="1"/>
  <c r="T4502" i="1"/>
  <c r="P4497" i="1"/>
  <c r="S4497" i="1"/>
  <c r="T4497" i="1"/>
  <c r="S4507" i="1"/>
  <c r="T4507" i="1"/>
  <c r="S4503" i="1"/>
  <c r="S4500" i="1"/>
  <c r="T4500" i="1"/>
  <c r="S4496" i="1"/>
  <c r="T4496" i="1"/>
  <c r="S4499" i="1"/>
  <c r="T4499" i="1"/>
  <c r="S4501" i="1"/>
  <c r="S4498" i="1"/>
  <c r="T4498" i="1"/>
  <c r="S4494" i="1"/>
  <c r="T4494" i="1"/>
  <c r="S4506" i="1"/>
  <c r="T4506" i="1"/>
  <c r="S4508" i="1"/>
  <c r="T4508" i="1"/>
  <c r="S4512" i="1"/>
  <c r="T4512" i="1"/>
  <c r="S4510" i="1"/>
  <c r="T4510" i="1"/>
  <c r="S4511" i="1"/>
  <c r="T4511" i="1"/>
  <c r="S4509" i="1"/>
  <c r="T4509" i="1"/>
  <c r="P4515" i="1"/>
  <c r="S4515" i="1"/>
  <c r="T4515" i="1"/>
  <c r="S4516" i="1"/>
  <c r="T4516" i="1"/>
  <c r="S4513" i="1"/>
  <c r="T4513" i="1"/>
  <c r="S4514" i="1"/>
  <c r="T4514" i="1"/>
  <c r="S4518" i="1"/>
  <c r="T4518" i="1"/>
  <c r="S4517" i="1"/>
  <c r="S4520" i="1"/>
  <c r="T4520" i="1"/>
  <c r="S4526" i="1"/>
  <c r="S4519" i="1"/>
  <c r="T4519" i="1"/>
  <c r="S4527" i="1"/>
  <c r="T4527" i="1"/>
  <c r="S4523" i="1"/>
  <c r="T4523" i="1"/>
  <c r="S4524" i="1"/>
  <c r="P4525" i="1"/>
  <c r="S4525" i="1"/>
  <c r="T4525" i="1"/>
  <c r="S4529" i="1"/>
  <c r="T4529" i="1"/>
  <c r="S4528" i="1"/>
  <c r="T4528" i="1"/>
  <c r="S4522" i="1"/>
  <c r="S4535" i="1"/>
  <c r="T4535" i="1"/>
  <c r="S4534" i="1"/>
  <c r="T4534" i="1"/>
  <c r="S4533" i="1"/>
  <c r="T4533" i="1"/>
  <c r="S4530" i="1"/>
  <c r="P4532" i="1"/>
  <c r="S4532" i="1"/>
  <c r="T4532" i="1"/>
  <c r="S4531" i="1"/>
  <c r="T4531" i="1"/>
  <c r="S4539" i="1"/>
  <c r="T4539" i="1"/>
  <c r="S4536" i="1"/>
  <c r="T4536" i="1"/>
  <c r="S4548" i="1"/>
  <c r="T4548" i="1"/>
  <c r="S4544" i="1"/>
  <c r="T4544" i="1"/>
  <c r="S4542" i="1"/>
  <c r="S4537" i="1"/>
  <c r="T4537" i="1"/>
  <c r="P4541" i="1"/>
  <c r="S4541" i="1"/>
  <c r="T4541" i="1"/>
  <c r="S4545" i="1"/>
  <c r="S4543" i="1"/>
  <c r="S4546" i="1"/>
  <c r="S4540" i="1"/>
  <c r="S4547" i="1"/>
  <c r="T4547" i="1"/>
  <c r="S4549" i="1"/>
  <c r="S4551" i="1"/>
  <c r="T4551" i="1"/>
  <c r="S4570" i="1"/>
  <c r="T4570" i="1"/>
  <c r="S4563" i="1"/>
  <c r="T4563" i="1"/>
  <c r="S4558" i="1"/>
  <c r="T4558" i="1"/>
  <c r="S4569" i="1"/>
  <c r="T4569" i="1"/>
  <c r="S4565" i="1"/>
  <c r="T4565" i="1"/>
  <c r="S4562" i="1"/>
  <c r="T4562" i="1"/>
  <c r="S4553" i="1"/>
  <c r="S4576" i="1"/>
  <c r="T4576" i="1"/>
  <c r="S4571" i="1"/>
  <c r="T4571" i="1"/>
  <c r="S4572" i="1"/>
  <c r="T4572" i="1"/>
  <c r="S4574" i="1"/>
  <c r="T4574" i="1"/>
  <c r="S4567" i="1"/>
  <c r="T4567" i="1"/>
  <c r="S4573" i="1"/>
  <c r="T4573" i="1"/>
  <c r="S4566" i="1"/>
  <c r="T4566" i="1"/>
  <c r="S4568" i="1"/>
  <c r="P4561" i="1"/>
  <c r="S4561" i="1"/>
  <c r="T4561" i="1"/>
  <c r="S4560" i="1"/>
  <c r="S4550" i="1"/>
  <c r="T4550" i="1"/>
  <c r="S4556" i="1"/>
  <c r="T4556" i="1"/>
  <c r="S4552" i="1"/>
  <c r="T4552" i="1"/>
  <c r="P4557" i="1"/>
  <c r="S4557" i="1"/>
  <c r="T4557" i="1"/>
  <c r="S4564" i="1"/>
  <c r="S4577" i="1"/>
  <c r="T4577" i="1"/>
  <c r="S4575" i="1"/>
  <c r="T4575" i="1"/>
  <c r="S4580" i="1"/>
  <c r="T4580" i="1"/>
  <c r="S4582" i="1"/>
  <c r="T4582" i="1"/>
  <c r="S4585" i="1"/>
  <c r="T4585" i="1"/>
  <c r="P4583" i="1"/>
  <c r="S4583" i="1"/>
  <c r="T4583" i="1"/>
  <c r="S4588" i="1"/>
  <c r="S4587" i="1"/>
  <c r="S4586" i="1"/>
  <c r="S4584" i="1"/>
  <c r="T4584" i="1"/>
  <c r="S4578" i="1"/>
  <c r="S4589" i="1"/>
  <c r="T4589" i="1"/>
  <c r="S4605" i="1"/>
  <c r="T4605" i="1"/>
  <c r="S4600" i="1"/>
  <c r="T4600" i="1"/>
  <c r="S4607" i="1"/>
  <c r="T4607" i="1"/>
  <c r="S4601" i="1"/>
  <c r="T4601" i="1"/>
  <c r="S4606" i="1"/>
  <c r="S4597" i="1"/>
  <c r="T4597" i="1"/>
  <c r="S4595" i="1"/>
  <c r="T4595" i="1"/>
  <c r="S4591" i="1"/>
  <c r="T4591" i="1"/>
  <c r="S4608" i="1"/>
  <c r="S4604" i="1"/>
  <c r="T4604" i="1"/>
  <c r="S4596" i="1"/>
  <c r="T4596" i="1"/>
  <c r="S4603" i="1"/>
  <c r="T4603" i="1"/>
  <c r="S4599" i="1"/>
  <c r="T4599" i="1"/>
  <c r="S4602" i="1"/>
  <c r="T4602" i="1"/>
  <c r="S4598" i="1"/>
  <c r="T4598" i="1"/>
  <c r="P4594" i="1"/>
  <c r="S4594" i="1"/>
  <c r="T4594" i="1"/>
  <c r="S4590" i="1"/>
  <c r="T4590" i="1"/>
  <c r="S4609" i="1"/>
  <c r="T4609" i="1"/>
  <c r="S4626" i="1"/>
  <c r="T4626" i="1"/>
  <c r="S4624" i="1"/>
  <c r="T4624" i="1"/>
  <c r="S4625" i="1"/>
  <c r="S4621" i="1"/>
  <c r="T4621" i="1"/>
  <c r="S4615" i="1"/>
  <c r="T4615" i="1"/>
  <c r="S4622" i="1"/>
  <c r="T4622" i="1"/>
  <c r="S4618" i="1"/>
  <c r="S4623" i="1"/>
  <c r="T4623" i="1"/>
  <c r="S4619" i="1"/>
  <c r="T4619" i="1"/>
  <c r="S4610" i="1"/>
  <c r="T4610" i="1"/>
  <c r="S4620" i="1"/>
  <c r="S4616" i="1"/>
  <c r="T4616" i="1"/>
  <c r="S4611" i="1"/>
  <c r="T4611" i="1"/>
  <c r="S4613" i="1"/>
  <c r="T4613" i="1"/>
  <c r="S4633" i="1"/>
  <c r="T4633" i="1"/>
  <c r="S4643" i="1"/>
  <c r="T4643" i="1"/>
  <c r="S4641" i="1"/>
  <c r="T4641" i="1"/>
  <c r="S4636" i="1"/>
  <c r="T4636" i="1"/>
  <c r="S4640" i="1"/>
  <c r="S4632" i="1"/>
  <c r="T4632" i="1"/>
  <c r="S4627" i="1"/>
  <c r="T4627" i="1"/>
  <c r="S4634" i="1"/>
  <c r="T4634" i="1"/>
  <c r="P4631" i="1"/>
  <c r="S4631" i="1"/>
  <c r="T4631" i="1"/>
  <c r="S4639" i="1"/>
  <c r="T4639" i="1"/>
  <c r="S4635" i="1"/>
  <c r="T4635" i="1"/>
  <c r="S4642" i="1"/>
  <c r="T4642" i="1"/>
  <c r="P4628" i="1"/>
  <c r="S4628" i="1"/>
  <c r="T4628" i="1"/>
  <c r="S4630" i="1"/>
  <c r="T4630" i="1"/>
  <c r="S4638" i="1"/>
  <c r="T4638" i="1"/>
  <c r="S4637" i="1"/>
  <c r="T4637" i="1"/>
  <c r="S4644" i="1"/>
  <c r="T4644" i="1"/>
  <c r="S4655" i="1"/>
  <c r="T4655" i="1"/>
  <c r="S4653" i="1"/>
  <c r="T4653" i="1"/>
  <c r="S4652" i="1"/>
  <c r="S4650" i="1"/>
  <c r="T4650" i="1"/>
  <c r="S4645" i="1"/>
  <c r="T4645" i="1"/>
  <c r="S4656" i="1"/>
  <c r="T4656" i="1"/>
  <c r="S4654" i="1"/>
  <c r="T4654" i="1"/>
  <c r="S4648" i="1"/>
  <c r="T4648" i="1"/>
  <c r="P4649" i="1"/>
  <c r="S4649" i="1"/>
  <c r="T4649" i="1"/>
  <c r="S4651" i="1"/>
  <c r="T4651" i="1"/>
  <c r="S4646" i="1"/>
  <c r="T4646" i="1"/>
  <c r="S4670" i="1"/>
  <c r="T4670" i="1"/>
  <c r="S4669" i="1"/>
  <c r="P4664" i="1"/>
  <c r="S4664" i="1"/>
  <c r="T4664" i="1"/>
  <c r="S4661" i="1"/>
  <c r="T4661" i="1"/>
  <c r="S4667" i="1"/>
  <c r="T4667" i="1"/>
  <c r="S4663" i="1"/>
  <c r="T4663" i="1"/>
  <c r="S4662" i="1"/>
  <c r="T4662" i="1"/>
  <c r="S4665" i="1"/>
  <c r="T4665" i="1"/>
  <c r="S4658" i="1"/>
  <c r="T4658" i="1"/>
  <c r="S4657" i="1"/>
  <c r="T4657" i="1"/>
  <c r="S4660" i="1"/>
  <c r="T4660" i="1"/>
  <c r="S4659" i="1"/>
  <c r="T4659" i="1"/>
  <c r="S4668" i="1"/>
  <c r="T4668" i="1"/>
  <c r="S4686" i="1"/>
  <c r="T4686" i="1"/>
  <c r="S4684" i="1"/>
  <c r="T4684" i="1"/>
  <c r="P4679" i="1"/>
  <c r="S4679" i="1"/>
  <c r="T4679" i="1"/>
  <c r="S4680" i="1"/>
  <c r="T4680" i="1"/>
  <c r="S4674" i="1"/>
  <c r="T4674" i="1"/>
  <c r="S4681" i="1"/>
  <c r="T4681" i="1"/>
  <c r="S4676" i="1"/>
  <c r="S4671" i="1"/>
  <c r="T4671" i="1"/>
  <c r="S4672" i="1"/>
  <c r="T4672" i="1"/>
  <c r="S4682" i="1"/>
  <c r="T4682" i="1"/>
  <c r="S4673" i="1"/>
  <c r="T4673" i="1"/>
  <c r="S4677" i="1"/>
  <c r="T4677" i="1"/>
  <c r="S4683" i="1"/>
  <c r="T4683" i="1"/>
  <c r="S4687" i="1"/>
  <c r="T4687" i="1"/>
  <c r="S4685" i="1"/>
  <c r="S4696" i="1"/>
  <c r="T4696" i="1"/>
  <c r="S4691" i="1"/>
  <c r="T4691" i="1"/>
  <c r="S4698" i="1"/>
  <c r="T4698" i="1"/>
  <c r="S4692" i="1"/>
  <c r="T4692" i="1"/>
  <c r="S4690" i="1"/>
  <c r="T4690" i="1"/>
  <c r="S4689" i="1"/>
  <c r="T4689" i="1"/>
  <c r="S4702" i="1"/>
  <c r="T4702" i="1"/>
  <c r="S4694" i="1"/>
  <c r="S4699" i="1"/>
  <c r="S4688" i="1"/>
  <c r="T4688" i="1"/>
  <c r="S4705" i="1"/>
  <c r="T4705" i="1"/>
  <c r="S4703" i="1"/>
  <c r="S4704" i="1"/>
  <c r="P4697" i="1"/>
  <c r="S4697" i="1"/>
  <c r="T4697" i="1"/>
  <c r="S4701" i="1"/>
  <c r="T4701" i="1"/>
  <c r="S4700" i="1"/>
  <c r="T4700" i="1"/>
  <c r="S4706" i="1"/>
  <c r="T4706" i="1"/>
  <c r="S4717" i="1"/>
  <c r="T4717" i="1"/>
  <c r="S4712" i="1"/>
  <c r="T4712" i="1"/>
  <c r="S4714" i="1"/>
  <c r="T4714" i="1"/>
  <c r="S4716" i="1"/>
  <c r="S4711" i="1"/>
  <c r="T4711" i="1"/>
  <c r="S4707" i="1"/>
  <c r="T4707" i="1"/>
  <c r="S4708" i="1"/>
  <c r="S4715" i="1"/>
  <c r="S4709" i="1"/>
  <c r="P4713" i="1"/>
  <c r="S4713" i="1"/>
  <c r="T4713" i="1"/>
  <c r="S4720" i="1"/>
  <c r="T4720" i="1"/>
  <c r="S4718" i="1"/>
  <c r="S4719" i="1"/>
  <c r="T4719" i="1"/>
  <c r="S4722" i="1"/>
  <c r="S4721" i="1"/>
  <c r="T4721" i="1"/>
  <c r="S4731" i="1"/>
  <c r="T4731" i="1"/>
  <c r="S4727" i="1"/>
  <c r="T4727" i="1"/>
  <c r="S4737" i="1"/>
  <c r="T4737" i="1"/>
  <c r="S4735" i="1"/>
  <c r="T4735" i="1"/>
  <c r="P4728" i="1"/>
  <c r="S4728" i="1"/>
  <c r="T4728" i="1"/>
  <c r="S4738" i="1"/>
  <c r="T4738" i="1"/>
  <c r="S4736" i="1"/>
  <c r="T4736" i="1"/>
  <c r="S4733" i="1"/>
  <c r="T4733" i="1"/>
  <c r="S4729" i="1"/>
  <c r="S4724" i="1"/>
  <c r="T4724" i="1"/>
  <c r="S4723" i="1"/>
  <c r="T4723" i="1"/>
  <c r="S4726" i="1"/>
  <c r="T4726" i="1"/>
  <c r="S4730" i="1"/>
  <c r="S4734" i="1"/>
  <c r="T4734" i="1"/>
  <c r="S4732" i="1"/>
  <c r="T4732" i="1"/>
  <c r="S4746" i="1"/>
  <c r="T4746" i="1"/>
  <c r="P4747" i="1"/>
  <c r="S4747" i="1"/>
  <c r="T4747" i="1"/>
  <c r="S4757" i="1"/>
  <c r="T4757" i="1"/>
  <c r="S4755" i="1"/>
  <c r="S4753" i="1"/>
  <c r="T4753" i="1"/>
  <c r="S4756" i="1"/>
  <c r="T4756" i="1"/>
  <c r="S4752" i="1"/>
  <c r="T4752" i="1"/>
  <c r="S4750" i="1"/>
  <c r="S4745" i="1"/>
  <c r="T4745" i="1"/>
  <c r="S4748" i="1"/>
  <c r="S4740" i="1"/>
  <c r="T4740" i="1"/>
  <c r="S4744" i="1"/>
  <c r="T4744" i="1"/>
  <c r="S4743" i="1"/>
  <c r="T4743" i="1"/>
  <c r="S4754" i="1"/>
  <c r="T4754" i="1"/>
  <c r="S4751" i="1"/>
  <c r="T4751" i="1"/>
  <c r="S4742" i="1"/>
  <c r="T4742" i="1"/>
  <c r="S4739" i="1"/>
  <c r="T4739" i="1"/>
  <c r="S4758" i="1"/>
  <c r="T4758" i="1"/>
  <c r="S4759" i="1"/>
  <c r="T4759" i="1"/>
  <c r="S4762" i="1"/>
  <c r="T4762" i="1"/>
  <c r="S4768" i="1"/>
  <c r="S4772" i="1"/>
  <c r="T4772" i="1"/>
  <c r="S4766" i="1"/>
  <c r="T4766" i="1"/>
  <c r="S4761" i="1"/>
  <c r="T4761" i="1"/>
  <c r="S4773" i="1"/>
  <c r="P4765" i="1"/>
  <c r="S4765" i="1"/>
  <c r="T4765" i="1"/>
  <c r="S4774" i="1"/>
  <c r="T4774" i="1"/>
  <c r="S4775" i="1"/>
  <c r="T4775" i="1"/>
  <c r="S4771" i="1"/>
  <c r="T4771" i="1"/>
  <c r="S4764" i="1"/>
  <c r="T4764" i="1"/>
  <c r="S4770" i="1"/>
  <c r="T4770" i="1"/>
  <c r="S4769" i="1"/>
  <c r="T4769" i="1"/>
  <c r="S4760" i="1"/>
  <c r="T4760" i="1"/>
  <c r="S4780" i="1"/>
  <c r="T4780" i="1"/>
  <c r="S4779" i="1"/>
  <c r="P4784" i="1"/>
  <c r="S4784" i="1"/>
  <c r="T4784" i="1"/>
  <c r="S4787" i="1"/>
  <c r="T4787" i="1"/>
  <c r="S4789" i="1"/>
  <c r="T4789" i="1"/>
  <c r="S4785" i="1"/>
  <c r="T4785" i="1"/>
  <c r="S4776" i="1"/>
  <c r="T4776" i="1"/>
  <c r="S4792" i="1"/>
  <c r="T4792" i="1"/>
  <c r="S4790" i="1"/>
  <c r="T4790" i="1"/>
  <c r="S4777" i="1"/>
  <c r="T4777" i="1"/>
  <c r="S4788" i="1"/>
  <c r="T4788" i="1"/>
  <c r="S4786" i="1"/>
  <c r="T4786" i="1"/>
  <c r="S4782" i="1"/>
  <c r="T4782" i="1"/>
  <c r="S4781" i="1"/>
  <c r="S4783" i="1"/>
  <c r="T4783" i="1"/>
  <c r="S4793" i="1"/>
  <c r="T4793" i="1"/>
  <c r="S4791" i="1"/>
  <c r="T4791" i="1"/>
  <c r="P4795" i="1"/>
  <c r="S4795" i="1"/>
  <c r="T4795" i="1"/>
  <c r="S4796" i="1"/>
  <c r="T4796" i="1"/>
  <c r="S4799" i="1"/>
  <c r="T4799" i="1"/>
  <c r="S4797" i="1"/>
  <c r="T4797" i="1"/>
  <c r="S4798" i="1"/>
  <c r="S4800" i="1"/>
  <c r="T4800" i="1"/>
  <c r="S4801" i="1"/>
  <c r="T4801" i="1"/>
  <c r="P4804" i="1"/>
  <c r="S4804" i="1"/>
  <c r="T4804" i="1"/>
  <c r="S4810" i="1"/>
  <c r="T4810" i="1"/>
  <c r="S4807" i="1"/>
  <c r="T4807" i="1"/>
  <c r="S4808" i="1"/>
  <c r="S4806" i="1"/>
  <c r="T4806" i="1"/>
  <c r="S4805" i="1"/>
  <c r="T4805" i="1"/>
  <c r="S4802" i="1"/>
  <c r="T4802" i="1"/>
  <c r="S4809" i="1"/>
  <c r="S4811" i="1"/>
  <c r="T4811" i="1"/>
  <c r="P4818" i="1"/>
  <c r="S4818" i="1"/>
  <c r="T4818" i="1"/>
  <c r="S4827" i="1"/>
  <c r="T4827" i="1"/>
  <c r="S4823" i="1"/>
  <c r="T4823" i="1"/>
  <c r="S4817" i="1"/>
  <c r="T4817" i="1"/>
  <c r="S4819" i="1"/>
  <c r="S4813" i="1"/>
  <c r="T4813" i="1"/>
  <c r="S4826" i="1"/>
  <c r="T4826" i="1"/>
  <c r="S4822" i="1"/>
  <c r="T4822" i="1"/>
  <c r="S4821" i="1"/>
  <c r="T4821" i="1"/>
  <c r="S4824" i="1"/>
  <c r="T4824" i="1"/>
  <c r="S4816" i="1"/>
  <c r="T4816" i="1"/>
  <c r="S4812" i="1"/>
  <c r="T4812" i="1"/>
  <c r="S4814" i="1"/>
  <c r="T4814" i="1"/>
  <c r="S4825" i="1"/>
  <c r="T4825" i="1"/>
  <c r="S4828" i="1"/>
  <c r="S4836" i="1"/>
  <c r="T4836" i="1"/>
  <c r="S4841" i="1"/>
  <c r="T4841" i="1"/>
  <c r="S4838" i="1"/>
  <c r="T4838" i="1"/>
  <c r="P4834" i="1"/>
  <c r="S4834" i="1"/>
  <c r="T4834" i="1"/>
  <c r="S4835" i="1"/>
  <c r="T4835" i="1"/>
  <c r="S4830" i="1"/>
  <c r="T4830" i="1"/>
  <c r="S4839" i="1"/>
  <c r="T4839" i="1"/>
  <c r="S4837" i="1"/>
  <c r="T4837" i="1"/>
  <c r="S4843" i="1"/>
  <c r="S4840" i="1"/>
  <c r="T4840" i="1"/>
  <c r="S4833" i="1"/>
  <c r="S4832" i="1"/>
  <c r="T4832" i="1"/>
  <c r="S4842" i="1"/>
  <c r="T4842" i="1"/>
  <c r="S4844" i="1"/>
  <c r="T4844" i="1"/>
  <c r="S4848" i="1"/>
  <c r="S4853" i="1"/>
  <c r="T4853" i="1"/>
  <c r="S4847" i="1"/>
  <c r="T4847" i="1"/>
  <c r="P4849" i="1"/>
  <c r="S4849" i="1"/>
  <c r="T4849" i="1"/>
  <c r="S4859" i="1"/>
  <c r="S4857" i="1"/>
  <c r="S4856" i="1"/>
  <c r="S4854" i="1"/>
  <c r="T4854" i="1"/>
  <c r="S4855" i="1"/>
  <c r="T4855" i="1"/>
  <c r="S4850" i="1"/>
  <c r="S4845" i="1"/>
  <c r="S4852" i="1"/>
  <c r="T4852" i="1"/>
  <c r="S4858" i="1"/>
  <c r="T4858" i="1"/>
  <c r="S4860" i="1"/>
  <c r="T4860" i="1"/>
  <c r="S4862" i="1"/>
  <c r="S4875" i="1"/>
  <c r="T4875" i="1"/>
  <c r="S4871" i="1"/>
  <c r="T4871" i="1"/>
  <c r="S4869" i="1"/>
  <c r="T4869" i="1"/>
  <c r="S4877" i="1"/>
  <c r="S4870" i="1"/>
  <c r="T4870" i="1"/>
  <c r="S4873" i="1"/>
  <c r="T4873" i="1"/>
  <c r="P4864" i="1"/>
  <c r="S4864" i="1"/>
  <c r="T4864" i="1"/>
  <c r="S4872" i="1"/>
  <c r="T4872" i="1"/>
  <c r="S4865" i="1"/>
  <c r="T4865" i="1"/>
  <c r="S4861" i="1"/>
  <c r="T4861" i="1"/>
  <c r="S4874" i="1"/>
  <c r="T4874" i="1"/>
  <c r="S4863" i="1"/>
  <c r="S4868" i="1"/>
  <c r="T4868" i="1"/>
  <c r="S4879" i="1"/>
  <c r="T4879" i="1"/>
  <c r="S4876" i="1"/>
  <c r="T4876" i="1"/>
  <c r="S4878" i="1"/>
  <c r="S4885" i="1"/>
  <c r="T4885" i="1"/>
  <c r="S4881" i="1"/>
  <c r="T4881" i="1"/>
  <c r="S4888" i="1"/>
  <c r="T4888" i="1"/>
  <c r="S4886" i="1"/>
  <c r="T4886" i="1"/>
  <c r="P4887" i="1"/>
  <c r="S4887" i="1"/>
  <c r="T4887" i="1"/>
  <c r="S4897" i="1"/>
  <c r="S4892" i="1"/>
  <c r="S4893" i="1"/>
  <c r="T4893" i="1"/>
  <c r="S4891" i="1"/>
  <c r="S4880" i="1"/>
  <c r="S4898" i="1"/>
  <c r="S4890" i="1"/>
  <c r="T4890" i="1"/>
  <c r="S4884" i="1"/>
  <c r="S4882" i="1"/>
  <c r="S4895" i="1"/>
  <c r="S4899" i="1"/>
  <c r="T4899" i="1"/>
  <c r="S4896" i="1"/>
  <c r="S4894" i="1"/>
  <c r="P4904" i="1"/>
  <c r="S4904" i="1"/>
  <c r="T4904" i="1"/>
  <c r="S4903" i="1"/>
  <c r="S4905" i="1"/>
  <c r="S4900" i="1"/>
  <c r="T4900" i="1"/>
  <c r="S4907" i="1"/>
  <c r="S4916" i="1"/>
  <c r="S4910" i="1"/>
  <c r="S4901" i="1"/>
  <c r="T4901" i="1"/>
  <c r="S4914" i="1"/>
  <c r="T4914" i="1"/>
  <c r="S4908" i="1"/>
  <c r="T4908" i="1"/>
  <c r="S4909" i="1"/>
  <c r="T4909" i="1"/>
  <c r="S4917" i="1"/>
  <c r="T4917" i="1"/>
  <c r="S4918" i="1"/>
  <c r="T4918" i="1"/>
  <c r="S4915" i="1"/>
  <c r="S4911" i="1"/>
  <c r="T4911" i="1"/>
  <c r="S4912" i="1"/>
  <c r="T4912" i="1"/>
  <c r="S4913" i="1"/>
  <c r="T4913" i="1"/>
  <c r="S4933" i="1"/>
  <c r="S4929" i="1"/>
  <c r="T4929" i="1"/>
  <c r="S4927" i="1"/>
  <c r="T4927" i="1"/>
  <c r="P4923" i="1"/>
  <c r="S4923" i="1"/>
  <c r="T4923" i="1"/>
  <c r="S4924" i="1"/>
  <c r="T4924" i="1"/>
  <c r="S4919" i="1"/>
  <c r="S4922" i="1"/>
  <c r="S4921" i="1"/>
  <c r="T4921" i="1"/>
  <c r="S4932" i="1"/>
  <c r="T4932" i="1"/>
  <c r="S4931" i="1"/>
  <c r="T4931" i="1"/>
  <c r="S4928" i="1"/>
  <c r="T4928" i="1"/>
  <c r="S4930" i="1"/>
  <c r="T4930" i="1"/>
  <c r="S4935" i="1"/>
  <c r="T4935" i="1"/>
  <c r="S4934" i="1"/>
  <c r="S4948" i="1"/>
  <c r="T4948" i="1"/>
  <c r="S4942" i="1"/>
  <c r="T4942" i="1"/>
  <c r="P4943" i="1"/>
  <c r="S4943" i="1"/>
  <c r="T4943" i="1"/>
  <c r="S4944" i="1"/>
  <c r="T4944" i="1"/>
  <c r="S4937" i="1"/>
  <c r="S4957" i="1"/>
  <c r="T4957" i="1"/>
  <c r="S4954" i="1"/>
  <c r="S4955" i="1"/>
  <c r="T4955" i="1"/>
  <c r="S4953" i="1"/>
  <c r="S4949" i="1"/>
  <c r="T4949" i="1"/>
  <c r="S4956" i="1"/>
  <c r="T4956" i="1"/>
  <c r="S4950" i="1"/>
  <c r="T4950" i="1"/>
  <c r="S4945" i="1"/>
  <c r="S4936" i="1"/>
  <c r="T4936" i="1"/>
  <c r="S4947" i="1"/>
  <c r="S4940" i="1"/>
  <c r="T4940" i="1"/>
  <c r="S4952" i="1"/>
  <c r="T4952" i="1"/>
  <c r="S4939" i="1"/>
  <c r="T4939" i="1"/>
  <c r="S4951" i="1"/>
  <c r="T4951" i="1"/>
  <c r="S4958" i="1"/>
  <c r="T4958" i="1"/>
  <c r="S4960" i="1"/>
  <c r="T4960" i="1"/>
  <c r="S4974" i="1"/>
  <c r="T4974" i="1"/>
  <c r="S4970" i="1"/>
  <c r="P4964" i="1"/>
  <c r="S4964" i="1"/>
  <c r="T4964" i="1"/>
  <c r="S4971" i="1"/>
  <c r="T4971" i="1"/>
  <c r="S4965" i="1"/>
  <c r="T4965" i="1"/>
  <c r="S4959" i="1"/>
  <c r="T4959" i="1"/>
  <c r="S4969" i="1"/>
  <c r="S4963" i="1"/>
  <c r="T4963" i="1"/>
  <c r="S4973" i="1"/>
  <c r="T4973" i="1"/>
  <c r="S4972" i="1"/>
  <c r="T4972" i="1"/>
  <c r="S4968" i="1"/>
  <c r="S4977" i="1"/>
  <c r="T4977" i="1"/>
  <c r="S4975" i="1"/>
  <c r="T4975" i="1"/>
  <c r="S4961" i="1"/>
  <c r="T4961" i="1"/>
  <c r="S4967" i="1"/>
  <c r="T4967" i="1"/>
  <c r="S4978" i="1"/>
  <c r="S4976" i="1"/>
  <c r="T4976" i="1"/>
  <c r="P4983" i="1"/>
  <c r="S4983" i="1"/>
  <c r="T4983" i="1"/>
  <c r="S4986" i="1"/>
  <c r="T4986" i="1"/>
  <c r="S4982" i="1"/>
  <c r="T4982" i="1"/>
  <c r="S4992" i="1"/>
  <c r="T4992" i="1"/>
  <c r="S4989" i="1"/>
  <c r="T4989" i="1"/>
  <c r="S4994" i="1"/>
  <c r="T4994" i="1"/>
  <c r="S4991" i="1"/>
  <c r="S4979" i="1"/>
  <c r="T4979" i="1"/>
  <c r="S4985" i="1"/>
  <c r="T4985" i="1"/>
  <c r="S4981" i="1"/>
  <c r="T4981" i="1"/>
  <c r="S4984" i="1"/>
  <c r="S4980" i="1"/>
  <c r="T4980" i="1"/>
  <c r="S4995" i="1"/>
  <c r="T4995" i="1"/>
  <c r="S4993" i="1"/>
  <c r="T4993" i="1"/>
  <c r="S4988" i="1"/>
  <c r="S4996" i="1"/>
  <c r="T4996" i="1"/>
  <c r="P4997" i="1"/>
  <c r="S4997" i="1"/>
  <c r="T4997" i="1"/>
  <c r="S4999" i="1"/>
  <c r="T4999" i="1"/>
  <c r="S5005" i="1"/>
  <c r="T5005" i="1"/>
  <c r="S5002" i="1"/>
  <c r="T5002" i="1"/>
  <c r="S5001" i="1"/>
  <c r="T5001" i="1"/>
  <c r="S5003" i="1"/>
  <c r="T5003" i="1"/>
  <c r="S4998" i="1"/>
  <c r="T4998" i="1"/>
  <c r="S5006" i="1"/>
  <c r="T5006" i="1"/>
  <c r="S5004" i="1"/>
  <c r="S5008" i="1"/>
  <c r="T5008" i="1"/>
  <c r="S5017" i="1"/>
  <c r="T5017" i="1"/>
  <c r="S5007" i="1"/>
  <c r="T5007" i="1"/>
  <c r="S5018" i="1"/>
  <c r="T5018" i="1"/>
  <c r="P5019" i="1"/>
  <c r="S5019" i="1"/>
  <c r="T5019" i="1"/>
  <c r="S5011" i="1"/>
  <c r="T5011" i="1"/>
  <c r="S5012" i="1"/>
  <c r="S5023" i="1"/>
  <c r="S5020" i="1"/>
  <c r="S5015" i="1"/>
  <c r="T5015" i="1"/>
  <c r="P5016" i="1"/>
  <c r="S5016" i="1"/>
  <c r="T5016" i="1"/>
  <c r="S5026" i="1"/>
  <c r="S5024" i="1"/>
  <c r="S5021" i="1"/>
  <c r="T5021" i="1"/>
  <c r="S5025" i="1"/>
  <c r="T5025" i="1"/>
  <c r="S5013" i="1"/>
  <c r="T5013" i="1"/>
  <c r="S5039" i="1"/>
  <c r="T5039" i="1"/>
  <c r="S5040" i="1"/>
  <c r="S5043" i="1"/>
  <c r="T5043" i="1"/>
  <c r="S5038" i="1"/>
  <c r="S5032" i="1"/>
  <c r="T5032" i="1"/>
  <c r="S5044" i="1"/>
  <c r="T5044" i="1"/>
  <c r="P5041" i="1"/>
  <c r="S5041" i="1"/>
  <c r="T5041" i="1"/>
  <c r="S5050" i="1"/>
  <c r="T5050" i="1"/>
  <c r="S5047" i="1"/>
  <c r="T5047" i="1"/>
  <c r="S5048" i="1"/>
  <c r="T5048" i="1"/>
  <c r="S5030" i="1"/>
  <c r="T5030" i="1"/>
  <c r="S5036" i="1"/>
  <c r="T5036" i="1"/>
  <c r="S5045" i="1"/>
  <c r="T5045" i="1"/>
  <c r="S5031" i="1"/>
  <c r="T5031" i="1"/>
  <c r="S5042" i="1"/>
  <c r="T5042" i="1"/>
  <c r="S5046" i="1"/>
  <c r="T5046" i="1"/>
  <c r="S5049" i="1"/>
  <c r="P5037" i="1"/>
  <c r="S5037" i="1"/>
  <c r="T5037" i="1"/>
  <c r="S5029" i="1"/>
  <c r="T5029" i="1"/>
  <c r="S5028" i="1"/>
  <c r="T5028" i="1"/>
  <c r="S5066" i="1"/>
  <c r="S5059" i="1"/>
  <c r="T5059" i="1"/>
  <c r="P5060" i="1"/>
  <c r="S5060" i="1"/>
  <c r="T5060" i="1"/>
  <c r="S5067" i="1"/>
  <c r="T5067" i="1"/>
  <c r="S5062" i="1"/>
  <c r="S5057" i="1"/>
  <c r="T5057" i="1"/>
  <c r="S5064" i="1"/>
  <c r="T5064" i="1"/>
  <c r="S5068" i="1"/>
  <c r="T5068" i="1"/>
  <c r="S5056" i="1"/>
  <c r="T5056" i="1"/>
  <c r="S5065" i="1"/>
  <c r="S5055" i="1"/>
  <c r="S5054" i="1"/>
  <c r="T5054" i="1"/>
  <c r="S5069" i="1"/>
  <c r="S5072" i="1"/>
  <c r="T5072" i="1"/>
  <c r="S5079" i="1"/>
  <c r="T5079" i="1"/>
  <c r="P5082" i="1"/>
  <c r="S5082" i="1"/>
  <c r="T5082" i="1"/>
  <c r="S5090" i="1"/>
  <c r="T5090" i="1"/>
  <c r="S5087" i="1"/>
  <c r="T5087" i="1"/>
  <c r="S5083" i="1"/>
  <c r="S5076" i="1"/>
  <c r="T5076" i="1"/>
  <c r="S5080" i="1"/>
  <c r="T5080" i="1"/>
  <c r="S5086" i="1"/>
  <c r="T5086" i="1"/>
  <c r="S5089" i="1"/>
  <c r="T5089" i="1"/>
  <c r="S5085" i="1"/>
  <c r="T5085" i="1"/>
  <c r="S5073" i="1"/>
  <c r="S5074" i="1"/>
  <c r="T5074" i="1"/>
  <c r="S5104" i="1"/>
  <c r="T5104" i="1"/>
  <c r="S5106" i="1"/>
  <c r="T5106" i="1"/>
  <c r="S5099" i="1"/>
  <c r="T5099" i="1"/>
  <c r="S5097" i="1"/>
  <c r="T5097" i="1"/>
  <c r="S5095" i="1"/>
  <c r="T5095" i="1"/>
  <c r="S5092" i="1"/>
  <c r="T5092" i="1"/>
  <c r="S5102" i="1"/>
  <c r="T5102" i="1"/>
  <c r="S5098" i="1"/>
  <c r="T5098" i="1"/>
  <c r="P5093" i="1"/>
  <c r="S5093" i="1"/>
  <c r="T5093" i="1"/>
  <c r="S5100" i="1"/>
  <c r="S5101" i="1"/>
  <c r="S5091" i="1"/>
  <c r="S5103" i="1"/>
  <c r="T5103" i="1"/>
  <c r="S5105" i="1"/>
  <c r="T5105" i="1"/>
  <c r="S5107" i="1"/>
  <c r="S5124" i="1"/>
  <c r="S5120" i="1"/>
  <c r="T5120" i="1"/>
  <c r="S5117" i="1"/>
  <c r="T5117" i="1"/>
  <c r="S5114" i="1"/>
  <c r="T5114" i="1"/>
  <c r="S5110" i="1"/>
  <c r="T5110" i="1"/>
  <c r="S5119" i="1"/>
  <c r="T5119" i="1"/>
  <c r="S5116" i="1"/>
  <c r="T5116" i="1"/>
  <c r="S5112" i="1"/>
  <c r="S5109" i="1"/>
  <c r="T5109" i="1"/>
  <c r="S5122" i="1"/>
  <c r="T5122" i="1"/>
  <c r="S5125" i="1"/>
  <c r="T5125" i="1"/>
  <c r="S5123" i="1"/>
  <c r="S5133" i="1"/>
  <c r="T5133" i="1"/>
  <c r="S5137" i="1"/>
  <c r="T5137" i="1"/>
  <c r="S5129" i="1"/>
  <c r="T5129" i="1"/>
  <c r="S5126" i="1"/>
  <c r="T5126" i="1"/>
  <c r="S5134" i="1"/>
  <c r="T5134" i="1"/>
  <c r="S5136" i="1"/>
  <c r="T5136" i="1"/>
  <c r="S5138" i="1"/>
  <c r="T5138" i="1"/>
  <c r="S5149" i="1"/>
  <c r="S5146" i="1"/>
  <c r="T5146" i="1"/>
  <c r="S5140" i="1"/>
  <c r="T5140" i="1"/>
  <c r="P5145" i="1"/>
  <c r="S5145" i="1"/>
  <c r="T5145" i="1"/>
  <c r="S5154" i="1"/>
  <c r="T5154" i="1"/>
  <c r="S5151" i="1"/>
  <c r="T5151" i="1"/>
  <c r="S5143" i="1"/>
  <c r="T5143" i="1"/>
  <c r="S5141" i="1"/>
  <c r="T5141" i="1"/>
  <c r="S5155" i="1"/>
  <c r="T5155" i="1"/>
  <c r="S5153" i="1"/>
  <c r="T5153" i="1"/>
  <c r="S5169" i="1"/>
  <c r="T5169" i="1"/>
  <c r="S5162" i="1"/>
  <c r="T5162" i="1"/>
  <c r="S5168" i="1"/>
  <c r="T5168" i="1"/>
  <c r="S5165" i="1"/>
  <c r="T5165" i="1"/>
  <c r="S5158" i="1"/>
  <c r="T5158" i="1"/>
  <c r="S5167" i="1"/>
  <c r="T5167" i="1"/>
  <c r="S5160" i="1"/>
  <c r="T5160" i="1"/>
  <c r="P5163" i="1"/>
  <c r="S5163" i="1"/>
  <c r="T5163" i="1"/>
  <c r="S5175" i="1"/>
  <c r="T5175" i="1"/>
  <c r="S5172" i="1"/>
  <c r="T5172" i="1"/>
  <c r="S5171" i="1"/>
  <c r="S5157" i="1"/>
  <c r="T5157" i="1"/>
  <c r="S5173" i="1"/>
  <c r="T5173" i="1"/>
  <c r="S5176" i="1"/>
  <c r="S5174" i="1"/>
  <c r="T5174" i="1"/>
  <c r="S5183" i="1"/>
  <c r="T5183" i="1"/>
  <c r="S5193" i="1"/>
  <c r="S5178" i="1"/>
  <c r="S5201" i="1"/>
  <c r="T5201" i="1"/>
  <c r="S5180" i="1"/>
  <c r="T5180" i="1"/>
  <c r="S5188" i="1"/>
  <c r="S5181" i="1"/>
  <c r="S5199" i="1"/>
  <c r="T5199" i="1"/>
  <c r="S5194" i="1"/>
  <c r="T5194" i="1"/>
  <c r="S5190" i="1"/>
  <c r="T5190" i="1"/>
  <c r="P5186" i="1"/>
  <c r="S5186" i="1"/>
  <c r="T5186" i="1"/>
  <c r="S5184" i="1"/>
  <c r="S5179" i="1"/>
  <c r="T5179" i="1"/>
  <c r="S5195" i="1"/>
  <c r="T5195" i="1"/>
  <c r="S5191" i="1"/>
  <c r="T5191" i="1"/>
  <c r="S5196" i="1"/>
  <c r="S5177" i="1"/>
  <c r="T5177" i="1"/>
  <c r="S5200" i="1"/>
  <c r="T5200" i="1"/>
  <c r="S5198" i="1"/>
  <c r="T5198" i="1"/>
  <c r="S5202" i="1"/>
  <c r="T5202" i="1"/>
  <c r="S5210" i="1"/>
  <c r="T5210" i="1"/>
  <c r="S5218" i="1"/>
  <c r="T5218" i="1"/>
  <c r="S5221" i="1"/>
  <c r="T5221" i="1"/>
  <c r="S5217" i="1"/>
  <c r="T5217" i="1"/>
  <c r="S5213" i="1"/>
  <c r="T5213" i="1"/>
  <c r="S5204" i="1"/>
  <c r="T5204" i="1"/>
  <c r="S5216" i="1"/>
  <c r="T5216" i="1"/>
  <c r="S5214" i="1"/>
  <c r="S5209" i="1"/>
  <c r="T5209" i="1"/>
  <c r="S5219" i="1"/>
  <c r="T5219" i="1"/>
  <c r="S5215" i="1"/>
  <c r="T5215" i="1"/>
  <c r="P5208" i="1"/>
  <c r="S5208" i="1"/>
  <c r="T5208" i="1"/>
  <c r="P5212" i="1"/>
  <c r="S5212" i="1"/>
  <c r="S5222" i="1"/>
  <c r="T5222" i="1"/>
  <c r="S5207" i="1"/>
  <c r="T5207" i="1"/>
  <c r="S5229" i="1"/>
  <c r="T5229" i="1"/>
  <c r="S5231" i="1"/>
  <c r="T5231" i="1"/>
  <c r="S5228" i="1"/>
  <c r="T5228" i="1"/>
  <c r="S5223" i="1"/>
  <c r="T5223" i="1"/>
  <c r="P5227" i="1"/>
  <c r="S5227" i="1"/>
  <c r="T5227" i="1"/>
  <c r="S5233" i="1"/>
  <c r="S5225" i="1"/>
  <c r="T5225" i="1"/>
  <c r="S5235" i="1"/>
  <c r="T5235" i="1"/>
  <c r="S5230" i="1"/>
  <c r="T5230" i="1"/>
  <c r="S5234" i="1"/>
  <c r="T5234" i="1"/>
  <c r="S5241" i="1"/>
  <c r="T5241" i="1"/>
  <c r="S5236" i="1"/>
  <c r="T5236" i="1"/>
  <c r="S5237" i="1"/>
  <c r="T5237" i="1"/>
  <c r="S5240" i="1"/>
  <c r="T5240" i="1"/>
  <c r="S5242" i="1"/>
  <c r="T5242" i="1"/>
  <c r="S5239" i="1"/>
  <c r="P5224" i="1"/>
  <c r="S5224" i="1"/>
  <c r="T5224" i="1"/>
  <c r="S5252" i="1"/>
  <c r="T5252" i="1"/>
  <c r="S5249" i="1"/>
  <c r="T5249" i="1"/>
  <c r="S5245" i="1"/>
  <c r="T5245" i="1"/>
  <c r="S5243" i="1"/>
  <c r="P5244" i="1"/>
  <c r="S5244" i="1"/>
  <c r="T5244" i="1"/>
  <c r="S5250" i="1"/>
  <c r="T5250" i="1"/>
  <c r="S5247" i="1"/>
  <c r="T5247" i="1"/>
  <c r="S5251" i="1"/>
  <c r="T5251" i="1"/>
  <c r="S5253" i="1"/>
  <c r="P5259" i="1"/>
  <c r="S5259" i="1"/>
  <c r="T5259" i="1"/>
  <c r="S5268" i="1"/>
  <c r="T5268" i="1"/>
  <c r="S5267" i="1"/>
  <c r="T5267" i="1"/>
  <c r="S5265" i="1"/>
  <c r="T5265" i="1"/>
  <c r="S5261" i="1"/>
  <c r="T5261" i="1"/>
  <c r="S5264" i="1"/>
  <c r="T5264" i="1"/>
  <c r="S5260" i="1"/>
  <c r="T5260" i="1"/>
  <c r="S5254" i="1"/>
  <c r="T5254" i="1"/>
  <c r="S5258" i="1"/>
  <c r="T5258" i="1"/>
  <c r="S5262" i="1"/>
  <c r="T5262" i="1"/>
  <c r="S5256" i="1"/>
  <c r="S5255" i="1"/>
  <c r="T5255" i="1"/>
  <c r="S5257" i="1"/>
  <c r="T5257" i="1"/>
  <c r="S5266" i="1"/>
  <c r="T5266" i="1"/>
  <c r="S5263" i="1"/>
  <c r="T5263" i="1"/>
  <c r="S5269" i="1"/>
  <c r="T5269" i="1"/>
  <c r="S5275" i="1"/>
  <c r="T5275" i="1"/>
  <c r="S5272" i="1"/>
  <c r="T5272" i="1"/>
  <c r="P5273" i="1"/>
  <c r="S5273" i="1"/>
  <c r="T5273" i="1"/>
  <c r="S5274" i="1"/>
  <c r="T5274" i="1"/>
  <c r="S5270" i="1"/>
  <c r="T5270" i="1"/>
  <c r="S5280" i="1"/>
  <c r="T5280" i="1"/>
  <c r="S5281" i="1"/>
  <c r="S5276" i="1"/>
  <c r="T5276" i="1"/>
  <c r="S5285" i="1"/>
  <c r="T5285" i="1"/>
  <c r="S5279" i="1"/>
  <c r="T5279" i="1"/>
  <c r="S5284" i="1"/>
  <c r="S5278" i="1"/>
  <c r="T5278" i="1"/>
  <c r="S5282" i="1"/>
  <c r="T5282" i="1"/>
  <c r="S5271" i="1"/>
  <c r="T5271" i="1"/>
  <c r="S5286" i="1"/>
  <c r="S5283" i="1"/>
  <c r="T5283" i="1"/>
  <c r="P5290" i="1"/>
  <c r="S5290" i="1"/>
  <c r="T5290" i="1"/>
  <c r="S5300" i="1"/>
  <c r="T5300" i="1"/>
  <c r="S5298" i="1"/>
  <c r="S5297" i="1"/>
  <c r="T5297" i="1"/>
  <c r="S5294" i="1"/>
  <c r="T5294" i="1"/>
  <c r="S5289" i="1"/>
  <c r="T5289" i="1"/>
  <c r="S5292" i="1"/>
  <c r="T5292" i="1"/>
  <c r="S5287" i="1"/>
  <c r="T5287" i="1"/>
  <c r="S5295" i="1"/>
  <c r="T5295" i="1"/>
  <c r="S5288" i="1"/>
  <c r="T5288" i="1"/>
  <c r="S5299" i="1"/>
  <c r="T5299" i="1"/>
  <c r="S5296" i="1"/>
  <c r="T5296" i="1"/>
  <c r="S5293" i="1"/>
  <c r="T5293" i="1"/>
  <c r="S5301" i="1"/>
  <c r="T5301" i="1"/>
  <c r="S5320" i="1"/>
  <c r="S5314" i="1"/>
  <c r="T5314" i="1"/>
  <c r="S5305" i="1"/>
  <c r="T5305" i="1"/>
  <c r="P5306" i="1"/>
  <c r="S5306" i="1"/>
  <c r="T5306" i="1"/>
  <c r="S5304" i="1"/>
  <c r="T5304" i="1"/>
  <c r="S5303" i="1"/>
  <c r="T5303" i="1"/>
  <c r="S5307" i="1"/>
  <c r="T5307" i="1"/>
  <c r="S5302" i="1"/>
  <c r="T5302" i="1"/>
  <c r="S5312" i="1"/>
  <c r="T5312" i="1"/>
  <c r="S5309" i="1"/>
  <c r="T5309" i="1"/>
  <c r="S5310" i="1"/>
  <c r="S5316" i="1"/>
  <c r="T5316" i="1"/>
  <c r="S5315" i="1"/>
  <c r="T5315" i="1"/>
  <c r="S5318" i="1"/>
  <c r="T5318" i="1"/>
  <c r="S5313" i="1"/>
  <c r="T5313" i="1"/>
  <c r="S5317" i="1"/>
  <c r="T5317" i="1"/>
  <c r="S5319" i="1"/>
  <c r="T5319" i="1"/>
  <c r="S5321" i="1"/>
  <c r="S5328" i="1"/>
  <c r="T5328" i="1"/>
  <c r="S5325" i="1"/>
  <c r="T5325" i="1"/>
  <c r="P5326" i="1"/>
  <c r="S5326" i="1"/>
  <c r="T5326" i="1"/>
  <c r="S5322" i="1"/>
  <c r="T5322" i="1"/>
  <c r="S5327" i="1"/>
  <c r="S5324" i="1"/>
  <c r="T5324" i="1"/>
  <c r="S5331" i="1"/>
  <c r="T5331" i="1"/>
  <c r="S5330" i="1"/>
  <c r="T5330" i="1"/>
  <c r="S5329" i="1"/>
  <c r="S5323" i="1"/>
  <c r="T5323" i="1"/>
  <c r="S5332" i="1"/>
  <c r="T5332" i="1"/>
  <c r="S5344" i="1"/>
  <c r="T5344" i="1"/>
  <c r="S5340" i="1"/>
  <c r="T5340" i="1"/>
  <c r="S5333" i="1"/>
  <c r="T5333" i="1"/>
  <c r="S5342" i="1"/>
  <c r="T5342" i="1"/>
  <c r="S5336" i="1"/>
  <c r="T5336" i="1"/>
  <c r="S5341" i="1"/>
  <c r="P5339" i="1"/>
  <c r="S5339" i="1"/>
  <c r="T5339" i="1"/>
  <c r="S5352" i="1"/>
  <c r="T5352" i="1"/>
  <c r="S5346" i="1"/>
  <c r="T5346" i="1"/>
  <c r="S5350" i="1"/>
  <c r="T5350" i="1"/>
  <c r="S5349" i="1"/>
  <c r="T5349" i="1"/>
  <c r="S5337" i="1"/>
  <c r="T5337" i="1"/>
  <c r="S5351" i="1"/>
  <c r="T5351" i="1"/>
  <c r="S5345" i="1"/>
  <c r="S5343" i="1"/>
  <c r="T5343" i="1"/>
  <c r="S5338" i="1"/>
  <c r="S5347" i="1"/>
  <c r="S5334" i="1"/>
  <c r="T5334" i="1"/>
  <c r="S5348" i="1"/>
  <c r="T5348" i="1"/>
  <c r="S5353" i="1"/>
  <c r="T5353" i="1"/>
  <c r="P5358" i="1"/>
  <c r="S5358" i="1"/>
  <c r="T5358" i="1"/>
  <c r="S5360" i="1"/>
  <c r="T5360" i="1"/>
  <c r="S5354" i="1"/>
  <c r="T5354" i="1"/>
  <c r="S5357" i="1"/>
  <c r="T5357" i="1"/>
  <c r="S5363" i="1"/>
  <c r="T5363" i="1"/>
  <c r="S5371" i="1"/>
  <c r="T5371" i="1"/>
  <c r="S5366" i="1"/>
  <c r="T5366" i="1"/>
  <c r="S5361" i="1"/>
  <c r="S5356" i="1"/>
  <c r="T5356" i="1"/>
  <c r="S5369" i="1"/>
  <c r="T5369" i="1"/>
  <c r="S5370" i="1"/>
  <c r="T5370" i="1"/>
  <c r="S5365" i="1"/>
  <c r="S5367" i="1"/>
  <c r="T5367" i="1"/>
  <c r="S5364" i="1"/>
  <c r="T5364" i="1"/>
  <c r="S5355" i="1"/>
  <c r="T5355" i="1"/>
  <c r="S5362" i="1"/>
  <c r="T5362" i="1"/>
  <c r="S5372" i="1"/>
  <c r="T5372" i="1"/>
  <c r="S5368" i="1"/>
  <c r="T5368" i="1"/>
  <c r="P5376" i="1"/>
  <c r="S5376" i="1"/>
  <c r="T5376" i="1"/>
  <c r="S5384" i="1"/>
  <c r="T5384" i="1"/>
  <c r="S5381" i="1"/>
  <c r="T5381" i="1"/>
  <c r="S5375" i="1"/>
  <c r="S5377" i="1"/>
  <c r="S5374" i="1"/>
  <c r="T5374" i="1"/>
  <c r="S5383" i="1"/>
  <c r="T5383" i="1"/>
  <c r="S5380" i="1"/>
  <c r="S5382" i="1"/>
  <c r="S5379" i="1"/>
  <c r="S5373" i="1"/>
  <c r="T5373" i="1"/>
  <c r="S5378" i="1"/>
  <c r="T5378" i="1"/>
  <c r="S5385" i="1"/>
  <c r="T5385" i="1"/>
  <c r="S5387" i="1"/>
  <c r="P5388" i="1"/>
  <c r="S5388" i="1"/>
  <c r="T5388" i="1"/>
  <c r="S5391" i="1"/>
  <c r="T5391" i="1"/>
  <c r="S5390" i="1"/>
  <c r="T5390" i="1"/>
  <c r="S5386" i="1"/>
  <c r="T5386" i="1"/>
  <c r="S5394" i="1"/>
  <c r="T5394" i="1"/>
  <c r="P5392" i="1"/>
  <c r="S5392" i="1"/>
  <c r="T5392" i="1"/>
  <c r="S5400" i="1"/>
  <c r="T5400" i="1"/>
  <c r="S5397" i="1"/>
  <c r="T5397" i="1"/>
  <c r="S5393" i="1"/>
  <c r="T5393" i="1"/>
  <c r="S5398" i="1"/>
  <c r="S5396" i="1"/>
  <c r="T5396" i="1"/>
  <c r="S5399" i="1"/>
  <c r="T5399" i="1"/>
  <c r="S5401" i="1"/>
  <c r="T5401" i="1"/>
  <c r="S5406" i="1"/>
  <c r="T5406" i="1"/>
  <c r="S5404" i="1"/>
  <c r="T5404" i="1"/>
  <c r="S5408" i="1"/>
  <c r="T5408" i="1"/>
  <c r="S5405" i="1"/>
  <c r="T5405" i="1"/>
  <c r="P5402" i="1"/>
  <c r="S5402" i="1"/>
  <c r="T5402" i="1"/>
  <c r="S5407" i="1"/>
  <c r="T5407" i="1"/>
  <c r="S5420" i="1"/>
  <c r="T5420" i="1"/>
  <c r="S5419" i="1"/>
  <c r="T5419" i="1"/>
  <c r="S5417" i="1"/>
  <c r="T5417" i="1"/>
  <c r="S5421" i="1"/>
  <c r="T5421" i="1"/>
  <c r="S5418" i="1"/>
  <c r="S5411" i="1"/>
  <c r="P5412" i="1"/>
  <c r="S5412" i="1"/>
  <c r="T5412" i="1"/>
  <c r="S5413" i="1"/>
  <c r="T5413" i="1"/>
  <c r="S5410" i="1"/>
  <c r="T5410" i="1"/>
  <c r="S5416" i="1"/>
  <c r="T5416" i="1"/>
  <c r="S5409" i="1"/>
  <c r="T5409" i="1"/>
  <c r="P5423" i="1"/>
  <c r="S5423" i="1"/>
  <c r="T5423" i="1"/>
  <c r="S5436" i="1"/>
  <c r="T5436" i="1"/>
  <c r="S5431" i="1"/>
  <c r="T5431" i="1"/>
  <c r="S5428" i="1"/>
  <c r="T5428" i="1"/>
  <c r="S5430" i="1"/>
  <c r="T5430" i="1"/>
  <c r="S5424" i="1"/>
  <c r="T5424" i="1"/>
  <c r="S5422" i="1"/>
  <c r="T5422" i="1"/>
  <c r="S5432" i="1"/>
  <c r="T5432" i="1"/>
  <c r="S5433" i="1"/>
  <c r="T5433" i="1"/>
  <c r="S5429" i="1"/>
  <c r="T5429" i="1"/>
  <c r="S5435" i="1"/>
  <c r="T5435" i="1"/>
  <c r="S5425" i="1"/>
  <c r="S5427" i="1"/>
  <c r="T5427" i="1"/>
  <c r="S5437" i="1"/>
  <c r="T5437" i="1"/>
  <c r="S5434" i="1"/>
  <c r="T5434" i="1"/>
  <c r="S5442" i="1"/>
  <c r="T5442" i="1"/>
  <c r="S5445" i="1"/>
  <c r="T5445" i="1"/>
  <c r="S5446" i="1"/>
  <c r="T5446" i="1"/>
  <c r="S5439" i="1"/>
  <c r="T5439" i="1"/>
  <c r="S5438" i="1"/>
  <c r="T5438" i="1"/>
  <c r="P5443" i="1"/>
  <c r="S5443" i="1"/>
  <c r="T5443" i="1"/>
  <c r="S5440" i="1"/>
  <c r="T5440" i="1"/>
  <c r="S5447" i="1"/>
  <c r="T5447" i="1"/>
  <c r="S5449" i="1"/>
  <c r="T5449" i="1"/>
  <c r="S5450" i="1"/>
  <c r="T5450" i="1"/>
  <c r="S5451" i="1"/>
  <c r="T5451" i="1"/>
  <c r="S5448" i="1"/>
  <c r="S5461" i="1"/>
  <c r="T5461" i="1"/>
  <c r="S5458" i="1"/>
  <c r="T5458" i="1"/>
  <c r="S5455" i="1"/>
  <c r="T5455" i="1"/>
  <c r="S5463" i="1"/>
  <c r="T5463" i="1"/>
  <c r="S5452" i="1"/>
  <c r="T5452" i="1"/>
  <c r="S5464" i="1"/>
  <c r="T5464" i="1"/>
  <c r="S5462" i="1"/>
  <c r="T5462" i="1"/>
  <c r="S5460" i="1"/>
  <c r="T5460" i="1"/>
  <c r="S5456" i="1"/>
  <c r="T5456" i="1"/>
  <c r="S5459" i="1"/>
  <c r="S5457" i="1"/>
  <c r="T5457" i="1"/>
  <c r="S5470" i="1"/>
  <c r="T5470" i="1"/>
  <c r="S5476" i="1"/>
  <c r="T5476" i="1"/>
  <c r="S5473" i="1"/>
  <c r="T5473" i="1"/>
  <c r="S5466" i="1"/>
  <c r="T5466" i="1"/>
  <c r="S5480" i="1"/>
  <c r="T5480" i="1"/>
  <c r="S5478" i="1"/>
  <c r="T5478" i="1"/>
  <c r="S5475" i="1"/>
  <c r="T5475" i="1"/>
  <c r="S5477" i="1"/>
  <c r="T5477" i="1"/>
  <c r="S5465" i="1"/>
  <c r="T5465" i="1"/>
  <c r="P5472" i="1"/>
  <c r="S5472" i="1"/>
  <c r="T5472" i="1"/>
  <c r="P5468" i="1"/>
  <c r="S5468" i="1"/>
  <c r="T5468" i="1"/>
  <c r="S5467" i="1"/>
  <c r="T5467" i="1"/>
  <c r="S5471" i="1"/>
  <c r="T5471" i="1"/>
  <c r="S5479" i="1"/>
  <c r="T5479" i="1"/>
  <c r="S5486" i="1"/>
  <c r="T5486" i="1"/>
  <c r="S5494" i="1"/>
  <c r="S5491" i="1"/>
  <c r="T5491" i="1"/>
  <c r="P5484" i="1"/>
  <c r="S5484" i="1"/>
  <c r="T5484" i="1"/>
  <c r="P5489" i="1"/>
  <c r="S5489" i="1"/>
  <c r="T5489" i="1"/>
  <c r="S5493" i="1"/>
  <c r="T5493" i="1"/>
  <c r="S5488" i="1"/>
  <c r="T5488" i="1"/>
  <c r="S5498" i="1"/>
  <c r="T5498" i="1"/>
  <c r="S5495" i="1"/>
  <c r="T5495" i="1"/>
  <c r="S5482" i="1"/>
  <c r="T5482" i="1"/>
  <c r="S5487" i="1"/>
  <c r="T5487" i="1"/>
  <c r="S5497" i="1"/>
  <c r="T5497" i="1"/>
  <c r="S5496" i="1"/>
  <c r="T5496" i="1"/>
  <c r="S5507" i="1"/>
  <c r="T5507" i="1"/>
  <c r="S5509" i="1"/>
  <c r="T5509" i="1"/>
  <c r="S5505" i="1"/>
  <c r="T5505" i="1"/>
  <c r="S5501" i="1"/>
  <c r="T5501" i="1"/>
  <c r="P5503" i="1"/>
  <c r="S5503" i="1"/>
  <c r="T5503" i="1"/>
  <c r="S5502" i="1"/>
  <c r="T5502" i="1"/>
  <c r="S5499" i="1"/>
  <c r="T5499" i="1"/>
  <c r="S5512" i="1"/>
  <c r="T5512" i="1"/>
  <c r="S5511" i="1"/>
  <c r="T5511" i="1"/>
  <c r="S5508" i="1"/>
  <c r="T5508" i="1"/>
  <c r="S5510" i="1"/>
  <c r="T5510" i="1"/>
  <c r="S5513" i="1"/>
  <c r="S5515" i="1"/>
  <c r="T5515" i="1"/>
  <c r="S5526" i="1"/>
  <c r="T5526" i="1"/>
  <c r="P5519" i="1"/>
  <c r="S5519" i="1"/>
  <c r="T5519" i="1"/>
  <c r="S5514" i="1"/>
  <c r="T5514" i="1"/>
  <c r="S5528" i="1"/>
  <c r="T5528" i="1"/>
  <c r="S5525" i="1"/>
  <c r="T5525" i="1"/>
  <c r="S5517" i="1"/>
  <c r="T5517" i="1"/>
  <c r="S5529" i="1"/>
  <c r="T5529" i="1"/>
  <c r="S5520" i="1"/>
  <c r="T5520" i="1"/>
  <c r="S5527" i="1"/>
  <c r="T5527" i="1"/>
  <c r="S5530" i="1"/>
  <c r="T5530" i="1"/>
  <c r="S5521" i="1"/>
  <c r="S5522" i="1"/>
  <c r="T5522" i="1"/>
  <c r="P5524" i="1"/>
  <c r="S5524" i="1"/>
  <c r="T5524" i="1"/>
  <c r="S5532" i="1"/>
  <c r="T5532" i="1"/>
  <c r="S5546" i="1"/>
  <c r="T5546" i="1"/>
  <c r="S5539" i="1"/>
  <c r="T5539" i="1"/>
  <c r="S5544" i="1"/>
  <c r="T5544" i="1"/>
  <c r="S5550" i="1"/>
  <c r="T5550" i="1"/>
  <c r="S5549" i="1"/>
  <c r="T5549" i="1"/>
  <c r="P5537" i="1"/>
  <c r="S5537" i="1"/>
  <c r="T5537" i="1"/>
  <c r="S5547" i="1"/>
  <c r="T5547" i="1"/>
  <c r="S5548" i="1"/>
  <c r="T5548" i="1"/>
  <c r="S5542" i="1"/>
  <c r="T5542" i="1"/>
  <c r="S5545" i="1"/>
  <c r="T5545" i="1"/>
  <c r="S5535" i="1"/>
  <c r="T5535" i="1"/>
  <c r="P5538" i="1"/>
  <c r="S5538" i="1"/>
  <c r="T5538" i="1"/>
  <c r="S5534" i="1"/>
  <c r="T5534" i="1"/>
  <c r="S5531" i="1"/>
  <c r="T5531" i="1"/>
  <c r="S5543" i="1"/>
  <c r="T5543" i="1"/>
  <c r="S5551" i="1"/>
  <c r="T5551" i="1"/>
  <c r="S5562" i="1"/>
  <c r="T5562" i="1"/>
  <c r="S5566" i="1"/>
  <c r="T5566" i="1"/>
  <c r="S5563" i="1"/>
  <c r="T5563" i="1"/>
  <c r="S5557" i="1"/>
  <c r="T5557" i="1"/>
  <c r="S5569" i="1"/>
  <c r="T5569" i="1"/>
  <c r="S5567" i="1"/>
  <c r="S5560" i="1"/>
  <c r="T5560" i="1"/>
  <c r="P5553" i="1"/>
  <c r="S5553" i="1"/>
  <c r="T5553" i="1"/>
  <c r="P5556" i="1"/>
  <c r="S5556" i="1"/>
  <c r="T5556" i="1"/>
  <c r="S5564" i="1"/>
  <c r="T5564" i="1"/>
  <c r="S5565" i="1"/>
  <c r="T5565" i="1"/>
  <c r="S5559" i="1"/>
  <c r="T5559" i="1"/>
  <c r="S5558" i="1"/>
  <c r="T5558" i="1"/>
  <c r="S5552" i="1"/>
  <c r="T5552" i="1"/>
  <c r="S5555" i="1"/>
  <c r="T5555" i="1"/>
  <c r="S5561" i="1"/>
  <c r="T5561" i="1"/>
  <c r="S5568" i="1"/>
  <c r="T5568" i="1"/>
  <c r="S5570" i="1"/>
  <c r="T5570" i="1"/>
  <c r="S5574" i="1"/>
  <c r="T5574" i="1"/>
  <c r="S5585" i="1"/>
  <c r="T5585" i="1"/>
  <c r="S5578" i="1"/>
  <c r="T5578" i="1"/>
  <c r="S5590" i="1"/>
  <c r="S5583" i="1"/>
  <c r="T5583" i="1"/>
  <c r="S5576" i="1"/>
  <c r="T5576" i="1"/>
  <c r="S5591" i="1"/>
  <c r="T5591" i="1"/>
  <c r="S5588" i="1"/>
  <c r="S5580" i="1"/>
  <c r="T5580" i="1"/>
  <c r="P5582" i="1"/>
  <c r="S5582" i="1"/>
  <c r="T5582" i="1"/>
  <c r="S5571" i="1"/>
  <c r="T5571" i="1"/>
  <c r="S5572" i="1"/>
  <c r="T5572" i="1"/>
  <c r="S5594" i="1"/>
  <c r="T5594" i="1"/>
  <c r="P5575" i="1"/>
  <c r="S5575" i="1"/>
  <c r="T5575" i="1"/>
  <c r="P5579" i="1"/>
  <c r="S5579" i="1"/>
  <c r="T5579" i="1"/>
  <c r="S5587" i="1"/>
  <c r="T5587" i="1"/>
  <c r="S5584" i="1"/>
  <c r="T5584" i="1"/>
  <c r="S5593" i="1"/>
  <c r="T5593" i="1"/>
  <c r="S5605" i="1"/>
  <c r="T5605" i="1"/>
  <c r="S5606" i="1"/>
  <c r="T5606" i="1"/>
  <c r="S5597" i="1"/>
  <c r="T5597" i="1"/>
  <c r="S5600" i="1"/>
  <c r="T5600" i="1"/>
  <c r="S5609" i="1"/>
  <c r="T5609" i="1"/>
  <c r="S5607" i="1"/>
  <c r="T5607" i="1"/>
  <c r="P5604" i="1"/>
  <c r="S5604" i="1"/>
  <c r="T5604" i="1"/>
  <c r="S5596" i="1"/>
  <c r="T5596" i="1"/>
  <c r="S5598" i="1"/>
  <c r="T5598" i="1"/>
  <c r="S5603" i="1"/>
  <c r="T5603" i="1"/>
  <c r="S5608" i="1"/>
  <c r="T5608" i="1"/>
  <c r="S5601" i="1"/>
  <c r="T5601" i="1"/>
  <c r="S5611" i="1"/>
  <c r="T5611" i="1"/>
  <c r="S5595" i="1"/>
  <c r="T5595" i="1"/>
  <c r="P5620" i="1"/>
  <c r="S5620" i="1"/>
  <c r="T5620" i="1"/>
  <c r="S5625" i="1"/>
  <c r="T5625" i="1"/>
  <c r="S5622" i="1"/>
  <c r="T5622" i="1"/>
  <c r="S5613" i="1"/>
  <c r="T5613" i="1"/>
  <c r="S5623" i="1"/>
  <c r="T5623" i="1"/>
  <c r="S5627" i="1"/>
  <c r="T5627" i="1"/>
  <c r="S5626" i="1"/>
  <c r="T5626" i="1"/>
  <c r="S5624" i="1"/>
  <c r="T5624" i="1"/>
  <c r="S5628" i="1"/>
  <c r="T5628" i="1"/>
  <c r="S5617" i="1"/>
  <c r="T5617" i="1"/>
  <c r="S5621" i="1"/>
  <c r="T5621" i="1"/>
  <c r="S5614" i="1"/>
  <c r="T5614" i="1"/>
  <c r="S5612" i="1"/>
  <c r="T5612" i="1"/>
  <c r="S5616" i="1"/>
  <c r="T5616" i="1"/>
  <c r="S5619" i="1"/>
  <c r="T5619" i="1"/>
  <c r="S5636" i="1"/>
  <c r="T5636" i="1"/>
  <c r="S5634" i="1"/>
  <c r="T5634" i="1"/>
  <c r="S5631" i="1"/>
  <c r="T5631" i="1"/>
  <c r="S5632" i="1"/>
  <c r="S5633" i="1"/>
  <c r="T5633" i="1"/>
  <c r="S5630" i="1"/>
  <c r="T5630" i="1"/>
  <c r="S5635" i="1"/>
  <c r="T5635" i="1"/>
  <c r="S5629" i="1"/>
  <c r="T5629" i="1"/>
  <c r="S5638" i="1"/>
  <c r="T5638" i="1"/>
  <c r="S5637" i="1"/>
  <c r="T5637" i="1"/>
  <c r="S5640" i="1"/>
  <c r="T5640" i="1"/>
  <c r="S5639" i="1"/>
  <c r="T5639" i="1"/>
  <c r="S5641" i="1"/>
  <c r="T5641" i="1"/>
  <c r="S5642" i="1"/>
  <c r="T5642" i="1"/>
  <c r="S5650" i="1"/>
  <c r="T5650" i="1"/>
  <c r="S5647" i="1"/>
  <c r="T5647" i="1"/>
  <c r="S5643" i="1"/>
  <c r="T5643" i="1"/>
  <c r="P5646" i="1"/>
  <c r="S5646" i="1"/>
  <c r="T5646" i="1"/>
  <c r="S5644" i="1"/>
  <c r="T5644" i="1"/>
  <c r="S5652" i="1"/>
  <c r="T5652" i="1"/>
  <c r="S5651" i="1"/>
  <c r="T5651" i="1"/>
  <c r="S5653" i="1"/>
  <c r="T5653" i="1"/>
  <c r="S5649" i="1"/>
  <c r="T5649" i="1"/>
  <c r="S5648" i="1"/>
  <c r="T5648" i="1"/>
  <c r="S5645" i="1"/>
  <c r="T5645" i="1"/>
  <c r="S5654" i="1"/>
  <c r="T5654" i="1"/>
  <c r="S5659" i="1"/>
  <c r="T5659" i="1"/>
  <c r="S5655" i="1"/>
  <c r="T5655" i="1"/>
  <c r="S5658" i="1"/>
  <c r="T5658" i="1"/>
  <c r="P5657" i="1"/>
  <c r="S5657" i="1"/>
  <c r="T5657" i="1"/>
  <c r="S5656" i="1"/>
  <c r="T5656" i="1"/>
  <c r="S5660" i="1"/>
  <c r="T5660" i="1"/>
  <c r="S5661" i="1"/>
  <c r="T5661" i="1"/>
  <c r="P5663" i="1"/>
  <c r="S5663" i="1"/>
  <c r="T5663" i="1"/>
  <c r="S5665" i="1"/>
  <c r="T5665" i="1"/>
  <c r="S5667" i="1"/>
  <c r="T5667" i="1"/>
  <c r="S5666" i="1"/>
  <c r="T5666" i="1"/>
  <c r="S5664" i="1"/>
  <c r="T5664" i="1"/>
  <c r="S5662" i="1"/>
  <c r="T5662" i="1"/>
  <c r="S5668" i="1"/>
  <c r="T5668" i="1"/>
  <c r="S5669" i="1"/>
  <c r="T5669" i="1"/>
  <c r="S5671" i="1"/>
  <c r="T5671" i="1"/>
  <c r="S5670" i="1"/>
  <c r="T5670" i="1"/>
  <c r="P5673" i="1"/>
  <c r="S5673" i="1"/>
  <c r="T5673" i="1"/>
  <c r="S5672" i="1"/>
  <c r="T5672" i="1"/>
  <c r="P5674" i="1"/>
  <c r="S5674" i="1"/>
  <c r="T5674" i="1"/>
  <c r="S5680" i="1"/>
  <c r="T5680" i="1"/>
  <c r="P5678" i="1"/>
  <c r="S5678" i="1"/>
  <c r="T5678" i="1"/>
  <c r="S5679" i="1"/>
  <c r="T5679" i="1"/>
  <c r="S5677" i="1"/>
  <c r="T5677" i="1"/>
  <c r="S5685" i="1"/>
  <c r="T5685" i="1"/>
  <c r="S5683" i="1"/>
  <c r="T5683" i="1"/>
  <c r="S5682" i="1"/>
  <c r="T5682" i="1"/>
  <c r="S5681" i="1"/>
  <c r="T5681" i="1"/>
  <c r="S5684" i="1"/>
  <c r="T5684" i="1"/>
  <c r="S5688" i="1"/>
  <c r="T5688" i="1"/>
  <c r="P5689" i="1"/>
  <c r="S5689" i="1"/>
  <c r="T5689" i="1"/>
  <c r="S5687" i="1"/>
  <c r="T5687" i="1"/>
  <c r="S5686" i="1"/>
  <c r="T5686" i="1"/>
  <c r="S5692" i="1"/>
  <c r="T5692" i="1"/>
  <c r="S5690" i="1"/>
  <c r="T5690" i="1"/>
  <c r="S5700" i="1"/>
  <c r="T5700" i="1"/>
  <c r="S5697" i="1"/>
  <c r="T5697" i="1"/>
  <c r="S5693" i="1"/>
  <c r="T5693" i="1"/>
  <c r="S5701" i="1"/>
  <c r="T5701" i="1"/>
  <c r="S5699" i="1"/>
  <c r="T5699" i="1"/>
  <c r="P5696" i="1"/>
  <c r="S5696" i="1"/>
  <c r="T5696" i="1"/>
  <c r="S5709" i="1"/>
  <c r="T5709" i="1"/>
  <c r="S5708" i="1"/>
  <c r="T5708" i="1"/>
  <c r="S5706" i="1"/>
  <c r="T5706" i="1"/>
  <c r="S5707" i="1"/>
  <c r="T5707" i="1"/>
  <c r="S5710" i="1"/>
  <c r="T5710" i="1"/>
  <c r="S5702" i="1"/>
  <c r="T5702" i="1"/>
  <c r="S5705" i="1"/>
  <c r="T5705" i="1"/>
  <c r="T5676" i="1"/>
  <c r="T5675" i="1"/>
  <c r="T2896" i="1"/>
  <c r="T2865" i="1"/>
  <c r="T4111" i="1"/>
  <c r="T3585" i="1"/>
  <c r="T2277" i="1"/>
  <c r="T2158" i="1"/>
  <c r="T2870" i="1"/>
  <c r="T2875" i="1"/>
  <c r="T2886" i="1"/>
  <c r="T4" i="1"/>
  <c r="T8" i="1"/>
  <c r="T2" i="1"/>
  <c r="T10" i="1"/>
  <c r="T6" i="1"/>
  <c r="T19" i="1"/>
  <c r="T16" i="1"/>
  <c r="T15" i="1"/>
  <c r="T24" i="1"/>
  <c r="T34" i="1"/>
  <c r="T31" i="1"/>
  <c r="T41" i="1"/>
  <c r="T38" i="1"/>
  <c r="T35" i="1"/>
  <c r="T25" i="1"/>
  <c r="T37" i="1"/>
  <c r="T26" i="1"/>
  <c r="T51" i="1"/>
  <c r="T43" i="1"/>
  <c r="T44" i="1"/>
  <c r="T52" i="1"/>
  <c r="T54" i="1"/>
  <c r="T56" i="1"/>
  <c r="T61" i="1"/>
  <c r="T62" i="1"/>
  <c r="T60" i="1"/>
  <c r="T59" i="1"/>
  <c r="T57" i="1"/>
  <c r="T69" i="1"/>
  <c r="T74" i="1"/>
  <c r="T79" i="1"/>
  <c r="T85" i="1"/>
  <c r="T75" i="1"/>
  <c r="T73" i="1"/>
  <c r="T77" i="1"/>
  <c r="T98" i="1"/>
  <c r="T96" i="1"/>
  <c r="T88" i="1"/>
  <c r="T97" i="1"/>
  <c r="T100" i="1"/>
  <c r="T99" i="1"/>
  <c r="T90" i="1"/>
  <c r="T102" i="1"/>
  <c r="T104" i="1"/>
  <c r="T103" i="1"/>
  <c r="T92" i="1"/>
  <c r="T101" i="1"/>
  <c r="T89" i="1"/>
  <c r="T105" i="1"/>
  <c r="T108" i="1"/>
  <c r="T112" i="1"/>
  <c r="T114" i="1"/>
  <c r="T116" i="1"/>
  <c r="T115" i="1"/>
  <c r="T117" i="1"/>
  <c r="T142" i="1"/>
  <c r="T140" i="1"/>
  <c r="T134" i="1"/>
  <c r="T146" i="1"/>
  <c r="T135" i="1"/>
  <c r="T129" i="1"/>
  <c r="T125" i="1"/>
  <c r="T144" i="1"/>
  <c r="T141" i="1"/>
  <c r="T124" i="1"/>
  <c r="T127" i="1"/>
  <c r="T137" i="1"/>
  <c r="T130" i="1"/>
  <c r="T143" i="1"/>
  <c r="T164" i="1"/>
  <c r="T157" i="1"/>
  <c r="T154" i="1"/>
  <c r="T151" i="1"/>
  <c r="T162" i="1"/>
  <c r="T150" i="1"/>
  <c r="T158" i="1"/>
  <c r="T161" i="1"/>
  <c r="T168" i="1"/>
  <c r="T174" i="1"/>
  <c r="T170" i="1"/>
  <c r="T181" i="1"/>
  <c r="T189" i="1"/>
  <c r="T173" i="1"/>
  <c r="T185" i="1"/>
  <c r="T205" i="1"/>
  <c r="T202" i="1"/>
  <c r="T228" i="1"/>
  <c r="T220" i="1"/>
  <c r="T226" i="1"/>
  <c r="T240" i="1"/>
  <c r="T255" i="1"/>
  <c r="T271" i="1"/>
  <c r="T268" i="1"/>
  <c r="T286" i="1"/>
  <c r="T288" i="1"/>
  <c r="T307" i="1"/>
  <c r="T300" i="1"/>
  <c r="T298" i="1"/>
  <c r="T324" i="1"/>
  <c r="T319" i="1"/>
  <c r="T330" i="1"/>
  <c r="T318" i="1"/>
  <c r="T334" i="1"/>
  <c r="T314" i="1"/>
  <c r="T335" i="1"/>
  <c r="T340" i="1"/>
  <c r="T342" i="1"/>
  <c r="T348" i="1"/>
  <c r="T352" i="1"/>
  <c r="T357" i="1"/>
  <c r="T363" i="1"/>
  <c r="T360" i="1"/>
  <c r="T358" i="1"/>
  <c r="T366" i="1"/>
  <c r="T376" i="1"/>
  <c r="T377" i="1"/>
  <c r="T373" i="1"/>
  <c r="T388" i="1"/>
  <c r="T392" i="1"/>
  <c r="T395" i="1"/>
  <c r="T397" i="1"/>
  <c r="T414" i="1"/>
  <c r="T407" i="1"/>
  <c r="T424" i="1"/>
  <c r="T442" i="1"/>
  <c r="T445" i="1"/>
  <c r="T454" i="1"/>
  <c r="T447" i="1"/>
  <c r="T473" i="1"/>
  <c r="T471" i="1"/>
  <c r="T466" i="1"/>
  <c r="T486" i="1"/>
  <c r="T498" i="1"/>
  <c r="T487" i="1"/>
  <c r="T505" i="1"/>
  <c r="T500" i="1"/>
  <c r="T530" i="1"/>
  <c r="T529" i="1"/>
  <c r="T531" i="1"/>
  <c r="T533" i="1"/>
  <c r="T526" i="1"/>
  <c r="T548" i="1"/>
  <c r="T545" i="1"/>
  <c r="T572" i="1"/>
  <c r="T563" i="1"/>
  <c r="T578" i="1"/>
  <c r="T581" i="1"/>
  <c r="T609" i="1"/>
  <c r="T620" i="1"/>
  <c r="T621" i="1"/>
  <c r="T635" i="1"/>
  <c r="T626" i="1"/>
  <c r="T625" i="1"/>
  <c r="T642" i="1"/>
  <c r="T658" i="1"/>
  <c r="T652" i="1"/>
  <c r="T679" i="1"/>
  <c r="T673" i="1"/>
  <c r="T684" i="1"/>
  <c r="T686" i="1"/>
  <c r="T691" i="1"/>
  <c r="T687" i="1"/>
  <c r="T707" i="1"/>
  <c r="T713" i="1"/>
  <c r="T703" i="1"/>
  <c r="T719" i="1"/>
  <c r="T729" i="1"/>
  <c r="T726" i="1"/>
  <c r="T727" i="1"/>
  <c r="T744" i="1"/>
  <c r="T736" i="1"/>
  <c r="T735" i="1"/>
  <c r="T737" i="1"/>
  <c r="T739" i="1"/>
  <c r="T734" i="1"/>
  <c r="T728" i="1"/>
  <c r="T745" i="1"/>
  <c r="T720" i="1"/>
  <c r="T762" i="1"/>
  <c r="T758" i="1"/>
  <c r="T747" i="1"/>
  <c r="T759" i="1"/>
  <c r="T746" i="1"/>
  <c r="T751" i="1"/>
  <c r="T757" i="1"/>
  <c r="T756" i="1"/>
  <c r="T763" i="1"/>
  <c r="T760" i="1"/>
  <c r="T754" i="1"/>
  <c r="T755" i="1"/>
  <c r="T764" i="1"/>
  <c r="T765" i="1"/>
  <c r="T775" i="1"/>
  <c r="T768" i="1"/>
  <c r="T770" i="1"/>
  <c r="T778" i="1"/>
  <c r="T809" i="1"/>
  <c r="T807" i="1"/>
  <c r="T804" i="1"/>
  <c r="T802" i="1"/>
  <c r="T817" i="1"/>
  <c r="T831" i="1"/>
  <c r="T830" i="1"/>
  <c r="T825" i="1"/>
  <c r="T832" i="1"/>
  <c r="T851" i="1"/>
  <c r="T855" i="1"/>
  <c r="T868" i="1"/>
  <c r="T861" i="1"/>
  <c r="T890" i="1"/>
  <c r="T885" i="1"/>
  <c r="T897" i="1"/>
  <c r="T893" i="1"/>
  <c r="T887" i="1"/>
  <c r="T891" i="1"/>
  <c r="T902" i="1"/>
  <c r="T892" i="1"/>
  <c r="T919" i="1"/>
  <c r="T916" i="1"/>
  <c r="T908" i="1"/>
  <c r="T917" i="1"/>
  <c r="T906" i="1"/>
  <c r="T905" i="1"/>
  <c r="T924" i="1"/>
  <c r="T907" i="1"/>
  <c r="T918" i="1"/>
  <c r="T911" i="1"/>
  <c r="T936" i="1"/>
  <c r="T927" i="1"/>
  <c r="T929" i="1"/>
  <c r="T953" i="1"/>
  <c r="T962" i="1"/>
  <c r="T965" i="1"/>
  <c r="T964" i="1"/>
  <c r="T985" i="1"/>
  <c r="T981" i="1"/>
  <c r="T988" i="1"/>
  <c r="T1007" i="1"/>
  <c r="T1016" i="1"/>
  <c r="T1021" i="1"/>
  <c r="T1029" i="1"/>
  <c r="T1041" i="1"/>
  <c r="T1050" i="1"/>
  <c r="T1042" i="1"/>
  <c r="T1047" i="1"/>
  <c r="T1051" i="1"/>
  <c r="T1053" i="1"/>
  <c r="T1064" i="1"/>
  <c r="T1054" i="1"/>
  <c r="T1056" i="1"/>
  <c r="T1061" i="1"/>
  <c r="T1067" i="1"/>
  <c r="T1069" i="1"/>
  <c r="T1078" i="1"/>
  <c r="T1079" i="1"/>
  <c r="T1076" i="1"/>
  <c r="T1072" i="1"/>
  <c r="T1083" i="1"/>
  <c r="T1081" i="1"/>
  <c r="T1082" i="1"/>
  <c r="T1086" i="1"/>
  <c r="T1093" i="1"/>
  <c r="T1100" i="1"/>
  <c r="T1095" i="1"/>
  <c r="T1096" i="1"/>
  <c r="T1094" i="1"/>
  <c r="T1101" i="1"/>
  <c r="T1090" i="1"/>
  <c r="T1102" i="1"/>
  <c r="T1106" i="1"/>
  <c r="T1110" i="1"/>
  <c r="T1111" i="1"/>
  <c r="T1112" i="1"/>
  <c r="T1104" i="1"/>
  <c r="T1103" i="1"/>
  <c r="T1119" i="1"/>
  <c r="T1128" i="1"/>
  <c r="T1131" i="1"/>
  <c r="T1127" i="1"/>
  <c r="T1118" i="1"/>
  <c r="T1146" i="1"/>
  <c r="T1138" i="1"/>
  <c r="T1150" i="1"/>
  <c r="T1156" i="1"/>
  <c r="T1158" i="1"/>
  <c r="T1166" i="1"/>
  <c r="T1152" i="1"/>
  <c r="T1163" i="1"/>
  <c r="T1167" i="1"/>
  <c r="T1175" i="1"/>
  <c r="T1174" i="1"/>
  <c r="T1172" i="1"/>
  <c r="T1178" i="1"/>
  <c r="T1179" i="1"/>
  <c r="T1185" i="1"/>
  <c r="T1183" i="1"/>
  <c r="T1190" i="1"/>
  <c r="T1191" i="1"/>
  <c r="T1194" i="1"/>
  <c r="T1195" i="1"/>
  <c r="T1192" i="1"/>
  <c r="T1196" i="1"/>
  <c r="T1220" i="1"/>
  <c r="T1209" i="1"/>
  <c r="T1219" i="1"/>
  <c r="T1216" i="1"/>
  <c r="T1213" i="1"/>
  <c r="T1236" i="1"/>
  <c r="T1231" i="1"/>
  <c r="T1235" i="1"/>
  <c r="T1237" i="1"/>
  <c r="T1227" i="1"/>
  <c r="T1244" i="1"/>
  <c r="T1247" i="1"/>
  <c r="T1252" i="1"/>
  <c r="T1258" i="1"/>
  <c r="T1268" i="1"/>
  <c r="T1265" i="1"/>
  <c r="T1266" i="1"/>
  <c r="T1255" i="1"/>
  <c r="T1267" i="1"/>
  <c r="T1281" i="1"/>
  <c r="T1277" i="1"/>
  <c r="T1283" i="1"/>
  <c r="T1273" i="1"/>
  <c r="T1285" i="1"/>
  <c r="T1291" i="1"/>
  <c r="T1292" i="1"/>
  <c r="T1308" i="1"/>
  <c r="T1294" i="1"/>
  <c r="T1309" i="1"/>
  <c r="T1310" i="1"/>
  <c r="T1325" i="1"/>
  <c r="T1322" i="1"/>
  <c r="T1323" i="1"/>
  <c r="T1327" i="1"/>
  <c r="T1329" i="1"/>
  <c r="T1330" i="1"/>
  <c r="T1317" i="1"/>
  <c r="T1326" i="1"/>
  <c r="T1333" i="1"/>
  <c r="T1339" i="1"/>
  <c r="T1348" i="1"/>
  <c r="T1340" i="1"/>
  <c r="T1358" i="1"/>
  <c r="T1352" i="1"/>
  <c r="T1338" i="1"/>
  <c r="T1341" i="1"/>
  <c r="T1359" i="1"/>
  <c r="T1337" i="1"/>
  <c r="T1350" i="1"/>
  <c r="T1345" i="1"/>
  <c r="T1361" i="1"/>
  <c r="T1379" i="1"/>
  <c r="T1366" i="1"/>
  <c r="T1367" i="1"/>
  <c r="T1383" i="1"/>
  <c r="T1372" i="1"/>
  <c r="T1364" i="1"/>
  <c r="T1384" i="1"/>
  <c r="T1385" i="1"/>
  <c r="T1389" i="1"/>
  <c r="T1396" i="1"/>
  <c r="T1402" i="1"/>
  <c r="T1395" i="1"/>
  <c r="T1397" i="1"/>
  <c r="T1394" i="1"/>
  <c r="T1410" i="1"/>
  <c r="T1408" i="1"/>
  <c r="T1409" i="1"/>
  <c r="T1407" i="1"/>
  <c r="T1391" i="1"/>
  <c r="T1392" i="1"/>
  <c r="T1404" i="1"/>
  <c r="T1400" i="1"/>
  <c r="T1398" i="1"/>
  <c r="T1403" i="1"/>
  <c r="T1412" i="1"/>
  <c r="T1413" i="1"/>
  <c r="T1411" i="1"/>
  <c r="T1428" i="1"/>
  <c r="T1419" i="1"/>
  <c r="T1417" i="1"/>
  <c r="T1418" i="1"/>
  <c r="T1416" i="1"/>
  <c r="T1423" i="1"/>
  <c r="T1415" i="1"/>
  <c r="T1430" i="1"/>
  <c r="T1427" i="1"/>
  <c r="T1432" i="1"/>
  <c r="T1431" i="1"/>
  <c r="T1429" i="1"/>
  <c r="T1420" i="1"/>
  <c r="T1443" i="1"/>
  <c r="T1438" i="1"/>
  <c r="T1445" i="1"/>
  <c r="T1437" i="1"/>
  <c r="T1448" i="1"/>
  <c r="T1439" i="1"/>
  <c r="T1455" i="1"/>
  <c r="T1467" i="1"/>
  <c r="T1452" i="1"/>
  <c r="T1470" i="1"/>
  <c r="T1461" i="1"/>
  <c r="T1458" i="1"/>
  <c r="T1460" i="1"/>
  <c r="T1457" i="1"/>
  <c r="T1469" i="1"/>
  <c r="T1466" i="1"/>
  <c r="T1471" i="1"/>
  <c r="T1463" i="1"/>
  <c r="T1453" i="1"/>
  <c r="T1474" i="1"/>
  <c r="T1472" i="1"/>
  <c r="T1459" i="1"/>
  <c r="T1491" i="1"/>
  <c r="T1476" i="1"/>
  <c r="T1493" i="1"/>
  <c r="T1489" i="1"/>
  <c r="T1475" i="1"/>
  <c r="T1490" i="1"/>
  <c r="T1480" i="1"/>
  <c r="T1486" i="1"/>
  <c r="T1487" i="1"/>
  <c r="T1481" i="1"/>
  <c r="T1477" i="1"/>
  <c r="T1494" i="1"/>
  <c r="T1499" i="1"/>
  <c r="T1506" i="1"/>
  <c r="T1497" i="1"/>
  <c r="T1502" i="1"/>
  <c r="T1507" i="1"/>
  <c r="T1518" i="1"/>
  <c r="T1523" i="1"/>
  <c r="T1524" i="1"/>
  <c r="T1510" i="1"/>
  <c r="T1515" i="1"/>
  <c r="T1508" i="1"/>
  <c r="T1522" i="1"/>
  <c r="T1531" i="1"/>
  <c r="T1526" i="1"/>
  <c r="T1536" i="1"/>
  <c r="T1539" i="1"/>
  <c r="T1548" i="1"/>
  <c r="T1541" i="1"/>
  <c r="T1551" i="1"/>
  <c r="T1540" i="1"/>
  <c r="T1547" i="1"/>
  <c r="T1549" i="1"/>
  <c r="T1552" i="1"/>
  <c r="T1554" i="1"/>
  <c r="T1555" i="1"/>
  <c r="T1556" i="1"/>
  <c r="T1581" i="1"/>
  <c r="T1578" i="1"/>
  <c r="T1565" i="1"/>
  <c r="T1574" i="1"/>
  <c r="T1564" i="1"/>
  <c r="T1572" i="1"/>
  <c r="T1573" i="1"/>
  <c r="T1566" i="1"/>
  <c r="T1562" i="1"/>
  <c r="T1582" i="1"/>
  <c r="T1595" i="1"/>
  <c r="T1585" i="1"/>
  <c r="T1591" i="1"/>
  <c r="T1604" i="1"/>
  <c r="T1602" i="1"/>
  <c r="T1606" i="1"/>
  <c r="T1601" i="1"/>
  <c r="T1603" i="1"/>
  <c r="T1607" i="1"/>
  <c r="T1610" i="1"/>
  <c r="T1622" i="1"/>
  <c r="T1620" i="1"/>
  <c r="T1618" i="1"/>
  <c r="T1619" i="1"/>
  <c r="T1623" i="1"/>
  <c r="T1624" i="1"/>
  <c r="T1615" i="1"/>
  <c r="T1625" i="1"/>
  <c r="T1617" i="1"/>
  <c r="T1621" i="1"/>
  <c r="T1612" i="1"/>
  <c r="T1627" i="1"/>
  <c r="T1650" i="1"/>
  <c r="T1646" i="1"/>
  <c r="T1642" i="1"/>
  <c r="T1641" i="1"/>
  <c r="T1639" i="1"/>
  <c r="T1631" i="1"/>
  <c r="T1649" i="1"/>
  <c r="T1640" i="1"/>
  <c r="T1633" i="1"/>
  <c r="T1634" i="1"/>
  <c r="T1628" i="1"/>
  <c r="T1645" i="1"/>
  <c r="T1644" i="1"/>
  <c r="T1629" i="1"/>
  <c r="T1651" i="1"/>
  <c r="T1662" i="1"/>
  <c r="T1664" i="1"/>
  <c r="T1655" i="1"/>
  <c r="T1661" i="1"/>
  <c r="T1663" i="1"/>
  <c r="T1657" i="1"/>
  <c r="T1666" i="1"/>
  <c r="T1682" i="1"/>
  <c r="T1672" i="1"/>
  <c r="T1667" i="1"/>
  <c r="T1680" i="1"/>
  <c r="T1683" i="1"/>
  <c r="T1679" i="1"/>
  <c r="T1687" i="1"/>
  <c r="T1668" i="1"/>
  <c r="T1689" i="1"/>
  <c r="T1691" i="1"/>
  <c r="T1698" i="1"/>
  <c r="T1690" i="1"/>
  <c r="T1705" i="1"/>
  <c r="T1696" i="1"/>
  <c r="T1704" i="1"/>
  <c r="T1703" i="1"/>
  <c r="T1706" i="1"/>
  <c r="T1721" i="1"/>
  <c r="T1709" i="1"/>
  <c r="T1710" i="1"/>
  <c r="T1727" i="1"/>
  <c r="T1711" i="1"/>
  <c r="T1716" i="1"/>
  <c r="T1708" i="1"/>
  <c r="T1728" i="1"/>
  <c r="T1724" i="1"/>
  <c r="T1719" i="1"/>
  <c r="T1715" i="1"/>
  <c r="T1713" i="1"/>
  <c r="T1726" i="1"/>
  <c r="T1723" i="1"/>
  <c r="T1729" i="1"/>
  <c r="T1725" i="1"/>
  <c r="T1732" i="1"/>
  <c r="T1744" i="1"/>
  <c r="T1738" i="1"/>
  <c r="T1737" i="1"/>
  <c r="T1747" i="1"/>
  <c r="T1742" i="1"/>
  <c r="T1733" i="1"/>
  <c r="T1754" i="1"/>
  <c r="T1751" i="1"/>
  <c r="T1748" i="1"/>
  <c r="T1753" i="1"/>
  <c r="T1749" i="1"/>
  <c r="T1746" i="1"/>
  <c r="T1731" i="1"/>
  <c r="T1745" i="1"/>
  <c r="T1757" i="1"/>
  <c r="T1760" i="1"/>
  <c r="T1758" i="1"/>
  <c r="T1770" i="1"/>
  <c r="T1765" i="1"/>
  <c r="T1766" i="1"/>
  <c r="T1763" i="1"/>
  <c r="T1772" i="1"/>
  <c r="T1774" i="1"/>
  <c r="T1780" i="1"/>
  <c r="T1779" i="1"/>
  <c r="T1773" i="1"/>
  <c r="T1786" i="1"/>
  <c r="T1795" i="1"/>
  <c r="T1794" i="1"/>
  <c r="T1796" i="1"/>
  <c r="T1782" i="1"/>
  <c r="T1791" i="1"/>
  <c r="T1788" i="1"/>
  <c r="T1785" i="1"/>
  <c r="T1798" i="1"/>
  <c r="T1808" i="1"/>
  <c r="T1805" i="1"/>
  <c r="T1804" i="1"/>
  <c r="T1801" i="1"/>
  <c r="T1803" i="1"/>
  <c r="T1810" i="1"/>
  <c r="T1821" i="1"/>
  <c r="T1814" i="1"/>
  <c r="T1819" i="1"/>
  <c r="T1830" i="1"/>
  <c r="T1829" i="1"/>
  <c r="T1816" i="1"/>
  <c r="T1815" i="1"/>
  <c r="T1824" i="1"/>
  <c r="T1827" i="1"/>
  <c r="T1844" i="1"/>
  <c r="T1846" i="1"/>
  <c r="T1840" i="1"/>
  <c r="T1847" i="1"/>
  <c r="T1843" i="1"/>
  <c r="T1848" i="1"/>
  <c r="T1842" i="1"/>
  <c r="T1861" i="1"/>
  <c r="T1871" i="1"/>
  <c r="T1858" i="1"/>
  <c r="T1867" i="1"/>
  <c r="T1860" i="1"/>
  <c r="T1870" i="1"/>
  <c r="T1859" i="1"/>
  <c r="T1880" i="1"/>
  <c r="T1882" i="1"/>
  <c r="T1878" i="1"/>
  <c r="T1873" i="1"/>
  <c r="T1890" i="1"/>
  <c r="T1891" i="1"/>
  <c r="T1888" i="1"/>
  <c r="T1893" i="1"/>
  <c r="T1894" i="1"/>
  <c r="T1887" i="1"/>
  <c r="T1904" i="1"/>
  <c r="T1902" i="1"/>
  <c r="T1897" i="1"/>
  <c r="T1898" i="1"/>
  <c r="T1900" i="1"/>
  <c r="T1906" i="1"/>
  <c r="T1905" i="1"/>
  <c r="T1899" i="1"/>
  <c r="T1916" i="1"/>
  <c r="T1912" i="1"/>
  <c r="T1908" i="1"/>
  <c r="T1920" i="1"/>
  <c r="T1919" i="1"/>
  <c r="T1914" i="1"/>
  <c r="T1909" i="1"/>
  <c r="T1915" i="1"/>
  <c r="T1910" i="1"/>
  <c r="T1913" i="1"/>
  <c r="T1917" i="1"/>
  <c r="T1918" i="1"/>
  <c r="T1921" i="1"/>
  <c r="T1934" i="1"/>
  <c r="T1931" i="1"/>
  <c r="T1924" i="1"/>
  <c r="T1932" i="1"/>
  <c r="T1923" i="1"/>
  <c r="T1930" i="1"/>
  <c r="T1935" i="1"/>
  <c r="T1946" i="1"/>
  <c r="T1937" i="1"/>
  <c r="T1940" i="1"/>
  <c r="T1943" i="1"/>
  <c r="T1947" i="1"/>
  <c r="T1945" i="1"/>
  <c r="T1948" i="1"/>
  <c r="T1963" i="1"/>
  <c r="T1958" i="1"/>
  <c r="T1964" i="1"/>
  <c r="T1960" i="1"/>
  <c r="T1968" i="1"/>
  <c r="T1974" i="1"/>
  <c r="T1977" i="1"/>
  <c r="T1976" i="1"/>
  <c r="T1967" i="1"/>
  <c r="T1973" i="1"/>
  <c r="T1980" i="1"/>
  <c r="T1990" i="1"/>
  <c r="T1986" i="1"/>
  <c r="T1993" i="1"/>
  <c r="T1991" i="1"/>
  <c r="T1994" i="1"/>
  <c r="T1992" i="1"/>
  <c r="T1998" i="1"/>
  <c r="T2006" i="1"/>
  <c r="T2005" i="1"/>
  <c r="T2004" i="1"/>
  <c r="T1999" i="1"/>
  <c r="T2000" i="1"/>
  <c r="T2010" i="1"/>
  <c r="T2008" i="1"/>
  <c r="T2009" i="1"/>
  <c r="T2021" i="1"/>
  <c r="T2012" i="1"/>
  <c r="T2020" i="1"/>
  <c r="T2027" i="1"/>
  <c r="T2024" i="1"/>
  <c r="T2023" i="1"/>
  <c r="T2013" i="1"/>
  <c r="T2037" i="1"/>
  <c r="T2047" i="1"/>
  <c r="T2045" i="1"/>
  <c r="T2036" i="1"/>
  <c r="T2031" i="1"/>
  <c r="T2038" i="1"/>
  <c r="T2039" i="1"/>
  <c r="T2033" i="1"/>
  <c r="T2029" i="1"/>
  <c r="T2030" i="1"/>
  <c r="T2032" i="1"/>
  <c r="T2042" i="1"/>
  <c r="T2041" i="1"/>
  <c r="T2040" i="1"/>
  <c r="T2044" i="1"/>
  <c r="T2046" i="1"/>
  <c r="T2053" i="1"/>
  <c r="T2055" i="1"/>
  <c r="T2057" i="1"/>
  <c r="T2049" i="1"/>
  <c r="T2080" i="1"/>
  <c r="T2071" i="1"/>
  <c r="T2063" i="1"/>
  <c r="T2075" i="1"/>
  <c r="T2076" i="1"/>
  <c r="T2078" i="1"/>
  <c r="T2079" i="1"/>
  <c r="T2072" i="1"/>
  <c r="T2068" i="1"/>
  <c r="T2094" i="1"/>
  <c r="T2091" i="1"/>
  <c r="T2097" i="1"/>
  <c r="T2092" i="1"/>
  <c r="T2098" i="1"/>
  <c r="T2103" i="1"/>
  <c r="T2104" i="1"/>
  <c r="T2109" i="1"/>
  <c r="T2110" i="1"/>
  <c r="T2111" i="1"/>
  <c r="T2108" i="1"/>
  <c r="T2124" i="1"/>
  <c r="T2123" i="1"/>
  <c r="T2116" i="1"/>
  <c r="T2113" i="1"/>
  <c r="T2120" i="1"/>
  <c r="T2115" i="1"/>
  <c r="T2117" i="1"/>
  <c r="T2121" i="1"/>
  <c r="T2125" i="1"/>
  <c r="T2128" i="1"/>
  <c r="T2131" i="1"/>
  <c r="T2135" i="1"/>
  <c r="T2136" i="1"/>
  <c r="T2133" i="1"/>
  <c r="T2126" i="1"/>
  <c r="T2134" i="1"/>
  <c r="T2130" i="1"/>
  <c r="T2137" i="1"/>
  <c r="T2138" i="1"/>
  <c r="T2143" i="1"/>
  <c r="T2140" i="1"/>
  <c r="T2151" i="1"/>
  <c r="T2141" i="1"/>
  <c r="T2149" i="1"/>
  <c r="T2139" i="1"/>
  <c r="T2150" i="1"/>
  <c r="T2154" i="1"/>
  <c r="T2169" i="1"/>
  <c r="T2157" i="1"/>
  <c r="T2176" i="1"/>
  <c r="T2177" i="1"/>
  <c r="T2159" i="1"/>
  <c r="T2170" i="1"/>
  <c r="T2161" i="1"/>
  <c r="T2179" i="1"/>
  <c r="T2186" i="1"/>
  <c r="T2191" i="1"/>
  <c r="T2180" i="1"/>
  <c r="T2182" i="1"/>
  <c r="T2192" i="1"/>
  <c r="T2200" i="1"/>
  <c r="T2196" i="1"/>
  <c r="T2193" i="1"/>
  <c r="T2198" i="1"/>
  <c r="T2216" i="1"/>
  <c r="T2209" i="1"/>
  <c r="T2204" i="1"/>
  <c r="T2215" i="1"/>
  <c r="T2221" i="1"/>
  <c r="T2223" i="1"/>
  <c r="T2235" i="1"/>
  <c r="T2229" i="1"/>
  <c r="T2234" i="1"/>
  <c r="T2243" i="1"/>
  <c r="T2238" i="1"/>
  <c r="T2242" i="1"/>
  <c r="T2225" i="1"/>
  <c r="T2252" i="1"/>
  <c r="T2251" i="1"/>
  <c r="T2259" i="1"/>
  <c r="T2248" i="1"/>
  <c r="T2263" i="1"/>
  <c r="T2268" i="1"/>
  <c r="T2262" i="1"/>
  <c r="T2269" i="1"/>
  <c r="T2271" i="1"/>
  <c r="T2274" i="1"/>
  <c r="T2281" i="1"/>
  <c r="T2280" i="1"/>
  <c r="T2286" i="1"/>
  <c r="T2283" i="1"/>
  <c r="T2285" i="1"/>
  <c r="T2305" i="1"/>
  <c r="T2306" i="1"/>
  <c r="T2291" i="1"/>
  <c r="T2302" i="1"/>
  <c r="T2297" i="1"/>
  <c r="T2289" i="1"/>
  <c r="T2303" i="1"/>
  <c r="T2288" i="1"/>
  <c r="T2307" i="1"/>
  <c r="T2318" i="1"/>
  <c r="T2313" i="1"/>
  <c r="T2325" i="1"/>
  <c r="T2322" i="1"/>
  <c r="T2317" i="1"/>
  <c r="T2314" i="1"/>
  <c r="T2326" i="1"/>
  <c r="T2310" i="1"/>
  <c r="T2311" i="1"/>
  <c r="T2339" i="1"/>
  <c r="T2336" i="1"/>
  <c r="T2343" i="1"/>
  <c r="T2334" i="1"/>
  <c r="T2327" i="1"/>
  <c r="T2346" i="1"/>
  <c r="T2352" i="1"/>
  <c r="T2347" i="1"/>
  <c r="T2355" i="1"/>
  <c r="T2358" i="1"/>
  <c r="T2348" i="1"/>
  <c r="T2373" i="1"/>
  <c r="T2365" i="1"/>
  <c r="T2375" i="1"/>
  <c r="T2372" i="1"/>
  <c r="T2380" i="1"/>
  <c r="T2370" i="1"/>
  <c r="T2366" i="1"/>
  <c r="T2384" i="1"/>
  <c r="T2390" i="1"/>
  <c r="T2392" i="1"/>
  <c r="T2407" i="1"/>
  <c r="T2408" i="1"/>
  <c r="T2403" i="1"/>
  <c r="T2404" i="1"/>
  <c r="T2401" i="1"/>
  <c r="T2410" i="1"/>
  <c r="T2419" i="1"/>
  <c r="T2427" i="1"/>
  <c r="T2426" i="1"/>
  <c r="T2433" i="1"/>
  <c r="T2436" i="1"/>
  <c r="T2444" i="1"/>
  <c r="T2441" i="1"/>
  <c r="T2442" i="1"/>
  <c r="T2458" i="1"/>
  <c r="T2453" i="1"/>
  <c r="T2446" i="1"/>
  <c r="T2451" i="1"/>
  <c r="T2457" i="1"/>
  <c r="T2454" i="1"/>
  <c r="T2461" i="1"/>
  <c r="T2462" i="1"/>
  <c r="T2467" i="1"/>
  <c r="T2474" i="1"/>
  <c r="T2475" i="1"/>
  <c r="T2466" i="1"/>
  <c r="T2473" i="1"/>
  <c r="T2478" i="1"/>
  <c r="T2484" i="1"/>
  <c r="T2485" i="1"/>
  <c r="T2496" i="1"/>
  <c r="T2502" i="1"/>
  <c r="T2500" i="1"/>
  <c r="T2491" i="1"/>
  <c r="T2499" i="1"/>
  <c r="T2492" i="1"/>
  <c r="T2503" i="1"/>
  <c r="T2509" i="1"/>
  <c r="T2518" i="1"/>
  <c r="T2512" i="1"/>
  <c r="T2516" i="1"/>
  <c r="T2523" i="1"/>
  <c r="T2520" i="1"/>
  <c r="T2525" i="1"/>
  <c r="T2533" i="1"/>
  <c r="T2527" i="1"/>
  <c r="T2532" i="1"/>
  <c r="T2526" i="1"/>
  <c r="T2529" i="1"/>
  <c r="T2524" i="1"/>
  <c r="T2534" i="1"/>
  <c r="T2530" i="1"/>
  <c r="T2539" i="1"/>
  <c r="T2537" i="1"/>
  <c r="T2542" i="1"/>
  <c r="T2546" i="1"/>
  <c r="T2545" i="1"/>
  <c r="T2535" i="1"/>
  <c r="T2551" i="1"/>
  <c r="T2549" i="1"/>
  <c r="T2556" i="1"/>
  <c r="T2552" i="1"/>
  <c r="T2565" i="1"/>
  <c r="T2562" i="1"/>
  <c r="T2553" i="1"/>
  <c r="T2559" i="1"/>
  <c r="T2560" i="1"/>
  <c r="T2557" i="1"/>
  <c r="T2558" i="1"/>
  <c r="T2561" i="1"/>
  <c r="T2563" i="1"/>
  <c r="T2571" i="1"/>
  <c r="T2567" i="1"/>
  <c r="T2577" i="1"/>
  <c r="T2572" i="1"/>
  <c r="T2566" i="1"/>
  <c r="T2575" i="1"/>
  <c r="T2585" i="1"/>
  <c r="T2592" i="1"/>
  <c r="T2587" i="1"/>
  <c r="T2590" i="1"/>
  <c r="T2582" i="1"/>
  <c r="T2591" i="1"/>
  <c r="T2605" i="1"/>
  <c r="T2606" i="1"/>
  <c r="T2607" i="1"/>
  <c r="T2596" i="1"/>
  <c r="T2597" i="1"/>
  <c r="T2604" i="1"/>
  <c r="T2610" i="1"/>
  <c r="T2628" i="1"/>
  <c r="T2622" i="1"/>
  <c r="T2625" i="1"/>
  <c r="T2618" i="1"/>
  <c r="T2617" i="1"/>
  <c r="T2620" i="1"/>
  <c r="T2631" i="1"/>
  <c r="T2637" i="1"/>
  <c r="T2633" i="1"/>
  <c r="T2640" i="1"/>
  <c r="T2635" i="1"/>
  <c r="T2632" i="1"/>
  <c r="T2656" i="1"/>
  <c r="T2658" i="1"/>
  <c r="T2659" i="1"/>
  <c r="T2663" i="1"/>
  <c r="T2657" i="1"/>
  <c r="T2665" i="1"/>
  <c r="T2649" i="1"/>
  <c r="T2667" i="1"/>
  <c r="T2662" i="1"/>
  <c r="T2673" i="1"/>
  <c r="T2672" i="1"/>
  <c r="T2670" i="1"/>
  <c r="T2676" i="1"/>
  <c r="T2678" i="1"/>
  <c r="T2669" i="1"/>
  <c r="T2680" i="1"/>
  <c r="T2684" i="1"/>
  <c r="T2682" i="1"/>
  <c r="T2691" i="1"/>
  <c r="T2690" i="1"/>
  <c r="T2688" i="1"/>
  <c r="T2695" i="1"/>
  <c r="T2707" i="1"/>
  <c r="T2694" i="1"/>
  <c r="T2698" i="1"/>
  <c r="T2703" i="1"/>
  <c r="T2706" i="1"/>
  <c r="T2710" i="1"/>
  <c r="T2702" i="1"/>
  <c r="T2725" i="1"/>
  <c r="T2721" i="1"/>
  <c r="T2722" i="1"/>
  <c r="T2713" i="1"/>
  <c r="T2728" i="1"/>
  <c r="T2729" i="1"/>
  <c r="T2733" i="1"/>
  <c r="T2735" i="1"/>
  <c r="T2739" i="1"/>
  <c r="T2736" i="1"/>
  <c r="T2731" i="1"/>
  <c r="T2742" i="1"/>
  <c r="T2734" i="1"/>
  <c r="T2727" i="1"/>
  <c r="T2744" i="1"/>
  <c r="T2759" i="1"/>
  <c r="T2753" i="1"/>
  <c r="T2756" i="1"/>
  <c r="T2752" i="1"/>
  <c r="T2747" i="1"/>
  <c r="T2762" i="1"/>
  <c r="T2757" i="1"/>
  <c r="T2750" i="1"/>
  <c r="T2761" i="1"/>
  <c r="T2758" i="1"/>
  <c r="T2748" i="1"/>
  <c r="T2755" i="1"/>
  <c r="T2776" i="1"/>
  <c r="T2775" i="1"/>
  <c r="T2773" i="1"/>
  <c r="T2766" i="1"/>
  <c r="T2765" i="1"/>
  <c r="T2771" i="1"/>
  <c r="T2789" i="1"/>
  <c r="T2793" i="1"/>
  <c r="T2783" i="1"/>
  <c r="T2792" i="1"/>
  <c r="T2787" i="1"/>
  <c r="T2800" i="1"/>
  <c r="T2803" i="1"/>
  <c r="T2809" i="1"/>
  <c r="T2799" i="1"/>
  <c r="T2805" i="1"/>
  <c r="T2802" i="1"/>
  <c r="T2811" i="1"/>
  <c r="T2814" i="1"/>
  <c r="T2823" i="1"/>
  <c r="T2822" i="1"/>
  <c r="T2820" i="1"/>
  <c r="T2830" i="1"/>
  <c r="T2817" i="1"/>
  <c r="T2816" i="1"/>
  <c r="T2838" i="1"/>
  <c r="T2836" i="1"/>
  <c r="T2844" i="1"/>
  <c r="T2847" i="1"/>
  <c r="T2840" i="1"/>
  <c r="T2835" i="1"/>
  <c r="T2850" i="1"/>
  <c r="T2833" i="1"/>
  <c r="T2856" i="1"/>
  <c r="T2900" i="1"/>
  <c r="T2903" i="1"/>
  <c r="T2906" i="1"/>
  <c r="T2912" i="1"/>
  <c r="T2915" i="1"/>
  <c r="T2908" i="1"/>
  <c r="T2913" i="1"/>
  <c r="T2923" i="1"/>
  <c r="T2925" i="1"/>
  <c r="T2929" i="1"/>
  <c r="T2930" i="1"/>
  <c r="T2946" i="1"/>
  <c r="T2944" i="1"/>
  <c r="T2926" i="1"/>
  <c r="T2943" i="1"/>
  <c r="T2965" i="1"/>
  <c r="T2955" i="1"/>
  <c r="T2950" i="1"/>
  <c r="T2953" i="1"/>
  <c r="T2951" i="1"/>
  <c r="T2969" i="1"/>
  <c r="T2961" i="1"/>
  <c r="T2971" i="1"/>
  <c r="T2979" i="1"/>
  <c r="T2978" i="1"/>
  <c r="T2975" i="1"/>
  <c r="T2972" i="1"/>
  <c r="T2970" i="1"/>
  <c r="T2981" i="1"/>
  <c r="T2993" i="1"/>
  <c r="T2988" i="1"/>
  <c r="T2985" i="1"/>
  <c r="T2984" i="1"/>
  <c r="T2991" i="1"/>
  <c r="T2986" i="1"/>
  <c r="T2999" i="1"/>
  <c r="T2996" i="1"/>
  <c r="T3004" i="1"/>
  <c r="T3011" i="1"/>
  <c r="T3003" i="1"/>
  <c r="T3005" i="1"/>
  <c r="T3006" i="1"/>
  <c r="T3012" i="1"/>
  <c r="T3010" i="1"/>
  <c r="T3020" i="1"/>
  <c r="T3025" i="1"/>
  <c r="T3019" i="1"/>
  <c r="T3021" i="1"/>
  <c r="T3026" i="1"/>
  <c r="T3016" i="1"/>
  <c r="T3047" i="1"/>
  <c r="T3033" i="1"/>
  <c r="T3037" i="1"/>
  <c r="T3029" i="1"/>
  <c r="T3030" i="1"/>
  <c r="T3038" i="1"/>
  <c r="T3048" i="1"/>
  <c r="T3043" i="1"/>
  <c r="T3050" i="1"/>
  <c r="T3062" i="1"/>
  <c r="T3067" i="1"/>
  <c r="T3066" i="1"/>
  <c r="T3054" i="1"/>
  <c r="T3068" i="1"/>
  <c r="T3065" i="1"/>
  <c r="T3055" i="1"/>
  <c r="T3084" i="1"/>
  <c r="T3077" i="1"/>
  <c r="T3076" i="1"/>
  <c r="T3081" i="1"/>
  <c r="T3078" i="1"/>
  <c r="T3083" i="1"/>
  <c r="T3089" i="1"/>
  <c r="T3093" i="1"/>
  <c r="T3092" i="1"/>
  <c r="T3120" i="1"/>
  <c r="T3112" i="1"/>
  <c r="T3121" i="1"/>
  <c r="T3111" i="1"/>
  <c r="T3110" i="1"/>
  <c r="T3124" i="1"/>
  <c r="T3136" i="1"/>
  <c r="T3140" i="1"/>
  <c r="T3125" i="1"/>
  <c r="T3126" i="1"/>
  <c r="T3130" i="1"/>
  <c r="T3133" i="1"/>
  <c r="T3144" i="1"/>
  <c r="T3149" i="1"/>
  <c r="T3158" i="1"/>
  <c r="T3148" i="1"/>
  <c r="T3167" i="1"/>
  <c r="T3164" i="1"/>
  <c r="T3163" i="1"/>
  <c r="T3180" i="1"/>
  <c r="T3191" i="1"/>
  <c r="T3178" i="1"/>
  <c r="T3190" i="1"/>
  <c r="T3192" i="1"/>
  <c r="T3196" i="1"/>
  <c r="T3208" i="1"/>
  <c r="T3204" i="1"/>
  <c r="T3199" i="1"/>
  <c r="T3227" i="1"/>
  <c r="T3256" i="1"/>
  <c r="T3240" i="1"/>
  <c r="T3258" i="1"/>
  <c r="T3269" i="1"/>
  <c r="T3278" i="1"/>
  <c r="T3287" i="1"/>
  <c r="T3303" i="1"/>
  <c r="T3299" i="1"/>
  <c r="T3302" i="1"/>
  <c r="T3294" i="1"/>
  <c r="T3300" i="1"/>
  <c r="T3296" i="1"/>
  <c r="T3284" i="1"/>
  <c r="T3297" i="1"/>
  <c r="T3308" i="1"/>
  <c r="T3314" i="1"/>
  <c r="T3312" i="1"/>
  <c r="T3319" i="1"/>
  <c r="T3321" i="1"/>
  <c r="T3323" i="1"/>
  <c r="T3340" i="1"/>
  <c r="T3338" i="1"/>
  <c r="T3329" i="1"/>
  <c r="T3328" i="1"/>
  <c r="T3339" i="1"/>
  <c r="T3345" i="1"/>
  <c r="T3353" i="1"/>
  <c r="T3351" i="1"/>
  <c r="T3352" i="1"/>
  <c r="T3344" i="1"/>
  <c r="T3350" i="1"/>
  <c r="T3348" i="1"/>
  <c r="T3363" i="1"/>
  <c r="T3364" i="1"/>
  <c r="T3359" i="1"/>
  <c r="T3358" i="1"/>
  <c r="T3370" i="1"/>
  <c r="T3379" i="1"/>
  <c r="T3375" i="1"/>
  <c r="T3373" i="1"/>
  <c r="T3377" i="1"/>
  <c r="T3389" i="1"/>
  <c r="T3388" i="1"/>
  <c r="T3397" i="1"/>
  <c r="T3400" i="1"/>
  <c r="T3402" i="1"/>
  <c r="T3407" i="1"/>
  <c r="T3410" i="1"/>
  <c r="T3412" i="1"/>
  <c r="T3415" i="1"/>
  <c r="T3427" i="1"/>
  <c r="T3430" i="1"/>
  <c r="T3418" i="1"/>
  <c r="T3425" i="1"/>
  <c r="T3424" i="1"/>
  <c r="T3414" i="1"/>
  <c r="T3434" i="1"/>
  <c r="T3439" i="1"/>
  <c r="T3441" i="1"/>
  <c r="T3440" i="1"/>
  <c r="T3443" i="1"/>
  <c r="T3436" i="1"/>
  <c r="T3450" i="1"/>
  <c r="T3457" i="1"/>
  <c r="T3445" i="1"/>
  <c r="T3459" i="1"/>
  <c r="T3464" i="1"/>
  <c r="T3454" i="1"/>
  <c r="T3447" i="1"/>
  <c r="T3449" i="1"/>
  <c r="T3460" i="1"/>
  <c r="T3455" i="1"/>
  <c r="T3466" i="1"/>
  <c r="T3469" i="1"/>
  <c r="T3483" i="1"/>
  <c r="T3477" i="1"/>
  <c r="T3474" i="1"/>
  <c r="T3471" i="1"/>
  <c r="T3468" i="1"/>
  <c r="T3479" i="1"/>
  <c r="T3482" i="1"/>
  <c r="T3495" i="1"/>
  <c r="T3488" i="1"/>
  <c r="T3486" i="1"/>
  <c r="T3500" i="1"/>
  <c r="T3514" i="1"/>
  <c r="T3509" i="1"/>
  <c r="T3503" i="1"/>
  <c r="T3505" i="1"/>
  <c r="T3519" i="1"/>
  <c r="T3527" i="1"/>
  <c r="T3532" i="1"/>
  <c r="T3542" i="1"/>
  <c r="T3550" i="1"/>
  <c r="T3552" i="1"/>
  <c r="T3548" i="1"/>
  <c r="T3545" i="1"/>
  <c r="T3558" i="1"/>
  <c r="T3546" i="1"/>
  <c r="T3556" i="1"/>
  <c r="T3553" i="1"/>
  <c r="T3557" i="1"/>
  <c r="T3554" i="1"/>
  <c r="T3551" i="1"/>
  <c r="T3561" i="1"/>
  <c r="T3565" i="1"/>
  <c r="T3567" i="1"/>
  <c r="T3559" i="1"/>
  <c r="T3568" i="1"/>
  <c r="T3569" i="1"/>
  <c r="T3572" i="1"/>
  <c r="T3560" i="1"/>
  <c r="T3580" i="1"/>
  <c r="T3581" i="1"/>
  <c r="T3584" i="1"/>
  <c r="T3582" i="1"/>
  <c r="T3587" i="1"/>
  <c r="T3599" i="1"/>
  <c r="T3605" i="1"/>
  <c r="T3604" i="1"/>
  <c r="T3612" i="1"/>
  <c r="T3625" i="1"/>
  <c r="T3632" i="1"/>
  <c r="T3623" i="1"/>
  <c r="T3622" i="1"/>
  <c r="T3621" i="1"/>
  <c r="T3626" i="1"/>
  <c r="T3616" i="1"/>
  <c r="T3615" i="1"/>
  <c r="T3633" i="1"/>
  <c r="T3634" i="1"/>
  <c r="T3641" i="1"/>
  <c r="T3637" i="1"/>
  <c r="T3644" i="1"/>
  <c r="T3642" i="1"/>
  <c r="T3650" i="1"/>
  <c r="T3663" i="1"/>
  <c r="T3655" i="1"/>
  <c r="T3656" i="1"/>
  <c r="T3652" i="1"/>
  <c r="T3653" i="1"/>
  <c r="T3661" i="1"/>
  <c r="T3658" i="1"/>
  <c r="T3667" i="1"/>
  <c r="T3669" i="1"/>
  <c r="T3674" i="1"/>
  <c r="T3672" i="1"/>
  <c r="T3677" i="1"/>
  <c r="T3675" i="1"/>
  <c r="T3670" i="1"/>
  <c r="T3678" i="1"/>
  <c r="T3676" i="1"/>
  <c r="T3673" i="1"/>
  <c r="T3685" i="1"/>
  <c r="T3690" i="1"/>
  <c r="T3689" i="1"/>
  <c r="T3696" i="1"/>
  <c r="T3704" i="1"/>
  <c r="T3709" i="1"/>
  <c r="T3711" i="1"/>
  <c r="T3710" i="1"/>
  <c r="T3697" i="1"/>
  <c r="T3721" i="1"/>
  <c r="T3713" i="1"/>
  <c r="T3718" i="1"/>
  <c r="T3728" i="1"/>
  <c r="T3732" i="1"/>
  <c r="T3725" i="1"/>
  <c r="T3734" i="1"/>
  <c r="T3744" i="1"/>
  <c r="T3743" i="1"/>
  <c r="T3741" i="1"/>
  <c r="T3752" i="1"/>
  <c r="T3755" i="1"/>
  <c r="T3740" i="1"/>
  <c r="T3770" i="1"/>
  <c r="T3767" i="1"/>
  <c r="T3777" i="1"/>
  <c r="T3787" i="1"/>
  <c r="T3788" i="1"/>
  <c r="T3793" i="1"/>
  <c r="T3794" i="1"/>
  <c r="T3799" i="1"/>
  <c r="T3810" i="1"/>
  <c r="T3800" i="1"/>
  <c r="T3803" i="1"/>
  <c r="T3809" i="1"/>
  <c r="T3816" i="1"/>
  <c r="T3815" i="1"/>
  <c r="T3822" i="1"/>
  <c r="T3826" i="1"/>
  <c r="T3831" i="1"/>
  <c r="T3830" i="1"/>
  <c r="T3842" i="1"/>
  <c r="T3849" i="1"/>
  <c r="T3846" i="1"/>
  <c r="T3861" i="1"/>
  <c r="T3860" i="1"/>
  <c r="T3863" i="1"/>
  <c r="T3876" i="1"/>
  <c r="T3883" i="1"/>
  <c r="T3882" i="1"/>
  <c r="T3881" i="1"/>
  <c r="T3872" i="1"/>
  <c r="T3895" i="1"/>
  <c r="T3906" i="1"/>
  <c r="T3901" i="1"/>
  <c r="T3902" i="1"/>
  <c r="T3908" i="1"/>
  <c r="T3924" i="1"/>
  <c r="T3917" i="1"/>
  <c r="T3932" i="1"/>
  <c r="T3935" i="1"/>
  <c r="T3941" i="1"/>
  <c r="T3957" i="1"/>
  <c r="T3952" i="1"/>
  <c r="T3969" i="1"/>
  <c r="T3974" i="1"/>
  <c r="T3976" i="1"/>
  <c r="T3971" i="1"/>
  <c r="T3966" i="1"/>
  <c r="T3982" i="1"/>
  <c r="T3979" i="1"/>
  <c r="T3983" i="1"/>
  <c r="T3991" i="1"/>
  <c r="T4000" i="1"/>
  <c r="T3999" i="1"/>
  <c r="T4003" i="1"/>
  <c r="T3996" i="1"/>
  <c r="T4008" i="1"/>
  <c r="T4012" i="1"/>
  <c r="T4006" i="1"/>
  <c r="T4007" i="1"/>
  <c r="T4011" i="1"/>
  <c r="T4014" i="1"/>
  <c r="T4018" i="1"/>
  <c r="T4019" i="1"/>
  <c r="T4028" i="1"/>
  <c r="T4027" i="1"/>
  <c r="T4029" i="1"/>
  <c r="T4034" i="1"/>
  <c r="T4045" i="1"/>
  <c r="T4039" i="1"/>
  <c r="T4033" i="1"/>
  <c r="T4049" i="1"/>
  <c r="T4046" i="1"/>
  <c r="T4044" i="1"/>
  <c r="T4050" i="1"/>
  <c r="T4047" i="1"/>
  <c r="T4036" i="1"/>
  <c r="T4042" i="1"/>
  <c r="T4043" i="1"/>
  <c r="T4035" i="1"/>
  <c r="T4040" i="1"/>
  <c r="T4048" i="1"/>
  <c r="T4064" i="1"/>
  <c r="T4068" i="1"/>
  <c r="T4052" i="1"/>
  <c r="T4053" i="1"/>
  <c r="T4059" i="1"/>
  <c r="T4070" i="1"/>
  <c r="T4090" i="1"/>
  <c r="T4071" i="1"/>
  <c r="T4073" i="1"/>
  <c r="T4077" i="1"/>
  <c r="T4074" i="1"/>
  <c r="T4087" i="1"/>
  <c r="T4102" i="1"/>
  <c r="T4094" i="1"/>
  <c r="T4097" i="1"/>
  <c r="T4105" i="1"/>
  <c r="T4108" i="1"/>
  <c r="T4117" i="1"/>
  <c r="T4121" i="1"/>
  <c r="T4114" i="1"/>
  <c r="T4116" i="1"/>
  <c r="T4118" i="1"/>
  <c r="T4120" i="1"/>
  <c r="T4133" i="1"/>
  <c r="T4132" i="1"/>
  <c r="T4139" i="1"/>
  <c r="T4137" i="1"/>
  <c r="T4135" i="1"/>
  <c r="T4148" i="1"/>
  <c r="T4149" i="1"/>
  <c r="T4152" i="1"/>
  <c r="T4157" i="1"/>
  <c r="T4156" i="1"/>
  <c r="T4158" i="1"/>
  <c r="T4169" i="1"/>
  <c r="T4179" i="1"/>
  <c r="T4194" i="1"/>
  <c r="T4189" i="1"/>
  <c r="T4183" i="1"/>
  <c r="T4196" i="1"/>
  <c r="T4212" i="1"/>
  <c r="T4217" i="1"/>
  <c r="T4230" i="1"/>
  <c r="T4233" i="1"/>
  <c r="T4251" i="1"/>
  <c r="T4248" i="1"/>
  <c r="T4244" i="1"/>
  <c r="T4237" i="1"/>
  <c r="T4242" i="1"/>
  <c r="T4231" i="1"/>
  <c r="T4232" i="1"/>
  <c r="T4235" i="1"/>
  <c r="T4259" i="1"/>
  <c r="T4263" i="1"/>
  <c r="T4254" i="1"/>
  <c r="T4256" i="1"/>
  <c r="T4258" i="1"/>
  <c r="T4269" i="1"/>
  <c r="T4268" i="1"/>
  <c r="T4271" i="1"/>
  <c r="T4275" i="1"/>
  <c r="T4282" i="1"/>
  <c r="T4294" i="1"/>
  <c r="T4286" i="1"/>
  <c r="T4284" i="1"/>
  <c r="T4430" i="1"/>
  <c r="T4418" i="1"/>
  <c r="T4446" i="1"/>
  <c r="T4443" i="1"/>
  <c r="T4444" i="1"/>
  <c r="T4435" i="1"/>
  <c r="T4439" i="1"/>
  <c r="T4434" i="1"/>
  <c r="T4441" i="1"/>
  <c r="T4440" i="1"/>
  <c r="T4433" i="1"/>
  <c r="T4445" i="1"/>
  <c r="T4461" i="1"/>
  <c r="T4460" i="1"/>
  <c r="T4455" i="1"/>
  <c r="T4450" i="1"/>
  <c r="T4463" i="1"/>
  <c r="T4449" i="1"/>
  <c r="T4462" i="1"/>
  <c r="T4457" i="1"/>
  <c r="T4477" i="1"/>
  <c r="T4473" i="1"/>
  <c r="T4464" i="1"/>
  <c r="T4470" i="1"/>
  <c r="T4478" i="1"/>
  <c r="T4484" i="1"/>
  <c r="T4479" i="1"/>
  <c r="T4490" i="1"/>
  <c r="T4503" i="1"/>
  <c r="T4501" i="1"/>
  <c r="T4495" i="1"/>
  <c r="T4517" i="1"/>
  <c r="T4521" i="1"/>
  <c r="T4526" i="1"/>
  <c r="T4524" i="1"/>
  <c r="T4522" i="1"/>
  <c r="T4530" i="1"/>
  <c r="T4542" i="1"/>
  <c r="T4545" i="1"/>
  <c r="T4543" i="1"/>
  <c r="T4546" i="1"/>
  <c r="T4540" i="1"/>
  <c r="T4538" i="1"/>
  <c r="T4549" i="1"/>
  <c r="T4553" i="1"/>
  <c r="T4559" i="1"/>
  <c r="T4568" i="1"/>
  <c r="T4555" i="1"/>
  <c r="T4560" i="1"/>
  <c r="T4564" i="1"/>
  <c r="T4581" i="1"/>
  <c r="T4588" i="1"/>
  <c r="T4587" i="1"/>
  <c r="T4586" i="1"/>
  <c r="T4578" i="1"/>
  <c r="T4579" i="1"/>
  <c r="T4606" i="1"/>
  <c r="T4608" i="1"/>
  <c r="T4593" i="1"/>
  <c r="T4612" i="1"/>
  <c r="T4625" i="1"/>
  <c r="T4618" i="1"/>
  <c r="T4620" i="1"/>
  <c r="T4614" i="1"/>
  <c r="T4617" i="1"/>
  <c r="T4640" i="1"/>
  <c r="T4629" i="1"/>
  <c r="T4652" i="1"/>
  <c r="T4647" i="1"/>
  <c r="T4669" i="1"/>
  <c r="T4675" i="1"/>
  <c r="T4676" i="1"/>
  <c r="T4678" i="1"/>
  <c r="T4685" i="1"/>
  <c r="T4693" i="1"/>
  <c r="T4695" i="1"/>
  <c r="T4694" i="1"/>
  <c r="T4699" i="1"/>
  <c r="T4703" i="1"/>
  <c r="T4704" i="1"/>
  <c r="T4716" i="1"/>
  <c r="T4708" i="1"/>
  <c r="T4715" i="1"/>
  <c r="T4709" i="1"/>
  <c r="T4718" i="1"/>
  <c r="T4710" i="1"/>
  <c r="T4722" i="1"/>
  <c r="T4729" i="1"/>
  <c r="T4725" i="1"/>
  <c r="T4730" i="1"/>
  <c r="T4755" i="1"/>
  <c r="T4750" i="1"/>
  <c r="T4741" i="1"/>
  <c r="T4748" i="1"/>
  <c r="T4768" i="1"/>
  <c r="T4773" i="1"/>
  <c r="T4763" i="1"/>
  <c r="T4779" i="1"/>
  <c r="T4778" i="1"/>
  <c r="T4781" i="1"/>
  <c r="T4794" i="1"/>
  <c r="T4798" i="1"/>
  <c r="T4803" i="1"/>
  <c r="T4808" i="1"/>
  <c r="T4809" i="1"/>
  <c r="T4819" i="1"/>
  <c r="T4820" i="1"/>
  <c r="T4828" i="1"/>
  <c r="T4843" i="1"/>
  <c r="T4831" i="1"/>
  <c r="T4833" i="1"/>
  <c r="T4848" i="1"/>
  <c r="T4859" i="1"/>
  <c r="T4857" i="1"/>
  <c r="T4856" i="1"/>
  <c r="T4850" i="1"/>
  <c r="T4845" i="1"/>
  <c r="T4846" i="1"/>
  <c r="T4862" i="1"/>
  <c r="T4877" i="1"/>
  <c r="T4867" i="1"/>
  <c r="T4863" i="1"/>
  <c r="T4878" i="1"/>
  <c r="T4889" i="1"/>
  <c r="T4897" i="1"/>
  <c r="T4892" i="1"/>
  <c r="T4891" i="1"/>
  <c r="T4880" i="1"/>
  <c r="T4898" i="1"/>
  <c r="T4884" i="1"/>
  <c r="T4882" i="1"/>
  <c r="T4895" i="1"/>
  <c r="T4896" i="1"/>
  <c r="T4894" i="1"/>
  <c r="T4906" i="1"/>
  <c r="T4903" i="1"/>
  <c r="T4905" i="1"/>
  <c r="T4907" i="1"/>
  <c r="T4916" i="1"/>
  <c r="T4910" i="1"/>
  <c r="T4902" i="1"/>
  <c r="T4915" i="1"/>
  <c r="T4933" i="1"/>
  <c r="T4919" i="1"/>
  <c r="T4922" i="1"/>
  <c r="T4926" i="1"/>
  <c r="T4934" i="1"/>
  <c r="T4946" i="1"/>
  <c r="T4937" i="1"/>
  <c r="T4954" i="1"/>
  <c r="T4953" i="1"/>
  <c r="T4945" i="1"/>
  <c r="T4947" i="1"/>
  <c r="T4970" i="1"/>
  <c r="T4969" i="1"/>
  <c r="T4968" i="1"/>
  <c r="T4962" i="1"/>
  <c r="T4978" i="1"/>
  <c r="T4991" i="1"/>
  <c r="T4984" i="1"/>
  <c r="T4988" i="1"/>
  <c r="T5004" i="1"/>
  <c r="T5012" i="1"/>
  <c r="T5023" i="1"/>
  <c r="T5020" i="1"/>
  <c r="T5009" i="1"/>
  <c r="T5026" i="1"/>
  <c r="T5024" i="1"/>
  <c r="T5022" i="1"/>
  <c r="T5027" i="1"/>
  <c r="T5040" i="1"/>
  <c r="T5038" i="1"/>
  <c r="T5034" i="1"/>
  <c r="T5035" i="1"/>
  <c r="T5049" i="1"/>
  <c r="T5066" i="1"/>
  <c r="T5052" i="1"/>
  <c r="T5062" i="1"/>
  <c r="T5061" i="1"/>
  <c r="T5065" i="1"/>
  <c r="T5055" i="1"/>
  <c r="T5069" i="1"/>
  <c r="T5070" i="1"/>
  <c r="T5083" i="1"/>
  <c r="T5081" i="1"/>
  <c r="T5073" i="1"/>
  <c r="T5094" i="1"/>
  <c r="T5096" i="1"/>
  <c r="T5100" i="1"/>
  <c r="T5101" i="1"/>
  <c r="T5091" i="1"/>
  <c r="T5107" i="1"/>
  <c r="T5124" i="1"/>
  <c r="T5108" i="1"/>
  <c r="T5121" i="1"/>
  <c r="T5118" i="1"/>
  <c r="T5113" i="1"/>
  <c r="T5112" i="1"/>
  <c r="T5123" i="1"/>
  <c r="T5128" i="1"/>
  <c r="T5132" i="1"/>
  <c r="T5131" i="1"/>
  <c r="T5127" i="1"/>
  <c r="T5149" i="1"/>
  <c r="T5152" i="1"/>
  <c r="T5150" i="1"/>
  <c r="T5144" i="1"/>
  <c r="T5148" i="1"/>
  <c r="T5139" i="1"/>
  <c r="T5164" i="1"/>
  <c r="T5170" i="1"/>
  <c r="T5159" i="1"/>
  <c r="T5171" i="1"/>
  <c r="T5176" i="1"/>
  <c r="T5197" i="1"/>
  <c r="T5192" i="1"/>
  <c r="T5185" i="1"/>
  <c r="T5193" i="1"/>
  <c r="T5178" i="1"/>
  <c r="T5188" i="1"/>
  <c r="T5181" i="1"/>
  <c r="T5182" i="1"/>
  <c r="T5187" i="1"/>
  <c r="T5184" i="1"/>
  <c r="T5196" i="1"/>
  <c r="T5214" i="1"/>
  <c r="T5203" i="1"/>
  <c r="T5212" i="1"/>
  <c r="T5220" i="1"/>
  <c r="T5238" i="1"/>
  <c r="T5232" i="1"/>
  <c r="T5233" i="1"/>
  <c r="T5226" i="1"/>
  <c r="T5239" i="1"/>
  <c r="T5248" i="1"/>
  <c r="T5243" i="1"/>
  <c r="T5253" i="1"/>
  <c r="T5256" i="1"/>
  <c r="T5277" i="1"/>
  <c r="T5281" i="1"/>
  <c r="T5284" i="1"/>
  <c r="T5286" i="1"/>
  <c r="T5291" i="1"/>
  <c r="T5298" i="1"/>
  <c r="T5320" i="1"/>
  <c r="T5311" i="1"/>
  <c r="T5310" i="1"/>
  <c r="T5321" i="1"/>
  <c r="T5327" i="1"/>
  <c r="T5329" i="1"/>
  <c r="T5341" i="1"/>
  <c r="T5345" i="1"/>
  <c r="T5338" i="1"/>
  <c r="T5347" i="1"/>
  <c r="T5359" i="1"/>
  <c r="T5361" i="1"/>
  <c r="T5365" i="1"/>
  <c r="T5375" i="1"/>
  <c r="T5377" i="1"/>
  <c r="T5380" i="1"/>
  <c r="T5382" i="1"/>
  <c r="T5379" i="1"/>
  <c r="T5387" i="1"/>
  <c r="T5389" i="1"/>
  <c r="T5398" i="1"/>
  <c r="T5403" i="1"/>
  <c r="T5415" i="1"/>
  <c r="T5414" i="1"/>
  <c r="T5418" i="1"/>
  <c r="T5411" i="1"/>
  <c r="T5425" i="1"/>
  <c r="T5444" i="1"/>
  <c r="T5441" i="1"/>
  <c r="T5448" i="1"/>
  <c r="T5454" i="1"/>
  <c r="T5459" i="1"/>
  <c r="T5469" i="1"/>
  <c r="T5492" i="1"/>
  <c r="T5483" i="1"/>
  <c r="T5481" i="1"/>
  <c r="T5494" i="1"/>
  <c r="T5490" i="1"/>
  <c r="T5485" i="1"/>
  <c r="T5500" i="1"/>
  <c r="T5504" i="1"/>
  <c r="T5513" i="1"/>
  <c r="T5518" i="1"/>
  <c r="T5516" i="1"/>
  <c r="T5523" i="1"/>
  <c r="T5521" i="1"/>
  <c r="T5541" i="1"/>
  <c r="T5536" i="1"/>
  <c r="T5554" i="1"/>
  <c r="T5567" i="1"/>
  <c r="T5573" i="1"/>
  <c r="T5590" i="1"/>
  <c r="T5589" i="1"/>
  <c r="T5588" i="1"/>
  <c r="T5586" i="1"/>
  <c r="T5577" i="1"/>
  <c r="T5610" i="1"/>
  <c r="T5602" i="1"/>
  <c r="T5599" i="1"/>
  <c r="T5615" i="1"/>
  <c r="T5618" i="1"/>
  <c r="T5632" i="1"/>
  <c r="T3" i="1"/>
  <c r="X88" i="5"/>
  <c r="Y88" i="5"/>
  <c r="X87" i="5"/>
  <c r="Y87" i="5"/>
  <c r="J119" i="4"/>
  <c r="E112" i="4"/>
  <c r="E113" i="4"/>
  <c r="E114" i="4"/>
  <c r="E119" i="4"/>
  <c r="O119" i="4"/>
  <c r="F112" i="4"/>
  <c r="F113" i="4"/>
  <c r="F114" i="4"/>
  <c r="F119" i="4"/>
  <c r="G112" i="4"/>
  <c r="G113" i="4"/>
  <c r="G114" i="4"/>
  <c r="G119" i="4"/>
  <c r="H112" i="4"/>
  <c r="H113" i="4"/>
  <c r="H114" i="4"/>
  <c r="H119" i="4"/>
  <c r="I112" i="4"/>
  <c r="I113" i="4"/>
  <c r="I114" i="4"/>
  <c r="I119" i="4"/>
  <c r="K112" i="4"/>
  <c r="K113" i="4"/>
  <c r="K114" i="4"/>
  <c r="K119" i="4"/>
  <c r="L112" i="4"/>
  <c r="L113" i="4"/>
  <c r="L114" i="4"/>
  <c r="L119" i="4"/>
  <c r="M112" i="4"/>
  <c r="M113" i="4"/>
  <c r="M114" i="4"/>
  <c r="M119" i="4"/>
  <c r="N112" i="4"/>
  <c r="N113" i="4"/>
  <c r="N114" i="4"/>
  <c r="N119" i="4"/>
  <c r="F115" i="4"/>
  <c r="G115" i="4"/>
  <c r="H115" i="4"/>
  <c r="I115" i="4"/>
  <c r="K115" i="4"/>
  <c r="L115" i="4"/>
  <c r="M115" i="4"/>
  <c r="N115" i="4"/>
  <c r="F116" i="4"/>
  <c r="G116" i="4"/>
  <c r="H116" i="4"/>
  <c r="I116" i="4"/>
  <c r="K116" i="4"/>
  <c r="L116" i="4"/>
  <c r="M116" i="4"/>
  <c r="N116" i="4"/>
  <c r="F117" i="4"/>
  <c r="G117" i="4"/>
  <c r="H117" i="4"/>
  <c r="I117" i="4"/>
  <c r="K117" i="4"/>
  <c r="L117" i="4"/>
  <c r="M117" i="4"/>
  <c r="N117" i="4"/>
  <c r="E117" i="4"/>
  <c r="E116" i="4"/>
  <c r="E115" i="4"/>
  <c r="FR83" i="4"/>
  <c r="GC83" i="4"/>
  <c r="FS83" i="4"/>
  <c r="FT83" i="4"/>
  <c r="FU83" i="4"/>
  <c r="FV83" i="4"/>
  <c r="FW83" i="4"/>
  <c r="FX83" i="4"/>
  <c r="FY83" i="4"/>
  <c r="FZ83" i="4"/>
  <c r="GA83" i="4"/>
  <c r="GB83" i="4"/>
  <c r="FR84" i="4"/>
  <c r="GC84" i="4"/>
  <c r="FS84" i="4"/>
  <c r="FT84" i="4"/>
  <c r="FU84" i="4"/>
  <c r="FV84" i="4"/>
  <c r="FW84" i="4"/>
  <c r="FX84" i="4"/>
  <c r="FY84" i="4"/>
  <c r="FZ84" i="4"/>
  <c r="GA84" i="4"/>
  <c r="GB84" i="4"/>
  <c r="FR85" i="4"/>
  <c r="GC85" i="4"/>
  <c r="FS85" i="4"/>
  <c r="FT85" i="4"/>
  <c r="FU85" i="4"/>
  <c r="FV85" i="4"/>
  <c r="FW85" i="4"/>
  <c r="FX85" i="4"/>
  <c r="FY85" i="4"/>
  <c r="FZ85" i="4"/>
  <c r="GA85" i="4"/>
  <c r="GB85" i="4"/>
  <c r="FR86" i="4"/>
  <c r="GC86" i="4"/>
  <c r="FS86" i="4"/>
  <c r="FT86" i="4"/>
  <c r="FU86" i="4"/>
  <c r="FV86" i="4"/>
  <c r="FW86" i="4"/>
  <c r="FX86" i="4"/>
  <c r="FY86" i="4"/>
  <c r="FZ86" i="4"/>
  <c r="GA86" i="4"/>
  <c r="GB86" i="4"/>
  <c r="FR87" i="4"/>
  <c r="GC87" i="4"/>
  <c r="FS87" i="4"/>
  <c r="FT87" i="4"/>
  <c r="FU87" i="4"/>
  <c r="FV87" i="4"/>
  <c r="FW87" i="4"/>
  <c r="FX87" i="4"/>
  <c r="FY87" i="4"/>
  <c r="FZ87" i="4"/>
  <c r="GA87" i="4"/>
  <c r="GB87" i="4"/>
  <c r="FR88" i="4"/>
  <c r="GC88" i="4"/>
  <c r="FS88" i="4"/>
  <c r="FT88" i="4"/>
  <c r="FU88" i="4"/>
  <c r="FV88" i="4"/>
  <c r="FW88" i="4"/>
  <c r="FX88" i="4"/>
  <c r="FY88" i="4"/>
  <c r="FZ88" i="4"/>
  <c r="GA88" i="4"/>
  <c r="GB88" i="4"/>
  <c r="FR89" i="4"/>
  <c r="GC89" i="4"/>
  <c r="FS89" i="4"/>
  <c r="FT89" i="4"/>
  <c r="FU89" i="4"/>
  <c r="FV89" i="4"/>
  <c r="FW89" i="4"/>
  <c r="FX89" i="4"/>
  <c r="FY89" i="4"/>
  <c r="FZ89" i="4"/>
  <c r="GA89" i="4"/>
  <c r="GB89" i="4"/>
  <c r="FR90" i="4"/>
  <c r="GC90" i="4"/>
  <c r="FS90" i="4"/>
  <c r="FT90" i="4"/>
  <c r="FU90" i="4"/>
  <c r="FV90" i="4"/>
  <c r="FW90" i="4"/>
  <c r="FX90" i="4"/>
  <c r="FY90" i="4"/>
  <c r="FZ90" i="4"/>
  <c r="GA90" i="4"/>
  <c r="GB90" i="4"/>
  <c r="FR91" i="4"/>
  <c r="GC91" i="4"/>
  <c r="FS91" i="4"/>
  <c r="FT91" i="4"/>
  <c r="FU91" i="4"/>
  <c r="FV91" i="4"/>
  <c r="FW91" i="4"/>
  <c r="FX91" i="4"/>
  <c r="FY91" i="4"/>
  <c r="FZ91" i="4"/>
  <c r="GA91" i="4"/>
  <c r="GB91" i="4"/>
  <c r="FR92" i="4"/>
  <c r="GC92" i="4"/>
  <c r="FS92" i="4"/>
  <c r="FT92" i="4"/>
  <c r="FU92" i="4"/>
  <c r="FV92" i="4"/>
  <c r="FW92" i="4"/>
  <c r="FX92" i="4"/>
  <c r="FY92" i="4"/>
  <c r="FZ92" i="4"/>
  <c r="GA92" i="4"/>
  <c r="GB92" i="4"/>
  <c r="FR93" i="4"/>
  <c r="GC93" i="4"/>
  <c r="FS93" i="4"/>
  <c r="FT93" i="4"/>
  <c r="FU93" i="4"/>
  <c r="FV93" i="4"/>
  <c r="FW93" i="4"/>
  <c r="FX93" i="4"/>
  <c r="FY93" i="4"/>
  <c r="FZ93" i="4"/>
  <c r="GA93" i="4"/>
  <c r="GB93" i="4"/>
  <c r="FR82" i="4"/>
  <c r="GC82" i="4"/>
  <c r="FS82" i="4"/>
  <c r="FT82" i="4"/>
  <c r="FU82" i="4"/>
  <c r="FV82" i="4"/>
  <c r="FW82" i="4"/>
  <c r="FX82" i="4"/>
  <c r="FY82" i="4"/>
  <c r="FZ82" i="4"/>
  <c r="GA82" i="4"/>
  <c r="GB82" i="4"/>
  <c r="FM83" i="4"/>
  <c r="FN83" i="4"/>
  <c r="FO83" i="4"/>
  <c r="FP83" i="4"/>
  <c r="FQ83" i="4"/>
  <c r="FM84" i="4"/>
  <c r="FN84" i="4"/>
  <c r="FO84" i="4"/>
  <c r="FQ84" i="4"/>
  <c r="FP84" i="4"/>
  <c r="FM85" i="4"/>
  <c r="FN85" i="4"/>
  <c r="FQ85" i="4"/>
  <c r="FO85" i="4"/>
  <c r="FP85" i="4"/>
  <c r="FM86" i="4"/>
  <c r="FN86" i="4"/>
  <c r="FQ86" i="4"/>
  <c r="FO86" i="4"/>
  <c r="FP86" i="4"/>
  <c r="FM87" i="4"/>
  <c r="FN87" i="4"/>
  <c r="FO87" i="4"/>
  <c r="FP87" i="4"/>
  <c r="FQ87" i="4"/>
  <c r="FM88" i="4"/>
  <c r="FN88" i="4"/>
  <c r="FO88" i="4"/>
  <c r="FQ88" i="4"/>
  <c r="FP88" i="4"/>
  <c r="FM89" i="4"/>
  <c r="FN89" i="4"/>
  <c r="FQ89" i="4"/>
  <c r="FO89" i="4"/>
  <c r="FP89" i="4"/>
  <c r="FM90" i="4"/>
  <c r="FN90" i="4"/>
  <c r="FQ90" i="4"/>
  <c r="FO90" i="4"/>
  <c r="FP90" i="4"/>
  <c r="FM91" i="4"/>
  <c r="FN91" i="4"/>
  <c r="FO91" i="4"/>
  <c r="FP91" i="4"/>
  <c r="FQ91" i="4"/>
  <c r="FM92" i="4"/>
  <c r="FN92" i="4"/>
  <c r="FO92" i="4"/>
  <c r="FQ92" i="4"/>
  <c r="FP92" i="4"/>
  <c r="FM93" i="4"/>
  <c r="FN93" i="4"/>
  <c r="FQ93" i="4"/>
  <c r="FO93" i="4"/>
  <c r="FP93" i="4"/>
  <c r="FM82" i="4"/>
  <c r="FN82" i="4"/>
  <c r="FQ82" i="4"/>
  <c r="FO82" i="4"/>
  <c r="FP82" i="4"/>
  <c r="FA83" i="4"/>
  <c r="FL83" i="4"/>
  <c r="FB83" i="4"/>
  <c r="FC83" i="4"/>
  <c r="FD83" i="4"/>
  <c r="FE83" i="4"/>
  <c r="FF83" i="4"/>
  <c r="FG83" i="4"/>
  <c r="FH83" i="4"/>
  <c r="FI83" i="4"/>
  <c r="FJ83" i="4"/>
  <c r="FK83" i="4"/>
  <c r="FA84" i="4"/>
  <c r="FL84" i="4"/>
  <c r="FB84" i="4"/>
  <c r="FC84" i="4"/>
  <c r="FD84" i="4"/>
  <c r="FE84" i="4"/>
  <c r="FF84" i="4"/>
  <c r="FG84" i="4"/>
  <c r="FH84" i="4"/>
  <c r="FI84" i="4"/>
  <c r="FJ84" i="4"/>
  <c r="FK84" i="4"/>
  <c r="FA85" i="4"/>
  <c r="FL85" i="4"/>
  <c r="FB85" i="4"/>
  <c r="FC85" i="4"/>
  <c r="FD85" i="4"/>
  <c r="FE85" i="4"/>
  <c r="FF85" i="4"/>
  <c r="FG85" i="4"/>
  <c r="FH85" i="4"/>
  <c r="FI85" i="4"/>
  <c r="FJ85" i="4"/>
  <c r="FK85" i="4"/>
  <c r="FA86" i="4"/>
  <c r="FL86" i="4"/>
  <c r="FB86" i="4"/>
  <c r="FC86" i="4"/>
  <c r="FD86" i="4"/>
  <c r="FE86" i="4"/>
  <c r="FF86" i="4"/>
  <c r="FG86" i="4"/>
  <c r="FH86" i="4"/>
  <c r="FI86" i="4"/>
  <c r="FJ86" i="4"/>
  <c r="FK86" i="4"/>
  <c r="FA87" i="4"/>
  <c r="FL87" i="4"/>
  <c r="FB87" i="4"/>
  <c r="FC87" i="4"/>
  <c r="FD87" i="4"/>
  <c r="FE87" i="4"/>
  <c r="FF87" i="4"/>
  <c r="FG87" i="4"/>
  <c r="FH87" i="4"/>
  <c r="FI87" i="4"/>
  <c r="FJ87" i="4"/>
  <c r="FK87" i="4"/>
  <c r="FA88" i="4"/>
  <c r="FL88" i="4"/>
  <c r="FB88" i="4"/>
  <c r="FC88" i="4"/>
  <c r="FD88" i="4"/>
  <c r="FE88" i="4"/>
  <c r="FF88" i="4"/>
  <c r="FG88" i="4"/>
  <c r="FH88" i="4"/>
  <c r="FI88" i="4"/>
  <c r="FJ88" i="4"/>
  <c r="FK88" i="4"/>
  <c r="FA89" i="4"/>
  <c r="FL89" i="4"/>
  <c r="FB89" i="4"/>
  <c r="FC89" i="4"/>
  <c r="FD89" i="4"/>
  <c r="FE89" i="4"/>
  <c r="FF89" i="4"/>
  <c r="FG89" i="4"/>
  <c r="FH89" i="4"/>
  <c r="FI89" i="4"/>
  <c r="FJ89" i="4"/>
  <c r="FK89" i="4"/>
  <c r="FA90" i="4"/>
  <c r="FL90" i="4"/>
  <c r="FB90" i="4"/>
  <c r="FC90" i="4"/>
  <c r="FD90" i="4"/>
  <c r="FE90" i="4"/>
  <c r="FF90" i="4"/>
  <c r="FG90" i="4"/>
  <c r="FH90" i="4"/>
  <c r="FI90" i="4"/>
  <c r="FJ90" i="4"/>
  <c r="FK90" i="4"/>
  <c r="FA91" i="4"/>
  <c r="FL91" i="4"/>
  <c r="FB91" i="4"/>
  <c r="FC91" i="4"/>
  <c r="FD91" i="4"/>
  <c r="FE91" i="4"/>
  <c r="FF91" i="4"/>
  <c r="FG91" i="4"/>
  <c r="FH91" i="4"/>
  <c r="FI91" i="4"/>
  <c r="FJ91" i="4"/>
  <c r="FK91" i="4"/>
  <c r="FA92" i="4"/>
  <c r="FL92" i="4"/>
  <c r="FB92" i="4"/>
  <c r="FC92" i="4"/>
  <c r="FD92" i="4"/>
  <c r="FE92" i="4"/>
  <c r="FF92" i="4"/>
  <c r="FG92" i="4"/>
  <c r="FH92" i="4"/>
  <c r="FI92" i="4"/>
  <c r="FJ92" i="4"/>
  <c r="FK92" i="4"/>
  <c r="FA93" i="4"/>
  <c r="FL93" i="4"/>
  <c r="FB93" i="4"/>
  <c r="FC93" i="4"/>
  <c r="FD93" i="4"/>
  <c r="FE93" i="4"/>
  <c r="FF93" i="4"/>
  <c r="FG93" i="4"/>
  <c r="FH93" i="4"/>
  <c r="FI93" i="4"/>
  <c r="FJ93" i="4"/>
  <c r="FK93" i="4"/>
  <c r="FA82" i="4"/>
  <c r="FL82" i="4"/>
  <c r="FB82" i="4"/>
  <c r="FC82" i="4"/>
  <c r="FD82" i="4"/>
  <c r="FE82" i="4"/>
  <c r="FF82" i="4"/>
  <c r="FG82" i="4"/>
  <c r="FH82" i="4"/>
  <c r="FI82" i="4"/>
  <c r="FJ82" i="4"/>
  <c r="FK82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EF84" i="4"/>
  <c r="EG84" i="4"/>
  <c r="EH84" i="4"/>
  <c r="EZ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F85" i="4"/>
  <c r="EG85" i="4"/>
  <c r="EZ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F86" i="4"/>
  <c r="EG86" i="4"/>
  <c r="EZ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EF88" i="4"/>
  <c r="EG88" i="4"/>
  <c r="EH88" i="4"/>
  <c r="EZ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F89" i="4"/>
  <c r="EG89" i="4"/>
  <c r="EZ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F90" i="4"/>
  <c r="EG90" i="4"/>
  <c r="EZ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EF92" i="4"/>
  <c r="EG92" i="4"/>
  <c r="EH92" i="4"/>
  <c r="EZ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F93" i="4"/>
  <c r="EG93" i="4"/>
  <c r="EZ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F82" i="4"/>
  <c r="EG82" i="4"/>
  <c r="EZ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DE83" i="4"/>
  <c r="E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DE84" i="4"/>
  <c r="E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DE86" i="4"/>
  <c r="DF86" i="4"/>
  <c r="DG86" i="4"/>
  <c r="DH86" i="4"/>
  <c r="EE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DE87" i="4"/>
  <c r="E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DE88" i="4"/>
  <c r="E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DE90" i="4"/>
  <c r="DF90" i="4"/>
  <c r="DG90" i="4"/>
  <c r="DH90" i="4"/>
  <c r="EE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DE91" i="4"/>
  <c r="E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DE92" i="4"/>
  <c r="E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DE82" i="4"/>
  <c r="DF82" i="4"/>
  <c r="DG82" i="4"/>
  <c r="DH82" i="4"/>
  <c r="EE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DA83" i="4"/>
  <c r="DD83" i="4"/>
  <c r="DB83" i="4"/>
  <c r="DC83" i="4"/>
  <c r="DA84" i="4"/>
  <c r="DD84" i="4"/>
  <c r="DB84" i="4"/>
  <c r="DC84" i="4"/>
  <c r="DA85" i="4"/>
  <c r="DD85" i="4"/>
  <c r="DB85" i="4"/>
  <c r="DC85" i="4"/>
  <c r="DA86" i="4"/>
  <c r="DD86" i="4"/>
  <c r="DB86" i="4"/>
  <c r="DC86" i="4"/>
  <c r="DA87" i="4"/>
  <c r="DD87" i="4"/>
  <c r="DB87" i="4"/>
  <c r="DC87" i="4"/>
  <c r="DA88" i="4"/>
  <c r="DD88" i="4"/>
  <c r="DB88" i="4"/>
  <c r="DC88" i="4"/>
  <c r="DA89" i="4"/>
  <c r="DD89" i="4"/>
  <c r="DB89" i="4"/>
  <c r="DC89" i="4"/>
  <c r="DA90" i="4"/>
  <c r="DD90" i="4"/>
  <c r="DB90" i="4"/>
  <c r="DC90" i="4"/>
  <c r="DA91" i="4"/>
  <c r="DD91" i="4"/>
  <c r="DB91" i="4"/>
  <c r="DC91" i="4"/>
  <c r="DA92" i="4"/>
  <c r="DD92" i="4"/>
  <c r="DB92" i="4"/>
  <c r="DC92" i="4"/>
  <c r="DA93" i="4"/>
  <c r="DD93" i="4"/>
  <c r="DB93" i="4"/>
  <c r="DC93" i="4"/>
  <c r="DA82" i="4"/>
  <c r="DD82" i="4"/>
  <c r="DB82" i="4"/>
  <c r="DC82" i="4"/>
  <c r="CK83" i="4"/>
  <c r="CZ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K84" i="4"/>
  <c r="CZ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K85" i="4"/>
  <c r="CZ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K86" i="4"/>
  <c r="CZ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K87" i="4"/>
  <c r="CZ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K88" i="4"/>
  <c r="CZ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K89" i="4"/>
  <c r="CZ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K90" i="4"/>
  <c r="CZ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K91" i="4"/>
  <c r="CZ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K92" i="4"/>
  <c r="CZ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K93" i="4"/>
  <c r="CZ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K82" i="4"/>
  <c r="CZ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BX84" i="4"/>
  <c r="BY84" i="4"/>
  <c r="BZ84" i="4"/>
  <c r="CJ84" i="4"/>
  <c r="CA84" i="4"/>
  <c r="CB84" i="4"/>
  <c r="CC84" i="4"/>
  <c r="CD84" i="4"/>
  <c r="CE84" i="4"/>
  <c r="CF84" i="4"/>
  <c r="CG84" i="4"/>
  <c r="CH84" i="4"/>
  <c r="CI84" i="4"/>
  <c r="BX85" i="4"/>
  <c r="BY85" i="4"/>
  <c r="CJ85" i="4"/>
  <c r="BZ85" i="4"/>
  <c r="CA85" i="4"/>
  <c r="CB85" i="4"/>
  <c r="CC85" i="4"/>
  <c r="CD85" i="4"/>
  <c r="CE85" i="4"/>
  <c r="CF85" i="4"/>
  <c r="CG85" i="4"/>
  <c r="CH85" i="4"/>
  <c r="CI85" i="4"/>
  <c r="BX86" i="4"/>
  <c r="BY86" i="4"/>
  <c r="CJ86" i="4"/>
  <c r="BZ86" i="4"/>
  <c r="CA86" i="4"/>
  <c r="CB86" i="4"/>
  <c r="CC86" i="4"/>
  <c r="CD86" i="4"/>
  <c r="CE86" i="4"/>
  <c r="CF86" i="4"/>
  <c r="CG86" i="4"/>
  <c r="CH86" i="4"/>
  <c r="CI86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BX88" i="4"/>
  <c r="BY88" i="4"/>
  <c r="BZ88" i="4"/>
  <c r="CJ88" i="4"/>
  <c r="CA88" i="4"/>
  <c r="CB88" i="4"/>
  <c r="CC88" i="4"/>
  <c r="CD88" i="4"/>
  <c r="CE88" i="4"/>
  <c r="CF88" i="4"/>
  <c r="CG88" i="4"/>
  <c r="CH88" i="4"/>
  <c r="CI88" i="4"/>
  <c r="BX89" i="4"/>
  <c r="BY89" i="4"/>
  <c r="CJ89" i="4"/>
  <c r="BZ89" i="4"/>
  <c r="CA89" i="4"/>
  <c r="CB89" i="4"/>
  <c r="CC89" i="4"/>
  <c r="CD89" i="4"/>
  <c r="CE89" i="4"/>
  <c r="CF89" i="4"/>
  <c r="CG89" i="4"/>
  <c r="CH89" i="4"/>
  <c r="CI89" i="4"/>
  <c r="BX90" i="4"/>
  <c r="BY90" i="4"/>
  <c r="CJ90" i="4"/>
  <c r="BZ90" i="4"/>
  <c r="CA90" i="4"/>
  <c r="CB90" i="4"/>
  <c r="CC90" i="4"/>
  <c r="CD90" i="4"/>
  <c r="CE90" i="4"/>
  <c r="CF90" i="4"/>
  <c r="CG90" i="4"/>
  <c r="CH90" i="4"/>
  <c r="CI90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BX92" i="4"/>
  <c r="BY92" i="4"/>
  <c r="BZ92" i="4"/>
  <c r="CJ92" i="4"/>
  <c r="CA92" i="4"/>
  <c r="CB92" i="4"/>
  <c r="CC92" i="4"/>
  <c r="CD92" i="4"/>
  <c r="CE92" i="4"/>
  <c r="CF92" i="4"/>
  <c r="CG92" i="4"/>
  <c r="CH92" i="4"/>
  <c r="CI92" i="4"/>
  <c r="BX93" i="4"/>
  <c r="BY93" i="4"/>
  <c r="CJ93" i="4"/>
  <c r="BZ93" i="4"/>
  <c r="CA93" i="4"/>
  <c r="CB93" i="4"/>
  <c r="CC93" i="4"/>
  <c r="CD93" i="4"/>
  <c r="CE93" i="4"/>
  <c r="CF93" i="4"/>
  <c r="CG93" i="4"/>
  <c r="CH93" i="4"/>
  <c r="CI93" i="4"/>
  <c r="BX82" i="4"/>
  <c r="BY82" i="4"/>
  <c r="CJ82" i="4"/>
  <c r="BZ82" i="4"/>
  <c r="CA82" i="4"/>
  <c r="CB82" i="4"/>
  <c r="CC82" i="4"/>
  <c r="CD82" i="4"/>
  <c r="CE82" i="4"/>
  <c r="CF82" i="4"/>
  <c r="CG82" i="4"/>
  <c r="CH82" i="4"/>
  <c r="CI82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AY83" i="4"/>
  <c r="AZ83" i="4"/>
  <c r="BA83" i="4"/>
  <c r="BW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AY84" i="4"/>
  <c r="AZ84" i="4"/>
  <c r="BW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AY85" i="4"/>
  <c r="AZ85" i="4"/>
  <c r="BW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AY87" i="4"/>
  <c r="AZ87" i="4"/>
  <c r="BA87" i="4"/>
  <c r="BW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AY88" i="4"/>
  <c r="AZ88" i="4"/>
  <c r="BW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AY89" i="4"/>
  <c r="AZ89" i="4"/>
  <c r="BW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AY91" i="4"/>
  <c r="AZ91" i="4"/>
  <c r="BA91" i="4"/>
  <c r="BW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AY92" i="4"/>
  <c r="AZ92" i="4"/>
  <c r="BW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AY82" i="4"/>
  <c r="AZ82" i="4"/>
  <c r="BW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AF83" i="4"/>
  <c r="AX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F84" i="4"/>
  <c r="AX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F86" i="4"/>
  <c r="AG86" i="4"/>
  <c r="AH86" i="4"/>
  <c r="AI86" i="4"/>
  <c r="AX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F87" i="4"/>
  <c r="AX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F88" i="4"/>
  <c r="AX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F90" i="4"/>
  <c r="AG90" i="4"/>
  <c r="AH90" i="4"/>
  <c r="AI90" i="4"/>
  <c r="AX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F91" i="4"/>
  <c r="AX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F92" i="4"/>
  <c r="AX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F82" i="4"/>
  <c r="AG82" i="4"/>
  <c r="AH82" i="4"/>
  <c r="AI82" i="4"/>
  <c r="AX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E83" i="4"/>
  <c r="A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E84" i="4"/>
  <c r="A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E86" i="4"/>
  <c r="F86" i="4"/>
  <c r="G86" i="4"/>
  <c r="H86" i="4"/>
  <c r="AE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E87" i="4"/>
  <c r="A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E88" i="4"/>
  <c r="A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E90" i="4"/>
  <c r="F90" i="4"/>
  <c r="G90" i="4"/>
  <c r="H90" i="4"/>
  <c r="AE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E91" i="4"/>
  <c r="A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E92" i="4"/>
  <c r="A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E82" i="4"/>
  <c r="F82" i="4"/>
  <c r="G82" i="4"/>
  <c r="H82" i="4"/>
  <c r="AE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GD82" i="4"/>
  <c r="GD83" i="4"/>
  <c r="GD84" i="4"/>
  <c r="GD85" i="4"/>
  <c r="GD86" i="4"/>
  <c r="GD87" i="4"/>
  <c r="GD88" i="4"/>
  <c r="GD89" i="4"/>
  <c r="GD90" i="4"/>
  <c r="GD91" i="4"/>
  <c r="GD92" i="4"/>
  <c r="GD93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C92" i="9"/>
  <c r="C97" i="9"/>
  <c r="C87" i="9"/>
  <c r="E87" i="9"/>
  <c r="E112" i="9"/>
  <c r="C605" i="12"/>
  <c r="BY605" i="12"/>
  <c r="BU605" i="12"/>
  <c r="BQ605" i="12"/>
  <c r="BM605" i="12"/>
  <c r="BI605" i="12"/>
  <c r="BE605" i="12"/>
  <c r="BA605" i="12"/>
  <c r="AW605" i="12"/>
  <c r="AS605" i="12"/>
  <c r="AO605" i="12"/>
  <c r="AK605" i="12"/>
  <c r="AG605" i="12"/>
  <c r="C117" i="9"/>
  <c r="C122" i="9"/>
  <c r="E117" i="9"/>
  <c r="E122" i="9"/>
  <c r="D117" i="9"/>
  <c r="D122" i="9"/>
  <c r="CA605" i="12"/>
  <c r="BW605" i="12"/>
  <c r="BS605" i="12"/>
  <c r="BO605" i="12"/>
  <c r="BK605" i="12"/>
  <c r="BG605" i="12"/>
  <c r="BC605" i="12"/>
  <c r="AY605" i="12"/>
  <c r="AU605" i="12"/>
  <c r="AQ605" i="12"/>
  <c r="AM605" i="12"/>
  <c r="AI605" i="12"/>
  <c r="N309" i="13"/>
  <c r="D112" i="9"/>
  <c r="BP605" i="12"/>
  <c r="BF605" i="12"/>
  <c r="D87" i="9"/>
  <c r="BH605" i="12"/>
  <c r="AX605" i="12"/>
  <c r="CB605" i="12"/>
  <c r="BV605" i="12"/>
  <c r="AZ605" i="12"/>
  <c r="C112" i="9"/>
  <c r="BX605" i="12"/>
  <c r="BT605" i="12"/>
  <c r="BN605" i="12"/>
</calcChain>
</file>

<file path=xl/sharedStrings.xml><?xml version="1.0" encoding="utf-8"?>
<sst xmlns="http://schemas.openxmlformats.org/spreadsheetml/2006/main" count="44307" uniqueCount="514">
  <si>
    <t>censo</t>
  </si>
  <si>
    <t>local</t>
  </si>
  <si>
    <t>hora</t>
  </si>
  <si>
    <t>profundidade</t>
  </si>
  <si>
    <t>complexidade</t>
  </si>
  <si>
    <t>G trofico</t>
  </si>
  <si>
    <t>familia</t>
  </si>
  <si>
    <t>espécie</t>
  </si>
  <si>
    <t>quantidade</t>
  </si>
  <si>
    <t>obs</t>
  </si>
  <si>
    <t>Lixo</t>
  </si>
  <si>
    <t>9:30-12:00</t>
  </si>
  <si>
    <t>baixa</t>
  </si>
  <si>
    <t>Herbivoros</t>
  </si>
  <si>
    <t>Acanthuridae</t>
  </si>
  <si>
    <t>aca bah</t>
  </si>
  <si>
    <t>Onívoro</t>
  </si>
  <si>
    <t>Pomacentridae</t>
  </si>
  <si>
    <t>abu sax</t>
  </si>
  <si>
    <t>ste tri</t>
  </si>
  <si>
    <t>Piscivoro</t>
  </si>
  <si>
    <t>Serranidae</t>
  </si>
  <si>
    <t>cep ful</t>
  </si>
  <si>
    <t>Invertivoro</t>
  </si>
  <si>
    <t>Pomacanthidae</t>
  </si>
  <si>
    <t>hol tri</t>
  </si>
  <si>
    <t>Planctivoro</t>
  </si>
  <si>
    <t>tha nor</t>
  </si>
  <si>
    <t>Balistidae</t>
  </si>
  <si>
    <t>mel nig</t>
  </si>
  <si>
    <t>hal poe</t>
  </si>
  <si>
    <t>Holocentridae</t>
  </si>
  <si>
    <t>hol ads</t>
  </si>
  <si>
    <t>Labrisomidae</t>
  </si>
  <si>
    <t>mal sp</t>
  </si>
  <si>
    <t>oph atl</t>
  </si>
  <si>
    <t>media</t>
  </si>
  <si>
    <t>hal bra</t>
  </si>
  <si>
    <t>Ostraciidae</t>
  </si>
  <si>
    <t>aca qua</t>
  </si>
  <si>
    <t>Chaetodontidae</t>
  </si>
  <si>
    <t>cha str</t>
  </si>
  <si>
    <t>aca coe</t>
  </si>
  <si>
    <t>bod ruf</t>
  </si>
  <si>
    <t>Carnivoro</t>
  </si>
  <si>
    <t>ryp sap</t>
  </si>
  <si>
    <t>macho</t>
  </si>
  <si>
    <t>Kyphosidae</t>
  </si>
  <si>
    <t>kyph sp</t>
  </si>
  <si>
    <t>Monacanthidae</t>
  </si>
  <si>
    <t>can mac</t>
  </si>
  <si>
    <t>Scaridae</t>
  </si>
  <si>
    <t>spa axi</t>
  </si>
  <si>
    <t>femea</t>
  </si>
  <si>
    <t>myr jac</t>
  </si>
  <si>
    <t>matacões esparsos</t>
  </si>
  <si>
    <t>can suf</t>
  </si>
  <si>
    <t>spa amp</t>
  </si>
  <si>
    <t>Sparidae</t>
  </si>
  <si>
    <t>dip arg</t>
  </si>
  <si>
    <t>bal vet</t>
  </si>
  <si>
    <t>alta</t>
  </si>
  <si>
    <t>Mullidae</t>
  </si>
  <si>
    <t>pse mac</t>
  </si>
  <si>
    <t>Tetraodontidae</t>
  </si>
  <si>
    <t>sph spe</t>
  </si>
  <si>
    <t>can pul</t>
  </si>
  <si>
    <t>epi ads</t>
  </si>
  <si>
    <t>Carangidae</t>
  </si>
  <si>
    <t>car lug</t>
  </si>
  <si>
    <t>Priacanthidae</t>
  </si>
  <si>
    <t>het cru</t>
  </si>
  <si>
    <t>Gobiidae</t>
  </si>
  <si>
    <t>ela pri</t>
  </si>
  <si>
    <t>Muraenidae</t>
  </si>
  <si>
    <t>gym mor</t>
  </si>
  <si>
    <t>enc nig</t>
  </si>
  <si>
    <t>martin vaz (oeste)</t>
  </si>
  <si>
    <t>Sphyraenidae</t>
  </si>
  <si>
    <t>sph bar</t>
  </si>
  <si>
    <t>interface</t>
  </si>
  <si>
    <t>hal sp</t>
  </si>
  <si>
    <t>albino</t>
  </si>
  <si>
    <t>mul mar</t>
  </si>
  <si>
    <t>gym mil</t>
  </si>
  <si>
    <t>amarela</t>
  </si>
  <si>
    <t>Hemiramphidae</t>
  </si>
  <si>
    <t>hem bra</t>
  </si>
  <si>
    <t>Haemulidae</t>
  </si>
  <si>
    <t>ani sur</t>
  </si>
  <si>
    <t>car rub</t>
  </si>
  <si>
    <t>Diodontidae</t>
  </si>
  <si>
    <t>dio hol</t>
  </si>
  <si>
    <t>tartarugas</t>
  </si>
  <si>
    <t>8-11:00</t>
  </si>
  <si>
    <t>gyn cir</t>
  </si>
  <si>
    <t>car lat</t>
  </si>
  <si>
    <t>lagosta</t>
  </si>
  <si>
    <t>alu scr</t>
  </si>
  <si>
    <t>calheta</t>
  </si>
  <si>
    <t>par fur</t>
  </si>
  <si>
    <t>média</t>
  </si>
  <si>
    <t>Ophichthidae</t>
  </si>
  <si>
    <t>myr bre</t>
  </si>
  <si>
    <t>Malacanthidae</t>
  </si>
  <si>
    <t>mal plu</t>
  </si>
  <si>
    <t>bod pul</t>
  </si>
  <si>
    <t>ste pic</t>
  </si>
  <si>
    <t>sar bul</t>
  </si>
  <si>
    <t>parcel</t>
  </si>
  <si>
    <t>pintas vermelhas</t>
  </si>
  <si>
    <t>cabritas</t>
  </si>
  <si>
    <t>TL</t>
  </si>
  <si>
    <t>conversão</t>
  </si>
  <si>
    <t>A</t>
  </si>
  <si>
    <t>B</t>
  </si>
  <si>
    <t>peso especiefico</t>
  </si>
  <si>
    <t>Peso total</t>
  </si>
  <si>
    <t>Labridae</t>
  </si>
  <si>
    <t>Ginglymostomatidae</t>
  </si>
  <si>
    <t>Pedra Racha</t>
  </si>
  <si>
    <t>chr mul</t>
  </si>
  <si>
    <t>Ano</t>
  </si>
  <si>
    <t>Ponto do recife</t>
  </si>
  <si>
    <t>Interface</t>
  </si>
  <si>
    <t>meio</t>
  </si>
  <si>
    <t>myc int</t>
  </si>
  <si>
    <t>mic chr</t>
  </si>
  <si>
    <t>Parcel</t>
  </si>
  <si>
    <t>aca pol</t>
  </si>
  <si>
    <t>Tunel</t>
  </si>
  <si>
    <t>can fig</t>
  </si>
  <si>
    <t>hal pen</t>
  </si>
  <si>
    <t>amb pin</t>
  </si>
  <si>
    <t>Ponta Norte</t>
  </si>
  <si>
    <t xml:space="preserve">hal sp </t>
  </si>
  <si>
    <t>superficie</t>
  </si>
  <si>
    <t>Orelhas</t>
  </si>
  <si>
    <t>ent sp</t>
  </si>
  <si>
    <t>Cabritas</t>
  </si>
  <si>
    <t>Farol</t>
  </si>
  <si>
    <t>Contar de censo</t>
  </si>
  <si>
    <t>Interface Total</t>
  </si>
  <si>
    <t>meio Total</t>
  </si>
  <si>
    <t>superficie Total</t>
  </si>
  <si>
    <t>Total geral</t>
  </si>
  <si>
    <t>2009 Total</t>
  </si>
  <si>
    <t>cabritas Total</t>
  </si>
  <si>
    <t>Farol Total</t>
  </si>
  <si>
    <t>Orelhas Total</t>
  </si>
  <si>
    <t>parcel Total</t>
  </si>
  <si>
    <t>Pedra Racha Total</t>
  </si>
  <si>
    <t>Ponta Norte Total</t>
  </si>
  <si>
    <t>tartarugas Total</t>
  </si>
  <si>
    <t>Tunel Total</t>
  </si>
  <si>
    <t>spa pit</t>
  </si>
  <si>
    <t>car cry</t>
  </si>
  <si>
    <t>cory sp</t>
  </si>
  <si>
    <t>quadrate</t>
  </si>
  <si>
    <t>rodolito</t>
  </si>
  <si>
    <t>apo ame</t>
  </si>
  <si>
    <t>pla arg</t>
  </si>
  <si>
    <t>Racha</t>
  </si>
  <si>
    <t>gna tho</t>
  </si>
  <si>
    <t>ser riv</t>
  </si>
  <si>
    <t>myc vem</t>
  </si>
  <si>
    <t>sco plu</t>
  </si>
  <si>
    <t>lab nuq</t>
  </si>
  <si>
    <t>ech cat</t>
  </si>
  <si>
    <t>Eme</t>
  </si>
  <si>
    <t>pro bra</t>
  </si>
  <si>
    <t>Lixo Total</t>
  </si>
  <si>
    <t>Racha Total</t>
  </si>
  <si>
    <t>Eme Total</t>
  </si>
  <si>
    <t>total de censos</t>
  </si>
  <si>
    <t>Habitat</t>
  </si>
  <si>
    <t>Plato de tras</t>
  </si>
  <si>
    <t>Costão</t>
  </si>
  <si>
    <t>Plato da borda</t>
  </si>
  <si>
    <t>costão</t>
  </si>
  <si>
    <t>Praia das Tartarugas</t>
  </si>
  <si>
    <t>Plato continuo de base calcarea, alta complexidade no plato da arrebentação, quebra pros 8 m, e baixa/media complexidade até o fundo. Interface muito raras, pequenas areas de areia e rodolito. Bastante afastado da arrebentação.</t>
  </si>
  <si>
    <t>clupeidae</t>
  </si>
  <si>
    <t>1 amarela</t>
  </si>
  <si>
    <t>Calheta</t>
  </si>
  <si>
    <t>dac vol</t>
  </si>
  <si>
    <t>estimativas do tamanho dos Anguiliformes são imprecisas devido ao habito de manter principlamente somente a parte anterior do corpo para fora dos buracos.</t>
  </si>
  <si>
    <t>opi aur</t>
  </si>
  <si>
    <t>par bai</t>
  </si>
  <si>
    <t>Soma de quantidade</t>
  </si>
  <si>
    <t>total</t>
  </si>
  <si>
    <t>menephorus</t>
  </si>
  <si>
    <t>blenniidae</t>
  </si>
  <si>
    <t>Apogonidae</t>
  </si>
  <si>
    <t>Blenniidae</t>
  </si>
  <si>
    <t>Dactylopteridae</t>
  </si>
  <si>
    <t>enc car</t>
  </si>
  <si>
    <t>serranidae</t>
  </si>
  <si>
    <t>Opisthogathidae</t>
  </si>
  <si>
    <t>Callyonimidae</t>
  </si>
  <si>
    <t>Belonidae</t>
  </si>
  <si>
    <t>Scorpaenidae</t>
  </si>
  <si>
    <t>Menephorus</t>
  </si>
  <si>
    <t>Synodontidae</t>
  </si>
  <si>
    <t>syn syn</t>
  </si>
  <si>
    <t>Patch</t>
  </si>
  <si>
    <t>(vazio)</t>
  </si>
  <si>
    <t>calheta Total</t>
  </si>
  <si>
    <t>interface Total</t>
  </si>
  <si>
    <t>utilizado relação de Cor dic</t>
  </si>
  <si>
    <t>valor de "a" corrigido</t>
  </si>
  <si>
    <t>utilizado média da familia para relação e peso sobre-estimado</t>
  </si>
  <si>
    <t>Carnivoro Total</t>
  </si>
  <si>
    <t>Herbivoros Total</t>
  </si>
  <si>
    <t>Invertivoro Total</t>
  </si>
  <si>
    <t>Onívoro Total</t>
  </si>
  <si>
    <t>Piscivoro Total</t>
  </si>
  <si>
    <t>Planctivoro Total</t>
  </si>
  <si>
    <t>(vazio) Total</t>
  </si>
  <si>
    <t>dp</t>
  </si>
  <si>
    <t>ep</t>
  </si>
  <si>
    <t>Hal sp</t>
  </si>
  <si>
    <t>Soma de Peso total</t>
  </si>
  <si>
    <t>Others</t>
  </si>
  <si>
    <t>Spa spp</t>
  </si>
  <si>
    <t>Aca spp</t>
  </si>
  <si>
    <t>Ste tri</t>
  </si>
  <si>
    <t>Biomassa</t>
  </si>
  <si>
    <t>Densidade</t>
  </si>
  <si>
    <t>Carnivore</t>
  </si>
  <si>
    <t>Herbivores</t>
  </si>
  <si>
    <t>Invertivores</t>
  </si>
  <si>
    <t>Onivores</t>
  </si>
  <si>
    <t>Piscivores</t>
  </si>
  <si>
    <t>Planktivores</t>
  </si>
  <si>
    <t>EP</t>
  </si>
  <si>
    <t>cep ful Total</t>
  </si>
  <si>
    <t>0-5</t>
  </si>
  <si>
    <t>15-20</t>
  </si>
  <si>
    <t>5-10</t>
  </si>
  <si>
    <t>desvpad</t>
  </si>
  <si>
    <t>N</t>
  </si>
  <si>
    <t>10-20</t>
  </si>
  <si>
    <t>20-30</t>
  </si>
  <si>
    <t>30-40</t>
  </si>
  <si>
    <t>gramas</t>
  </si>
  <si>
    <t>kg</t>
  </si>
  <si>
    <t>oph atl Total</t>
  </si>
  <si>
    <t>tha nor Total</t>
  </si>
  <si>
    <t>Presas</t>
  </si>
  <si>
    <t>outros</t>
  </si>
  <si>
    <t>Ophioblenius</t>
  </si>
  <si>
    <t>Thalassoma</t>
  </si>
  <si>
    <t>erropad</t>
  </si>
  <si>
    <t>Ordem</t>
  </si>
  <si>
    <t>Familia</t>
  </si>
  <si>
    <t>Orectolobiformes</t>
  </si>
  <si>
    <t>Anguilliformes</t>
  </si>
  <si>
    <t>Aulopiformes</t>
  </si>
  <si>
    <t>Beloniformes</t>
  </si>
  <si>
    <t>Beryciformes</t>
  </si>
  <si>
    <t>Scorpaeniformes</t>
  </si>
  <si>
    <t>Perciformes</t>
  </si>
  <si>
    <t>Cirrhitidae</t>
  </si>
  <si>
    <t>Tetraodontiformes</t>
  </si>
  <si>
    <t>Clupeiformes</t>
  </si>
  <si>
    <t>Clupeidae</t>
  </si>
  <si>
    <t>Harengula jaguana</t>
  </si>
  <si>
    <t>errpad</t>
  </si>
  <si>
    <t>abundancia numerica</t>
  </si>
  <si>
    <t>Frequencia de ocorrencia %</t>
  </si>
  <si>
    <t>biomassa</t>
  </si>
  <si>
    <t>numero</t>
  </si>
  <si>
    <t>Biomass</t>
  </si>
  <si>
    <t>Numerical abundance</t>
  </si>
  <si>
    <t>biomass</t>
  </si>
  <si>
    <t>mel nig       10020,20     3985,20    15,73     1,24     24,18   24,18</t>
  </si>
  <si>
    <t>kyph sp        7177,81     2108,87    11,67     0,79     17,94   42,12</t>
  </si>
  <si>
    <t>cep ful        6779,58     4533,65    10,14     1,24     15,59   57,71</t>
  </si>
  <si>
    <t>spa amp        1113,34      647,76     2,85     0,43      4,39   62,09</t>
  </si>
  <si>
    <t>hol ads         826,93      490,08     1,94     0,75      2,98   65,07</t>
  </si>
  <si>
    <t>myr jac         698,38      566,62     1,85     0,75      2,84   67,92</t>
  </si>
  <si>
    <t>epi ads         663,46      515,20     1,84     0,53      2,82   70,74</t>
  </si>
  <si>
    <t>aca bah         539,70      789,08     1,77     0,83      2,73   73,47</t>
  </si>
  <si>
    <t>can suf         679,21      270,38     1,74     0,52      2,67   76,14</t>
  </si>
  <si>
    <t>spa axi         251,33      589,69     1,58     0,50      2,43   78,56</t>
  </si>
  <si>
    <t>sph bar         673,72      245,70     1,48     0,35      2,28   80,84</t>
  </si>
  <si>
    <t>hal bra         491,19      358,42     1,43     0,78      2,20   83,04</t>
  </si>
  <si>
    <t>aca coe         344,79      298,16     1,06     0,60      1,63   84,67</t>
  </si>
  <si>
    <t>ani sur         342,43      451,65     0,97     0,28      1,49   86,16</t>
  </si>
  <si>
    <t>bod ruf         321,88       96,68     0,95     0,41      1,46   87,62</t>
  </si>
  <si>
    <t>mul mar         237,81      180,53     0,69     0,31      1,05   88,67</t>
  </si>
  <si>
    <t>gyn cir         419,28        0,00     0,53     0,16      0,82   89,49</t>
  </si>
  <si>
    <t>hol tri         185,04      121,22     0,52     0,71      0,79   90,29</t>
  </si>
  <si>
    <t>par fur         157,24       35,44     0,52     0,29      0,79   91,08</t>
  </si>
  <si>
    <t>abu sax         175,54      137,19     0,51     0,76      0,79   91,87</t>
  </si>
  <si>
    <t>bal vet         130,22       64,32     0,43     0,39      0,66   92,53</t>
  </si>
  <si>
    <t>gym mor           4,05      191,17     0,41     0,22      0,63   93,16</t>
  </si>
  <si>
    <t>pse mac           9,96      167,99     0,39     0,41      0,60   93,76</t>
  </si>
  <si>
    <t>can mac          73,92      100,54     0,37     0,41      0,57   94,34</t>
  </si>
  <si>
    <t>dip arg         212,27       28,75     0,37     0,32      0,57   94,91</t>
  </si>
  <si>
    <t>car lug         160,77       54,45     0,37     0,38      0,56   95,47</t>
  </si>
  <si>
    <t>mal plu          12,10      119,92     0,34     0,31      0,53   96,00</t>
  </si>
  <si>
    <t>mic chr          71,27      109,86     0,34     0,46      0,52   96,52</t>
  </si>
  <si>
    <t>dio hol          46,57       75,21     0,28     0,36      0,44   96,95</t>
  </si>
  <si>
    <t>chr mul          35,25      119,34     0,28     0,47      0,43   97,39</t>
  </si>
  <si>
    <t>het cru         118,58       58,31     0,27     0,40      0,42   97,80</t>
  </si>
  <si>
    <t>car rub          33,92       67,81     0,20     0,22      0,31   98,11</t>
  </si>
  <si>
    <t>myr bre           1,14       85,71     0,15     0,20      0,24   98,35</t>
  </si>
  <si>
    <t>ryp sap          36,77       26,30     0,14     0,42      0,22   98,56</t>
  </si>
  <si>
    <t>cha str          37,27       30,49     0,13     0,49      0,20   98,76</t>
  </si>
  <si>
    <t>ste tri           9,31       58,87     0,12     0,58      0,19   98,95</t>
  </si>
  <si>
    <t>hal pen          10,77       37,69     0,10     0,54      0,16   99,11</t>
  </si>
  <si>
    <t>tha nor          16,34       46,33     0,10     0,85      0,15   99,25</t>
  </si>
  <si>
    <t>Group 2007</t>
  </si>
  <si>
    <t>Average similarity: 43,21</t>
  </si>
  <si>
    <t>Species     Av.Abund  Av.Sim   Sim/SD  Contrib%   Cum.%</t>
  </si>
  <si>
    <t xml:space="preserve">mel nig        21,20     1,66        </t>
  </si>
  <si>
    <t>Av.Abund</t>
  </si>
  <si>
    <t>Contrib%</t>
  </si>
  <si>
    <t xml:space="preserve">Species       Av.Sim   Sim/SD     </t>
  </si>
  <si>
    <t>Cum.%</t>
  </si>
  <si>
    <t xml:space="preserve">cep ful         13,57     1,41        </t>
  </si>
  <si>
    <t xml:space="preserve">kyph sp          3,27     0,43         </t>
  </si>
  <si>
    <t xml:space="preserve">hol ads           0,97     0,62         </t>
  </si>
  <si>
    <t xml:space="preserve">aca bah           0,96     0,72         </t>
  </si>
  <si>
    <t xml:space="preserve">myr jac           0,55     0,52        </t>
  </si>
  <si>
    <t xml:space="preserve">hal bra           0,54     0,44         </t>
  </si>
  <si>
    <t>Group 2009</t>
  </si>
  <si>
    <t>Average similarity: 37,19</t>
  </si>
  <si>
    <t xml:space="preserve">cep ful         16,57     1,46        </t>
  </si>
  <si>
    <t xml:space="preserve">mel nig         13,28     1,28        </t>
  </si>
  <si>
    <t xml:space="preserve">aca bah           2,00     0,64         </t>
  </si>
  <si>
    <t xml:space="preserve">kyph sp          1,31     0,27         </t>
  </si>
  <si>
    <t xml:space="preserve">hol ads           0,90     0,51         </t>
  </si>
  <si>
    <t xml:space="preserve">spa axi           0,43     0,22         </t>
  </si>
  <si>
    <t xml:space="preserve">myr jac           0,38     0,26         </t>
  </si>
  <si>
    <t xml:space="preserve">spa amp           0,33     0,16         </t>
  </si>
  <si>
    <t xml:space="preserve">hal bra           0,28     0,28         </t>
  </si>
  <si>
    <t>Groups 2007  &amp;  2009</t>
  </si>
  <si>
    <t>Average dissimilarity = 65,05</t>
  </si>
  <si>
    <t xml:space="preserve">mel nig               15,73     1,24        </t>
  </si>
  <si>
    <t xml:space="preserve">Species             Av.Diss  Diss/SD     </t>
  </si>
  <si>
    <t>Av.Abund 2007</t>
  </si>
  <si>
    <t xml:space="preserve">            Group   Group                                     </t>
  </si>
  <si>
    <t>Av.Abund 2009</t>
  </si>
  <si>
    <t xml:space="preserve">kyph sp                 11,67     0,79        </t>
  </si>
  <si>
    <t xml:space="preserve">cep ful                 10,14     1,24        </t>
  </si>
  <si>
    <t xml:space="preserve">spa amp                   2,85     0,43         </t>
  </si>
  <si>
    <t xml:space="preserve">hol ads                    1,94     0,75        </t>
  </si>
  <si>
    <t xml:space="preserve">myr jac                    1,85     0,75        </t>
  </si>
  <si>
    <t xml:space="preserve">epi ads                    1,84     0,53         </t>
  </si>
  <si>
    <t xml:space="preserve">aca bah                   1,77     0,83         </t>
  </si>
  <si>
    <t xml:space="preserve">can suf                    1,74     0,52         </t>
  </si>
  <si>
    <t>0-10</t>
  </si>
  <si>
    <t>11-20</t>
  </si>
  <si>
    <t>21-30</t>
  </si>
  <si>
    <t>31-40</t>
  </si>
  <si>
    <t>Carnivoro Soma</t>
  </si>
  <si>
    <t>Herbivoros Soma</t>
  </si>
  <si>
    <t>Invertivoro Soma</t>
  </si>
  <si>
    <t>Onívoro Soma</t>
  </si>
  <si>
    <t>Piscivoro Soma</t>
  </si>
  <si>
    <t>Planctivoro Soma</t>
  </si>
  <si>
    <t>Numero de espécies</t>
  </si>
  <si>
    <t>41-50</t>
  </si>
  <si>
    <t>Carnivoros</t>
  </si>
  <si>
    <t>DP</t>
  </si>
  <si>
    <t>Herbivorous</t>
  </si>
  <si>
    <t>Acanthurus spp</t>
  </si>
  <si>
    <t>Kyphosus sectatrix</t>
  </si>
  <si>
    <t>Sparisoma spp.</t>
  </si>
  <si>
    <t>S. trindadensis</t>
  </si>
  <si>
    <t>Omnivoro</t>
  </si>
  <si>
    <t>C. fulva</t>
  </si>
  <si>
    <t>E. adscencionis</t>
  </si>
  <si>
    <t>G. moringa</t>
  </si>
  <si>
    <t>G. cirratum</t>
  </si>
  <si>
    <t>Total Biomassa</t>
  </si>
  <si>
    <t>Total Numeros</t>
  </si>
  <si>
    <t>Total Species</t>
  </si>
  <si>
    <t>189,1 (134,6)</t>
  </si>
  <si>
    <t>7,6 (6,4)</t>
  </si>
  <si>
    <t>0,8 (0,8)</t>
  </si>
  <si>
    <t>1 (1)</t>
  </si>
  <si>
    <t>164,8 (49,7)</t>
  </si>
  <si>
    <t>47,6 (19,2)</t>
  </si>
  <si>
    <t>0,2 (0,1)</t>
  </si>
  <si>
    <t>1,2 (1,2)</t>
  </si>
  <si>
    <t>1386 (297,2)</t>
  </si>
  <si>
    <t>486,9 (72,6)</t>
  </si>
  <si>
    <t>8,1 (3)</t>
  </si>
  <si>
    <t>3,5 (3,5)</t>
  </si>
  <si>
    <t>1,9 (1,9)</t>
  </si>
  <si>
    <t>5065,6 (245,3)</t>
  </si>
  <si>
    <t>575, (123,4)9</t>
  </si>
  <si>
    <t>0,2 (0,2)</t>
  </si>
  <si>
    <t>288,4 (120,4)</t>
  </si>
  <si>
    <t>227,6 (177,8)</t>
  </si>
  <si>
    <t>43,3 (12,5)</t>
  </si>
  <si>
    <t>44,8 (9,1)</t>
  </si>
  <si>
    <t>0,3 (0,2)</t>
  </si>
  <si>
    <t>36,9 (15)</t>
  </si>
  <si>
    <t>0,1 (0,1)</t>
  </si>
  <si>
    <t>89,8 (19,1)</t>
  </si>
  <si>
    <t>13,6 (9,1)</t>
  </si>
  <si>
    <t>42,7 (31,7)</t>
  </si>
  <si>
    <t>89 (21,8)</t>
  </si>
  <si>
    <t>99,3 (35,8)</t>
  </si>
  <si>
    <t>167,4 (77,5)</t>
  </si>
  <si>
    <t>341,1 (129,4)</t>
  </si>
  <si>
    <t>22,1 (9,3)</t>
  </si>
  <si>
    <t>252,5 (106,5)</t>
  </si>
  <si>
    <t>191,9 (25)</t>
  </si>
  <si>
    <t>2448,6 (421,6)</t>
  </si>
  <si>
    <t>33,4 (5,7)</t>
  </si>
  <si>
    <t>4,8 (2)</t>
  </si>
  <si>
    <t>111 (15,9)</t>
  </si>
  <si>
    <t>&lt; 0,1</t>
  </si>
  <si>
    <t>157,1 (23,3)</t>
  </si>
  <si>
    <t>108,7 (16,1)</t>
  </si>
  <si>
    <t>102,2 (18,2)</t>
  </si>
  <si>
    <t>0,3 (0,1)</t>
  </si>
  <si>
    <t>56 (6,7)</t>
  </si>
  <si>
    <t>3 (1,8)</t>
  </si>
  <si>
    <t>113,1 (20,7)</t>
  </si>
  <si>
    <t>317,2 (46,7)</t>
  </si>
  <si>
    <t>46,7 (5,8)</t>
  </si>
  <si>
    <t>10,1 (1,8)</t>
  </si>
  <si>
    <t>34,5 (6,2)</t>
  </si>
  <si>
    <t>49,1 (3,6)</t>
  </si>
  <si>
    <t>739,5 (145,4)</t>
  </si>
  <si>
    <t>663,6 (122,3)</t>
  </si>
  <si>
    <t>15,6 (6,2)</t>
  </si>
  <si>
    <t>0,6 (0,4)</t>
  </si>
  <si>
    <t>0,6 (0,1)</t>
  </si>
  <si>
    <t>5,9 (1,1)</t>
  </si>
  <si>
    <t>0,1 (0,0)</t>
  </si>
  <si>
    <t>586 (51)</t>
  </si>
  <si>
    <t>277,3 (44,9)</t>
  </si>
  <si>
    <t>188 (85,5)</t>
  </si>
  <si>
    <t>112,2 (22,5)</t>
  </si>
  <si>
    <t>201,6 (63,7)</t>
  </si>
  <si>
    <t>5121,3 (455,7)</t>
  </si>
  <si>
    <t>2,4 (1,1)</t>
  </si>
  <si>
    <t>111,6 (20,1)</t>
  </si>
  <si>
    <t>5,9 (3)</t>
  </si>
  <si>
    <t>16,3 (7,3)</t>
  </si>
  <si>
    <t>2 (1,4)</t>
  </si>
  <si>
    <t>1,7 (0,7)</t>
  </si>
  <si>
    <t>62,1 (13,5)</t>
  </si>
  <si>
    <t>0,01 (0,01)</t>
  </si>
  <si>
    <t>&lt; 0,01</t>
  </si>
  <si>
    <t>0,05 (0,01)</t>
  </si>
  <si>
    <t>0,02 (0,01)</t>
  </si>
  <si>
    <t>0,4 (0,4)</t>
  </si>
  <si>
    <t>0,03 (0,01)</t>
  </si>
  <si>
    <t>0,06 (0,06)</t>
  </si>
  <si>
    <t>3,38 (0,67)</t>
  </si>
  <si>
    <t>1,24 (0,18)</t>
  </si>
  <si>
    <t>0,05 (0,02)</t>
  </si>
  <si>
    <t>11,51 (0,51)</t>
  </si>
  <si>
    <t>0,28 (0,05)</t>
  </si>
  <si>
    <t>0,96 (0,35)</t>
  </si>
  <si>
    <t>0,18 (0,04)</t>
  </si>
  <si>
    <t>0,05 (0,03)</t>
  </si>
  <si>
    <t>0,08 (0,03)</t>
  </si>
  <si>
    <t>0,36 (0,08)</t>
  </si>
  <si>
    <t>0,07 (0,04)</t>
  </si>
  <si>
    <t>0,14 (0,03)</t>
  </si>
  <si>
    <t>0,15 (0,05)</t>
  </si>
  <si>
    <t>0,07 (0,03)</t>
  </si>
  <si>
    <t>0,12 (0,04)</t>
  </si>
  <si>
    <t>0,48 (0,18</t>
  </si>
  <si>
    <t>0,69 (0,08)</t>
  </si>
  <si>
    <t>3,28 (0,57)</t>
  </si>
  <si>
    <t>0,31 (0,05)</t>
  </si>
  <si>
    <t>0,28 (0,04)</t>
  </si>
  <si>
    <t>1,33 (0,14)</t>
  </si>
  <si>
    <t>8,26 (0,79)</t>
  </si>
  <si>
    <t>0,35 (0,06)</t>
  </si>
  <si>
    <t>0,17 (0,04)</t>
  </si>
  <si>
    <t>2,71 (0,22)</t>
  </si>
  <si>
    <t>0,2 (0,03)</t>
  </si>
  <si>
    <t>0,55 (0,07)</t>
  </si>
  <si>
    <t>3,56 (0,34)</t>
  </si>
  <si>
    <t>0,84 (0,12)</t>
  </si>
  <si>
    <t>0,33 (0,06)</t>
  </si>
  <si>
    <t>30,33 (2,01)</t>
  </si>
  <si>
    <t>0,55 (0,08)</t>
  </si>
  <si>
    <t>0,04 (0,01)</t>
  </si>
  <si>
    <t>4,12 (0,36)</t>
  </si>
  <si>
    <t>1,53 (0,27)</t>
  </si>
  <si>
    <t>0,32 (0,09)</t>
  </si>
  <si>
    <t>0,12 (0,03)</t>
  </si>
  <si>
    <t>0,29 (0,1)</t>
  </si>
  <si>
    <t>1,8 (0,16)</t>
  </si>
  <si>
    <t>0,32 (0,05)</t>
  </si>
  <si>
    <t>0,06 (0,03)</t>
  </si>
  <si>
    <t>0,08 (0,02)</t>
  </si>
  <si>
    <t>15,29 (1,36)</t>
  </si>
  <si>
    <t>0,19 (0,03)</t>
  </si>
  <si>
    <t>Total</t>
  </si>
  <si>
    <t>N sps</t>
  </si>
  <si>
    <t>Ab num</t>
  </si>
  <si>
    <t>(total sps só mesmos locais entre anos)</t>
  </si>
  <si>
    <t>TOTAL</t>
  </si>
  <si>
    <t>Shannon H' Log Base 10,</t>
  </si>
  <si>
    <t>Invertivoro Sessil</t>
  </si>
  <si>
    <t>Herbivoro Territorial</t>
  </si>
  <si>
    <t>Grand Total</t>
  </si>
  <si>
    <t>ste pic Total</t>
  </si>
  <si>
    <t>ste tri Total</t>
  </si>
  <si>
    <t>Sum of quantidade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</si>
</sst>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90" formatCode="0.0000"/>
    <numFmt numFmtId="196" formatCode="#,##0.000"/>
    <numFmt numFmtId="197" formatCode="0.0"/>
  </numFmts>
  <fonts count="10" x14ac:knownFonts="1">
    <font>
      <sz val="10"/>
      <name val="Arial"/>
    </font>
    <font>
      <sz val="10"/>
      <name val="Arial"/>
    </font>
    <font>
      <sz val="10"/>
      <name val="Arial"/>
    </font>
    <font>
      <sz val="8"/>
      <name val="Arial"/>
    </font>
    <font>
      <b/>
      <sz val="11"/>
      <color indexed="8"/>
      <name val="Calibri"/>
      <family val="2"/>
    </font>
    <font>
      <sz val="9"/>
      <color indexed="8"/>
      <name val="Arial"/>
      <family val="2"/>
    </font>
    <font>
      <sz val="24"/>
      <name val="Arial"/>
    </font>
    <font>
      <sz val="10"/>
      <name val="Courier"/>
      <family val="3"/>
    </font>
    <font>
      <i/>
      <sz val="10"/>
      <name val="Courier"/>
      <family val="3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2">
    <xf numFmtId="0" fontId="0" fillId="0" borderId="0"/>
    <xf numFmtId="0" fontId="4" fillId="0" borderId="1" applyNumberFormat="0" applyFill="0" applyAlignment="0" applyProtection="0"/>
  </cellStyleXfs>
  <cellXfs count="64">
    <xf numFmtId="0" fontId="0" fillId="0" borderId="0" xfId="0"/>
    <xf numFmtId="20" fontId="0" fillId="0" borderId="0" xfId="0" applyNumberFormat="1"/>
    <xf numFmtId="190" fontId="2" fillId="0" borderId="0" xfId="0" applyNumberFormat="1" applyFont="1" applyFill="1" applyBorder="1" applyAlignment="1">
      <alignment horizontal="center"/>
    </xf>
    <xf numFmtId="190" fontId="0" fillId="0" borderId="0" xfId="0" applyNumberFormat="1"/>
    <xf numFmtId="0" fontId="0" fillId="0" borderId="0" xfId="0" applyAlignment="1">
      <alignment horizontal="right"/>
    </xf>
    <xf numFmtId="190" fontId="2" fillId="0" borderId="0" xfId="0" applyNumberFormat="1" applyFont="1" applyFill="1" applyBorder="1" applyAlignment="1">
      <alignment horizontal="right"/>
    </xf>
    <xf numFmtId="190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0" fillId="0" borderId="0" xfId="0" quotePrefix="1"/>
    <xf numFmtId="0" fontId="0" fillId="0" borderId="2" xfId="0" pivotButton="1" applyBorder="1"/>
    <xf numFmtId="0" fontId="0" fillId="0" borderId="3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Border="1"/>
    <xf numFmtId="0" fontId="0" fillId="0" borderId="15" xfId="0" applyBorder="1"/>
    <xf numFmtId="0" fontId="0" fillId="0" borderId="0" xfId="0" applyFill="1"/>
    <xf numFmtId="0" fontId="0" fillId="0" borderId="16" xfId="0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190" fontId="1" fillId="0" borderId="0" xfId="0" applyNumberFormat="1" applyFont="1"/>
    <xf numFmtId="196" fontId="5" fillId="2" borderId="0" xfId="0" applyNumberFormat="1" applyFont="1" applyFill="1" applyAlignment="1">
      <alignment horizontal="right" wrapText="1"/>
    </xf>
    <xf numFmtId="0" fontId="0" fillId="0" borderId="0" xfId="0" applyBorder="1"/>
    <xf numFmtId="196" fontId="0" fillId="0" borderId="0" xfId="0" applyNumberFormat="1"/>
    <xf numFmtId="0" fontId="0" fillId="3" borderId="0" xfId="0" applyFill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2" fontId="6" fillId="0" borderId="0" xfId="0" applyNumberFormat="1" applyFont="1"/>
    <xf numFmtId="0" fontId="6" fillId="0" borderId="0" xfId="0" applyFont="1"/>
    <xf numFmtId="0" fontId="7" fillId="0" borderId="0" xfId="0" applyFont="1"/>
    <xf numFmtId="0" fontId="7" fillId="3" borderId="0" xfId="0" applyFont="1" applyFill="1"/>
    <xf numFmtId="0" fontId="8" fillId="0" borderId="0" xfId="0" applyFont="1" applyFill="1"/>
    <xf numFmtId="0" fontId="7" fillId="0" borderId="0" xfId="0" applyFont="1" applyFill="1"/>
    <xf numFmtId="197" fontId="0" fillId="0" borderId="0" xfId="0" applyNumberFormat="1"/>
    <xf numFmtId="0" fontId="0" fillId="0" borderId="0" xfId="0" applyFont="1"/>
    <xf numFmtId="0" fontId="9" fillId="0" borderId="0" xfId="0" applyFont="1"/>
    <xf numFmtId="0" fontId="0" fillId="0" borderId="19" xfId="0" applyBorder="1"/>
    <xf numFmtId="0" fontId="0" fillId="0" borderId="20" xfId="0" applyBorder="1"/>
    <xf numFmtId="0" fontId="0" fillId="0" borderId="19" xfId="0" pivotButton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NumberFormat="1" applyBorder="1"/>
    <xf numFmtId="0" fontId="0" fillId="0" borderId="25" xfId="0" applyNumberFormat="1" applyBorder="1"/>
    <xf numFmtId="0" fontId="0" fillId="0" borderId="27" xfId="0" applyNumberFormat="1" applyBorder="1"/>
  </cellXfs>
  <cellStyles count="2">
    <cellStyle name="Normal" xfId="0" builtinId="0"/>
    <cellStyle name="Total" xfId="1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04019217835265"/>
          <c:y val="0.32327586206896552"/>
          <c:w val="0.89301699263514622"/>
          <c:h val="0.56896551724137934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Explorações!$A$815:$F$815</c:f>
              <c:numCache>
                <c:formatCode>General</c:formatCode>
                <c:ptCount val="6"/>
                <c:pt idx="0">
                  <c:v>0.122680732170975</c:v>
                </c:pt>
                <c:pt idx="1">
                  <c:v>0.10144941653298975</c:v>
                </c:pt>
                <c:pt idx="2">
                  <c:v>0.80665080002784861</c:v>
                </c:pt>
                <c:pt idx="3">
                  <c:v>1.8682346435098226E-3</c:v>
                </c:pt>
                <c:pt idx="4">
                  <c:v>1.0506309776362741E-3</c:v>
                </c:pt>
                <c:pt idx="5">
                  <c:v>2.7622569313484748E-4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5-411B-A819-B0B43E28A5DF}"/>
            </c:ext>
          </c:extLst>
        </c:ser>
        <c:ser>
          <c:idx val="1"/>
          <c:order val="1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Explorações!$A$814:$F$814</c:f>
              <c:numCache>
                <c:formatCode>General</c:formatCode>
                <c:ptCount val="6"/>
                <c:pt idx="0">
                  <c:v>0.12561285990478574</c:v>
                </c:pt>
                <c:pt idx="1">
                  <c:v>4.2280507607348805E-2</c:v>
                </c:pt>
                <c:pt idx="2">
                  <c:v>0.32455830401204294</c:v>
                </c:pt>
                <c:pt idx="3">
                  <c:v>0.15218825958871574</c:v>
                </c:pt>
                <c:pt idx="4">
                  <c:v>0.36375737474669484</c:v>
                </c:pt>
                <c:pt idx="5">
                  <c:v>3.9104602381434213E-2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5-411B-A819-B0B43E28A5DF}"/>
            </c:ext>
          </c:extLst>
        </c:ser>
        <c:ser>
          <c:idx val="2"/>
          <c:order val="2"/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Explorações!$A$813:$F$813</c:f>
              <c:numCache>
                <c:formatCode>General</c:formatCode>
                <c:ptCount val="6"/>
                <c:pt idx="0">
                  <c:v>0.22990285047084699</c:v>
                </c:pt>
                <c:pt idx="1">
                  <c:v>0.89442048982586819</c:v>
                </c:pt>
                <c:pt idx="2">
                  <c:v>0.61317297325292641</c:v>
                </c:pt>
                <c:pt idx="3">
                  <c:v>6.4336569030480177</c:v>
                </c:pt>
                <c:pt idx="4">
                  <c:v>0.33404692235183187</c:v>
                </c:pt>
                <c:pt idx="5">
                  <c:v>6.5723250601711455E-2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5-411B-A819-B0B43E28A5DF}"/>
            </c:ext>
          </c:extLst>
        </c:ser>
        <c:ser>
          <c:idx val="3"/>
          <c:order val="3"/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Explorações!$A$812:$F$812</c:f>
              <c:numCache>
                <c:formatCode>General</c:formatCode>
                <c:ptCount val="6"/>
                <c:pt idx="0">
                  <c:v>0.57575145348837187</c:v>
                </c:pt>
                <c:pt idx="1">
                  <c:v>1.5380568914069059</c:v>
                </c:pt>
                <c:pt idx="2">
                  <c:v>0.50047658237272097</c:v>
                </c:pt>
                <c:pt idx="3">
                  <c:v>0</c:v>
                </c:pt>
                <c:pt idx="4">
                  <c:v>0.29380367871134722</c:v>
                </c:pt>
                <c:pt idx="5">
                  <c:v>8.2904819307801109E-2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F5-411B-A819-B0B43E28A5DF}"/>
            </c:ext>
          </c:extLst>
        </c:ser>
        <c:ser>
          <c:idx val="4"/>
          <c:order val="4"/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Explorações!$A$821:$F$821</c:f>
                <c:numCache>
                  <c:formatCode>General</c:formatCode>
                  <c:ptCount val="6"/>
                  <c:pt idx="0">
                    <c:v>0.29390501429162846</c:v>
                  </c:pt>
                  <c:pt idx="1">
                    <c:v>0.62290350956951057</c:v>
                  </c:pt>
                  <c:pt idx="2">
                    <c:v>0.28828237726349193</c:v>
                  </c:pt>
                  <c:pt idx="3">
                    <c:v>0.42085822758242264</c:v>
                  </c:pt>
                  <c:pt idx="4">
                    <c:v>0.22605638523548524</c:v>
                  </c:pt>
                  <c:pt idx="5">
                    <c:v>6.5369642159624347E-2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Explorações!$A$811:$F$811</c:f>
              <c:numCache>
                <c:formatCode>General</c:formatCode>
                <c:ptCount val="6"/>
                <c:pt idx="0">
                  <c:v>5.3337100135113342</c:v>
                </c:pt>
                <c:pt idx="1">
                  <c:v>4.3029065540299625</c:v>
                </c:pt>
                <c:pt idx="2">
                  <c:v>1.1874404731204899</c:v>
                </c:pt>
                <c:pt idx="3">
                  <c:v>0</c:v>
                </c:pt>
                <c:pt idx="4">
                  <c:v>0</c:v>
                </c:pt>
                <c:pt idx="5">
                  <c:v>0.51300218865663105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F5-411B-A819-B0B43E28A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617875840"/>
        <c:axId val="1"/>
      </c:barChart>
      <c:catAx>
        <c:axId val="61787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5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Biomass (kg/40m²)</a:t>
                </a:r>
              </a:p>
            </c:rich>
          </c:tx>
          <c:layout>
            <c:manualLayout>
              <c:xMode val="edge"/>
              <c:yMode val="edge"/>
              <c:x val="8.9153083871697375E-3"/>
              <c:y val="0.413793279361206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75840"/>
        <c:crosses val="autoZero"/>
        <c:crossBetween val="between"/>
        <c:majorUnit val="2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1503076099288921"/>
          <c:y val="1.0775862068965518E-2"/>
          <c:w val="0.13957065667137225"/>
          <c:h val="0.3706896551724138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46961807381976"/>
          <c:y val="0.34698275862068967"/>
          <c:w val="0.8855875667396792"/>
          <c:h val="0.54525862068965514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Explorações!$H$815:$M$815</c:f>
              <c:numCache>
                <c:formatCode>General</c:formatCode>
                <c:ptCount val="6"/>
                <c:pt idx="0">
                  <c:v>0.49709302325581106</c:v>
                </c:pt>
                <c:pt idx="1">
                  <c:v>2.3866279069767451</c:v>
                </c:pt>
                <c:pt idx="2">
                  <c:v>7.7470930232558146</c:v>
                </c:pt>
                <c:pt idx="3">
                  <c:v>0.48255813953488413</c:v>
                </c:pt>
                <c:pt idx="4">
                  <c:v>6.6860465116279078E-2</c:v>
                </c:pt>
                <c:pt idx="5">
                  <c:v>6.1046511627900202E-2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9-4155-9D4A-955581AF7B27}"/>
            </c:ext>
          </c:extLst>
        </c:ser>
        <c:ser>
          <c:idx val="1"/>
          <c:order val="1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Explorações!$H$814:$M$814</c:f>
              <c:numCache>
                <c:formatCode>General</c:formatCode>
                <c:ptCount val="6"/>
                <c:pt idx="0">
                  <c:v>5.232558139534884E-2</c:v>
                </c:pt>
                <c:pt idx="1">
                  <c:v>2.6191860465116279</c:v>
                </c:pt>
                <c:pt idx="2">
                  <c:v>0.13953488372093023</c:v>
                </c:pt>
                <c:pt idx="3">
                  <c:v>1.8401162790697674</c:v>
                </c:pt>
                <c:pt idx="4">
                  <c:v>0.45058139534883723</c:v>
                </c:pt>
                <c:pt idx="5">
                  <c:v>26.183139534883722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9-4155-9D4A-955581AF7B27}"/>
            </c:ext>
          </c:extLst>
        </c:ser>
        <c:ser>
          <c:idx val="2"/>
          <c:order val="2"/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Explorações!$H$813:$M$813</c:f>
              <c:numCache>
                <c:formatCode>General</c:formatCode>
                <c:ptCount val="6"/>
                <c:pt idx="0">
                  <c:v>1.4534883720930232E-2</c:v>
                </c:pt>
                <c:pt idx="1">
                  <c:v>2.1453488372093021</c:v>
                </c:pt>
                <c:pt idx="2">
                  <c:v>5.9854651162790704</c:v>
                </c:pt>
                <c:pt idx="3">
                  <c:v>19.142441860465116</c:v>
                </c:pt>
                <c:pt idx="4">
                  <c:v>4.3604651162790692E-2</c:v>
                </c:pt>
                <c:pt idx="5">
                  <c:v>0.91860465116279066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F9-4155-9D4A-955581AF7B27}"/>
            </c:ext>
          </c:extLst>
        </c:ser>
        <c:ser>
          <c:idx val="3"/>
          <c:order val="3"/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Explorações!$H$812:$M$812</c:f>
              <c:numCache>
                <c:formatCode>General</c:formatCode>
                <c:ptCount val="6"/>
                <c:pt idx="0">
                  <c:v>0.31686046511627908</c:v>
                </c:pt>
                <c:pt idx="1">
                  <c:v>1.0872093023255813</c:v>
                </c:pt>
                <c:pt idx="2">
                  <c:v>0.35755813953488369</c:v>
                </c:pt>
                <c:pt idx="3">
                  <c:v>0</c:v>
                </c:pt>
                <c:pt idx="4">
                  <c:v>7.5581395348837205E-2</c:v>
                </c:pt>
                <c:pt idx="5">
                  <c:v>7.5901162790697674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F9-4155-9D4A-955581AF7B27}"/>
            </c:ext>
          </c:extLst>
        </c:ser>
        <c:ser>
          <c:idx val="4"/>
          <c:order val="4"/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Explorações!$H$821:$M$821</c:f>
                <c:numCache>
                  <c:formatCode>General</c:formatCode>
                  <c:ptCount val="6"/>
                  <c:pt idx="0">
                    <c:v>0.43163759703399257</c:v>
                  </c:pt>
                  <c:pt idx="1">
                    <c:v>0.95161309330432475</c:v>
                  </c:pt>
                  <c:pt idx="2">
                    <c:v>0.69914070328024103</c:v>
                  </c:pt>
                  <c:pt idx="3">
                    <c:v>1.2457044689664112</c:v>
                  </c:pt>
                  <c:pt idx="4">
                    <c:v>9.3230533653681849E-2</c:v>
                  </c:pt>
                  <c:pt idx="5">
                    <c:v>1.758336494596946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Explorações!$A$809:$F$809</c:f>
              <c:strCache>
                <c:ptCount val="6"/>
                <c:pt idx="0">
                  <c:v>Carnivore</c:v>
                </c:pt>
                <c:pt idx="1">
                  <c:v>Herbivores</c:v>
                </c:pt>
                <c:pt idx="2">
                  <c:v>Invertivores</c:v>
                </c:pt>
                <c:pt idx="3">
                  <c:v>Onivores</c:v>
                </c:pt>
                <c:pt idx="4">
                  <c:v>Piscivores</c:v>
                </c:pt>
                <c:pt idx="5">
                  <c:v>Planktivores</c:v>
                </c:pt>
              </c:strCache>
            </c:strRef>
          </c:cat>
          <c:val>
            <c:numRef>
              <c:f>Explorações!$H$811:$M$811</c:f>
              <c:numCache>
                <c:formatCode>General</c:formatCode>
                <c:ptCount val="6"/>
                <c:pt idx="0">
                  <c:v>11.840116279069768</c:v>
                </c:pt>
                <c:pt idx="1">
                  <c:v>6.0726744186046515</c:v>
                </c:pt>
                <c:pt idx="2">
                  <c:v>2.9389534883720931</c:v>
                </c:pt>
                <c:pt idx="3">
                  <c:v>0</c:v>
                </c:pt>
                <c:pt idx="4">
                  <c:v>0</c:v>
                </c:pt>
                <c:pt idx="5">
                  <c:v>1.3488372093023255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F9-4155-9D4A-955581AF7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618201456"/>
        <c:axId val="1"/>
      </c:barChart>
      <c:catAx>
        <c:axId val="61820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4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Abundance (nº/40m²)</a:t>
                </a:r>
              </a:p>
            </c:rich>
          </c:tx>
          <c:layout>
            <c:manualLayout>
              <c:xMode val="edge"/>
              <c:yMode val="edge"/>
              <c:x val="1.0401193118364693E-2"/>
              <c:y val="0.420258622601752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8201456"/>
        <c:crosses val="autoZero"/>
        <c:crossBetween val="between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2576696535222553"/>
          <c:y val="1.0775862068965518E-2"/>
          <c:w val="0.13496942623165667"/>
          <c:h val="0.3620689655172413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250033060776897"/>
          <c:y val="5.8823628797491347E-2"/>
          <c:w val="0.81875166575452829"/>
          <c:h val="0.764707174367387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'Exploração Cephalopholis'!$C$18</c:f>
              <c:strCache>
                <c:ptCount val="1"/>
                <c:pt idx="0">
                  <c:v>0-5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Cephalopholis'!$G$31:$G$34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2.9035478797083784E-2</c:v>
                  </c:pt>
                  <c:pt idx="2">
                    <c:v>0.25651667401863099</c:v>
                  </c:pt>
                  <c:pt idx="3">
                    <c:v>0.92374823318152632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'Exploração Cephalopholis'!$B$19:$B$22</c:f>
              <c:strCache>
                <c:ptCount val="4"/>
                <c:pt idx="0">
                  <c:v>5-10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</c:strCache>
            </c:strRef>
          </c:cat>
          <c:val>
            <c:numRef>
              <c:f>'Exploração Cephalopholis'!$G$19:$G$22</c:f>
              <c:numCache>
                <c:formatCode>0.00</c:formatCode>
                <c:ptCount val="4"/>
                <c:pt idx="0">
                  <c:v>0</c:v>
                </c:pt>
                <c:pt idx="1">
                  <c:v>7.8599385834275504E-2</c:v>
                </c:pt>
                <c:pt idx="2">
                  <c:v>1.464248436782998</c:v>
                </c:pt>
                <c:pt idx="3">
                  <c:v>4.3659359557703565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0-4CD6-899B-19E4D3F815A0}"/>
            </c:ext>
          </c:extLst>
        </c:ser>
        <c:ser>
          <c:idx val="1"/>
          <c:order val="1"/>
          <c:tx>
            <c:strRef>
              <c:f>'Exploração Cephalopholis'!$D$18</c:f>
              <c:strCache>
                <c:ptCount val="1"/>
                <c:pt idx="0">
                  <c:v>5-10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Cephalopholis'!$H$31:$H$34</c:f>
                <c:numCache>
                  <c:formatCode>General</c:formatCode>
                  <c:ptCount val="4"/>
                  <c:pt idx="0">
                    <c:v>1.2545650082234577E-3</c:v>
                  </c:pt>
                  <c:pt idx="1">
                    <c:v>3.6797215250568387E-2</c:v>
                  </c:pt>
                  <c:pt idx="2">
                    <c:v>0.17267761583550811</c:v>
                  </c:pt>
                  <c:pt idx="3">
                    <c:v>0.69626106312439584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Cephalopholis'!$H$19:$H$22</c:f>
              <c:numCache>
                <c:formatCode>0.00</c:formatCode>
                <c:ptCount val="4"/>
                <c:pt idx="0">
                  <c:v>2.3341445672985708E-3</c:v>
                </c:pt>
                <c:pt idx="1">
                  <c:v>0.10202804891949226</c:v>
                </c:pt>
                <c:pt idx="2">
                  <c:v>1.630470516979027</c:v>
                </c:pt>
                <c:pt idx="3">
                  <c:v>3.4670667884058717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0-4CD6-899B-19E4D3F815A0}"/>
            </c:ext>
          </c:extLst>
        </c:ser>
        <c:ser>
          <c:idx val="2"/>
          <c:order val="2"/>
          <c:tx>
            <c:strRef>
              <c:f>'Exploração Cephalopholis'!$E$18</c:f>
              <c:strCache>
                <c:ptCount val="1"/>
                <c:pt idx="0">
                  <c:v>15-20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Cephalopholis'!$I$31:$I$34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1.8138319807909736E-2</c:v>
                  </c:pt>
                  <c:pt idx="2">
                    <c:v>0.64645993700070503</c:v>
                  </c:pt>
                  <c:pt idx="3">
                    <c:v>0.92597682081893518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Cephalopholis'!$I$19:$I$22</c:f>
              <c:numCache>
                <c:formatCode>0.00</c:formatCode>
                <c:ptCount val="4"/>
                <c:pt idx="0">
                  <c:v>0</c:v>
                </c:pt>
                <c:pt idx="1">
                  <c:v>1.8138319807909736E-2</c:v>
                </c:pt>
                <c:pt idx="2">
                  <c:v>1.434365815624161</c:v>
                </c:pt>
                <c:pt idx="3">
                  <c:v>3.3386569073538026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0-4CD6-899B-19E4D3F81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617861408"/>
        <c:axId val="1"/>
      </c:barChart>
      <c:catAx>
        <c:axId val="61786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3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CT</a:t>
                </a:r>
              </a:p>
            </c:rich>
          </c:tx>
          <c:layout>
            <c:manualLayout>
              <c:xMode val="edge"/>
              <c:yMode val="edge"/>
              <c:x val="0.54166780782836932"/>
              <c:y val="0.8754337834467523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6"/>
        </c:scaling>
        <c:delete val="0"/>
        <c:axPos val="l"/>
        <c:title>
          <c:tx>
            <c:rich>
              <a:bodyPr/>
              <a:lstStyle/>
              <a:p>
                <a:pPr>
                  <a:defRPr sz="15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0416714215070942E-2"/>
              <c:y val="0.287197776748494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61408"/>
        <c:crosses val="autoZero"/>
        <c:crossBetween val="between"/>
        <c:majorUnit val="2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1621643570567878"/>
          <c:y val="8.3045123008223073E-2"/>
          <c:w val="0.1392932806950046"/>
          <c:h val="0.2698966497767250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250033060776897"/>
          <c:y val="5.8823628797491347E-2"/>
          <c:w val="0.81875166575452829"/>
          <c:h val="0.764707174367387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'Exploração Cephalopholis'!$C$18</c:f>
              <c:strCache>
                <c:ptCount val="1"/>
                <c:pt idx="0">
                  <c:v>0-5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Cephalopholis'!$C$64:$C$67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0.5335936864527373</c:v>
                  </c:pt>
                  <c:pt idx="2">
                    <c:v>0.95379359518829976</c:v>
                  </c:pt>
                  <c:pt idx="3">
                    <c:v>1.1989578808281798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'Exploração Cephalopholis'!$B$19:$B$22</c:f>
              <c:strCache>
                <c:ptCount val="4"/>
                <c:pt idx="0">
                  <c:v>5-10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</c:strCache>
            </c:strRef>
          </c:cat>
          <c:val>
            <c:numRef>
              <c:f>'Exploração Cephalopholis'!$C$52:$C$55</c:f>
              <c:numCache>
                <c:formatCode>0.00</c:formatCode>
                <c:ptCount val="4"/>
                <c:pt idx="0">
                  <c:v>0</c:v>
                </c:pt>
                <c:pt idx="1">
                  <c:v>1.4444444444444444</c:v>
                </c:pt>
                <c:pt idx="2">
                  <c:v>5.4444444444444446</c:v>
                </c:pt>
                <c:pt idx="3">
                  <c:v>5.666666666666667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1-4424-8A60-DAA84A59D598}"/>
            </c:ext>
          </c:extLst>
        </c:ser>
        <c:ser>
          <c:idx val="1"/>
          <c:order val="1"/>
          <c:tx>
            <c:strRef>
              <c:f>'Exploração Cephalopholis'!$D$18</c:f>
              <c:strCache>
                <c:ptCount val="1"/>
                <c:pt idx="0">
                  <c:v>5-10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Cephalopholis'!$D$64:$D$67</c:f>
                <c:numCache>
                  <c:formatCode>General</c:formatCode>
                  <c:ptCount val="4"/>
                  <c:pt idx="0">
                    <c:v>0.20155644370746376</c:v>
                  </c:pt>
                  <c:pt idx="1">
                    <c:v>0.67623344095561155</c:v>
                  </c:pt>
                  <c:pt idx="2">
                    <c:v>0.64205886282593538</c:v>
                  </c:pt>
                  <c:pt idx="3">
                    <c:v>0.9036961141150639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Cephalopholis'!$D$52:$D$55</c:f>
              <c:numCache>
                <c:formatCode>0.00</c:formatCode>
                <c:ptCount val="4"/>
                <c:pt idx="0">
                  <c:v>0.375</c:v>
                </c:pt>
                <c:pt idx="1">
                  <c:v>1.875</c:v>
                </c:pt>
                <c:pt idx="2">
                  <c:v>6.0625</c:v>
                </c:pt>
                <c:pt idx="3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21-4424-8A60-DAA84A59D598}"/>
            </c:ext>
          </c:extLst>
        </c:ser>
        <c:ser>
          <c:idx val="2"/>
          <c:order val="2"/>
          <c:tx>
            <c:strRef>
              <c:f>'Exploração Cephalopholis'!$E$18</c:f>
              <c:strCache>
                <c:ptCount val="1"/>
                <c:pt idx="0">
                  <c:v>15-20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Cephalopholis'!$E$64:$E$67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0.33333333333333337</c:v>
                  </c:pt>
                  <c:pt idx="2">
                    <c:v>2.4037008503093267</c:v>
                  </c:pt>
                  <c:pt idx="3">
                    <c:v>1.2018504251546631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Cephalopholis'!$E$52:$E$55</c:f>
              <c:numCache>
                <c:formatCode>0.00</c:formatCode>
                <c:ptCount val="4"/>
                <c:pt idx="0">
                  <c:v>0</c:v>
                </c:pt>
                <c:pt idx="1">
                  <c:v>0.33333333333333331</c:v>
                </c:pt>
                <c:pt idx="2">
                  <c:v>5.333333333333333</c:v>
                </c:pt>
                <c:pt idx="3">
                  <c:v>4.333333333333333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21-4424-8A60-DAA84A59D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617878464"/>
        <c:axId val="1"/>
      </c:barChart>
      <c:catAx>
        <c:axId val="61787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3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CT</a:t>
                </a:r>
              </a:p>
            </c:rich>
          </c:tx>
          <c:layout>
            <c:manualLayout>
              <c:xMode val="edge"/>
              <c:yMode val="edge"/>
              <c:x val="0.54166780782836932"/>
              <c:y val="0.8754337834467523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9"/>
        </c:scaling>
        <c:delete val="0"/>
        <c:axPos val="l"/>
        <c:title>
          <c:tx>
            <c:rich>
              <a:bodyPr/>
              <a:lstStyle/>
              <a:p>
                <a:pPr>
                  <a:defRPr sz="15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Nº/40m²</a:t>
                </a:r>
              </a:p>
            </c:rich>
          </c:tx>
          <c:layout>
            <c:manualLayout>
              <c:xMode val="edge"/>
              <c:yMode val="edge"/>
              <c:x val="1.0416714215070942E-2"/>
              <c:y val="0.2941180033491288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78464"/>
        <c:crosses val="autoZero"/>
        <c:crossBetween val="between"/>
        <c:majorUnit val="3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1621643570567878"/>
          <c:y val="8.3045123008223073E-2"/>
          <c:w val="0.1392932806950046"/>
          <c:h val="0.2698966497767250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221218961625282"/>
          <c:y val="9.8940100037440706E-2"/>
          <c:w val="0.73137697516930023"/>
          <c:h val="0.68551355025941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'Exploração Cephalopholis'!$B$87</c:f>
              <c:strCache>
                <c:ptCount val="1"/>
                <c:pt idx="0">
                  <c:v>outros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Cephalopholis'!$C$97:$E$97</c:f>
                <c:numCache>
                  <c:formatCode>General</c:formatCode>
                  <c:ptCount val="3"/>
                  <c:pt idx="0">
                    <c:v>4.8218253804964766</c:v>
                  </c:pt>
                  <c:pt idx="1">
                    <c:v>3.1090844713516548</c:v>
                  </c:pt>
                  <c:pt idx="2">
                    <c:v>3.3040379335998353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'Exploração Cephalopholis'!$C$86:$E$86</c:f>
              <c:strCache>
                <c:ptCount val="3"/>
                <c:pt idx="0">
                  <c:v>0-5</c:v>
                </c:pt>
                <c:pt idx="1">
                  <c:v>5-10</c:v>
                </c:pt>
                <c:pt idx="2">
                  <c:v>15-20</c:v>
                </c:pt>
              </c:strCache>
            </c:strRef>
          </c:cat>
          <c:val>
            <c:numRef>
              <c:f>'Exploração Cephalopholis'!$C$87:$E$87</c:f>
              <c:numCache>
                <c:formatCode>0.00</c:formatCode>
                <c:ptCount val="3"/>
                <c:pt idx="0">
                  <c:v>28</c:v>
                </c:pt>
                <c:pt idx="1">
                  <c:v>25.4375</c:v>
                </c:pt>
                <c:pt idx="2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0-409A-A465-58EE0963EB16}"/>
            </c:ext>
          </c:extLst>
        </c:ser>
        <c:ser>
          <c:idx val="1"/>
          <c:order val="1"/>
          <c:tx>
            <c:strRef>
              <c:f>'Exploração Cephalopholis'!$B$88</c:f>
              <c:strCache>
                <c:ptCount val="1"/>
                <c:pt idx="0">
                  <c:v>Ophioblenius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Cephalopholis'!$C$98:$E$98</c:f>
                <c:numCache>
                  <c:formatCode>General</c:formatCode>
                  <c:ptCount val="3"/>
                  <c:pt idx="0">
                    <c:v>3.6832013551015939</c:v>
                  </c:pt>
                  <c:pt idx="1">
                    <c:v>0.36763602924631855</c:v>
                  </c:pt>
                  <c:pt idx="2">
                    <c:v>0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Cephalopholis'!$C$88:$E$88</c:f>
              <c:numCache>
                <c:formatCode>0.00</c:formatCode>
                <c:ptCount val="3"/>
                <c:pt idx="0">
                  <c:v>8.5555555555555554</c:v>
                </c:pt>
                <c:pt idx="1">
                  <c:v>0.8125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0-409A-A465-58EE0963EB16}"/>
            </c:ext>
          </c:extLst>
        </c:ser>
        <c:ser>
          <c:idx val="2"/>
          <c:order val="2"/>
          <c:tx>
            <c:strRef>
              <c:f>'Exploração Cephalopholis'!$B$89</c:f>
              <c:strCache>
                <c:ptCount val="1"/>
                <c:pt idx="0">
                  <c:v>Thalassoma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Cephalopholis'!$C$99:$E$99</c:f>
                <c:numCache>
                  <c:formatCode>General</c:formatCode>
                  <c:ptCount val="3"/>
                  <c:pt idx="0">
                    <c:v>8.6424162145022461</c:v>
                  </c:pt>
                  <c:pt idx="1">
                    <c:v>7.7405688582945888</c:v>
                  </c:pt>
                  <c:pt idx="2">
                    <c:v>26.261188091935217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Cephalopholis'!$C$89:$E$89</c:f>
              <c:numCache>
                <c:formatCode>0.00</c:formatCode>
                <c:ptCount val="3"/>
                <c:pt idx="0">
                  <c:v>24.444444444444443</c:v>
                </c:pt>
                <c:pt idx="1">
                  <c:v>33.5625</c:v>
                </c:pt>
                <c:pt idx="2">
                  <c:v>83.5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0-409A-A465-58EE0963E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879448"/>
        <c:axId val="1"/>
      </c:barChart>
      <c:catAx>
        <c:axId val="617879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Profundidade</a:t>
                </a:r>
              </a:p>
            </c:rich>
          </c:tx>
          <c:layout>
            <c:manualLayout>
              <c:xMode val="edge"/>
              <c:yMode val="edge"/>
              <c:x val="0.3950337900675801"/>
              <c:y val="0.893994339417250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20"/>
        </c:scaling>
        <c:delete val="0"/>
        <c:axPos val="l"/>
        <c:title>
          <c:tx>
            <c:rich>
              <a:bodyPr/>
              <a:lstStyle/>
              <a:p>
                <a:pPr>
                  <a:defRPr sz="11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Nº/40m²</a:t>
                </a:r>
              </a:p>
            </c:rich>
          </c:tx>
          <c:layout>
            <c:manualLayout>
              <c:xMode val="edge"/>
              <c:yMode val="edge"/>
              <c:x val="1.1286709240085147E-2"/>
              <c:y val="0.342756994085416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79448"/>
        <c:crosses val="autoZero"/>
        <c:crossBetween val="between"/>
        <c:majorUnit val="4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316830808150552"/>
          <c:y val="2.1126760563380281E-2"/>
          <c:w val="0.18099567506062095"/>
          <c:h val="0.218309859154929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221218961625282"/>
          <c:y val="9.8940100037440706E-2"/>
          <c:w val="0.73137697516930023"/>
          <c:h val="0.68551355025941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'Exploração Cephalopholis'!$B$87</c:f>
              <c:strCache>
                <c:ptCount val="1"/>
                <c:pt idx="0">
                  <c:v>outros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Cephalopholis'!$C$122:$E$122</c:f>
                <c:numCache>
                  <c:formatCode>General</c:formatCode>
                  <c:ptCount val="3"/>
                  <c:pt idx="0">
                    <c:v>30.318248472600672</c:v>
                  </c:pt>
                  <c:pt idx="1">
                    <c:v>24.631004556710018</c:v>
                  </c:pt>
                  <c:pt idx="2">
                    <c:v>4.0607005199677442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'Exploração Cephalopholis'!$C$86:$E$86</c:f>
              <c:strCache>
                <c:ptCount val="3"/>
                <c:pt idx="0">
                  <c:v>0-5</c:v>
                </c:pt>
                <c:pt idx="1">
                  <c:v>5-10</c:v>
                </c:pt>
                <c:pt idx="2">
                  <c:v>15-20</c:v>
                </c:pt>
              </c:strCache>
            </c:strRef>
          </c:cat>
          <c:val>
            <c:numRef>
              <c:f>'Exploração Cephalopholis'!$C$112:$E$112</c:f>
              <c:numCache>
                <c:formatCode>0.00</c:formatCode>
                <c:ptCount val="3"/>
                <c:pt idx="0">
                  <c:v>101.07399702894662</c:v>
                </c:pt>
                <c:pt idx="1">
                  <c:v>85.233801793694582</c:v>
                </c:pt>
                <c:pt idx="2">
                  <c:v>4.5914715145143701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5-4DD7-AE20-009C57B97DFC}"/>
            </c:ext>
          </c:extLst>
        </c:ser>
        <c:ser>
          <c:idx val="1"/>
          <c:order val="1"/>
          <c:tx>
            <c:strRef>
              <c:f>'Exploração Cephalopholis'!$B$88</c:f>
              <c:strCache>
                <c:ptCount val="1"/>
                <c:pt idx="0">
                  <c:v>Ophioblenius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Cephalopholis'!$C$123:$E$123</c:f>
                <c:numCache>
                  <c:formatCode>General</c:formatCode>
                  <c:ptCount val="3"/>
                  <c:pt idx="0">
                    <c:v>14.405927259659336</c:v>
                  </c:pt>
                  <c:pt idx="1">
                    <c:v>1.4379170142345843</c:v>
                  </c:pt>
                  <c:pt idx="2">
                    <c:v>0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Cephalopholis'!$C$113:$E$113</c:f>
              <c:numCache>
                <c:formatCode>0.00</c:formatCode>
                <c:ptCount val="3"/>
                <c:pt idx="0">
                  <c:v>33.462930509784215</c:v>
                </c:pt>
                <c:pt idx="1">
                  <c:v>3.1778919396467149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5-4DD7-AE20-009C57B97DFC}"/>
            </c:ext>
          </c:extLst>
        </c:ser>
        <c:ser>
          <c:idx val="2"/>
          <c:order val="2"/>
          <c:tx>
            <c:strRef>
              <c:f>'Exploração Cephalopholis'!$B$89</c:f>
              <c:strCache>
                <c:ptCount val="1"/>
                <c:pt idx="0">
                  <c:v>Thalassoma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'Exploração Cephalopholis'!$C$124:$E$124</c:f>
                <c:numCache>
                  <c:formatCode>General</c:formatCode>
                  <c:ptCount val="3"/>
                  <c:pt idx="0">
                    <c:v>9.9939176078947316</c:v>
                  </c:pt>
                  <c:pt idx="1">
                    <c:v>10.476595270592487</c:v>
                  </c:pt>
                  <c:pt idx="2">
                    <c:v>14.63065947875222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'Exploração Cephalopholis'!$C$114:$E$114</c:f>
              <c:numCache>
                <c:formatCode>0.00</c:formatCode>
                <c:ptCount val="3"/>
                <c:pt idx="0">
                  <c:v>28.267067644648019</c:v>
                </c:pt>
                <c:pt idx="1">
                  <c:v>43.172881579815417</c:v>
                </c:pt>
                <c:pt idx="2">
                  <c:v>38.500966823291648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5-4DD7-AE20-009C57B97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7873216"/>
        <c:axId val="1"/>
      </c:barChart>
      <c:catAx>
        <c:axId val="61787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Profundidade</a:t>
                </a:r>
              </a:p>
            </c:rich>
          </c:tx>
          <c:layout>
            <c:manualLayout>
              <c:xMode val="edge"/>
              <c:yMode val="edge"/>
              <c:x val="0.3950337900675801"/>
              <c:y val="0.893994339417250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g/40m²</a:t>
                </a:r>
              </a:p>
            </c:rich>
          </c:tx>
          <c:layout>
            <c:manualLayout>
              <c:xMode val="edge"/>
              <c:yMode val="edge"/>
              <c:x val="1.1286709240085147E-2"/>
              <c:y val="0.3533575238579048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7321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316830808150552"/>
          <c:y val="2.1126760563380281E-2"/>
          <c:w val="0.18099567506062095"/>
          <c:h val="0.2183098591549295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01180046864115"/>
          <c:y val="4.067786526684164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5073686659155"/>
          <c:y val="7.1186558505294137E-2"/>
          <c:w val="0.80898965171792891"/>
          <c:h val="0.73220460176873969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Comunid_prof!$CK$281</c:f>
              <c:strCache>
                <c:ptCount val="1"/>
                <c:pt idx="0">
                  <c:v>Total Biomassa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'VariaçÃo temporal'!$E$106:$F$106</c:f>
                <c:numCache>
                  <c:formatCode>General</c:formatCode>
                  <c:ptCount val="2"/>
                  <c:pt idx="0">
                    <c:v>2.2592901432307615</c:v>
                  </c:pt>
                  <c:pt idx="1">
                    <c:v>0.7894152753692677</c:v>
                  </c:pt>
                </c:numCache>
              </c:numRef>
            </c:plus>
            <c:minus>
              <c:numRef>
                <c:f>'VariaçÃo temporal'!$E$106:$F$106</c:f>
                <c:numCache>
                  <c:formatCode>General</c:formatCode>
                  <c:ptCount val="2"/>
                  <c:pt idx="0">
                    <c:v>2.2592901432307615</c:v>
                  </c:pt>
                  <c:pt idx="1">
                    <c:v>0.7894152753692677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numRef>
              <c:f>'VariaçÃo temporal'!$C$100:$D$100</c:f>
              <c:numCache>
                <c:formatCode>General</c:formatCode>
                <c:ptCount val="2"/>
                <c:pt idx="0">
                  <c:v>2007</c:v>
                </c:pt>
                <c:pt idx="1">
                  <c:v>2009</c:v>
                </c:pt>
              </c:numCache>
            </c:numRef>
          </c:cat>
          <c:val>
            <c:numRef>
              <c:f>'VariaçÃo temporal'!$C$106:$D$106</c:f>
              <c:numCache>
                <c:formatCode>General</c:formatCode>
                <c:ptCount val="2"/>
                <c:pt idx="0">
                  <c:v>33.206974812626129</c:v>
                </c:pt>
                <c:pt idx="1">
                  <c:v>17.995976220628286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A-4F38-B339-107FF6BE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196536"/>
        <c:axId val="1"/>
      </c:lineChart>
      <c:catAx>
        <c:axId val="61819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40"/>
          <c:min val="15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1235988262861245E-2"/>
              <c:y val="0.308474890638670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8196536"/>
        <c:crosses val="autoZero"/>
        <c:crossBetween val="between"/>
        <c:majorUnit val="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Total Numeros</a:t>
            </a:r>
          </a:p>
        </c:rich>
      </c:tx>
      <c:layout>
        <c:manualLayout>
          <c:xMode val="edge"/>
          <c:yMode val="edge"/>
          <c:x val="0.39775333789798017"/>
          <c:y val="4.06778652668416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26986511352825"/>
          <c:y val="7.1186558505294137E-2"/>
          <c:w val="0.78427052347099224"/>
          <c:h val="0.73220460176873969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Comunid_prof!$CK$281</c:f>
              <c:strCache>
                <c:ptCount val="1"/>
                <c:pt idx="0">
                  <c:v>Total Biomassa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'VariaçÃo temporal'!$E$104:$F$104</c:f>
                <c:numCache>
                  <c:formatCode>General</c:formatCode>
                  <c:ptCount val="2"/>
                  <c:pt idx="0">
                    <c:v>4.4743663634479418</c:v>
                  </c:pt>
                  <c:pt idx="1">
                    <c:v>3.0115939837525039</c:v>
                  </c:pt>
                </c:numCache>
              </c:numRef>
            </c:plus>
            <c:minus>
              <c:numRef>
                <c:f>'VariaçÃo temporal'!$E$104:$F$104</c:f>
                <c:numCache>
                  <c:formatCode>General</c:formatCode>
                  <c:ptCount val="2"/>
                  <c:pt idx="0">
                    <c:v>4.4743663634479418</c:v>
                  </c:pt>
                  <c:pt idx="1">
                    <c:v>3.0115939837525039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numRef>
              <c:f>'VariaçÃo temporal'!$C$100:$D$100</c:f>
              <c:numCache>
                <c:formatCode>General</c:formatCode>
                <c:ptCount val="2"/>
                <c:pt idx="0">
                  <c:v>2007</c:v>
                </c:pt>
                <c:pt idx="1">
                  <c:v>2009</c:v>
                </c:pt>
              </c:numCache>
            </c:numRef>
          </c:cat>
          <c:val>
            <c:numRef>
              <c:f>'VariaçÃo temporal'!$C$104:$D$104</c:f>
              <c:numCache>
                <c:formatCode>General</c:formatCode>
                <c:ptCount val="2"/>
                <c:pt idx="0">
                  <c:v>114.50666666666666</c:v>
                </c:pt>
                <c:pt idx="1">
                  <c:v>101.39285714285714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8-498F-AF35-826B81FDC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199816"/>
        <c:axId val="1"/>
      </c:lineChart>
      <c:catAx>
        <c:axId val="618199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20"/>
          <c:min val="9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Nº/40m²</a:t>
                </a:r>
              </a:p>
            </c:rich>
          </c:tx>
          <c:layout>
            <c:manualLayout>
              <c:xMode val="edge"/>
              <c:yMode val="edge"/>
              <c:x val="1.1235878123930162E-2"/>
              <c:y val="0.3152549431321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8199816"/>
        <c:crosses val="autoZero"/>
        <c:crossBetween val="between"/>
        <c:majorUnit val="1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Nº medio de Sps</a:t>
            </a:r>
          </a:p>
        </c:rich>
      </c:tx>
      <c:layout>
        <c:manualLayout>
          <c:xMode val="edge"/>
          <c:yMode val="edge"/>
          <c:x val="0.37528129024086465"/>
          <c:y val="4.06781365985639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955073686659155"/>
          <c:y val="7.1186558505294137E-2"/>
          <c:w val="0.80898965171792891"/>
          <c:h val="0.73220460176873969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Comunid_prof!$CK$281</c:f>
              <c:strCache>
                <c:ptCount val="1"/>
                <c:pt idx="0">
                  <c:v>Total Biomassa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'VariaçÃo temporal'!$E$102:$F$102</c:f>
                <c:numCache>
                  <c:formatCode>General</c:formatCode>
                  <c:ptCount val="2"/>
                  <c:pt idx="0">
                    <c:v>0.50451415692181989</c:v>
                  </c:pt>
                  <c:pt idx="1">
                    <c:v>0.31163502454287056</c:v>
                  </c:pt>
                </c:numCache>
              </c:numRef>
            </c:plus>
            <c:minus>
              <c:numRef>
                <c:f>'VariaçÃo temporal'!$E$102:$F$102</c:f>
                <c:numCache>
                  <c:formatCode>General</c:formatCode>
                  <c:ptCount val="2"/>
                  <c:pt idx="0">
                    <c:v>0.50451415692181989</c:v>
                  </c:pt>
                  <c:pt idx="1">
                    <c:v>0.31163502454287056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numRef>
              <c:f>'VariaçÃo temporal'!$C$100:$D$100</c:f>
              <c:numCache>
                <c:formatCode>General</c:formatCode>
                <c:ptCount val="2"/>
                <c:pt idx="0">
                  <c:v>2007</c:v>
                </c:pt>
                <c:pt idx="1">
                  <c:v>2009</c:v>
                </c:pt>
              </c:numCache>
            </c:numRef>
          </c:cat>
          <c:val>
            <c:numRef>
              <c:f>'VariaçÃo temporal'!$C$102:$D$102</c:f>
              <c:numCache>
                <c:formatCode>General</c:formatCode>
                <c:ptCount val="2"/>
                <c:pt idx="0">
                  <c:v>19.266666666666666</c:v>
                </c:pt>
                <c:pt idx="1">
                  <c:v>15.807142857142857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2-4C9B-A45C-ED4A467AE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204408"/>
        <c:axId val="1"/>
      </c:lineChart>
      <c:catAx>
        <c:axId val="61820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21"/>
          <c:min val="12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Sps/40m²</a:t>
                </a:r>
              </a:p>
            </c:rich>
          </c:tx>
          <c:layout>
            <c:manualLayout>
              <c:xMode val="edge"/>
              <c:yMode val="edge"/>
              <c:x val="1.1235988262861245E-2"/>
              <c:y val="0.291525894065003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8204408"/>
        <c:crosses val="autoZero"/>
        <c:crossBetween val="between"/>
        <c:majorUnit val="3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Shannon H' Log Base 10</a:t>
            </a:r>
          </a:p>
        </c:rich>
      </c:tx>
      <c:layout>
        <c:manualLayout>
          <c:xMode val="edge"/>
          <c:yMode val="edge"/>
          <c:x val="0.30112375898664839"/>
          <c:y val="4.06778652668416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550583249849948"/>
          <c:y val="7.1186558505294137E-2"/>
          <c:w val="0.77303455608602101"/>
          <c:h val="0.73220460176873969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Comunid_prof!$CK$281</c:f>
              <c:strCache>
                <c:ptCount val="1"/>
                <c:pt idx="0">
                  <c:v>Total Biomassa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'VariaçÃo temporal'!$C$100:$D$100</c:f>
              <c:numCache>
                <c:formatCode>General</c:formatCode>
                <c:ptCount val="2"/>
                <c:pt idx="0">
                  <c:v>2007</c:v>
                </c:pt>
                <c:pt idx="1">
                  <c:v>2009</c:v>
                </c:pt>
              </c:numCache>
            </c:numRef>
          </c:cat>
          <c:val>
            <c:numRef>
              <c:f>'VariaçÃo temporal'!$C$107:$D$107</c:f>
              <c:numCache>
                <c:formatCode>General</c:formatCode>
                <c:ptCount val="2"/>
                <c:pt idx="0">
                  <c:v>0.96499999999999997</c:v>
                </c:pt>
                <c:pt idx="1">
                  <c:v>1.1299999999999999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C-4ED4-9AE1-405E0EAED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207688"/>
        <c:axId val="1"/>
      </c:lineChart>
      <c:catAx>
        <c:axId val="618207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.25"/>
          <c:min val="0.75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Shannon index</a:t>
                </a:r>
              </a:p>
            </c:rich>
          </c:tx>
          <c:layout>
            <c:manualLayout>
              <c:xMode val="edge"/>
              <c:yMode val="edge"/>
              <c:x val="1.1235878123930162E-2"/>
              <c:y val="0.220339107611548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8207688"/>
        <c:crosses val="autoZero"/>
        <c:crossBetween val="between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Carnivores</a:t>
            </a:r>
          </a:p>
        </c:rich>
      </c:tx>
      <c:layout>
        <c:manualLayout>
          <c:xMode val="edge"/>
          <c:yMode val="edge"/>
          <c:x val="0.40246458646763444"/>
          <c:y val="3.75425337457817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48477252788569"/>
          <c:y val="7.1672354948805458E-2"/>
          <c:w val="0.81930266950745712"/>
          <c:h val="0.7576791808873719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Comunid_prof!$A$283</c:f>
              <c:strCache>
                <c:ptCount val="1"/>
                <c:pt idx="0">
                  <c:v>C. fulva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Comunid_prof!$B$290:$F$290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Comunid_prof!$B$292:$F$292</c:f>
              <c:numCache>
                <c:formatCode>General</c:formatCode>
                <c:ptCount val="5"/>
                <c:pt idx="0">
                  <c:v>5.6187596789476384</c:v>
                </c:pt>
                <c:pt idx="1">
                  <c:v>4.9081680330972288</c:v>
                </c:pt>
                <c:pt idx="2">
                  <c:v>3.8493550576892246</c:v>
                </c:pt>
                <c:pt idx="3">
                  <c:v>2.4379190751714517</c:v>
                </c:pt>
                <c:pt idx="4">
                  <c:v>3.7980905732507284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1-481B-A74C-EF8BAC56CC58}"/>
            </c:ext>
          </c:extLst>
        </c:ser>
        <c:ser>
          <c:idx val="3"/>
          <c:order val="1"/>
          <c:tx>
            <c:strRef>
              <c:f>Comunid_prof!$A$284</c:f>
              <c:strCache>
                <c:ptCount val="1"/>
                <c:pt idx="0">
                  <c:v>E. adscencionis</c:v>
                </c:pt>
              </c:strCache>
            </c:strRef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Comunid_prof!$B$290:$F$290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Comunid_prof!$B$293:$F$293</c:f>
              <c:numCache>
                <c:formatCode>General</c:formatCode>
                <c:ptCount val="5"/>
                <c:pt idx="0">
                  <c:v>0.20804414062500001</c:v>
                </c:pt>
                <c:pt idx="1">
                  <c:v>1.0039714285714287</c:v>
                </c:pt>
                <c:pt idx="2">
                  <c:v>0.1879605</c:v>
                </c:pt>
                <c:pt idx="3">
                  <c:v>0.32639999999999997</c:v>
                </c:pt>
                <c:pt idx="4">
                  <c:v>3.0570249999999994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C1-481B-A74C-EF8BAC56CC58}"/>
            </c:ext>
          </c:extLst>
        </c:ser>
        <c:ser>
          <c:idx val="2"/>
          <c:order val="2"/>
          <c:tx>
            <c:strRef>
              <c:f>Comunid_prof!$A$286</c:f>
              <c:strCache>
                <c:ptCount val="1"/>
                <c:pt idx="0">
                  <c:v>G. cirratum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Comunid_prof!$B$290:$F$290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Comunid_prof!$B$295:$F$295</c:f>
              <c:numCache>
                <c:formatCode>General</c:formatCode>
                <c:ptCount val="5"/>
                <c:pt idx="0">
                  <c:v>0.16115183333769756</c:v>
                </c:pt>
                <c:pt idx="1">
                  <c:v>0.32158157357918848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C1-481B-A74C-EF8BAC56CC58}"/>
            </c:ext>
          </c:extLst>
        </c:ser>
        <c:ser>
          <c:idx val="1"/>
          <c:order val="3"/>
          <c:tx>
            <c:strRef>
              <c:f>Comunid_prof!$A$285</c:f>
              <c:strCache>
                <c:ptCount val="1"/>
                <c:pt idx="0">
                  <c:v>G. moringa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Comunid_prof!$B$290:$F$290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Comunid_prof!$B$294:$F$294</c:f>
              <c:numCache>
                <c:formatCode>General</c:formatCode>
                <c:ptCount val="5"/>
                <c:pt idx="0">
                  <c:v>4.8228938289625441E-2</c:v>
                </c:pt>
                <c:pt idx="1">
                  <c:v>0.18807270314294988</c:v>
                </c:pt>
                <c:pt idx="2">
                  <c:v>0.19171679345876683</c:v>
                </c:pt>
                <c:pt idx="3">
                  <c:v>1.2014768999504091</c:v>
                </c:pt>
                <c:pt idx="4">
                  <c:v>0.83929870729721578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C1-481B-A74C-EF8BAC56CC58}"/>
            </c:ext>
          </c:extLst>
        </c:ser>
        <c:ser>
          <c:idx val="0"/>
          <c:order val="4"/>
          <c:tx>
            <c:strRef>
              <c:f>Comunid_prof!$A$287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Comunid_prof!$B$297:$F$297</c:f>
                <c:numCache>
                  <c:formatCode>General</c:formatCode>
                  <c:ptCount val="5"/>
                  <c:pt idx="0">
                    <c:v>0.49433525961182084</c:v>
                  </c:pt>
                  <c:pt idx="1">
                    <c:v>0.62928821140559732</c:v>
                  </c:pt>
                  <c:pt idx="2">
                    <c:v>0.60563043784591108</c:v>
                  </c:pt>
                  <c:pt idx="3">
                    <c:v>0.93766456768587159</c:v>
                  </c:pt>
                  <c:pt idx="4">
                    <c:v>1.8602540895298079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Comunid_prof!$B$290:$F$290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Comunid_prof!$B$296:$F$296</c:f>
              <c:numCache>
                <c:formatCode>General</c:formatCode>
                <c:ptCount val="5"/>
                <c:pt idx="0">
                  <c:v>7.3296567598172255E-2</c:v>
                </c:pt>
                <c:pt idx="1">
                  <c:v>0.17048788585796046</c:v>
                </c:pt>
                <c:pt idx="2">
                  <c:v>0.30834262101656534</c:v>
                </c:pt>
                <c:pt idx="3">
                  <c:v>0.3620651250713886</c:v>
                </c:pt>
                <c:pt idx="4">
                  <c:v>0.41746766826785553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C1-481B-A74C-EF8BAC56C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791904"/>
        <c:axId val="1"/>
      </c:barChart>
      <c:catAx>
        <c:axId val="30579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0266895918407222E-2"/>
              <c:y val="0.3071671119235095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5791904"/>
        <c:crosses val="autoZero"/>
        <c:crossBetween val="between"/>
        <c:majorUnit val="2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2208196921852033"/>
          <c:y val="1.7064846416382253E-2"/>
          <c:w val="0.23779242509376886"/>
          <c:h val="0.3890784982935153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Herbivores</a:t>
            </a:r>
          </a:p>
        </c:rich>
      </c:tx>
      <c:layout>
        <c:manualLayout>
          <c:xMode val="edge"/>
          <c:yMode val="edge"/>
          <c:x val="0.7885019831578125"/>
          <c:y val="1.706482002249718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48477252788569"/>
          <c:y val="7.1672354948805458E-2"/>
          <c:w val="0.81930266950745712"/>
          <c:h val="0.757679180887371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Comunid_prof!$A$287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Comunid_prof!$B$290:$F$290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Comunid_prof!$P$305:$T$305</c:f>
              <c:numCache>
                <c:formatCode>General</c:formatCode>
                <c:ptCount val="5"/>
                <c:pt idx="0">
                  <c:v>0.1449199634597535</c:v>
                </c:pt>
                <c:pt idx="1">
                  <c:v>5.4712240378744809E-2</c:v>
                </c:pt>
                <c:pt idx="2">
                  <c:v>8.6588999071724626E-2</c:v>
                </c:pt>
                <c:pt idx="3">
                  <c:v>0.32432627014348325</c:v>
                </c:pt>
                <c:pt idx="4">
                  <c:v>4.5480066219233777E-3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1-4458-B939-C56B14339DD9}"/>
            </c:ext>
          </c:extLst>
        </c:ser>
        <c:ser>
          <c:idx val="1"/>
          <c:order val="1"/>
          <c:tx>
            <c:strRef>
              <c:f>Comunid_prof!$O$304</c:f>
              <c:strCache>
                <c:ptCount val="1"/>
                <c:pt idx="0">
                  <c:v>S. trindadensis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Comunid_prof!$P$304:$T$304</c:f>
              <c:numCache>
                <c:formatCode>General</c:formatCode>
                <c:ptCount val="5"/>
                <c:pt idx="0">
                  <c:v>7.7283531576611331E-2</c:v>
                </c:pt>
                <c:pt idx="1">
                  <c:v>2.6689940165061671E-2</c:v>
                </c:pt>
                <c:pt idx="2">
                  <c:v>2.4459536784925618E-2</c:v>
                </c:pt>
                <c:pt idx="3">
                  <c:v>0.2193259125663943</c:v>
                </c:pt>
                <c:pt idx="4">
                  <c:v>6.559090302060009E-3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1-4458-B939-C56B14339DD9}"/>
            </c:ext>
          </c:extLst>
        </c:ser>
        <c:ser>
          <c:idx val="2"/>
          <c:order val="2"/>
          <c:tx>
            <c:strRef>
              <c:f>Comunid_prof!$O$303</c:f>
              <c:strCache>
                <c:ptCount val="1"/>
                <c:pt idx="0">
                  <c:v>Acanthurus spp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Comunid_prof!$P$303:$T$303</c:f>
              <c:numCache>
                <c:formatCode>General</c:formatCode>
                <c:ptCount val="5"/>
                <c:pt idx="0">
                  <c:v>1.150144909136541</c:v>
                </c:pt>
                <c:pt idx="1">
                  <c:v>0.69554788045471261</c:v>
                </c:pt>
                <c:pt idx="2">
                  <c:v>0.20546578653614578</c:v>
                </c:pt>
                <c:pt idx="3">
                  <c:v>0.11341285258509315</c:v>
                </c:pt>
                <c:pt idx="4">
                  <c:v>0.67568570433086161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1-4458-B939-C56B14339DD9}"/>
            </c:ext>
          </c:extLst>
        </c:ser>
        <c:ser>
          <c:idx val="3"/>
          <c:order val="3"/>
          <c:tx>
            <c:strRef>
              <c:f>Comunid_prof!$O$302</c:f>
              <c:strCache>
                <c:ptCount val="1"/>
                <c:pt idx="0">
                  <c:v>Sparisoma spp.</c:v>
                </c:pt>
              </c:strCache>
            </c:strRef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Comunid_prof!$P$302:$T$302</c:f>
              <c:numCache>
                <c:formatCode>General</c:formatCode>
                <c:ptCount val="5"/>
                <c:pt idx="0">
                  <c:v>0.95132928644948112</c:v>
                </c:pt>
                <c:pt idx="1">
                  <c:v>1.3959615910962522</c:v>
                </c:pt>
                <c:pt idx="2">
                  <c:v>2.2558042387608577</c:v>
                </c:pt>
                <c:pt idx="3">
                  <c:v>4.8423828707082848</c:v>
                </c:pt>
                <c:pt idx="4">
                  <c:v>3.6688631492925317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81-4458-B939-C56B14339DD9}"/>
            </c:ext>
          </c:extLst>
        </c:ser>
        <c:ser>
          <c:idx val="4"/>
          <c:order val="4"/>
          <c:tx>
            <c:strRef>
              <c:f>Comunid_prof!$O$301</c:f>
              <c:strCache>
                <c:ptCount val="1"/>
                <c:pt idx="0">
                  <c:v>Kyphosus sectatrix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Comunid_prof!$P$306:$T$306</c:f>
                <c:numCache>
                  <c:formatCode>General</c:formatCode>
                  <c:ptCount val="5"/>
                  <c:pt idx="0">
                    <c:v>0.79259481013973343</c:v>
                  </c:pt>
                  <c:pt idx="1">
                    <c:v>0.51439284552229447</c:v>
                  </c:pt>
                  <c:pt idx="2">
                    <c:v>1.0778928500641445</c:v>
                  </c:pt>
                  <c:pt idx="3">
                    <c:v>2.1270992702081104</c:v>
                  </c:pt>
                  <c:pt idx="4">
                    <c:v>1.5150811578768109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val>
            <c:numRef>
              <c:f>Comunid_prof!$P$301:$T$301</c:f>
              <c:numCache>
                <c:formatCode>General</c:formatCode>
                <c:ptCount val="5"/>
                <c:pt idx="0">
                  <c:v>3.9723621107973095</c:v>
                </c:pt>
                <c:pt idx="1">
                  <c:v>0.84276883622997478</c:v>
                </c:pt>
                <c:pt idx="2">
                  <c:v>0.97807682160646625</c:v>
                </c:pt>
                <c:pt idx="3">
                  <c:v>2.222901867287423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1-4458-B939-C56B14339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796496"/>
        <c:axId val="1"/>
      </c:barChart>
      <c:catAx>
        <c:axId val="30579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0266895918407222E-2"/>
              <c:y val="0.3071671119235095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5796496"/>
        <c:crosses val="autoZero"/>
        <c:crossBetween val="between"/>
        <c:majorUnit val="2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7711903419524029"/>
          <c:y val="1.7064846416382253E-2"/>
          <c:w val="0.27754265999762068"/>
          <c:h val="0.3890784982935153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Invertivores</a:t>
            </a:r>
          </a:p>
        </c:rich>
      </c:tx>
      <c:layout>
        <c:manualLayout>
          <c:xMode val="edge"/>
          <c:yMode val="edge"/>
          <c:x val="0.39425099157890625"/>
          <c:y val="3.75426071741032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221782178217822"/>
          <c:y val="7.1672354948805458E-2"/>
          <c:w val="0.82956962025316461"/>
          <c:h val="0.7576791808873719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Comunid_prof!$AC$311</c:f>
              <c:strCache>
                <c:ptCount val="1"/>
                <c:pt idx="0">
                  <c:v>hol ads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Comunid_prof!$P$281:$T$281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Comunid_prof!$AD$311:$AH$311</c:f>
              <c:numCache>
                <c:formatCode>General</c:formatCode>
                <c:ptCount val="5"/>
                <c:pt idx="0">
                  <c:v>0.41733517821733251</c:v>
                </c:pt>
                <c:pt idx="1">
                  <c:v>1.9791017169899583</c:v>
                </c:pt>
                <c:pt idx="2">
                  <c:v>0.54516343692900471</c:v>
                </c:pt>
                <c:pt idx="3">
                  <c:v>1.6535155982044498</c:v>
                </c:pt>
                <c:pt idx="4">
                  <c:v>11.785168253964752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4-421C-84A3-508D8C033034}"/>
            </c:ext>
          </c:extLst>
        </c:ser>
        <c:ser>
          <c:idx val="2"/>
          <c:order val="1"/>
          <c:tx>
            <c:strRef>
              <c:f>Comunid_prof!$AC$316</c:f>
              <c:strCache>
                <c:ptCount val="1"/>
                <c:pt idx="0">
                  <c:v>Balistidae</c:v>
                </c:pt>
              </c:strCache>
            </c:strRef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Comunid_prof!$P$281:$T$281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Comunid_prof!$AD$316:$AH$316</c:f>
              <c:numCache>
                <c:formatCode>General</c:formatCode>
                <c:ptCount val="5"/>
                <c:pt idx="0">
                  <c:v>0.2197970723373687</c:v>
                </c:pt>
                <c:pt idx="1">
                  <c:v>0.33177052947232605</c:v>
                </c:pt>
                <c:pt idx="2">
                  <c:v>0.51387153322019197</c:v>
                </c:pt>
                <c:pt idx="3">
                  <c:v>0.16056904272555492</c:v>
                </c:pt>
                <c:pt idx="4">
                  <c:v>1.0285057842970111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4-421C-84A3-508D8C033034}"/>
            </c:ext>
          </c:extLst>
        </c:ser>
        <c:ser>
          <c:idx val="3"/>
          <c:order val="2"/>
          <c:tx>
            <c:strRef>
              <c:f>Comunid_prof!$AC$317</c:f>
              <c:strCache>
                <c:ptCount val="1"/>
                <c:pt idx="0">
                  <c:v>Labridae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Comunid_prof!$P$281:$T$281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Comunid_prof!$AD$317:$AH$317</c:f>
              <c:numCache>
                <c:formatCode>General</c:formatCode>
                <c:ptCount val="5"/>
                <c:pt idx="0">
                  <c:v>0.52671615911582725</c:v>
                </c:pt>
                <c:pt idx="1">
                  <c:v>0.55853378523840569</c:v>
                </c:pt>
                <c:pt idx="2">
                  <c:v>0.34278720302992444</c:v>
                </c:pt>
                <c:pt idx="3">
                  <c:v>0.46099540670688582</c:v>
                </c:pt>
                <c:pt idx="4">
                  <c:v>0.72645129658432406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4-421C-84A3-508D8C033034}"/>
            </c:ext>
          </c:extLst>
        </c:ser>
        <c:ser>
          <c:idx val="4"/>
          <c:order val="3"/>
          <c:tx>
            <c:strRef>
              <c:f>Comunid_prof!$AC$302</c:f>
              <c:strCache>
                <c:ptCount val="1"/>
                <c:pt idx="0">
                  <c:v>ani sur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Comunid_prof!$P$281:$T$281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Comunid_prof!$AD$302:$AH$302</c:f>
              <c:numCache>
                <c:formatCode>General</c:formatCode>
                <c:ptCount val="5"/>
                <c:pt idx="0">
                  <c:v>0.10680910797365217</c:v>
                </c:pt>
                <c:pt idx="1">
                  <c:v>0.58303442238622083</c:v>
                </c:pt>
                <c:pt idx="2">
                  <c:v>0.31788272369044612</c:v>
                </c:pt>
                <c:pt idx="3">
                  <c:v>0.56964857585947826</c:v>
                </c:pt>
                <c:pt idx="4">
                  <c:v>1.3282393833365795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4-421C-84A3-508D8C033034}"/>
            </c:ext>
          </c:extLst>
        </c:ser>
        <c:ser>
          <c:idx val="0"/>
          <c:order val="4"/>
          <c:tx>
            <c:strRef>
              <c:f>Comunid_prof!$A$287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Comunid_prof!$AD$314:$AH$314</c:f>
                <c:numCache>
                  <c:formatCode>General</c:formatCode>
                  <c:ptCount val="5"/>
                  <c:pt idx="0">
                    <c:v>0.2749644071835094</c:v>
                  </c:pt>
                  <c:pt idx="1">
                    <c:v>0.90745991557957961</c:v>
                  </c:pt>
                  <c:pt idx="2">
                    <c:v>0.77239033321892092</c:v>
                  </c:pt>
                  <c:pt idx="3">
                    <c:v>1.956977541711171</c:v>
                  </c:pt>
                  <c:pt idx="4">
                    <c:v>2.1930183639451992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Comunid_prof!$P$281:$T$281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Comunid_prof!$AD$312:$AH$312</c:f>
              <c:numCache>
                <c:formatCode>General</c:formatCode>
                <c:ptCount val="5"/>
                <c:pt idx="0">
                  <c:v>0.8677753326924551</c:v>
                </c:pt>
                <c:pt idx="1">
                  <c:v>0.63573845234317305</c:v>
                </c:pt>
                <c:pt idx="2">
                  <c:v>1.6792513881189146</c:v>
                </c:pt>
                <c:pt idx="3">
                  <c:v>2.5051732699926532</c:v>
                </c:pt>
                <c:pt idx="4">
                  <c:v>0.90346531769311689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4-421C-84A3-508D8C03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795840"/>
        <c:axId val="1"/>
      </c:barChart>
      <c:catAx>
        <c:axId val="30579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0266895918407222E-2"/>
              <c:y val="0.3071671041119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5795840"/>
        <c:crosses val="autoZero"/>
        <c:crossBetween val="between"/>
        <c:majorUnit val="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3694399578688088"/>
          <c:y val="7.8231552374150901E-2"/>
          <c:w val="0.16348229225196609"/>
          <c:h val="0.3877563900284001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Omnivores</a:t>
            </a:r>
          </a:p>
        </c:rich>
      </c:tx>
      <c:layout>
        <c:manualLayout>
          <c:xMode val="edge"/>
          <c:yMode val="edge"/>
          <c:x val="0.40041109005294934"/>
          <c:y val="3.75426071741032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63053014162174"/>
          <c:y val="7.1672354948805458E-2"/>
          <c:w val="0.852156911893721"/>
          <c:h val="0.7576791808873719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Comunid_prof!$BJ$294</c:f>
              <c:strCache>
                <c:ptCount val="1"/>
                <c:pt idx="0">
                  <c:v>mel nig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Comunid_prof!$BR$281:$BV$281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Comunid_prof!$BK$294:$BO$294</c:f>
              <c:numCache>
                <c:formatCode>General</c:formatCode>
                <c:ptCount val="5"/>
                <c:pt idx="0">
                  <c:v>6.3771248411192989</c:v>
                </c:pt>
                <c:pt idx="1">
                  <c:v>4.6084882957466426</c:v>
                </c:pt>
                <c:pt idx="2">
                  <c:v>2.0601144896325514</c:v>
                </c:pt>
                <c:pt idx="3">
                  <c:v>2.5807534456181198</c:v>
                </c:pt>
                <c:pt idx="4">
                  <c:v>2.2441334309722789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C-4BAF-B988-9F72B59B05D9}"/>
            </c:ext>
          </c:extLst>
        </c:ser>
        <c:ser>
          <c:idx val="2"/>
          <c:order val="1"/>
          <c:tx>
            <c:strRef>
              <c:f>Comunid_prof!$BJ$293</c:f>
              <c:strCache>
                <c:ptCount val="1"/>
                <c:pt idx="0">
                  <c:v>abu sax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Comunid_prof!$BR$281:$BV$281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Comunid_prof!$BK$293:$BO$293</c:f>
              <c:numCache>
                <c:formatCode>General</c:formatCode>
                <c:ptCount val="5"/>
                <c:pt idx="0">
                  <c:v>0.24544449518925088</c:v>
                </c:pt>
                <c:pt idx="1">
                  <c:v>9.0967807077122348E-2</c:v>
                </c:pt>
                <c:pt idx="2">
                  <c:v>8.4824356262091782E-3</c:v>
                </c:pt>
                <c:pt idx="3">
                  <c:v>5.3015222663807357E-2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6C-4BAF-B988-9F72B59B05D9}"/>
            </c:ext>
          </c:extLst>
        </c:ser>
        <c:ser>
          <c:idx val="0"/>
          <c:order val="2"/>
          <c:tx>
            <c:strRef>
              <c:f>Comunid_prof!$A$287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Comunid_prof!$BK$297:$BO$297</c:f>
                <c:numCache>
                  <c:formatCode>General</c:formatCode>
                  <c:ptCount val="5"/>
                  <c:pt idx="0">
                    <c:v>0.65091011602251347</c:v>
                  </c:pt>
                  <c:pt idx="1">
                    <c:v>0.89085233377294482</c:v>
                  </c:pt>
                  <c:pt idx="2">
                    <c:v>0.83420544617705072</c:v>
                  </c:pt>
                  <c:pt idx="3">
                    <c:v>0.56969695374957108</c:v>
                  </c:pt>
                  <c:pt idx="4">
                    <c:v>0.74223727603488199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Comunid_prof!$BR$281:$BV$281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Comunid_prof!$BK$295:$BO$295</c:f>
              <c:numCache>
                <c:formatCode>General</c:formatCode>
                <c:ptCount val="5"/>
                <c:pt idx="0">
                  <c:v>3.6845703124954526E-3</c:v>
                </c:pt>
                <c:pt idx="1">
                  <c:v>7.3629242854622137E-5</c:v>
                </c:pt>
                <c:pt idx="2">
                  <c:v>8.8823792393850453E-4</c:v>
                </c:pt>
                <c:pt idx="3">
                  <c:v>1.7833567405887152E-4</c:v>
                </c:pt>
                <c:pt idx="4">
                  <c:v>1.8180494280386483E-4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6C-4BAF-B988-9F72B59B0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798464"/>
        <c:axId val="1"/>
      </c:barChart>
      <c:catAx>
        <c:axId val="30579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8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0266895918407222E-2"/>
              <c:y val="0.3071671041119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5798464"/>
        <c:crosses val="autoZero"/>
        <c:crossBetween val="between"/>
        <c:majorUnit val="2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3015034117556807"/>
          <c:y val="1.7006859211771936E-2"/>
          <c:w val="0.14225082572573672"/>
          <c:h val="0.2346946571224527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Piscivores</a:t>
            </a:r>
          </a:p>
        </c:rich>
      </c:tx>
      <c:layout>
        <c:manualLayout>
          <c:xMode val="edge"/>
          <c:yMode val="edge"/>
          <c:x val="0.40451788749731349"/>
          <c:y val="3.75426071741032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221782178217822"/>
          <c:y val="7.1672354948805458E-2"/>
          <c:w val="0.82956962025316461"/>
          <c:h val="0.7576791808873719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Comunid_prof!$BQ$313</c:f>
              <c:strCache>
                <c:ptCount val="1"/>
                <c:pt idx="0">
                  <c:v>Serranidae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Comunid_prof!$BR$281:$BV$281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Comunid_prof!$BR$313:$BV$313</c:f>
              <c:numCache>
                <c:formatCode>General</c:formatCode>
                <c:ptCount val="5"/>
                <c:pt idx="0">
                  <c:v>0</c:v>
                </c:pt>
                <c:pt idx="1">
                  <c:v>0.17994566660396785</c:v>
                </c:pt>
                <c:pt idx="2">
                  <c:v>3.2692013277522043</c:v>
                </c:pt>
                <c:pt idx="3">
                  <c:v>0.33552120416712145</c:v>
                </c:pt>
                <c:pt idx="4">
                  <c:v>3.4632200966913715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9-4695-A985-11539F92F76A}"/>
            </c:ext>
          </c:extLst>
        </c:ser>
        <c:ser>
          <c:idx val="2"/>
          <c:order val="1"/>
          <c:tx>
            <c:strRef>
              <c:f>Comunid_prof!$BQ$314</c:f>
              <c:strCache>
                <c:ptCount val="1"/>
                <c:pt idx="0">
                  <c:v>Carangidae</c:v>
                </c:pt>
              </c:strCache>
            </c:strRef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Comunid_prof!$BR$281:$BV$281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Comunid_prof!$BR$314:$BV$314</c:f>
              <c:numCache>
                <c:formatCode>General</c:formatCode>
                <c:ptCount val="5"/>
                <c:pt idx="0">
                  <c:v>6.5902315398854536E-2</c:v>
                </c:pt>
                <c:pt idx="1">
                  <c:v>0.10608687453971187</c:v>
                </c:pt>
                <c:pt idx="2">
                  <c:v>1.551095001235242</c:v>
                </c:pt>
                <c:pt idx="3">
                  <c:v>1.0114929246992521</c:v>
                </c:pt>
                <c:pt idx="4">
                  <c:v>4.6255234663654736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9-4695-A985-11539F92F76A}"/>
            </c:ext>
          </c:extLst>
        </c:ser>
        <c:ser>
          <c:idx val="3"/>
          <c:order val="2"/>
          <c:tx>
            <c:strRef>
              <c:f>Comunid_prof!$BQ$308</c:f>
              <c:strCache>
                <c:ptCount val="1"/>
                <c:pt idx="0">
                  <c:v>sph bar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Comunid_prof!$BR$281:$BV$281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Comunid_prof!$BR$308:$BV$308</c:f>
              <c:numCache>
                <c:formatCode>General</c:formatCode>
                <c:ptCount val="5"/>
                <c:pt idx="0">
                  <c:v>0.31826877780527468</c:v>
                </c:pt>
                <c:pt idx="1">
                  <c:v>0</c:v>
                </c:pt>
                <c:pt idx="2">
                  <c:v>0.26522483530355739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9-4695-A985-11539F92F76A}"/>
            </c:ext>
          </c:extLst>
        </c:ser>
        <c:ser>
          <c:idx val="0"/>
          <c:order val="3"/>
          <c:tx>
            <c:strRef>
              <c:f>Comunid_prof!$A$287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Comunid_prof!$BR$311:$BV$311</c:f>
                <c:numCache>
                  <c:formatCode>General</c:formatCode>
                  <c:ptCount val="5"/>
                  <c:pt idx="0">
                    <c:v>0.17226713531994339</c:v>
                  </c:pt>
                  <c:pt idx="1">
                    <c:v>0.19268346490870941</c:v>
                  </c:pt>
                  <c:pt idx="2">
                    <c:v>2.3835212515248019</c:v>
                  </c:pt>
                  <c:pt idx="3">
                    <c:v>0.71860303591505026</c:v>
                  </c:pt>
                  <c:pt idx="4">
                    <c:v>2.9659252056277183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Comunid_prof!$BR$281:$BV$281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Comunid_prof!$BR$309:$BV$309</c:f>
              <c:numCache>
                <c:formatCode>General</c:formatCode>
                <c:ptCount val="5"/>
                <c:pt idx="0">
                  <c:v>2.7435871839040261E-3</c:v>
                </c:pt>
                <c:pt idx="1">
                  <c:v>7.3127834050694672E-5</c:v>
                </c:pt>
                <c:pt idx="2">
                  <c:v>1.6380634827328322E-4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9-4695-A985-11539F92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855176"/>
        <c:axId val="1"/>
      </c:barChart>
      <c:catAx>
        <c:axId val="61785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2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0266895918407222E-2"/>
              <c:y val="0.3071671041119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55176"/>
        <c:crosses val="autoZero"/>
        <c:crossBetween val="between"/>
        <c:maj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2845140917638909"/>
          <c:y val="0.11904801448240354"/>
          <c:w val="0.18046746547294959"/>
          <c:h val="0.3129262094966036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Planktivores</a:t>
            </a:r>
          </a:p>
        </c:rich>
      </c:tx>
      <c:layout>
        <c:manualLayout>
          <c:xMode val="edge"/>
          <c:yMode val="edge"/>
          <c:x val="0.3901441941345421"/>
          <c:y val="3.754260717410323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48477252788569"/>
          <c:y val="7.1672354948805458E-2"/>
          <c:w val="0.81930266950745712"/>
          <c:h val="0.7576791808873719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Comunid_prof!$CB$295</c:f>
              <c:strCache>
                <c:ptCount val="1"/>
                <c:pt idx="0">
                  <c:v>myr jac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Comunid_prof!$CC$281:$CG$281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Comunid_prof!$CC$295:$CG$295</c:f>
              <c:numCache>
                <c:formatCode>General</c:formatCode>
                <c:ptCount val="5"/>
                <c:pt idx="0">
                  <c:v>0.46401747840472513</c:v>
                </c:pt>
                <c:pt idx="1">
                  <c:v>0.39586829255008316</c:v>
                </c:pt>
                <c:pt idx="2">
                  <c:v>0.93741679530833222</c:v>
                </c:pt>
                <c:pt idx="3">
                  <c:v>0.90132998121088592</c:v>
                </c:pt>
                <c:pt idx="4">
                  <c:v>0.13354593001689555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C-4453-A120-CD02EA136229}"/>
            </c:ext>
          </c:extLst>
        </c:ser>
        <c:ser>
          <c:idx val="2"/>
          <c:order val="1"/>
          <c:tx>
            <c:strRef>
              <c:f>Comunid_prof!$CB$296</c:f>
              <c:strCache>
                <c:ptCount val="1"/>
                <c:pt idx="0">
                  <c:v>par fur</c:v>
                </c:pt>
              </c:strCache>
            </c:strRef>
          </c:tx>
          <c:spPr>
            <a:solidFill>
              <a:srgbClr val="80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Comunid_prof!$CC$281:$CG$281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Comunid_prof!$CC$296:$CG$296</c:f>
              <c:numCache>
                <c:formatCode>General</c:formatCode>
                <c:ptCount val="5"/>
                <c:pt idx="0">
                  <c:v>1.1541389328325703E-2</c:v>
                </c:pt>
                <c:pt idx="1">
                  <c:v>2.2027987849541689E-2</c:v>
                </c:pt>
                <c:pt idx="2">
                  <c:v>0.18009563657015656</c:v>
                </c:pt>
                <c:pt idx="3">
                  <c:v>0.21193734237536782</c:v>
                </c:pt>
                <c:pt idx="4">
                  <c:v>0.20202345642194847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C-4453-A120-CD02EA136229}"/>
            </c:ext>
          </c:extLst>
        </c:ser>
        <c:ser>
          <c:idx val="3"/>
          <c:order val="2"/>
          <c:tx>
            <c:strRef>
              <c:f>Comunid_prof!$CB$294</c:f>
              <c:strCache>
                <c:ptCount val="1"/>
                <c:pt idx="0">
                  <c:v>chr mul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Comunid_prof!$CC$281:$CG$281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Comunid_prof!$CC$294:$CG$294</c:f>
              <c:numCache>
                <c:formatCode>General</c:formatCode>
                <c:ptCount val="5"/>
                <c:pt idx="0">
                  <c:v>0.10107123141898974</c:v>
                </c:pt>
                <c:pt idx="1">
                  <c:v>0.12165921243239115</c:v>
                </c:pt>
                <c:pt idx="2">
                  <c:v>8.3050707754616676E-2</c:v>
                </c:pt>
                <c:pt idx="3">
                  <c:v>0.20188689547481803</c:v>
                </c:pt>
                <c:pt idx="4">
                  <c:v>0.10656601897265737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C-4453-A120-CD02EA136229}"/>
            </c:ext>
          </c:extLst>
        </c:ser>
        <c:ser>
          <c:idx val="1"/>
          <c:order val="3"/>
          <c:tx>
            <c:strRef>
              <c:f>Comunid_prof!$CB$297</c:f>
              <c:strCache>
                <c:ptCount val="1"/>
                <c:pt idx="0">
                  <c:v>tha nor</c:v>
                </c:pt>
              </c:strCache>
            </c:strRef>
          </c:tx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Comunid_prof!$CC$281:$CG$281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Comunid_prof!$CC$297:$CG$297</c:f>
              <c:numCache>
                <c:formatCode>General</c:formatCode>
                <c:ptCount val="5"/>
                <c:pt idx="0">
                  <c:v>5.20972135726257E-2</c:v>
                </c:pt>
                <c:pt idx="1">
                  <c:v>4.6883541925697922E-2</c:v>
                </c:pt>
                <c:pt idx="2">
                  <c:v>2.9251354086350777E-2</c:v>
                </c:pt>
                <c:pt idx="3">
                  <c:v>0.12854246183900359</c:v>
                </c:pt>
                <c:pt idx="4">
                  <c:v>2.894299224861116E-2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C-4453-A120-CD02EA136229}"/>
            </c:ext>
          </c:extLst>
        </c:ser>
        <c:ser>
          <c:idx val="0"/>
          <c:order val="4"/>
          <c:tx>
            <c:strRef>
              <c:f>Comunid_prof!$A$287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Comunid_prof!$CC$300:$CG$300</c:f>
                <c:numCache>
                  <c:formatCode>General</c:formatCode>
                  <c:ptCount val="5"/>
                  <c:pt idx="0">
                    <c:v>9.108476353060832E-2</c:v>
                  </c:pt>
                  <c:pt idx="1">
                    <c:v>0.14483857391107322</c:v>
                  </c:pt>
                  <c:pt idx="2">
                    <c:v>0.38741765403659734</c:v>
                  </c:pt>
                  <c:pt idx="3">
                    <c:v>0.22844922542504587</c:v>
                  </c:pt>
                  <c:pt idx="4">
                    <c:v>0.20044733425126537</c:v>
                  </c:pt>
                </c:numCache>
              </c:numRef>
            </c:pl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Comunid_prof!$CC$281:$CG$281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Comunid_prof!$CC$298:$CG$298</c:f>
              <c:numCache>
                <c:formatCode>General</c:formatCode>
                <c:ptCount val="5"/>
                <c:pt idx="0">
                  <c:v>1.2126789699470918E-4</c:v>
                </c:pt>
                <c:pt idx="1">
                  <c:v>3.4071648259885023E-4</c:v>
                </c:pt>
                <c:pt idx="2">
                  <c:v>1.789196113058324E-3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9C-4453-A120-CD02EA136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856160"/>
        <c:axId val="1"/>
      </c:barChart>
      <c:catAx>
        <c:axId val="61785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2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0266895918407222E-2"/>
              <c:y val="0.3071671041119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56160"/>
        <c:crosses val="autoZero"/>
        <c:crossBetween val="between"/>
        <c:majorUnit val="0.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1953460791245336"/>
          <c:y val="3.741509026589826E-2"/>
          <c:w val="0.13375823911524498"/>
          <c:h val="0.3877563900284001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84762715471373"/>
          <c:y val="3.741493250843645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17154765701467"/>
          <c:y val="7.1428808689442125E-2"/>
          <c:w val="0.79729905092872622"/>
          <c:h val="0.73129494610619317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Comunid_prof!$CK$281</c:f>
              <c:strCache>
                <c:ptCount val="1"/>
                <c:pt idx="0">
                  <c:v>Total Biomassa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Comunid_prof!$CQ$286:$CU$286</c:f>
                <c:numCache>
                  <c:formatCode>General</c:formatCode>
                  <c:ptCount val="5"/>
                  <c:pt idx="0">
                    <c:v>1.2893853035858853</c:v>
                  </c:pt>
                  <c:pt idx="1">
                    <c:v>1.8255063942070069</c:v>
                  </c:pt>
                  <c:pt idx="2">
                    <c:v>3.6337962004074806</c:v>
                  </c:pt>
                  <c:pt idx="3">
                    <c:v>3.4244362409965876</c:v>
                  </c:pt>
                  <c:pt idx="4">
                    <c:v>4.9961534876251275</c:v>
                  </c:pt>
                </c:numCache>
              </c:numRef>
            </c:plus>
            <c:minus>
              <c:numRef>
                <c:f>Comunid_prof!$CQ$286:$CU$286</c:f>
                <c:numCache>
                  <c:formatCode>General</c:formatCode>
                  <c:ptCount val="5"/>
                  <c:pt idx="0">
                    <c:v>1.2893853035858853</c:v>
                  </c:pt>
                  <c:pt idx="1">
                    <c:v>1.8255063942070069</c:v>
                  </c:pt>
                  <c:pt idx="2">
                    <c:v>3.6337962004074806</c:v>
                  </c:pt>
                  <c:pt idx="3">
                    <c:v>3.4244362409965876</c:v>
                  </c:pt>
                  <c:pt idx="4">
                    <c:v>4.9961534876251275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Comunid_prof!$CL$280:$CP$280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Comunid_prof!$CQ$281:$CU$281</c:f>
              <c:numCache>
                <c:formatCode>@</c:formatCode>
                <c:ptCount val="5"/>
                <c:pt idx="0">
                  <c:v>22.1859709781852</c:v>
                </c:pt>
                <c:pt idx="1">
                  <c:v>19.268556171288257</c:v>
                </c:pt>
                <c:pt idx="2">
                  <c:v>19.873500463567652</c:v>
                </c:pt>
                <c:pt idx="3">
                  <c:v>22.82477058069539</c:v>
                </c:pt>
                <c:pt idx="4">
                  <c:v>39.043505131871001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3-46BF-A27A-D7174E165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858128"/>
        <c:axId val="1"/>
      </c:lineChart>
      <c:catAx>
        <c:axId val="61785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48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1.1261332198340072E-2"/>
              <c:y val="0.30272215973003375"/>
            </c:manualLayout>
          </c:layout>
          <c:overlay val="0"/>
          <c:spPr>
            <a:noFill/>
            <a:ln w="25400">
              <a:noFill/>
            </a:ln>
          </c:spPr>
        </c:title>
        <c:numFmt formatCode="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58128"/>
        <c:crosses val="autoZero"/>
        <c:crossBetween val="between"/>
        <c:majorUnit val="1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360423952455533"/>
          <c:y val="3.741493250843645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594637692316152"/>
          <c:y val="7.1428808689442125E-2"/>
          <c:w val="0.77252422166257928"/>
          <c:h val="0.73129494610619317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Comunid_prof!$CK$283</c:f>
              <c:strCache>
                <c:ptCount val="1"/>
                <c:pt idx="0">
                  <c:v>Total Numeros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Comunid_prof!$CL$288:$CP$288</c:f>
                <c:numCache>
                  <c:formatCode>General</c:formatCode>
                  <c:ptCount val="5"/>
                  <c:pt idx="0">
                    <c:v>3.9084528729553827</c:v>
                  </c:pt>
                  <c:pt idx="1">
                    <c:v>5.2178813800974835</c:v>
                  </c:pt>
                  <c:pt idx="2">
                    <c:v>12.397558469311608</c:v>
                  </c:pt>
                  <c:pt idx="3">
                    <c:v>7.146094504459529</c:v>
                  </c:pt>
                  <c:pt idx="4">
                    <c:v>7.4494179074941025</c:v>
                  </c:pt>
                </c:numCache>
              </c:numRef>
            </c:plus>
            <c:minus>
              <c:numRef>
                <c:f>Comunid_prof!$CL$288:$CP$288</c:f>
                <c:numCache>
                  <c:formatCode>General</c:formatCode>
                  <c:ptCount val="5"/>
                  <c:pt idx="0">
                    <c:v>3.9084528729553827</c:v>
                  </c:pt>
                  <c:pt idx="1">
                    <c:v>5.2178813800974835</c:v>
                  </c:pt>
                  <c:pt idx="2">
                    <c:v>12.397558469311608</c:v>
                  </c:pt>
                  <c:pt idx="3">
                    <c:v>7.146094504459529</c:v>
                  </c:pt>
                  <c:pt idx="4">
                    <c:v>7.4494179074941025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Comunid_prof!$CL$280:$CP$280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Comunid_prof!$CL$283:$CP$283</c:f>
              <c:numCache>
                <c:formatCode>General</c:formatCode>
                <c:ptCount val="5"/>
                <c:pt idx="0">
                  <c:v>106.796875</c:v>
                </c:pt>
                <c:pt idx="1">
                  <c:v>91.166666666666671</c:v>
                </c:pt>
                <c:pt idx="2">
                  <c:v>91.56</c:v>
                </c:pt>
                <c:pt idx="3">
                  <c:v>74</c:v>
                </c:pt>
                <c:pt idx="4">
                  <c:v>78.777777777777771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4-4BC6-869A-A2F2F6C37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852552"/>
        <c:axId val="1"/>
      </c:lineChart>
      <c:catAx>
        <c:axId val="617852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2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Nº/40m²</a:t>
                </a:r>
              </a:p>
            </c:rich>
          </c:tx>
          <c:layout>
            <c:manualLayout>
              <c:xMode val="edge"/>
              <c:yMode val="edge"/>
              <c:x val="1.1261344375549787E-2"/>
              <c:y val="0.309524746906636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52552"/>
        <c:crosses val="autoZero"/>
        <c:crossBetween val="between"/>
        <c:majorUnit val="2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Numero médio de espécies</a:t>
            </a:r>
          </a:p>
        </c:rich>
      </c:tx>
      <c:layout>
        <c:manualLayout>
          <c:xMode val="edge"/>
          <c:yMode val="edge"/>
          <c:x val="0.22973015535220256"/>
          <c:y val="3.74148731408573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117154765701467"/>
          <c:y val="7.1428808689442125E-2"/>
          <c:w val="0.79729905092872622"/>
          <c:h val="0.73129494610619317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Comunid_prof!$CK$282</c:f>
              <c:strCache>
                <c:ptCount val="1"/>
                <c:pt idx="0">
                  <c:v>Numero de espécies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errBars>
            <c:errDir val="y"/>
            <c:errBarType val="both"/>
            <c:errValType val="cust"/>
            <c:noEndCap val="0"/>
            <c:plus>
              <c:numRef>
                <c:f>Comunid_prof!$CL$287:$CP$287</c:f>
                <c:numCache>
                  <c:formatCode>General</c:formatCode>
                  <c:ptCount val="5"/>
                  <c:pt idx="0">
                    <c:v>0.41503921628934159</c:v>
                  </c:pt>
                  <c:pt idx="1">
                    <c:v>0.50753818169063458</c:v>
                  </c:pt>
                  <c:pt idx="2">
                    <c:v>0.94264309258594692</c:v>
                  </c:pt>
                  <c:pt idx="3">
                    <c:v>1.3270686158262943</c:v>
                  </c:pt>
                  <c:pt idx="4">
                    <c:v>1.2668615834434871</c:v>
                  </c:pt>
                </c:numCache>
              </c:numRef>
            </c:plus>
            <c:minus>
              <c:numRef>
                <c:f>Comunid_prof!$CL$287:$CP$287</c:f>
                <c:numCache>
                  <c:formatCode>General</c:formatCode>
                  <c:ptCount val="5"/>
                  <c:pt idx="0">
                    <c:v>0.41503921628934159</c:v>
                  </c:pt>
                  <c:pt idx="1">
                    <c:v>0.50753818169063458</c:v>
                  </c:pt>
                  <c:pt idx="2">
                    <c:v>0.94264309258594692</c:v>
                  </c:pt>
                  <c:pt idx="3">
                    <c:v>1.3270686158262943</c:v>
                  </c:pt>
                  <c:pt idx="4">
                    <c:v>1.2668615834434871</c:v>
                  </c:pt>
                </c:numCache>
              </c:numRef>
            </c:minus>
            <c:spPr>
              <a:ln w="12700">
                <a:solidFill>
                  <a:srgbClr val="000000"/>
                </a:solidFill>
                <a:prstDash val="solid"/>
              </a:ln>
            </c:spPr>
          </c:errBars>
          <c:cat>
            <c:strRef>
              <c:f>Comunid_prof!$CL$280:$CP$280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Comunid_prof!$CL$282:$CP$282</c:f>
              <c:numCache>
                <c:formatCode>General</c:formatCode>
                <c:ptCount val="5"/>
                <c:pt idx="0">
                  <c:v>16.328125</c:v>
                </c:pt>
                <c:pt idx="1">
                  <c:v>14.69047619047619</c:v>
                </c:pt>
                <c:pt idx="2">
                  <c:v>14.16</c:v>
                </c:pt>
                <c:pt idx="3">
                  <c:v>18.833333333333332</c:v>
                </c:pt>
                <c:pt idx="4">
                  <c:v>17.777777777777779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4-42E7-B0D5-3215F0A82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867968"/>
        <c:axId val="1"/>
      </c:lineChart>
      <c:catAx>
        <c:axId val="61786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22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Nº sps/40m²</a:t>
                </a:r>
              </a:p>
            </c:rich>
          </c:tx>
          <c:layout>
            <c:manualLayout>
              <c:xMode val="edge"/>
              <c:yMode val="edge"/>
              <c:x val="1.1261332198340072E-2"/>
              <c:y val="0.2482999125109361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67968"/>
        <c:crosses val="autoZero"/>
        <c:crossBetween val="between"/>
        <c:majorUnit val="4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 paperSize="9" orientation="landscape" horizontalDpi="1200" verticalDpi="120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Shannon H' Log Base 10</a:t>
            </a:r>
          </a:p>
        </c:rich>
      </c:tx>
      <c:layout>
        <c:manualLayout>
          <c:xMode val="edge"/>
          <c:yMode val="edge"/>
          <c:x val="0.2927934519084297"/>
          <c:y val="7.82316710411198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243283368708141"/>
          <c:y val="7.1428808689442125E-2"/>
          <c:w val="0.7860377648986594"/>
          <c:h val="0.73129494610619317"/>
        </c:manualLayout>
      </c:layout>
      <c:lineChart>
        <c:grouping val="standard"/>
        <c:varyColors val="0"/>
        <c:ser>
          <c:idx val="0"/>
          <c:order val="0"/>
          <c:tx>
            <c:strRef>
              <c:f>Comunid_prof!$CK$284</c:f>
              <c:strCache>
                <c:ptCount val="1"/>
                <c:pt idx="0">
                  <c:v>Total Species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FFFFFF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Comunid_prof!$CL$280:$CP$280</c:f>
              <c:strCache>
                <c:ptCount val="5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Comunid_prof!$CL$290:$CP$290</c:f>
              <c:numCache>
                <c:formatCode>General</c:formatCode>
                <c:ptCount val="5"/>
                <c:pt idx="0">
                  <c:v>0.98499999999999999</c:v>
                </c:pt>
                <c:pt idx="1">
                  <c:v>1.0920000000000001</c:v>
                </c:pt>
                <c:pt idx="2">
                  <c:v>1.284</c:v>
                </c:pt>
                <c:pt idx="3">
                  <c:v>1.2410000000000001</c:v>
                </c:pt>
                <c:pt idx="4">
                  <c:v>1.095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8-448C-A501-0823E6EE7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864360"/>
        <c:axId val="1"/>
      </c:lineChart>
      <c:catAx>
        <c:axId val="61786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.5"/>
          <c:min val="0.9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Shannon index</a:t>
                </a:r>
              </a:p>
            </c:rich>
          </c:tx>
          <c:layout>
            <c:manualLayout>
              <c:xMode val="edge"/>
              <c:yMode val="edge"/>
              <c:x val="1.1261344375549787E-2"/>
              <c:y val="0.2142866141732283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17864360"/>
        <c:crosses val="autoZero"/>
        <c:crossBetween val="between"/>
        <c:majorUnit val="0.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01142452814561"/>
          <c:y val="5.1446945337620578E-2"/>
          <c:w val="0.76252079535477724"/>
          <c:h val="0.5948553054662379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'Abundancia Comunidade'!$G$7</c:f>
              <c:strCache>
                <c:ptCount val="1"/>
                <c:pt idx="0">
                  <c:v>Numerical abundance</c:v>
                </c:pt>
              </c:strCache>
            </c:strRef>
          </c:tx>
          <c:spPr>
            <a:solidFill>
              <a:srgbClr val="424242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'Abundancia Comunidade'!$C$8:$C$18</c:f>
              <c:strCache>
                <c:ptCount val="11"/>
                <c:pt idx="0">
                  <c:v>Serranidae</c:v>
                </c:pt>
                <c:pt idx="1">
                  <c:v>Balistidae</c:v>
                </c:pt>
                <c:pt idx="2">
                  <c:v>Kyphosidae</c:v>
                </c:pt>
                <c:pt idx="3">
                  <c:v>Holocentridae</c:v>
                </c:pt>
                <c:pt idx="4">
                  <c:v>Scaridae</c:v>
                </c:pt>
                <c:pt idx="5">
                  <c:v>Acanthuridae</c:v>
                </c:pt>
                <c:pt idx="6">
                  <c:v>Labridae</c:v>
                </c:pt>
                <c:pt idx="7">
                  <c:v>Mullidae</c:v>
                </c:pt>
                <c:pt idx="8">
                  <c:v>Pomacentridae</c:v>
                </c:pt>
                <c:pt idx="9">
                  <c:v>Carangidae</c:v>
                </c:pt>
                <c:pt idx="10">
                  <c:v>Haemulidae</c:v>
                </c:pt>
              </c:strCache>
            </c:strRef>
          </c:cat>
          <c:val>
            <c:numRef>
              <c:f>'Abundancia Comunidade'!$G$8:$G$18</c:f>
              <c:numCache>
                <c:formatCode>General</c:formatCode>
                <c:ptCount val="11"/>
                <c:pt idx="0">
                  <c:v>12.988095238095237</c:v>
                </c:pt>
                <c:pt idx="1">
                  <c:v>15.515873015873016</c:v>
                </c:pt>
                <c:pt idx="2">
                  <c:v>3.2817460317460316</c:v>
                </c:pt>
                <c:pt idx="3">
                  <c:v>4.6785714285714288</c:v>
                </c:pt>
                <c:pt idx="4">
                  <c:v>0.93650793650793651</c:v>
                </c:pt>
                <c:pt idx="5">
                  <c:v>2.1190476190476191</c:v>
                </c:pt>
                <c:pt idx="6">
                  <c:v>35.821428571428569</c:v>
                </c:pt>
                <c:pt idx="7">
                  <c:v>1.1666666666666667</c:v>
                </c:pt>
                <c:pt idx="8">
                  <c:v>12.825396825396826</c:v>
                </c:pt>
                <c:pt idx="9">
                  <c:v>0.44047619047619047</c:v>
                </c:pt>
                <c:pt idx="10">
                  <c:v>0.44047619047619047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A-4E62-9F2B-5A8F92BCC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10"/>
        <c:axId val="307591920"/>
        <c:axId val="1"/>
      </c:barChart>
      <c:barChart>
        <c:barDir val="col"/>
        <c:grouping val="clustered"/>
        <c:varyColors val="0"/>
        <c:ser>
          <c:idx val="0"/>
          <c:order val="0"/>
          <c:tx>
            <c:strRef>
              <c:f>'Abundancia Comunidade'!$C$7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FF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'Abundancia Comunidade'!$C$8:$C$18</c:f>
              <c:strCache>
                <c:ptCount val="11"/>
                <c:pt idx="0">
                  <c:v>Serranidae</c:v>
                </c:pt>
                <c:pt idx="1">
                  <c:v>Balistidae</c:v>
                </c:pt>
                <c:pt idx="2">
                  <c:v>Kyphosidae</c:v>
                </c:pt>
                <c:pt idx="3">
                  <c:v>Holocentridae</c:v>
                </c:pt>
                <c:pt idx="4">
                  <c:v>Scaridae</c:v>
                </c:pt>
                <c:pt idx="5">
                  <c:v>Acanthuridae</c:v>
                </c:pt>
                <c:pt idx="6">
                  <c:v>Labridae</c:v>
                </c:pt>
                <c:pt idx="7">
                  <c:v>Mullidae</c:v>
                </c:pt>
                <c:pt idx="8">
                  <c:v>Pomacentridae</c:v>
                </c:pt>
                <c:pt idx="9">
                  <c:v>Carangidae</c:v>
                </c:pt>
                <c:pt idx="10">
                  <c:v>Haemulidae</c:v>
                </c:pt>
              </c:strCache>
            </c:strRef>
          </c:cat>
          <c:val>
            <c:numRef>
              <c:f>'Abundancia Comunidade'!$E$8:$E$18</c:f>
              <c:numCache>
                <c:formatCode>General</c:formatCode>
                <c:ptCount val="11"/>
                <c:pt idx="0">
                  <c:v>6.2458952962569754</c:v>
                </c:pt>
                <c:pt idx="1">
                  <c:v>5.4350757328557657</c:v>
                </c:pt>
                <c:pt idx="2">
                  <c:v>2.4485883498780145</c:v>
                </c:pt>
                <c:pt idx="3">
                  <c:v>1.8809774133893831</c:v>
                </c:pt>
                <c:pt idx="4">
                  <c:v>1.4186511660893755</c:v>
                </c:pt>
                <c:pt idx="5">
                  <c:v>0.86326533113319404</c:v>
                </c:pt>
                <c:pt idx="6">
                  <c:v>0.57372978938327523</c:v>
                </c:pt>
                <c:pt idx="7">
                  <c:v>0.44437829285411845</c:v>
                </c:pt>
                <c:pt idx="8">
                  <c:v>0.42430945260885283</c:v>
                </c:pt>
                <c:pt idx="9">
                  <c:v>0.41199538733632929</c:v>
                </c:pt>
                <c:pt idx="10">
                  <c:v>0.34113321943856062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A-4E62-9F2B-5A8F92BCC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"/>
        <c:axId val="4"/>
      </c:barChart>
      <c:catAx>
        <c:axId val="30759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Nº/40m²</a:t>
                </a:r>
              </a:p>
            </c:rich>
          </c:tx>
          <c:layout>
            <c:manualLayout>
              <c:xMode val="edge"/>
              <c:yMode val="edge"/>
              <c:x val="8.0774912807078988E-3"/>
              <c:y val="0.196141401442466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7591920"/>
        <c:crosses val="autoZero"/>
        <c:crossBetween val="between"/>
        <c:majorUnit val="10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  <c:max val="8"/>
        </c:scaling>
        <c:delete val="0"/>
        <c:axPos val="r"/>
        <c:title>
          <c:tx>
            <c:rich>
              <a:bodyPr/>
              <a:lstStyle/>
              <a:p>
                <a:pPr>
                  <a:defRPr sz="1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Kg/40m²</a:t>
                </a:r>
              </a:p>
            </c:rich>
          </c:tx>
          <c:layout>
            <c:manualLayout>
              <c:xMode val="edge"/>
              <c:yMode val="edge"/>
              <c:x val="0.92407179518420934"/>
              <c:y val="0.18971051412691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  <c:majorUnit val="2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6225219100219812"/>
          <c:y val="3.8585209003215437E-2"/>
          <c:w val="0.20364254873317592"/>
          <c:h val="0.34726688102893893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840</xdr:row>
      <xdr:rowOff>114300</xdr:rowOff>
    </xdr:from>
    <xdr:to>
      <xdr:col>10</xdr:col>
      <xdr:colOff>304800</xdr:colOff>
      <xdr:row>868</xdr:row>
      <xdr:rowOff>0</xdr:rowOff>
    </xdr:to>
    <xdr:graphicFrame macro="">
      <xdr:nvGraphicFramePr>
        <xdr:cNvPr id="3111" name="Chart 2">
          <a:extLst>
            <a:ext uri="{FF2B5EF4-FFF2-40B4-BE49-F238E27FC236}">
              <a16:creationId xmlns:a16="http://schemas.microsoft.com/office/drawing/2014/main" id="{055921DB-6DA4-47BD-B72D-6B980E68D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867</xdr:row>
      <xdr:rowOff>152400</xdr:rowOff>
    </xdr:from>
    <xdr:to>
      <xdr:col>10</xdr:col>
      <xdr:colOff>304800</xdr:colOff>
      <xdr:row>895</xdr:row>
      <xdr:rowOff>38100</xdr:rowOff>
    </xdr:to>
    <xdr:graphicFrame macro="">
      <xdr:nvGraphicFramePr>
        <xdr:cNvPr id="3112" name="Chart 3">
          <a:extLst>
            <a:ext uri="{FF2B5EF4-FFF2-40B4-BE49-F238E27FC236}">
              <a16:creationId xmlns:a16="http://schemas.microsoft.com/office/drawing/2014/main" id="{B5BDACB1-5C4D-4D59-85D5-47B979DC4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276225</xdr:colOff>
      <xdr:row>16</xdr:row>
      <xdr:rowOff>47625</xdr:rowOff>
    </xdr:from>
    <xdr:to>
      <xdr:col>18</xdr:col>
      <xdr:colOff>523875</xdr:colOff>
      <xdr:row>33</xdr:row>
      <xdr:rowOff>47625</xdr:rowOff>
    </xdr:to>
    <xdr:graphicFrame macro="">
      <xdr:nvGraphicFramePr>
        <xdr:cNvPr id="7237" name="Chart 1">
          <a:extLst>
            <a:ext uri="{FF2B5EF4-FFF2-40B4-BE49-F238E27FC236}">
              <a16:creationId xmlns:a16="http://schemas.microsoft.com/office/drawing/2014/main" id="{C20132A7-790F-4B25-9E84-4721D7EE3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276225</xdr:colOff>
      <xdr:row>33</xdr:row>
      <xdr:rowOff>38100</xdr:rowOff>
    </xdr:from>
    <xdr:to>
      <xdr:col>18</xdr:col>
      <xdr:colOff>523875</xdr:colOff>
      <xdr:row>50</xdr:row>
      <xdr:rowOff>38100</xdr:rowOff>
    </xdr:to>
    <xdr:graphicFrame macro="">
      <xdr:nvGraphicFramePr>
        <xdr:cNvPr id="7238" name="Chart 2">
          <a:extLst>
            <a:ext uri="{FF2B5EF4-FFF2-40B4-BE49-F238E27FC236}">
              <a16:creationId xmlns:a16="http://schemas.microsoft.com/office/drawing/2014/main" id="{7B74D899-575F-491D-BC9A-3E5EE04508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152400</xdr:colOff>
      <xdr:row>104</xdr:row>
      <xdr:rowOff>133350</xdr:rowOff>
    </xdr:from>
    <xdr:to>
      <xdr:col>16</xdr:col>
      <xdr:colOff>28575</xdr:colOff>
      <xdr:row>121</xdr:row>
      <xdr:rowOff>85725</xdr:rowOff>
    </xdr:to>
    <xdr:graphicFrame macro="">
      <xdr:nvGraphicFramePr>
        <xdr:cNvPr id="7239" name="Chart 3">
          <a:extLst>
            <a:ext uri="{FF2B5EF4-FFF2-40B4-BE49-F238E27FC236}">
              <a16:creationId xmlns:a16="http://schemas.microsoft.com/office/drawing/2014/main" id="{23D307C9-6D21-4DA2-8F85-669C36E4D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152400</xdr:colOff>
      <xdr:row>88</xdr:row>
      <xdr:rowOff>47625</xdr:rowOff>
    </xdr:from>
    <xdr:to>
      <xdr:col>16</xdr:col>
      <xdr:colOff>28575</xdr:colOff>
      <xdr:row>105</xdr:row>
      <xdr:rowOff>0</xdr:rowOff>
    </xdr:to>
    <xdr:graphicFrame macro="">
      <xdr:nvGraphicFramePr>
        <xdr:cNvPr id="7240" name="Chart 4">
          <a:extLst>
            <a:ext uri="{FF2B5EF4-FFF2-40B4-BE49-F238E27FC236}">
              <a16:creationId xmlns:a16="http://schemas.microsoft.com/office/drawing/2014/main" id="{C3177EFF-1AF9-4A7F-9C3A-87B958161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108</xdr:row>
      <xdr:rowOff>0</xdr:rowOff>
    </xdr:from>
    <xdr:to>
      <xdr:col>6</xdr:col>
      <xdr:colOff>571500</xdr:colOff>
      <xdr:row>125</xdr:row>
      <xdr:rowOff>47625</xdr:rowOff>
    </xdr:to>
    <xdr:graphicFrame macro="">
      <xdr:nvGraphicFramePr>
        <xdr:cNvPr id="18503" name="Chart 3">
          <a:extLst>
            <a:ext uri="{FF2B5EF4-FFF2-40B4-BE49-F238E27FC236}">
              <a16:creationId xmlns:a16="http://schemas.microsoft.com/office/drawing/2014/main" id="{43F17677-0EC8-4807-B16F-82F6E5AAA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108</xdr:row>
      <xdr:rowOff>0</xdr:rowOff>
    </xdr:from>
    <xdr:to>
      <xdr:col>13</xdr:col>
      <xdr:colOff>533400</xdr:colOff>
      <xdr:row>125</xdr:row>
      <xdr:rowOff>47625</xdr:rowOff>
    </xdr:to>
    <xdr:graphicFrame macro="">
      <xdr:nvGraphicFramePr>
        <xdr:cNvPr id="18504" name="Chart 4">
          <a:extLst>
            <a:ext uri="{FF2B5EF4-FFF2-40B4-BE49-F238E27FC236}">
              <a16:creationId xmlns:a16="http://schemas.microsoft.com/office/drawing/2014/main" id="{4F085112-88B0-4125-A4E3-446739630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125</xdr:row>
      <xdr:rowOff>9525</xdr:rowOff>
    </xdr:from>
    <xdr:to>
      <xdr:col>6</xdr:col>
      <xdr:colOff>571500</xdr:colOff>
      <xdr:row>142</xdr:row>
      <xdr:rowOff>85725</xdr:rowOff>
    </xdr:to>
    <xdr:graphicFrame macro="">
      <xdr:nvGraphicFramePr>
        <xdr:cNvPr id="18505" name="Chart 5">
          <a:extLst>
            <a:ext uri="{FF2B5EF4-FFF2-40B4-BE49-F238E27FC236}">
              <a16:creationId xmlns:a16="http://schemas.microsoft.com/office/drawing/2014/main" id="{CFD320D4-D558-41CD-86F5-C9F09156C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571500</xdr:colOff>
      <xdr:row>125</xdr:row>
      <xdr:rowOff>9525</xdr:rowOff>
    </xdr:from>
    <xdr:to>
      <xdr:col>13</xdr:col>
      <xdr:colOff>533400</xdr:colOff>
      <xdr:row>142</xdr:row>
      <xdr:rowOff>66675</xdr:rowOff>
    </xdr:to>
    <xdr:graphicFrame macro="">
      <xdr:nvGraphicFramePr>
        <xdr:cNvPr id="18506" name="Chart 6">
          <a:extLst>
            <a:ext uri="{FF2B5EF4-FFF2-40B4-BE49-F238E27FC236}">
              <a16:creationId xmlns:a16="http://schemas.microsoft.com/office/drawing/2014/main" id="{0E240073-579F-40CB-B3F6-A19806E74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504825</xdr:colOff>
      <xdr:row>239</xdr:row>
      <xdr:rowOff>9525</xdr:rowOff>
    </xdr:from>
    <xdr:to>
      <xdr:col>73</xdr:col>
      <xdr:colOff>266700</xdr:colOff>
      <xdr:row>256</xdr:row>
      <xdr:rowOff>47625</xdr:rowOff>
    </xdr:to>
    <xdr:graphicFrame macro="">
      <xdr:nvGraphicFramePr>
        <xdr:cNvPr id="12465" name="Chart 3">
          <a:extLst>
            <a:ext uri="{FF2B5EF4-FFF2-40B4-BE49-F238E27FC236}">
              <a16:creationId xmlns:a16="http://schemas.microsoft.com/office/drawing/2014/main" id="{158FF131-6548-4641-A37E-A010ED19F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</xdr:col>
      <xdr:colOff>209550</xdr:colOff>
      <xdr:row>239</xdr:row>
      <xdr:rowOff>9525</xdr:rowOff>
    </xdr:from>
    <xdr:to>
      <xdr:col>80</xdr:col>
      <xdr:colOff>571500</xdr:colOff>
      <xdr:row>256</xdr:row>
      <xdr:rowOff>47625</xdr:rowOff>
    </xdr:to>
    <xdr:graphicFrame macro="">
      <xdr:nvGraphicFramePr>
        <xdr:cNvPr id="12466" name="Chart 4">
          <a:extLst>
            <a:ext uri="{FF2B5EF4-FFF2-40B4-BE49-F238E27FC236}">
              <a16:creationId xmlns:a16="http://schemas.microsoft.com/office/drawing/2014/main" id="{A04DC432-8D2D-4E5C-AD48-7EA4DFCA7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504825</xdr:colOff>
      <xdr:row>256</xdr:row>
      <xdr:rowOff>38100</xdr:rowOff>
    </xdr:from>
    <xdr:to>
      <xdr:col>73</xdr:col>
      <xdr:colOff>266700</xdr:colOff>
      <xdr:row>273</xdr:row>
      <xdr:rowOff>85725</xdr:rowOff>
    </xdr:to>
    <xdr:graphicFrame macro="">
      <xdr:nvGraphicFramePr>
        <xdr:cNvPr id="12467" name="Chart 9">
          <a:extLst>
            <a:ext uri="{FF2B5EF4-FFF2-40B4-BE49-F238E27FC236}">
              <a16:creationId xmlns:a16="http://schemas.microsoft.com/office/drawing/2014/main" id="{5167AAF9-EB47-4744-9B04-6108A6E34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73</xdr:col>
      <xdr:colOff>238125</xdr:colOff>
      <xdr:row>256</xdr:row>
      <xdr:rowOff>38100</xdr:rowOff>
    </xdr:from>
    <xdr:to>
      <xdr:col>81</xdr:col>
      <xdr:colOff>0</xdr:colOff>
      <xdr:row>273</xdr:row>
      <xdr:rowOff>85725</xdr:rowOff>
    </xdr:to>
    <xdr:graphicFrame macro="">
      <xdr:nvGraphicFramePr>
        <xdr:cNvPr id="12468" name="Chart 10">
          <a:extLst>
            <a:ext uri="{FF2B5EF4-FFF2-40B4-BE49-F238E27FC236}">
              <a16:creationId xmlns:a16="http://schemas.microsoft.com/office/drawing/2014/main" id="{A6815C74-FEFA-43DD-8AF7-43DC3C484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504825</xdr:colOff>
      <xdr:row>273</xdr:row>
      <xdr:rowOff>38100</xdr:rowOff>
    </xdr:from>
    <xdr:to>
      <xdr:col>73</xdr:col>
      <xdr:colOff>266700</xdr:colOff>
      <xdr:row>290</xdr:row>
      <xdr:rowOff>85725</xdr:rowOff>
    </xdr:to>
    <xdr:graphicFrame macro="">
      <xdr:nvGraphicFramePr>
        <xdr:cNvPr id="12469" name="Chart 11">
          <a:extLst>
            <a:ext uri="{FF2B5EF4-FFF2-40B4-BE49-F238E27FC236}">
              <a16:creationId xmlns:a16="http://schemas.microsoft.com/office/drawing/2014/main" id="{4E5323AC-DF04-48A3-8B84-3775ADD53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73</xdr:col>
      <xdr:colOff>238125</xdr:colOff>
      <xdr:row>273</xdr:row>
      <xdr:rowOff>38100</xdr:rowOff>
    </xdr:from>
    <xdr:to>
      <xdr:col>81</xdr:col>
      <xdr:colOff>0</xdr:colOff>
      <xdr:row>290</xdr:row>
      <xdr:rowOff>85725</xdr:rowOff>
    </xdr:to>
    <xdr:graphicFrame macro="">
      <xdr:nvGraphicFramePr>
        <xdr:cNvPr id="12470" name="Chart 12">
          <a:extLst>
            <a:ext uri="{FF2B5EF4-FFF2-40B4-BE49-F238E27FC236}">
              <a16:creationId xmlns:a16="http://schemas.microsoft.com/office/drawing/2014/main" id="{0C055E9B-22E1-44E8-851C-CF3761311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247650</xdr:colOff>
      <xdr:row>242</xdr:row>
      <xdr:rowOff>152400</xdr:rowOff>
    </xdr:from>
    <xdr:to>
      <xdr:col>95</xdr:col>
      <xdr:colOff>209550</xdr:colOff>
      <xdr:row>260</xdr:row>
      <xdr:rowOff>28575</xdr:rowOff>
    </xdr:to>
    <xdr:graphicFrame macro="">
      <xdr:nvGraphicFramePr>
        <xdr:cNvPr id="12471" name="Chart 13">
          <a:extLst>
            <a:ext uri="{FF2B5EF4-FFF2-40B4-BE49-F238E27FC236}">
              <a16:creationId xmlns:a16="http://schemas.microsoft.com/office/drawing/2014/main" id="{281F3DB0-C9FA-484B-A993-FAF2AD224D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180975</xdr:colOff>
      <xdr:row>242</xdr:row>
      <xdr:rowOff>152400</xdr:rowOff>
    </xdr:from>
    <xdr:to>
      <xdr:col>102</xdr:col>
      <xdr:colOff>133350</xdr:colOff>
      <xdr:row>260</xdr:row>
      <xdr:rowOff>28575</xdr:rowOff>
    </xdr:to>
    <xdr:graphicFrame macro="">
      <xdr:nvGraphicFramePr>
        <xdr:cNvPr id="12472" name="Chart 14">
          <a:extLst>
            <a:ext uri="{FF2B5EF4-FFF2-40B4-BE49-F238E27FC236}">
              <a16:creationId xmlns:a16="http://schemas.microsoft.com/office/drawing/2014/main" id="{5D9CEEF3-5D4C-4AEA-A619-720D6755B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88</xdr:col>
      <xdr:colOff>247650</xdr:colOff>
      <xdr:row>260</xdr:row>
      <xdr:rowOff>38100</xdr:rowOff>
    </xdr:from>
    <xdr:to>
      <xdr:col>95</xdr:col>
      <xdr:colOff>209550</xdr:colOff>
      <xdr:row>277</xdr:row>
      <xdr:rowOff>85725</xdr:rowOff>
    </xdr:to>
    <xdr:graphicFrame macro="">
      <xdr:nvGraphicFramePr>
        <xdr:cNvPr id="12473" name="Chart 15">
          <a:extLst>
            <a:ext uri="{FF2B5EF4-FFF2-40B4-BE49-F238E27FC236}">
              <a16:creationId xmlns:a16="http://schemas.microsoft.com/office/drawing/2014/main" id="{A8612318-80BB-45F0-9EF4-708DE0027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95</xdr:col>
      <xdr:colOff>180975</xdr:colOff>
      <xdr:row>260</xdr:row>
      <xdr:rowOff>38100</xdr:rowOff>
    </xdr:from>
    <xdr:to>
      <xdr:col>102</xdr:col>
      <xdr:colOff>133350</xdr:colOff>
      <xdr:row>277</xdr:row>
      <xdr:rowOff>85725</xdr:rowOff>
    </xdr:to>
    <xdr:graphicFrame macro="">
      <xdr:nvGraphicFramePr>
        <xdr:cNvPr id="12474" name="Chart 16">
          <a:extLst>
            <a:ext uri="{FF2B5EF4-FFF2-40B4-BE49-F238E27FC236}">
              <a16:creationId xmlns:a16="http://schemas.microsoft.com/office/drawing/2014/main" id="{1CCC8754-EA24-4CD6-9FA5-CC43C092C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19</xdr:row>
      <xdr:rowOff>47625</xdr:rowOff>
    </xdr:from>
    <xdr:to>
      <xdr:col>13</xdr:col>
      <xdr:colOff>542925</xdr:colOff>
      <xdr:row>37</xdr:row>
      <xdr:rowOff>95250</xdr:rowOff>
    </xdr:to>
    <xdr:graphicFrame macro="">
      <xdr:nvGraphicFramePr>
        <xdr:cNvPr id="10260" name="Chart 3">
          <a:extLst>
            <a:ext uri="{FF2B5EF4-FFF2-40B4-BE49-F238E27FC236}">
              <a16:creationId xmlns:a16="http://schemas.microsoft.com/office/drawing/2014/main" id="{1C37D9BA-B69E-4F8E-A5A6-3899404F8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0017.93104664352" createdVersion="1" refreshedVersion="2" recordCount="65535" upgradeOnRefresh="1">
  <cacheSource type="worksheet">
    <worksheetSource ref="A1:T65536" sheet="Base"/>
  </cacheSource>
  <cacheFields count="20">
    <cacheField name="Ano" numFmtId="0">
      <sharedItems containsString="0" containsBlank="1" containsNumber="1" containsInteger="1" minValue="2007" maxValue="2009" count="3">
        <n v="2007"/>
        <n v="2009"/>
        <m/>
      </sharedItems>
    </cacheField>
    <cacheField name="censo" numFmtId="0">
      <sharedItems containsString="0" containsBlank="1" containsNumber="1" containsInteger="1" minValue="1" maxValue="344" count="3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m/>
      </sharedItems>
    </cacheField>
    <cacheField name="quadrate" numFmtId="0">
      <sharedItems containsString="0" containsNumber="1" containsInteger="1"/>
    </cacheField>
    <cacheField name="local" numFmtId="0">
      <sharedItems containsBlank="1" count="15">
        <s v="Lixo"/>
        <s v="martin vaz (oeste)"/>
        <s v="calheta (esquerda)"/>
        <s v="tartarugas"/>
        <s v="calheta"/>
        <s v="parcel"/>
        <s v="cabritas"/>
        <s v="Pedra Racha"/>
        <s v="Tunel"/>
        <s v="Ponta Norte"/>
        <s v="Orelhas"/>
        <s v="Farol"/>
        <s v="Racha"/>
        <s v="Eme"/>
        <m/>
      </sharedItems>
    </cacheField>
    <cacheField name="hora" numFmtId="0">
      <sharedItems containsDate="1" containsBlank="1" containsMixedTypes="1" minDate="1899-12-30T08:00:00" maxDate="1899-12-30T14:00:00" count="13">
        <s v="9:30-12:00"/>
        <d v="1899-12-30T09:00:00"/>
        <d v="1899-12-30T10:30:00"/>
        <s v="8-11:00"/>
        <d v="1899-12-30T11:00:00"/>
        <d v="1899-12-30T13:30:00"/>
        <d v="1899-12-30T11:30:00"/>
        <d v="1899-12-30T14:00:00"/>
        <d v="1899-12-30T13:00:00"/>
        <d v="1899-12-30T12:00:00"/>
        <d v="1899-12-30T08:00:00"/>
        <d v="1899-12-30T09:30:00"/>
        <m/>
      </sharedItems>
    </cacheField>
    <cacheField name="profundidade" numFmtId="0">
      <sharedItems containsString="0" containsBlank="1" containsNumber="1" containsInteger="1" minValue="3" maxValue="45" count="29">
        <n v="6"/>
        <n v="7"/>
        <n v="8"/>
        <n v="12"/>
        <n v="10"/>
        <n v="9"/>
        <n v="4"/>
        <n v="5"/>
        <n v="14"/>
        <n v="13"/>
        <n v="15"/>
        <n v="18"/>
        <n v="20"/>
        <n v="22"/>
        <n v="3"/>
        <n v="31"/>
        <n v="28"/>
        <n v="25"/>
        <n v="30"/>
        <n v="11"/>
        <n v="16"/>
        <n v="44"/>
        <n v="21"/>
        <n v="45"/>
        <n v="43"/>
        <n v="35"/>
        <n v="32"/>
        <n v="36"/>
        <m/>
      </sharedItems>
    </cacheField>
    <cacheField name="Ponto do recife" numFmtId="0">
      <sharedItems containsBlank="1" count="4">
        <m/>
        <s v="interface"/>
        <s v="meio"/>
        <s v="superficie"/>
      </sharedItems>
    </cacheField>
    <cacheField name="complexidade" numFmtId="0">
      <sharedItems containsBlank="1" count="5">
        <s v="baixa"/>
        <s v="media"/>
        <s v="alta"/>
        <s v="média"/>
        <m/>
      </sharedItems>
    </cacheField>
    <cacheField name="Habitat" numFmtId="0">
      <sharedItems containsBlank="1" count="5">
        <s v="Plato de tras"/>
        <s v="Costão"/>
        <s v="Plato da borda"/>
        <s v="Patch"/>
        <m/>
      </sharedItems>
    </cacheField>
    <cacheField name="G trofico" numFmtId="0">
      <sharedItems containsBlank="1" count="7">
        <s v="Herbivoros"/>
        <s v="Onívoro"/>
        <s v="Carnivoro"/>
        <s v="Invertivoro"/>
        <s v="Planctivoro"/>
        <m/>
        <s v="Piscivoro"/>
      </sharedItems>
    </cacheField>
    <cacheField name="familia" numFmtId="0">
      <sharedItems containsString="0"/>
    </cacheField>
    <cacheField name="espécie" numFmtId="0">
      <sharedItems containsBlank="1" count="94">
        <s v="aca bah"/>
        <s v="abu sax"/>
        <s v="ste tri"/>
        <s v="cep ful"/>
        <s v="hol tri"/>
        <s v="tha nor"/>
        <s v="mel nig"/>
        <s v="hal poe"/>
        <s v="hol ads"/>
        <s v="mal sp"/>
        <s v="mic chr"/>
        <s v="oph atl"/>
        <s v="hal bra"/>
        <s v="aca qua"/>
        <s v="cha str"/>
        <s v="aca coe"/>
        <s v="bod ruf"/>
        <s v="ryp sap"/>
        <s v="kyph sp"/>
        <s v="can mac"/>
        <s v="chr mul"/>
        <s v="spa axi"/>
        <s v="myr jac"/>
        <s v="Menephorus"/>
        <s v="can suf"/>
        <s v="spa amp"/>
        <s v="dip arg"/>
        <s v="bal vet"/>
        <s v="hal pen"/>
        <s v="pse mac"/>
        <s v="sph spe"/>
        <s v="can pul"/>
        <s v="epi ads"/>
        <s v="car lug"/>
        <s v="het cru"/>
        <s v="ela pri"/>
        <s v="gym mor"/>
        <s v="enc car"/>
        <s v="ent sp"/>
        <s v="sph bar"/>
        <s v="hal sp"/>
        <s v="mul mar"/>
        <s v="gym mil"/>
        <s v="hem bra"/>
        <s v="ani sur"/>
        <s v="car rub"/>
        <s v="dio hol"/>
        <s v="gyn cir"/>
        <s v="car lat"/>
        <s v="lagosta"/>
        <s v="alu scr"/>
        <s v="par fur"/>
        <s v="myr bre"/>
        <s v="cory sp"/>
        <s v="mal plu"/>
        <s v="bod pul"/>
        <s v="ste pic"/>
        <s v="sar bul"/>
        <s v="blenniidae"/>
        <s v="myc int"/>
        <s v="aca pol"/>
        <s v="can fig"/>
        <s v="amb pin"/>
        <s v="hal sp "/>
        <s v="spa pit"/>
        <s v="car cry"/>
        <s v="apo ame"/>
        <s v="pla arg"/>
        <s v="gna tho"/>
        <s v="ser riv"/>
        <s v="myc vem"/>
        <s v="sco plu"/>
        <s v="enc nig"/>
        <s v="lab nuq"/>
        <s v="ech cat"/>
        <s v="pro bra"/>
        <s v="clupeidae"/>
        <s v="dac vol"/>
        <s v="syn syn"/>
        <s v="opi aur"/>
        <s v="par bai"/>
        <m/>
        <s v="my bre"/>
        <s v="serr dif"/>
        <s v="hal mac"/>
        <s v="bleniidae"/>
        <s v="hal sp2"/>
        <s v="hal  poe"/>
        <s v="mic cry"/>
        <s v="bleniidae 2"/>
        <s v="cro mul"/>
        <s v="bleni sp"/>
        <s v="entomacrodus"/>
        <s v="coryphopterus"/>
      </sharedItems>
    </cacheField>
    <cacheField name="quantidade" numFmtId="0">
      <sharedItems containsString="0" containsNumber="1" containsInteger="1"/>
    </cacheField>
    <cacheField name="TL" numFmtId="0">
      <sharedItems containsString="0" containsBlank="1" containsNumber="1" minValue="2.5" maxValue="150" count="20">
        <n v="25"/>
        <n v="15"/>
        <n v="2.5"/>
        <n v="7.5"/>
        <n v="35"/>
        <n v="40"/>
        <n v="45"/>
        <n v="55"/>
        <n v="60"/>
        <n v="100"/>
        <n v="65"/>
        <n v="50"/>
        <n v="80"/>
        <n v="150"/>
        <n v="90"/>
        <n v="120"/>
        <n v="70"/>
        <n v="30"/>
        <n v="85"/>
        <m/>
      </sharedItems>
    </cacheField>
    <cacheField name="obs" numFmtId="0">
      <sharedItems containsBlank="1" count="10">
        <m/>
        <s v="macho"/>
        <s v="femea"/>
        <s v="matacões esparsos"/>
        <s v="interface"/>
        <s v="albino"/>
        <s v="amarela"/>
        <s v="pintas vermelhas"/>
        <s v="rodolito"/>
        <s v="1 amarela"/>
      </sharedItems>
    </cacheField>
    <cacheField name="conversão" numFmtId="0">
      <sharedItems containsString="0" containsNumber="1"/>
    </cacheField>
    <cacheField name="A" numFmtId="0">
      <sharedItems containsString="0" containsNumber="1"/>
    </cacheField>
    <cacheField name="B" numFmtId="0">
      <sharedItems containsString="0" containsNumber="1"/>
    </cacheField>
    <cacheField name="peso especiefico" numFmtId="0">
      <sharedItems containsString="0" containsNumber="1"/>
    </cacheField>
    <cacheField name="Peso total" numFmtId="0">
      <sharedItems containsString="0" containsNumb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" refreshedDate="39995.600429629631" createdVersion="1" refreshedVersion="2" recordCount="65535" upgradeOnRefresh="1">
  <cacheSource type="worksheet">
    <worksheetSource ref="A1:T65536" sheet="Base"/>
  </cacheSource>
  <cacheFields count="20">
    <cacheField name="Ano" numFmtId="0">
      <sharedItems containsString="0" containsBlank="1" containsNumber="1" containsInteger="1" minValue="2007" maxValue="2009" count="3">
        <n v="2007"/>
        <n v="2009"/>
        <m/>
      </sharedItems>
    </cacheField>
    <cacheField name="censo" numFmtId="0">
      <sharedItems containsString="0" containsBlank="1" containsNumber="1" containsInteger="1" minValue="1" maxValue="333" count="33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m/>
      </sharedItems>
    </cacheField>
    <cacheField name="quadrate" numFmtId="0">
      <sharedItems containsString="0" containsNumber="1" containsInteger="1"/>
    </cacheField>
    <cacheField name="local" numFmtId="0">
      <sharedItems containsBlank="1" count="15">
        <s v="Lixo"/>
        <s v="martin vaz (oeste)"/>
        <s v="calheta (esquerda)"/>
        <s v="tartarugas"/>
        <s v="calheta"/>
        <s v="parcel"/>
        <s v="cabritas"/>
        <s v="Pedra Racha"/>
        <s v="Tunel"/>
        <s v="Ponta Norte"/>
        <s v="Orelhas"/>
        <s v="Farol"/>
        <s v="Racha"/>
        <s v="Eme"/>
        <m/>
      </sharedItems>
    </cacheField>
    <cacheField name="hora" numFmtId="0">
      <sharedItems containsDate="1" containsBlank="1" containsMixedTypes="1" minDate="1899-12-30T08:00:00" maxDate="1899-12-30T14:00:00" count="13">
        <s v="9:30-12:00"/>
        <d v="1899-12-30T09:00:00"/>
        <d v="1899-12-30T10:30:00"/>
        <s v="8-11:00"/>
        <d v="1899-12-30T11:00:00"/>
        <d v="1899-12-30T13:30:00"/>
        <d v="1899-12-30T11:30:00"/>
        <d v="1899-12-30T14:00:00"/>
        <d v="1899-12-30T13:00:00"/>
        <d v="1899-12-30T12:00:00"/>
        <d v="1899-12-30T08:00:00"/>
        <d v="1899-12-30T09:30:00"/>
        <m/>
      </sharedItems>
    </cacheField>
    <cacheField name="profundidade" numFmtId="0">
      <sharedItems containsString="0" containsBlank="1" containsNumber="1" containsInteger="1" minValue="3" maxValue="45" count="29">
        <n v="6"/>
        <n v="7"/>
        <n v="8"/>
        <n v="12"/>
        <n v="10"/>
        <n v="9"/>
        <n v="4"/>
        <n v="5"/>
        <n v="14"/>
        <n v="13"/>
        <n v="15"/>
        <n v="18"/>
        <n v="20"/>
        <n v="22"/>
        <n v="3"/>
        <n v="31"/>
        <n v="28"/>
        <n v="25"/>
        <n v="30"/>
        <n v="11"/>
        <n v="16"/>
        <n v="44"/>
        <n v="21"/>
        <n v="45"/>
        <n v="43"/>
        <n v="35"/>
        <n v="32"/>
        <n v="36"/>
        <m/>
      </sharedItems>
    </cacheField>
    <cacheField name="Ponto do recife" numFmtId="0">
      <sharedItems containsBlank="1" count="4">
        <m/>
        <s v="interface"/>
        <s v="meio"/>
        <s v="superficie"/>
      </sharedItems>
    </cacheField>
    <cacheField name="complexidade" numFmtId="0">
      <sharedItems containsBlank="1" count="5">
        <s v="baixa"/>
        <s v="media"/>
        <s v="alta"/>
        <s v="média"/>
        <m/>
      </sharedItems>
    </cacheField>
    <cacheField name="Habitat" numFmtId="0">
      <sharedItems containsBlank="1" count="4">
        <s v="Plato de tras"/>
        <s v="Costão"/>
        <s v="Plato da borda"/>
        <m/>
      </sharedItems>
    </cacheField>
    <cacheField name="G trofico" numFmtId="0">
      <sharedItems containsBlank="1" count="7">
        <s v="Herbivoros"/>
        <s v="Onívoro"/>
        <s v="Carnivoro"/>
        <s v="Invertivoro"/>
        <s v="Planctivoro"/>
        <m/>
        <s v="Piscivoro"/>
      </sharedItems>
    </cacheField>
    <cacheField name="familia" numFmtId="0">
      <sharedItems containsString="0"/>
    </cacheField>
    <cacheField name="espécie" numFmtId="0">
      <sharedItems containsBlank="1" count="95">
        <s v="aca bah"/>
        <s v="abu sax"/>
        <s v="ste tri"/>
        <s v="cep ful"/>
        <s v="hol tri"/>
        <s v="tha nor"/>
        <s v="mel nig"/>
        <s v="hal poe"/>
        <s v="hol ads"/>
        <s v="mal sp"/>
        <s v="mic chr"/>
        <s v="oph atl"/>
        <s v="hal bra"/>
        <s v="aca qua"/>
        <s v="cha str"/>
        <s v="aca coe"/>
        <s v="bod ruf"/>
        <s v="ryp sap"/>
        <s v="kyph sp"/>
        <s v="can mac"/>
        <s v="chr mul"/>
        <s v="spa axi"/>
        <s v="myr jac"/>
        <s v="Menephorus"/>
        <s v="can suf"/>
        <s v="spa amp"/>
        <s v="dip arg"/>
        <s v="bal vet"/>
        <s v="hal pen"/>
        <s v="pse mac"/>
        <s v="sph spe"/>
        <s v="can pul"/>
        <s v="epi ads"/>
        <s v="car lug"/>
        <s v="het cru"/>
        <s v="ela pri"/>
        <s v="gym mor"/>
        <s v="enc car"/>
        <s v="ent sp"/>
        <s v="sph bar"/>
        <s v="hal sp"/>
        <s v="mul mar"/>
        <s v="gym mil"/>
        <s v="hem bra"/>
        <s v="ani sur"/>
        <s v="car rub"/>
        <s v="dio hol"/>
        <s v="gyn cir"/>
        <s v="car lat"/>
        <s v="lagosta"/>
        <s v="alu scr"/>
        <s v="par fur"/>
        <s v="myr bre"/>
        <s v="cory sp"/>
        <s v="mal plu"/>
        <s v="bod pul"/>
        <s v="ste pic"/>
        <s v="sar bul"/>
        <s v="blenniidae"/>
        <s v="myc int"/>
        <s v="aca pol"/>
        <s v="can fig"/>
        <s v="amb pin"/>
        <s v="hal sp "/>
        <s v="spa pit"/>
        <s v="car cry"/>
        <s v="apo ame"/>
        <s v="pla arg"/>
        <s v="gna tho"/>
        <s v="ser riv"/>
        <s v="myc vem"/>
        <s v="sco plu"/>
        <s v="enc nig"/>
        <s v="lab nuq"/>
        <s v="ech cat"/>
        <s v="pro bra"/>
        <s v="clupeidae"/>
        <s v="dac vol"/>
        <s v="syn syn"/>
        <s v="opi aur"/>
        <s v="par bai"/>
        <m/>
        <s v="bleni sp" u="1"/>
        <s v="bleniidae" u="1"/>
        <s v="bleniidae 2" u="1"/>
        <s v="coryphopterus" u="1"/>
        <s v="cro mul" u="1"/>
        <s v="entomacrodus" u="1"/>
        <s v="hal  poe" u="1"/>
        <s v="hal mac" u="1"/>
        <s v="hal sp2" u="1"/>
        <s v="mic cry" u="1"/>
        <s v="my bre" u="1"/>
        <s v="serr dif" u="1"/>
        <s v="synodus" u="1"/>
      </sharedItems>
    </cacheField>
    <cacheField name="quantidade" numFmtId="0">
      <sharedItems containsString="0" containsNumber="1" containsInteger="1"/>
    </cacheField>
    <cacheField name="TL" numFmtId="0">
      <sharedItems containsString="0" containsBlank="1" containsNumber="1" minValue="2.5" maxValue="150" count="20">
        <n v="25"/>
        <n v="15"/>
        <n v="2.5"/>
        <n v="7.5"/>
        <n v="35"/>
        <n v="40"/>
        <n v="45"/>
        <n v="55"/>
        <n v="60"/>
        <n v="100"/>
        <n v="65"/>
        <n v="50"/>
        <n v="80"/>
        <n v="150"/>
        <n v="90"/>
        <n v="120"/>
        <n v="70"/>
        <n v="30"/>
        <n v="85"/>
        <m/>
      </sharedItems>
    </cacheField>
    <cacheField name="obs" numFmtId="0">
      <sharedItems containsBlank="1" count="10">
        <m/>
        <s v="macho"/>
        <s v="femea"/>
        <s v="matacões esparsos"/>
        <s v="interface"/>
        <s v="albino"/>
        <s v="amarela"/>
        <s v="pintas vermelhas"/>
        <s v="rodolito"/>
        <s v="1 amarela"/>
      </sharedItems>
    </cacheField>
    <cacheField name="conversão" numFmtId="0">
      <sharedItems containsString="0" containsBlank="1" containsNumber="1" minValue="12.62115" maxValue="47.464999999999996" count="11">
        <m/>
        <n v="21.89678730336685"/>
        <n v="13.138072382020109"/>
        <n v="30.204999999999998"/>
        <n v="21.035250000000001"/>
        <n v="12.62115"/>
        <n v="47.464999999999996"/>
        <n v="30.655502224713587"/>
        <n v="29.449349999999999"/>
        <n v="38.835000000000001"/>
        <n v="34.519999999999996"/>
      </sharedItems>
    </cacheField>
    <cacheField name="A" numFmtId="0">
      <sharedItems containsString="0" containsNumber="1"/>
    </cacheField>
    <cacheField name="B" numFmtId="0">
      <sharedItems containsString="0" containsNumber="1"/>
    </cacheField>
    <cacheField name="peso especiefico" numFmtId="0">
      <sharedItems containsString="0" containsNumber="1"/>
    </cacheField>
    <cacheField name="Peso total" numFmtId="0">
      <sharedItems containsString="0" containsNumb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uario" refreshedDate="40050.753950115744" createdVersion="1" refreshedVersion="2" recordCount="65535" upgradeOnRefresh="1">
  <cacheSource type="worksheet">
    <worksheetSource ref="A1:T65536" sheet="Base"/>
  </cacheSource>
  <cacheFields count="21">
    <cacheField name="Ano" numFmtId="0">
      <sharedItems containsString="0" containsBlank="1" containsNumber="1" containsInteger="1" minValue="2007" maxValue="2009" count="3">
        <n v="2009"/>
        <n v="2007"/>
        <m/>
      </sharedItems>
    </cacheField>
    <cacheField name="censo" numFmtId="0">
      <sharedItems containsString="0" containsBlank="1" containsNumber="1" containsInteger="1" minValue="1" maxValue="344" count="345">
        <n v="244"/>
        <n v="43"/>
        <n v="166"/>
        <n v="169"/>
        <n v="257"/>
        <n v="72"/>
        <n v="85"/>
        <n v="328"/>
        <n v="173"/>
        <n v="94"/>
        <n v="175"/>
        <n v="73"/>
        <n v="75"/>
        <n v="78"/>
        <n v="80"/>
        <n v="242"/>
        <n v="300"/>
        <n v="301"/>
        <n v="302"/>
        <n v="326"/>
        <n v="243"/>
        <n v="154"/>
        <n v="186"/>
        <n v="210"/>
        <n v="308"/>
        <n v="331"/>
        <n v="21"/>
        <n v="23"/>
        <n v="159"/>
        <n v="184"/>
        <n v="284"/>
        <n v="44"/>
        <n v="62"/>
        <n v="335"/>
        <n v="19"/>
        <n v="52"/>
        <n v="83"/>
        <n v="127"/>
        <n v="221"/>
        <n v="27"/>
        <n v="20"/>
        <n v="55"/>
        <n v="209"/>
        <n v="259"/>
        <n v="325"/>
        <n v="327"/>
        <n v="176"/>
        <n v="219"/>
        <n v="225"/>
        <n v="330"/>
        <n v="82"/>
        <n v="171"/>
        <n v="172"/>
        <n v="231"/>
        <n v="56"/>
        <n v="81"/>
        <n v="118"/>
        <n v="148"/>
        <n v="149"/>
        <n v="150"/>
        <n v="196"/>
        <n v="272"/>
        <n v="288"/>
        <n v="11"/>
        <n v="30"/>
        <n v="17"/>
        <n v="18"/>
        <n v="24"/>
        <n v="28"/>
        <n v="70"/>
        <n v="122"/>
        <n v="227"/>
        <n v="280"/>
        <n v="281"/>
        <n v="282"/>
        <n v="283"/>
        <n v="342"/>
        <n v="31"/>
        <n v="121"/>
        <n v="45"/>
        <n v="167"/>
        <n v="203"/>
        <n v="220"/>
        <n v="334"/>
        <n v="9"/>
        <n v="16"/>
        <n v="84"/>
        <n v="263"/>
        <n v="22"/>
        <n v="26"/>
        <n v="29"/>
        <n v="93"/>
        <n v="95"/>
        <n v="98"/>
        <n v="100"/>
        <n v="108"/>
        <n v="109"/>
        <n v="111"/>
        <n v="116"/>
        <n v="126"/>
        <n v="174"/>
        <n v="222"/>
        <n v="223"/>
        <n v="226"/>
        <n v="279"/>
        <n v="299"/>
        <n v="333"/>
        <n v="336"/>
        <n v="128"/>
        <n v="131"/>
        <n v="202"/>
        <n v="212"/>
        <n v="249"/>
        <n v="155"/>
        <n v="237"/>
        <n v="274"/>
        <n v="157"/>
        <n v="216"/>
        <n v="74"/>
        <n v="77"/>
        <n v="91"/>
        <n v="134"/>
        <n v="204"/>
        <n v="215"/>
        <n v="256"/>
        <n v="160"/>
        <n v="12"/>
        <n v="106"/>
        <n v="110"/>
        <n v="115"/>
        <n v="119"/>
        <n v="177"/>
        <n v="180"/>
        <n v="261"/>
        <n v="278"/>
        <n v="295"/>
        <n v="316"/>
        <n v="147"/>
        <n v="340"/>
        <n v="253"/>
        <n v="132"/>
        <n v="10"/>
        <n v="33"/>
        <n v="164"/>
        <n v="170"/>
        <n v="199"/>
        <n v="25"/>
        <n v="42"/>
        <n v="46"/>
        <n v="48"/>
        <n v="49"/>
        <n v="50"/>
        <n v="51"/>
        <n v="58"/>
        <n v="60"/>
        <n v="64"/>
        <n v="76"/>
        <n v="86"/>
        <n v="87"/>
        <n v="88"/>
        <n v="168"/>
        <n v="189"/>
        <n v="151"/>
        <n v="245"/>
        <n v="8"/>
        <n v="262"/>
        <n v="90"/>
        <n v="7"/>
        <n v="15"/>
        <n v="36"/>
        <n v="38"/>
        <n v="47"/>
        <n v="53"/>
        <n v="57"/>
        <n v="92"/>
        <n v="105"/>
        <n v="156"/>
        <n v="179"/>
        <n v="260"/>
        <n v="271"/>
        <n v="320"/>
        <n v="329"/>
        <n v="344"/>
        <n v="183"/>
        <n v="69"/>
        <n v="34"/>
        <n v="59"/>
        <n v="125"/>
        <n v="218"/>
        <n v="32"/>
        <n v="54"/>
        <n v="71"/>
        <n v="104"/>
        <n v="113"/>
        <n v="135"/>
        <n v="141"/>
        <n v="162"/>
        <n v="178"/>
        <n v="181"/>
        <n v="185"/>
        <n v="192"/>
        <n v="236"/>
        <n v="240"/>
        <n v="275"/>
        <n v="292"/>
        <n v="297"/>
        <n v="41"/>
        <n v="165"/>
        <n v="307"/>
        <n v="341"/>
        <n v="79"/>
        <n v="205"/>
        <n v="306"/>
        <n v="39"/>
        <n v="230"/>
        <n v="304"/>
        <n v="309"/>
        <n v="265"/>
        <n v="289"/>
        <n v="248"/>
        <n v="40"/>
        <n v="65"/>
        <n v="207"/>
        <n v="303"/>
        <n v="319"/>
        <n v="323"/>
        <n v="3"/>
        <n v="4"/>
        <n v="13"/>
        <n v="14"/>
        <n v="35"/>
        <n v="37"/>
        <n v="63"/>
        <n v="66"/>
        <n v="67"/>
        <n v="68"/>
        <n v="89"/>
        <n v="96"/>
        <n v="97"/>
        <n v="99"/>
        <n v="101"/>
        <n v="102"/>
        <n v="103"/>
        <n v="107"/>
        <n v="114"/>
        <n v="117"/>
        <n v="120"/>
        <n v="123"/>
        <n v="124"/>
        <n v="129"/>
        <n v="130"/>
        <n v="133"/>
        <n v="136"/>
        <n v="137"/>
        <n v="138"/>
        <n v="139"/>
        <n v="140"/>
        <n v="142"/>
        <n v="143"/>
        <n v="144"/>
        <n v="145"/>
        <n v="146"/>
        <n v="152"/>
        <n v="153"/>
        <n v="158"/>
        <n v="161"/>
        <n v="163"/>
        <n v="182"/>
        <n v="187"/>
        <n v="188"/>
        <n v="190"/>
        <n v="193"/>
        <n v="194"/>
        <n v="195"/>
        <n v="200"/>
        <n v="201"/>
        <n v="206"/>
        <n v="208"/>
        <n v="211"/>
        <n v="213"/>
        <n v="214"/>
        <n v="224"/>
        <n v="228"/>
        <n v="229"/>
        <n v="238"/>
        <n v="239"/>
        <n v="241"/>
        <n v="246"/>
        <n v="247"/>
        <n v="250"/>
        <n v="251"/>
        <n v="252"/>
        <n v="254"/>
        <n v="255"/>
        <n v="258"/>
        <n v="264"/>
        <n v="266"/>
        <n v="267"/>
        <n v="268"/>
        <n v="269"/>
        <n v="270"/>
        <n v="273"/>
        <n v="276"/>
        <n v="277"/>
        <n v="285"/>
        <n v="287"/>
        <n v="290"/>
        <n v="291"/>
        <n v="293"/>
        <n v="294"/>
        <n v="296"/>
        <n v="305"/>
        <n v="310"/>
        <n v="311"/>
        <n v="312"/>
        <n v="313"/>
        <n v="314"/>
        <n v="315"/>
        <n v="317"/>
        <n v="318"/>
        <n v="337"/>
        <n v="338"/>
        <n v="339"/>
        <n v="343"/>
        <n v="5"/>
        <n v="6"/>
        <n v="234"/>
        <n v="332"/>
        <n v="112"/>
        <n v="217"/>
        <n v="232"/>
        <n v="286"/>
        <n v="61"/>
        <n v="1"/>
        <n v="233"/>
        <n v="235"/>
        <n v="298"/>
        <n v="324"/>
        <n v="191"/>
        <n v="197"/>
        <n v="198"/>
        <n v="321"/>
        <n v="322"/>
        <n v="2"/>
        <m/>
      </sharedItems>
    </cacheField>
    <cacheField name="quadrate" numFmtId="0">
      <sharedItems containsString="0" containsNumber="1" containsInteger="1"/>
    </cacheField>
    <cacheField name="local" numFmtId="0">
      <sharedItems containsBlank="1" count="15">
        <s v="Racha"/>
        <s v="tartarugas"/>
        <s v="Farol"/>
        <s v="Eme"/>
        <s v="parcel"/>
        <s v="cabritas"/>
        <s v="Tunel"/>
        <s v="Calheta"/>
        <s v="martin vaz (oeste)"/>
        <s v="Ponta Norte"/>
        <s v="Lixo"/>
        <s v="Orelhas"/>
        <m/>
        <s v="calheta (esquerda)" u="1"/>
        <s v="Pedra Racha" u="1"/>
      </sharedItems>
    </cacheField>
    <cacheField name="hora" numFmtId="0">
      <sharedItems containsDate="1" containsBlank="1" containsMixedTypes="1" minDate="1899-12-30T08:00:00" maxDate="1899-12-30T14:00:00" count="13">
        <d v="1899-12-30T09:30:00"/>
        <s v="8-11:00"/>
        <d v="1899-12-30T13:30:00"/>
        <d v="1899-12-30T09:00:00"/>
        <d v="1899-12-30T10:30:00"/>
        <d v="1899-12-30T11:00:00"/>
        <d v="1899-12-30T12:00:00"/>
        <d v="1899-12-30T08:00:00"/>
        <d v="1899-12-30T14:00:00"/>
        <s v="9:30-12:00"/>
        <d v="1899-12-30T11:30:00"/>
        <d v="1899-12-30T13:00:00"/>
        <m/>
      </sharedItems>
    </cacheField>
    <cacheField name="profundidade" numFmtId="0">
      <sharedItems containsString="0" containsBlank="1" containsNumber="1" containsInteger="1" minValue="3" maxValue="45" count="29">
        <n v="30"/>
        <n v="4"/>
        <n v="12"/>
        <n v="7"/>
        <n v="20"/>
        <n v="8"/>
        <n v="6"/>
        <n v="43"/>
        <n v="18"/>
        <n v="28"/>
        <n v="10"/>
        <n v="44"/>
        <n v="45"/>
        <n v="13"/>
        <n v="22"/>
        <n v="35"/>
        <n v="5"/>
        <n v="15"/>
        <n v="21"/>
        <n v="32"/>
        <n v="31"/>
        <n v="9"/>
        <n v="25"/>
        <n v="36"/>
        <n v="3"/>
        <n v="14"/>
        <n v="11"/>
        <n v="16"/>
        <m/>
      </sharedItems>
      <fieldGroup par="20"/>
    </cacheField>
    <cacheField name="Ponto do recife" numFmtId="0">
      <sharedItems containsBlank="1" count="4">
        <s v="Interface"/>
        <m/>
        <s v="meio"/>
        <s v="superficie"/>
      </sharedItems>
    </cacheField>
    <cacheField name="complexidade" numFmtId="0">
      <sharedItems containsBlank="1" count="5">
        <s v="media"/>
        <s v="alta"/>
        <s v="baixa"/>
        <s v="média"/>
        <m/>
      </sharedItems>
    </cacheField>
    <cacheField name="Habitat" numFmtId="0">
      <sharedItems containsBlank="1" count="5">
        <s v="Costão"/>
        <s v="Plato da borda"/>
        <s v="Plato de tras"/>
        <s v="Patch"/>
        <m/>
      </sharedItems>
    </cacheField>
    <cacheField name="G trofico" numFmtId="0">
      <sharedItems containsBlank="1" count="7">
        <s v="Piscivoro"/>
        <s v="Carnivoro"/>
        <s v="Invertivoro"/>
        <s v="Herbivoros"/>
        <s v="Onívoro"/>
        <s v="Planctivoro"/>
        <m/>
      </sharedItems>
    </cacheField>
    <cacheField name="familia" numFmtId="0">
      <sharedItems containsBlank="1" count="36">
        <s v="serranidae"/>
        <s v="Ginglymostomatidae"/>
        <s v="Sphyraenidae"/>
        <s v="Haemulidae"/>
        <s v="Carangidae"/>
        <s v="Muraenidae"/>
        <s v="Balistidae"/>
        <s v="Labridae"/>
        <s v="Scaridae"/>
        <s v="Kyphosidae"/>
        <s v="Ophichthidae"/>
        <s v="Pomacanthidae"/>
        <s v="Acanthuridae"/>
        <s v="Monacanthidae"/>
        <s v="Mullidae"/>
        <s v="Scorpaenidae"/>
        <s v="Sparidae"/>
        <s v="Diodontidae"/>
        <s v="Ostraciidae"/>
        <s v="Malacanthidae"/>
        <s v="Pomacentridae"/>
        <s v="Priacanthidae"/>
        <s v="Dactylopteridae"/>
        <s v="Holocentridae"/>
        <s v="Chaetodontidae"/>
        <s v="Tetraodontidae"/>
        <s v="Labrisomidae"/>
        <s v="Synodontidae"/>
        <s v="Belonidae"/>
        <s v="Hemiramphidae"/>
        <s v="Apogonidae"/>
        <s v="Opisthogathidae"/>
        <s v="Blenniidae"/>
        <m/>
        <s v="Callyonimidae"/>
        <s v="Gobiidae"/>
      </sharedItems>
    </cacheField>
    <cacheField name="espécie" numFmtId="0">
      <sharedItems containsBlank="1" count="82">
        <s v="myc vem"/>
        <s v="gyn cir"/>
        <s v="sph bar"/>
        <s v="myc int"/>
        <s v="epi ads"/>
        <s v="ani sur"/>
        <s v="car lat"/>
        <s v="gym mor"/>
        <s v="can suf"/>
        <s v="ser riv"/>
        <s v="bod ruf"/>
        <s v="spa axi"/>
        <s v="spa amp"/>
        <s v="bal vet"/>
        <s v="kyph sp"/>
        <s v="hal bra"/>
        <s v="myr bre"/>
        <s v="cep ful"/>
        <s v="ech cat"/>
        <s v="car lug"/>
        <s v="car rub"/>
        <s v="mel nig"/>
        <s v="hol tri"/>
        <s v="aca coe"/>
        <s v="can mac"/>
        <s v="mul mar"/>
        <s v="aca bah"/>
        <s v="sco plu"/>
        <s v="dip arg"/>
        <s v="dio hol"/>
        <s v="aca pol"/>
        <s v="spa pit"/>
        <s v="pse mac"/>
        <s v="ryp sap"/>
        <s v="can pul"/>
        <s v="mal plu"/>
        <s v="abu sax"/>
        <s v="mic chr"/>
        <s v="het cru"/>
        <s v="dac vol"/>
        <s v="par fur"/>
        <s v="hol ads"/>
        <s v="myr jac"/>
        <s v="sar bul"/>
        <s v="bod pul"/>
        <s v="gym mil"/>
        <s v="aca qua"/>
        <s v="hal sp"/>
        <s v="tha nor"/>
        <s v="enc nig"/>
        <s v="car cry"/>
        <s v="hal poe"/>
        <s v="alu scr"/>
        <s v="cha str"/>
        <s v="sph spe"/>
        <s v="pro bra"/>
        <s v="chr mul"/>
        <s v="ste tri"/>
        <s v="Menephorus"/>
        <s v="hal pen"/>
        <s v="lab nuq"/>
        <s v="enc car"/>
        <s v="syn syn"/>
        <s v="pla arg"/>
        <s v="hem bra"/>
        <s v="ste pic"/>
        <s v="apo ame"/>
        <s v="can fig"/>
        <s v="hal sp "/>
        <s v="opi aur"/>
        <s v="oph atl"/>
        <s v="mal sp"/>
        <s v="amb pin"/>
        <s v="par bai"/>
        <s v="cory sp"/>
        <s v="blenniidae"/>
        <s v="ela pri"/>
        <s v="ent sp"/>
        <s v="gna tho"/>
        <s v="lagosta"/>
        <s v="clupeidae"/>
        <m/>
      </sharedItems>
    </cacheField>
    <cacheField name="quantidade" numFmtId="0">
      <sharedItems containsString="0" containsNumber="1" containsInteger="1"/>
    </cacheField>
    <cacheField name="TL" numFmtId="0">
      <sharedItems containsString="0" containsBlank="1" containsNumber="1" minValue="2.5" maxValue="150" count="20">
        <n v="120"/>
        <n v="150"/>
        <n v="85"/>
        <n v="90"/>
        <n v="80"/>
        <n v="100"/>
        <n v="60"/>
        <n v="70"/>
        <n v="65"/>
        <n v="55"/>
        <n v="50"/>
        <n v="45"/>
        <n v="40"/>
        <n v="35"/>
        <n v="25"/>
        <n v="30"/>
        <n v="15"/>
        <n v="7.5"/>
        <n v="2.5"/>
        <m/>
      </sharedItems>
    </cacheField>
    <cacheField name="obs" numFmtId="0">
      <sharedItems containsBlank="1" count="10">
        <m/>
        <s v="macho"/>
        <s v="femea"/>
        <s v="albino"/>
        <s v="1 amarela"/>
        <s v="interface"/>
        <s v="rodolito"/>
        <s v="amarela"/>
        <s v="matacões esparsos"/>
        <s v="pintas vermelhas"/>
      </sharedItems>
    </cacheField>
    <cacheField name="conversão" numFmtId="0">
      <sharedItems containsString="0" containsNumber="1"/>
    </cacheField>
    <cacheField name="A" numFmtId="0">
      <sharedItems containsString="0" containsNumber="1"/>
    </cacheField>
    <cacheField name="B" numFmtId="0">
      <sharedItems containsString="0" containsNumber="1"/>
    </cacheField>
    <cacheField name="peso especiefico" numFmtId="0">
      <sharedItems containsString="0" containsNumber="1"/>
    </cacheField>
    <cacheField name="Peso total" numFmtId="0">
      <sharedItems containsString="0" containsBlank="1" containsNumber="1" minValue="0" maxValue="85952.20553511371" count="981">
        <n v="42238.879925619767"/>
        <n v="20627.434667225287"/>
        <n v="15115.4359947333"/>
        <n v="10818.859046868958"/>
        <n v="10578.514928369052"/>
        <n v="8602.6075741164459"/>
        <n v="15667.2"/>
        <n v="6385.4175134265442"/>
        <n v="6343.6768681661915"/>
        <n v="6153.1576178161977"/>
        <n v="11283.186648052952"/>
        <n v="22566.373296105903"/>
        <n v="5641.5933240264758"/>
        <n v="5247.9"/>
        <n v="5225.0136077790703"/>
        <n v="4792.9198364691711"/>
        <n v="4687.2"/>
        <n v="9374.4"/>
        <n v="4498.9045387723099"/>
        <n v="12884.170922587133"/>
        <n v="4294.7236408623776"/>
        <n v="4201.7624999999998"/>
        <n v="3908.4363392624919"/>
        <n v="3879.521626552199"/>
        <n v="27156.651385865393"/>
        <n v="15518.086506208796"/>
        <n v="7759.043253104398"/>
        <n v="3639.6101317664879"/>
        <n v="3610.3375000000001"/>
        <n v="20507.348730941216"/>
        <n v="13671.565820627478"/>
        <n v="3417.8914551568696"/>
        <n v="3304.8"/>
        <n v="16524"/>
        <n v="6609.6"/>
        <n v="3170.1621859536208"/>
        <n v="19020.973115721725"/>
        <n v="3061.077549237792"/>
        <n v="2981.6744427047388"/>
        <n v="5963.3488854094776"/>
        <n v="20871.721098933172"/>
        <n v="5425"/>
        <n v="2712.5"/>
        <n v="10850"/>
        <n v="2545.5374999999999"/>
        <n v="2415.941563233283"/>
        <n v="4781.6617800116856"/>
        <n v="7172.4926700175283"/>
        <n v="2346.9609073628703"/>
        <n v="2299.4521171594952"/>
        <n v="2234.8021044952443"/>
        <n v="4469.6042089904886"/>
        <n v="8939.2084179809772"/>
        <n v="6704.4063134857333"/>
        <n v="6668.3490934757683"/>
        <n v="2131.7163438166244"/>
        <n v="2049.3740817288258"/>
        <n v="6148.1222451864778"/>
        <n v="4098.7481634576516"/>
        <n v="2013.1272250027284"/>
        <n v="2000"/>
        <n v="1977.4125000000001"/>
        <n v="5932.2375000000002"/>
        <n v="3954.8250000000003"/>
        <n v="1912.5"/>
        <n v="3825"/>
        <n v="5737.5"/>
        <n v="1890.4483088156276"/>
        <n v="1754.4216901984094"/>
        <n v="10352.15290821748"/>
        <n v="1725.3588180362467"/>
        <n v="8626.7940901812326"/>
        <n v="1691.0388858736051"/>
        <n v="1624.8508847285632"/>
        <n v="8124.2544236428157"/>
        <n v="6499.4035389142527"/>
        <n v="3249.7017694571264"/>
        <n v="4874.5526541856898"/>
        <n v="9749.1053083713796"/>
        <n v="1606.8080608081455"/>
        <n v="1603.3912240949619"/>
        <n v="6413.5648963798476"/>
        <n v="9620.3473445697709"/>
        <n v="1586.1116991683689"/>
        <n v="1483.4376203099882"/>
        <n v="1447.3528461427304"/>
        <n v="1394.2124999999999"/>
        <n v="2788.4249999999997"/>
        <n v="2777.6"/>
        <n v="1388.8"/>
        <n v="5555.2"/>
        <n v="4166.3999999999996"/>
        <n v="1380.384264602885"/>
        <n v="1355.1855333305457"/>
        <n v="2710.3710666610914"/>
        <n v="2696.4573276317115"/>
        <n v="2543.7027818426473"/>
        <n v="1271.8513909213236"/>
        <n v="6309.651667266935"/>
        <n v="2523.860666906774"/>
        <n v="1169.8993622094756"/>
        <n v="7019.3961732568532"/>
        <n v="1137.8025435833395"/>
        <n v="2275.6050871666789"/>
        <n v="4551.2101743333578"/>
        <n v="3413.4076307500181"/>
        <n v="5689.0127179166975"/>
        <n v="6826.8152615000363"/>
        <n v="2235.85805343211"/>
        <n v="1117.929026716055"/>
        <n v="32419.941774765593"/>
        <n v="10061.361240444494"/>
        <n v="6707.5741602963299"/>
        <n v="3353.7870801481649"/>
        <n v="1112.9585068900108"/>
        <n v="28936.921179140281"/>
        <n v="23372.128644690227"/>
        <n v="1107.6185990258091"/>
        <n v="1033.6396409228757"/>
        <n v="2067.2792818457515"/>
        <n v="1019.3675821639105"/>
        <n v="2038.7351643278209"/>
        <n v="1006.3414397267468"/>
        <n v="3019.0243191802401"/>
        <n v="2012.6828794534936"/>
        <n v="5031.7071986337342"/>
        <n v="4025.3657589069871"/>
        <n v="998.39416525239915"/>
        <n v="998.22402524150357"/>
        <n v="979.2"/>
        <n v="1958.4"/>
        <n v="3916.8"/>
        <n v="6783.0142959935993"/>
        <n v="930.38750000000005"/>
        <n v="5582.3250000000007"/>
        <n v="1851.5883115957397"/>
        <n v="2762.7509550109244"/>
        <n v="1841.8339700072829"/>
        <n v="887.70306266338639"/>
        <n v="1775.4061253267728"/>
        <n v="872.66285211597813"/>
        <n v="847.10586393905476"/>
        <n v="1694.2117278781095"/>
        <n v="2541.3175918171642"/>
        <n v="818.5927999638775"/>
        <n v="2455.7783998916325"/>
        <n v="1637.185599927755"/>
        <n v="809.91355729585462"/>
        <n v="770.45928631241588"/>
        <n v="3081.8371452496635"/>
        <n v="3852.2964315620793"/>
        <n v="2311.3778589372478"/>
        <n v="5393.2150041869108"/>
        <n v="1540.9185726248318"/>
        <n v="4622.7557178744955"/>
        <n v="6163.6742904993271"/>
        <n v="10786.430008373822"/>
        <n v="9245.5114357489911"/>
        <n v="7704.5928631241586"/>
        <n v="8475.0521494365748"/>
        <n v="10015.970722061407"/>
        <n v="6934.1335768117433"/>
        <n v="13097.80786731107"/>
        <n v="13868.267153623487"/>
        <n v="11556.889294686238"/>
        <n v="12327.348580998654"/>
        <n v="16179.645012560733"/>
        <n v="16950.10429887315"/>
        <n v="21572.860016747643"/>
        <n v="767.46249999999998"/>
        <n v="759.67819720000477"/>
        <n v="1519.3563944000095"/>
        <n v="3038.7127888000191"/>
        <n v="5317.7473804000338"/>
        <n v="2279.0345916000142"/>
        <n v="12596.443914628733"/>
        <n v="1481.9345781916156"/>
        <n v="740.96728909580781"/>
        <n v="5186.7710236706544"/>
        <n v="7409.6728909580779"/>
        <n v="34825.462587502967"/>
        <n v="17783.214938299388"/>
        <n v="85952.20553511371"/>
        <n v="20747.084094682617"/>
        <n v="8891.6074691496942"/>
        <n v="23710.95325106585"/>
        <n v="40753.200900269432"/>
        <n v="11855.476625532925"/>
        <n v="11114.509336437117"/>
        <n v="3704.836445479039"/>
        <n v="4445.8037345748471"/>
        <n v="2963.8691563832313"/>
        <n v="9632.5747582455024"/>
        <n v="25933.855118353273"/>
        <n v="13337.411203724541"/>
        <n v="38530.29903298201"/>
        <n v="5927.7383127664625"/>
        <n v="2222.9018672874236"/>
        <n v="10373.542047341309"/>
        <n v="24451.920540161656"/>
        <n v="20006.116805586811"/>
        <n v="31120.626142023928"/>
        <n v="48162.87379122751"/>
        <n v="28156.756985640695"/>
        <n v="39271.266322077812"/>
        <n v="44458.037345748467"/>
        <n v="62982.219573143666"/>
        <n v="8150.6401800538861"/>
        <n v="14819.345781916156"/>
        <n v="34084.495298407157"/>
        <n v="74096.728909580779"/>
        <n v="19265.149516491005"/>
        <n v="709.5119576564025"/>
        <n v="1419.023915312805"/>
        <n v="1400.8943334211199"/>
        <n v="700.44716671055994"/>
        <n v="2101.3415001316798"/>
        <n v="686.26279947656167"/>
        <n v="1372.5255989531233"/>
        <n v="2058.788398429685"/>
        <n v="2745.0511979062467"/>
        <n v="673.47470511666143"/>
        <n v="1346.9494102333229"/>
        <n v="2693.8988204666457"/>
        <n v="2020.4241153499843"/>
        <n v="664.91024160654422"/>
        <n v="655.98749999999995"/>
        <n v="1311.9749999999999"/>
        <n v="650.05665398736835"/>
        <n v="1298.3113300925249"/>
        <n v="2596.6226601850499"/>
        <n v="3894.9339902775746"/>
        <n v="649.15566504626247"/>
        <n v="4544.0896553238372"/>
        <n v="22720.448276619187"/>
        <n v="6491.5566504626249"/>
        <n v="8439.0236456014118"/>
        <n v="647.55168958485274"/>
        <n v="3885.3101375091164"/>
        <n v="2590.206758339411"/>
        <n v="619.2515486362737"/>
        <n v="603.67064065895704"/>
        <n v="1180.9956549425583"/>
        <n v="590.49782747127915"/>
        <n v="3542.9869648276749"/>
        <n v="1771.4934824138375"/>
        <n v="1757.5836804162518"/>
        <n v="585.86122680541723"/>
        <n v="2343.4449072216689"/>
        <n v="1171.7224536108345"/>
        <n v="548.60375526762687"/>
        <n v="1097.2075105352537"/>
        <n v="521.91368462946423"/>
        <n v="4697.2231616651779"/>
        <n v="486.23812459083422"/>
        <n v="972.47624918166844"/>
        <n v="1944.9524983633369"/>
        <n v="1458.7143737725028"/>
        <n v="481.70712817666475"/>
        <n v="963.41425635332951"/>
        <n v="480.15890754210886"/>
        <n v="960.31781508421773"/>
        <n v="1440.4767226263266"/>
        <n v="2880.9534452526532"/>
        <n v="470.7068295490177"/>
        <n v="457.61854075076047"/>
        <n v="456.97576043217759"/>
        <n v="443.79294680201997"/>
        <n v="887.58589360403994"/>
        <n v="1331.3788404060599"/>
        <n v="5325.5153616242396"/>
        <n v="2218.9647340101001"/>
        <n v="3106.5506276141396"/>
        <n v="1775.1717872080799"/>
        <n v="3550.3435744161598"/>
        <n v="2662.7576808121198"/>
        <n v="4437.9294680202001"/>
        <n v="4881.7224148222194"/>
        <n v="15532.753138070699"/>
        <n v="44379.294680201994"/>
        <n v="5769.3083084262598"/>
        <n v="9763.4448296444389"/>
        <n v="8875.8589360404003"/>
        <n v="11094.823670050499"/>
        <n v="13313.788404060599"/>
        <n v="24408.612074111097"/>
        <n v="6656.8942020302993"/>
        <n v="434.38870022796868"/>
        <n v="868.77740045593737"/>
        <n v="1303.1661006839061"/>
        <n v="423.40532317837847"/>
        <n v="846.81064635675693"/>
        <n v="1693.6212927135139"/>
        <n v="1270.2159695351354"/>
        <n v="418.47378368926201"/>
        <n v="400.9568406262739"/>
        <n v="1603.8273625050956"/>
        <n v="1202.8705218788218"/>
        <n v="801.9136812525478"/>
        <n v="400.63779005068659"/>
        <n v="801.27558010137318"/>
        <n v="1201.9133701520598"/>
        <n v="2804.4645303548059"/>
        <n v="1602.5511602027464"/>
        <n v="4407.0156905575523"/>
        <n v="2403.8267403041195"/>
        <n v="5608.9290607096118"/>
        <n v="2003.1889502534329"/>
        <n v="3205.1023204054927"/>
        <n v="7612.118010963045"/>
        <n v="6410.2046408109854"/>
        <n v="3605.7401104561795"/>
        <n v="8012.7558010137318"/>
        <n v="398.07721587920457"/>
        <n v="1163.0372651064699"/>
        <n v="387.67908836882333"/>
        <n v="775.35817673764666"/>
        <n v="5815.1863255323497"/>
        <n v="1020.7156732658383"/>
        <n v="1360.9542310211177"/>
        <n v="680.47711551055886"/>
        <n v="340.23855775527943"/>
        <n v="2041.4313465316766"/>
        <n v="2381.6699042869559"/>
        <n v="1701.1927887763973"/>
        <n v="3062.147019797515"/>
        <n v="3742.6241353080736"/>
        <n v="4082.8626930633532"/>
        <n v="4763.3398085739118"/>
        <n v="50493.002196876259"/>
        <n v="3702.8201611042587"/>
        <n v="15821.140688354561"/>
        <n v="10098.600439375252"/>
        <n v="15484.520673708719"/>
        <n v="11108.460483312776"/>
        <n v="6732.4002929168346"/>
        <n v="13464.800585833669"/>
        <n v="16157.760703000402"/>
        <n v="4376.0601903959423"/>
        <n v="5049.3002196876259"/>
        <n v="3366.2001464584173"/>
        <n v="21880.300951979712"/>
        <n v="15147.900659062876"/>
        <n v="16831.000732292086"/>
        <n v="8415.5003661460432"/>
        <n v="31978.901391354961"/>
        <n v="7069.020307562676"/>
        <n v="11781.700512604461"/>
        <n v="10771.840468666935"/>
        <n v="1683.1000732292086"/>
        <n v="7742.2603368543596"/>
        <n v="6059.1602636251509"/>
        <n v="12118.320527250302"/>
        <n v="4039.4401757501005"/>
        <n v="9761.9804247294087"/>
        <n v="10435.220454021093"/>
        <n v="2356.3401025208918"/>
        <n v="14138.040615125352"/>
        <n v="6395.7802782709923"/>
        <n v="9425.3604100835673"/>
        <n v="7405.6403222085173"/>
        <n v="19860.580864104661"/>
        <n v="5722.5402489793087"/>
        <n v="5385.9202343334673"/>
        <n v="13801.420600479511"/>
        <n v="17504.240761583769"/>
        <n v="12791.560556541985"/>
        <n v="2692.9601171667337"/>
        <n v="12454.940541896143"/>
        <n v="3029.5801318125755"/>
        <n v="17167.620746937926"/>
        <n v="18177.480790875452"/>
        <n v="1009.8600439375251"/>
        <n v="2019.7200878750502"/>
        <n v="13128.180571187826"/>
        <n v="67324.002929168346"/>
        <n v="1346.4800585833668"/>
        <n v="8078.880351500201"/>
        <n v="18514.100805521295"/>
        <n v="336.62001464584171"/>
        <n v="4712.6802050417837"/>
        <n v="673.24002929168341"/>
        <n v="16494.380717646243"/>
        <n v="33662.001464584173"/>
        <n v="9088.740395437726"/>
        <n v="11445.080497958617"/>
        <n v="336.52924673071095"/>
        <n v="335.75588255125439"/>
        <n v="1007.2676476537631"/>
        <n v="671.51176510250878"/>
        <n v="1343.0235302050176"/>
        <n v="325.58509950248845"/>
        <n v="313.25479785250087"/>
        <n v="309.64832376527772"/>
        <n v="619.29664753055545"/>
        <n v="3096.4832376527775"/>
        <n v="2167.538266356944"/>
        <n v="928.94497129583317"/>
        <n v="1238.5932950611109"/>
        <n v="1548.2416188263887"/>
        <n v="286.87830370223014"/>
        <n v="573.75660740446028"/>
        <n v="860.63491110669042"/>
        <n v="279.6875"/>
        <n v="549.02626901459553"/>
        <n v="274.51313450729776"/>
        <n v="823.53940352189329"/>
        <n v="1075.7743617181209"/>
        <n v="537.88718085906044"/>
        <n v="806.83077128859065"/>
        <n v="1344.717952147651"/>
        <n v="3227.3230851543626"/>
        <n v="2151.5487234362417"/>
        <n v="1882.6051330067116"/>
        <n v="1613.6615425771813"/>
        <n v="268.94359042953022"/>
        <n v="2958.3794947248325"/>
        <n v="2689.435904295302"/>
        <n v="2420.4923138657718"/>
        <n v="4572.041037302014"/>
        <n v="3496.2666755838927"/>
        <n v="4303.0974468724835"/>
        <n v="3765.2102660134233"/>
        <n v="4840.9846277315437"/>
        <n v="6723.5897607382558"/>
        <n v="1577.1606627296133"/>
        <n v="1840.0207731845487"/>
        <n v="788.58033136480663"/>
        <n v="525.72022090987105"/>
        <n v="3154.3213254592265"/>
        <n v="10514.40441819742"/>
        <n v="262.86011045493552"/>
        <n v="3417.1814359141617"/>
        <n v="1051.4404418197421"/>
        <n v="3942.9016568240327"/>
        <n v="5257.2022090987102"/>
        <n v="261.42128550317625"/>
        <n v="522.8425710063525"/>
        <n v="259.74157899187929"/>
        <n v="255.02120195358899"/>
        <n v="253.2275275322385"/>
        <n v="248.92846396069424"/>
        <n v="995.71385584277698"/>
        <n v="746.78539188208276"/>
        <n v="497.85692792138849"/>
        <n v="1493.5707837641655"/>
        <n v="1742.4992477248597"/>
        <n v="733.48829613162877"/>
        <n v="244.49609871054292"/>
        <n v="977.9843948421717"/>
        <n v="488.99219742108585"/>
        <n v="242.00460433547849"/>
        <n v="484.00920867095698"/>
        <n v="1694.0322303483495"/>
        <n v="239.0625"/>
        <n v="1419.4365853781251"/>
        <n v="236.57276422968752"/>
        <n v="1656.0093496078127"/>
        <n v="2838.8731707562501"/>
        <n v="4731.4552845937505"/>
        <n v="473.14552845937504"/>
        <n v="236.3539157445052"/>
        <n v="709.06174723351558"/>
        <n v="472.7078314890104"/>
        <n v="945.4156629780208"/>
        <n v="1181.7695787225259"/>
        <n v="2127.1852417005466"/>
        <n v="2836.2469889340623"/>
        <n v="680.63847757582926"/>
        <n v="212.5"/>
        <n v="211.39242031612073"/>
        <n v="422.78484063224147"/>
        <n v="1617.4971760298261"/>
        <n v="202.18714700372826"/>
        <n v="181.64514846469885"/>
        <n v="181.55648642959628"/>
        <n v="174.98502461447123"/>
        <n v="656.57681512252884"/>
        <n v="3775.3166869545407"/>
        <n v="1149.0094264644254"/>
        <n v="1477.29783402569"/>
        <n v="1969.7304453675865"/>
        <n v="164.14420378063221"/>
        <n v="328.28840756126442"/>
        <n v="984.86522268379326"/>
        <n v="820.72101890316105"/>
        <n v="158.83846913197661"/>
        <n v="953.03081479185971"/>
        <n v="476.51540739592986"/>
        <n v="157.64875958225977"/>
        <n v="315.29751916451954"/>
        <n v="788.24379791129888"/>
        <n v="472.94627874677929"/>
        <n v="945.89255749355857"/>
        <n v="1103.5413170758184"/>
        <n v="630.59503832903908"/>
        <n v="3152.9751916451955"/>
        <n v="140.80000000000001"/>
        <n v="218.93214068561713"/>
        <n v="109.46607034280856"/>
        <n v="328.39821102842569"/>
        <n v="437.86428137123426"/>
        <n v="530.15222663807356"/>
        <n v="212.06089065522943"/>
        <n v="424.12178131045886"/>
        <n v="106.03044532761471"/>
        <n v="2014.5784612246796"/>
        <n v="318.09133598284416"/>
        <n v="742.21311729330296"/>
        <n v="636.18267196568831"/>
        <n v="1060.3044532761471"/>
        <n v="1166.3348986037618"/>
        <n v="848.24356262091771"/>
        <n v="954.27400794853247"/>
        <n v="103.71076346276588"/>
        <n v="207.42152692553177"/>
        <n v="100.71894345437795"/>
        <n v="201.4378869087559"/>
        <n v="302.15683036313385"/>
        <n v="604.3136607262677"/>
        <n v="705.03260418064565"/>
        <n v="402.8757738175118"/>
        <n v="99.844308303194822"/>
        <n v="199.68861660638964"/>
        <n v="299.53292490958449"/>
        <n v="399.37723321277929"/>
        <n v="599.06584981916899"/>
        <n v="196.67202210743989"/>
        <n v="98.336011053719943"/>
        <n v="97.587051405503814"/>
        <n v="195.17410281100763"/>
        <n v="292.76115421651144"/>
        <n v="188.65"/>
        <n v="94.325000000000003"/>
        <n v="90.812619345794587"/>
        <n v="86.540499435371672"/>
        <n v="173.08099887074334"/>
        <n v="259.62149830611503"/>
        <n v="346.16199774148669"/>
        <n v="85.75"/>
        <n v="83.944873923971386"/>
        <n v="167.88974784794277"/>
        <n v="82.85604009080248"/>
        <n v="74.436080804008085"/>
        <n v="148.87216160801617"/>
        <n v="223.30824241202424"/>
        <n v="297.74432321603234"/>
        <n v="70.589905523267788"/>
        <n v="67.690693197082425"/>
        <n v="61.093281166361997"/>
        <n v="427.652968164534"/>
        <n v="305.46640583180999"/>
        <n v="488.74624933089598"/>
        <n v="244.37312466544799"/>
        <n v="549.83953049725801"/>
        <n v="366.55968699817197"/>
        <n v="122.18656233272399"/>
        <n v="916.39921749542998"/>
        <n v="1160.772342160878"/>
        <n v="1893.8917161572219"/>
        <n v="1527.3320291590499"/>
        <n v="672.02609282998196"/>
        <n v="1221.86562332724"/>
        <n v="58.536437970851551"/>
        <n v="116.90078607017618"/>
        <n v="58.450393035088091"/>
        <n v="233.80157214035236"/>
        <n v="175.35117910526426"/>
        <n v="292.25196517544043"/>
        <n v="584.50393035088086"/>
        <n v="350.70235821052853"/>
        <n v="642.95432338596902"/>
        <n v="467.60314428070473"/>
        <n v="54.990655444598652"/>
        <n v="54.934598899323518"/>
        <n v="329.60759339594108"/>
        <n v="1150.5586799764542"/>
        <n v="1369.7127142576835"/>
        <n v="493.09657713276607"/>
        <n v="219.15403428122937"/>
        <n v="109.57701714061469"/>
        <n v="54.414959423729201"/>
        <n v="108.8299188474584"/>
        <n v="380.90471596610439"/>
        <n v="163.24487827118759"/>
        <n v="326.48975654237518"/>
        <n v="435.31967538983361"/>
        <n v="217.6598376949168"/>
        <n v="272.07479711864602"/>
        <n v="598.56455366102125"/>
        <n v="544.14959423729204"/>
        <n v="761.80943193220878"/>
        <n v="52.966214044857814"/>
        <n v="52.171623892313889"/>
        <n v="104.34324778462778"/>
        <n v="51.099717073612503"/>
        <n v="102.05287867926675"/>
        <n v="51.026439339633377"/>
        <n v="255.13219669816689"/>
        <n v="153.07931801890012"/>
        <n v="204.10575735853351"/>
        <n v="306.15863603780025"/>
        <n v="357.18507537743363"/>
        <n v="561.29083273596711"/>
        <n v="49.717024408551566"/>
        <n v="149.1510732256547"/>
        <n v="97.454368294210042"/>
        <n v="48.727184147105021"/>
        <n v="88.882277487003947"/>
        <n v="44.441138743501973"/>
        <n v="133.32341623050593"/>
        <n v="43.620462647231093"/>
        <n v="37.857169670187268"/>
        <n v="113.57150901056181"/>
        <n v="75.714339340374536"/>
        <n v="227.14301802112362"/>
        <n v="75.59353063345155"/>
        <n v="138.73939549201413"/>
        <n v="416.21818647604238"/>
        <n v="104.05454661901059"/>
        <n v="34.684848873003531"/>
        <n v="242.79394211102471"/>
        <n v="69.369697746007063"/>
        <n v="2254.5151767452294"/>
        <n v="381.53333760303883"/>
        <n v="32.755467643112482"/>
        <n v="65.510935286224964"/>
        <n v="26.5625"/>
        <n v="25.477208029281577"/>
        <n v="22.222040093137309"/>
        <n v="304.6875"/>
        <n v="13.910405665929426"/>
        <n v="13.563409057226703"/>
        <n v="12.767654816547353"/>
        <n v="12.30385653569728"/>
        <n v="24.60771307139456"/>
        <n v="11.945455692126167"/>
        <n v="11.894240475111069"/>
        <n v="23.788480950222137"/>
        <n v="11.751155218438655"/>
        <n v="23.502310436877309"/>
        <n v="10.964901018865781"/>
        <n v="32.439193401216528"/>
        <n v="21.626128934144351"/>
        <n v="10.813064467072175"/>
        <n v="47.124464577261662"/>
        <n v="78.540774295436094"/>
        <n v="54.97854200680527"/>
        <n v="282.74678746356994"/>
        <n v="15.70815485908722"/>
        <n v="62.832619436348878"/>
        <n v="70.686696865892486"/>
        <n v="109.95708401361054"/>
        <n v="164.93562602041581"/>
        <n v="86.394851724979702"/>
        <n v="298.45494232265719"/>
        <n v="31.416309718174439"/>
        <n v="23.562232288630831"/>
        <n v="7.8540774295436098"/>
        <n v="94.248929154523324"/>
        <n v="314.16309718174438"/>
        <n v="235.6223228863083"/>
        <n v="39.270387147718047"/>
        <n v="172.7897034499594"/>
        <n v="125.66523887269776"/>
        <n v="180.64378087950303"/>
        <n v="133.51931630224138"/>
        <n v="290.60086489311357"/>
        <n v="117.81116144315415"/>
        <n v="196.35193573859024"/>
        <n v="274.89271003402632"/>
        <n v="204.20601316813386"/>
        <n v="149.22747116132859"/>
        <n v="157.08154859087219"/>
        <n v="212.06009059767746"/>
        <n v="392.70387147718048"/>
        <n v="463.39056834307297"/>
        <n v="102.10300658406693"/>
        <n v="7.7611454076712985"/>
        <n v="23.01340934794138"/>
        <n v="15.342272898627586"/>
        <n v="7.671136449313793"/>
        <n v="46.02681869588276"/>
        <n v="53.697955145196552"/>
        <n v="30.684545797255172"/>
        <n v="38.355682246568968"/>
        <n v="69.040228043824143"/>
        <n v="99.724773841079312"/>
        <n v="84.382500942451728"/>
        <n v="92.05363739176552"/>
        <n v="61.369091594510344"/>
        <n v="15.023414313213864"/>
        <n v="7.5117071566069322"/>
        <n v="22.535121469820798"/>
        <n v="30.046828626427729"/>
        <n v="45.070242939641595"/>
        <n v="52.581950096248526"/>
        <n v="37.558535783034664"/>
        <n v="97.652193035890122"/>
        <n v="75.117071566069328"/>
        <n v="60.093657252855458"/>
        <n v="21.571065784233987"/>
        <n v="7.1903552614113293"/>
        <n v="14.380710522822659"/>
        <n v="7.0696714417778344"/>
        <n v="7.0367149081055116"/>
        <n v="14.073429816211023"/>
        <n v="6.3372988368370082"/>
        <n v="38.023793021022051"/>
        <n v="12.674597673674016"/>
        <n v="25.349195347348033"/>
        <n v="44.361091857859059"/>
        <n v="31.68649418418504"/>
        <n v="19.011896510511026"/>
        <n v="50.698390694696066"/>
        <n v="76.047586042044102"/>
        <n v="133.08327557357717"/>
        <n v="107.73408022622914"/>
        <n v="95.059482552555124"/>
        <n v="63.372988368370081"/>
        <n v="158.4324709209252"/>
        <n v="69.710287205207095"/>
        <n v="120.40867789990315"/>
        <n v="126.74597673674016"/>
        <n v="88.722183715718117"/>
        <n v="101.39678138939213"/>
        <n v="57.035689531533073"/>
        <n v="139.42057441041419"/>
        <n v="171.10706859459921"/>
        <n v="82.38488487888111"/>
        <n v="152.0951720840882"/>
        <n v="6.2243855127961885"/>
        <n v="12.448771025592377"/>
        <n v="18.673156538388564"/>
        <n v="56.019469615165697"/>
        <n v="24.897542051184754"/>
        <n v="49.795084102369508"/>
        <n v="43.570698589573318"/>
        <n v="12.175195793543107"/>
        <n v="79.138772658030192"/>
        <n v="6.0875978967715536"/>
        <n v="18.262793690314659"/>
        <n v="30.43798948385777"/>
        <n v="36.525587380629318"/>
        <n v="54.788381070943984"/>
        <n v="66.963576864487095"/>
        <n v="24.350391587086214"/>
        <n v="42.613185277400873"/>
        <n v="60.87597896771554"/>
        <n v="103.48916424511641"/>
        <n v="48.700783174172429"/>
        <n v="85.226370554801747"/>
        <n v="73.051174761258636"/>
        <n v="115.66436003865952"/>
        <n v="140.01475162574573"/>
        <n v="5.7374999999999998"/>
        <n v="5.3547672905998889"/>
        <n v="4.9699892029396606"/>
        <n v="34.789924420577627"/>
        <n v="14.909967608818981"/>
        <n v="13.524066872331332"/>
        <n v="9.0160445815542207"/>
        <n v="31.556156035439773"/>
        <n v="4.5080222907771104"/>
        <n v="22.540111453885551"/>
        <n v="27.048133744662664"/>
        <n v="18.032089163108441"/>
        <n v="85.652423524765098"/>
        <n v="54.096267489325328"/>
        <n v="45.080222907771102"/>
        <n v="8.4165774737211567"/>
        <n v="12.624866210581736"/>
        <n v="210.41443684302891"/>
        <n v="25.249732421163472"/>
        <n v="58.916042316048099"/>
        <n v="29.458021158024049"/>
        <n v="3.9112516180267258"/>
        <n v="15.645006472106903"/>
        <n v="11.733754854080178"/>
        <n v="7.8225032360534517"/>
        <n v="19.556258090133628"/>
        <n v="23.467509708160357"/>
        <n v="86.047535596587963"/>
        <n v="58.668774270400888"/>
        <n v="132.98255501290868"/>
        <n v="46.935019416320714"/>
        <n v="27.378761326187082"/>
        <n v="31.290012944213807"/>
        <n v="105.6037936867216"/>
        <n v="54.757522652374163"/>
        <n v="89.958787214614688"/>
        <n v="70.402529124481063"/>
        <n v="3.7546875000000002"/>
        <n v="2.593034515359999"/>
        <n v="2.0475793534200637"/>
        <n v="4.0951587068401274"/>
        <n v="0.50256124877797914"/>
        <n v="1.0051224975559583"/>
        <n v="2.0102449951119166"/>
        <n v="1.5076837463339374"/>
        <n v="3.0153674926678748"/>
        <n v="0.80515408990632698"/>
        <n v="0.40257704495316349"/>
        <n v="0.40151206795507166"/>
        <n v="1.824761357799463"/>
        <n v="8.2114261100975838"/>
        <n v="3.9536496085655033"/>
        <n v="1.520634464832886"/>
        <n v="4.866030287465235"/>
        <n v="5.7784109663649668"/>
        <n v="8.5155530030641611"/>
        <n v="3.3453958226323492"/>
        <n v="3.649522715598926"/>
        <n v="1.2165075718663088"/>
        <n v="2.4330151437326175"/>
        <n v="2.1288882507660403"/>
        <n v="0.60825378593315438"/>
        <n v="6.3866647522981213"/>
        <n v="9.7320605749304701"/>
        <n v="2.7371420366991948"/>
        <n v="9.1238067889973156"/>
        <n v="4.2577765015320805"/>
        <n v="4.5619033944986578"/>
        <n v="7.6031723241644293"/>
        <n v="6.082537859331544"/>
        <n v="10.644441253830202"/>
        <n v="3.041268929665772"/>
        <n v="0.30412689296657719"/>
        <n v="15.206344648328859"/>
        <n v="0.87212952517798903"/>
        <n v="0.29070984172599634"/>
        <n v="0.58141968345199269"/>
        <n v="1.7442590503559781"/>
        <n v="1.1628393669039854"/>
        <n v="1.4535492086299817"/>
        <n v="2.6163885755339669"/>
        <n v="3.19780825898596"/>
        <n v="2.0349688920819746"/>
        <n v="2.9070984172599634"/>
        <n v="0.2865789524483992"/>
        <n v="0.57315790489679841"/>
        <n v="0.85973685734519756"/>
        <n v="1.7194737146903951"/>
        <n v="1.4328947622419961"/>
        <n v="2.2926316195871936"/>
        <n v="2.0060526671387944"/>
        <n v="2.5792105720355929"/>
        <n v="4.2986842867259885"/>
        <n v="1.1463158097935968"/>
        <n v="3.4389474293807902"/>
        <n v="0.84934566133155354"/>
        <n v="0.56623044088770236"/>
        <n v="1.6986913226631071"/>
        <n v="0.28311522044385118"/>
        <n v="1.9818065431069583"/>
        <n v="3.6804978657700653"/>
        <n v="1.1324608817754047"/>
        <n v="2.2649217635508094"/>
        <n v="1.5542267491886306"/>
        <n v="0.25903779153143841"/>
        <n v="0.51807558306287682"/>
        <n v="0.73431173915722159"/>
        <n v="0.24477057971907384"/>
        <n v="2.905203027992143"/>
        <n v="3.3894035326575005"/>
        <n v="1.210501261663393"/>
        <n v="1.6947017663287502"/>
        <n v="1.9368020186614288"/>
        <n v="2.1789022709941075"/>
        <n v="0.96840100933071438"/>
        <n v="1.4526015139960715"/>
        <n v="0.24210025233267859"/>
        <n v="0.72630075699803576"/>
        <n v="4.5999047943208931"/>
        <n v="4.115704289655536"/>
        <n v="8.71560908397643"/>
        <n v="5.0841052989862501"/>
        <n v="6.052506308316965"/>
        <n v="4.842005046653572"/>
        <n v="7.0209073176476791"/>
        <n v="6.2946065606496431"/>
        <n v="3.8736040373228575"/>
        <n v="2.421002523326786"/>
        <n v="0.48420050466535719"/>
        <n v="9.441909840974466"/>
        <n v="5.8104060559842861"/>
        <n v="4.357804541988215"/>
        <n v="7.989308326978394"/>
        <n v="3.1473032803248215"/>
        <n v="2.6631027756594645"/>
        <n v="7.5051078223130361"/>
        <n v="8.4735088316437501"/>
        <n v="7.747208074645715"/>
        <n v="5.326205551318929"/>
        <n v="6.536706812982322"/>
        <n v="13.073413625964644"/>
        <n v="6.778807065315001"/>
        <n v="7.263007569980358"/>
        <n v="9.684010093307144"/>
        <n v="13.315513878297322"/>
        <n v="3.631503784990179"/>
        <n v="11.620812111968572"/>
        <n v="8.2314085793110721"/>
        <n v="12.10501261663393"/>
        <n v="16.220716906289464"/>
        <n v="8.957709336309108"/>
        <n v="13.79971438296268"/>
        <n v="38.00973961623054"/>
        <n v="36.315037849901792"/>
        <n v="22.999523971604468"/>
        <n v="24.21002523326786"/>
        <n v="19.368020186614288"/>
        <n v="21.789022709941072"/>
        <n v="16.9470176632875"/>
        <n v="29.052030279921432"/>
        <n v="31.473032803248216"/>
        <n v="0.41879542563951216"/>
        <n v="0.20939771281975608"/>
        <n v="0.83759085127902433"/>
        <n v="1.4657839897382925"/>
        <n v="0.62819313845926827"/>
        <n v="4.81614739485439"/>
        <n v="2.5127725538370731"/>
        <n v="1.0469885640987804"/>
        <n v="3.1409656922963411"/>
        <n v="1.8845794153778048"/>
        <n v="2.931567979476585"/>
        <n v="1.2563862769185365"/>
        <n v="2.0939771281975608"/>
        <n v="0.20029089096994784"/>
        <n v="0.17424295598865394"/>
        <n v="0.30921019062644667"/>
        <n v="1.2368407625057867"/>
        <n v="1.0822356671925633"/>
        <n v="0.61842038125289334"/>
        <n v="0.15460509531322333"/>
        <n v="0.46381528593967003"/>
        <n v="0.28343781399777773"/>
        <n v="0.14171890699888887"/>
        <n v="0.42515672099666657"/>
        <n v="0.56687562799555546"/>
        <n v="0.14094224804199171"/>
        <n v="0.70471124020995857"/>
        <n v="0.4228267441259751"/>
        <n v="0.28188449608398342"/>
        <n v="0.98659573629394193"/>
        <n v="0.56376899216796683"/>
        <n v="0.55625000000000002"/>
        <n v="1.1125"/>
        <n v="0.6953125"/>
        <n v="1.5296875000000001"/>
        <n v="2.6421874999999999"/>
        <n v="0.13906250000000001"/>
        <n v="1.8078125"/>
        <n v="1.9468749999999999"/>
        <n v="0.83437499999999998"/>
        <n v="0.41718749999999999"/>
        <n v="0.97343749999999996"/>
        <n v="0.27812500000000001"/>
        <n v="2.3640625000000002"/>
        <n v="2.0859375"/>
        <n v="2.5031249999999998"/>
        <n v="1.66875"/>
        <n v="3.0593750000000002"/>
        <n v="1.390625"/>
        <n v="1.2515624999999999"/>
        <n v="2.2250000000000001"/>
        <n v="3.8937499999999998"/>
        <n v="4.0328125000000004"/>
        <n v="4.3109374999999996"/>
        <n v="2.78125"/>
        <n v="2.9203125000000001"/>
        <n v="3.3374999999999999"/>
        <n v="0.22066838302407746"/>
        <n v="0.44133676604815492"/>
        <n v="0.3310025745361162"/>
        <n v="1.1033419151203874"/>
        <n v="1.5446786811685422"/>
        <n v="0.11033419151203873"/>
        <n v="0"/>
        <m/>
      </sharedItems>
    </cacheField>
    <cacheField name="profundidade2" numFmtId="0" databaseField="0">
      <fieldGroup base="5">
        <discretePr count="29">
          <x v="3"/>
          <x v="1"/>
          <x v="2"/>
          <x v="1"/>
          <x v="2"/>
          <x v="1"/>
          <x v="1"/>
          <x v="5"/>
          <x v="2"/>
          <x v="3"/>
          <x v="1"/>
          <x v="5"/>
          <x v="5"/>
          <x v="2"/>
          <x v="3"/>
          <x v="4"/>
          <x v="1"/>
          <x v="2"/>
          <x v="3"/>
          <x v="4"/>
          <x v="4"/>
          <x v="1"/>
          <x v="3"/>
          <x v="4"/>
          <x v="1"/>
          <x v="2"/>
          <x v="2"/>
          <x v="2"/>
          <x v="0"/>
        </discretePr>
        <groupItems count="6">
          <m/>
          <s v="Agrupar1"/>
          <s v="Agrupar2"/>
          <s v="Agrupar3"/>
          <s v="Agrupar4"/>
          <s v="Agrupar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uario" refreshedDate="40050.756032523146" createdVersion="1" refreshedVersion="2" recordCount="65535" upgradeOnRefresh="1">
  <cacheSource type="worksheet">
    <worksheetSource ref="A1:T65536" sheet="Base"/>
  </cacheSource>
  <cacheFields count="20">
    <cacheField name="Ano" numFmtId="0">
      <sharedItems containsString="0" containsBlank="1" containsNumber="1" containsInteger="1" minValue="2007" maxValue="2009" count="3">
        <n v="2009"/>
        <n v="2007"/>
        <m/>
      </sharedItems>
    </cacheField>
    <cacheField name="censo" numFmtId="0">
      <sharedItems containsString="0" containsBlank="1" containsNumber="1" containsInteger="1" minValue="1" maxValue="344" count="345">
        <n v="244"/>
        <n v="43"/>
        <n v="166"/>
        <n v="169"/>
        <n v="257"/>
        <n v="72"/>
        <n v="85"/>
        <n v="328"/>
        <n v="173"/>
        <n v="94"/>
        <n v="175"/>
        <n v="73"/>
        <n v="75"/>
        <n v="78"/>
        <n v="80"/>
        <n v="242"/>
        <n v="300"/>
        <n v="301"/>
        <n v="302"/>
        <n v="326"/>
        <n v="243"/>
        <n v="154"/>
        <n v="186"/>
        <n v="210"/>
        <n v="308"/>
        <n v="331"/>
        <n v="21"/>
        <n v="23"/>
        <n v="159"/>
        <n v="184"/>
        <n v="284"/>
        <n v="44"/>
        <n v="62"/>
        <n v="335"/>
        <n v="19"/>
        <n v="52"/>
        <n v="83"/>
        <n v="127"/>
        <n v="221"/>
        <n v="27"/>
        <n v="20"/>
        <n v="55"/>
        <n v="209"/>
        <n v="259"/>
        <n v="325"/>
        <n v="327"/>
        <n v="176"/>
        <n v="219"/>
        <n v="225"/>
        <n v="330"/>
        <n v="82"/>
        <n v="171"/>
        <n v="172"/>
        <n v="231"/>
        <n v="56"/>
        <n v="81"/>
        <n v="118"/>
        <n v="148"/>
        <n v="149"/>
        <n v="150"/>
        <n v="196"/>
        <n v="272"/>
        <n v="288"/>
        <n v="11"/>
        <n v="30"/>
        <n v="17"/>
        <n v="18"/>
        <n v="24"/>
        <n v="28"/>
        <n v="70"/>
        <n v="122"/>
        <n v="227"/>
        <n v="280"/>
        <n v="281"/>
        <n v="282"/>
        <n v="283"/>
        <n v="342"/>
        <n v="31"/>
        <n v="121"/>
        <n v="45"/>
        <n v="167"/>
        <n v="203"/>
        <n v="220"/>
        <n v="334"/>
        <n v="9"/>
        <n v="16"/>
        <n v="84"/>
        <n v="263"/>
        <n v="22"/>
        <n v="26"/>
        <n v="29"/>
        <n v="93"/>
        <n v="95"/>
        <n v="98"/>
        <n v="100"/>
        <n v="108"/>
        <n v="109"/>
        <n v="111"/>
        <n v="116"/>
        <n v="126"/>
        <n v="174"/>
        <n v="222"/>
        <n v="223"/>
        <n v="226"/>
        <n v="279"/>
        <n v="299"/>
        <n v="333"/>
        <n v="336"/>
        <n v="128"/>
        <n v="131"/>
        <n v="202"/>
        <n v="212"/>
        <n v="249"/>
        <n v="155"/>
        <n v="237"/>
        <n v="274"/>
        <n v="157"/>
        <n v="216"/>
        <n v="74"/>
        <n v="77"/>
        <n v="91"/>
        <n v="134"/>
        <n v="204"/>
        <n v="215"/>
        <n v="256"/>
        <n v="160"/>
        <n v="12"/>
        <n v="106"/>
        <n v="110"/>
        <n v="115"/>
        <n v="119"/>
        <n v="177"/>
        <n v="180"/>
        <n v="261"/>
        <n v="278"/>
        <n v="295"/>
        <n v="316"/>
        <n v="147"/>
        <n v="340"/>
        <n v="253"/>
        <n v="132"/>
        <n v="10"/>
        <n v="33"/>
        <n v="164"/>
        <n v="170"/>
        <n v="199"/>
        <n v="25"/>
        <n v="42"/>
        <n v="46"/>
        <n v="48"/>
        <n v="49"/>
        <n v="50"/>
        <n v="51"/>
        <n v="58"/>
        <n v="60"/>
        <n v="64"/>
        <n v="76"/>
        <n v="86"/>
        <n v="87"/>
        <n v="88"/>
        <n v="168"/>
        <n v="189"/>
        <n v="151"/>
        <n v="245"/>
        <n v="8"/>
        <n v="262"/>
        <n v="90"/>
        <n v="7"/>
        <n v="15"/>
        <n v="36"/>
        <n v="38"/>
        <n v="47"/>
        <n v="53"/>
        <n v="57"/>
        <n v="92"/>
        <n v="105"/>
        <n v="156"/>
        <n v="179"/>
        <n v="260"/>
        <n v="271"/>
        <n v="320"/>
        <n v="329"/>
        <n v="344"/>
        <n v="183"/>
        <n v="69"/>
        <n v="34"/>
        <n v="59"/>
        <n v="125"/>
        <n v="218"/>
        <n v="32"/>
        <n v="54"/>
        <n v="71"/>
        <n v="104"/>
        <n v="113"/>
        <n v="135"/>
        <n v="141"/>
        <n v="162"/>
        <n v="178"/>
        <n v="181"/>
        <n v="185"/>
        <n v="192"/>
        <n v="236"/>
        <n v="240"/>
        <n v="275"/>
        <n v="292"/>
        <n v="297"/>
        <n v="41"/>
        <n v="165"/>
        <n v="307"/>
        <n v="341"/>
        <n v="79"/>
        <n v="205"/>
        <n v="306"/>
        <n v="39"/>
        <n v="230"/>
        <n v="304"/>
        <n v="309"/>
        <n v="265"/>
        <n v="289"/>
        <n v="248"/>
        <n v="40"/>
        <n v="65"/>
        <n v="207"/>
        <n v="303"/>
        <n v="319"/>
        <n v="323"/>
        <n v="3"/>
        <n v="4"/>
        <n v="13"/>
        <n v="14"/>
        <n v="35"/>
        <n v="37"/>
        <n v="63"/>
        <n v="66"/>
        <n v="67"/>
        <n v="68"/>
        <n v="89"/>
        <n v="96"/>
        <n v="97"/>
        <n v="99"/>
        <n v="101"/>
        <n v="102"/>
        <n v="103"/>
        <n v="107"/>
        <n v="114"/>
        <n v="117"/>
        <n v="120"/>
        <n v="123"/>
        <n v="124"/>
        <n v="129"/>
        <n v="130"/>
        <n v="133"/>
        <n v="136"/>
        <n v="137"/>
        <n v="138"/>
        <n v="139"/>
        <n v="140"/>
        <n v="142"/>
        <n v="143"/>
        <n v="144"/>
        <n v="145"/>
        <n v="146"/>
        <n v="152"/>
        <n v="153"/>
        <n v="158"/>
        <n v="161"/>
        <n v="163"/>
        <n v="182"/>
        <n v="187"/>
        <n v="188"/>
        <n v="190"/>
        <n v="193"/>
        <n v="194"/>
        <n v="195"/>
        <n v="200"/>
        <n v="201"/>
        <n v="206"/>
        <n v="208"/>
        <n v="211"/>
        <n v="213"/>
        <n v="214"/>
        <n v="224"/>
        <n v="228"/>
        <n v="229"/>
        <n v="238"/>
        <n v="239"/>
        <n v="241"/>
        <n v="246"/>
        <n v="247"/>
        <n v="250"/>
        <n v="251"/>
        <n v="252"/>
        <n v="254"/>
        <n v="255"/>
        <n v="258"/>
        <n v="264"/>
        <n v="266"/>
        <n v="267"/>
        <n v="268"/>
        <n v="269"/>
        <n v="270"/>
        <n v="273"/>
        <n v="276"/>
        <n v="277"/>
        <n v="285"/>
        <n v="287"/>
        <n v="290"/>
        <n v="291"/>
        <n v="293"/>
        <n v="294"/>
        <n v="296"/>
        <n v="305"/>
        <n v="310"/>
        <n v="311"/>
        <n v="312"/>
        <n v="313"/>
        <n v="314"/>
        <n v="315"/>
        <n v="317"/>
        <n v="318"/>
        <n v="337"/>
        <n v="338"/>
        <n v="339"/>
        <n v="343"/>
        <n v="5"/>
        <n v="6"/>
        <n v="234"/>
        <n v="332"/>
        <n v="112"/>
        <n v="217"/>
        <n v="232"/>
        <n v="286"/>
        <n v="61"/>
        <n v="1"/>
        <n v="233"/>
        <n v="235"/>
        <n v="298"/>
        <n v="324"/>
        <n v="191"/>
        <n v="197"/>
        <n v="198"/>
        <n v="321"/>
        <n v="322"/>
        <n v="2"/>
        <m/>
      </sharedItems>
    </cacheField>
    <cacheField name="quadrate" numFmtId="0">
      <sharedItems containsString="0" containsNumber="1" containsInteger="1"/>
    </cacheField>
    <cacheField name="local" numFmtId="0">
      <sharedItems containsBlank="1" count="13">
        <s v="Racha"/>
        <s v="tartarugas"/>
        <s v="Farol"/>
        <s v="Eme"/>
        <s v="parcel"/>
        <s v="cabritas"/>
        <s v="Tunel"/>
        <s v="Calheta"/>
        <s v="martin vaz (oeste)"/>
        <s v="Ponta Norte"/>
        <s v="Lixo"/>
        <s v="Orelhas"/>
        <m/>
      </sharedItems>
    </cacheField>
    <cacheField name="hora" numFmtId="0">
      <sharedItems containsDate="1" containsBlank="1" containsMixedTypes="1" minDate="1899-12-30T08:00:00" maxDate="1899-12-30T14:00:00" count="13">
        <d v="1899-12-30T09:30:00"/>
        <s v="8-11:00"/>
        <d v="1899-12-30T13:30:00"/>
        <d v="1899-12-30T09:00:00"/>
        <d v="1899-12-30T10:30:00"/>
        <d v="1899-12-30T11:00:00"/>
        <d v="1899-12-30T12:00:00"/>
        <d v="1899-12-30T08:00:00"/>
        <d v="1899-12-30T14:00:00"/>
        <s v="9:30-12:00"/>
        <d v="1899-12-30T11:30:00"/>
        <d v="1899-12-30T13:00:00"/>
        <m/>
      </sharedItems>
    </cacheField>
    <cacheField name="profundidade" numFmtId="0">
      <sharedItems containsString="0" containsBlank="1" containsNumber="1" containsInteger="1" minValue="3" maxValue="45" count="29">
        <n v="30"/>
        <n v="4"/>
        <n v="12"/>
        <n v="7"/>
        <n v="20"/>
        <n v="8"/>
        <n v="6"/>
        <n v="43"/>
        <n v="18"/>
        <n v="28"/>
        <n v="10"/>
        <n v="44"/>
        <n v="45"/>
        <n v="13"/>
        <n v="22"/>
        <n v="35"/>
        <n v="5"/>
        <n v="15"/>
        <n v="21"/>
        <n v="32"/>
        <n v="31"/>
        <n v="9"/>
        <n v="25"/>
        <n v="36"/>
        <n v="3"/>
        <n v="14"/>
        <n v="11"/>
        <n v="16"/>
        <m/>
      </sharedItems>
    </cacheField>
    <cacheField name="Ponto do recife" numFmtId="0">
      <sharedItems containsBlank="1" count="4">
        <s v="Interface"/>
        <m/>
        <s v="meio"/>
        <s v="superficie"/>
      </sharedItems>
    </cacheField>
    <cacheField name="complexidade" numFmtId="0">
      <sharedItems containsBlank="1" count="5">
        <s v="media"/>
        <s v="alta"/>
        <s v="baixa"/>
        <s v="média"/>
        <m/>
      </sharedItems>
    </cacheField>
    <cacheField name="Habitat" numFmtId="0">
      <sharedItems containsBlank="1" count="5">
        <s v="Costão"/>
        <s v="Plato da borda"/>
        <s v="Plato de tras"/>
        <s v="Patch"/>
        <m/>
      </sharedItems>
    </cacheField>
    <cacheField name="G trofico" numFmtId="0">
      <sharedItems containsBlank="1" count="7">
        <s v="Piscivoro"/>
        <s v="Carnivoro"/>
        <s v="Invertivoro"/>
        <s v="Herbivoros"/>
        <s v="Onívoro"/>
        <s v="Planctivoro"/>
        <m/>
      </sharedItems>
    </cacheField>
    <cacheField name="familia" numFmtId="0">
      <sharedItems containsString="0"/>
    </cacheField>
    <cacheField name="espécie" numFmtId="0">
      <sharedItems containsBlank="1" count="82">
        <s v="myc vem"/>
        <s v="gyn cir"/>
        <s v="sph bar"/>
        <s v="myc int"/>
        <s v="epi ads"/>
        <s v="ani sur"/>
        <s v="car lat"/>
        <s v="gym mor"/>
        <s v="can suf"/>
        <s v="ser riv"/>
        <s v="bod ruf"/>
        <s v="spa axi"/>
        <s v="spa amp"/>
        <s v="bal vet"/>
        <s v="kyph sp"/>
        <s v="hal bra"/>
        <s v="myr bre"/>
        <s v="cep ful"/>
        <s v="ech cat"/>
        <s v="car lug"/>
        <s v="car rub"/>
        <s v="mel nig"/>
        <s v="hol tri"/>
        <s v="aca coe"/>
        <s v="can mac"/>
        <s v="mul mar"/>
        <s v="aca bah"/>
        <s v="sco plu"/>
        <s v="dip arg"/>
        <s v="dio hol"/>
        <s v="aca pol"/>
        <s v="spa pit"/>
        <s v="pse mac"/>
        <s v="ryp sap"/>
        <s v="can pul"/>
        <s v="mal plu"/>
        <s v="abu sax"/>
        <s v="mic chr"/>
        <s v="het cru"/>
        <s v="dac vol"/>
        <s v="par fur"/>
        <s v="hol ads"/>
        <s v="myr jac"/>
        <s v="sar bul"/>
        <s v="bod pul"/>
        <s v="gym mil"/>
        <s v="aca qua"/>
        <s v="hal sp"/>
        <s v="tha nor"/>
        <s v="enc nig"/>
        <s v="car cry"/>
        <s v="hal poe"/>
        <s v="alu scr"/>
        <s v="cha str"/>
        <s v="sph spe"/>
        <s v="pro bra"/>
        <s v="chr mul"/>
        <s v="ste tri"/>
        <s v="Menephorus"/>
        <s v="hal pen"/>
        <s v="lab nuq"/>
        <s v="enc car"/>
        <s v="syn syn"/>
        <s v="pla arg"/>
        <s v="hem bra"/>
        <s v="ste pic"/>
        <s v="apo ame"/>
        <s v="can fig"/>
        <s v="hal sp "/>
        <s v="opi aur"/>
        <s v="oph atl"/>
        <s v="mal sp"/>
        <s v="amb pin"/>
        <s v="par bai"/>
        <s v="cory sp"/>
        <s v="blenniidae"/>
        <s v="ela pri"/>
        <s v="ent sp"/>
        <s v="gna tho"/>
        <s v="lagosta"/>
        <s v="clupeidae"/>
        <m/>
      </sharedItems>
    </cacheField>
    <cacheField name="quantidade" numFmtId="0">
      <sharedItems containsString="0" containsBlank="1" containsNumber="1" containsInteger="1" minValue="1" maxValue="200" count="71">
        <n v="1"/>
        <n v="2"/>
        <n v="4"/>
        <n v="3"/>
        <n v="7"/>
        <n v="6"/>
        <n v="5"/>
        <n v="29"/>
        <n v="9"/>
        <n v="26"/>
        <n v="21"/>
        <n v="8"/>
        <n v="14"/>
        <n v="12"/>
        <n v="10"/>
        <n v="11"/>
        <n v="13"/>
        <n v="17"/>
        <n v="18"/>
        <n v="15"/>
        <n v="16"/>
        <n v="22"/>
        <n v="28"/>
        <n v="47"/>
        <n v="24"/>
        <n v="116"/>
        <n v="32"/>
        <n v="55"/>
        <n v="35"/>
        <n v="52"/>
        <n v="33"/>
        <n v="27"/>
        <n v="42"/>
        <n v="65"/>
        <n v="38"/>
        <n v="53"/>
        <n v="60"/>
        <n v="85"/>
        <n v="20"/>
        <n v="46"/>
        <n v="100"/>
        <n v="25"/>
        <n v="30"/>
        <n v="19"/>
        <n v="150"/>
        <n v="40"/>
        <n v="48"/>
        <n v="45"/>
        <n v="50"/>
        <n v="95"/>
        <n v="23"/>
        <n v="36"/>
        <n v="31"/>
        <n v="59"/>
        <n v="41"/>
        <n v="37"/>
        <n v="51"/>
        <n v="54"/>
        <n v="39"/>
        <n v="200"/>
        <n v="49"/>
        <n v="34"/>
        <n v="67"/>
        <n v="57"/>
        <n v="157"/>
        <n v="80"/>
        <n v="90"/>
        <n v="70"/>
        <n v="120"/>
        <n v="130"/>
        <m/>
      </sharedItems>
    </cacheField>
    <cacheField name="TL" numFmtId="0">
      <sharedItems containsString="0" containsBlank="1" containsNumber="1" minValue="2.5" maxValue="150" count="20">
        <n v="120"/>
        <n v="150"/>
        <n v="85"/>
        <n v="90"/>
        <n v="80"/>
        <n v="100"/>
        <n v="60"/>
        <n v="70"/>
        <n v="65"/>
        <n v="55"/>
        <n v="50"/>
        <n v="45"/>
        <n v="40"/>
        <n v="35"/>
        <n v="25"/>
        <n v="30"/>
        <n v="15"/>
        <n v="7.5"/>
        <n v="2.5"/>
        <m/>
      </sharedItems>
    </cacheField>
    <cacheField name="obs" numFmtId="0">
      <sharedItems containsBlank="1" count="10">
        <m/>
        <s v="macho"/>
        <s v="femea"/>
        <s v="albino"/>
        <s v="1 amarela"/>
        <s v="interface"/>
        <s v="rodolito"/>
        <s v="amarela"/>
        <s v="matacões esparsos"/>
        <s v="pintas vermelhas"/>
      </sharedItems>
    </cacheField>
    <cacheField name="conversão" numFmtId="0">
      <sharedItems containsString="0" containsNumber="1"/>
    </cacheField>
    <cacheField name="A" numFmtId="0">
      <sharedItems containsString="0" containsNumber="1"/>
    </cacheField>
    <cacheField name="B" numFmtId="0">
      <sharedItems containsString="0" containsNumber="1"/>
    </cacheField>
    <cacheField name="peso especiefico" numFmtId="0">
      <sharedItems containsString="0" containsNumber="1"/>
    </cacheField>
    <cacheField name="Peso total" numFmtId="0">
      <sharedItems containsString="0" containsNumb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535"/>
</file>

<file path=xl/pivotCache/pivotCacheRecords2.xml><?xml version="1.0" encoding="utf-8"?>
<pivotCacheRecords xmlns="http://schemas.openxmlformats.org/spreadsheetml/2006/main" xmlns:r="http://schemas.openxmlformats.org/officeDocument/2006/relationships" count="65535"/>
</file>

<file path=xl/pivotCache/pivotCacheRecords3.xml><?xml version="1.0" encoding="utf-8"?>
<pivotCacheRecords xmlns="http://schemas.openxmlformats.org/spreadsheetml/2006/main" xmlns:r="http://schemas.openxmlformats.org/officeDocument/2006/relationships" count="65535"/>
</file>

<file path=xl/pivotCache/pivotCacheRecords4.xml><?xml version="1.0" encoding="utf-8"?>
<pivotCacheRecords xmlns="http://schemas.openxmlformats.org/spreadsheetml/2006/main" xmlns:r="http://schemas.openxmlformats.org/officeDocument/2006/relationships" count="65535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ela dinâmica1" cacheId="0" dataOnRows="1" applyNumberFormats="0" applyBorderFormats="0" applyFontFormats="0" applyPatternFormats="0" applyAlignmentFormats="0" applyWidthHeightFormats="1" dataCaption="Dados" updatedVersion="2" asteriskTotals="1" showMemberPropertyTips="0" useAutoFormatting="1" itemPrintTitles="1" createdVersion="1" indent="0" compact="0" compactData="0" gridDropZones="1">
  <location ref="A3:IV19" firstHeaderRow="1" firstDataRow="3" firstDataCol="3"/>
  <pivotFields count="20">
    <pivotField axis="axisRow" compact="0" outline="0" subtotalTop="0" showAll="0" includeNewItemsInFilter="1">
      <items count="4">
        <item h="1" x="0"/>
        <item x="1"/>
        <item h="1" x="2"/>
        <item t="default"/>
      </items>
    </pivotField>
    <pivotField axis="axisCol" dataField="1" compact="0" outline="0" subtotalTop="0" showAll="0" includeNewItemsInFilter="1">
      <items count="3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34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16">
        <item x="6"/>
        <item x="4"/>
        <item x="2"/>
        <item x="11"/>
        <item x="0"/>
        <item x="1"/>
        <item x="10"/>
        <item x="5"/>
        <item x="7"/>
        <item x="9"/>
        <item x="3"/>
        <item x="8"/>
        <item x="14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1"/>
        <item x="2"/>
        <item x="3"/>
        <item x="0"/>
        <item t="default"/>
      </items>
    </pivotField>
    <pivotField axis="axisRow" compact="0" outline="0" subtotalTop="0" showAll="0" includeNewItemsInFilter="1">
      <items count="6">
        <item x="2"/>
        <item x="0"/>
        <item x="1"/>
        <item x="3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3">
    <field x="0"/>
    <field x="6"/>
    <field x="7"/>
  </rowFields>
  <rowItems count="14">
    <i>
      <x v="1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r="1">
      <x v="2"/>
      <x/>
    </i>
    <i r="2">
      <x v="1"/>
    </i>
    <i r="2">
      <x v="2"/>
    </i>
    <i t="default" r="1">
      <x v="2"/>
    </i>
    <i t="default">
      <x v="1"/>
    </i>
    <i t="grand">
      <x/>
    </i>
  </rowItems>
  <colFields count="2">
    <field x="3"/>
    <field x="1"/>
  </colFields>
  <colItems count="265">
    <i>
      <x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t="default">
      <x/>
    </i>
    <i>
      <x v="1"/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t="default">
      <x v="1"/>
    </i>
    <i>
      <x v="3"/>
      <x v="161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69"/>
    </i>
    <i r="1">
      <x v="170"/>
    </i>
    <i r="1">
      <x v="215"/>
    </i>
    <i r="1">
      <x v="216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t="default">
      <x v="3"/>
    </i>
    <i>
      <x v="4"/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t="default">
      <x v="4"/>
    </i>
    <i>
      <x v="6"/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6"/>
    </i>
    <i>
      <x v="7"/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t="default">
      <x v="7"/>
    </i>
    <i>
      <x v="8"/>
      <x v="92"/>
    </i>
    <i r="1">
      <x v="93"/>
    </i>
    <i r="1">
      <x v="94"/>
    </i>
    <i t="default">
      <x v="8"/>
    </i>
    <i>
      <x v="9"/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t="default">
      <x v="9"/>
    </i>
    <i>
      <x v="10"/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t="default">
      <x v="10"/>
    </i>
    <i>
      <x v="11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299"/>
    </i>
    <i r="1">
      <x v="300"/>
    </i>
    <i r="1">
      <x v="301"/>
    </i>
    <i r="1">
      <x v="302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t="default">
      <x v="11"/>
    </i>
    <i>
      <x v="13"/>
      <x v="241"/>
    </i>
    <i r="1">
      <x v="242"/>
    </i>
    <i r="1">
      <x v="243"/>
    </i>
    <i r="1">
      <x v="244"/>
    </i>
    <i t="default">
      <x v="13"/>
    </i>
    <i>
      <x v="14"/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85"/>
    </i>
    <i r="1">
      <x v="286"/>
    </i>
    <i r="1">
      <x v="287"/>
    </i>
    <i r="1">
      <x v="288"/>
    </i>
    <i r="1">
      <x v="289"/>
    </i>
    <i r="1">
      <x v="290"/>
    </i>
    <i t="default">
      <x v="14"/>
    </i>
    <i t="grand">
      <x/>
    </i>
  </colItems>
  <dataFields count="1">
    <dataField name="Contar de censo" fld="1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ela dinâmica1" cacheId="1" dataOnRows="1" applyNumberFormats="0" applyBorderFormats="0" applyFontFormats="0" applyPatternFormats="0" applyAlignmentFormats="0" applyWidthHeightFormats="1" dataCaption="Dados" updatedVersion="2" asteriskTotals="1" showMemberPropertyTips="0" useAutoFormatting="1" itemPrintTitles="1" createdVersion="1" indent="0" compact="0" compactData="0" gridDropZones="1">
  <location ref="A5:IA10" firstHeaderRow="1" firstDataRow="3" firstDataCol="1"/>
  <pivotFields count="20">
    <pivotField axis="axisCol" compact="0" outline="0" subtotalTop="0" showAll="0" includeNewItemsInFilter="1">
      <items count="4">
        <item h="1" x="0"/>
        <item x="1"/>
        <item h="1" x="2"/>
        <item t="default"/>
      </items>
    </pivotField>
    <pivotField axis="axisCol" compact="0" outline="0" subtotalTop="0" showAll="0" includeNewItemsInFilter="1">
      <items count="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33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95">
        <item h="1" x="1"/>
        <item h="1" x="0"/>
        <item h="1" x="15"/>
        <item h="1" x="60"/>
        <item h="1" x="13"/>
        <item h="1" x="50"/>
        <item h="1" x="62"/>
        <item h="1" x="44"/>
        <item h="1" x="66"/>
        <item h="1" x="27"/>
        <item h="1" m="1" x="82"/>
        <item h="1" m="1" x="83"/>
        <item h="1" m="1" x="84"/>
        <item h="1" x="55"/>
        <item h="1" x="16"/>
        <item h="1" x="61"/>
        <item h="1" x="19"/>
        <item h="1" x="31"/>
        <item h="1" x="24"/>
        <item h="1" x="65"/>
        <item h="1" x="48"/>
        <item h="1" x="33"/>
        <item h="1" x="45"/>
        <item x="3"/>
        <item h="1" x="14"/>
        <item h="1" x="20"/>
        <item h="1" x="76"/>
        <item h="1" x="53"/>
        <item h="1" m="1" x="85"/>
        <item h="1" m="1" x="86"/>
        <item h="1" x="77"/>
        <item h="1" x="46"/>
        <item h="1" x="26"/>
        <item h="1" x="74"/>
        <item h="1" x="35"/>
        <item h="1" x="72"/>
        <item h="1" x="38"/>
        <item h="1" m="1" x="87"/>
        <item h="1" x="32"/>
        <item h="1" x="68"/>
        <item h="1" x="42"/>
        <item h="1" x="36"/>
        <item h="1" x="47"/>
        <item h="1" m="1" x="88"/>
        <item h="1" x="12"/>
        <item h="1" m="1" x="89"/>
        <item h="1" x="28"/>
        <item h="1" x="7"/>
        <item h="1" x="40"/>
        <item h="1" x="63"/>
        <item h="1" m="1" x="90"/>
        <item h="1" x="43"/>
        <item h="1" x="34"/>
        <item h="1" x="8"/>
        <item h="1" x="4"/>
        <item h="1" x="18"/>
        <item h="1" x="73"/>
        <item h="1" x="49"/>
        <item h="1" x="54"/>
        <item h="1" x="9"/>
        <item h="1" x="6"/>
        <item h="1" x="10"/>
        <item h="1" m="1" x="91"/>
        <item h="1" x="41"/>
        <item h="1" m="1" x="92"/>
        <item h="1" x="59"/>
        <item h="1" x="70"/>
        <item h="1" x="52"/>
        <item h="1" x="22"/>
        <item h="1" x="11"/>
        <item h="1" x="79"/>
        <item h="1" x="80"/>
        <item h="1" x="51"/>
        <item h="1" x="67"/>
        <item h="1" x="75"/>
        <item h="1" x="29"/>
        <item h="1" x="17"/>
        <item h="1" x="57"/>
        <item h="1" x="71"/>
        <item h="1" x="69"/>
        <item h="1" m="1" x="93"/>
        <item x="25"/>
        <item h="1" x="21"/>
        <item h="1" x="64"/>
        <item h="1" x="39"/>
        <item h="1" x="30"/>
        <item h="1" x="56"/>
        <item h="1" x="2"/>
        <item h="1" m="1" x="94"/>
        <item h="1" x="5"/>
        <item h="1" x="81"/>
        <item h="1" x="23"/>
        <item h="1" x="37"/>
        <item h="1" x="58"/>
        <item h="1" x="78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1"/>
  </rowFields>
  <rowItems count="3">
    <i>
      <x v="23"/>
    </i>
    <i>
      <x v="81"/>
    </i>
    <i t="grand">
      <x/>
    </i>
  </rowItems>
  <colFields count="2">
    <field x="0"/>
    <field x="1"/>
  </colFields>
  <colItems count="234">
    <i>
      <x v="1"/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6"/>
    </i>
    <i r="1">
      <x v="318"/>
    </i>
    <i r="1">
      <x v="319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t="default">
      <x v="1"/>
    </i>
    <i t="grand">
      <x/>
    </i>
  </colItems>
  <dataFields count="1">
    <dataField name="Soma de quantidade" fld="1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Tabela dinâmica1" cacheId="2" dataOnRows="1" applyNumberFormats="0" applyBorderFormats="0" applyFontFormats="0" applyPatternFormats="0" applyAlignmentFormats="0" applyWidthHeightFormats="1" dataCaption="Dados" updatedVersion="2" asteriskTotals="1" showMemberPropertyTips="0" useAutoFormatting="1" itemPrintTitles="1" createdVersion="1" indent="0" compact="0" compactData="0" gridDropZones="1">
  <location ref="A3:BR145" firstHeaderRow="1" firstDataRow="2" firstDataCol="3"/>
  <pivotFields count="21">
    <pivotField axis="axisRow" compact="0" outline="0" subtotalTop="0" showAll="0" includeNewItemsInFilter="1" defaultSubtotal="0">
      <items count="3">
        <item h="1" x="1"/>
        <item x="0"/>
        <item h="1" x="2"/>
      </items>
    </pivotField>
    <pivotField axis="axisRow" compact="0" outline="0" subtotalTop="0" showAll="0" includeNewItemsInFilter="1" defaultSubtotal="0">
      <items count="345">
        <item x="333"/>
        <item x="343"/>
        <item x="226"/>
        <item x="227"/>
        <item x="324"/>
        <item x="325"/>
        <item x="167"/>
        <item x="164"/>
        <item x="84"/>
        <item x="141"/>
        <item x="63"/>
        <item x="126"/>
        <item x="228"/>
        <item x="229"/>
        <item x="168"/>
        <item x="85"/>
        <item x="65"/>
        <item x="66"/>
        <item x="34"/>
        <item x="40"/>
        <item x="26"/>
        <item x="88"/>
        <item x="27"/>
        <item x="67"/>
        <item x="146"/>
        <item x="89"/>
        <item x="39"/>
        <item x="68"/>
        <item x="90"/>
        <item x="64"/>
        <item x="77"/>
        <item x="189"/>
        <item x="142"/>
        <item x="185"/>
        <item x="230"/>
        <item x="169"/>
        <item x="231"/>
        <item x="170"/>
        <item x="213"/>
        <item x="220"/>
        <item x="206"/>
        <item x="147"/>
        <item x="1"/>
        <item x="31"/>
        <item x="79"/>
        <item x="148"/>
        <item x="171"/>
        <item x="149"/>
        <item x="150"/>
        <item x="151"/>
        <item x="152"/>
        <item x="35"/>
        <item x="172"/>
        <item x="190"/>
        <item x="41"/>
        <item x="54"/>
        <item x="173"/>
        <item x="153"/>
        <item x="186"/>
        <item x="154"/>
        <item x="332"/>
        <item x="32"/>
        <item x="232"/>
        <item x="155"/>
        <item x="221"/>
        <item x="233"/>
        <item x="234"/>
        <item x="235"/>
        <item x="184"/>
        <item x="69"/>
        <item x="191"/>
        <item x="5"/>
        <item x="11"/>
        <item x="118"/>
        <item x="12"/>
        <item x="156"/>
        <item x="119"/>
        <item x="13"/>
        <item x="210"/>
        <item x="14"/>
        <item x="55"/>
        <item x="50"/>
        <item x="36"/>
        <item x="86"/>
        <item x="6"/>
        <item x="157"/>
        <item x="158"/>
        <item x="159"/>
        <item x="236"/>
        <item x="166"/>
        <item x="120"/>
        <item x="174"/>
        <item x="91"/>
        <item x="9"/>
        <item x="92"/>
        <item x="237"/>
        <item x="238"/>
        <item x="93"/>
        <item x="239"/>
        <item x="94"/>
        <item x="240"/>
        <item x="241"/>
        <item x="242"/>
        <item x="192"/>
        <item x="175"/>
        <item x="127"/>
        <item x="243"/>
        <item x="95"/>
        <item x="96"/>
        <item x="128"/>
        <item x="97"/>
        <item x="328"/>
        <item x="193"/>
        <item x="244"/>
        <item x="129"/>
        <item x="98"/>
        <item x="245"/>
        <item x="56"/>
        <item x="130"/>
        <item x="246"/>
        <item x="78"/>
        <item x="70"/>
        <item x="247"/>
        <item x="248"/>
        <item x="187"/>
        <item x="99"/>
        <item x="37"/>
        <item x="108"/>
        <item x="249"/>
        <item x="250"/>
        <item x="109"/>
        <item x="140"/>
        <item x="251"/>
        <item x="121"/>
        <item x="194"/>
        <item x="252"/>
        <item x="253"/>
        <item x="254"/>
        <item x="255"/>
        <item x="256"/>
        <item x="195"/>
        <item x="257"/>
        <item x="258"/>
        <item x="259"/>
        <item x="260"/>
        <item x="261"/>
        <item x="137"/>
        <item x="57"/>
        <item x="58"/>
        <item x="59"/>
        <item x="162"/>
        <item x="262"/>
        <item x="263"/>
        <item x="21"/>
        <item x="113"/>
        <item x="176"/>
        <item x="116"/>
        <item x="264"/>
        <item x="28"/>
        <item x="125"/>
        <item x="265"/>
        <item x="196"/>
        <item x="266"/>
        <item x="143"/>
        <item x="207"/>
        <item x="2"/>
        <item x="80"/>
        <item x="160"/>
        <item x="3"/>
        <item x="144"/>
        <item x="51"/>
        <item x="52"/>
        <item x="8"/>
        <item x="100"/>
        <item x="10"/>
        <item x="46"/>
        <item x="131"/>
        <item x="197"/>
        <item x="177"/>
        <item x="132"/>
        <item x="198"/>
        <item x="267"/>
        <item x="183"/>
        <item x="29"/>
        <item x="199"/>
        <item x="22"/>
        <item x="268"/>
        <item x="269"/>
        <item x="161"/>
        <item x="270"/>
        <item x="338"/>
        <item x="200"/>
        <item x="271"/>
        <item x="272"/>
        <item x="273"/>
        <item x="60"/>
        <item x="339"/>
        <item x="340"/>
        <item x="145"/>
        <item x="274"/>
        <item x="275"/>
        <item x="110"/>
        <item x="81"/>
        <item x="122"/>
        <item x="211"/>
        <item x="276"/>
        <item x="222"/>
        <item x="277"/>
        <item x="42"/>
        <item x="23"/>
        <item x="278"/>
        <item x="111"/>
        <item x="279"/>
        <item x="280"/>
        <item x="123"/>
        <item x="117"/>
        <item x="329"/>
        <item x="188"/>
        <item x="47"/>
        <item x="82"/>
        <item x="38"/>
        <item x="101"/>
        <item x="102"/>
        <item x="281"/>
        <item x="48"/>
        <item x="103"/>
        <item x="71"/>
        <item x="282"/>
        <item x="283"/>
        <item x="214"/>
        <item x="53"/>
        <item x="330"/>
        <item x="334"/>
        <item x="326"/>
        <item x="335"/>
        <item x="201"/>
        <item x="114"/>
        <item x="284"/>
        <item x="285"/>
        <item x="202"/>
        <item x="286"/>
        <item x="15"/>
        <item x="20"/>
        <item x="0"/>
        <item x="163"/>
        <item x="287"/>
        <item x="288"/>
        <item x="219"/>
        <item x="112"/>
        <item x="289"/>
        <item x="290"/>
        <item x="291"/>
        <item x="139"/>
        <item x="292"/>
        <item x="293"/>
        <item x="124"/>
        <item x="4"/>
        <item x="294"/>
        <item x="43"/>
        <item x="178"/>
        <item x="133"/>
        <item x="165"/>
        <item x="87"/>
        <item x="295"/>
        <item x="217"/>
        <item x="296"/>
        <item x="297"/>
        <item x="298"/>
        <item x="299"/>
        <item x="300"/>
        <item x="179"/>
        <item x="61"/>
        <item x="301"/>
        <item x="115"/>
        <item x="203"/>
        <item x="302"/>
        <item x="303"/>
        <item x="134"/>
        <item x="104"/>
        <item x="72"/>
        <item x="73"/>
        <item x="74"/>
        <item x="75"/>
        <item x="30"/>
        <item x="304"/>
        <item x="331"/>
        <item x="305"/>
        <item x="62"/>
        <item x="218"/>
        <item x="306"/>
        <item x="307"/>
        <item x="204"/>
        <item x="308"/>
        <item x="309"/>
        <item x="135"/>
        <item x="310"/>
        <item x="205"/>
        <item x="336"/>
        <item x="105"/>
        <item x="16"/>
        <item x="17"/>
        <item x="18"/>
        <item x="223"/>
        <item x="215"/>
        <item x="311"/>
        <item x="212"/>
        <item x="208"/>
        <item x="24"/>
        <item x="216"/>
        <item x="312"/>
        <item x="313"/>
        <item x="314"/>
        <item x="315"/>
        <item x="316"/>
        <item x="317"/>
        <item x="136"/>
        <item x="318"/>
        <item x="319"/>
        <item x="224"/>
        <item x="180"/>
        <item x="341"/>
        <item x="342"/>
        <item x="225"/>
        <item x="337"/>
        <item x="44"/>
        <item x="19"/>
        <item x="45"/>
        <item x="7"/>
        <item x="181"/>
        <item x="49"/>
        <item x="25"/>
        <item x="327"/>
        <item x="106"/>
        <item x="83"/>
        <item x="33"/>
        <item x="107"/>
        <item x="320"/>
        <item x="321"/>
        <item x="322"/>
        <item x="138"/>
        <item x="209"/>
        <item x="76"/>
        <item x="323"/>
        <item x="182"/>
        <item h="1" x="344"/>
      </items>
    </pivotField>
    <pivotField compact="0" outline="0" subtotalTop="0" showAll="0" includeNewItemsInFilter="1"/>
    <pivotField axis="axisRow" compact="0" outline="0" subtotalTop="0" showAll="0" includeNewItemsInFilter="1" defaultSubtotal="0">
      <items count="15">
        <item x="5"/>
        <item x="7"/>
        <item m="1" x="13"/>
        <item h="1" x="3"/>
        <item h="1" x="2"/>
        <item x="10"/>
        <item h="1" x="8"/>
        <item h="1" x="11"/>
        <item x="4"/>
        <item h="1" m="1" x="14"/>
        <item h="1" x="9"/>
        <item h="1" x="0"/>
        <item x="1"/>
        <item h="1" x="6"/>
        <item h="1" x="12"/>
      </items>
    </pivotField>
    <pivotField compact="0" outline="0" subtotalTop="0" showAll="0" includeNewItemsInFilter="1"/>
    <pivotField compact="0" outline="0" subtotalTop="0" showAll="0" includeNewItemsInFilter="1" defaultSubtotal="0">
      <items count="29">
        <item x="24"/>
        <item x="1"/>
        <item x="16"/>
        <item x="6"/>
        <item x="3"/>
        <item x="5"/>
        <item x="21"/>
        <item x="10"/>
        <item x="26"/>
        <item x="2"/>
        <item x="13"/>
        <item x="25"/>
        <item x="17"/>
        <item x="27"/>
        <item x="8"/>
        <item x="4"/>
        <item x="18"/>
        <item x="14"/>
        <item x="22"/>
        <item x="9"/>
        <item x="0"/>
        <item x="20"/>
        <item x="19"/>
        <item x="15"/>
        <item x="23"/>
        <item x="7"/>
        <item x="11"/>
        <item x="12"/>
        <item h="1" x="28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7">
        <item x="1"/>
        <item x="3"/>
        <item x="2"/>
        <item x="4"/>
        <item x="0"/>
        <item x="5"/>
        <item h="1" x="6"/>
      </items>
    </pivotField>
    <pivotField compact="0" outline="0" subtotalTop="0" showAll="0" includeNewItemsInFilter="1" defaultSubtotal="0">
      <items count="36">
        <item x="12"/>
        <item x="30"/>
        <item x="6"/>
        <item x="28"/>
        <item x="32"/>
        <item x="34"/>
        <item x="4"/>
        <item x="24"/>
        <item x="22"/>
        <item x="17"/>
        <item x="1"/>
        <item x="35"/>
        <item x="3"/>
        <item x="29"/>
        <item x="23"/>
        <item x="9"/>
        <item x="7"/>
        <item x="26"/>
        <item x="19"/>
        <item x="13"/>
        <item x="14"/>
        <item x="5"/>
        <item x="10"/>
        <item x="31"/>
        <item x="18"/>
        <item x="11"/>
        <item x="20"/>
        <item x="21"/>
        <item x="8"/>
        <item x="15"/>
        <item x="0"/>
        <item x="16"/>
        <item x="2"/>
        <item x="27"/>
        <item x="25"/>
        <item x="33"/>
      </items>
    </pivotField>
    <pivotField axis="axisCol" compact="0" outline="0" subtotalTop="0" showAll="0" includeNewItemsInFilter="1" defaultSubtotal="0">
      <items count="82">
        <item x="36"/>
        <item x="26"/>
        <item x="23"/>
        <item x="30"/>
        <item x="46"/>
        <item x="52"/>
        <item x="72"/>
        <item x="5"/>
        <item x="66"/>
        <item x="13"/>
        <item x="75"/>
        <item x="44"/>
        <item x="10"/>
        <item x="67"/>
        <item x="24"/>
        <item x="34"/>
        <item x="8"/>
        <item x="50"/>
        <item x="6"/>
        <item x="19"/>
        <item x="20"/>
        <item x="17"/>
        <item x="53"/>
        <item x="56"/>
        <item x="80"/>
        <item x="74"/>
        <item x="39"/>
        <item x="29"/>
        <item x="28"/>
        <item x="18"/>
        <item x="76"/>
        <item x="61"/>
        <item x="49"/>
        <item x="77"/>
        <item x="4"/>
        <item x="78"/>
        <item x="45"/>
        <item x="7"/>
        <item x="1"/>
        <item x="15"/>
        <item x="59"/>
        <item x="51"/>
        <item x="47"/>
        <item x="68"/>
        <item x="64"/>
        <item x="38"/>
        <item x="41"/>
        <item x="22"/>
        <item x="14"/>
        <item x="60"/>
        <item x="79"/>
        <item x="35"/>
        <item x="71"/>
        <item x="21"/>
        <item x="58"/>
        <item x="37"/>
        <item x="25"/>
        <item x="3"/>
        <item x="0"/>
        <item x="16"/>
        <item x="42"/>
        <item x="70"/>
        <item x="69"/>
        <item x="73"/>
        <item x="40"/>
        <item x="63"/>
        <item x="55"/>
        <item x="32"/>
        <item x="33"/>
        <item x="43"/>
        <item x="27"/>
        <item x="9"/>
        <item x="12"/>
        <item x="11"/>
        <item x="31"/>
        <item x="2"/>
        <item x="54"/>
        <item x="65"/>
        <item x="57"/>
        <item x="62"/>
        <item x="48"/>
        <item h="1" x="81"/>
      </items>
    </pivotField>
    <pivotField compact="0" outline="0" subtotalTop="0" showAll="0" includeNewItemsInFilter="1"/>
    <pivotField compact="0" outline="0" subtotalTop="0" showAll="0" includeNewItemsInFilter="1">
      <items count="21">
        <item x="18"/>
        <item x="17"/>
        <item h="1" x="16"/>
        <item h="1" x="14"/>
        <item h="1" x="15"/>
        <item h="1" x="13"/>
        <item h="1" x="12"/>
        <item h="1" x="11"/>
        <item h="1" x="10"/>
        <item h="1" x="9"/>
        <item h="1" x="6"/>
        <item h="1" x="8"/>
        <item h="1" x="7"/>
        <item h="1" x="4"/>
        <item h="1" x="2"/>
        <item h="1" x="3"/>
        <item h="1" x="5"/>
        <item h="1" x="0"/>
        <item h="1" x="1"/>
        <item h="1" x="1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982">
        <item x="979"/>
        <item x="978"/>
        <item x="952"/>
        <item x="941"/>
        <item x="938"/>
        <item x="935"/>
        <item x="930"/>
        <item x="929"/>
        <item x="917"/>
        <item x="973"/>
        <item x="871"/>
        <item x="862"/>
        <item x="859"/>
        <item x="958"/>
        <item x="944"/>
        <item x="853"/>
        <item x="937"/>
        <item x="839"/>
        <item x="830"/>
        <item x="827"/>
        <item x="931"/>
        <item x="975"/>
        <item x="803"/>
        <item x="802"/>
        <item x="956"/>
        <item x="916"/>
        <item x="943"/>
        <item x="939"/>
        <item x="974"/>
        <item x="936"/>
        <item x="883"/>
        <item x="796"/>
        <item x="860"/>
        <item x="947"/>
        <item x="946"/>
        <item x="851"/>
        <item x="940"/>
        <item x="840"/>
        <item x="831"/>
        <item x="816"/>
        <item x="934"/>
        <item x="920"/>
        <item x="949"/>
        <item x="942"/>
        <item x="872"/>
        <item x="861"/>
        <item x="801"/>
        <item x="955"/>
        <item x="918"/>
        <item x="850"/>
        <item x="841"/>
        <item x="829"/>
        <item x="869"/>
        <item x="957"/>
        <item x="945"/>
        <item x="797"/>
        <item x="923"/>
        <item x="933"/>
        <item x="976"/>
        <item x="948"/>
        <item x="856"/>
        <item x="848"/>
        <item x="833"/>
        <item x="865"/>
        <item x="813"/>
        <item x="932"/>
        <item x="965"/>
        <item x="927"/>
        <item x="964"/>
        <item x="843"/>
        <item x="870"/>
        <item x="834"/>
        <item x="919"/>
        <item x="799"/>
        <item x="807"/>
        <item x="950"/>
        <item x="977"/>
        <item x="858"/>
        <item x="962"/>
        <item x="866"/>
        <item x="852"/>
        <item x="842"/>
        <item x="832"/>
        <item x="953"/>
        <item x="804"/>
        <item x="925"/>
        <item x="867"/>
        <item x="954"/>
        <item x="854"/>
        <item x="845"/>
        <item x="798"/>
        <item x="837"/>
        <item x="794"/>
        <item x="960"/>
        <item x="928"/>
        <item x="815"/>
        <item x="868"/>
        <item x="966"/>
        <item x="857"/>
        <item x="844"/>
        <item x="959"/>
        <item x="882"/>
        <item x="814"/>
        <item x="961"/>
        <item x="922"/>
        <item x="846"/>
        <item x="793"/>
        <item x="835"/>
        <item x="951"/>
        <item x="889"/>
        <item x="819"/>
        <item x="970"/>
        <item x="863"/>
        <item x="838"/>
        <item x="971"/>
        <item x="926"/>
        <item x="800"/>
        <item x="826"/>
        <item x="963"/>
        <item x="924"/>
        <item x="888"/>
        <item x="836"/>
        <item x="972"/>
        <item x="811"/>
        <item x="864"/>
        <item x="849"/>
        <item x="900"/>
        <item x="812"/>
        <item x="855"/>
        <item x="792"/>
        <item x="881"/>
        <item x="967"/>
        <item x="776"/>
        <item x="806"/>
        <item x="968"/>
        <item x="795"/>
        <item x="874"/>
        <item x="821"/>
        <item x="847"/>
        <item x="969"/>
        <item x="886"/>
        <item x="763"/>
        <item x="822"/>
        <item x="873"/>
        <item x="921"/>
        <item x="878"/>
        <item x="808"/>
        <item x="757"/>
        <item x="876"/>
        <item x="893"/>
        <item x="756"/>
        <item x="755"/>
        <item x="809"/>
        <item x="885"/>
        <item x="877"/>
        <item x="824"/>
        <item x="740"/>
        <item x="731"/>
        <item x="880"/>
        <item x="707"/>
        <item x="817"/>
        <item x="894"/>
        <item x="896"/>
        <item x="879"/>
        <item x="705"/>
        <item x="704"/>
        <item x="702"/>
        <item x="897"/>
        <item x="890"/>
        <item x="692"/>
        <item x="823"/>
        <item x="681"/>
        <item x="892"/>
        <item x="678"/>
        <item x="779"/>
        <item x="658"/>
        <item x="887"/>
        <item x="805"/>
        <item x="902"/>
        <item x="770"/>
        <item x="891"/>
        <item x="810"/>
        <item x="875"/>
        <item x="905"/>
        <item x="761"/>
        <item x="820"/>
        <item x="884"/>
        <item x="898"/>
        <item x="818"/>
        <item x="825"/>
        <item x="644"/>
        <item x="641"/>
        <item x="901"/>
        <item x="778"/>
        <item x="639"/>
        <item x="637"/>
        <item x="636"/>
        <item x="903"/>
        <item x="738"/>
        <item x="634"/>
        <item x="732"/>
        <item x="771"/>
        <item x="709"/>
        <item x="633"/>
        <item x="895"/>
        <item x="899"/>
        <item x="760"/>
        <item x="632"/>
        <item x="906"/>
        <item x="631"/>
        <item x="706"/>
        <item x="703"/>
        <item x="759"/>
        <item x="691"/>
        <item x="828"/>
        <item x="680"/>
        <item x="777"/>
        <item x="649"/>
        <item x="904"/>
        <item x="913"/>
        <item x="766"/>
        <item x="741"/>
        <item x="733"/>
        <item x="713"/>
        <item x="911"/>
        <item x="780"/>
        <item x="701"/>
        <item x="643"/>
        <item x="912"/>
        <item x="629"/>
        <item x="693"/>
        <item x="764"/>
        <item x="909"/>
        <item x="679"/>
        <item x="781"/>
        <item x="640"/>
        <item x="657"/>
        <item x="638"/>
        <item x="910"/>
        <item x="746"/>
        <item x="635"/>
        <item x="735"/>
        <item x="773"/>
        <item x="710"/>
        <item x="628"/>
        <item x="627"/>
        <item x="765"/>
        <item x="786"/>
        <item x="914"/>
        <item x="775"/>
        <item x="694"/>
        <item x="742"/>
        <item x="684"/>
        <item x="787"/>
        <item x="656"/>
        <item x="915"/>
        <item x="762"/>
        <item x="712"/>
        <item x="642"/>
        <item x="625"/>
        <item x="620"/>
        <item x="758"/>
        <item x="908"/>
        <item x="743"/>
        <item x="697"/>
        <item x="612"/>
        <item x="907"/>
        <item x="708"/>
        <item x="685"/>
        <item x="662"/>
        <item x="747"/>
        <item x="737"/>
        <item x="611"/>
        <item x="711"/>
        <item x="609"/>
        <item x="695"/>
        <item x="769"/>
        <item x="682"/>
        <item x="785"/>
        <item x="645"/>
        <item x="750"/>
        <item x="607"/>
        <item x="604"/>
        <item x="736"/>
        <item x="714"/>
        <item x="597"/>
        <item x="595"/>
        <item x="593"/>
        <item x="696"/>
        <item x="592"/>
        <item x="683"/>
        <item x="768"/>
        <item x="581"/>
        <item x="789"/>
        <item x="744"/>
        <item x="574"/>
        <item x="647"/>
        <item x="573"/>
        <item x="734"/>
        <item x="726"/>
        <item x="565"/>
        <item x="563"/>
        <item x="783"/>
        <item x="774"/>
        <item x="700"/>
        <item x="748"/>
        <item x="549"/>
        <item x="690"/>
        <item x="650"/>
        <item x="719"/>
        <item x="626"/>
        <item x="745"/>
        <item x="548"/>
        <item x="686"/>
        <item x="622"/>
        <item x="721"/>
        <item x="791"/>
        <item x="547"/>
        <item x="651"/>
        <item x="752"/>
        <item x="543"/>
        <item x="699"/>
        <item x="616"/>
        <item x="614"/>
        <item x="715"/>
        <item x="646"/>
        <item x="739"/>
        <item x="729"/>
        <item x="542"/>
        <item x="540"/>
        <item x="688"/>
        <item x="751"/>
        <item x="767"/>
        <item x="539"/>
        <item x="782"/>
        <item x="654"/>
        <item x="535"/>
        <item x="724"/>
        <item x="608"/>
        <item x="790"/>
        <item x="534"/>
        <item x="689"/>
        <item x="659"/>
        <item x="533"/>
        <item x="718"/>
        <item x="606"/>
        <item x="529"/>
        <item x="698"/>
        <item x="528"/>
        <item x="687"/>
        <item x="522"/>
        <item x="516"/>
        <item x="725"/>
        <item x="596"/>
        <item x="677"/>
        <item x="749"/>
        <item x="514"/>
        <item x="619"/>
        <item x="594"/>
        <item x="788"/>
        <item x="505"/>
        <item x="717"/>
        <item x="582"/>
        <item x="499"/>
        <item x="580"/>
        <item x="652"/>
        <item x="613"/>
        <item x="753"/>
        <item x="564"/>
        <item x="668"/>
        <item x="722"/>
        <item x="556"/>
        <item x="664"/>
        <item x="723"/>
        <item x="784"/>
        <item x="716"/>
        <item x="610"/>
        <item x="666"/>
        <item x="617"/>
        <item x="727"/>
        <item x="754"/>
        <item x="497"/>
        <item x="544"/>
        <item x="605"/>
        <item x="672"/>
        <item x="730"/>
        <item x="599"/>
        <item x="673"/>
        <item x="489"/>
        <item x="720"/>
        <item x="486"/>
        <item x="584"/>
        <item x="482"/>
        <item x="653"/>
        <item x="541"/>
        <item x="728"/>
        <item x="663"/>
        <item x="536"/>
        <item x="476"/>
        <item x="567"/>
        <item x="665"/>
        <item x="475"/>
        <item x="474"/>
        <item x="532"/>
        <item x="530"/>
        <item x="669"/>
        <item x="527"/>
        <item x="523"/>
        <item x="517"/>
        <item x="473"/>
        <item x="600"/>
        <item x="671"/>
        <item x="515"/>
        <item x="772"/>
        <item x="470"/>
        <item x="674"/>
        <item x="503"/>
        <item x="469"/>
        <item x="587"/>
        <item x="498"/>
        <item x="579"/>
        <item x="545"/>
        <item x="615"/>
        <item x="566"/>
        <item x="661"/>
        <item x="461"/>
        <item x="456"/>
        <item x="454"/>
        <item x="451"/>
        <item x="621"/>
        <item x="553"/>
        <item x="448"/>
        <item x="441"/>
        <item x="440"/>
        <item x="439"/>
        <item x="598"/>
        <item x="537"/>
        <item x="438"/>
        <item x="436"/>
        <item x="431"/>
        <item x="415"/>
        <item x="588"/>
        <item x="405"/>
        <item x="670"/>
        <item x="403"/>
        <item x="648"/>
        <item x="400"/>
        <item x="667"/>
        <item x="568"/>
        <item x="531"/>
        <item x="546"/>
        <item x="655"/>
        <item x="524"/>
        <item x="518"/>
        <item x="630"/>
        <item x="551"/>
        <item x="601"/>
        <item x="393"/>
        <item x="392"/>
        <item x="660"/>
        <item x="490"/>
        <item x="507"/>
        <item x="391"/>
        <item x="585"/>
        <item x="483"/>
        <item x="500"/>
        <item x="575"/>
        <item x="387"/>
        <item x="386"/>
        <item x="379"/>
        <item x="321"/>
        <item x="538"/>
        <item x="570"/>
        <item x="602"/>
        <item x="555"/>
        <item x="583"/>
        <item x="624"/>
        <item x="315"/>
        <item x="675"/>
        <item x="313"/>
        <item x="525"/>
        <item x="299"/>
        <item x="295"/>
        <item x="521"/>
        <item x="618"/>
        <item x="294"/>
        <item x="471"/>
        <item x="290"/>
        <item x="504"/>
        <item x="550"/>
        <item x="287"/>
        <item x="586"/>
        <item x="501"/>
        <item x="267"/>
        <item x="266"/>
        <item x="265"/>
        <item x="676"/>
        <item x="572"/>
        <item x="264"/>
        <item x="463"/>
        <item x="492"/>
        <item x="460"/>
        <item x="488"/>
        <item x="260"/>
        <item x="258"/>
        <item x="452"/>
        <item x="254"/>
        <item x="552"/>
        <item x="450"/>
        <item x="578"/>
        <item x="444"/>
        <item x="252"/>
        <item x="437"/>
        <item x="428"/>
        <item x="502"/>
        <item x="408"/>
        <item x="590"/>
        <item x="250"/>
        <item x="404"/>
        <item x="554"/>
        <item x="603"/>
        <item x="401"/>
        <item x="569"/>
        <item x="247"/>
        <item x="243"/>
        <item x="589"/>
        <item x="526"/>
        <item x="241"/>
        <item x="519"/>
        <item x="240"/>
        <item x="394"/>
        <item x="495"/>
        <item x="509"/>
        <item x="571"/>
        <item x="237"/>
        <item x="232"/>
        <item x="228"/>
        <item x="226"/>
        <item x="477"/>
        <item x="225"/>
        <item x="389"/>
        <item x="561"/>
        <item x="381"/>
        <item x="221"/>
        <item x="320"/>
        <item x="468"/>
        <item x="217"/>
        <item x="215"/>
        <item x="520"/>
        <item x="462"/>
        <item x="212"/>
        <item x="447"/>
        <item x="177"/>
        <item x="508"/>
        <item x="443"/>
        <item x="170"/>
        <item x="591"/>
        <item x="169"/>
        <item x="148"/>
        <item x="316"/>
        <item x="491"/>
        <item x="427"/>
        <item x="300"/>
        <item x="298"/>
        <item x="409"/>
        <item x="147"/>
        <item x="144"/>
        <item x="485"/>
        <item x="406"/>
        <item x="291"/>
        <item x="141"/>
        <item x="512"/>
        <item x="402"/>
        <item x="288"/>
        <item x="140"/>
        <item x="268"/>
        <item x="138"/>
        <item x="557"/>
        <item x="397"/>
        <item x="133"/>
        <item x="464"/>
        <item x="493"/>
        <item x="487"/>
        <item x="513"/>
        <item x="261"/>
        <item x="259"/>
        <item x="255"/>
        <item x="449"/>
        <item x="129"/>
        <item x="484"/>
        <item x="442"/>
        <item x="128"/>
        <item x="127"/>
        <item x="122"/>
        <item x="388"/>
        <item x="372"/>
        <item x="120"/>
        <item x="318"/>
        <item x="118"/>
        <item x="433"/>
        <item x="510"/>
        <item x="407"/>
        <item x="251"/>
        <item x="494"/>
        <item x="117"/>
        <item x="114"/>
        <item x="109"/>
        <item x="102"/>
        <item x="479"/>
        <item x="576"/>
        <item x="558"/>
        <item x="314"/>
        <item x="511"/>
        <item x="100"/>
        <item x="249"/>
        <item x="242"/>
        <item x="465"/>
        <item x="301"/>
        <item x="297"/>
        <item x="562"/>
        <item x="398"/>
        <item x="293"/>
        <item x="97"/>
        <item x="229"/>
        <item x="289"/>
        <item x="227"/>
        <item x="269"/>
        <item x="390"/>
        <item x="410"/>
        <item x="376"/>
        <item x="222"/>
        <item x="93"/>
        <item x="319"/>
        <item x="577"/>
        <item x="218"/>
        <item x="92"/>
        <item x="89"/>
        <item x="86"/>
        <item x="214"/>
        <item x="213"/>
        <item x="455"/>
        <item x="262"/>
        <item x="85"/>
        <item x="257"/>
        <item x="480"/>
        <item x="176"/>
        <item x="84"/>
        <item x="445"/>
        <item x="171"/>
        <item x="560"/>
        <item x="153"/>
        <item x="399"/>
        <item x="425"/>
        <item x="83"/>
        <item x="303"/>
        <item x="80"/>
        <item x="296"/>
        <item x="79"/>
        <item x="414"/>
        <item x="472"/>
        <item x="73"/>
        <item x="146"/>
        <item x="457"/>
        <item x="349"/>
        <item x="72"/>
        <item x="292"/>
        <item x="453"/>
        <item x="142"/>
        <item x="324"/>
        <item x="70"/>
        <item x="446"/>
        <item x="68"/>
        <item x="246"/>
        <item x="245"/>
        <item x="273"/>
        <item x="139"/>
        <item x="426"/>
        <item x="137"/>
        <item x="135"/>
        <item x="413"/>
        <item x="67"/>
        <item x="559"/>
        <item x="64"/>
        <item x="256"/>
        <item x="130"/>
        <item x="481"/>
        <item x="61"/>
        <item x="60"/>
        <item x="307"/>
        <item x="124"/>
        <item x="59"/>
        <item x="506"/>
        <item x="373"/>
        <item x="224"/>
        <item x="121"/>
        <item x="322"/>
        <item x="56"/>
        <item x="219"/>
        <item x="119"/>
        <item x="216"/>
        <item x="466"/>
        <item x="55"/>
        <item x="412"/>
        <item x="396"/>
        <item x="271"/>
        <item x="197"/>
        <item x="50"/>
        <item x="108"/>
        <item x="623"/>
        <item x="103"/>
        <item x="174"/>
        <item x="49"/>
        <item x="151"/>
        <item x="248"/>
        <item x="48"/>
        <item x="356"/>
        <item x="323"/>
        <item x="305"/>
        <item x="45"/>
        <item x="418"/>
        <item x="145"/>
        <item x="99"/>
        <item x="143"/>
        <item x="96"/>
        <item x="44"/>
        <item x="239"/>
        <item x="230"/>
        <item x="275"/>
        <item x="417"/>
        <item x="367"/>
        <item x="223"/>
        <item x="95"/>
        <item x="94"/>
        <item x="42"/>
        <item x="220"/>
        <item x="136"/>
        <item x="88"/>
        <item x="87"/>
        <item x="302"/>
        <item x="467"/>
        <item x="458"/>
        <item x="263"/>
        <item x="416"/>
        <item x="191"/>
        <item x="38"/>
        <item x="123"/>
        <item x="369"/>
        <item x="172"/>
        <item x="37"/>
        <item x="325"/>
        <item x="149"/>
        <item x="395"/>
        <item x="272"/>
        <item x="496"/>
        <item x="429"/>
        <item x="35"/>
        <item x="308"/>
        <item x="411"/>
        <item x="76"/>
        <item x="32"/>
        <item x="113"/>
        <item x="340"/>
        <item x="105"/>
        <item x="432"/>
        <item x="31"/>
        <item x="420"/>
        <item x="244"/>
        <item x="274"/>
        <item x="311"/>
        <item x="28"/>
        <item x="27"/>
        <item x="330"/>
        <item x="189"/>
        <item x="326"/>
        <item x="422"/>
        <item x="478"/>
        <item x="65"/>
        <item x="150"/>
        <item x="23"/>
        <item x="238"/>
        <item x="231"/>
        <item x="22"/>
        <item x="131"/>
        <item x="434"/>
        <item x="63"/>
        <item x="126"/>
        <item x="353"/>
        <item x="327"/>
        <item x="58"/>
        <item x="91"/>
        <item x="21"/>
        <item x="20"/>
        <item x="421"/>
        <item x="338"/>
        <item x="304"/>
        <item x="276"/>
        <item x="190"/>
        <item x="51"/>
        <item x="18"/>
        <item x="233"/>
        <item x="104"/>
        <item x="419"/>
        <item x="154"/>
        <item x="16"/>
        <item x="253"/>
        <item x="380"/>
        <item x="459"/>
        <item x="328"/>
        <item x="46"/>
        <item x="15"/>
        <item x="423"/>
        <item x="77"/>
        <item x="277"/>
        <item x="125"/>
        <item x="339"/>
        <item x="178"/>
        <item x="14"/>
        <item x="13"/>
        <item x="435"/>
        <item x="173"/>
        <item x="270"/>
        <item x="363"/>
        <item x="152"/>
        <item x="41"/>
        <item x="90"/>
        <item x="134"/>
        <item x="306"/>
        <item x="12"/>
        <item x="106"/>
        <item x="362"/>
        <item x="66"/>
        <item x="280"/>
        <item x="317"/>
        <item x="196"/>
        <item x="62"/>
        <item x="39"/>
        <item x="351"/>
        <item x="57"/>
        <item x="9"/>
        <item x="155"/>
        <item x="98"/>
        <item x="8"/>
        <item x="7"/>
        <item x="358"/>
        <item x="310"/>
        <item x="81"/>
        <item x="235"/>
        <item x="75"/>
        <item x="34"/>
        <item x="286"/>
        <item x="54"/>
        <item x="53"/>
        <item x="112"/>
        <item x="424"/>
        <item x="335"/>
        <item x="132"/>
        <item x="107"/>
        <item x="161"/>
        <item x="101"/>
        <item x="346"/>
        <item x="47"/>
        <item x="360"/>
        <item x="179"/>
        <item x="309"/>
        <item x="158"/>
        <item x="350"/>
        <item x="26"/>
        <item x="312"/>
        <item x="377"/>
        <item x="74"/>
        <item x="207"/>
        <item x="344"/>
        <item x="236"/>
        <item x="159"/>
        <item x="5"/>
        <item x="71"/>
        <item x="282"/>
        <item x="184"/>
        <item x="52"/>
        <item x="384"/>
        <item x="157"/>
        <item x="17"/>
        <item x="359"/>
        <item x="82"/>
        <item x="192"/>
        <item x="78"/>
        <item x="354"/>
        <item x="281"/>
        <item x="160"/>
        <item x="111"/>
        <item x="332"/>
        <item x="69"/>
        <item x="198"/>
        <item x="355"/>
        <item x="430"/>
        <item x="4"/>
        <item x="348"/>
        <item x="156"/>
        <item x="3"/>
        <item x="43"/>
        <item x="283"/>
        <item x="334"/>
        <item x="188"/>
        <item x="10"/>
        <item x="385"/>
        <item x="164"/>
        <item x="347"/>
        <item x="187"/>
        <item x="352"/>
        <item x="165"/>
        <item x="368"/>
        <item x="175"/>
        <item x="366"/>
        <item x="19"/>
        <item x="162"/>
        <item x="374"/>
        <item x="284"/>
        <item x="194"/>
        <item x="336"/>
        <item x="30"/>
        <item x="364"/>
        <item x="163"/>
        <item x="357"/>
        <item x="208"/>
        <item x="2"/>
        <item x="342"/>
        <item x="333"/>
        <item x="25"/>
        <item x="278"/>
        <item x="6"/>
        <item x="331"/>
        <item x="337"/>
        <item x="166"/>
        <item x="382"/>
        <item x="33"/>
        <item x="343"/>
        <item x="167"/>
        <item x="370"/>
        <item x="365"/>
        <item x="181"/>
        <item x="371"/>
        <item x="378"/>
        <item x="36"/>
        <item x="211"/>
        <item x="361"/>
        <item x="200"/>
        <item x="29"/>
        <item x="1"/>
        <item x="183"/>
        <item x="40"/>
        <item x="168"/>
        <item x="341"/>
        <item x="11"/>
        <item x="234"/>
        <item x="116"/>
        <item x="185"/>
        <item x="285"/>
        <item x="199"/>
        <item x="193"/>
        <item x="24"/>
        <item x="203"/>
        <item x="115"/>
        <item x="201"/>
        <item x="345"/>
        <item x="110"/>
        <item x="383"/>
        <item x="209"/>
        <item x="180"/>
        <item x="195"/>
        <item x="204"/>
        <item x="186"/>
        <item x="0"/>
        <item x="279"/>
        <item x="205"/>
        <item x="202"/>
        <item x="329"/>
        <item x="206"/>
        <item x="375"/>
        <item x="210"/>
        <item x="182"/>
        <item x="980"/>
        <item t="default"/>
      </items>
    </pivotField>
    <pivotField compact="0" outline="0" subtotalTop="0" showAll="0" includeNewItemsInFilter="1" defaultSubtotal="0">
      <items count="6">
        <item n="0-10" sd="0" x="1"/>
        <item n="11-20" sd="0" x="2"/>
        <item n="21-30" sd="0" x="3"/>
        <item n="31-40" sd="0" x="4"/>
        <item x="5"/>
        <item x="0"/>
      </items>
    </pivotField>
  </pivotFields>
  <rowFields count="3">
    <field x="3"/>
    <field x="0"/>
    <field x="1"/>
  </rowFields>
  <rowItems count="141">
    <i>
      <x/>
      <x v="1"/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>
      <x v="1"/>
      <x v="1"/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>
      <x v="5"/>
      <x v="1"/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>
      <x v="8"/>
      <x v="1"/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>
      <x v="12"/>
      <x v="1"/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t="grand">
      <x/>
    </i>
  </rowItems>
  <colFields count="1">
    <field x="11"/>
  </colFields>
  <col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5"/>
    </i>
    <i>
      <x v="46"/>
    </i>
    <i>
      <x v="47"/>
    </i>
    <i>
      <x v="48"/>
    </i>
    <i>
      <x v="51"/>
    </i>
    <i>
      <x v="52"/>
    </i>
    <i>
      <x v="53"/>
    </i>
    <i>
      <x v="55"/>
    </i>
    <i>
      <x v="56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colItems>
  <dataFields count="1">
    <dataField name="Soma de Peso total" fld="1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abela dinâmica2" cacheId="3" dataOnRows="1" applyNumberFormats="0" applyBorderFormats="0" applyFontFormats="0" applyPatternFormats="0" applyAlignmentFormats="0" applyWidthHeightFormats="1" dataCaption="Dados" updatedVersion="6" asteriskTotals="1" showMemberPropertyTips="0" useAutoFormatting="1" itemPrintTitles="1" createdVersion="1" indent="0" compact="0" compactData="0" gridDropZones="1">
  <location ref="A3:C12" firstHeaderRow="2" firstDataRow="2" firstDataCol="2"/>
  <pivotFields count="20">
    <pivotField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 defaultSubtotal="0">
      <items count="345">
        <item x="333"/>
        <item x="343"/>
        <item x="226"/>
        <item x="227"/>
        <item x="324"/>
        <item x="325"/>
        <item x="167"/>
        <item x="164"/>
        <item x="84"/>
        <item x="141"/>
        <item x="63"/>
        <item x="126"/>
        <item x="228"/>
        <item x="229"/>
        <item x="168"/>
        <item x="85"/>
        <item x="65"/>
        <item x="66"/>
        <item x="34"/>
        <item x="40"/>
        <item x="26"/>
        <item x="88"/>
        <item x="27"/>
        <item x="67"/>
        <item x="146"/>
        <item x="89"/>
        <item x="39"/>
        <item x="68"/>
        <item x="90"/>
        <item x="64"/>
        <item x="77"/>
        <item x="189"/>
        <item x="142"/>
        <item x="185"/>
        <item x="230"/>
        <item x="169"/>
        <item x="231"/>
        <item x="170"/>
        <item x="213"/>
        <item x="220"/>
        <item x="206"/>
        <item x="147"/>
        <item x="1"/>
        <item x="31"/>
        <item x="79"/>
        <item x="148"/>
        <item x="171"/>
        <item x="149"/>
        <item x="150"/>
        <item x="151"/>
        <item x="152"/>
        <item x="35"/>
        <item x="172"/>
        <item x="190"/>
        <item x="41"/>
        <item x="54"/>
        <item x="173"/>
        <item x="153"/>
        <item x="186"/>
        <item x="154"/>
        <item x="332"/>
        <item x="32"/>
        <item x="232"/>
        <item x="155"/>
        <item x="221"/>
        <item x="233"/>
        <item x="234"/>
        <item x="235"/>
        <item x="184"/>
        <item x="69"/>
        <item x="191"/>
        <item x="5"/>
        <item x="11"/>
        <item x="118"/>
        <item x="12"/>
        <item x="156"/>
        <item x="119"/>
        <item x="13"/>
        <item x="210"/>
        <item x="14"/>
        <item x="55"/>
        <item x="50"/>
        <item x="36"/>
        <item x="86"/>
        <item x="6"/>
        <item x="157"/>
        <item x="158"/>
        <item x="159"/>
        <item x="236"/>
        <item x="166"/>
        <item x="120"/>
        <item x="174"/>
        <item x="91"/>
        <item x="9"/>
        <item x="92"/>
        <item x="237"/>
        <item x="238"/>
        <item x="93"/>
        <item x="239"/>
        <item x="94"/>
        <item x="240"/>
        <item x="241"/>
        <item x="242"/>
        <item x="192"/>
        <item x="175"/>
        <item x="127"/>
        <item x="243"/>
        <item x="95"/>
        <item x="96"/>
        <item x="128"/>
        <item x="97"/>
        <item x="328"/>
        <item x="193"/>
        <item x="244"/>
        <item x="129"/>
        <item x="98"/>
        <item x="245"/>
        <item x="56"/>
        <item x="130"/>
        <item x="246"/>
        <item x="78"/>
        <item x="70"/>
        <item x="247"/>
        <item x="248"/>
        <item x="187"/>
        <item x="99"/>
        <item x="37"/>
        <item x="108"/>
        <item x="249"/>
        <item x="250"/>
        <item x="109"/>
        <item x="140"/>
        <item x="251"/>
        <item x="121"/>
        <item x="194"/>
        <item x="252"/>
        <item x="253"/>
        <item x="254"/>
        <item x="255"/>
        <item x="256"/>
        <item x="195"/>
        <item x="257"/>
        <item x="258"/>
        <item x="259"/>
        <item x="260"/>
        <item x="261"/>
        <item x="137"/>
        <item x="57"/>
        <item x="58"/>
        <item x="59"/>
        <item x="162"/>
        <item x="262"/>
        <item x="263"/>
        <item x="21"/>
        <item x="113"/>
        <item x="176"/>
        <item x="116"/>
        <item x="264"/>
        <item x="28"/>
        <item x="125"/>
        <item x="265"/>
        <item x="196"/>
        <item x="266"/>
        <item x="143"/>
        <item x="207"/>
        <item x="2"/>
        <item x="80"/>
        <item x="160"/>
        <item x="3"/>
        <item x="144"/>
        <item x="51"/>
        <item x="52"/>
        <item x="8"/>
        <item x="100"/>
        <item x="10"/>
        <item x="46"/>
        <item x="131"/>
        <item x="197"/>
        <item x="177"/>
        <item x="132"/>
        <item x="198"/>
        <item x="267"/>
        <item x="183"/>
        <item x="29"/>
        <item x="199"/>
        <item x="22"/>
        <item x="268"/>
        <item x="269"/>
        <item x="161"/>
        <item x="270"/>
        <item x="338"/>
        <item x="200"/>
        <item x="271"/>
        <item x="272"/>
        <item x="273"/>
        <item x="60"/>
        <item x="339"/>
        <item x="340"/>
        <item x="145"/>
        <item x="274"/>
        <item x="275"/>
        <item x="110"/>
        <item x="81"/>
        <item x="122"/>
        <item x="211"/>
        <item x="276"/>
        <item x="222"/>
        <item x="277"/>
        <item x="42"/>
        <item x="23"/>
        <item x="278"/>
        <item x="111"/>
        <item x="279"/>
        <item x="280"/>
        <item x="123"/>
        <item x="117"/>
        <item x="329"/>
        <item x="188"/>
        <item x="47"/>
        <item x="82"/>
        <item x="38"/>
        <item x="101"/>
        <item x="102"/>
        <item x="281"/>
        <item x="48"/>
        <item x="103"/>
        <item x="71"/>
        <item x="282"/>
        <item x="283"/>
        <item x="214"/>
        <item x="53"/>
        <item x="330"/>
        <item x="334"/>
        <item x="326"/>
        <item x="335"/>
        <item x="201"/>
        <item x="114"/>
        <item x="284"/>
        <item x="285"/>
        <item x="202"/>
        <item x="286"/>
        <item x="15"/>
        <item x="20"/>
        <item x="0"/>
        <item x="163"/>
        <item x="287"/>
        <item x="288"/>
        <item x="219"/>
        <item x="112"/>
        <item x="289"/>
        <item x="290"/>
        <item x="291"/>
        <item x="139"/>
        <item x="292"/>
        <item x="293"/>
        <item x="124"/>
        <item x="4"/>
        <item x="294"/>
        <item x="43"/>
        <item x="178"/>
        <item x="133"/>
        <item x="165"/>
        <item x="87"/>
        <item x="295"/>
        <item x="217"/>
        <item x="296"/>
        <item x="297"/>
        <item x="298"/>
        <item x="299"/>
        <item x="300"/>
        <item x="179"/>
        <item x="61"/>
        <item x="301"/>
        <item x="115"/>
        <item x="203"/>
        <item x="302"/>
        <item x="303"/>
        <item x="134"/>
        <item x="104"/>
        <item x="72"/>
        <item x="73"/>
        <item x="74"/>
        <item x="75"/>
        <item x="30"/>
        <item x="304"/>
        <item x="331"/>
        <item x="305"/>
        <item x="62"/>
        <item x="218"/>
        <item x="306"/>
        <item x="307"/>
        <item x="204"/>
        <item x="308"/>
        <item x="309"/>
        <item x="135"/>
        <item x="310"/>
        <item x="205"/>
        <item x="336"/>
        <item x="105"/>
        <item x="16"/>
        <item x="17"/>
        <item x="18"/>
        <item x="223"/>
        <item x="215"/>
        <item x="311"/>
        <item x="212"/>
        <item x="208"/>
        <item x="24"/>
        <item x="216"/>
        <item x="312"/>
        <item x="313"/>
        <item x="314"/>
        <item x="315"/>
        <item x="316"/>
        <item x="317"/>
        <item x="136"/>
        <item x="318"/>
        <item x="319"/>
        <item x="224"/>
        <item x="180"/>
        <item x="341"/>
        <item x="342"/>
        <item x="225"/>
        <item x="337"/>
        <item x="44"/>
        <item x="19"/>
        <item x="45"/>
        <item x="7"/>
        <item x="181"/>
        <item x="49"/>
        <item x="25"/>
        <item x="327"/>
        <item x="106"/>
        <item x="83"/>
        <item x="33"/>
        <item x="107"/>
        <item x="320"/>
        <item x="321"/>
        <item x="322"/>
        <item x="138"/>
        <item x="209"/>
        <item x="76"/>
        <item x="323"/>
        <item x="182"/>
        <item x="344"/>
      </items>
    </pivotField>
    <pivotField compact="0" outline="0" subtotalTop="0" showAll="0" includeNewItemsInFilter="1"/>
    <pivotField compact="0" outline="0" subtotalTop="0" showAll="0" includeNewItemsInFilter="1" defaultSubtotal="0">
      <items count="13">
        <item x="5"/>
        <item x="7"/>
        <item h="1" x="3"/>
        <item h="1" x="2"/>
        <item x="10"/>
        <item h="1" x="8"/>
        <item h="1" x="11"/>
        <item x="4"/>
        <item h="1" x="9"/>
        <item h="1" x="0"/>
        <item x="1"/>
        <item h="1" x="6"/>
        <item h="1" x="12"/>
      </items>
    </pivotField>
    <pivotField compact="0" outline="0" subtotalTop="0" showAll="0" includeNewItemsInFilter="1"/>
    <pivotField compact="0" outline="0" subtotalTop="0" showAll="0" includeNewItemsInFilter="1" defaultSubtotal="0">
      <items count="29">
        <item x="24"/>
        <item x="1"/>
        <item x="16"/>
        <item x="6"/>
        <item x="3"/>
        <item x="5"/>
        <item x="21"/>
        <item x="10"/>
        <item x="26"/>
        <item x="2"/>
        <item x="13"/>
        <item x="25"/>
        <item x="17"/>
        <item x="27"/>
        <item x="8"/>
        <item x="4"/>
        <item x="18"/>
        <item x="14"/>
        <item x="22"/>
        <item x="9"/>
        <item x="0"/>
        <item x="20"/>
        <item x="19"/>
        <item x="15"/>
        <item x="23"/>
        <item x="7"/>
        <item x="11"/>
        <item x="12"/>
        <item x="28"/>
      </items>
    </pivotField>
    <pivotField axis="axisRow" compact="0" outline="0" subtotalTop="0" showAll="0" includeNewItemsInFilter="1">
      <items count="5">
        <item x="0"/>
        <item x="2"/>
        <item x="3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6">
        <item x="0"/>
        <item x="3"/>
        <item x="1"/>
        <item x="2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83">
        <item h="1" x="36"/>
        <item h="1" x="26"/>
        <item h="1" x="23"/>
        <item h="1" x="30"/>
        <item h="1" x="46"/>
        <item h="1" x="52"/>
        <item h="1" x="72"/>
        <item h="1" x="5"/>
        <item h="1" x="66"/>
        <item h="1" x="13"/>
        <item h="1" x="75"/>
        <item h="1" x="44"/>
        <item h="1" x="10"/>
        <item h="1" x="67"/>
        <item h="1" x="24"/>
        <item h="1" x="34"/>
        <item h="1" x="8"/>
        <item h="1" x="50"/>
        <item h="1" x="6"/>
        <item h="1" x="19"/>
        <item h="1" x="20"/>
        <item h="1" x="17"/>
        <item h="1" x="53"/>
        <item h="1" x="56"/>
        <item h="1" x="80"/>
        <item h="1" x="74"/>
        <item h="1" x="39"/>
        <item h="1" x="29"/>
        <item h="1" x="28"/>
        <item h="1" x="18"/>
        <item h="1" x="76"/>
        <item h="1" x="61"/>
        <item h="1" x="49"/>
        <item h="1" x="77"/>
        <item h="1" x="4"/>
        <item h="1" x="78"/>
        <item h="1" x="45"/>
        <item h="1" x="7"/>
        <item h="1" x="1"/>
        <item h="1" x="15"/>
        <item h="1" x="59"/>
        <item h="1" x="51"/>
        <item h="1" x="47"/>
        <item h="1" x="68"/>
        <item h="1" x="64"/>
        <item h="1" x="38"/>
        <item h="1" x="41"/>
        <item h="1" x="22"/>
        <item h="1" x="14"/>
        <item h="1" x="60"/>
        <item h="1" x="79"/>
        <item h="1" x="35"/>
        <item h="1" x="71"/>
        <item h="1" x="21"/>
        <item h="1" x="58"/>
        <item h="1" x="37"/>
        <item h="1" x="25"/>
        <item h="1" x="3"/>
        <item h="1" x="0"/>
        <item h="1" x="16"/>
        <item h="1" x="42"/>
        <item h="1" x="70"/>
        <item h="1" x="69"/>
        <item h="1" x="73"/>
        <item h="1" x="40"/>
        <item h="1" x="63"/>
        <item h="1" x="55"/>
        <item h="1" x="32"/>
        <item h="1" x="33"/>
        <item h="1" x="43"/>
        <item h="1" x="27"/>
        <item h="1" x="9"/>
        <item h="1" x="12"/>
        <item h="1" x="11"/>
        <item h="1" x="31"/>
        <item h="1" x="2"/>
        <item h="1" x="54"/>
        <item x="65"/>
        <item x="57"/>
        <item h="1" x="62"/>
        <item h="1" x="48"/>
        <item h="1" x="81"/>
        <item t="default"/>
      </items>
    </pivotField>
    <pivotField dataField="1" compact="0" outline="0" subtotalTop="0" showAll="0" includeNewItemsInFilter="1">
      <items count="72">
        <item x="0"/>
        <item x="1"/>
        <item x="3"/>
        <item x="2"/>
        <item x="6"/>
        <item x="5"/>
        <item x="4"/>
        <item x="11"/>
        <item x="8"/>
        <item x="14"/>
        <item x="15"/>
        <item x="13"/>
        <item x="16"/>
        <item x="12"/>
        <item x="19"/>
        <item x="20"/>
        <item x="17"/>
        <item x="18"/>
        <item x="43"/>
        <item x="38"/>
        <item x="10"/>
        <item x="21"/>
        <item x="50"/>
        <item x="24"/>
        <item x="41"/>
        <item x="9"/>
        <item x="31"/>
        <item x="22"/>
        <item x="7"/>
        <item x="42"/>
        <item x="52"/>
        <item x="26"/>
        <item x="30"/>
        <item x="61"/>
        <item x="28"/>
        <item x="51"/>
        <item x="55"/>
        <item x="34"/>
        <item x="58"/>
        <item x="45"/>
        <item x="54"/>
        <item x="32"/>
        <item x="47"/>
        <item x="39"/>
        <item x="23"/>
        <item x="46"/>
        <item x="60"/>
        <item x="48"/>
        <item x="56"/>
        <item x="29"/>
        <item x="35"/>
        <item x="57"/>
        <item x="27"/>
        <item x="63"/>
        <item x="53"/>
        <item x="36"/>
        <item x="33"/>
        <item x="62"/>
        <item x="67"/>
        <item x="65"/>
        <item x="37"/>
        <item x="66"/>
        <item x="49"/>
        <item x="40"/>
        <item x="25"/>
        <item x="68"/>
        <item x="69"/>
        <item x="44"/>
        <item x="64"/>
        <item x="59"/>
        <item x="7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11"/>
    <field x="6"/>
  </rowFields>
  <rowItems count="8">
    <i>
      <x v="77"/>
      <x/>
    </i>
    <i r="1">
      <x v="1"/>
    </i>
    <i t="default">
      <x v="77"/>
    </i>
    <i>
      <x v="78"/>
      <x/>
    </i>
    <i r="1">
      <x v="1"/>
    </i>
    <i r="1">
      <x v="2"/>
    </i>
    <i t="default">
      <x v="78"/>
    </i>
    <i t="grand">
      <x/>
    </i>
  </rowItems>
  <colItems count="1">
    <i/>
  </colItems>
  <dataFields count="1">
    <dataField name="Sum of quantidade" fld="12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V119"/>
  <sheetViews>
    <sheetView topLeftCell="A87" workbookViewId="0">
      <selection activeCell="M111" sqref="M111"/>
    </sheetView>
  </sheetViews>
  <sheetFormatPr defaultColWidth="4.85546875" defaultRowHeight="12.75" x14ac:dyDescent="0.2"/>
  <cols>
    <col min="1" max="1" width="14.7109375" customWidth="1"/>
    <col min="2" max="2" width="15.85546875" customWidth="1"/>
    <col min="3" max="3" width="14.7109375" customWidth="1"/>
    <col min="4" max="29" width="8.28515625" customWidth="1"/>
    <col min="30" max="30" width="12.140625" bestFit="1" customWidth="1"/>
    <col min="31" max="67" width="7" customWidth="1"/>
    <col min="68" max="68" width="11.42578125" customWidth="1"/>
    <col min="69" max="90" width="5.140625" customWidth="1"/>
    <col min="91" max="91" width="9.7109375" customWidth="1"/>
    <col min="92" max="115" width="4.42578125" customWidth="1"/>
    <col min="116" max="116" width="9" customWidth="1"/>
    <col min="117" max="128" width="7.42578125" customWidth="1"/>
    <col min="129" max="129" width="12" bestFit="1" customWidth="1"/>
    <col min="130" max="151" width="6" customWidth="1"/>
    <col min="152" max="152" width="10.42578125" bestFit="1" customWidth="1"/>
    <col min="153" max="154" width="11.7109375" bestFit="1" customWidth="1"/>
    <col min="155" max="155" width="11.7109375" customWidth="1"/>
    <col min="156" max="156" width="16.42578125" bestFit="1" customWidth="1"/>
    <col min="157" max="166" width="10.85546875" customWidth="1"/>
    <col min="167" max="173" width="10.85546875" bestFit="1" customWidth="1"/>
    <col min="174" max="182" width="10.85546875" customWidth="1"/>
    <col min="183" max="183" width="15.42578125" customWidth="1"/>
    <col min="184" max="188" width="9.28515625" customWidth="1"/>
    <col min="189" max="214" width="9.28515625" bestFit="1" customWidth="1"/>
    <col min="215" max="215" width="14" bestFit="1" customWidth="1"/>
    <col min="216" max="243" width="5.42578125" customWidth="1"/>
    <col min="244" max="244" width="10" bestFit="1" customWidth="1"/>
    <col min="245" max="248" width="6.28515625" customWidth="1"/>
    <col min="249" max="249" width="10.85546875" bestFit="1" customWidth="1"/>
  </cols>
  <sheetData>
    <row r="3" spans="1:256" x14ac:dyDescent="0.2">
      <c r="A3" s="9" t="s">
        <v>141</v>
      </c>
      <c r="B3" s="11"/>
      <c r="C3" s="11"/>
      <c r="D3" s="9" t="s">
        <v>1</v>
      </c>
      <c r="E3" s="10" t="s">
        <v>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2"/>
    </row>
    <row r="4" spans="1:256" x14ac:dyDescent="0.2">
      <c r="A4" s="13"/>
      <c r="B4" s="29"/>
      <c r="C4" s="29"/>
      <c r="D4" s="14" t="s">
        <v>111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4" t="s">
        <v>147</v>
      </c>
      <c r="AE4" s="14" t="s">
        <v>99</v>
      </c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4" t="s">
        <v>207</v>
      </c>
      <c r="BQ4" s="14" t="s">
        <v>140</v>
      </c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4" t="s">
        <v>148</v>
      </c>
      <c r="CN4" s="14" t="s">
        <v>10</v>
      </c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4" t="s">
        <v>171</v>
      </c>
      <c r="DM4" s="14" t="s">
        <v>137</v>
      </c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4" t="s">
        <v>149</v>
      </c>
      <c r="DZ4" s="14" t="s">
        <v>109</v>
      </c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4" t="s">
        <v>150</v>
      </c>
      <c r="EW4" s="14" t="s">
        <v>120</v>
      </c>
      <c r="EX4" s="11"/>
      <c r="EY4" s="11"/>
      <c r="EZ4" s="14" t="s">
        <v>151</v>
      </c>
      <c r="FA4" s="14" t="s">
        <v>134</v>
      </c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4" t="s">
        <v>152</v>
      </c>
      <c r="GB4" s="14" t="s">
        <v>93</v>
      </c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4" t="s">
        <v>153</v>
      </c>
      <c r="HH4" s="14" t="s">
        <v>130</v>
      </c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4" t="s">
        <v>154</v>
      </c>
      <c r="IK4" s="14" t="s">
        <v>162</v>
      </c>
      <c r="IL4" s="11"/>
      <c r="IM4" s="11"/>
      <c r="IN4" s="11"/>
      <c r="IO4" s="14" t="s">
        <v>172</v>
      </c>
      <c r="IP4" s="14" t="s">
        <v>169</v>
      </c>
      <c r="IQ4" s="11"/>
      <c r="IR4" s="11"/>
      <c r="IS4" s="11"/>
      <c r="IT4" s="11"/>
      <c r="IU4" s="11"/>
      <c r="IV4" s="12"/>
    </row>
    <row r="5" spans="1:256" x14ac:dyDescent="0.2">
      <c r="A5" s="9" t="s">
        <v>122</v>
      </c>
      <c r="B5" s="9" t="s">
        <v>123</v>
      </c>
      <c r="C5" s="9" t="s">
        <v>4</v>
      </c>
      <c r="D5" s="14">
        <v>148</v>
      </c>
      <c r="E5" s="17">
        <v>149</v>
      </c>
      <c r="F5" s="17">
        <v>150</v>
      </c>
      <c r="G5" s="17">
        <v>151</v>
      </c>
      <c r="H5" s="17">
        <v>152</v>
      </c>
      <c r="I5" s="17">
        <v>153</v>
      </c>
      <c r="J5" s="17">
        <v>154</v>
      </c>
      <c r="K5" s="17">
        <v>155</v>
      </c>
      <c r="L5" s="17">
        <v>156</v>
      </c>
      <c r="M5" s="17">
        <v>157</v>
      </c>
      <c r="N5" s="17">
        <v>158</v>
      </c>
      <c r="O5" s="17">
        <v>159</v>
      </c>
      <c r="P5" s="17">
        <v>160</v>
      </c>
      <c r="Q5" s="17">
        <v>161</v>
      </c>
      <c r="R5" s="17">
        <v>203</v>
      </c>
      <c r="S5" s="17">
        <v>204</v>
      </c>
      <c r="T5" s="17">
        <v>205</v>
      </c>
      <c r="U5" s="17">
        <v>206</v>
      </c>
      <c r="V5" s="17">
        <v>207</v>
      </c>
      <c r="W5" s="17">
        <v>208</v>
      </c>
      <c r="X5" s="17">
        <v>209</v>
      </c>
      <c r="Y5" s="17">
        <v>210</v>
      </c>
      <c r="Z5" s="17">
        <v>211</v>
      </c>
      <c r="AA5" s="17">
        <v>212</v>
      </c>
      <c r="AB5" s="17">
        <v>213</v>
      </c>
      <c r="AC5" s="17">
        <v>214</v>
      </c>
      <c r="AD5" s="13"/>
      <c r="AE5" s="14">
        <v>291</v>
      </c>
      <c r="AF5" s="17">
        <v>292</v>
      </c>
      <c r="AG5" s="17">
        <v>293</v>
      </c>
      <c r="AH5" s="17">
        <v>294</v>
      </c>
      <c r="AI5" s="17">
        <v>295</v>
      </c>
      <c r="AJ5" s="17">
        <v>296</v>
      </c>
      <c r="AK5" s="17">
        <v>297</v>
      </c>
      <c r="AL5" s="17">
        <v>298</v>
      </c>
      <c r="AM5" s="17">
        <v>303</v>
      </c>
      <c r="AN5" s="17">
        <v>304</v>
      </c>
      <c r="AO5" s="17">
        <v>305</v>
      </c>
      <c r="AP5" s="17">
        <v>306</v>
      </c>
      <c r="AQ5" s="17">
        <v>307</v>
      </c>
      <c r="AR5" s="17">
        <v>308</v>
      </c>
      <c r="AS5" s="17">
        <v>309</v>
      </c>
      <c r="AT5" s="17">
        <v>310</v>
      </c>
      <c r="AU5" s="17">
        <v>311</v>
      </c>
      <c r="AV5" s="17">
        <v>312</v>
      </c>
      <c r="AW5" s="17">
        <v>313</v>
      </c>
      <c r="AX5" s="17">
        <v>314</v>
      </c>
      <c r="AY5" s="17">
        <v>315</v>
      </c>
      <c r="AZ5" s="17">
        <v>316</v>
      </c>
      <c r="BA5" s="17">
        <v>317</v>
      </c>
      <c r="BB5" s="17">
        <v>318</v>
      </c>
      <c r="BC5" s="17">
        <v>319</v>
      </c>
      <c r="BD5" s="17">
        <v>320</v>
      </c>
      <c r="BE5" s="17">
        <v>321</v>
      </c>
      <c r="BF5" s="17">
        <v>322</v>
      </c>
      <c r="BG5" s="17">
        <v>323</v>
      </c>
      <c r="BH5" s="17">
        <v>324</v>
      </c>
      <c r="BI5" s="17">
        <v>338</v>
      </c>
      <c r="BJ5" s="17">
        <v>339</v>
      </c>
      <c r="BK5" s="17">
        <v>340</v>
      </c>
      <c r="BL5" s="17">
        <v>341</v>
      </c>
      <c r="BM5" s="17">
        <v>342</v>
      </c>
      <c r="BN5" s="17">
        <v>343</v>
      </c>
      <c r="BO5" s="17">
        <v>344</v>
      </c>
      <c r="BP5" s="13"/>
      <c r="BQ5" s="14">
        <v>162</v>
      </c>
      <c r="BR5" s="17">
        <v>163</v>
      </c>
      <c r="BS5" s="17">
        <v>164</v>
      </c>
      <c r="BT5" s="17">
        <v>165</v>
      </c>
      <c r="BU5" s="17">
        <v>166</v>
      </c>
      <c r="BV5" s="17">
        <v>167</v>
      </c>
      <c r="BW5" s="17">
        <v>168</v>
      </c>
      <c r="BX5" s="17">
        <v>169</v>
      </c>
      <c r="BY5" s="17">
        <v>170</v>
      </c>
      <c r="BZ5" s="17">
        <v>215</v>
      </c>
      <c r="CA5" s="17">
        <v>216</v>
      </c>
      <c r="CB5" s="17">
        <v>245</v>
      </c>
      <c r="CC5" s="17">
        <v>246</v>
      </c>
      <c r="CD5" s="17">
        <v>247</v>
      </c>
      <c r="CE5" s="17">
        <v>248</v>
      </c>
      <c r="CF5" s="17">
        <v>249</v>
      </c>
      <c r="CG5" s="17">
        <v>250</v>
      </c>
      <c r="CH5" s="17">
        <v>251</v>
      </c>
      <c r="CI5" s="17">
        <v>252</v>
      </c>
      <c r="CJ5" s="17">
        <v>253</v>
      </c>
      <c r="CK5" s="17">
        <v>254</v>
      </c>
      <c r="CL5" s="17">
        <v>255</v>
      </c>
      <c r="CM5" s="13"/>
      <c r="CN5" s="14">
        <v>217</v>
      </c>
      <c r="CO5" s="17">
        <v>218</v>
      </c>
      <c r="CP5" s="17">
        <v>219</v>
      </c>
      <c r="CQ5" s="17">
        <v>220</v>
      </c>
      <c r="CR5" s="17">
        <v>221</v>
      </c>
      <c r="CS5" s="17">
        <v>222</v>
      </c>
      <c r="CT5" s="17">
        <v>223</v>
      </c>
      <c r="CU5" s="17">
        <v>224</v>
      </c>
      <c r="CV5" s="17">
        <v>225</v>
      </c>
      <c r="CW5" s="17">
        <v>226</v>
      </c>
      <c r="CX5" s="17">
        <v>227</v>
      </c>
      <c r="CY5" s="17">
        <v>228</v>
      </c>
      <c r="CZ5" s="17">
        <v>229</v>
      </c>
      <c r="DA5" s="17">
        <v>230</v>
      </c>
      <c r="DB5" s="17">
        <v>231</v>
      </c>
      <c r="DC5" s="17">
        <v>232</v>
      </c>
      <c r="DD5" s="17">
        <v>233</v>
      </c>
      <c r="DE5" s="17">
        <v>234</v>
      </c>
      <c r="DF5" s="17">
        <v>235</v>
      </c>
      <c r="DG5" s="17">
        <v>236</v>
      </c>
      <c r="DH5" s="17">
        <v>237</v>
      </c>
      <c r="DI5" s="17">
        <v>238</v>
      </c>
      <c r="DJ5" s="17">
        <v>239</v>
      </c>
      <c r="DK5" s="17">
        <v>240</v>
      </c>
      <c r="DL5" s="13"/>
      <c r="DM5" s="14">
        <v>136</v>
      </c>
      <c r="DN5" s="17">
        <v>137</v>
      </c>
      <c r="DO5" s="17">
        <v>138</v>
      </c>
      <c r="DP5" s="17">
        <v>139</v>
      </c>
      <c r="DQ5" s="17">
        <v>140</v>
      </c>
      <c r="DR5" s="17">
        <v>141</v>
      </c>
      <c r="DS5" s="17">
        <v>142</v>
      </c>
      <c r="DT5" s="17">
        <v>143</v>
      </c>
      <c r="DU5" s="17">
        <v>144</v>
      </c>
      <c r="DV5" s="17">
        <v>145</v>
      </c>
      <c r="DW5" s="17">
        <v>146</v>
      </c>
      <c r="DX5" s="17">
        <v>147</v>
      </c>
      <c r="DY5" s="13"/>
      <c r="DZ5" s="14">
        <v>96</v>
      </c>
      <c r="EA5" s="17">
        <v>97</v>
      </c>
      <c r="EB5" s="17">
        <v>98</v>
      </c>
      <c r="EC5" s="17">
        <v>99</v>
      </c>
      <c r="ED5" s="17">
        <v>100</v>
      </c>
      <c r="EE5" s="17">
        <v>101</v>
      </c>
      <c r="EF5" s="17">
        <v>102</v>
      </c>
      <c r="EG5" s="17">
        <v>103</v>
      </c>
      <c r="EH5" s="17">
        <v>104</v>
      </c>
      <c r="EI5" s="17">
        <v>171</v>
      </c>
      <c r="EJ5" s="17">
        <v>172</v>
      </c>
      <c r="EK5" s="17">
        <v>173</v>
      </c>
      <c r="EL5" s="17">
        <v>174</v>
      </c>
      <c r="EM5" s="17">
        <v>175</v>
      </c>
      <c r="EN5" s="17">
        <v>176</v>
      </c>
      <c r="EO5" s="17">
        <v>278</v>
      </c>
      <c r="EP5" s="17">
        <v>279</v>
      </c>
      <c r="EQ5" s="17">
        <v>280</v>
      </c>
      <c r="ER5" s="17">
        <v>281</v>
      </c>
      <c r="ES5" s="17">
        <v>282</v>
      </c>
      <c r="ET5" s="17">
        <v>283</v>
      </c>
      <c r="EU5" s="17">
        <v>284</v>
      </c>
      <c r="EV5" s="13"/>
      <c r="EW5" s="14">
        <v>93</v>
      </c>
      <c r="EX5" s="17">
        <v>94</v>
      </c>
      <c r="EY5" s="17">
        <v>95</v>
      </c>
      <c r="EZ5" s="13"/>
      <c r="FA5" s="14">
        <v>123</v>
      </c>
      <c r="FB5" s="17">
        <v>124</v>
      </c>
      <c r="FC5" s="17">
        <v>125</v>
      </c>
      <c r="FD5" s="17">
        <v>126</v>
      </c>
      <c r="FE5" s="17">
        <v>127</v>
      </c>
      <c r="FF5" s="17">
        <v>128</v>
      </c>
      <c r="FG5" s="17">
        <v>129</v>
      </c>
      <c r="FH5" s="17">
        <v>130</v>
      </c>
      <c r="FI5" s="17">
        <v>131</v>
      </c>
      <c r="FJ5" s="17">
        <v>132</v>
      </c>
      <c r="FK5" s="17">
        <v>133</v>
      </c>
      <c r="FL5" s="17">
        <v>134</v>
      </c>
      <c r="FM5" s="17">
        <v>135</v>
      </c>
      <c r="FN5" s="17">
        <v>190</v>
      </c>
      <c r="FO5" s="17">
        <v>191</v>
      </c>
      <c r="FP5" s="17">
        <v>192</v>
      </c>
      <c r="FQ5" s="17">
        <v>193</v>
      </c>
      <c r="FR5" s="17">
        <v>194</v>
      </c>
      <c r="FS5" s="17">
        <v>195</v>
      </c>
      <c r="FT5" s="17">
        <v>196</v>
      </c>
      <c r="FU5" s="17">
        <v>197</v>
      </c>
      <c r="FV5" s="17">
        <v>198</v>
      </c>
      <c r="FW5" s="17">
        <v>199</v>
      </c>
      <c r="FX5" s="17">
        <v>200</v>
      </c>
      <c r="FY5" s="17">
        <v>201</v>
      </c>
      <c r="FZ5" s="17">
        <v>202</v>
      </c>
      <c r="GA5" s="13"/>
      <c r="GB5" s="14">
        <v>116</v>
      </c>
      <c r="GC5" s="17">
        <v>117</v>
      </c>
      <c r="GD5" s="17">
        <v>118</v>
      </c>
      <c r="GE5" s="17">
        <v>119</v>
      </c>
      <c r="GF5" s="17">
        <v>120</v>
      </c>
      <c r="GG5" s="17">
        <v>121</v>
      </c>
      <c r="GH5" s="17">
        <v>122</v>
      </c>
      <c r="GI5" s="17">
        <v>177</v>
      </c>
      <c r="GJ5" s="17">
        <v>178</v>
      </c>
      <c r="GK5" s="17">
        <v>179</v>
      </c>
      <c r="GL5" s="17">
        <v>180</v>
      </c>
      <c r="GM5" s="17">
        <v>181</v>
      </c>
      <c r="GN5" s="17">
        <v>182</v>
      </c>
      <c r="GO5" s="17">
        <v>183</v>
      </c>
      <c r="GP5" s="17">
        <v>184</v>
      </c>
      <c r="GQ5" s="17">
        <v>185</v>
      </c>
      <c r="GR5" s="17">
        <v>186</v>
      </c>
      <c r="GS5" s="17">
        <v>187</v>
      </c>
      <c r="GT5" s="17">
        <v>188</v>
      </c>
      <c r="GU5" s="17">
        <v>189</v>
      </c>
      <c r="GV5" s="17">
        <v>267</v>
      </c>
      <c r="GW5" s="17">
        <v>268</v>
      </c>
      <c r="GX5" s="17">
        <v>269</v>
      </c>
      <c r="GY5" s="17">
        <v>270</v>
      </c>
      <c r="GZ5" s="17">
        <v>271</v>
      </c>
      <c r="HA5" s="17">
        <v>272</v>
      </c>
      <c r="HB5" s="17">
        <v>273</v>
      </c>
      <c r="HC5" s="17">
        <v>274</v>
      </c>
      <c r="HD5" s="17">
        <v>275</v>
      </c>
      <c r="HE5" s="17">
        <v>276</v>
      </c>
      <c r="HF5" s="17">
        <v>277</v>
      </c>
      <c r="HG5" s="13"/>
      <c r="HH5" s="14">
        <v>105</v>
      </c>
      <c r="HI5" s="17">
        <v>106</v>
      </c>
      <c r="HJ5" s="17">
        <v>107</v>
      </c>
      <c r="HK5" s="17">
        <v>108</v>
      </c>
      <c r="HL5" s="17">
        <v>109</v>
      </c>
      <c r="HM5" s="17">
        <v>110</v>
      </c>
      <c r="HN5" s="17">
        <v>111</v>
      </c>
      <c r="HO5" s="17">
        <v>112</v>
      </c>
      <c r="HP5" s="17">
        <v>113</v>
      </c>
      <c r="HQ5" s="17">
        <v>114</v>
      </c>
      <c r="HR5" s="17">
        <v>115</v>
      </c>
      <c r="HS5" s="17">
        <v>299</v>
      </c>
      <c r="HT5" s="17">
        <v>300</v>
      </c>
      <c r="HU5" s="17">
        <v>301</v>
      </c>
      <c r="HV5" s="17">
        <v>302</v>
      </c>
      <c r="HW5" s="17">
        <v>325</v>
      </c>
      <c r="HX5" s="17">
        <v>326</v>
      </c>
      <c r="HY5" s="17">
        <v>327</v>
      </c>
      <c r="HZ5" s="17">
        <v>328</v>
      </c>
      <c r="IA5" s="17">
        <v>329</v>
      </c>
      <c r="IB5" s="17">
        <v>330</v>
      </c>
      <c r="IC5" s="17">
        <v>331</v>
      </c>
      <c r="ID5" s="17">
        <v>332</v>
      </c>
      <c r="IE5" s="17">
        <v>333</v>
      </c>
      <c r="IF5" s="17">
        <v>334</v>
      </c>
      <c r="IG5" s="17">
        <v>335</v>
      </c>
      <c r="IH5" s="17">
        <v>336</v>
      </c>
      <c r="II5" s="17">
        <v>337</v>
      </c>
      <c r="IJ5" s="13"/>
      <c r="IK5" s="14">
        <v>241</v>
      </c>
      <c r="IL5" s="17">
        <v>242</v>
      </c>
      <c r="IM5" s="17">
        <v>243</v>
      </c>
      <c r="IN5" s="17">
        <v>244</v>
      </c>
      <c r="IO5" s="13"/>
      <c r="IP5" s="14">
        <v>256</v>
      </c>
      <c r="IQ5" s="17">
        <v>257</v>
      </c>
      <c r="IR5" s="17">
        <v>258</v>
      </c>
      <c r="IS5" s="17">
        <v>259</v>
      </c>
      <c r="IT5" s="17">
        <v>260</v>
      </c>
      <c r="IU5" s="17">
        <v>261</v>
      </c>
      <c r="IV5" s="32">
        <v>262</v>
      </c>
    </row>
    <row r="6" spans="1:256" x14ac:dyDescent="0.2">
      <c r="A6" s="14">
        <v>2009</v>
      </c>
      <c r="B6" s="14" t="s">
        <v>80</v>
      </c>
      <c r="C6" s="14" t="s">
        <v>61</v>
      </c>
      <c r="D6" s="18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>
        <v>15</v>
      </c>
      <c r="W6" s="19">
        <v>17</v>
      </c>
      <c r="X6" s="19">
        <v>22</v>
      </c>
      <c r="Y6" s="19"/>
      <c r="Z6" s="19"/>
      <c r="AA6" s="19"/>
      <c r="AB6" s="19"/>
      <c r="AC6" s="19"/>
      <c r="AD6" s="18">
        <v>54</v>
      </c>
      <c r="AE6" s="18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8"/>
      <c r="BQ6" s="18">
        <v>13</v>
      </c>
      <c r="BR6" s="19">
        <v>5</v>
      </c>
      <c r="BS6" s="19">
        <v>7</v>
      </c>
      <c r="BT6" s="19">
        <v>10</v>
      </c>
      <c r="BU6" s="19">
        <v>10</v>
      </c>
      <c r="BV6" s="19">
        <v>11</v>
      </c>
      <c r="BW6" s="19">
        <v>8</v>
      </c>
      <c r="BX6" s="19"/>
      <c r="BY6" s="19"/>
      <c r="BZ6" s="19"/>
      <c r="CA6" s="19"/>
      <c r="CB6" s="19"/>
      <c r="CC6" s="19"/>
      <c r="CD6" s="19"/>
      <c r="CE6" s="19"/>
      <c r="CF6" s="19">
        <v>21</v>
      </c>
      <c r="CG6" s="19"/>
      <c r="CH6" s="19"/>
      <c r="CI6" s="19"/>
      <c r="CJ6" s="19"/>
      <c r="CK6" s="19"/>
      <c r="CL6" s="19"/>
      <c r="CM6" s="18">
        <v>85</v>
      </c>
      <c r="CN6" s="18"/>
      <c r="CO6" s="19"/>
      <c r="CP6" s="19"/>
      <c r="CQ6" s="19"/>
      <c r="CR6" s="19"/>
      <c r="CS6" s="19"/>
      <c r="CT6" s="19">
        <v>15</v>
      </c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8">
        <v>15</v>
      </c>
      <c r="DM6" s="18"/>
      <c r="DN6" s="19"/>
      <c r="DO6" s="19"/>
      <c r="DP6" s="19"/>
      <c r="DQ6" s="19">
        <v>15</v>
      </c>
      <c r="DR6" s="19"/>
      <c r="DS6" s="19"/>
      <c r="DT6" s="19"/>
      <c r="DU6" s="19"/>
      <c r="DV6" s="19"/>
      <c r="DW6" s="19"/>
      <c r="DX6" s="19"/>
      <c r="DY6" s="18">
        <v>15</v>
      </c>
      <c r="DZ6" s="18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>
        <v>24</v>
      </c>
      <c r="EN6" s="19">
        <v>24</v>
      </c>
      <c r="EO6" s="19"/>
      <c r="EP6" s="19"/>
      <c r="EQ6" s="19"/>
      <c r="ER6" s="19"/>
      <c r="ES6" s="19"/>
      <c r="ET6" s="19"/>
      <c r="EU6" s="19"/>
      <c r="EV6" s="18">
        <v>48</v>
      </c>
      <c r="EW6" s="18"/>
      <c r="EX6" s="19"/>
      <c r="EY6" s="19"/>
      <c r="EZ6" s="18"/>
      <c r="FA6" s="18"/>
      <c r="FB6" s="19"/>
      <c r="FC6" s="19">
        <v>14</v>
      </c>
      <c r="FD6" s="19">
        <v>21</v>
      </c>
      <c r="FE6" s="19">
        <v>18</v>
      </c>
      <c r="FF6" s="19">
        <v>19</v>
      </c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8">
        <v>72</v>
      </c>
      <c r="GB6" s="18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8"/>
      <c r="HH6" s="18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>
        <v>20</v>
      </c>
      <c r="HT6" s="19">
        <v>25</v>
      </c>
      <c r="HU6" s="19">
        <v>18</v>
      </c>
      <c r="HV6" s="19">
        <v>21</v>
      </c>
      <c r="HW6" s="19"/>
      <c r="HX6" s="19">
        <v>13</v>
      </c>
      <c r="HY6" s="19">
        <v>16</v>
      </c>
      <c r="HZ6" s="19">
        <v>18</v>
      </c>
      <c r="IA6" s="19"/>
      <c r="IB6" s="19"/>
      <c r="IC6" s="19"/>
      <c r="ID6" s="19"/>
      <c r="IE6" s="19"/>
      <c r="IF6" s="19"/>
      <c r="IG6" s="19"/>
      <c r="IH6" s="19"/>
      <c r="II6" s="19"/>
      <c r="IJ6" s="18">
        <v>131</v>
      </c>
      <c r="IK6" s="18"/>
      <c r="IL6" s="19"/>
      <c r="IM6" s="19"/>
      <c r="IN6" s="19"/>
      <c r="IO6" s="18"/>
      <c r="IP6" s="18"/>
      <c r="IQ6" s="19"/>
      <c r="IR6" s="19"/>
      <c r="IS6" s="19">
        <v>13</v>
      </c>
      <c r="IT6" s="19">
        <v>21</v>
      </c>
      <c r="IU6" s="19"/>
      <c r="IV6" s="33"/>
    </row>
    <row r="7" spans="1:256" x14ac:dyDescent="0.2">
      <c r="A7" s="13"/>
      <c r="B7" s="13"/>
      <c r="C7" s="21" t="s">
        <v>12</v>
      </c>
      <c r="D7" s="22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>
        <v>14</v>
      </c>
      <c r="S7" s="23"/>
      <c r="T7" s="23">
        <v>14</v>
      </c>
      <c r="U7" s="23">
        <v>13</v>
      </c>
      <c r="V7" s="23"/>
      <c r="W7" s="23"/>
      <c r="X7" s="23"/>
      <c r="Y7" s="23"/>
      <c r="Z7" s="23"/>
      <c r="AA7" s="23"/>
      <c r="AB7" s="23"/>
      <c r="AC7" s="23"/>
      <c r="AD7" s="22">
        <v>41</v>
      </c>
      <c r="AE7" s="22"/>
      <c r="AF7" s="23"/>
      <c r="AG7" s="23"/>
      <c r="AH7" s="23">
        <v>17</v>
      </c>
      <c r="AI7" s="23"/>
      <c r="AJ7" s="23"/>
      <c r="AK7" s="23"/>
      <c r="AL7" s="23"/>
      <c r="AM7" s="23">
        <v>17</v>
      </c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>
        <v>11</v>
      </c>
      <c r="BA7" s="23"/>
      <c r="BB7" s="23"/>
      <c r="BC7" s="23"/>
      <c r="BD7" s="23"/>
      <c r="BE7" s="23">
        <v>10</v>
      </c>
      <c r="BF7" s="23">
        <v>7</v>
      </c>
      <c r="BG7" s="23">
        <v>13</v>
      </c>
      <c r="BH7" s="23"/>
      <c r="BI7" s="23"/>
      <c r="BJ7" s="23"/>
      <c r="BK7" s="23"/>
      <c r="BL7" s="23"/>
      <c r="BM7" s="23"/>
      <c r="BN7" s="23"/>
      <c r="BO7" s="23"/>
      <c r="BP7" s="22">
        <v>75</v>
      </c>
      <c r="BQ7" s="22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>
        <v>2</v>
      </c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2">
        <v>2</v>
      </c>
      <c r="CN7" s="22"/>
      <c r="CO7" s="23"/>
      <c r="CP7" s="23"/>
      <c r="CQ7" s="23"/>
      <c r="CR7" s="23"/>
      <c r="CS7" s="23"/>
      <c r="CT7" s="23"/>
      <c r="CU7" s="23"/>
      <c r="CV7" s="23"/>
      <c r="CW7" s="23">
        <v>16</v>
      </c>
      <c r="CX7" s="23">
        <v>15</v>
      </c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2">
        <v>31</v>
      </c>
      <c r="DM7" s="22">
        <v>14</v>
      </c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2">
        <v>14</v>
      </c>
      <c r="DZ7" s="22"/>
      <c r="EA7" s="23"/>
      <c r="EB7" s="23"/>
      <c r="EC7" s="23"/>
      <c r="ED7" s="23">
        <v>13</v>
      </c>
      <c r="EE7" s="23">
        <v>11</v>
      </c>
      <c r="EF7" s="23"/>
      <c r="EG7" s="23"/>
      <c r="EH7" s="23"/>
      <c r="EI7" s="23">
        <v>10</v>
      </c>
      <c r="EJ7" s="23">
        <v>15</v>
      </c>
      <c r="EK7" s="23"/>
      <c r="EL7" s="23">
        <v>12</v>
      </c>
      <c r="EM7" s="23"/>
      <c r="EN7" s="23"/>
      <c r="EO7" s="23"/>
      <c r="EP7" s="23"/>
      <c r="EQ7" s="23"/>
      <c r="ER7" s="23"/>
      <c r="ES7" s="23"/>
      <c r="ET7" s="23"/>
      <c r="EU7" s="23"/>
      <c r="EV7" s="22">
        <v>61</v>
      </c>
      <c r="EW7" s="22">
        <v>15</v>
      </c>
      <c r="EX7" s="23"/>
      <c r="EY7" s="23"/>
      <c r="EZ7" s="22">
        <v>15</v>
      </c>
      <c r="FA7" s="22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2"/>
      <c r="GB7" s="22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2"/>
      <c r="HH7" s="22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2"/>
      <c r="IK7" s="22">
        <v>14</v>
      </c>
      <c r="IL7" s="23">
        <v>14</v>
      </c>
      <c r="IM7" s="23"/>
      <c r="IN7" s="23"/>
      <c r="IO7" s="22">
        <v>28</v>
      </c>
      <c r="IP7" s="22">
        <v>11</v>
      </c>
      <c r="IQ7" s="23"/>
      <c r="IR7" s="23"/>
      <c r="IS7" s="23"/>
      <c r="IT7" s="23"/>
      <c r="IU7" s="23"/>
      <c r="IV7" s="34"/>
    </row>
    <row r="8" spans="1:256" x14ac:dyDescent="0.2">
      <c r="A8" s="13"/>
      <c r="B8" s="13"/>
      <c r="C8" s="21" t="s">
        <v>36</v>
      </c>
      <c r="D8" s="22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>
        <v>18</v>
      </c>
      <c r="T8" s="23"/>
      <c r="U8" s="23"/>
      <c r="V8" s="23"/>
      <c r="W8" s="23"/>
      <c r="X8" s="23"/>
      <c r="Y8" s="23">
        <v>15</v>
      </c>
      <c r="Z8" s="23">
        <v>20</v>
      </c>
      <c r="AA8" s="23"/>
      <c r="AB8" s="23"/>
      <c r="AC8" s="23"/>
      <c r="AD8" s="22">
        <v>53</v>
      </c>
      <c r="AE8" s="22">
        <v>19</v>
      </c>
      <c r="AF8" s="23">
        <v>20</v>
      </c>
      <c r="AG8" s="23">
        <v>19</v>
      </c>
      <c r="AH8" s="23"/>
      <c r="AI8" s="23"/>
      <c r="AJ8" s="23"/>
      <c r="AK8" s="23"/>
      <c r="AL8" s="23"/>
      <c r="AM8" s="23"/>
      <c r="AN8" s="23">
        <v>18</v>
      </c>
      <c r="AO8" s="23">
        <v>13</v>
      </c>
      <c r="AP8" s="23">
        <v>17</v>
      </c>
      <c r="AQ8" s="23">
        <v>21</v>
      </c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>
        <v>13</v>
      </c>
      <c r="BD8" s="23">
        <v>6</v>
      </c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2">
        <v>146</v>
      </c>
      <c r="BQ8" s="22"/>
      <c r="BR8" s="23"/>
      <c r="BS8" s="23"/>
      <c r="BT8" s="23"/>
      <c r="BU8" s="23"/>
      <c r="BV8" s="23"/>
      <c r="BW8" s="23"/>
      <c r="BX8" s="23"/>
      <c r="BY8" s="23"/>
      <c r="BZ8" s="23">
        <v>17</v>
      </c>
      <c r="CA8" s="23">
        <v>16</v>
      </c>
      <c r="CB8" s="23"/>
      <c r="CC8" s="23">
        <v>14</v>
      </c>
      <c r="CD8" s="23">
        <v>12</v>
      </c>
      <c r="CE8" s="23">
        <v>16</v>
      </c>
      <c r="CF8" s="23">
        <v>14</v>
      </c>
      <c r="CG8" s="23"/>
      <c r="CH8" s="23"/>
      <c r="CI8" s="23"/>
      <c r="CJ8" s="23"/>
      <c r="CK8" s="23"/>
      <c r="CL8" s="23"/>
      <c r="CM8" s="22">
        <v>89</v>
      </c>
      <c r="CN8" s="22">
        <v>11</v>
      </c>
      <c r="CO8" s="23">
        <v>12</v>
      </c>
      <c r="CP8" s="23"/>
      <c r="CQ8" s="23"/>
      <c r="CR8" s="23"/>
      <c r="CS8" s="23"/>
      <c r="CT8" s="23"/>
      <c r="CU8" s="23"/>
      <c r="CV8" s="23"/>
      <c r="CW8" s="23"/>
      <c r="CX8" s="23"/>
      <c r="CY8" s="23">
        <v>13</v>
      </c>
      <c r="CZ8" s="23">
        <v>21</v>
      </c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2">
        <v>57</v>
      </c>
      <c r="DM8" s="22"/>
      <c r="DN8" s="23"/>
      <c r="DO8" s="23">
        <v>17</v>
      </c>
      <c r="DP8" s="23"/>
      <c r="DQ8" s="23"/>
      <c r="DR8" s="23"/>
      <c r="DS8" s="23"/>
      <c r="DT8" s="23"/>
      <c r="DU8" s="23"/>
      <c r="DV8" s="23"/>
      <c r="DW8" s="23"/>
      <c r="DX8" s="23"/>
      <c r="DY8" s="22">
        <v>17</v>
      </c>
      <c r="DZ8" s="22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2"/>
      <c r="EW8" s="22"/>
      <c r="EX8" s="23"/>
      <c r="EY8" s="23"/>
      <c r="EZ8" s="22"/>
      <c r="FA8" s="22">
        <v>16</v>
      </c>
      <c r="FB8" s="23">
        <v>12</v>
      </c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>
        <v>12</v>
      </c>
      <c r="FY8" s="23"/>
      <c r="FZ8" s="23"/>
      <c r="GA8" s="22">
        <v>40</v>
      </c>
      <c r="GB8" s="22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>
        <v>14</v>
      </c>
      <c r="HA8" s="23"/>
      <c r="HB8" s="23"/>
      <c r="HC8" s="23"/>
      <c r="HD8" s="23"/>
      <c r="HE8" s="23"/>
      <c r="HF8" s="23"/>
      <c r="HG8" s="22">
        <v>14</v>
      </c>
      <c r="HH8" s="22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>
        <v>14</v>
      </c>
      <c r="HX8" s="23"/>
      <c r="HY8" s="23"/>
      <c r="HZ8" s="23"/>
      <c r="IA8" s="23">
        <v>15</v>
      </c>
      <c r="IB8" s="23"/>
      <c r="IC8" s="23"/>
      <c r="ID8" s="23"/>
      <c r="IE8" s="23"/>
      <c r="IF8" s="23"/>
      <c r="IG8" s="23"/>
      <c r="IH8" s="23"/>
      <c r="II8" s="23"/>
      <c r="IJ8" s="22">
        <v>29</v>
      </c>
      <c r="IK8" s="22"/>
      <c r="IL8" s="23"/>
      <c r="IM8" s="23">
        <v>12</v>
      </c>
      <c r="IN8" s="23">
        <v>18</v>
      </c>
      <c r="IO8" s="22">
        <v>30</v>
      </c>
      <c r="IP8" s="22"/>
      <c r="IQ8" s="23">
        <v>16</v>
      </c>
      <c r="IR8" s="23">
        <v>12</v>
      </c>
      <c r="IS8" s="23"/>
      <c r="IT8" s="23"/>
      <c r="IU8" s="23"/>
      <c r="IV8" s="34"/>
    </row>
    <row r="9" spans="1:256" x14ac:dyDescent="0.2">
      <c r="A9" s="13"/>
      <c r="B9" s="14" t="s">
        <v>208</v>
      </c>
      <c r="C9" s="11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>
        <v>14</v>
      </c>
      <c r="S9" s="19">
        <v>18</v>
      </c>
      <c r="T9" s="19">
        <v>14</v>
      </c>
      <c r="U9" s="19">
        <v>13</v>
      </c>
      <c r="V9" s="19">
        <v>15</v>
      </c>
      <c r="W9" s="19">
        <v>17</v>
      </c>
      <c r="X9" s="19">
        <v>22</v>
      </c>
      <c r="Y9" s="19">
        <v>15</v>
      </c>
      <c r="Z9" s="19">
        <v>20</v>
      </c>
      <c r="AA9" s="19"/>
      <c r="AB9" s="19"/>
      <c r="AC9" s="19"/>
      <c r="AD9" s="18">
        <v>148</v>
      </c>
      <c r="AE9" s="18">
        <v>19</v>
      </c>
      <c r="AF9" s="19">
        <v>20</v>
      </c>
      <c r="AG9" s="19">
        <v>19</v>
      </c>
      <c r="AH9" s="19">
        <v>17</v>
      </c>
      <c r="AI9" s="19"/>
      <c r="AJ9" s="19"/>
      <c r="AK9" s="19"/>
      <c r="AL9" s="19"/>
      <c r="AM9" s="19">
        <v>17</v>
      </c>
      <c r="AN9" s="19">
        <v>18</v>
      </c>
      <c r="AO9" s="19">
        <v>13</v>
      </c>
      <c r="AP9" s="19">
        <v>17</v>
      </c>
      <c r="AQ9" s="19">
        <v>21</v>
      </c>
      <c r="AR9" s="19"/>
      <c r="AS9" s="19"/>
      <c r="AT9" s="19"/>
      <c r="AU9" s="19"/>
      <c r="AV9" s="19"/>
      <c r="AW9" s="19"/>
      <c r="AX9" s="19"/>
      <c r="AY9" s="19"/>
      <c r="AZ9" s="19">
        <v>11</v>
      </c>
      <c r="BA9" s="19"/>
      <c r="BB9" s="19"/>
      <c r="BC9" s="19">
        <v>13</v>
      </c>
      <c r="BD9" s="19">
        <v>6</v>
      </c>
      <c r="BE9" s="19">
        <v>10</v>
      </c>
      <c r="BF9" s="19">
        <v>7</v>
      </c>
      <c r="BG9" s="19">
        <v>13</v>
      </c>
      <c r="BH9" s="19"/>
      <c r="BI9" s="19"/>
      <c r="BJ9" s="19"/>
      <c r="BK9" s="19"/>
      <c r="BL9" s="19"/>
      <c r="BM9" s="19"/>
      <c r="BN9" s="19"/>
      <c r="BO9" s="19"/>
      <c r="BP9" s="18">
        <v>221</v>
      </c>
      <c r="BQ9" s="18">
        <v>13</v>
      </c>
      <c r="BR9" s="19">
        <v>5</v>
      </c>
      <c r="BS9" s="19">
        <v>7</v>
      </c>
      <c r="BT9" s="19">
        <v>10</v>
      </c>
      <c r="BU9" s="19">
        <v>10</v>
      </c>
      <c r="BV9" s="19">
        <v>11</v>
      </c>
      <c r="BW9" s="19">
        <v>8</v>
      </c>
      <c r="BX9" s="19"/>
      <c r="BY9" s="19"/>
      <c r="BZ9" s="19">
        <v>17</v>
      </c>
      <c r="CA9" s="19">
        <v>16</v>
      </c>
      <c r="CB9" s="19">
        <v>2</v>
      </c>
      <c r="CC9" s="19">
        <v>14</v>
      </c>
      <c r="CD9" s="19">
        <v>12</v>
      </c>
      <c r="CE9" s="19">
        <v>16</v>
      </c>
      <c r="CF9" s="19">
        <v>35</v>
      </c>
      <c r="CG9" s="19"/>
      <c r="CH9" s="19"/>
      <c r="CI9" s="19"/>
      <c r="CJ9" s="19"/>
      <c r="CK9" s="19"/>
      <c r="CL9" s="19"/>
      <c r="CM9" s="18">
        <v>176</v>
      </c>
      <c r="CN9" s="18">
        <v>11</v>
      </c>
      <c r="CO9" s="19">
        <v>12</v>
      </c>
      <c r="CP9" s="19"/>
      <c r="CQ9" s="19"/>
      <c r="CR9" s="19"/>
      <c r="CS9" s="19"/>
      <c r="CT9" s="19">
        <v>15</v>
      </c>
      <c r="CU9" s="19"/>
      <c r="CV9" s="19"/>
      <c r="CW9" s="19">
        <v>16</v>
      </c>
      <c r="CX9" s="19">
        <v>15</v>
      </c>
      <c r="CY9" s="19">
        <v>13</v>
      </c>
      <c r="CZ9" s="19">
        <v>21</v>
      </c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8">
        <v>103</v>
      </c>
      <c r="DM9" s="18">
        <v>14</v>
      </c>
      <c r="DN9" s="19"/>
      <c r="DO9" s="19">
        <v>17</v>
      </c>
      <c r="DP9" s="19"/>
      <c r="DQ9" s="19">
        <v>15</v>
      </c>
      <c r="DR9" s="19"/>
      <c r="DS9" s="19"/>
      <c r="DT9" s="19"/>
      <c r="DU9" s="19"/>
      <c r="DV9" s="19"/>
      <c r="DW9" s="19"/>
      <c r="DX9" s="19"/>
      <c r="DY9" s="18">
        <v>46</v>
      </c>
      <c r="DZ9" s="18"/>
      <c r="EA9" s="19"/>
      <c r="EB9" s="19"/>
      <c r="EC9" s="19"/>
      <c r="ED9" s="19">
        <v>13</v>
      </c>
      <c r="EE9" s="19">
        <v>11</v>
      </c>
      <c r="EF9" s="19"/>
      <c r="EG9" s="19"/>
      <c r="EH9" s="19"/>
      <c r="EI9" s="19">
        <v>10</v>
      </c>
      <c r="EJ9" s="19">
        <v>15</v>
      </c>
      <c r="EK9" s="19"/>
      <c r="EL9" s="19">
        <v>12</v>
      </c>
      <c r="EM9" s="19">
        <v>24</v>
      </c>
      <c r="EN9" s="19">
        <v>24</v>
      </c>
      <c r="EO9" s="19"/>
      <c r="EP9" s="19"/>
      <c r="EQ9" s="19"/>
      <c r="ER9" s="19"/>
      <c r="ES9" s="19"/>
      <c r="ET9" s="19"/>
      <c r="EU9" s="19"/>
      <c r="EV9" s="18">
        <v>109</v>
      </c>
      <c r="EW9" s="18">
        <v>15</v>
      </c>
      <c r="EX9" s="19"/>
      <c r="EY9" s="19"/>
      <c r="EZ9" s="18">
        <v>15</v>
      </c>
      <c r="FA9" s="18">
        <v>16</v>
      </c>
      <c r="FB9" s="19">
        <v>12</v>
      </c>
      <c r="FC9" s="19">
        <v>14</v>
      </c>
      <c r="FD9" s="19">
        <v>21</v>
      </c>
      <c r="FE9" s="19">
        <v>18</v>
      </c>
      <c r="FF9" s="19">
        <v>19</v>
      </c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>
        <v>12</v>
      </c>
      <c r="FY9" s="19"/>
      <c r="FZ9" s="19"/>
      <c r="GA9" s="18">
        <v>112</v>
      </c>
      <c r="GB9" s="18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>
        <v>14</v>
      </c>
      <c r="HA9" s="19"/>
      <c r="HB9" s="19"/>
      <c r="HC9" s="19"/>
      <c r="HD9" s="19"/>
      <c r="HE9" s="19"/>
      <c r="HF9" s="19"/>
      <c r="HG9" s="18">
        <v>14</v>
      </c>
      <c r="HH9" s="18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>
        <v>20</v>
      </c>
      <c r="HT9" s="19">
        <v>25</v>
      </c>
      <c r="HU9" s="19">
        <v>18</v>
      </c>
      <c r="HV9" s="19">
        <v>21</v>
      </c>
      <c r="HW9" s="19">
        <v>14</v>
      </c>
      <c r="HX9" s="19">
        <v>13</v>
      </c>
      <c r="HY9" s="19">
        <v>16</v>
      </c>
      <c r="HZ9" s="19">
        <v>18</v>
      </c>
      <c r="IA9" s="19">
        <v>15</v>
      </c>
      <c r="IB9" s="19"/>
      <c r="IC9" s="19"/>
      <c r="ID9" s="19"/>
      <c r="IE9" s="19"/>
      <c r="IF9" s="19"/>
      <c r="IG9" s="19"/>
      <c r="IH9" s="19"/>
      <c r="II9" s="19"/>
      <c r="IJ9" s="18">
        <v>160</v>
      </c>
      <c r="IK9" s="18">
        <v>14</v>
      </c>
      <c r="IL9" s="19">
        <v>14</v>
      </c>
      <c r="IM9" s="19">
        <v>12</v>
      </c>
      <c r="IN9" s="19">
        <v>18</v>
      </c>
      <c r="IO9" s="18">
        <v>58</v>
      </c>
      <c r="IP9" s="18">
        <v>11</v>
      </c>
      <c r="IQ9" s="19">
        <v>16</v>
      </c>
      <c r="IR9" s="19">
        <v>12</v>
      </c>
      <c r="IS9" s="19">
        <v>13</v>
      </c>
      <c r="IT9" s="19">
        <v>21</v>
      </c>
      <c r="IU9" s="19"/>
      <c r="IV9" s="33"/>
    </row>
    <row r="10" spans="1:256" x14ac:dyDescent="0.2">
      <c r="A10" s="13"/>
      <c r="B10" s="14" t="s">
        <v>125</v>
      </c>
      <c r="C10" s="14" t="s">
        <v>61</v>
      </c>
      <c r="D10" s="18">
        <v>22</v>
      </c>
      <c r="E10" s="19"/>
      <c r="F10" s="19"/>
      <c r="G10" s="19"/>
      <c r="H10" s="19"/>
      <c r="I10" s="19"/>
      <c r="J10" s="19">
        <v>17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8">
        <v>39</v>
      </c>
      <c r="AE10" s="18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>
        <v>26</v>
      </c>
      <c r="AS10" s="19">
        <v>20</v>
      </c>
      <c r="AT10" s="19">
        <v>20</v>
      </c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8">
        <v>66</v>
      </c>
      <c r="BQ10" s="18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>
        <v>22</v>
      </c>
      <c r="CH10" s="19"/>
      <c r="CI10" s="19"/>
      <c r="CJ10" s="19"/>
      <c r="CK10" s="19">
        <v>24</v>
      </c>
      <c r="CL10" s="19"/>
      <c r="CM10" s="18">
        <v>46</v>
      </c>
      <c r="CN10" s="18"/>
      <c r="CO10" s="19"/>
      <c r="CP10" s="19">
        <v>21</v>
      </c>
      <c r="CQ10" s="19">
        <v>18</v>
      </c>
      <c r="CR10" s="19">
        <v>20</v>
      </c>
      <c r="CS10" s="19">
        <v>18</v>
      </c>
      <c r="CT10" s="19"/>
      <c r="CU10" s="19">
        <v>18</v>
      </c>
      <c r="CV10" s="19">
        <v>24</v>
      </c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8">
        <v>119</v>
      </c>
      <c r="DM10" s="18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8"/>
      <c r="DZ10" s="18"/>
      <c r="EA10" s="19"/>
      <c r="EB10" s="19">
        <v>20</v>
      </c>
      <c r="EC10" s="19">
        <v>21</v>
      </c>
      <c r="ED10" s="19"/>
      <c r="EE10" s="19"/>
      <c r="EF10" s="19"/>
      <c r="EG10" s="19">
        <v>14</v>
      </c>
      <c r="EH10" s="19">
        <v>14</v>
      </c>
      <c r="EI10" s="19"/>
      <c r="EJ10" s="19"/>
      <c r="EK10" s="19">
        <v>20</v>
      </c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8">
        <v>89</v>
      </c>
      <c r="EW10" s="18"/>
      <c r="EX10" s="19">
        <v>11</v>
      </c>
      <c r="EY10" s="19"/>
      <c r="EZ10" s="18">
        <v>11</v>
      </c>
      <c r="FA10" s="18"/>
      <c r="FB10" s="19"/>
      <c r="FC10" s="19"/>
      <c r="FD10" s="19"/>
      <c r="FE10" s="19"/>
      <c r="FF10" s="19"/>
      <c r="FG10" s="19">
        <v>19</v>
      </c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8">
        <v>19</v>
      </c>
      <c r="GB10" s="18"/>
      <c r="GC10" s="19"/>
      <c r="GD10" s="19"/>
      <c r="GE10" s="19"/>
      <c r="GF10" s="19">
        <v>22</v>
      </c>
      <c r="GG10" s="19"/>
      <c r="GH10" s="19">
        <v>24</v>
      </c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>
        <v>28</v>
      </c>
      <c r="HB10" s="19"/>
      <c r="HC10" s="19">
        <v>20</v>
      </c>
      <c r="HD10" s="19">
        <v>17</v>
      </c>
      <c r="HE10" s="19">
        <v>18</v>
      </c>
      <c r="HF10" s="19"/>
      <c r="HG10" s="18">
        <v>129</v>
      </c>
      <c r="HH10" s="18"/>
      <c r="HI10" s="19"/>
      <c r="HJ10" s="19"/>
      <c r="HK10" s="19"/>
      <c r="HL10" s="19">
        <v>16</v>
      </c>
      <c r="HM10" s="19">
        <v>18</v>
      </c>
      <c r="HN10" s="19">
        <v>20</v>
      </c>
      <c r="HO10" s="19"/>
      <c r="HP10" s="19">
        <v>22</v>
      </c>
      <c r="HQ10" s="19">
        <v>14</v>
      </c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>
        <v>19</v>
      </c>
      <c r="IE10" s="19">
        <v>24</v>
      </c>
      <c r="IF10" s="19"/>
      <c r="IG10" s="19">
        <v>17</v>
      </c>
      <c r="IH10" s="19">
        <v>14</v>
      </c>
      <c r="II10" s="19">
        <v>12</v>
      </c>
      <c r="IJ10" s="18">
        <v>176</v>
      </c>
      <c r="IK10" s="18"/>
      <c r="IL10" s="19"/>
      <c r="IM10" s="19"/>
      <c r="IN10" s="19"/>
      <c r="IO10" s="18"/>
      <c r="IP10" s="18"/>
      <c r="IQ10" s="19"/>
      <c r="IR10" s="19"/>
      <c r="IS10" s="19"/>
      <c r="IT10" s="19"/>
      <c r="IU10" s="19"/>
      <c r="IV10" s="33"/>
    </row>
    <row r="11" spans="1:256" x14ac:dyDescent="0.2">
      <c r="A11" s="13"/>
      <c r="B11" s="13"/>
      <c r="C11" s="21" t="s">
        <v>12</v>
      </c>
      <c r="D11" s="22"/>
      <c r="E11" s="23"/>
      <c r="F11" s="23">
        <v>7</v>
      </c>
      <c r="G11" s="23">
        <v>6</v>
      </c>
      <c r="H11" s="23">
        <v>18</v>
      </c>
      <c r="I11" s="23">
        <v>15</v>
      </c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2">
        <v>46</v>
      </c>
      <c r="AE11" s="22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>
        <v>11</v>
      </c>
      <c r="AV11" s="23"/>
      <c r="AW11" s="23"/>
      <c r="AX11" s="23">
        <v>15</v>
      </c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2">
        <v>26</v>
      </c>
      <c r="BQ11" s="22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2"/>
      <c r="CN11" s="22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>
        <v>14</v>
      </c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2">
        <v>14</v>
      </c>
      <c r="DM11" s="22"/>
      <c r="DN11" s="23">
        <v>14</v>
      </c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2">
        <v>14</v>
      </c>
      <c r="DZ11" s="22">
        <v>10</v>
      </c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2">
        <v>10</v>
      </c>
      <c r="EW11" s="22"/>
      <c r="EX11" s="23"/>
      <c r="EY11" s="23"/>
      <c r="EZ11" s="22"/>
      <c r="FA11" s="22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>
        <v>14</v>
      </c>
      <c r="FO11" s="23"/>
      <c r="FP11" s="23"/>
      <c r="FQ11" s="23"/>
      <c r="FR11" s="23"/>
      <c r="FS11" s="23">
        <v>14</v>
      </c>
      <c r="FT11" s="23">
        <v>13</v>
      </c>
      <c r="FU11" s="23">
        <v>10</v>
      </c>
      <c r="FV11" s="23">
        <v>9</v>
      </c>
      <c r="FW11" s="23"/>
      <c r="FX11" s="23"/>
      <c r="FY11" s="23"/>
      <c r="FZ11" s="23"/>
      <c r="GA11" s="22">
        <v>60</v>
      </c>
      <c r="GB11" s="22">
        <v>14</v>
      </c>
      <c r="GC11" s="23"/>
      <c r="GD11" s="23"/>
      <c r="GE11" s="23"/>
      <c r="GF11" s="23"/>
      <c r="GG11" s="23">
        <v>20</v>
      </c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>
        <v>13</v>
      </c>
      <c r="GT11" s="23">
        <v>9</v>
      </c>
      <c r="GU11" s="23"/>
      <c r="GV11" s="23">
        <v>4</v>
      </c>
      <c r="GW11" s="23">
        <v>6</v>
      </c>
      <c r="GX11" s="23">
        <v>11</v>
      </c>
      <c r="GY11" s="23">
        <v>6</v>
      </c>
      <c r="GZ11" s="23"/>
      <c r="HA11" s="23"/>
      <c r="HB11" s="23"/>
      <c r="HC11" s="23"/>
      <c r="HD11" s="23"/>
      <c r="HE11" s="23"/>
      <c r="HF11" s="23"/>
      <c r="HG11" s="22">
        <v>83</v>
      </c>
      <c r="HH11" s="22"/>
      <c r="HI11" s="23"/>
      <c r="HJ11" s="23"/>
      <c r="HK11" s="23"/>
      <c r="HL11" s="23"/>
      <c r="HM11" s="23"/>
      <c r="HN11" s="23"/>
      <c r="HO11" s="23"/>
      <c r="HP11" s="23"/>
      <c r="HQ11" s="23"/>
      <c r="HR11" s="23">
        <v>13</v>
      </c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2">
        <v>13</v>
      </c>
      <c r="IK11" s="22"/>
      <c r="IL11" s="23"/>
      <c r="IM11" s="23"/>
      <c r="IN11" s="23"/>
      <c r="IO11" s="22"/>
      <c r="IP11" s="22"/>
      <c r="IQ11" s="23"/>
      <c r="IR11" s="23"/>
      <c r="IS11" s="23"/>
      <c r="IT11" s="23"/>
      <c r="IU11" s="23"/>
      <c r="IV11" s="34"/>
    </row>
    <row r="12" spans="1:256" x14ac:dyDescent="0.2">
      <c r="A12" s="13"/>
      <c r="B12" s="13"/>
      <c r="C12" s="21" t="s">
        <v>36</v>
      </c>
      <c r="D12" s="22"/>
      <c r="E12" s="23">
        <v>13</v>
      </c>
      <c r="F12" s="23"/>
      <c r="G12" s="23"/>
      <c r="H12" s="23"/>
      <c r="I12" s="23"/>
      <c r="J12" s="23"/>
      <c r="K12" s="23">
        <v>20</v>
      </c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>
        <v>15</v>
      </c>
      <c r="AB12" s="23"/>
      <c r="AC12" s="23"/>
      <c r="AD12" s="22">
        <v>48</v>
      </c>
      <c r="AE12" s="22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>
        <v>16</v>
      </c>
      <c r="AW12" s="23">
        <v>17</v>
      </c>
      <c r="AX12" s="23"/>
      <c r="AY12" s="23">
        <v>20</v>
      </c>
      <c r="AZ12" s="23"/>
      <c r="BA12" s="23">
        <v>21</v>
      </c>
      <c r="BB12" s="23">
        <v>19</v>
      </c>
      <c r="BC12" s="23"/>
      <c r="BD12" s="23"/>
      <c r="BE12" s="23"/>
      <c r="BF12" s="23"/>
      <c r="BG12" s="23"/>
      <c r="BH12" s="23"/>
      <c r="BI12" s="23">
        <v>7</v>
      </c>
      <c r="BJ12" s="23">
        <v>8</v>
      </c>
      <c r="BK12" s="23">
        <v>6</v>
      </c>
      <c r="BL12" s="23">
        <v>10</v>
      </c>
      <c r="BM12" s="23">
        <v>7</v>
      </c>
      <c r="BN12" s="23">
        <v>9</v>
      </c>
      <c r="BO12" s="23">
        <v>9</v>
      </c>
      <c r="BP12" s="22">
        <v>149</v>
      </c>
      <c r="BQ12" s="22"/>
      <c r="BR12" s="23"/>
      <c r="BS12" s="23"/>
      <c r="BT12" s="23"/>
      <c r="BU12" s="23"/>
      <c r="BV12" s="23"/>
      <c r="BW12" s="23"/>
      <c r="BX12" s="23">
        <v>24</v>
      </c>
      <c r="BY12" s="23">
        <v>20</v>
      </c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2">
        <v>44</v>
      </c>
      <c r="CN12" s="22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>
        <v>11</v>
      </c>
      <c r="DC12" s="23">
        <v>17</v>
      </c>
      <c r="DD12" s="23"/>
      <c r="DE12" s="23"/>
      <c r="DF12" s="23"/>
      <c r="DG12" s="23"/>
      <c r="DH12" s="23"/>
      <c r="DI12" s="23"/>
      <c r="DJ12" s="23"/>
      <c r="DK12" s="23"/>
      <c r="DL12" s="22">
        <v>28</v>
      </c>
      <c r="DM12" s="22"/>
      <c r="DN12" s="23"/>
      <c r="DO12" s="23"/>
      <c r="DP12" s="23">
        <v>13</v>
      </c>
      <c r="DQ12" s="23"/>
      <c r="DR12" s="23">
        <v>17</v>
      </c>
      <c r="DS12" s="23">
        <v>14</v>
      </c>
      <c r="DT12" s="23"/>
      <c r="DU12" s="23"/>
      <c r="DV12" s="23"/>
      <c r="DW12" s="23"/>
      <c r="DX12" s="23"/>
      <c r="DY12" s="22">
        <v>44</v>
      </c>
      <c r="DZ12" s="22"/>
      <c r="EA12" s="23">
        <v>22</v>
      </c>
      <c r="EB12" s="23"/>
      <c r="EC12" s="23"/>
      <c r="ED12" s="23"/>
      <c r="EE12" s="23"/>
      <c r="EF12" s="23">
        <v>11</v>
      </c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2">
        <v>33</v>
      </c>
      <c r="EW12" s="22"/>
      <c r="EX12" s="23"/>
      <c r="EY12" s="23">
        <v>18</v>
      </c>
      <c r="EZ12" s="22">
        <v>18</v>
      </c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>
        <v>7</v>
      </c>
      <c r="FP12" s="23">
        <v>18</v>
      </c>
      <c r="FQ12" s="23">
        <v>14</v>
      </c>
      <c r="FR12" s="23">
        <v>10</v>
      </c>
      <c r="FS12" s="23"/>
      <c r="FT12" s="23"/>
      <c r="FU12" s="23"/>
      <c r="FV12" s="23"/>
      <c r="FW12" s="23">
        <v>19</v>
      </c>
      <c r="FX12" s="23"/>
      <c r="FY12" s="23"/>
      <c r="FZ12" s="23"/>
      <c r="GA12" s="22">
        <v>68</v>
      </c>
      <c r="GB12" s="22"/>
      <c r="GC12" s="23">
        <v>13</v>
      </c>
      <c r="GD12" s="23">
        <v>17</v>
      </c>
      <c r="GE12" s="23">
        <v>24</v>
      </c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>
        <v>24</v>
      </c>
      <c r="GV12" s="23"/>
      <c r="GW12" s="23"/>
      <c r="GX12" s="23"/>
      <c r="GY12" s="23"/>
      <c r="GZ12" s="23"/>
      <c r="HA12" s="23"/>
      <c r="HB12" s="23">
        <v>12</v>
      </c>
      <c r="HC12" s="23"/>
      <c r="HD12" s="23"/>
      <c r="HE12" s="23"/>
      <c r="HF12" s="23">
        <v>12</v>
      </c>
      <c r="HG12" s="22">
        <v>102</v>
      </c>
      <c r="HH12" s="22">
        <v>17</v>
      </c>
      <c r="HI12" s="23">
        <v>13</v>
      </c>
      <c r="HJ12" s="23">
        <v>17</v>
      </c>
      <c r="HK12" s="23">
        <v>12</v>
      </c>
      <c r="HL12" s="23"/>
      <c r="HM12" s="23"/>
      <c r="HN12" s="23"/>
      <c r="HO12" s="23">
        <v>14</v>
      </c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>
        <v>17</v>
      </c>
      <c r="IC12" s="23">
        <v>21</v>
      </c>
      <c r="ID12" s="23"/>
      <c r="IE12" s="23"/>
      <c r="IF12" s="23">
        <v>17</v>
      </c>
      <c r="IG12" s="23"/>
      <c r="IH12" s="23"/>
      <c r="II12" s="23"/>
      <c r="IJ12" s="22">
        <v>128</v>
      </c>
      <c r="IK12" s="22"/>
      <c r="IL12" s="23"/>
      <c r="IM12" s="23"/>
      <c r="IN12" s="23"/>
      <c r="IO12" s="22"/>
      <c r="IP12" s="22"/>
      <c r="IQ12" s="23"/>
      <c r="IR12" s="23"/>
      <c r="IS12" s="23"/>
      <c r="IT12" s="23"/>
      <c r="IU12" s="23">
        <v>14</v>
      </c>
      <c r="IV12" s="34">
        <v>17</v>
      </c>
    </row>
    <row r="13" spans="1:256" x14ac:dyDescent="0.2">
      <c r="A13" s="13"/>
      <c r="B13" s="14" t="s">
        <v>143</v>
      </c>
      <c r="C13" s="11"/>
      <c r="D13" s="18">
        <v>22</v>
      </c>
      <c r="E13" s="19">
        <v>13</v>
      </c>
      <c r="F13" s="19">
        <v>7</v>
      </c>
      <c r="G13" s="19">
        <v>6</v>
      </c>
      <c r="H13" s="19">
        <v>18</v>
      </c>
      <c r="I13" s="19">
        <v>15</v>
      </c>
      <c r="J13" s="19">
        <v>17</v>
      </c>
      <c r="K13" s="19">
        <v>20</v>
      </c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>
        <v>15</v>
      </c>
      <c r="AB13" s="19"/>
      <c r="AC13" s="19"/>
      <c r="AD13" s="18">
        <v>133</v>
      </c>
      <c r="AE13" s="18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>
        <v>26</v>
      </c>
      <c r="AS13" s="19">
        <v>20</v>
      </c>
      <c r="AT13" s="19">
        <v>20</v>
      </c>
      <c r="AU13" s="19">
        <v>11</v>
      </c>
      <c r="AV13" s="19">
        <v>16</v>
      </c>
      <c r="AW13" s="19">
        <v>17</v>
      </c>
      <c r="AX13" s="19">
        <v>15</v>
      </c>
      <c r="AY13" s="19">
        <v>20</v>
      </c>
      <c r="AZ13" s="19"/>
      <c r="BA13" s="19">
        <v>21</v>
      </c>
      <c r="BB13" s="19">
        <v>19</v>
      </c>
      <c r="BC13" s="19"/>
      <c r="BD13" s="19"/>
      <c r="BE13" s="19"/>
      <c r="BF13" s="19"/>
      <c r="BG13" s="19"/>
      <c r="BH13" s="19"/>
      <c r="BI13" s="19">
        <v>7</v>
      </c>
      <c r="BJ13" s="19">
        <v>8</v>
      </c>
      <c r="BK13" s="19">
        <v>6</v>
      </c>
      <c r="BL13" s="19">
        <v>10</v>
      </c>
      <c r="BM13" s="19">
        <v>7</v>
      </c>
      <c r="BN13" s="19">
        <v>9</v>
      </c>
      <c r="BO13" s="19">
        <v>9</v>
      </c>
      <c r="BP13" s="18">
        <v>241</v>
      </c>
      <c r="BQ13" s="18"/>
      <c r="BR13" s="19"/>
      <c r="BS13" s="19"/>
      <c r="BT13" s="19"/>
      <c r="BU13" s="19"/>
      <c r="BV13" s="19"/>
      <c r="BW13" s="19"/>
      <c r="BX13" s="19">
        <v>24</v>
      </c>
      <c r="BY13" s="19">
        <v>20</v>
      </c>
      <c r="BZ13" s="19"/>
      <c r="CA13" s="19"/>
      <c r="CB13" s="19"/>
      <c r="CC13" s="19"/>
      <c r="CD13" s="19"/>
      <c r="CE13" s="19"/>
      <c r="CF13" s="19"/>
      <c r="CG13" s="19">
        <v>22</v>
      </c>
      <c r="CH13" s="19"/>
      <c r="CI13" s="19"/>
      <c r="CJ13" s="19"/>
      <c r="CK13" s="19">
        <v>24</v>
      </c>
      <c r="CL13" s="19"/>
      <c r="CM13" s="18">
        <v>90</v>
      </c>
      <c r="CN13" s="18"/>
      <c r="CO13" s="19"/>
      <c r="CP13" s="19">
        <v>21</v>
      </c>
      <c r="CQ13" s="19">
        <v>18</v>
      </c>
      <c r="CR13" s="19">
        <v>20</v>
      </c>
      <c r="CS13" s="19">
        <v>18</v>
      </c>
      <c r="CT13" s="19"/>
      <c r="CU13" s="19">
        <v>18</v>
      </c>
      <c r="CV13" s="19">
        <v>24</v>
      </c>
      <c r="CW13" s="19"/>
      <c r="CX13" s="19"/>
      <c r="CY13" s="19"/>
      <c r="CZ13" s="19"/>
      <c r="DA13" s="19">
        <v>14</v>
      </c>
      <c r="DB13" s="19">
        <v>11</v>
      </c>
      <c r="DC13" s="19">
        <v>17</v>
      </c>
      <c r="DD13" s="19"/>
      <c r="DE13" s="19"/>
      <c r="DF13" s="19"/>
      <c r="DG13" s="19"/>
      <c r="DH13" s="19"/>
      <c r="DI13" s="19"/>
      <c r="DJ13" s="19"/>
      <c r="DK13" s="19"/>
      <c r="DL13" s="18">
        <v>161</v>
      </c>
      <c r="DM13" s="18"/>
      <c r="DN13" s="19">
        <v>14</v>
      </c>
      <c r="DO13" s="19"/>
      <c r="DP13" s="19">
        <v>13</v>
      </c>
      <c r="DQ13" s="19"/>
      <c r="DR13" s="19">
        <v>17</v>
      </c>
      <c r="DS13" s="19">
        <v>14</v>
      </c>
      <c r="DT13" s="19"/>
      <c r="DU13" s="19"/>
      <c r="DV13" s="19"/>
      <c r="DW13" s="19"/>
      <c r="DX13" s="19"/>
      <c r="DY13" s="18">
        <v>58</v>
      </c>
      <c r="DZ13" s="18">
        <v>10</v>
      </c>
      <c r="EA13" s="19">
        <v>22</v>
      </c>
      <c r="EB13" s="19">
        <v>20</v>
      </c>
      <c r="EC13" s="19">
        <v>21</v>
      </c>
      <c r="ED13" s="19"/>
      <c r="EE13" s="19"/>
      <c r="EF13" s="19">
        <v>11</v>
      </c>
      <c r="EG13" s="19">
        <v>14</v>
      </c>
      <c r="EH13" s="19">
        <v>14</v>
      </c>
      <c r="EI13" s="19"/>
      <c r="EJ13" s="19"/>
      <c r="EK13" s="19">
        <v>20</v>
      </c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8">
        <v>132</v>
      </c>
      <c r="EW13" s="18"/>
      <c r="EX13" s="19">
        <v>11</v>
      </c>
      <c r="EY13" s="19">
        <v>18</v>
      </c>
      <c r="EZ13" s="18">
        <v>29</v>
      </c>
      <c r="FA13" s="18"/>
      <c r="FB13" s="19"/>
      <c r="FC13" s="19"/>
      <c r="FD13" s="19"/>
      <c r="FE13" s="19"/>
      <c r="FF13" s="19"/>
      <c r="FG13" s="19">
        <v>19</v>
      </c>
      <c r="FH13" s="19"/>
      <c r="FI13" s="19"/>
      <c r="FJ13" s="19"/>
      <c r="FK13" s="19"/>
      <c r="FL13" s="19"/>
      <c r="FM13" s="19"/>
      <c r="FN13" s="19">
        <v>14</v>
      </c>
      <c r="FO13" s="19">
        <v>7</v>
      </c>
      <c r="FP13" s="19">
        <v>18</v>
      </c>
      <c r="FQ13" s="19">
        <v>14</v>
      </c>
      <c r="FR13" s="19">
        <v>10</v>
      </c>
      <c r="FS13" s="19">
        <v>14</v>
      </c>
      <c r="FT13" s="19">
        <v>13</v>
      </c>
      <c r="FU13" s="19">
        <v>10</v>
      </c>
      <c r="FV13" s="19">
        <v>9</v>
      </c>
      <c r="FW13" s="19">
        <v>19</v>
      </c>
      <c r="FX13" s="19"/>
      <c r="FY13" s="19"/>
      <c r="FZ13" s="19"/>
      <c r="GA13" s="18">
        <v>147</v>
      </c>
      <c r="GB13" s="18">
        <v>14</v>
      </c>
      <c r="GC13" s="19">
        <v>13</v>
      </c>
      <c r="GD13" s="19">
        <v>17</v>
      </c>
      <c r="GE13" s="19">
        <v>24</v>
      </c>
      <c r="GF13" s="19">
        <v>22</v>
      </c>
      <c r="GG13" s="19">
        <v>20</v>
      </c>
      <c r="GH13" s="19">
        <v>24</v>
      </c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>
        <v>13</v>
      </c>
      <c r="GT13" s="19">
        <v>9</v>
      </c>
      <c r="GU13" s="19">
        <v>24</v>
      </c>
      <c r="GV13" s="19">
        <v>4</v>
      </c>
      <c r="GW13" s="19">
        <v>6</v>
      </c>
      <c r="GX13" s="19">
        <v>11</v>
      </c>
      <c r="GY13" s="19">
        <v>6</v>
      </c>
      <c r="GZ13" s="19"/>
      <c r="HA13" s="19">
        <v>28</v>
      </c>
      <c r="HB13" s="19">
        <v>12</v>
      </c>
      <c r="HC13" s="19">
        <v>20</v>
      </c>
      <c r="HD13" s="19">
        <v>17</v>
      </c>
      <c r="HE13" s="19">
        <v>18</v>
      </c>
      <c r="HF13" s="19">
        <v>12</v>
      </c>
      <c r="HG13" s="18">
        <v>314</v>
      </c>
      <c r="HH13" s="18">
        <v>17</v>
      </c>
      <c r="HI13" s="19">
        <v>13</v>
      </c>
      <c r="HJ13" s="19">
        <v>17</v>
      </c>
      <c r="HK13" s="19">
        <v>12</v>
      </c>
      <c r="HL13" s="19">
        <v>16</v>
      </c>
      <c r="HM13" s="19">
        <v>18</v>
      </c>
      <c r="HN13" s="19">
        <v>20</v>
      </c>
      <c r="HO13" s="19">
        <v>14</v>
      </c>
      <c r="HP13" s="19">
        <v>22</v>
      </c>
      <c r="HQ13" s="19">
        <v>14</v>
      </c>
      <c r="HR13" s="19">
        <v>13</v>
      </c>
      <c r="HS13" s="19"/>
      <c r="HT13" s="19"/>
      <c r="HU13" s="19"/>
      <c r="HV13" s="19"/>
      <c r="HW13" s="19"/>
      <c r="HX13" s="19"/>
      <c r="HY13" s="19"/>
      <c r="HZ13" s="19"/>
      <c r="IA13" s="19"/>
      <c r="IB13" s="19">
        <v>17</v>
      </c>
      <c r="IC13" s="19">
        <v>21</v>
      </c>
      <c r="ID13" s="19">
        <v>19</v>
      </c>
      <c r="IE13" s="19">
        <v>24</v>
      </c>
      <c r="IF13" s="19">
        <v>17</v>
      </c>
      <c r="IG13" s="19">
        <v>17</v>
      </c>
      <c r="IH13" s="19">
        <v>14</v>
      </c>
      <c r="II13" s="19">
        <v>12</v>
      </c>
      <c r="IJ13" s="18">
        <v>317</v>
      </c>
      <c r="IK13" s="18"/>
      <c r="IL13" s="19"/>
      <c r="IM13" s="19"/>
      <c r="IN13" s="19"/>
      <c r="IO13" s="18"/>
      <c r="IP13" s="18"/>
      <c r="IQ13" s="19"/>
      <c r="IR13" s="19"/>
      <c r="IS13" s="19"/>
      <c r="IT13" s="19"/>
      <c r="IU13" s="19">
        <v>14</v>
      </c>
      <c r="IV13" s="33">
        <v>17</v>
      </c>
    </row>
    <row r="14" spans="1:256" x14ac:dyDescent="0.2">
      <c r="A14" s="13"/>
      <c r="B14" s="14" t="s">
        <v>136</v>
      </c>
      <c r="C14" s="14" t="s">
        <v>61</v>
      </c>
      <c r="D14" s="18"/>
      <c r="E14" s="19"/>
      <c r="F14" s="19"/>
      <c r="G14" s="19"/>
      <c r="H14" s="19"/>
      <c r="I14" s="19"/>
      <c r="J14" s="19"/>
      <c r="K14" s="19"/>
      <c r="L14" s="19"/>
      <c r="M14" s="19">
        <v>16</v>
      </c>
      <c r="N14" s="19"/>
      <c r="O14" s="19"/>
      <c r="P14" s="19">
        <v>19</v>
      </c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>
        <v>20</v>
      </c>
      <c r="AC14" s="19"/>
      <c r="AD14" s="18">
        <v>55</v>
      </c>
      <c r="AE14" s="18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8"/>
      <c r="BQ14" s="18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>
        <v>17</v>
      </c>
      <c r="CI14" s="19">
        <v>13</v>
      </c>
      <c r="CJ14" s="19">
        <v>22</v>
      </c>
      <c r="CK14" s="19"/>
      <c r="CL14" s="19">
        <v>16</v>
      </c>
      <c r="CM14" s="18">
        <v>68</v>
      </c>
      <c r="CN14" s="18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>
        <v>16</v>
      </c>
      <c r="DI14" s="19">
        <v>19</v>
      </c>
      <c r="DJ14" s="19">
        <v>19</v>
      </c>
      <c r="DK14" s="19">
        <v>23</v>
      </c>
      <c r="DL14" s="18">
        <v>77</v>
      </c>
      <c r="DM14" s="18"/>
      <c r="DN14" s="19"/>
      <c r="DO14" s="19"/>
      <c r="DP14" s="19"/>
      <c r="DQ14" s="19"/>
      <c r="DR14" s="19"/>
      <c r="DS14" s="19"/>
      <c r="DT14" s="19"/>
      <c r="DU14" s="19">
        <v>17</v>
      </c>
      <c r="DV14" s="19">
        <v>18</v>
      </c>
      <c r="DW14" s="19">
        <v>18</v>
      </c>
      <c r="DX14" s="19">
        <v>14</v>
      </c>
      <c r="DY14" s="18">
        <v>67</v>
      </c>
      <c r="DZ14" s="18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8"/>
      <c r="EW14" s="18"/>
      <c r="EX14" s="19"/>
      <c r="EY14" s="19"/>
      <c r="EZ14" s="18"/>
      <c r="FA14" s="18"/>
      <c r="FB14" s="19"/>
      <c r="FC14" s="19"/>
      <c r="FD14" s="19"/>
      <c r="FE14" s="19"/>
      <c r="FF14" s="19"/>
      <c r="FG14" s="19"/>
      <c r="FH14" s="19"/>
      <c r="FI14" s="19">
        <v>13</v>
      </c>
      <c r="FJ14" s="19"/>
      <c r="FK14" s="19"/>
      <c r="FL14" s="19">
        <v>16</v>
      </c>
      <c r="FM14" s="19">
        <v>21</v>
      </c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>
        <v>22</v>
      </c>
      <c r="FZ14" s="19"/>
      <c r="GA14" s="18">
        <v>72</v>
      </c>
      <c r="GB14" s="18"/>
      <c r="GC14" s="19"/>
      <c r="GD14" s="19"/>
      <c r="GE14" s="19"/>
      <c r="GF14" s="19"/>
      <c r="GG14" s="19"/>
      <c r="GH14" s="19"/>
      <c r="GI14" s="19">
        <v>17</v>
      </c>
      <c r="GJ14" s="19"/>
      <c r="GK14" s="19"/>
      <c r="GL14" s="19">
        <v>22</v>
      </c>
      <c r="GM14" s="19">
        <v>16</v>
      </c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8">
        <v>55</v>
      </c>
      <c r="HH14" s="18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8"/>
      <c r="IK14" s="18"/>
      <c r="IL14" s="19"/>
      <c r="IM14" s="19"/>
      <c r="IN14" s="19"/>
      <c r="IO14" s="18"/>
      <c r="IP14" s="18"/>
      <c r="IQ14" s="19"/>
      <c r="IR14" s="19"/>
      <c r="IS14" s="19"/>
      <c r="IT14" s="19"/>
      <c r="IU14" s="19"/>
      <c r="IV14" s="33"/>
    </row>
    <row r="15" spans="1:256" x14ac:dyDescent="0.2">
      <c r="A15" s="13"/>
      <c r="B15" s="13"/>
      <c r="C15" s="21" t="s">
        <v>12</v>
      </c>
      <c r="D15" s="22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>
        <v>11</v>
      </c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12</v>
      </c>
      <c r="AD15" s="22">
        <v>23</v>
      </c>
      <c r="AE15" s="22"/>
      <c r="AF15" s="23"/>
      <c r="AG15" s="23"/>
      <c r="AH15" s="23"/>
      <c r="AI15" s="23"/>
      <c r="AJ15" s="23"/>
      <c r="AK15" s="23">
        <v>17</v>
      </c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>
        <v>16</v>
      </c>
      <c r="BI15" s="23"/>
      <c r="BJ15" s="23"/>
      <c r="BK15" s="23"/>
      <c r="BL15" s="23"/>
      <c r="BM15" s="23"/>
      <c r="BN15" s="23"/>
      <c r="BO15" s="23"/>
      <c r="BP15" s="22">
        <v>33</v>
      </c>
      <c r="BQ15" s="22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2"/>
      <c r="CN15" s="22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>
        <v>7</v>
      </c>
      <c r="DE15" s="23">
        <v>9</v>
      </c>
      <c r="DF15" s="23">
        <v>13</v>
      </c>
      <c r="DG15" s="23"/>
      <c r="DH15" s="23"/>
      <c r="DI15" s="23"/>
      <c r="DJ15" s="23"/>
      <c r="DK15" s="23"/>
      <c r="DL15" s="22">
        <v>29</v>
      </c>
      <c r="DM15" s="22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2"/>
      <c r="DZ15" s="22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>
        <v>16</v>
      </c>
      <c r="ET15" s="23"/>
      <c r="EU15" s="23"/>
      <c r="EV15" s="22">
        <v>16</v>
      </c>
      <c r="EW15" s="22"/>
      <c r="EX15" s="23"/>
      <c r="EY15" s="23"/>
      <c r="EZ15" s="22"/>
      <c r="FA15" s="22"/>
      <c r="FB15" s="23"/>
      <c r="FC15" s="23"/>
      <c r="FD15" s="23"/>
      <c r="FE15" s="23"/>
      <c r="FF15" s="23"/>
      <c r="FG15" s="23"/>
      <c r="FH15" s="23"/>
      <c r="FI15" s="23"/>
      <c r="FJ15" s="23">
        <v>16</v>
      </c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2">
        <v>16</v>
      </c>
      <c r="GB15" s="22"/>
      <c r="GC15" s="23"/>
      <c r="GD15" s="23"/>
      <c r="GE15" s="23"/>
      <c r="GF15" s="23"/>
      <c r="GG15" s="23"/>
      <c r="GH15" s="23"/>
      <c r="GI15" s="23"/>
      <c r="GJ15" s="23">
        <v>14</v>
      </c>
      <c r="GK15" s="23"/>
      <c r="GL15" s="23"/>
      <c r="GM15" s="23"/>
      <c r="GN15" s="23">
        <v>15</v>
      </c>
      <c r="GO15" s="23"/>
      <c r="GP15" s="23"/>
      <c r="GQ15" s="23"/>
      <c r="GR15" s="23">
        <v>19</v>
      </c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2">
        <v>48</v>
      </c>
      <c r="HH15" s="22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2"/>
      <c r="IK15" s="22"/>
      <c r="IL15" s="23"/>
      <c r="IM15" s="23"/>
      <c r="IN15" s="23"/>
      <c r="IO15" s="22"/>
      <c r="IP15" s="22"/>
      <c r="IQ15" s="23"/>
      <c r="IR15" s="23"/>
      <c r="IS15" s="23"/>
      <c r="IT15" s="23"/>
      <c r="IU15" s="23"/>
      <c r="IV15" s="34"/>
    </row>
    <row r="16" spans="1:256" x14ac:dyDescent="0.2">
      <c r="A16" s="13"/>
      <c r="B16" s="13"/>
      <c r="C16" s="21" t="s">
        <v>36</v>
      </c>
      <c r="D16" s="22"/>
      <c r="E16" s="23"/>
      <c r="F16" s="23"/>
      <c r="G16" s="23"/>
      <c r="H16" s="23"/>
      <c r="I16" s="23"/>
      <c r="J16" s="23"/>
      <c r="K16" s="23"/>
      <c r="L16" s="23">
        <v>16</v>
      </c>
      <c r="M16" s="23"/>
      <c r="N16" s="23">
        <v>15</v>
      </c>
      <c r="O16" s="23">
        <v>21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2">
        <v>52</v>
      </c>
      <c r="AE16" s="22"/>
      <c r="AF16" s="23"/>
      <c r="AG16" s="23"/>
      <c r="AH16" s="23"/>
      <c r="AI16" s="23">
        <v>23</v>
      </c>
      <c r="AJ16" s="23">
        <v>20</v>
      </c>
      <c r="AK16" s="23"/>
      <c r="AL16" s="23">
        <v>11</v>
      </c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2">
        <v>54</v>
      </c>
      <c r="BQ16" s="22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2"/>
      <c r="CN16" s="22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>
        <v>11</v>
      </c>
      <c r="DH16" s="23"/>
      <c r="DI16" s="23"/>
      <c r="DJ16" s="23"/>
      <c r="DK16" s="23"/>
      <c r="DL16" s="22">
        <v>11</v>
      </c>
      <c r="DM16" s="22"/>
      <c r="DN16" s="23"/>
      <c r="DO16" s="23"/>
      <c r="DP16" s="23"/>
      <c r="DQ16" s="23"/>
      <c r="DR16" s="23"/>
      <c r="DS16" s="23"/>
      <c r="DT16" s="23">
        <v>13</v>
      </c>
      <c r="DU16" s="23"/>
      <c r="DV16" s="23"/>
      <c r="DW16" s="23"/>
      <c r="DX16" s="23"/>
      <c r="DY16" s="22">
        <v>13</v>
      </c>
      <c r="DZ16" s="22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>
        <v>14</v>
      </c>
      <c r="EP16" s="23">
        <v>17</v>
      </c>
      <c r="EQ16" s="23">
        <v>19</v>
      </c>
      <c r="ER16" s="23">
        <v>16</v>
      </c>
      <c r="ES16" s="23"/>
      <c r="ET16" s="23">
        <v>19</v>
      </c>
      <c r="EU16" s="23">
        <v>18</v>
      </c>
      <c r="EV16" s="22">
        <v>103</v>
      </c>
      <c r="EW16" s="22"/>
      <c r="EX16" s="23"/>
      <c r="EY16" s="23"/>
      <c r="EZ16" s="22"/>
      <c r="FA16" s="22"/>
      <c r="FB16" s="23"/>
      <c r="FC16" s="23"/>
      <c r="FD16" s="23"/>
      <c r="FE16" s="23"/>
      <c r="FF16" s="23"/>
      <c r="FG16" s="23"/>
      <c r="FH16" s="23">
        <v>17</v>
      </c>
      <c r="FI16" s="23"/>
      <c r="FJ16" s="23"/>
      <c r="FK16" s="23">
        <v>14</v>
      </c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>
        <v>18</v>
      </c>
      <c r="GA16" s="22">
        <v>49</v>
      </c>
      <c r="GB16" s="22"/>
      <c r="GC16" s="23"/>
      <c r="GD16" s="23"/>
      <c r="GE16" s="23"/>
      <c r="GF16" s="23"/>
      <c r="GG16" s="23"/>
      <c r="GH16" s="23"/>
      <c r="GI16" s="23"/>
      <c r="GJ16" s="23"/>
      <c r="GK16" s="23">
        <v>19</v>
      </c>
      <c r="GL16" s="23"/>
      <c r="GM16" s="23"/>
      <c r="GN16" s="23"/>
      <c r="GO16" s="23">
        <v>21</v>
      </c>
      <c r="GP16" s="23">
        <v>24</v>
      </c>
      <c r="GQ16" s="23">
        <v>17</v>
      </c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2">
        <v>81</v>
      </c>
      <c r="HH16" s="22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2"/>
      <c r="IK16" s="22"/>
      <c r="IL16" s="23"/>
      <c r="IM16" s="23"/>
      <c r="IN16" s="23"/>
      <c r="IO16" s="22"/>
      <c r="IP16" s="22"/>
      <c r="IQ16" s="23"/>
      <c r="IR16" s="23"/>
      <c r="IS16" s="23"/>
      <c r="IT16" s="23"/>
      <c r="IU16" s="23"/>
      <c r="IV16" s="34"/>
    </row>
    <row r="17" spans="1:256" x14ac:dyDescent="0.2">
      <c r="A17" s="13"/>
      <c r="B17" s="14" t="s">
        <v>144</v>
      </c>
      <c r="C17" s="11"/>
      <c r="D17" s="18"/>
      <c r="E17" s="19"/>
      <c r="F17" s="19"/>
      <c r="G17" s="19"/>
      <c r="H17" s="19"/>
      <c r="I17" s="19"/>
      <c r="J17" s="19"/>
      <c r="K17" s="19"/>
      <c r="L17" s="19">
        <v>16</v>
      </c>
      <c r="M17" s="19">
        <v>16</v>
      </c>
      <c r="N17" s="19">
        <v>15</v>
      </c>
      <c r="O17" s="19">
        <v>21</v>
      </c>
      <c r="P17" s="19">
        <v>19</v>
      </c>
      <c r="Q17" s="19">
        <v>11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>
        <v>20</v>
      </c>
      <c r="AC17" s="19">
        <v>12</v>
      </c>
      <c r="AD17" s="18">
        <v>130</v>
      </c>
      <c r="AE17" s="18"/>
      <c r="AF17" s="19"/>
      <c r="AG17" s="19"/>
      <c r="AH17" s="19"/>
      <c r="AI17" s="19">
        <v>23</v>
      </c>
      <c r="AJ17" s="19">
        <v>20</v>
      </c>
      <c r="AK17" s="19">
        <v>17</v>
      </c>
      <c r="AL17" s="19">
        <v>11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>
        <v>16</v>
      </c>
      <c r="BI17" s="19"/>
      <c r="BJ17" s="19"/>
      <c r="BK17" s="19"/>
      <c r="BL17" s="19"/>
      <c r="BM17" s="19"/>
      <c r="BN17" s="19"/>
      <c r="BO17" s="19"/>
      <c r="BP17" s="18">
        <v>87</v>
      </c>
      <c r="BQ17" s="18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>
        <v>17</v>
      </c>
      <c r="CI17" s="19">
        <v>13</v>
      </c>
      <c r="CJ17" s="19">
        <v>22</v>
      </c>
      <c r="CK17" s="19"/>
      <c r="CL17" s="19">
        <v>16</v>
      </c>
      <c r="CM17" s="18">
        <v>68</v>
      </c>
      <c r="CN17" s="18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>
        <v>7</v>
      </c>
      <c r="DE17" s="19">
        <v>9</v>
      </c>
      <c r="DF17" s="19">
        <v>13</v>
      </c>
      <c r="DG17" s="19">
        <v>11</v>
      </c>
      <c r="DH17" s="19">
        <v>16</v>
      </c>
      <c r="DI17" s="19">
        <v>19</v>
      </c>
      <c r="DJ17" s="19">
        <v>19</v>
      </c>
      <c r="DK17" s="19">
        <v>23</v>
      </c>
      <c r="DL17" s="18">
        <v>117</v>
      </c>
      <c r="DM17" s="18"/>
      <c r="DN17" s="19"/>
      <c r="DO17" s="19"/>
      <c r="DP17" s="19"/>
      <c r="DQ17" s="19"/>
      <c r="DR17" s="19"/>
      <c r="DS17" s="19"/>
      <c r="DT17" s="19">
        <v>13</v>
      </c>
      <c r="DU17" s="19">
        <v>17</v>
      </c>
      <c r="DV17" s="19">
        <v>18</v>
      </c>
      <c r="DW17" s="19">
        <v>18</v>
      </c>
      <c r="DX17" s="19">
        <v>14</v>
      </c>
      <c r="DY17" s="18">
        <v>80</v>
      </c>
      <c r="DZ17" s="18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>
        <v>14</v>
      </c>
      <c r="EP17" s="19">
        <v>17</v>
      </c>
      <c r="EQ17" s="19">
        <v>19</v>
      </c>
      <c r="ER17" s="19">
        <v>16</v>
      </c>
      <c r="ES17" s="19">
        <v>16</v>
      </c>
      <c r="ET17" s="19">
        <v>19</v>
      </c>
      <c r="EU17" s="19">
        <v>18</v>
      </c>
      <c r="EV17" s="18">
        <v>119</v>
      </c>
      <c r="EW17" s="18"/>
      <c r="EX17" s="19"/>
      <c r="EY17" s="19"/>
      <c r="EZ17" s="18"/>
      <c r="FA17" s="18"/>
      <c r="FB17" s="19"/>
      <c r="FC17" s="19"/>
      <c r="FD17" s="19"/>
      <c r="FE17" s="19"/>
      <c r="FF17" s="19"/>
      <c r="FG17" s="19"/>
      <c r="FH17" s="19">
        <v>17</v>
      </c>
      <c r="FI17" s="19">
        <v>13</v>
      </c>
      <c r="FJ17" s="19">
        <v>16</v>
      </c>
      <c r="FK17" s="19">
        <v>14</v>
      </c>
      <c r="FL17" s="19">
        <v>16</v>
      </c>
      <c r="FM17" s="19">
        <v>21</v>
      </c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>
        <v>22</v>
      </c>
      <c r="FZ17" s="19">
        <v>18</v>
      </c>
      <c r="GA17" s="18">
        <v>137</v>
      </c>
      <c r="GB17" s="18"/>
      <c r="GC17" s="19"/>
      <c r="GD17" s="19"/>
      <c r="GE17" s="19"/>
      <c r="GF17" s="19"/>
      <c r="GG17" s="19"/>
      <c r="GH17" s="19"/>
      <c r="GI17" s="19">
        <v>17</v>
      </c>
      <c r="GJ17" s="19">
        <v>14</v>
      </c>
      <c r="GK17" s="19">
        <v>19</v>
      </c>
      <c r="GL17" s="19">
        <v>22</v>
      </c>
      <c r="GM17" s="19">
        <v>16</v>
      </c>
      <c r="GN17" s="19">
        <v>15</v>
      </c>
      <c r="GO17" s="19">
        <v>21</v>
      </c>
      <c r="GP17" s="19">
        <v>24</v>
      </c>
      <c r="GQ17" s="19">
        <v>17</v>
      </c>
      <c r="GR17" s="19">
        <v>19</v>
      </c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8">
        <v>184</v>
      </c>
      <c r="HH17" s="18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8"/>
      <c r="IK17" s="18"/>
      <c r="IL17" s="19"/>
      <c r="IM17" s="19"/>
      <c r="IN17" s="19"/>
      <c r="IO17" s="18"/>
      <c r="IP17" s="18"/>
      <c r="IQ17" s="19"/>
      <c r="IR17" s="19"/>
      <c r="IS17" s="19"/>
      <c r="IT17" s="19"/>
      <c r="IU17" s="19"/>
      <c r="IV17" s="33"/>
    </row>
    <row r="18" spans="1:256" x14ac:dyDescent="0.2">
      <c r="A18" s="14" t="s">
        <v>146</v>
      </c>
      <c r="B18" s="11"/>
      <c r="C18" s="11"/>
      <c r="D18" s="18">
        <v>22</v>
      </c>
      <c r="E18" s="19">
        <v>13</v>
      </c>
      <c r="F18" s="19">
        <v>7</v>
      </c>
      <c r="G18" s="19">
        <v>6</v>
      </c>
      <c r="H18" s="19">
        <v>18</v>
      </c>
      <c r="I18" s="19">
        <v>15</v>
      </c>
      <c r="J18" s="19">
        <v>17</v>
      </c>
      <c r="K18" s="19">
        <v>20</v>
      </c>
      <c r="L18" s="19">
        <v>16</v>
      </c>
      <c r="M18" s="19">
        <v>16</v>
      </c>
      <c r="N18" s="19">
        <v>15</v>
      </c>
      <c r="O18" s="19">
        <v>21</v>
      </c>
      <c r="P18" s="19">
        <v>19</v>
      </c>
      <c r="Q18" s="19">
        <v>11</v>
      </c>
      <c r="R18" s="19">
        <v>14</v>
      </c>
      <c r="S18" s="19">
        <v>18</v>
      </c>
      <c r="T18" s="19">
        <v>14</v>
      </c>
      <c r="U18" s="19">
        <v>13</v>
      </c>
      <c r="V18" s="19">
        <v>15</v>
      </c>
      <c r="W18" s="19">
        <v>17</v>
      </c>
      <c r="X18" s="19">
        <v>22</v>
      </c>
      <c r="Y18" s="19">
        <v>15</v>
      </c>
      <c r="Z18" s="19">
        <v>20</v>
      </c>
      <c r="AA18" s="19">
        <v>15</v>
      </c>
      <c r="AB18" s="19">
        <v>20</v>
      </c>
      <c r="AC18" s="19">
        <v>12</v>
      </c>
      <c r="AD18" s="18">
        <v>411</v>
      </c>
      <c r="AE18" s="18">
        <v>19</v>
      </c>
      <c r="AF18" s="19">
        <v>20</v>
      </c>
      <c r="AG18" s="19">
        <v>19</v>
      </c>
      <c r="AH18" s="19">
        <v>17</v>
      </c>
      <c r="AI18" s="19">
        <v>23</v>
      </c>
      <c r="AJ18" s="19">
        <v>20</v>
      </c>
      <c r="AK18" s="19">
        <v>17</v>
      </c>
      <c r="AL18" s="19">
        <v>11</v>
      </c>
      <c r="AM18" s="19">
        <v>17</v>
      </c>
      <c r="AN18" s="19">
        <v>18</v>
      </c>
      <c r="AO18" s="19">
        <v>13</v>
      </c>
      <c r="AP18" s="19">
        <v>17</v>
      </c>
      <c r="AQ18" s="19">
        <v>21</v>
      </c>
      <c r="AR18" s="19">
        <v>26</v>
      </c>
      <c r="AS18" s="19">
        <v>20</v>
      </c>
      <c r="AT18" s="19">
        <v>20</v>
      </c>
      <c r="AU18" s="19">
        <v>11</v>
      </c>
      <c r="AV18" s="19">
        <v>16</v>
      </c>
      <c r="AW18" s="19">
        <v>17</v>
      </c>
      <c r="AX18" s="19">
        <v>15</v>
      </c>
      <c r="AY18" s="19">
        <v>20</v>
      </c>
      <c r="AZ18" s="19">
        <v>11</v>
      </c>
      <c r="BA18" s="19">
        <v>21</v>
      </c>
      <c r="BB18" s="19">
        <v>19</v>
      </c>
      <c r="BC18" s="19">
        <v>13</v>
      </c>
      <c r="BD18" s="19">
        <v>6</v>
      </c>
      <c r="BE18" s="19">
        <v>10</v>
      </c>
      <c r="BF18" s="19">
        <v>7</v>
      </c>
      <c r="BG18" s="19">
        <v>13</v>
      </c>
      <c r="BH18" s="19">
        <v>16</v>
      </c>
      <c r="BI18" s="19">
        <v>7</v>
      </c>
      <c r="BJ18" s="19">
        <v>8</v>
      </c>
      <c r="BK18" s="19">
        <v>6</v>
      </c>
      <c r="BL18" s="19">
        <v>10</v>
      </c>
      <c r="BM18" s="19">
        <v>7</v>
      </c>
      <c r="BN18" s="19">
        <v>9</v>
      </c>
      <c r="BO18" s="19">
        <v>9</v>
      </c>
      <c r="BP18" s="18">
        <v>549</v>
      </c>
      <c r="BQ18" s="18">
        <v>13</v>
      </c>
      <c r="BR18" s="19">
        <v>5</v>
      </c>
      <c r="BS18" s="19">
        <v>7</v>
      </c>
      <c r="BT18" s="19">
        <v>10</v>
      </c>
      <c r="BU18" s="19">
        <v>10</v>
      </c>
      <c r="BV18" s="19">
        <v>11</v>
      </c>
      <c r="BW18" s="19">
        <v>8</v>
      </c>
      <c r="BX18" s="19">
        <v>24</v>
      </c>
      <c r="BY18" s="19">
        <v>20</v>
      </c>
      <c r="BZ18" s="19">
        <v>17</v>
      </c>
      <c r="CA18" s="19">
        <v>16</v>
      </c>
      <c r="CB18" s="19">
        <v>2</v>
      </c>
      <c r="CC18" s="19">
        <v>14</v>
      </c>
      <c r="CD18" s="19">
        <v>12</v>
      </c>
      <c r="CE18" s="19">
        <v>16</v>
      </c>
      <c r="CF18" s="19">
        <v>35</v>
      </c>
      <c r="CG18" s="19">
        <v>22</v>
      </c>
      <c r="CH18" s="19">
        <v>17</v>
      </c>
      <c r="CI18" s="19">
        <v>13</v>
      </c>
      <c r="CJ18" s="19">
        <v>22</v>
      </c>
      <c r="CK18" s="19">
        <v>24</v>
      </c>
      <c r="CL18" s="19">
        <v>16</v>
      </c>
      <c r="CM18" s="18">
        <v>334</v>
      </c>
      <c r="CN18" s="18">
        <v>11</v>
      </c>
      <c r="CO18" s="19">
        <v>12</v>
      </c>
      <c r="CP18" s="19">
        <v>21</v>
      </c>
      <c r="CQ18" s="19">
        <v>18</v>
      </c>
      <c r="CR18" s="19">
        <v>20</v>
      </c>
      <c r="CS18" s="19">
        <v>18</v>
      </c>
      <c r="CT18" s="19">
        <v>15</v>
      </c>
      <c r="CU18" s="19">
        <v>18</v>
      </c>
      <c r="CV18" s="19">
        <v>24</v>
      </c>
      <c r="CW18" s="19">
        <v>16</v>
      </c>
      <c r="CX18" s="19">
        <v>15</v>
      </c>
      <c r="CY18" s="19">
        <v>13</v>
      </c>
      <c r="CZ18" s="19">
        <v>21</v>
      </c>
      <c r="DA18" s="19">
        <v>14</v>
      </c>
      <c r="DB18" s="19">
        <v>11</v>
      </c>
      <c r="DC18" s="19">
        <v>17</v>
      </c>
      <c r="DD18" s="19">
        <v>7</v>
      </c>
      <c r="DE18" s="19">
        <v>9</v>
      </c>
      <c r="DF18" s="19">
        <v>13</v>
      </c>
      <c r="DG18" s="19">
        <v>11</v>
      </c>
      <c r="DH18" s="19">
        <v>16</v>
      </c>
      <c r="DI18" s="19">
        <v>19</v>
      </c>
      <c r="DJ18" s="19">
        <v>19</v>
      </c>
      <c r="DK18" s="19">
        <v>23</v>
      </c>
      <c r="DL18" s="18">
        <v>381</v>
      </c>
      <c r="DM18" s="18">
        <v>14</v>
      </c>
      <c r="DN18" s="19">
        <v>14</v>
      </c>
      <c r="DO18" s="19">
        <v>17</v>
      </c>
      <c r="DP18" s="19">
        <v>13</v>
      </c>
      <c r="DQ18" s="19">
        <v>15</v>
      </c>
      <c r="DR18" s="19">
        <v>17</v>
      </c>
      <c r="DS18" s="19">
        <v>14</v>
      </c>
      <c r="DT18" s="19">
        <v>13</v>
      </c>
      <c r="DU18" s="19">
        <v>17</v>
      </c>
      <c r="DV18" s="19">
        <v>18</v>
      </c>
      <c r="DW18" s="19">
        <v>18</v>
      </c>
      <c r="DX18" s="19">
        <v>14</v>
      </c>
      <c r="DY18" s="18">
        <v>184</v>
      </c>
      <c r="DZ18" s="18">
        <v>10</v>
      </c>
      <c r="EA18" s="19">
        <v>22</v>
      </c>
      <c r="EB18" s="19">
        <v>20</v>
      </c>
      <c r="EC18" s="19">
        <v>21</v>
      </c>
      <c r="ED18" s="19">
        <v>13</v>
      </c>
      <c r="EE18" s="19">
        <v>11</v>
      </c>
      <c r="EF18" s="19">
        <v>11</v>
      </c>
      <c r="EG18" s="19">
        <v>14</v>
      </c>
      <c r="EH18" s="19">
        <v>14</v>
      </c>
      <c r="EI18" s="19">
        <v>10</v>
      </c>
      <c r="EJ18" s="19">
        <v>15</v>
      </c>
      <c r="EK18" s="19">
        <v>20</v>
      </c>
      <c r="EL18" s="19">
        <v>12</v>
      </c>
      <c r="EM18" s="19">
        <v>24</v>
      </c>
      <c r="EN18" s="19">
        <v>24</v>
      </c>
      <c r="EO18" s="19">
        <v>14</v>
      </c>
      <c r="EP18" s="19">
        <v>17</v>
      </c>
      <c r="EQ18" s="19">
        <v>19</v>
      </c>
      <c r="ER18" s="19">
        <v>16</v>
      </c>
      <c r="ES18" s="19">
        <v>16</v>
      </c>
      <c r="ET18" s="19">
        <v>19</v>
      </c>
      <c r="EU18" s="19">
        <v>18</v>
      </c>
      <c r="EV18" s="18">
        <v>360</v>
      </c>
      <c r="EW18" s="18">
        <v>15</v>
      </c>
      <c r="EX18" s="19">
        <v>11</v>
      </c>
      <c r="EY18" s="19">
        <v>18</v>
      </c>
      <c r="EZ18" s="18">
        <v>44</v>
      </c>
      <c r="FA18" s="18">
        <v>16</v>
      </c>
      <c r="FB18" s="19">
        <v>12</v>
      </c>
      <c r="FC18" s="19">
        <v>14</v>
      </c>
      <c r="FD18" s="19">
        <v>21</v>
      </c>
      <c r="FE18" s="19">
        <v>18</v>
      </c>
      <c r="FF18" s="19">
        <v>19</v>
      </c>
      <c r="FG18" s="19">
        <v>19</v>
      </c>
      <c r="FH18" s="19">
        <v>17</v>
      </c>
      <c r="FI18" s="19">
        <v>13</v>
      </c>
      <c r="FJ18" s="19">
        <v>16</v>
      </c>
      <c r="FK18" s="19">
        <v>14</v>
      </c>
      <c r="FL18" s="19">
        <v>16</v>
      </c>
      <c r="FM18" s="19">
        <v>21</v>
      </c>
      <c r="FN18" s="19">
        <v>14</v>
      </c>
      <c r="FO18" s="19">
        <v>7</v>
      </c>
      <c r="FP18" s="19">
        <v>18</v>
      </c>
      <c r="FQ18" s="19">
        <v>14</v>
      </c>
      <c r="FR18" s="19">
        <v>10</v>
      </c>
      <c r="FS18" s="19">
        <v>14</v>
      </c>
      <c r="FT18" s="19">
        <v>13</v>
      </c>
      <c r="FU18" s="19">
        <v>10</v>
      </c>
      <c r="FV18" s="19">
        <v>9</v>
      </c>
      <c r="FW18" s="19">
        <v>19</v>
      </c>
      <c r="FX18" s="19">
        <v>12</v>
      </c>
      <c r="FY18" s="19">
        <v>22</v>
      </c>
      <c r="FZ18" s="19">
        <v>18</v>
      </c>
      <c r="GA18" s="18">
        <v>396</v>
      </c>
      <c r="GB18" s="18">
        <v>14</v>
      </c>
      <c r="GC18" s="19">
        <v>13</v>
      </c>
      <c r="GD18" s="19">
        <v>17</v>
      </c>
      <c r="GE18" s="19">
        <v>24</v>
      </c>
      <c r="GF18" s="19">
        <v>22</v>
      </c>
      <c r="GG18" s="19">
        <v>20</v>
      </c>
      <c r="GH18" s="19">
        <v>24</v>
      </c>
      <c r="GI18" s="19">
        <v>17</v>
      </c>
      <c r="GJ18" s="19">
        <v>14</v>
      </c>
      <c r="GK18" s="19">
        <v>19</v>
      </c>
      <c r="GL18" s="19">
        <v>22</v>
      </c>
      <c r="GM18" s="19">
        <v>16</v>
      </c>
      <c r="GN18" s="19">
        <v>15</v>
      </c>
      <c r="GO18" s="19">
        <v>21</v>
      </c>
      <c r="GP18" s="19">
        <v>24</v>
      </c>
      <c r="GQ18" s="19">
        <v>17</v>
      </c>
      <c r="GR18" s="19">
        <v>19</v>
      </c>
      <c r="GS18" s="19">
        <v>13</v>
      </c>
      <c r="GT18" s="19">
        <v>9</v>
      </c>
      <c r="GU18" s="19">
        <v>24</v>
      </c>
      <c r="GV18" s="19">
        <v>4</v>
      </c>
      <c r="GW18" s="19">
        <v>6</v>
      </c>
      <c r="GX18" s="19">
        <v>11</v>
      </c>
      <c r="GY18" s="19">
        <v>6</v>
      </c>
      <c r="GZ18" s="19">
        <v>14</v>
      </c>
      <c r="HA18" s="19">
        <v>28</v>
      </c>
      <c r="HB18" s="19">
        <v>12</v>
      </c>
      <c r="HC18" s="19">
        <v>20</v>
      </c>
      <c r="HD18" s="19">
        <v>17</v>
      </c>
      <c r="HE18" s="19">
        <v>18</v>
      </c>
      <c r="HF18" s="19">
        <v>12</v>
      </c>
      <c r="HG18" s="18">
        <v>512</v>
      </c>
      <c r="HH18" s="18">
        <v>17</v>
      </c>
      <c r="HI18" s="19">
        <v>13</v>
      </c>
      <c r="HJ18" s="19">
        <v>17</v>
      </c>
      <c r="HK18" s="19">
        <v>12</v>
      </c>
      <c r="HL18" s="19">
        <v>16</v>
      </c>
      <c r="HM18" s="19">
        <v>18</v>
      </c>
      <c r="HN18" s="19">
        <v>20</v>
      </c>
      <c r="HO18" s="19">
        <v>14</v>
      </c>
      <c r="HP18" s="19">
        <v>22</v>
      </c>
      <c r="HQ18" s="19">
        <v>14</v>
      </c>
      <c r="HR18" s="19">
        <v>13</v>
      </c>
      <c r="HS18" s="19">
        <v>20</v>
      </c>
      <c r="HT18" s="19">
        <v>25</v>
      </c>
      <c r="HU18" s="19">
        <v>18</v>
      </c>
      <c r="HV18" s="19">
        <v>21</v>
      </c>
      <c r="HW18" s="19">
        <v>14</v>
      </c>
      <c r="HX18" s="19">
        <v>13</v>
      </c>
      <c r="HY18" s="19">
        <v>16</v>
      </c>
      <c r="HZ18" s="19">
        <v>18</v>
      </c>
      <c r="IA18" s="19">
        <v>15</v>
      </c>
      <c r="IB18" s="19">
        <v>17</v>
      </c>
      <c r="IC18" s="19">
        <v>21</v>
      </c>
      <c r="ID18" s="19">
        <v>19</v>
      </c>
      <c r="IE18" s="19">
        <v>24</v>
      </c>
      <c r="IF18" s="19">
        <v>17</v>
      </c>
      <c r="IG18" s="19">
        <v>17</v>
      </c>
      <c r="IH18" s="19">
        <v>14</v>
      </c>
      <c r="II18" s="19">
        <v>12</v>
      </c>
      <c r="IJ18" s="18">
        <v>477</v>
      </c>
      <c r="IK18" s="18">
        <v>14</v>
      </c>
      <c r="IL18" s="19">
        <v>14</v>
      </c>
      <c r="IM18" s="19">
        <v>12</v>
      </c>
      <c r="IN18" s="19">
        <v>18</v>
      </c>
      <c r="IO18" s="18">
        <v>58</v>
      </c>
      <c r="IP18" s="18">
        <v>11</v>
      </c>
      <c r="IQ18" s="19">
        <v>16</v>
      </c>
      <c r="IR18" s="19">
        <v>12</v>
      </c>
      <c r="IS18" s="19">
        <v>13</v>
      </c>
      <c r="IT18" s="19">
        <v>21</v>
      </c>
      <c r="IU18" s="19">
        <v>14</v>
      </c>
      <c r="IV18" s="33">
        <v>17</v>
      </c>
    </row>
    <row r="19" spans="1:256" x14ac:dyDescent="0.2">
      <c r="A19" s="25" t="s">
        <v>145</v>
      </c>
      <c r="B19" s="30"/>
      <c r="C19" s="30"/>
      <c r="D19" s="26">
        <v>22</v>
      </c>
      <c r="E19" s="27">
        <v>13</v>
      </c>
      <c r="F19" s="27">
        <v>7</v>
      </c>
      <c r="G19" s="27">
        <v>6</v>
      </c>
      <c r="H19" s="27">
        <v>18</v>
      </c>
      <c r="I19" s="27">
        <v>15</v>
      </c>
      <c r="J19" s="27">
        <v>17</v>
      </c>
      <c r="K19" s="27">
        <v>20</v>
      </c>
      <c r="L19" s="27">
        <v>16</v>
      </c>
      <c r="M19" s="27">
        <v>16</v>
      </c>
      <c r="N19" s="27">
        <v>15</v>
      </c>
      <c r="O19" s="27">
        <v>21</v>
      </c>
      <c r="P19" s="27">
        <v>19</v>
      </c>
      <c r="Q19" s="27">
        <v>11</v>
      </c>
      <c r="R19" s="27">
        <v>14</v>
      </c>
      <c r="S19" s="27">
        <v>18</v>
      </c>
      <c r="T19" s="27">
        <v>14</v>
      </c>
      <c r="U19" s="27">
        <v>13</v>
      </c>
      <c r="V19" s="27">
        <v>15</v>
      </c>
      <c r="W19" s="27">
        <v>17</v>
      </c>
      <c r="X19" s="27">
        <v>22</v>
      </c>
      <c r="Y19" s="27">
        <v>15</v>
      </c>
      <c r="Z19" s="27">
        <v>20</v>
      </c>
      <c r="AA19" s="27">
        <v>15</v>
      </c>
      <c r="AB19" s="27">
        <v>20</v>
      </c>
      <c r="AC19" s="27">
        <v>12</v>
      </c>
      <c r="AD19" s="26">
        <v>411</v>
      </c>
      <c r="AE19" s="26">
        <v>19</v>
      </c>
      <c r="AF19" s="27">
        <v>20</v>
      </c>
      <c r="AG19" s="27">
        <v>19</v>
      </c>
      <c r="AH19" s="27">
        <v>17</v>
      </c>
      <c r="AI19" s="27">
        <v>23</v>
      </c>
      <c r="AJ19" s="27">
        <v>20</v>
      </c>
      <c r="AK19" s="27">
        <v>17</v>
      </c>
      <c r="AL19" s="27">
        <v>11</v>
      </c>
      <c r="AM19" s="27">
        <v>17</v>
      </c>
      <c r="AN19" s="27">
        <v>18</v>
      </c>
      <c r="AO19" s="27">
        <v>13</v>
      </c>
      <c r="AP19" s="27">
        <v>17</v>
      </c>
      <c r="AQ19" s="27">
        <v>21</v>
      </c>
      <c r="AR19" s="27">
        <v>26</v>
      </c>
      <c r="AS19" s="27">
        <v>20</v>
      </c>
      <c r="AT19" s="27">
        <v>20</v>
      </c>
      <c r="AU19" s="27">
        <v>11</v>
      </c>
      <c r="AV19" s="27">
        <v>16</v>
      </c>
      <c r="AW19" s="27">
        <v>17</v>
      </c>
      <c r="AX19" s="27">
        <v>15</v>
      </c>
      <c r="AY19" s="27">
        <v>20</v>
      </c>
      <c r="AZ19" s="27">
        <v>11</v>
      </c>
      <c r="BA19" s="27">
        <v>21</v>
      </c>
      <c r="BB19" s="27">
        <v>19</v>
      </c>
      <c r="BC19" s="27">
        <v>13</v>
      </c>
      <c r="BD19" s="27">
        <v>6</v>
      </c>
      <c r="BE19" s="27">
        <v>10</v>
      </c>
      <c r="BF19" s="27">
        <v>7</v>
      </c>
      <c r="BG19" s="27">
        <v>13</v>
      </c>
      <c r="BH19" s="27">
        <v>16</v>
      </c>
      <c r="BI19" s="27">
        <v>7</v>
      </c>
      <c r="BJ19" s="27">
        <v>8</v>
      </c>
      <c r="BK19" s="27">
        <v>6</v>
      </c>
      <c r="BL19" s="27">
        <v>10</v>
      </c>
      <c r="BM19" s="27">
        <v>7</v>
      </c>
      <c r="BN19" s="27">
        <v>9</v>
      </c>
      <c r="BO19" s="27">
        <v>9</v>
      </c>
      <c r="BP19" s="26">
        <v>549</v>
      </c>
      <c r="BQ19" s="26">
        <v>13</v>
      </c>
      <c r="BR19" s="27">
        <v>5</v>
      </c>
      <c r="BS19" s="27">
        <v>7</v>
      </c>
      <c r="BT19" s="27">
        <v>10</v>
      </c>
      <c r="BU19" s="27">
        <v>10</v>
      </c>
      <c r="BV19" s="27">
        <v>11</v>
      </c>
      <c r="BW19" s="27">
        <v>8</v>
      </c>
      <c r="BX19" s="27">
        <v>24</v>
      </c>
      <c r="BY19" s="27">
        <v>20</v>
      </c>
      <c r="BZ19" s="27">
        <v>17</v>
      </c>
      <c r="CA19" s="27">
        <v>16</v>
      </c>
      <c r="CB19" s="27">
        <v>2</v>
      </c>
      <c r="CC19" s="27">
        <v>14</v>
      </c>
      <c r="CD19" s="27">
        <v>12</v>
      </c>
      <c r="CE19" s="27">
        <v>16</v>
      </c>
      <c r="CF19" s="27">
        <v>35</v>
      </c>
      <c r="CG19" s="27">
        <v>22</v>
      </c>
      <c r="CH19" s="27">
        <v>17</v>
      </c>
      <c r="CI19" s="27">
        <v>13</v>
      </c>
      <c r="CJ19" s="27">
        <v>22</v>
      </c>
      <c r="CK19" s="27">
        <v>24</v>
      </c>
      <c r="CL19" s="27">
        <v>16</v>
      </c>
      <c r="CM19" s="26">
        <v>334</v>
      </c>
      <c r="CN19" s="26">
        <v>11</v>
      </c>
      <c r="CO19" s="27">
        <v>12</v>
      </c>
      <c r="CP19" s="27">
        <v>21</v>
      </c>
      <c r="CQ19" s="27">
        <v>18</v>
      </c>
      <c r="CR19" s="27">
        <v>20</v>
      </c>
      <c r="CS19" s="27">
        <v>18</v>
      </c>
      <c r="CT19" s="27">
        <v>15</v>
      </c>
      <c r="CU19" s="27">
        <v>18</v>
      </c>
      <c r="CV19" s="27">
        <v>24</v>
      </c>
      <c r="CW19" s="27">
        <v>16</v>
      </c>
      <c r="CX19" s="27">
        <v>15</v>
      </c>
      <c r="CY19" s="27">
        <v>13</v>
      </c>
      <c r="CZ19" s="27">
        <v>21</v>
      </c>
      <c r="DA19" s="27">
        <v>14</v>
      </c>
      <c r="DB19" s="27">
        <v>11</v>
      </c>
      <c r="DC19" s="27">
        <v>17</v>
      </c>
      <c r="DD19" s="27">
        <v>7</v>
      </c>
      <c r="DE19" s="27">
        <v>9</v>
      </c>
      <c r="DF19" s="27">
        <v>13</v>
      </c>
      <c r="DG19" s="27">
        <v>11</v>
      </c>
      <c r="DH19" s="27">
        <v>16</v>
      </c>
      <c r="DI19" s="27">
        <v>19</v>
      </c>
      <c r="DJ19" s="27">
        <v>19</v>
      </c>
      <c r="DK19" s="27">
        <v>23</v>
      </c>
      <c r="DL19" s="26">
        <v>381</v>
      </c>
      <c r="DM19" s="26">
        <v>14</v>
      </c>
      <c r="DN19" s="27">
        <v>14</v>
      </c>
      <c r="DO19" s="27">
        <v>17</v>
      </c>
      <c r="DP19" s="27">
        <v>13</v>
      </c>
      <c r="DQ19" s="27">
        <v>15</v>
      </c>
      <c r="DR19" s="27">
        <v>17</v>
      </c>
      <c r="DS19" s="27">
        <v>14</v>
      </c>
      <c r="DT19" s="27">
        <v>13</v>
      </c>
      <c r="DU19" s="27">
        <v>17</v>
      </c>
      <c r="DV19" s="27">
        <v>18</v>
      </c>
      <c r="DW19" s="27">
        <v>18</v>
      </c>
      <c r="DX19" s="27">
        <v>14</v>
      </c>
      <c r="DY19" s="26">
        <v>184</v>
      </c>
      <c r="DZ19" s="26">
        <v>10</v>
      </c>
      <c r="EA19" s="27">
        <v>22</v>
      </c>
      <c r="EB19" s="27">
        <v>20</v>
      </c>
      <c r="EC19" s="27">
        <v>21</v>
      </c>
      <c r="ED19" s="27">
        <v>13</v>
      </c>
      <c r="EE19" s="27">
        <v>11</v>
      </c>
      <c r="EF19" s="27">
        <v>11</v>
      </c>
      <c r="EG19" s="27">
        <v>14</v>
      </c>
      <c r="EH19" s="27">
        <v>14</v>
      </c>
      <c r="EI19" s="27">
        <v>10</v>
      </c>
      <c r="EJ19" s="27">
        <v>15</v>
      </c>
      <c r="EK19" s="27">
        <v>20</v>
      </c>
      <c r="EL19" s="27">
        <v>12</v>
      </c>
      <c r="EM19" s="27">
        <v>24</v>
      </c>
      <c r="EN19" s="27">
        <v>24</v>
      </c>
      <c r="EO19" s="27">
        <v>14</v>
      </c>
      <c r="EP19" s="27">
        <v>17</v>
      </c>
      <c r="EQ19" s="27">
        <v>19</v>
      </c>
      <c r="ER19" s="27">
        <v>16</v>
      </c>
      <c r="ES19" s="27">
        <v>16</v>
      </c>
      <c r="ET19" s="27">
        <v>19</v>
      </c>
      <c r="EU19" s="27">
        <v>18</v>
      </c>
      <c r="EV19" s="26">
        <v>360</v>
      </c>
      <c r="EW19" s="26">
        <v>15</v>
      </c>
      <c r="EX19" s="27">
        <v>11</v>
      </c>
      <c r="EY19" s="27">
        <v>18</v>
      </c>
      <c r="EZ19" s="26">
        <v>44</v>
      </c>
      <c r="FA19" s="26">
        <v>16</v>
      </c>
      <c r="FB19" s="27">
        <v>12</v>
      </c>
      <c r="FC19" s="27">
        <v>14</v>
      </c>
      <c r="FD19" s="27">
        <v>21</v>
      </c>
      <c r="FE19" s="27">
        <v>18</v>
      </c>
      <c r="FF19" s="27">
        <v>19</v>
      </c>
      <c r="FG19" s="27">
        <v>19</v>
      </c>
      <c r="FH19" s="27">
        <v>17</v>
      </c>
      <c r="FI19" s="27">
        <v>13</v>
      </c>
      <c r="FJ19" s="27">
        <v>16</v>
      </c>
      <c r="FK19" s="27">
        <v>14</v>
      </c>
      <c r="FL19" s="27">
        <v>16</v>
      </c>
      <c r="FM19" s="27">
        <v>21</v>
      </c>
      <c r="FN19" s="27">
        <v>14</v>
      </c>
      <c r="FO19" s="27">
        <v>7</v>
      </c>
      <c r="FP19" s="27">
        <v>18</v>
      </c>
      <c r="FQ19" s="27">
        <v>14</v>
      </c>
      <c r="FR19" s="27">
        <v>10</v>
      </c>
      <c r="FS19" s="27">
        <v>14</v>
      </c>
      <c r="FT19" s="27">
        <v>13</v>
      </c>
      <c r="FU19" s="27">
        <v>10</v>
      </c>
      <c r="FV19" s="27">
        <v>9</v>
      </c>
      <c r="FW19" s="27">
        <v>19</v>
      </c>
      <c r="FX19" s="27">
        <v>12</v>
      </c>
      <c r="FY19" s="27">
        <v>22</v>
      </c>
      <c r="FZ19" s="27">
        <v>18</v>
      </c>
      <c r="GA19" s="26">
        <v>396</v>
      </c>
      <c r="GB19" s="26">
        <v>14</v>
      </c>
      <c r="GC19" s="27">
        <v>13</v>
      </c>
      <c r="GD19" s="27">
        <v>17</v>
      </c>
      <c r="GE19" s="27">
        <v>24</v>
      </c>
      <c r="GF19" s="27">
        <v>22</v>
      </c>
      <c r="GG19" s="27">
        <v>20</v>
      </c>
      <c r="GH19" s="27">
        <v>24</v>
      </c>
      <c r="GI19" s="27">
        <v>17</v>
      </c>
      <c r="GJ19" s="27">
        <v>14</v>
      </c>
      <c r="GK19" s="27">
        <v>19</v>
      </c>
      <c r="GL19" s="27">
        <v>22</v>
      </c>
      <c r="GM19" s="27">
        <v>16</v>
      </c>
      <c r="GN19" s="27">
        <v>15</v>
      </c>
      <c r="GO19" s="27">
        <v>21</v>
      </c>
      <c r="GP19" s="27">
        <v>24</v>
      </c>
      <c r="GQ19" s="27">
        <v>17</v>
      </c>
      <c r="GR19" s="27">
        <v>19</v>
      </c>
      <c r="GS19" s="27">
        <v>13</v>
      </c>
      <c r="GT19" s="27">
        <v>9</v>
      </c>
      <c r="GU19" s="27">
        <v>24</v>
      </c>
      <c r="GV19" s="27">
        <v>4</v>
      </c>
      <c r="GW19" s="27">
        <v>6</v>
      </c>
      <c r="GX19" s="27">
        <v>11</v>
      </c>
      <c r="GY19" s="27">
        <v>6</v>
      </c>
      <c r="GZ19" s="27">
        <v>14</v>
      </c>
      <c r="HA19" s="27">
        <v>28</v>
      </c>
      <c r="HB19" s="27">
        <v>12</v>
      </c>
      <c r="HC19" s="27">
        <v>20</v>
      </c>
      <c r="HD19" s="27">
        <v>17</v>
      </c>
      <c r="HE19" s="27">
        <v>18</v>
      </c>
      <c r="HF19" s="27">
        <v>12</v>
      </c>
      <c r="HG19" s="26">
        <v>512</v>
      </c>
      <c r="HH19" s="26">
        <v>17</v>
      </c>
      <c r="HI19" s="27">
        <v>13</v>
      </c>
      <c r="HJ19" s="27">
        <v>17</v>
      </c>
      <c r="HK19" s="27">
        <v>12</v>
      </c>
      <c r="HL19" s="27">
        <v>16</v>
      </c>
      <c r="HM19" s="27">
        <v>18</v>
      </c>
      <c r="HN19" s="27">
        <v>20</v>
      </c>
      <c r="HO19" s="27">
        <v>14</v>
      </c>
      <c r="HP19" s="27">
        <v>22</v>
      </c>
      <c r="HQ19" s="27">
        <v>14</v>
      </c>
      <c r="HR19" s="27">
        <v>13</v>
      </c>
      <c r="HS19" s="27">
        <v>20</v>
      </c>
      <c r="HT19" s="27">
        <v>25</v>
      </c>
      <c r="HU19" s="27">
        <v>18</v>
      </c>
      <c r="HV19" s="27">
        <v>21</v>
      </c>
      <c r="HW19" s="27">
        <v>14</v>
      </c>
      <c r="HX19" s="27">
        <v>13</v>
      </c>
      <c r="HY19" s="27">
        <v>16</v>
      </c>
      <c r="HZ19" s="27">
        <v>18</v>
      </c>
      <c r="IA19" s="27">
        <v>15</v>
      </c>
      <c r="IB19" s="27">
        <v>17</v>
      </c>
      <c r="IC19" s="27">
        <v>21</v>
      </c>
      <c r="ID19" s="27">
        <v>19</v>
      </c>
      <c r="IE19" s="27">
        <v>24</v>
      </c>
      <c r="IF19" s="27">
        <v>17</v>
      </c>
      <c r="IG19" s="27">
        <v>17</v>
      </c>
      <c r="IH19" s="27">
        <v>14</v>
      </c>
      <c r="II19" s="27">
        <v>12</v>
      </c>
      <c r="IJ19" s="26">
        <v>477</v>
      </c>
      <c r="IK19" s="26">
        <v>14</v>
      </c>
      <c r="IL19" s="27">
        <v>14</v>
      </c>
      <c r="IM19" s="27">
        <v>12</v>
      </c>
      <c r="IN19" s="27">
        <v>18</v>
      </c>
      <c r="IO19" s="26">
        <v>58</v>
      </c>
      <c r="IP19" s="26">
        <v>11</v>
      </c>
      <c r="IQ19" s="27">
        <v>16</v>
      </c>
      <c r="IR19" s="27">
        <v>12</v>
      </c>
      <c r="IS19" s="27">
        <v>13</v>
      </c>
      <c r="IT19" s="27">
        <v>21</v>
      </c>
      <c r="IU19" s="27">
        <v>14</v>
      </c>
      <c r="IV19" s="35">
        <v>17</v>
      </c>
    </row>
    <row r="25" spans="1:256" x14ac:dyDescent="0.2">
      <c r="A25" t="s">
        <v>141</v>
      </c>
      <c r="B25">
        <v>0</v>
      </c>
      <c r="C25">
        <v>0</v>
      </c>
      <c r="D25" t="s">
        <v>1</v>
      </c>
      <c r="E25" t="s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256" x14ac:dyDescent="0.2">
      <c r="A26">
        <v>0</v>
      </c>
      <c r="B26">
        <v>0</v>
      </c>
      <c r="C26">
        <v>0</v>
      </c>
      <c r="D26" t="s">
        <v>111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147</v>
      </c>
      <c r="S26" t="s">
        <v>140</v>
      </c>
      <c r="T26">
        <v>0</v>
      </c>
      <c r="U26">
        <v>0</v>
      </c>
      <c r="V26">
        <v>0</v>
      </c>
      <c r="W26">
        <v>0</v>
      </c>
      <c r="X26" t="s">
        <v>148</v>
      </c>
      <c r="Y26" t="s">
        <v>137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149</v>
      </c>
      <c r="AL26" t="s">
        <v>109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t="s">
        <v>150</v>
      </c>
      <c r="AV26" t="s">
        <v>120</v>
      </c>
      <c r="AW26">
        <v>0</v>
      </c>
      <c r="AX26" t="s">
        <v>151</v>
      </c>
      <c r="AY26" t="s">
        <v>134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152</v>
      </c>
      <c r="BM26" t="s">
        <v>93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 t="s">
        <v>153</v>
      </c>
      <c r="BU26" t="s">
        <v>130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 t="s">
        <v>154</v>
      </c>
      <c r="CG26" t="s">
        <v>145</v>
      </c>
    </row>
    <row r="27" spans="1:256" x14ac:dyDescent="0.2">
      <c r="A27" t="s">
        <v>122</v>
      </c>
      <c r="B27" t="s">
        <v>123</v>
      </c>
      <c r="C27" t="s">
        <v>4</v>
      </c>
      <c r="D27">
        <v>147</v>
      </c>
      <c r="E27">
        <v>148</v>
      </c>
      <c r="F27">
        <v>149</v>
      </c>
      <c r="G27">
        <v>150</v>
      </c>
      <c r="H27">
        <v>151</v>
      </c>
      <c r="I27">
        <v>152</v>
      </c>
      <c r="J27">
        <v>153</v>
      </c>
      <c r="K27">
        <v>154</v>
      </c>
      <c r="L27">
        <v>155</v>
      </c>
      <c r="M27">
        <v>156</v>
      </c>
      <c r="N27">
        <v>157</v>
      </c>
      <c r="O27">
        <v>158</v>
      </c>
      <c r="P27">
        <v>159</v>
      </c>
      <c r="Q27">
        <v>160</v>
      </c>
      <c r="R27">
        <v>0</v>
      </c>
      <c r="S27">
        <v>161</v>
      </c>
      <c r="T27">
        <v>162</v>
      </c>
      <c r="U27">
        <v>163</v>
      </c>
      <c r="V27">
        <v>164</v>
      </c>
      <c r="W27">
        <v>165</v>
      </c>
      <c r="X27">
        <v>0</v>
      </c>
      <c r="Y27">
        <v>135</v>
      </c>
      <c r="Z27">
        <v>136</v>
      </c>
      <c r="AA27">
        <v>137</v>
      </c>
      <c r="AB27">
        <v>138</v>
      </c>
      <c r="AC27">
        <v>139</v>
      </c>
      <c r="AD27">
        <v>140</v>
      </c>
      <c r="AE27">
        <v>141</v>
      </c>
      <c r="AF27">
        <v>142</v>
      </c>
      <c r="AG27">
        <v>143</v>
      </c>
      <c r="AH27">
        <v>144</v>
      </c>
      <c r="AI27">
        <v>145</v>
      </c>
      <c r="AJ27">
        <v>146</v>
      </c>
      <c r="AK27">
        <v>0</v>
      </c>
      <c r="AL27">
        <v>95</v>
      </c>
      <c r="AM27">
        <v>96</v>
      </c>
      <c r="AN27">
        <v>97</v>
      </c>
      <c r="AO27">
        <v>98</v>
      </c>
      <c r="AP27">
        <v>99</v>
      </c>
      <c r="AQ27">
        <v>100</v>
      </c>
      <c r="AR27">
        <v>101</v>
      </c>
      <c r="AS27">
        <v>102</v>
      </c>
      <c r="AT27">
        <v>103</v>
      </c>
      <c r="AU27">
        <v>0</v>
      </c>
      <c r="AV27">
        <v>93</v>
      </c>
      <c r="AW27">
        <v>94</v>
      </c>
      <c r="AX27">
        <v>0</v>
      </c>
      <c r="AY27">
        <v>122</v>
      </c>
      <c r="AZ27">
        <v>123</v>
      </c>
      <c r="BA27">
        <v>124</v>
      </c>
      <c r="BB27">
        <v>125</v>
      </c>
      <c r="BC27">
        <v>126</v>
      </c>
      <c r="BD27">
        <v>127</v>
      </c>
      <c r="BE27">
        <v>128</v>
      </c>
      <c r="BF27">
        <v>129</v>
      </c>
      <c r="BG27">
        <v>130</v>
      </c>
      <c r="BH27">
        <v>131</v>
      </c>
      <c r="BI27">
        <v>132</v>
      </c>
      <c r="BJ27">
        <v>133</v>
      </c>
      <c r="BK27">
        <v>134</v>
      </c>
      <c r="BL27">
        <v>0</v>
      </c>
      <c r="BM27">
        <v>115</v>
      </c>
      <c r="BN27">
        <v>116</v>
      </c>
      <c r="BO27">
        <v>117</v>
      </c>
      <c r="BP27">
        <v>118</v>
      </c>
      <c r="BQ27">
        <v>119</v>
      </c>
      <c r="BR27">
        <v>120</v>
      </c>
      <c r="BS27">
        <v>121</v>
      </c>
      <c r="BT27">
        <v>0</v>
      </c>
      <c r="BU27">
        <v>104</v>
      </c>
      <c r="BV27">
        <v>105</v>
      </c>
      <c r="BW27">
        <v>106</v>
      </c>
      <c r="BX27">
        <v>107</v>
      </c>
      <c r="BY27">
        <v>108</v>
      </c>
      <c r="BZ27">
        <v>109</v>
      </c>
      <c r="CA27">
        <v>110</v>
      </c>
      <c r="CB27">
        <v>111</v>
      </c>
      <c r="CC27">
        <v>112</v>
      </c>
      <c r="CD27">
        <v>113</v>
      </c>
      <c r="CE27">
        <v>114</v>
      </c>
      <c r="CF27">
        <v>0</v>
      </c>
      <c r="CG27">
        <v>0</v>
      </c>
    </row>
    <row r="28" spans="1:256" x14ac:dyDescent="0.2">
      <c r="A28">
        <v>2009</v>
      </c>
      <c r="B28" t="s">
        <v>124</v>
      </c>
      <c r="C28" t="s">
        <v>61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</v>
      </c>
      <c r="T28">
        <v>11</v>
      </c>
      <c r="U28">
        <v>8</v>
      </c>
      <c r="V28">
        <v>0</v>
      </c>
      <c r="W28">
        <v>0</v>
      </c>
      <c r="X28">
        <v>29</v>
      </c>
      <c r="Y28">
        <v>0</v>
      </c>
      <c r="Z28">
        <v>0</v>
      </c>
      <c r="AA28">
        <v>0</v>
      </c>
      <c r="AB28">
        <v>0</v>
      </c>
      <c r="AC28">
        <v>15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14</v>
      </c>
      <c r="BB28">
        <v>21</v>
      </c>
      <c r="BC28">
        <v>18</v>
      </c>
      <c r="BD28">
        <v>19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72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116</v>
      </c>
    </row>
    <row r="29" spans="1:256" x14ac:dyDescent="0.2">
      <c r="A29">
        <v>0</v>
      </c>
      <c r="B29">
        <v>0</v>
      </c>
      <c r="C29" t="s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14</v>
      </c>
      <c r="AL29">
        <v>0</v>
      </c>
      <c r="AM29">
        <v>0</v>
      </c>
      <c r="AN29">
        <v>0</v>
      </c>
      <c r="AO29">
        <v>0</v>
      </c>
      <c r="AP29">
        <v>13</v>
      </c>
      <c r="AQ29">
        <v>11</v>
      </c>
      <c r="AR29">
        <v>0</v>
      </c>
      <c r="AS29">
        <v>0</v>
      </c>
      <c r="AT29">
        <v>0</v>
      </c>
      <c r="AU29">
        <v>24</v>
      </c>
      <c r="AV29">
        <v>15</v>
      </c>
      <c r="AW29">
        <v>0</v>
      </c>
      <c r="AX29">
        <v>15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53</v>
      </c>
    </row>
    <row r="30" spans="1:256" x14ac:dyDescent="0.2">
      <c r="A30">
        <v>0</v>
      </c>
      <c r="B30">
        <v>0</v>
      </c>
      <c r="C30" t="s">
        <v>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16</v>
      </c>
      <c r="AZ30">
        <v>12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28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45</v>
      </c>
    </row>
    <row r="31" spans="1:256" x14ac:dyDescent="0.2">
      <c r="A31">
        <v>0</v>
      </c>
      <c r="B31" t="s">
        <v>142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10</v>
      </c>
      <c r="T31">
        <v>11</v>
      </c>
      <c r="U31">
        <v>8</v>
      </c>
      <c r="V31">
        <v>0</v>
      </c>
      <c r="W31">
        <v>0</v>
      </c>
      <c r="X31">
        <v>29</v>
      </c>
      <c r="Y31">
        <v>14</v>
      </c>
      <c r="Z31">
        <v>0</v>
      </c>
      <c r="AA31">
        <v>17</v>
      </c>
      <c r="AB31">
        <v>0</v>
      </c>
      <c r="AC31">
        <v>15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46</v>
      </c>
      <c r="AL31">
        <v>0</v>
      </c>
      <c r="AM31">
        <v>0</v>
      </c>
      <c r="AN31">
        <v>0</v>
      </c>
      <c r="AO31">
        <v>0</v>
      </c>
      <c r="AP31">
        <v>13</v>
      </c>
      <c r="AQ31">
        <v>11</v>
      </c>
      <c r="AR31">
        <v>0</v>
      </c>
      <c r="AS31">
        <v>0</v>
      </c>
      <c r="AT31">
        <v>0</v>
      </c>
      <c r="AU31">
        <v>24</v>
      </c>
      <c r="AV31">
        <v>15</v>
      </c>
      <c r="AW31">
        <v>0</v>
      </c>
      <c r="AX31">
        <v>15</v>
      </c>
      <c r="AY31">
        <v>16</v>
      </c>
      <c r="AZ31">
        <v>12</v>
      </c>
      <c r="BA31">
        <v>14</v>
      </c>
      <c r="BB31">
        <v>21</v>
      </c>
      <c r="BC31">
        <v>18</v>
      </c>
      <c r="BD31">
        <v>19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100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214</v>
      </c>
    </row>
    <row r="32" spans="1:256" x14ac:dyDescent="0.2">
      <c r="A32">
        <v>0</v>
      </c>
      <c r="B32" t="s">
        <v>125</v>
      </c>
      <c r="C32" t="s">
        <v>61</v>
      </c>
      <c r="D32">
        <v>22</v>
      </c>
      <c r="E32">
        <v>0</v>
      </c>
      <c r="F32">
        <v>0</v>
      </c>
      <c r="G32">
        <v>0</v>
      </c>
      <c r="H32">
        <v>0</v>
      </c>
      <c r="I32">
        <v>0</v>
      </c>
      <c r="J32">
        <v>17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20</v>
      </c>
      <c r="AO32">
        <v>21</v>
      </c>
      <c r="AP32">
        <v>0</v>
      </c>
      <c r="AQ32">
        <v>0</v>
      </c>
      <c r="AR32">
        <v>0</v>
      </c>
      <c r="AS32">
        <v>14</v>
      </c>
      <c r="AT32">
        <v>14</v>
      </c>
      <c r="AU32">
        <v>69</v>
      </c>
      <c r="AV32">
        <v>0</v>
      </c>
      <c r="AW32">
        <v>11</v>
      </c>
      <c r="AX32">
        <v>11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19</v>
      </c>
      <c r="BM32">
        <v>0</v>
      </c>
      <c r="BN32">
        <v>0</v>
      </c>
      <c r="BO32">
        <v>0</v>
      </c>
      <c r="BP32">
        <v>0</v>
      </c>
      <c r="BQ32">
        <v>22</v>
      </c>
      <c r="BR32">
        <v>0</v>
      </c>
      <c r="BS32">
        <v>24</v>
      </c>
      <c r="BT32">
        <v>46</v>
      </c>
      <c r="BU32">
        <v>0</v>
      </c>
      <c r="BV32">
        <v>0</v>
      </c>
      <c r="BW32">
        <v>0</v>
      </c>
      <c r="BX32">
        <v>0</v>
      </c>
      <c r="BY32">
        <v>16</v>
      </c>
      <c r="BZ32">
        <v>18</v>
      </c>
      <c r="CA32">
        <v>20</v>
      </c>
      <c r="CB32">
        <v>0</v>
      </c>
      <c r="CC32">
        <v>22</v>
      </c>
      <c r="CD32">
        <v>14</v>
      </c>
      <c r="CE32">
        <v>0</v>
      </c>
      <c r="CF32">
        <v>90</v>
      </c>
      <c r="CG32">
        <v>274</v>
      </c>
    </row>
    <row r="33" spans="1:85" x14ac:dyDescent="0.2">
      <c r="A33">
        <v>0</v>
      </c>
      <c r="B33">
        <v>0</v>
      </c>
      <c r="C33" t="s">
        <v>12</v>
      </c>
      <c r="D33">
        <v>0</v>
      </c>
      <c r="E33">
        <v>0</v>
      </c>
      <c r="F33">
        <v>7</v>
      </c>
      <c r="G33">
        <v>6</v>
      </c>
      <c r="H33">
        <v>18</v>
      </c>
      <c r="I33">
        <v>15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14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14</v>
      </c>
      <c r="BN33">
        <v>0</v>
      </c>
      <c r="BO33">
        <v>0</v>
      </c>
      <c r="BP33">
        <v>0</v>
      </c>
      <c r="BQ33">
        <v>0</v>
      </c>
      <c r="BR33">
        <v>20</v>
      </c>
      <c r="BS33">
        <v>0</v>
      </c>
      <c r="BT33">
        <v>34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13</v>
      </c>
      <c r="CF33">
        <v>13</v>
      </c>
      <c r="CG33">
        <v>117</v>
      </c>
    </row>
    <row r="34" spans="1:85" x14ac:dyDescent="0.2">
      <c r="A34">
        <v>0</v>
      </c>
      <c r="B34">
        <v>0</v>
      </c>
      <c r="C34" t="s">
        <v>36</v>
      </c>
      <c r="D34">
        <v>0</v>
      </c>
      <c r="E34">
        <v>13</v>
      </c>
      <c r="F34">
        <v>0</v>
      </c>
      <c r="G34">
        <v>0</v>
      </c>
      <c r="H34">
        <v>0</v>
      </c>
      <c r="I34">
        <v>0</v>
      </c>
      <c r="J34">
        <v>0</v>
      </c>
      <c r="K34">
        <v>20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33</v>
      </c>
      <c r="S34">
        <v>0</v>
      </c>
      <c r="T34">
        <v>0</v>
      </c>
      <c r="U34">
        <v>0</v>
      </c>
      <c r="V34">
        <v>24</v>
      </c>
      <c r="W34">
        <v>20</v>
      </c>
      <c r="X34">
        <v>44</v>
      </c>
      <c r="Y34">
        <v>0</v>
      </c>
      <c r="Z34">
        <v>0</v>
      </c>
      <c r="AA34">
        <v>0</v>
      </c>
      <c r="AB34">
        <v>13</v>
      </c>
      <c r="AC34">
        <v>0</v>
      </c>
      <c r="AD34">
        <v>17</v>
      </c>
      <c r="AE34">
        <v>14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44</v>
      </c>
      <c r="AL34">
        <v>0</v>
      </c>
      <c r="AM34">
        <v>22</v>
      </c>
      <c r="AN34">
        <v>0</v>
      </c>
      <c r="AO34">
        <v>0</v>
      </c>
      <c r="AP34">
        <v>0</v>
      </c>
      <c r="AQ34">
        <v>0</v>
      </c>
      <c r="AR34">
        <v>11</v>
      </c>
      <c r="AS34">
        <v>0</v>
      </c>
      <c r="AT34">
        <v>0</v>
      </c>
      <c r="AU34">
        <v>33</v>
      </c>
      <c r="AV34">
        <v>0</v>
      </c>
      <c r="AW34">
        <v>18</v>
      </c>
      <c r="AX34">
        <v>18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13</v>
      </c>
      <c r="BO34">
        <v>17</v>
      </c>
      <c r="BP34">
        <v>24</v>
      </c>
      <c r="BQ34">
        <v>0</v>
      </c>
      <c r="BR34">
        <v>0</v>
      </c>
      <c r="BS34">
        <v>0</v>
      </c>
      <c r="BT34">
        <v>54</v>
      </c>
      <c r="BU34">
        <v>17</v>
      </c>
      <c r="BV34">
        <v>13</v>
      </c>
      <c r="BW34">
        <v>17</v>
      </c>
      <c r="BX34">
        <v>12</v>
      </c>
      <c r="BY34">
        <v>0</v>
      </c>
      <c r="BZ34">
        <v>0</v>
      </c>
      <c r="CA34">
        <v>0</v>
      </c>
      <c r="CB34">
        <v>14</v>
      </c>
      <c r="CC34">
        <v>0</v>
      </c>
      <c r="CD34">
        <v>0</v>
      </c>
      <c r="CE34">
        <v>0</v>
      </c>
      <c r="CF34">
        <v>73</v>
      </c>
      <c r="CG34">
        <v>299</v>
      </c>
    </row>
    <row r="35" spans="1:85" x14ac:dyDescent="0.2">
      <c r="A35">
        <v>0</v>
      </c>
      <c r="B35" t="s">
        <v>143</v>
      </c>
      <c r="C35">
        <v>0</v>
      </c>
      <c r="D35">
        <v>22</v>
      </c>
      <c r="E35">
        <v>13</v>
      </c>
      <c r="F35">
        <v>7</v>
      </c>
      <c r="G35">
        <v>6</v>
      </c>
      <c r="H35">
        <v>18</v>
      </c>
      <c r="I35">
        <v>15</v>
      </c>
      <c r="J35">
        <v>17</v>
      </c>
      <c r="K35">
        <v>20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118</v>
      </c>
      <c r="S35">
        <v>0</v>
      </c>
      <c r="T35">
        <v>0</v>
      </c>
      <c r="U35">
        <v>0</v>
      </c>
      <c r="V35">
        <v>24</v>
      </c>
      <c r="W35">
        <v>20</v>
      </c>
      <c r="X35">
        <v>44</v>
      </c>
      <c r="Y35">
        <v>0</v>
      </c>
      <c r="Z35">
        <v>14</v>
      </c>
      <c r="AA35">
        <v>0</v>
      </c>
      <c r="AB35">
        <v>13</v>
      </c>
      <c r="AC35">
        <v>0</v>
      </c>
      <c r="AD35">
        <v>17</v>
      </c>
      <c r="AE35">
        <v>14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58</v>
      </c>
      <c r="AL35">
        <v>10</v>
      </c>
      <c r="AM35">
        <v>22</v>
      </c>
      <c r="AN35">
        <v>20</v>
      </c>
      <c r="AO35">
        <v>21</v>
      </c>
      <c r="AP35">
        <v>0</v>
      </c>
      <c r="AQ35">
        <v>0</v>
      </c>
      <c r="AR35">
        <v>11</v>
      </c>
      <c r="AS35">
        <v>14</v>
      </c>
      <c r="AT35">
        <v>14</v>
      </c>
      <c r="AU35">
        <v>112</v>
      </c>
      <c r="AV35">
        <v>0</v>
      </c>
      <c r="AW35">
        <v>29</v>
      </c>
      <c r="AX35">
        <v>29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19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19</v>
      </c>
      <c r="BM35">
        <v>14</v>
      </c>
      <c r="BN35">
        <v>13</v>
      </c>
      <c r="BO35">
        <v>17</v>
      </c>
      <c r="BP35">
        <v>24</v>
      </c>
      <c r="BQ35">
        <v>22</v>
      </c>
      <c r="BR35">
        <v>20</v>
      </c>
      <c r="BS35">
        <v>24</v>
      </c>
      <c r="BT35">
        <v>134</v>
      </c>
      <c r="BU35">
        <v>17</v>
      </c>
      <c r="BV35">
        <v>13</v>
      </c>
      <c r="BW35">
        <v>17</v>
      </c>
      <c r="BX35">
        <v>12</v>
      </c>
      <c r="BY35">
        <v>16</v>
      </c>
      <c r="BZ35">
        <v>18</v>
      </c>
      <c r="CA35">
        <v>20</v>
      </c>
      <c r="CB35">
        <v>14</v>
      </c>
      <c r="CC35">
        <v>22</v>
      </c>
      <c r="CD35">
        <v>14</v>
      </c>
      <c r="CE35">
        <v>13</v>
      </c>
      <c r="CF35">
        <v>176</v>
      </c>
      <c r="CG35">
        <v>690</v>
      </c>
    </row>
    <row r="36" spans="1:85" x14ac:dyDescent="0.2">
      <c r="A36">
        <v>0</v>
      </c>
      <c r="B36" t="s">
        <v>136</v>
      </c>
      <c r="C36" t="s">
        <v>61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16</v>
      </c>
      <c r="N36">
        <v>0</v>
      </c>
      <c r="O36">
        <v>0</v>
      </c>
      <c r="P36">
        <v>19</v>
      </c>
      <c r="Q36">
        <v>0</v>
      </c>
      <c r="R36">
        <v>35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17</v>
      </c>
      <c r="AH36">
        <v>18</v>
      </c>
      <c r="AI36">
        <v>18</v>
      </c>
      <c r="AJ36">
        <v>14</v>
      </c>
      <c r="AK36">
        <v>67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13</v>
      </c>
      <c r="BH36">
        <v>0</v>
      </c>
      <c r="BI36">
        <v>0</v>
      </c>
      <c r="BJ36">
        <v>16</v>
      </c>
      <c r="BK36">
        <v>21</v>
      </c>
      <c r="BL36">
        <v>50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152</v>
      </c>
    </row>
    <row r="37" spans="1:85" x14ac:dyDescent="0.2">
      <c r="A37">
        <v>0</v>
      </c>
      <c r="B37">
        <v>0</v>
      </c>
      <c r="C37" t="s">
        <v>12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11</v>
      </c>
      <c r="R37">
        <v>11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16</v>
      </c>
      <c r="BI37">
        <v>0</v>
      </c>
      <c r="BJ37">
        <v>0</v>
      </c>
      <c r="BK37">
        <v>0</v>
      </c>
      <c r="BL37">
        <v>16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27</v>
      </c>
    </row>
    <row r="38" spans="1:85" x14ac:dyDescent="0.2">
      <c r="A38">
        <v>0</v>
      </c>
      <c r="B38">
        <v>0</v>
      </c>
      <c r="C38" t="s">
        <v>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16</v>
      </c>
      <c r="M38">
        <v>0</v>
      </c>
      <c r="N38">
        <v>15</v>
      </c>
      <c r="O38">
        <v>21</v>
      </c>
      <c r="P38">
        <v>0</v>
      </c>
      <c r="Q38">
        <v>0</v>
      </c>
      <c r="R38">
        <v>52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13</v>
      </c>
      <c r="AG38">
        <v>0</v>
      </c>
      <c r="AH38">
        <v>0</v>
      </c>
      <c r="AI38">
        <v>0</v>
      </c>
      <c r="AJ38">
        <v>0</v>
      </c>
      <c r="AK38">
        <v>13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17</v>
      </c>
      <c r="BG38">
        <v>0</v>
      </c>
      <c r="BH38">
        <v>0</v>
      </c>
      <c r="BI38">
        <v>14</v>
      </c>
      <c r="BJ38">
        <v>0</v>
      </c>
      <c r="BK38">
        <v>0</v>
      </c>
      <c r="BL38">
        <v>31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96</v>
      </c>
    </row>
    <row r="39" spans="1:85" x14ac:dyDescent="0.2">
      <c r="A39">
        <v>0</v>
      </c>
      <c r="B39" t="s">
        <v>144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16</v>
      </c>
      <c r="M39">
        <v>16</v>
      </c>
      <c r="N39">
        <v>15</v>
      </c>
      <c r="O39">
        <v>21</v>
      </c>
      <c r="P39">
        <v>19</v>
      </c>
      <c r="Q39">
        <v>11</v>
      </c>
      <c r="R39">
        <v>98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13</v>
      </c>
      <c r="AG39">
        <v>17</v>
      </c>
      <c r="AH39">
        <v>18</v>
      </c>
      <c r="AI39">
        <v>18</v>
      </c>
      <c r="AJ39">
        <v>14</v>
      </c>
      <c r="AK39">
        <v>80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17</v>
      </c>
      <c r="BG39">
        <v>13</v>
      </c>
      <c r="BH39">
        <v>16</v>
      </c>
      <c r="BI39">
        <v>14</v>
      </c>
      <c r="BJ39">
        <v>16</v>
      </c>
      <c r="BK39">
        <v>21</v>
      </c>
      <c r="BL39">
        <v>97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275</v>
      </c>
    </row>
    <row r="40" spans="1:85" x14ac:dyDescent="0.2">
      <c r="A40" t="s">
        <v>146</v>
      </c>
      <c r="B40">
        <v>0</v>
      </c>
      <c r="C40">
        <v>0</v>
      </c>
      <c r="D40">
        <v>22</v>
      </c>
      <c r="E40">
        <v>13</v>
      </c>
      <c r="F40">
        <v>7</v>
      </c>
      <c r="G40">
        <v>6</v>
      </c>
      <c r="H40">
        <v>18</v>
      </c>
      <c r="I40">
        <v>15</v>
      </c>
      <c r="J40">
        <v>17</v>
      </c>
      <c r="K40">
        <v>20</v>
      </c>
      <c r="L40">
        <v>16</v>
      </c>
      <c r="M40">
        <v>16</v>
      </c>
      <c r="N40">
        <v>15</v>
      </c>
      <c r="O40">
        <v>21</v>
      </c>
      <c r="P40">
        <v>19</v>
      </c>
      <c r="Q40">
        <v>11</v>
      </c>
      <c r="R40">
        <v>216</v>
      </c>
      <c r="S40">
        <v>10</v>
      </c>
      <c r="T40">
        <v>11</v>
      </c>
      <c r="U40">
        <v>8</v>
      </c>
      <c r="V40">
        <v>24</v>
      </c>
      <c r="W40">
        <v>20</v>
      </c>
      <c r="X40">
        <v>73</v>
      </c>
      <c r="Y40">
        <v>14</v>
      </c>
      <c r="Z40">
        <v>14</v>
      </c>
      <c r="AA40">
        <v>17</v>
      </c>
      <c r="AB40">
        <v>13</v>
      </c>
      <c r="AC40">
        <v>15</v>
      </c>
      <c r="AD40">
        <v>17</v>
      </c>
      <c r="AE40">
        <v>14</v>
      </c>
      <c r="AF40">
        <v>13</v>
      </c>
      <c r="AG40">
        <v>17</v>
      </c>
      <c r="AH40">
        <v>18</v>
      </c>
      <c r="AI40">
        <v>18</v>
      </c>
      <c r="AJ40">
        <v>14</v>
      </c>
      <c r="AK40">
        <v>184</v>
      </c>
      <c r="AL40">
        <v>10</v>
      </c>
      <c r="AM40">
        <v>22</v>
      </c>
      <c r="AN40">
        <v>20</v>
      </c>
      <c r="AO40">
        <v>21</v>
      </c>
      <c r="AP40">
        <v>13</v>
      </c>
      <c r="AQ40">
        <v>11</v>
      </c>
      <c r="AR40">
        <v>11</v>
      </c>
      <c r="AS40">
        <v>14</v>
      </c>
      <c r="AT40">
        <v>14</v>
      </c>
      <c r="AU40">
        <v>136</v>
      </c>
      <c r="AV40">
        <v>15</v>
      </c>
      <c r="AW40">
        <v>29</v>
      </c>
      <c r="AX40">
        <v>44</v>
      </c>
      <c r="AY40">
        <v>16</v>
      </c>
      <c r="AZ40">
        <v>12</v>
      </c>
      <c r="BA40">
        <v>14</v>
      </c>
      <c r="BB40">
        <v>21</v>
      </c>
      <c r="BC40">
        <v>18</v>
      </c>
      <c r="BD40">
        <v>19</v>
      </c>
      <c r="BE40">
        <v>19</v>
      </c>
      <c r="BF40">
        <v>17</v>
      </c>
      <c r="BG40">
        <v>13</v>
      </c>
      <c r="BH40">
        <v>16</v>
      </c>
      <c r="BI40">
        <v>14</v>
      </c>
      <c r="BJ40">
        <v>16</v>
      </c>
      <c r="BK40">
        <v>21</v>
      </c>
      <c r="BL40">
        <v>216</v>
      </c>
      <c r="BM40">
        <v>14</v>
      </c>
      <c r="BN40">
        <v>13</v>
      </c>
      <c r="BO40">
        <v>17</v>
      </c>
      <c r="BP40">
        <v>24</v>
      </c>
      <c r="BQ40">
        <v>22</v>
      </c>
      <c r="BR40">
        <v>20</v>
      </c>
      <c r="BS40">
        <v>24</v>
      </c>
      <c r="BT40">
        <v>134</v>
      </c>
      <c r="BU40">
        <v>17</v>
      </c>
      <c r="BV40">
        <v>13</v>
      </c>
      <c r="BW40">
        <v>17</v>
      </c>
      <c r="BX40">
        <v>12</v>
      </c>
      <c r="BY40">
        <v>16</v>
      </c>
      <c r="BZ40">
        <v>18</v>
      </c>
      <c r="CA40">
        <v>20</v>
      </c>
      <c r="CB40">
        <v>14</v>
      </c>
      <c r="CC40">
        <v>22</v>
      </c>
      <c r="CD40">
        <v>14</v>
      </c>
      <c r="CE40">
        <v>13</v>
      </c>
      <c r="CF40">
        <v>176</v>
      </c>
      <c r="CG40">
        <v>1179</v>
      </c>
    </row>
    <row r="41" spans="1:85" x14ac:dyDescent="0.2">
      <c r="A41" t="s">
        <v>145</v>
      </c>
      <c r="B41">
        <v>0</v>
      </c>
      <c r="C41">
        <v>0</v>
      </c>
      <c r="D41">
        <v>22</v>
      </c>
      <c r="E41">
        <v>13</v>
      </c>
      <c r="F41">
        <v>7</v>
      </c>
      <c r="G41">
        <v>6</v>
      </c>
      <c r="H41">
        <v>18</v>
      </c>
      <c r="I41">
        <v>15</v>
      </c>
      <c r="J41">
        <v>17</v>
      </c>
      <c r="K41">
        <v>20</v>
      </c>
      <c r="L41">
        <v>16</v>
      </c>
      <c r="M41">
        <v>16</v>
      </c>
      <c r="N41">
        <v>15</v>
      </c>
      <c r="O41">
        <v>21</v>
      </c>
      <c r="P41">
        <v>19</v>
      </c>
      <c r="Q41">
        <v>11</v>
      </c>
      <c r="R41">
        <v>216</v>
      </c>
      <c r="S41">
        <v>10</v>
      </c>
      <c r="T41">
        <v>11</v>
      </c>
      <c r="U41">
        <v>8</v>
      </c>
      <c r="V41">
        <v>24</v>
      </c>
      <c r="W41">
        <v>20</v>
      </c>
      <c r="X41">
        <v>73</v>
      </c>
      <c r="Y41">
        <v>14</v>
      </c>
      <c r="Z41">
        <v>14</v>
      </c>
      <c r="AA41">
        <v>17</v>
      </c>
      <c r="AB41">
        <v>13</v>
      </c>
      <c r="AC41">
        <v>15</v>
      </c>
      <c r="AD41">
        <v>17</v>
      </c>
      <c r="AE41">
        <v>14</v>
      </c>
      <c r="AF41">
        <v>13</v>
      </c>
      <c r="AG41">
        <v>17</v>
      </c>
      <c r="AH41">
        <v>18</v>
      </c>
      <c r="AI41">
        <v>18</v>
      </c>
      <c r="AJ41">
        <v>14</v>
      </c>
      <c r="AK41">
        <v>184</v>
      </c>
      <c r="AL41">
        <v>10</v>
      </c>
      <c r="AM41">
        <v>22</v>
      </c>
      <c r="AN41">
        <v>20</v>
      </c>
      <c r="AO41">
        <v>21</v>
      </c>
      <c r="AP41">
        <v>13</v>
      </c>
      <c r="AQ41">
        <v>11</v>
      </c>
      <c r="AR41">
        <v>11</v>
      </c>
      <c r="AS41">
        <v>14</v>
      </c>
      <c r="AT41">
        <v>14</v>
      </c>
      <c r="AU41">
        <v>136</v>
      </c>
      <c r="AV41">
        <v>15</v>
      </c>
      <c r="AW41">
        <v>29</v>
      </c>
      <c r="AX41">
        <v>44</v>
      </c>
      <c r="AY41">
        <v>16</v>
      </c>
      <c r="AZ41">
        <v>12</v>
      </c>
      <c r="BA41">
        <v>14</v>
      </c>
      <c r="BB41">
        <v>21</v>
      </c>
      <c r="BC41">
        <v>18</v>
      </c>
      <c r="BD41">
        <v>19</v>
      </c>
      <c r="BE41">
        <v>19</v>
      </c>
      <c r="BF41">
        <v>17</v>
      </c>
      <c r="BG41">
        <v>13</v>
      </c>
      <c r="BH41">
        <v>16</v>
      </c>
      <c r="BI41">
        <v>14</v>
      </c>
      <c r="BJ41">
        <v>16</v>
      </c>
      <c r="BK41">
        <v>21</v>
      </c>
      <c r="BL41">
        <v>216</v>
      </c>
      <c r="BM41">
        <v>14</v>
      </c>
      <c r="BN41">
        <v>13</v>
      </c>
      <c r="BO41">
        <v>17</v>
      </c>
      <c r="BP41">
        <v>24</v>
      </c>
      <c r="BQ41">
        <v>22</v>
      </c>
      <c r="BR41">
        <v>20</v>
      </c>
      <c r="BS41">
        <v>24</v>
      </c>
      <c r="BT41">
        <v>134</v>
      </c>
      <c r="BU41">
        <v>17</v>
      </c>
      <c r="BV41">
        <v>13</v>
      </c>
      <c r="BW41">
        <v>17</v>
      </c>
      <c r="BX41">
        <v>12</v>
      </c>
      <c r="BY41">
        <v>16</v>
      </c>
      <c r="BZ41">
        <v>18</v>
      </c>
      <c r="CA41">
        <v>20</v>
      </c>
      <c r="CB41">
        <v>14</v>
      </c>
      <c r="CC41">
        <v>22</v>
      </c>
      <c r="CD41">
        <v>14</v>
      </c>
      <c r="CE41">
        <v>13</v>
      </c>
      <c r="CF41">
        <v>176</v>
      </c>
      <c r="CG41">
        <v>1179</v>
      </c>
    </row>
    <row r="46" spans="1:85" x14ac:dyDescent="0.2">
      <c r="D46" t="s">
        <v>147</v>
      </c>
      <c r="E46" t="s">
        <v>148</v>
      </c>
      <c r="F46" t="s">
        <v>149</v>
      </c>
      <c r="G46" t="s">
        <v>150</v>
      </c>
      <c r="H46" t="s">
        <v>151</v>
      </c>
      <c r="I46" t="s">
        <v>152</v>
      </c>
      <c r="J46" t="s">
        <v>153</v>
      </c>
      <c r="K46" t="s">
        <v>154</v>
      </c>
      <c r="L46" t="s">
        <v>145</v>
      </c>
    </row>
    <row r="47" spans="1:85" x14ac:dyDescent="0.2">
      <c r="B47" t="s">
        <v>123</v>
      </c>
      <c r="C47" t="s">
        <v>4</v>
      </c>
    </row>
    <row r="48" spans="1:85" x14ac:dyDescent="0.2">
      <c r="B48" t="s">
        <v>124</v>
      </c>
      <c r="C48" t="s">
        <v>61</v>
      </c>
      <c r="D48">
        <v>0</v>
      </c>
      <c r="E48">
        <v>3</v>
      </c>
      <c r="F48">
        <v>1</v>
      </c>
      <c r="G48">
        <v>0</v>
      </c>
      <c r="H48">
        <v>0</v>
      </c>
      <c r="I48">
        <v>4</v>
      </c>
      <c r="J48">
        <v>0</v>
      </c>
      <c r="K48">
        <v>0</v>
      </c>
      <c r="L48">
        <f t="shared" ref="L48:L60" si="0">SUM(D48:K48)</f>
        <v>8</v>
      </c>
    </row>
    <row r="49" spans="2:186" x14ac:dyDescent="0.2">
      <c r="B49">
        <v>0</v>
      </c>
      <c r="C49" t="s">
        <v>12</v>
      </c>
      <c r="D49">
        <v>0</v>
      </c>
      <c r="E49">
        <v>0</v>
      </c>
      <c r="F49">
        <v>1</v>
      </c>
      <c r="G49">
        <v>2</v>
      </c>
      <c r="H49">
        <v>1</v>
      </c>
      <c r="I49">
        <v>0</v>
      </c>
      <c r="J49">
        <v>0</v>
      </c>
      <c r="K49">
        <v>0</v>
      </c>
      <c r="L49">
        <f t="shared" si="0"/>
        <v>4</v>
      </c>
    </row>
    <row r="50" spans="2:186" x14ac:dyDescent="0.2">
      <c r="B50">
        <v>0</v>
      </c>
      <c r="C50" t="s">
        <v>36</v>
      </c>
      <c r="D50">
        <v>0</v>
      </c>
      <c r="E50">
        <v>0</v>
      </c>
      <c r="F50">
        <v>1</v>
      </c>
      <c r="G50">
        <v>0</v>
      </c>
      <c r="H50">
        <v>0</v>
      </c>
      <c r="I50">
        <v>2</v>
      </c>
      <c r="J50">
        <v>0</v>
      </c>
      <c r="K50">
        <v>0</v>
      </c>
      <c r="L50">
        <f t="shared" si="0"/>
        <v>3</v>
      </c>
    </row>
    <row r="51" spans="2:186" x14ac:dyDescent="0.2">
      <c r="B51" t="s">
        <v>142</v>
      </c>
      <c r="C51">
        <v>0</v>
      </c>
      <c r="D51">
        <v>0</v>
      </c>
      <c r="E51">
        <v>3</v>
      </c>
      <c r="F51">
        <v>3</v>
      </c>
      <c r="G51">
        <v>2</v>
      </c>
      <c r="H51">
        <v>1</v>
      </c>
      <c r="I51">
        <v>6</v>
      </c>
      <c r="J51">
        <v>0</v>
      </c>
      <c r="K51">
        <v>0</v>
      </c>
      <c r="L51">
        <f t="shared" si="0"/>
        <v>15</v>
      </c>
    </row>
    <row r="52" spans="2:186" x14ac:dyDescent="0.2">
      <c r="B52" t="s">
        <v>125</v>
      </c>
      <c r="C52" t="s">
        <v>61</v>
      </c>
      <c r="D52">
        <v>2</v>
      </c>
      <c r="E52">
        <v>0</v>
      </c>
      <c r="F52">
        <v>0</v>
      </c>
      <c r="G52">
        <v>4</v>
      </c>
      <c r="H52">
        <v>1</v>
      </c>
      <c r="I52">
        <v>1</v>
      </c>
      <c r="J52">
        <v>2</v>
      </c>
      <c r="K52">
        <v>5</v>
      </c>
      <c r="L52">
        <f t="shared" si="0"/>
        <v>15</v>
      </c>
    </row>
    <row r="53" spans="2:186" x14ac:dyDescent="0.2">
      <c r="B53">
        <v>0</v>
      </c>
      <c r="C53" t="s">
        <v>12</v>
      </c>
      <c r="D53">
        <v>4</v>
      </c>
      <c r="E53">
        <v>0</v>
      </c>
      <c r="F53">
        <v>1</v>
      </c>
      <c r="G53">
        <v>1</v>
      </c>
      <c r="H53">
        <v>0</v>
      </c>
      <c r="I53">
        <v>0</v>
      </c>
      <c r="J53">
        <v>2</v>
      </c>
      <c r="K53">
        <v>1</v>
      </c>
      <c r="L53">
        <f t="shared" si="0"/>
        <v>9</v>
      </c>
    </row>
    <row r="54" spans="2:186" x14ac:dyDescent="0.2">
      <c r="B54">
        <v>0</v>
      </c>
      <c r="C54" t="s">
        <v>36</v>
      </c>
      <c r="D54">
        <v>2</v>
      </c>
      <c r="E54">
        <v>2</v>
      </c>
      <c r="F54">
        <v>3</v>
      </c>
      <c r="G54">
        <v>2</v>
      </c>
      <c r="H54">
        <v>1</v>
      </c>
      <c r="I54">
        <v>0</v>
      </c>
      <c r="J54">
        <v>3</v>
      </c>
      <c r="K54">
        <v>5</v>
      </c>
      <c r="L54">
        <f t="shared" si="0"/>
        <v>18</v>
      </c>
    </row>
    <row r="55" spans="2:186" x14ac:dyDescent="0.2">
      <c r="B55" t="s">
        <v>143</v>
      </c>
      <c r="C55">
        <v>0</v>
      </c>
      <c r="D55">
        <v>8</v>
      </c>
      <c r="E55">
        <v>2</v>
      </c>
      <c r="F55">
        <v>4</v>
      </c>
      <c r="G55">
        <v>7</v>
      </c>
      <c r="H55">
        <v>1</v>
      </c>
      <c r="I55">
        <v>1</v>
      </c>
      <c r="J55">
        <v>7</v>
      </c>
      <c r="K55">
        <v>11</v>
      </c>
      <c r="L55">
        <f t="shared" si="0"/>
        <v>41</v>
      </c>
    </row>
    <row r="56" spans="2:186" x14ac:dyDescent="0.2">
      <c r="B56" t="s">
        <v>136</v>
      </c>
      <c r="C56" t="s">
        <v>61</v>
      </c>
      <c r="D56">
        <v>2</v>
      </c>
      <c r="E56">
        <v>0</v>
      </c>
      <c r="F56">
        <v>4</v>
      </c>
      <c r="G56">
        <v>0</v>
      </c>
      <c r="H56">
        <v>0</v>
      </c>
      <c r="I56">
        <v>3</v>
      </c>
      <c r="J56">
        <v>0</v>
      </c>
      <c r="K56">
        <v>0</v>
      </c>
      <c r="L56">
        <f t="shared" si="0"/>
        <v>9</v>
      </c>
    </row>
    <row r="57" spans="2:186" x14ac:dyDescent="0.2">
      <c r="B57">
        <v>0</v>
      </c>
      <c r="C57" t="s">
        <v>12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f t="shared" si="0"/>
        <v>2</v>
      </c>
    </row>
    <row r="58" spans="2:186" x14ac:dyDescent="0.2">
      <c r="B58">
        <v>0</v>
      </c>
      <c r="C58" t="s">
        <v>36</v>
      </c>
      <c r="D58">
        <v>3</v>
      </c>
      <c r="E58">
        <v>0</v>
      </c>
      <c r="F58">
        <v>1</v>
      </c>
      <c r="G58">
        <v>0</v>
      </c>
      <c r="H58">
        <v>0</v>
      </c>
      <c r="I58">
        <v>2</v>
      </c>
      <c r="J58">
        <v>0</v>
      </c>
      <c r="K58">
        <v>0</v>
      </c>
      <c r="L58">
        <f t="shared" si="0"/>
        <v>6</v>
      </c>
    </row>
    <row r="59" spans="2:186" x14ac:dyDescent="0.2">
      <c r="B59" t="s">
        <v>144</v>
      </c>
      <c r="C59">
        <v>0</v>
      </c>
      <c r="D59">
        <v>6</v>
      </c>
      <c r="E59">
        <v>0</v>
      </c>
      <c r="F59">
        <v>5</v>
      </c>
      <c r="G59">
        <v>0</v>
      </c>
      <c r="H59">
        <v>0</v>
      </c>
      <c r="I59">
        <v>6</v>
      </c>
      <c r="J59">
        <v>0</v>
      </c>
      <c r="K59">
        <v>0</v>
      </c>
      <c r="L59">
        <f t="shared" si="0"/>
        <v>17</v>
      </c>
    </row>
    <row r="60" spans="2:186" x14ac:dyDescent="0.2">
      <c r="B60">
        <v>0</v>
      </c>
      <c r="C60">
        <v>0</v>
      </c>
      <c r="D60">
        <v>14</v>
      </c>
      <c r="E60">
        <v>5</v>
      </c>
      <c r="F60">
        <v>12</v>
      </c>
      <c r="G60">
        <v>9</v>
      </c>
      <c r="H60">
        <v>3</v>
      </c>
      <c r="I60">
        <v>13</v>
      </c>
      <c r="J60">
        <v>7</v>
      </c>
      <c r="K60">
        <v>11</v>
      </c>
      <c r="L60">
        <f t="shared" si="0"/>
        <v>74</v>
      </c>
    </row>
    <row r="64" spans="2:186" x14ac:dyDescent="0.2">
      <c r="B64" t="s">
        <v>141</v>
      </c>
      <c r="C64">
        <v>0</v>
      </c>
      <c r="D64">
        <v>0</v>
      </c>
      <c r="E64" t="s">
        <v>1</v>
      </c>
      <c r="F64" t="s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</row>
    <row r="65" spans="2:186" x14ac:dyDescent="0.2">
      <c r="B65">
        <v>0</v>
      </c>
      <c r="C65">
        <v>0</v>
      </c>
      <c r="D65">
        <v>0</v>
      </c>
      <c r="E65" t="s">
        <v>111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147</v>
      </c>
      <c r="AF65" t="s">
        <v>140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">
        <v>148</v>
      </c>
      <c r="AY65" t="s">
        <v>10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 t="s">
        <v>171</v>
      </c>
      <c r="BX65" t="s">
        <v>137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t="s">
        <v>149</v>
      </c>
      <c r="CK65" t="s">
        <v>109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 t="s">
        <v>150</v>
      </c>
      <c r="DA65" t="s">
        <v>120</v>
      </c>
      <c r="DB65">
        <v>0</v>
      </c>
      <c r="DC65">
        <v>0</v>
      </c>
      <c r="DD65" t="s">
        <v>151</v>
      </c>
      <c r="DE65" t="s">
        <v>134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 t="s">
        <v>152</v>
      </c>
      <c r="EF65" t="s">
        <v>93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 t="s">
        <v>153</v>
      </c>
      <c r="FA65" t="s">
        <v>130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 t="s">
        <v>154</v>
      </c>
      <c r="FM65" t="s">
        <v>162</v>
      </c>
      <c r="FN65">
        <v>0</v>
      </c>
      <c r="FO65">
        <v>0</v>
      </c>
      <c r="FP65">
        <v>0</v>
      </c>
      <c r="FQ65" t="s">
        <v>172</v>
      </c>
      <c r="FR65" t="s">
        <v>169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 t="s">
        <v>173</v>
      </c>
      <c r="GD65" t="s">
        <v>145</v>
      </c>
    </row>
    <row r="66" spans="2:186" x14ac:dyDescent="0.2">
      <c r="B66" t="s">
        <v>122</v>
      </c>
      <c r="C66" t="s">
        <v>123</v>
      </c>
      <c r="D66" t="s">
        <v>4</v>
      </c>
      <c r="E66">
        <v>148</v>
      </c>
      <c r="F66">
        <v>149</v>
      </c>
      <c r="G66">
        <v>150</v>
      </c>
      <c r="H66">
        <v>151</v>
      </c>
      <c r="I66">
        <v>152</v>
      </c>
      <c r="J66">
        <v>153</v>
      </c>
      <c r="K66">
        <v>154</v>
      </c>
      <c r="L66">
        <v>155</v>
      </c>
      <c r="M66">
        <v>156</v>
      </c>
      <c r="N66">
        <v>157</v>
      </c>
      <c r="O66">
        <v>158</v>
      </c>
      <c r="P66">
        <v>159</v>
      </c>
      <c r="Q66">
        <v>160</v>
      </c>
      <c r="R66">
        <v>161</v>
      </c>
      <c r="S66">
        <v>199</v>
      </c>
      <c r="T66">
        <v>200</v>
      </c>
      <c r="U66">
        <v>201</v>
      </c>
      <c r="V66">
        <v>202</v>
      </c>
      <c r="W66">
        <v>203</v>
      </c>
      <c r="X66">
        <v>204</v>
      </c>
      <c r="Y66">
        <v>205</v>
      </c>
      <c r="Z66">
        <v>206</v>
      </c>
      <c r="AA66">
        <v>207</v>
      </c>
      <c r="AB66">
        <v>208</v>
      </c>
      <c r="AC66">
        <v>209</v>
      </c>
      <c r="AD66">
        <v>210</v>
      </c>
      <c r="AF66">
        <v>162</v>
      </c>
      <c r="AG66">
        <v>163</v>
      </c>
      <c r="AH66">
        <v>164</v>
      </c>
      <c r="AI66">
        <v>165</v>
      </c>
      <c r="AJ66">
        <v>166</v>
      </c>
      <c r="AK66">
        <v>211</v>
      </c>
      <c r="AL66">
        <v>212</v>
      </c>
      <c r="AM66">
        <v>241</v>
      </c>
      <c r="AN66">
        <v>242</v>
      </c>
      <c r="AO66">
        <v>243</v>
      </c>
      <c r="AP66">
        <v>244</v>
      </c>
      <c r="AQ66">
        <v>245</v>
      </c>
      <c r="AR66">
        <v>246</v>
      </c>
      <c r="AS66">
        <v>247</v>
      </c>
      <c r="AT66">
        <v>248</v>
      </c>
      <c r="AU66">
        <v>249</v>
      </c>
      <c r="AV66">
        <v>250</v>
      </c>
      <c r="AW66">
        <v>251</v>
      </c>
      <c r="AX66">
        <v>0</v>
      </c>
      <c r="AY66">
        <v>213</v>
      </c>
      <c r="AZ66">
        <v>214</v>
      </c>
      <c r="BA66">
        <v>215</v>
      </c>
      <c r="BB66">
        <v>216</v>
      </c>
      <c r="BC66">
        <v>217</v>
      </c>
      <c r="BD66">
        <v>218</v>
      </c>
      <c r="BE66">
        <v>219</v>
      </c>
      <c r="BF66">
        <v>220</v>
      </c>
      <c r="BG66">
        <v>221</v>
      </c>
      <c r="BH66">
        <v>222</v>
      </c>
      <c r="BI66">
        <v>223</v>
      </c>
      <c r="BJ66">
        <v>224</v>
      </c>
      <c r="BK66">
        <v>225</v>
      </c>
      <c r="BL66">
        <v>226</v>
      </c>
      <c r="BM66">
        <v>227</v>
      </c>
      <c r="BN66">
        <v>228</v>
      </c>
      <c r="BO66">
        <v>229</v>
      </c>
      <c r="BP66">
        <v>230</v>
      </c>
      <c r="BQ66">
        <v>231</v>
      </c>
      <c r="BR66">
        <v>232</v>
      </c>
      <c r="BS66">
        <v>233</v>
      </c>
      <c r="BT66">
        <v>234</v>
      </c>
      <c r="BU66">
        <v>235</v>
      </c>
      <c r="BV66">
        <v>236</v>
      </c>
      <c r="BW66">
        <v>0</v>
      </c>
      <c r="BX66">
        <v>136</v>
      </c>
      <c r="BY66">
        <v>137</v>
      </c>
      <c r="BZ66">
        <v>138</v>
      </c>
      <c r="CA66">
        <v>139</v>
      </c>
      <c r="CB66">
        <v>140</v>
      </c>
      <c r="CC66">
        <v>141</v>
      </c>
      <c r="CD66">
        <v>142</v>
      </c>
      <c r="CE66">
        <v>143</v>
      </c>
      <c r="CF66">
        <v>144</v>
      </c>
      <c r="CG66">
        <v>145</v>
      </c>
      <c r="CH66">
        <v>146</v>
      </c>
      <c r="CI66">
        <v>147</v>
      </c>
      <c r="CJ66">
        <v>0</v>
      </c>
      <c r="CK66">
        <v>96</v>
      </c>
      <c r="CL66">
        <v>97</v>
      </c>
      <c r="CM66">
        <v>98</v>
      </c>
      <c r="CN66">
        <v>99</v>
      </c>
      <c r="CO66">
        <v>100</v>
      </c>
      <c r="CP66">
        <v>101</v>
      </c>
      <c r="CQ66">
        <v>102</v>
      </c>
      <c r="CR66">
        <v>103</v>
      </c>
      <c r="CS66">
        <v>104</v>
      </c>
      <c r="CT66">
        <v>167</v>
      </c>
      <c r="CU66">
        <v>168</v>
      </c>
      <c r="CV66">
        <v>169</v>
      </c>
      <c r="CW66">
        <v>170</v>
      </c>
      <c r="CX66">
        <v>171</v>
      </c>
      <c r="CY66">
        <v>172</v>
      </c>
      <c r="CZ66">
        <v>0</v>
      </c>
      <c r="DA66">
        <v>93</v>
      </c>
      <c r="DB66">
        <v>94</v>
      </c>
      <c r="DC66">
        <v>95</v>
      </c>
      <c r="DD66">
        <v>0</v>
      </c>
      <c r="DE66">
        <v>123</v>
      </c>
      <c r="DF66">
        <v>124</v>
      </c>
      <c r="DG66">
        <v>125</v>
      </c>
      <c r="DH66">
        <v>126</v>
      </c>
      <c r="DI66">
        <v>127</v>
      </c>
      <c r="DJ66">
        <v>128</v>
      </c>
      <c r="DK66">
        <v>129</v>
      </c>
      <c r="DL66">
        <v>130</v>
      </c>
      <c r="DM66">
        <v>131</v>
      </c>
      <c r="DN66">
        <v>132</v>
      </c>
      <c r="DO66">
        <v>133</v>
      </c>
      <c r="DP66">
        <v>134</v>
      </c>
      <c r="DQ66">
        <v>135</v>
      </c>
      <c r="DR66">
        <v>186</v>
      </c>
      <c r="DS66">
        <v>187</v>
      </c>
      <c r="DT66">
        <v>188</v>
      </c>
      <c r="DU66">
        <v>189</v>
      </c>
      <c r="DV66">
        <v>190</v>
      </c>
      <c r="DW66">
        <v>191</v>
      </c>
      <c r="DX66">
        <v>192</v>
      </c>
      <c r="DY66">
        <v>193</v>
      </c>
      <c r="DZ66">
        <v>194</v>
      </c>
      <c r="EA66">
        <v>195</v>
      </c>
      <c r="EB66">
        <v>196</v>
      </c>
      <c r="EC66">
        <v>197</v>
      </c>
      <c r="ED66">
        <v>198</v>
      </c>
      <c r="EE66">
        <v>0</v>
      </c>
      <c r="EF66">
        <v>116</v>
      </c>
      <c r="EG66">
        <v>117</v>
      </c>
      <c r="EH66">
        <v>118</v>
      </c>
      <c r="EI66">
        <v>119</v>
      </c>
      <c r="EJ66">
        <v>120</v>
      </c>
      <c r="EK66">
        <v>121</v>
      </c>
      <c r="EL66">
        <v>122</v>
      </c>
      <c r="EM66">
        <v>173</v>
      </c>
      <c r="EN66">
        <v>174</v>
      </c>
      <c r="EO66">
        <v>175</v>
      </c>
      <c r="EP66">
        <v>176</v>
      </c>
      <c r="EQ66">
        <v>177</v>
      </c>
      <c r="ER66">
        <v>178</v>
      </c>
      <c r="ES66">
        <v>179</v>
      </c>
      <c r="ET66">
        <v>180</v>
      </c>
      <c r="EU66">
        <v>181</v>
      </c>
      <c r="EV66">
        <v>182</v>
      </c>
      <c r="EW66">
        <v>183</v>
      </c>
      <c r="EX66">
        <v>184</v>
      </c>
      <c r="EY66">
        <v>185</v>
      </c>
      <c r="EZ66">
        <v>0</v>
      </c>
      <c r="FA66">
        <v>105</v>
      </c>
      <c r="FB66">
        <v>106</v>
      </c>
      <c r="FC66">
        <v>107</v>
      </c>
      <c r="FD66">
        <v>108</v>
      </c>
      <c r="FE66">
        <v>109</v>
      </c>
      <c r="FF66">
        <v>110</v>
      </c>
      <c r="FG66">
        <v>111</v>
      </c>
      <c r="FH66">
        <v>112</v>
      </c>
      <c r="FI66">
        <v>113</v>
      </c>
      <c r="FJ66">
        <v>114</v>
      </c>
      <c r="FK66">
        <v>115</v>
      </c>
      <c r="FL66">
        <v>0</v>
      </c>
      <c r="FM66">
        <v>237</v>
      </c>
      <c r="FN66">
        <v>238</v>
      </c>
      <c r="FO66">
        <v>239</v>
      </c>
      <c r="FP66">
        <v>240</v>
      </c>
      <c r="FQ66">
        <v>0</v>
      </c>
      <c r="FR66">
        <v>252</v>
      </c>
      <c r="FS66">
        <v>253</v>
      </c>
      <c r="FT66">
        <v>254</v>
      </c>
      <c r="FU66">
        <v>255</v>
      </c>
      <c r="FV66">
        <v>256</v>
      </c>
      <c r="FW66">
        <v>257</v>
      </c>
      <c r="FX66">
        <v>258</v>
      </c>
      <c r="FY66">
        <v>259</v>
      </c>
      <c r="FZ66">
        <v>260</v>
      </c>
      <c r="GA66">
        <v>261</v>
      </c>
      <c r="GB66">
        <v>262</v>
      </c>
      <c r="GC66">
        <v>0</v>
      </c>
      <c r="GD66">
        <v>0</v>
      </c>
    </row>
    <row r="67" spans="2:186" x14ac:dyDescent="0.2">
      <c r="B67">
        <v>2009</v>
      </c>
      <c r="C67" t="s">
        <v>124</v>
      </c>
      <c r="D67" t="s">
        <v>61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15</v>
      </c>
      <c r="X67">
        <v>17</v>
      </c>
      <c r="Y67">
        <v>22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10</v>
      </c>
      <c r="AG67">
        <v>11</v>
      </c>
      <c r="AH67">
        <v>8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15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15</v>
      </c>
      <c r="BX67">
        <v>0</v>
      </c>
      <c r="BY67">
        <v>0</v>
      </c>
      <c r="BZ67">
        <v>0</v>
      </c>
      <c r="CA67">
        <v>0</v>
      </c>
      <c r="CB67">
        <v>15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24</v>
      </c>
      <c r="CY67">
        <v>24</v>
      </c>
      <c r="CZ67">
        <v>48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14</v>
      </c>
      <c r="DH67">
        <v>21</v>
      </c>
      <c r="DI67">
        <v>18</v>
      </c>
      <c r="DJ67">
        <v>19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72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13</v>
      </c>
      <c r="FV67">
        <v>21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34</v>
      </c>
      <c r="GD67">
        <v>288</v>
      </c>
    </row>
    <row r="68" spans="2:186" x14ac:dyDescent="0.2">
      <c r="B68">
        <v>0</v>
      </c>
      <c r="C68">
        <v>0</v>
      </c>
      <c r="D68" t="s">
        <v>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14</v>
      </c>
      <c r="T68">
        <v>0</v>
      </c>
      <c r="U68">
        <v>14</v>
      </c>
      <c r="V68">
        <v>13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16</v>
      </c>
      <c r="BI68">
        <v>15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31</v>
      </c>
      <c r="BX68">
        <v>14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14</v>
      </c>
      <c r="CK68">
        <v>0</v>
      </c>
      <c r="CL68">
        <v>0</v>
      </c>
      <c r="CM68">
        <v>0</v>
      </c>
      <c r="CN68">
        <v>0</v>
      </c>
      <c r="CO68">
        <v>13</v>
      </c>
      <c r="CP68">
        <v>11</v>
      </c>
      <c r="CQ68">
        <v>0</v>
      </c>
      <c r="CR68">
        <v>0</v>
      </c>
      <c r="CS68">
        <v>0</v>
      </c>
      <c r="CT68">
        <v>10</v>
      </c>
      <c r="CU68">
        <v>15</v>
      </c>
      <c r="CV68">
        <v>0</v>
      </c>
      <c r="CW68">
        <v>12</v>
      </c>
      <c r="CX68">
        <v>0</v>
      </c>
      <c r="CY68">
        <v>0</v>
      </c>
      <c r="CZ68">
        <v>61</v>
      </c>
      <c r="DA68">
        <v>15</v>
      </c>
      <c r="DB68">
        <v>0</v>
      </c>
      <c r="DC68">
        <v>0</v>
      </c>
      <c r="DD68">
        <v>15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14</v>
      </c>
      <c r="FN68">
        <v>14</v>
      </c>
      <c r="FO68">
        <v>0</v>
      </c>
      <c r="FP68">
        <v>0</v>
      </c>
      <c r="FQ68">
        <v>28</v>
      </c>
      <c r="FR68">
        <v>11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11</v>
      </c>
      <c r="GD68">
        <v>203</v>
      </c>
    </row>
    <row r="69" spans="2:186" x14ac:dyDescent="0.2">
      <c r="B69">
        <v>0</v>
      </c>
      <c r="C69">
        <v>0</v>
      </c>
      <c r="D69" t="s">
        <v>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18</v>
      </c>
      <c r="U69">
        <v>0</v>
      </c>
      <c r="V69">
        <v>0</v>
      </c>
      <c r="W69">
        <v>0</v>
      </c>
      <c r="X69">
        <v>0</v>
      </c>
      <c r="Y69">
        <v>0</v>
      </c>
      <c r="Z69">
        <v>15</v>
      </c>
      <c r="AA69">
        <v>20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17</v>
      </c>
      <c r="AL69">
        <v>16</v>
      </c>
      <c r="AM69">
        <v>0</v>
      </c>
      <c r="AN69">
        <v>14</v>
      </c>
      <c r="AO69">
        <v>12</v>
      </c>
      <c r="AP69">
        <v>16</v>
      </c>
      <c r="AQ69">
        <v>14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89</v>
      </c>
      <c r="AY69">
        <v>11</v>
      </c>
      <c r="AZ69">
        <v>12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13</v>
      </c>
      <c r="BK69">
        <v>21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57</v>
      </c>
      <c r="BX69">
        <v>0</v>
      </c>
      <c r="BY69">
        <v>0</v>
      </c>
      <c r="BZ69">
        <v>17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17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16</v>
      </c>
      <c r="DF69">
        <v>12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12</v>
      </c>
      <c r="EC69">
        <v>0</v>
      </c>
      <c r="ED69">
        <v>0</v>
      </c>
      <c r="EE69">
        <v>40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12</v>
      </c>
      <c r="FP69">
        <v>18</v>
      </c>
      <c r="FQ69">
        <v>30</v>
      </c>
      <c r="FR69">
        <v>0</v>
      </c>
      <c r="FS69">
        <v>16</v>
      </c>
      <c r="FT69">
        <v>12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28</v>
      </c>
      <c r="GD69">
        <v>314</v>
      </c>
    </row>
    <row r="70" spans="2:186" x14ac:dyDescent="0.2">
      <c r="B70">
        <v>0</v>
      </c>
      <c r="C70" t="s">
        <v>142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14</v>
      </c>
      <c r="T70">
        <v>18</v>
      </c>
      <c r="U70">
        <v>14</v>
      </c>
      <c r="V70">
        <v>13</v>
      </c>
      <c r="W70">
        <v>15</v>
      </c>
      <c r="X70">
        <v>17</v>
      </c>
      <c r="Y70">
        <v>22</v>
      </c>
      <c r="Z70">
        <v>15</v>
      </c>
      <c r="AA70">
        <v>20</v>
      </c>
      <c r="AB70">
        <v>0</v>
      </c>
      <c r="AC70">
        <v>0</v>
      </c>
      <c r="AD70">
        <v>0</v>
      </c>
      <c r="AF70">
        <v>10</v>
      </c>
      <c r="AG70">
        <v>11</v>
      </c>
      <c r="AH70">
        <v>8</v>
      </c>
      <c r="AI70">
        <v>0</v>
      </c>
      <c r="AJ70">
        <v>0</v>
      </c>
      <c r="AK70">
        <v>17</v>
      </c>
      <c r="AL70">
        <v>16</v>
      </c>
      <c r="AM70">
        <v>2</v>
      </c>
      <c r="AN70">
        <v>14</v>
      </c>
      <c r="AO70">
        <v>12</v>
      </c>
      <c r="AP70">
        <v>16</v>
      </c>
      <c r="AQ70">
        <v>35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141</v>
      </c>
      <c r="AY70">
        <v>11</v>
      </c>
      <c r="AZ70">
        <v>12</v>
      </c>
      <c r="BA70">
        <v>0</v>
      </c>
      <c r="BB70">
        <v>0</v>
      </c>
      <c r="BC70">
        <v>0</v>
      </c>
      <c r="BD70">
        <v>0</v>
      </c>
      <c r="BE70">
        <v>15</v>
      </c>
      <c r="BF70">
        <v>0</v>
      </c>
      <c r="BG70">
        <v>0</v>
      </c>
      <c r="BH70">
        <v>16</v>
      </c>
      <c r="BI70">
        <v>15</v>
      </c>
      <c r="BJ70">
        <v>13</v>
      </c>
      <c r="BK70">
        <v>21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103</v>
      </c>
      <c r="BX70">
        <v>14</v>
      </c>
      <c r="BY70">
        <v>0</v>
      </c>
      <c r="BZ70">
        <v>17</v>
      </c>
      <c r="CA70">
        <v>0</v>
      </c>
      <c r="CB70">
        <v>15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46</v>
      </c>
      <c r="CK70">
        <v>0</v>
      </c>
      <c r="CL70">
        <v>0</v>
      </c>
      <c r="CM70">
        <v>0</v>
      </c>
      <c r="CN70">
        <v>0</v>
      </c>
      <c r="CO70">
        <v>13</v>
      </c>
      <c r="CP70">
        <v>11</v>
      </c>
      <c r="CQ70">
        <v>0</v>
      </c>
      <c r="CR70">
        <v>0</v>
      </c>
      <c r="CS70">
        <v>0</v>
      </c>
      <c r="CT70">
        <v>10</v>
      </c>
      <c r="CU70">
        <v>15</v>
      </c>
      <c r="CV70">
        <v>0</v>
      </c>
      <c r="CW70">
        <v>12</v>
      </c>
      <c r="CX70">
        <v>24</v>
      </c>
      <c r="CY70">
        <v>24</v>
      </c>
      <c r="CZ70">
        <v>109</v>
      </c>
      <c r="DA70">
        <v>15</v>
      </c>
      <c r="DB70">
        <v>0</v>
      </c>
      <c r="DC70">
        <v>0</v>
      </c>
      <c r="DD70">
        <v>15</v>
      </c>
      <c r="DE70">
        <v>16</v>
      </c>
      <c r="DF70">
        <v>12</v>
      </c>
      <c r="DG70">
        <v>14</v>
      </c>
      <c r="DH70">
        <v>21</v>
      </c>
      <c r="DI70">
        <v>18</v>
      </c>
      <c r="DJ70">
        <v>19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12</v>
      </c>
      <c r="EC70">
        <v>0</v>
      </c>
      <c r="ED70">
        <v>0</v>
      </c>
      <c r="EE70">
        <v>112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14</v>
      </c>
      <c r="FN70">
        <v>14</v>
      </c>
      <c r="FO70">
        <v>12</v>
      </c>
      <c r="FP70">
        <v>18</v>
      </c>
      <c r="FQ70">
        <v>58</v>
      </c>
      <c r="FR70">
        <v>11</v>
      </c>
      <c r="FS70">
        <v>16</v>
      </c>
      <c r="FT70">
        <v>12</v>
      </c>
      <c r="FU70">
        <v>13</v>
      </c>
      <c r="FV70">
        <v>21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73</v>
      </c>
      <c r="GD70">
        <v>805</v>
      </c>
    </row>
    <row r="71" spans="2:186" x14ac:dyDescent="0.2">
      <c r="B71">
        <v>0</v>
      </c>
      <c r="C71" t="s">
        <v>125</v>
      </c>
      <c r="D71" t="s">
        <v>61</v>
      </c>
      <c r="E71">
        <v>22</v>
      </c>
      <c r="F71">
        <v>0</v>
      </c>
      <c r="G71">
        <v>0</v>
      </c>
      <c r="H71">
        <v>0</v>
      </c>
      <c r="I71">
        <v>0</v>
      </c>
      <c r="J71">
        <v>0</v>
      </c>
      <c r="K71">
        <v>17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22</v>
      </c>
      <c r="AS71">
        <v>0</v>
      </c>
      <c r="AT71">
        <v>0</v>
      </c>
      <c r="AU71">
        <v>0</v>
      </c>
      <c r="AV71">
        <v>24</v>
      </c>
      <c r="AW71">
        <v>0</v>
      </c>
      <c r="AX71">
        <v>46</v>
      </c>
      <c r="AY71">
        <v>0</v>
      </c>
      <c r="AZ71">
        <v>0</v>
      </c>
      <c r="BA71">
        <v>21</v>
      </c>
      <c r="BB71">
        <v>18</v>
      </c>
      <c r="BC71">
        <v>20</v>
      </c>
      <c r="BD71">
        <v>18</v>
      </c>
      <c r="BE71">
        <v>0</v>
      </c>
      <c r="BF71">
        <v>18</v>
      </c>
      <c r="BG71">
        <v>24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119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20</v>
      </c>
      <c r="CN71">
        <v>21</v>
      </c>
      <c r="CO71">
        <v>0</v>
      </c>
      <c r="CP71">
        <v>0</v>
      </c>
      <c r="CQ71">
        <v>0</v>
      </c>
      <c r="CR71">
        <v>14</v>
      </c>
      <c r="CS71">
        <v>14</v>
      </c>
      <c r="CT71">
        <v>0</v>
      </c>
      <c r="CU71">
        <v>0</v>
      </c>
      <c r="CV71">
        <v>20</v>
      </c>
      <c r="CW71">
        <v>0</v>
      </c>
      <c r="CX71">
        <v>0</v>
      </c>
      <c r="CY71">
        <v>0</v>
      </c>
      <c r="CZ71">
        <v>89</v>
      </c>
      <c r="DA71">
        <v>0</v>
      </c>
      <c r="DB71">
        <v>11</v>
      </c>
      <c r="DC71">
        <v>0</v>
      </c>
      <c r="DD71">
        <v>11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19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19</v>
      </c>
      <c r="EF71">
        <v>0</v>
      </c>
      <c r="EG71">
        <v>0</v>
      </c>
      <c r="EH71">
        <v>0</v>
      </c>
      <c r="EI71">
        <v>0</v>
      </c>
      <c r="EJ71">
        <v>22</v>
      </c>
      <c r="EK71">
        <v>0</v>
      </c>
      <c r="EL71">
        <v>24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46</v>
      </c>
      <c r="FA71">
        <v>0</v>
      </c>
      <c r="FB71">
        <v>0</v>
      </c>
      <c r="FC71">
        <v>0</v>
      </c>
      <c r="FD71">
        <v>0</v>
      </c>
      <c r="FE71">
        <v>16</v>
      </c>
      <c r="FF71">
        <v>18</v>
      </c>
      <c r="FG71">
        <v>20</v>
      </c>
      <c r="FH71">
        <v>0</v>
      </c>
      <c r="FI71">
        <v>22</v>
      </c>
      <c r="FJ71">
        <v>14</v>
      </c>
      <c r="FK71">
        <v>0</v>
      </c>
      <c r="FL71">
        <v>90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15</v>
      </c>
      <c r="GB71">
        <v>0</v>
      </c>
      <c r="GC71">
        <v>15</v>
      </c>
      <c r="GD71">
        <v>474</v>
      </c>
    </row>
    <row r="72" spans="2:186" x14ac:dyDescent="0.2">
      <c r="B72">
        <v>0</v>
      </c>
      <c r="C72">
        <v>0</v>
      </c>
      <c r="D72" t="s">
        <v>12</v>
      </c>
      <c r="E72">
        <v>0</v>
      </c>
      <c r="F72">
        <v>0</v>
      </c>
      <c r="G72">
        <v>7</v>
      </c>
      <c r="H72">
        <v>6</v>
      </c>
      <c r="I72">
        <v>18</v>
      </c>
      <c r="J72">
        <v>15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14</v>
      </c>
      <c r="BX72">
        <v>0</v>
      </c>
      <c r="BY72">
        <v>14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14</v>
      </c>
      <c r="CK72">
        <v>10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14</v>
      </c>
      <c r="DS72">
        <v>0</v>
      </c>
      <c r="DT72">
        <v>0</v>
      </c>
      <c r="DU72">
        <v>0</v>
      </c>
      <c r="DV72">
        <v>0</v>
      </c>
      <c r="DW72">
        <v>14</v>
      </c>
      <c r="DX72">
        <v>13</v>
      </c>
      <c r="DY72">
        <v>10</v>
      </c>
      <c r="DZ72">
        <v>9</v>
      </c>
      <c r="EA72">
        <v>0</v>
      </c>
      <c r="EB72">
        <v>0</v>
      </c>
      <c r="EC72">
        <v>0</v>
      </c>
      <c r="ED72">
        <v>0</v>
      </c>
      <c r="EE72">
        <v>60</v>
      </c>
      <c r="EF72">
        <v>14</v>
      </c>
      <c r="EG72">
        <v>0</v>
      </c>
      <c r="EH72">
        <v>0</v>
      </c>
      <c r="EI72">
        <v>0</v>
      </c>
      <c r="EJ72">
        <v>0</v>
      </c>
      <c r="EK72">
        <v>20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13</v>
      </c>
      <c r="EX72">
        <v>9</v>
      </c>
      <c r="EY72">
        <v>0</v>
      </c>
      <c r="EZ72">
        <v>56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13</v>
      </c>
      <c r="FL72">
        <v>13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15</v>
      </c>
      <c r="FZ72">
        <v>0</v>
      </c>
      <c r="GA72">
        <v>0</v>
      </c>
      <c r="GB72">
        <v>0</v>
      </c>
      <c r="GC72">
        <v>15</v>
      </c>
      <c r="GD72">
        <v>228</v>
      </c>
    </row>
    <row r="73" spans="2:186" x14ac:dyDescent="0.2">
      <c r="B73">
        <v>0</v>
      </c>
      <c r="C73">
        <v>0</v>
      </c>
      <c r="D73" t="s">
        <v>36</v>
      </c>
      <c r="E73">
        <v>0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20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15</v>
      </c>
      <c r="AC73">
        <v>0</v>
      </c>
      <c r="AD73">
        <v>0</v>
      </c>
      <c r="AF73">
        <v>0</v>
      </c>
      <c r="AG73">
        <v>0</v>
      </c>
      <c r="AH73">
        <v>0</v>
      </c>
      <c r="AI73">
        <v>24</v>
      </c>
      <c r="AJ73">
        <v>20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44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11</v>
      </c>
      <c r="BN73">
        <v>17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28</v>
      </c>
      <c r="BX73">
        <v>0</v>
      </c>
      <c r="BY73">
        <v>0</v>
      </c>
      <c r="BZ73">
        <v>0</v>
      </c>
      <c r="CA73">
        <v>13</v>
      </c>
      <c r="CB73">
        <v>0</v>
      </c>
      <c r="CC73">
        <v>17</v>
      </c>
      <c r="CD73">
        <v>14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44</v>
      </c>
      <c r="CK73">
        <v>0</v>
      </c>
      <c r="CL73">
        <v>22</v>
      </c>
      <c r="CM73">
        <v>0</v>
      </c>
      <c r="CN73">
        <v>0</v>
      </c>
      <c r="CO73">
        <v>0</v>
      </c>
      <c r="CP73">
        <v>0</v>
      </c>
      <c r="CQ73">
        <v>11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33</v>
      </c>
      <c r="DA73">
        <v>0</v>
      </c>
      <c r="DB73">
        <v>0</v>
      </c>
      <c r="DC73">
        <v>18</v>
      </c>
      <c r="DD73">
        <v>18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7</v>
      </c>
      <c r="DT73">
        <v>18</v>
      </c>
      <c r="DU73">
        <v>14</v>
      </c>
      <c r="DV73">
        <v>10</v>
      </c>
      <c r="DW73">
        <v>0</v>
      </c>
      <c r="DX73">
        <v>0</v>
      </c>
      <c r="DY73">
        <v>0</v>
      </c>
      <c r="DZ73">
        <v>0</v>
      </c>
      <c r="EA73">
        <v>19</v>
      </c>
      <c r="EB73">
        <v>0</v>
      </c>
      <c r="EC73">
        <v>0</v>
      </c>
      <c r="ED73">
        <v>0</v>
      </c>
      <c r="EE73">
        <v>68</v>
      </c>
      <c r="EF73">
        <v>0</v>
      </c>
      <c r="EG73">
        <v>13</v>
      </c>
      <c r="EH73">
        <v>17</v>
      </c>
      <c r="EI73">
        <v>24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24</v>
      </c>
      <c r="EZ73">
        <v>78</v>
      </c>
      <c r="FA73">
        <v>17</v>
      </c>
      <c r="FB73">
        <v>13</v>
      </c>
      <c r="FC73">
        <v>17</v>
      </c>
      <c r="FD73">
        <v>12</v>
      </c>
      <c r="FE73">
        <v>0</v>
      </c>
      <c r="FF73">
        <v>0</v>
      </c>
      <c r="FG73">
        <v>0</v>
      </c>
      <c r="FH73">
        <v>14</v>
      </c>
      <c r="FI73">
        <v>0</v>
      </c>
      <c r="FJ73">
        <v>0</v>
      </c>
      <c r="FK73">
        <v>0</v>
      </c>
      <c r="FL73">
        <v>73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14</v>
      </c>
      <c r="FX73">
        <v>17</v>
      </c>
      <c r="FY73">
        <v>0</v>
      </c>
      <c r="FZ73">
        <v>15</v>
      </c>
      <c r="GA73">
        <v>0</v>
      </c>
      <c r="GB73">
        <v>0</v>
      </c>
      <c r="GC73">
        <v>46</v>
      </c>
      <c r="GD73">
        <v>480</v>
      </c>
    </row>
    <row r="74" spans="2:186" x14ac:dyDescent="0.2">
      <c r="B74">
        <v>0</v>
      </c>
      <c r="C74" t="s">
        <v>143</v>
      </c>
      <c r="D74">
        <v>0</v>
      </c>
      <c r="E74">
        <v>22</v>
      </c>
      <c r="F74">
        <v>13</v>
      </c>
      <c r="G74">
        <v>7</v>
      </c>
      <c r="H74">
        <v>6</v>
      </c>
      <c r="I74">
        <v>18</v>
      </c>
      <c r="J74">
        <v>15</v>
      </c>
      <c r="K74">
        <v>17</v>
      </c>
      <c r="L74">
        <v>20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15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24</v>
      </c>
      <c r="AJ74">
        <v>20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22</v>
      </c>
      <c r="AS74">
        <v>0</v>
      </c>
      <c r="AT74">
        <v>0</v>
      </c>
      <c r="AU74">
        <v>0</v>
      </c>
      <c r="AV74">
        <v>24</v>
      </c>
      <c r="AW74">
        <v>0</v>
      </c>
      <c r="AX74">
        <v>90</v>
      </c>
      <c r="AY74">
        <v>0</v>
      </c>
      <c r="AZ74">
        <v>0</v>
      </c>
      <c r="BA74">
        <v>21</v>
      </c>
      <c r="BB74">
        <v>18</v>
      </c>
      <c r="BC74">
        <v>20</v>
      </c>
      <c r="BD74">
        <v>18</v>
      </c>
      <c r="BE74">
        <v>0</v>
      </c>
      <c r="BF74">
        <v>18</v>
      </c>
      <c r="BG74">
        <v>24</v>
      </c>
      <c r="BH74">
        <v>0</v>
      </c>
      <c r="BI74">
        <v>0</v>
      </c>
      <c r="BJ74">
        <v>0</v>
      </c>
      <c r="BK74">
        <v>0</v>
      </c>
      <c r="BL74">
        <v>14</v>
      </c>
      <c r="BM74">
        <v>11</v>
      </c>
      <c r="BN74">
        <v>17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161</v>
      </c>
      <c r="BX74">
        <v>0</v>
      </c>
      <c r="BY74">
        <v>14</v>
      </c>
      <c r="BZ74">
        <v>0</v>
      </c>
      <c r="CA74">
        <v>13</v>
      </c>
      <c r="CB74">
        <v>0</v>
      </c>
      <c r="CC74">
        <v>17</v>
      </c>
      <c r="CD74">
        <v>14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58</v>
      </c>
      <c r="CK74">
        <v>10</v>
      </c>
      <c r="CL74">
        <v>22</v>
      </c>
      <c r="CM74">
        <v>20</v>
      </c>
      <c r="CN74">
        <v>21</v>
      </c>
      <c r="CO74">
        <v>0</v>
      </c>
      <c r="CP74">
        <v>0</v>
      </c>
      <c r="CQ74">
        <v>11</v>
      </c>
      <c r="CR74">
        <v>14</v>
      </c>
      <c r="CS74">
        <v>14</v>
      </c>
      <c r="CT74">
        <v>0</v>
      </c>
      <c r="CU74">
        <v>0</v>
      </c>
      <c r="CV74">
        <v>20</v>
      </c>
      <c r="CW74">
        <v>0</v>
      </c>
      <c r="CX74">
        <v>0</v>
      </c>
      <c r="CY74">
        <v>0</v>
      </c>
      <c r="CZ74">
        <v>132</v>
      </c>
      <c r="DA74">
        <v>0</v>
      </c>
      <c r="DB74">
        <v>11</v>
      </c>
      <c r="DC74">
        <v>18</v>
      </c>
      <c r="DD74">
        <v>29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19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14</v>
      </c>
      <c r="DS74">
        <v>7</v>
      </c>
      <c r="DT74">
        <v>18</v>
      </c>
      <c r="DU74">
        <v>14</v>
      </c>
      <c r="DV74">
        <v>10</v>
      </c>
      <c r="DW74">
        <v>14</v>
      </c>
      <c r="DX74">
        <v>13</v>
      </c>
      <c r="DY74">
        <v>10</v>
      </c>
      <c r="DZ74">
        <v>9</v>
      </c>
      <c r="EA74">
        <v>19</v>
      </c>
      <c r="EB74">
        <v>0</v>
      </c>
      <c r="EC74">
        <v>0</v>
      </c>
      <c r="ED74">
        <v>0</v>
      </c>
      <c r="EE74">
        <v>147</v>
      </c>
      <c r="EF74">
        <v>14</v>
      </c>
      <c r="EG74">
        <v>13</v>
      </c>
      <c r="EH74">
        <v>17</v>
      </c>
      <c r="EI74">
        <v>24</v>
      </c>
      <c r="EJ74">
        <v>22</v>
      </c>
      <c r="EK74">
        <v>20</v>
      </c>
      <c r="EL74">
        <v>24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13</v>
      </c>
      <c r="EX74">
        <v>9</v>
      </c>
      <c r="EY74">
        <v>24</v>
      </c>
      <c r="EZ74">
        <v>180</v>
      </c>
      <c r="FA74">
        <v>17</v>
      </c>
      <c r="FB74">
        <v>13</v>
      </c>
      <c r="FC74">
        <v>17</v>
      </c>
      <c r="FD74">
        <v>12</v>
      </c>
      <c r="FE74">
        <v>16</v>
      </c>
      <c r="FF74">
        <v>18</v>
      </c>
      <c r="FG74">
        <v>20</v>
      </c>
      <c r="FH74">
        <v>14</v>
      </c>
      <c r="FI74">
        <v>22</v>
      </c>
      <c r="FJ74">
        <v>14</v>
      </c>
      <c r="FK74">
        <v>13</v>
      </c>
      <c r="FL74">
        <v>176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14</v>
      </c>
      <c r="FX74">
        <v>17</v>
      </c>
      <c r="FY74">
        <v>15</v>
      </c>
      <c r="FZ74">
        <v>15</v>
      </c>
      <c r="GA74">
        <v>15</v>
      </c>
      <c r="GB74">
        <v>0</v>
      </c>
      <c r="GC74">
        <v>76</v>
      </c>
      <c r="GD74">
        <v>1182</v>
      </c>
    </row>
    <row r="75" spans="2:186" x14ac:dyDescent="0.2">
      <c r="B75">
        <v>0</v>
      </c>
      <c r="C75" t="s">
        <v>136</v>
      </c>
      <c r="D75" t="s">
        <v>61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</v>
      </c>
      <c r="O75">
        <v>0</v>
      </c>
      <c r="P75">
        <v>0</v>
      </c>
      <c r="Q75">
        <v>19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17</v>
      </c>
      <c r="AT75">
        <v>13</v>
      </c>
      <c r="AU75">
        <v>22</v>
      </c>
      <c r="AV75">
        <v>0</v>
      </c>
      <c r="AW75">
        <v>16</v>
      </c>
      <c r="AX75">
        <v>68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16</v>
      </c>
      <c r="BT75">
        <v>19</v>
      </c>
      <c r="BU75">
        <v>19</v>
      </c>
      <c r="BV75">
        <v>23</v>
      </c>
      <c r="BW75">
        <v>77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17</v>
      </c>
      <c r="CG75">
        <v>18</v>
      </c>
      <c r="CH75">
        <v>18</v>
      </c>
      <c r="CI75">
        <v>14</v>
      </c>
      <c r="CJ75">
        <v>67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13</v>
      </c>
      <c r="DN75">
        <v>0</v>
      </c>
      <c r="DO75">
        <v>0</v>
      </c>
      <c r="DP75">
        <v>16</v>
      </c>
      <c r="DQ75">
        <v>21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22</v>
      </c>
      <c r="ED75">
        <v>0</v>
      </c>
      <c r="EE75">
        <v>72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17</v>
      </c>
      <c r="EN75">
        <v>0</v>
      </c>
      <c r="EO75">
        <v>0</v>
      </c>
      <c r="EP75">
        <v>22</v>
      </c>
      <c r="EQ75">
        <v>16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55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394</v>
      </c>
    </row>
    <row r="76" spans="2:186" x14ac:dyDescent="0.2">
      <c r="B76">
        <v>0</v>
      </c>
      <c r="C76">
        <v>0</v>
      </c>
      <c r="D76" t="s">
        <v>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</v>
      </c>
      <c r="BP76">
        <v>9</v>
      </c>
      <c r="BQ76">
        <v>13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29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16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16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14</v>
      </c>
      <c r="EO76">
        <v>0</v>
      </c>
      <c r="EP76">
        <v>0</v>
      </c>
      <c r="EQ76">
        <v>0</v>
      </c>
      <c r="ER76">
        <v>15</v>
      </c>
      <c r="ES76">
        <v>0</v>
      </c>
      <c r="ET76">
        <v>0</v>
      </c>
      <c r="EU76">
        <v>0</v>
      </c>
      <c r="EV76">
        <v>19</v>
      </c>
      <c r="EW76">
        <v>0</v>
      </c>
      <c r="EX76">
        <v>0</v>
      </c>
      <c r="EY76">
        <v>0</v>
      </c>
      <c r="EZ76">
        <v>48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15</v>
      </c>
      <c r="GC76">
        <v>15</v>
      </c>
      <c r="GD76">
        <v>131</v>
      </c>
    </row>
    <row r="77" spans="2:186" x14ac:dyDescent="0.2">
      <c r="B77">
        <v>0</v>
      </c>
      <c r="C77">
        <v>0</v>
      </c>
      <c r="D77" t="s">
        <v>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16</v>
      </c>
      <c r="N77">
        <v>0</v>
      </c>
      <c r="O77">
        <v>15</v>
      </c>
      <c r="P77">
        <v>21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11</v>
      </c>
      <c r="BS77">
        <v>0</v>
      </c>
      <c r="BT77">
        <v>0</v>
      </c>
      <c r="BU77">
        <v>0</v>
      </c>
      <c r="BV77">
        <v>0</v>
      </c>
      <c r="BW77">
        <v>11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13</v>
      </c>
      <c r="CF77">
        <v>0</v>
      </c>
      <c r="CG77">
        <v>0</v>
      </c>
      <c r="CH77">
        <v>0</v>
      </c>
      <c r="CI77">
        <v>0</v>
      </c>
      <c r="CJ77">
        <v>13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17</v>
      </c>
      <c r="DM77">
        <v>0</v>
      </c>
      <c r="DN77">
        <v>0</v>
      </c>
      <c r="DO77">
        <v>14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18</v>
      </c>
      <c r="EE77">
        <v>49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19</v>
      </c>
      <c r="EP77">
        <v>0</v>
      </c>
      <c r="EQ77">
        <v>0</v>
      </c>
      <c r="ER77">
        <v>0</v>
      </c>
      <c r="ES77">
        <v>21</v>
      </c>
      <c r="ET77">
        <v>24</v>
      </c>
      <c r="EU77">
        <v>17</v>
      </c>
      <c r="EV77">
        <v>0</v>
      </c>
      <c r="EW77">
        <v>0</v>
      </c>
      <c r="EX77">
        <v>0</v>
      </c>
      <c r="EY77">
        <v>0</v>
      </c>
      <c r="EZ77">
        <v>81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206</v>
      </c>
    </row>
    <row r="78" spans="2:186" x14ac:dyDescent="0.2">
      <c r="B78">
        <v>0</v>
      </c>
      <c r="C78" t="s">
        <v>144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16</v>
      </c>
      <c r="N78">
        <v>16</v>
      </c>
      <c r="O78">
        <v>15</v>
      </c>
      <c r="P78">
        <v>21</v>
      </c>
      <c r="Q78">
        <v>19</v>
      </c>
      <c r="R78">
        <v>11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20</v>
      </c>
      <c r="AD78">
        <v>12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17</v>
      </c>
      <c r="AT78">
        <v>13</v>
      </c>
      <c r="AU78">
        <v>22</v>
      </c>
      <c r="AV78">
        <v>0</v>
      </c>
      <c r="AW78">
        <v>16</v>
      </c>
      <c r="AX78">
        <v>68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7</v>
      </c>
      <c r="BP78">
        <v>9</v>
      </c>
      <c r="BQ78">
        <v>13</v>
      </c>
      <c r="BR78">
        <v>11</v>
      </c>
      <c r="BS78">
        <v>16</v>
      </c>
      <c r="BT78">
        <v>19</v>
      </c>
      <c r="BU78">
        <v>19</v>
      </c>
      <c r="BV78">
        <v>23</v>
      </c>
      <c r="BW78">
        <v>117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13</v>
      </c>
      <c r="CF78">
        <v>17</v>
      </c>
      <c r="CG78">
        <v>18</v>
      </c>
      <c r="CH78">
        <v>18</v>
      </c>
      <c r="CI78">
        <v>14</v>
      </c>
      <c r="CJ78">
        <v>80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17</v>
      </c>
      <c r="DM78">
        <v>13</v>
      </c>
      <c r="DN78">
        <v>16</v>
      </c>
      <c r="DO78">
        <v>14</v>
      </c>
      <c r="DP78">
        <v>16</v>
      </c>
      <c r="DQ78">
        <v>21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22</v>
      </c>
      <c r="ED78">
        <v>18</v>
      </c>
      <c r="EE78">
        <v>137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17</v>
      </c>
      <c r="EN78">
        <v>14</v>
      </c>
      <c r="EO78">
        <v>19</v>
      </c>
      <c r="EP78">
        <v>22</v>
      </c>
      <c r="EQ78">
        <v>16</v>
      </c>
      <c r="ER78">
        <v>15</v>
      </c>
      <c r="ES78">
        <v>21</v>
      </c>
      <c r="ET78">
        <v>24</v>
      </c>
      <c r="EU78">
        <v>17</v>
      </c>
      <c r="EV78">
        <v>19</v>
      </c>
      <c r="EW78">
        <v>0</v>
      </c>
      <c r="EX78">
        <v>0</v>
      </c>
      <c r="EY78">
        <v>0</v>
      </c>
      <c r="EZ78">
        <v>184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15</v>
      </c>
      <c r="GC78">
        <v>15</v>
      </c>
      <c r="GD78">
        <v>731</v>
      </c>
    </row>
    <row r="80" spans="2:186" x14ac:dyDescent="0.2">
      <c r="E80" t="s">
        <v>111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147</v>
      </c>
      <c r="AF80" t="s">
        <v>140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t="s">
        <v>148</v>
      </c>
      <c r="AY80" t="s">
        <v>10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171</v>
      </c>
      <c r="BX80" t="s">
        <v>137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t="s">
        <v>149</v>
      </c>
      <c r="CK80" t="s">
        <v>109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 t="s">
        <v>150</v>
      </c>
      <c r="DA80" t="s">
        <v>120</v>
      </c>
      <c r="DB80">
        <v>0</v>
      </c>
      <c r="DC80">
        <v>0</v>
      </c>
      <c r="DD80" t="s">
        <v>151</v>
      </c>
      <c r="DE80" t="s">
        <v>134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 t="s">
        <v>152</v>
      </c>
      <c r="EF80" t="s">
        <v>93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 t="s">
        <v>153</v>
      </c>
      <c r="FA80" t="s">
        <v>130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 t="s">
        <v>154</v>
      </c>
      <c r="FM80" t="s">
        <v>162</v>
      </c>
      <c r="FN80">
        <v>0</v>
      </c>
      <c r="FO80">
        <v>0</v>
      </c>
      <c r="FP80">
        <v>0</v>
      </c>
      <c r="FQ80" t="s">
        <v>172</v>
      </c>
      <c r="FR80" t="s">
        <v>169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 t="s">
        <v>173</v>
      </c>
      <c r="GD80" t="s">
        <v>145</v>
      </c>
    </row>
    <row r="81" spans="3:186" x14ac:dyDescent="0.2">
      <c r="C81" t="s">
        <v>123</v>
      </c>
      <c r="D81" t="s">
        <v>4</v>
      </c>
      <c r="E81">
        <v>148</v>
      </c>
      <c r="F81">
        <v>149</v>
      </c>
      <c r="G81">
        <v>150</v>
      </c>
      <c r="H81">
        <v>151</v>
      </c>
      <c r="I81">
        <v>152</v>
      </c>
      <c r="J81">
        <v>153</v>
      </c>
      <c r="K81">
        <v>154</v>
      </c>
      <c r="L81">
        <v>155</v>
      </c>
      <c r="M81">
        <v>156</v>
      </c>
      <c r="N81">
        <v>157</v>
      </c>
      <c r="O81">
        <v>158</v>
      </c>
      <c r="P81">
        <v>159</v>
      </c>
      <c r="Q81">
        <v>160</v>
      </c>
      <c r="R81">
        <v>161</v>
      </c>
      <c r="S81">
        <v>199</v>
      </c>
      <c r="T81">
        <v>200</v>
      </c>
      <c r="U81">
        <v>201</v>
      </c>
      <c r="V81">
        <v>202</v>
      </c>
      <c r="W81">
        <v>203</v>
      </c>
      <c r="X81">
        <v>204</v>
      </c>
      <c r="Y81">
        <v>205</v>
      </c>
      <c r="Z81">
        <v>206</v>
      </c>
      <c r="AA81">
        <v>207</v>
      </c>
      <c r="AB81">
        <v>208</v>
      </c>
      <c r="AC81">
        <v>209</v>
      </c>
      <c r="AD81">
        <v>210</v>
      </c>
      <c r="AF81">
        <v>162</v>
      </c>
      <c r="AG81">
        <v>163</v>
      </c>
      <c r="AH81">
        <v>164</v>
      </c>
      <c r="AI81">
        <v>165</v>
      </c>
      <c r="AJ81">
        <v>166</v>
      </c>
      <c r="AK81">
        <v>211</v>
      </c>
      <c r="AL81">
        <v>212</v>
      </c>
      <c r="AM81">
        <v>241</v>
      </c>
      <c r="AN81">
        <v>242</v>
      </c>
      <c r="AO81">
        <v>243</v>
      </c>
      <c r="AP81">
        <v>244</v>
      </c>
      <c r="AQ81">
        <v>245</v>
      </c>
      <c r="AR81">
        <v>246</v>
      </c>
      <c r="AS81">
        <v>247</v>
      </c>
      <c r="AT81">
        <v>248</v>
      </c>
      <c r="AU81">
        <v>249</v>
      </c>
      <c r="AV81">
        <v>250</v>
      </c>
      <c r="AW81">
        <v>251</v>
      </c>
      <c r="AX81">
        <v>0</v>
      </c>
      <c r="AY81">
        <v>213</v>
      </c>
      <c r="AZ81">
        <v>214</v>
      </c>
      <c r="BA81">
        <v>215</v>
      </c>
      <c r="BB81">
        <v>216</v>
      </c>
      <c r="BC81">
        <v>217</v>
      </c>
      <c r="BD81">
        <v>218</v>
      </c>
      <c r="BE81">
        <v>219</v>
      </c>
      <c r="BF81">
        <v>220</v>
      </c>
      <c r="BG81">
        <v>221</v>
      </c>
      <c r="BH81">
        <v>222</v>
      </c>
      <c r="BI81">
        <v>223</v>
      </c>
      <c r="BJ81">
        <v>224</v>
      </c>
      <c r="BK81">
        <v>225</v>
      </c>
      <c r="BL81">
        <v>226</v>
      </c>
      <c r="BM81">
        <v>227</v>
      </c>
      <c r="BN81">
        <v>228</v>
      </c>
      <c r="BO81">
        <v>229</v>
      </c>
      <c r="BP81">
        <v>230</v>
      </c>
      <c r="BQ81">
        <v>231</v>
      </c>
      <c r="BR81">
        <v>232</v>
      </c>
      <c r="BS81">
        <v>233</v>
      </c>
      <c r="BT81">
        <v>234</v>
      </c>
      <c r="BU81">
        <v>235</v>
      </c>
      <c r="BV81">
        <v>236</v>
      </c>
      <c r="BW81">
        <v>0</v>
      </c>
      <c r="BX81">
        <v>136</v>
      </c>
      <c r="BY81">
        <v>137</v>
      </c>
      <c r="BZ81">
        <v>138</v>
      </c>
      <c r="CA81">
        <v>139</v>
      </c>
      <c r="CB81">
        <v>140</v>
      </c>
      <c r="CC81">
        <v>141</v>
      </c>
      <c r="CD81">
        <v>142</v>
      </c>
      <c r="CE81">
        <v>143</v>
      </c>
      <c r="CF81">
        <v>144</v>
      </c>
      <c r="CG81">
        <v>145</v>
      </c>
      <c r="CH81">
        <v>146</v>
      </c>
      <c r="CI81">
        <v>147</v>
      </c>
      <c r="CJ81">
        <v>0</v>
      </c>
      <c r="CK81">
        <v>96</v>
      </c>
      <c r="CL81">
        <v>97</v>
      </c>
      <c r="CM81">
        <v>98</v>
      </c>
      <c r="CN81">
        <v>99</v>
      </c>
      <c r="CO81">
        <v>100</v>
      </c>
      <c r="CP81">
        <v>101</v>
      </c>
      <c r="CQ81">
        <v>102</v>
      </c>
      <c r="CR81">
        <v>103</v>
      </c>
      <c r="CS81">
        <v>104</v>
      </c>
      <c r="CT81">
        <v>167</v>
      </c>
      <c r="CU81">
        <v>168</v>
      </c>
      <c r="CV81">
        <v>169</v>
      </c>
      <c r="CW81">
        <v>170</v>
      </c>
      <c r="CX81">
        <v>171</v>
      </c>
      <c r="CY81">
        <v>172</v>
      </c>
      <c r="CZ81">
        <v>0</v>
      </c>
      <c r="DA81">
        <v>93</v>
      </c>
      <c r="DB81">
        <v>94</v>
      </c>
      <c r="DC81">
        <v>95</v>
      </c>
      <c r="DD81">
        <v>0</v>
      </c>
      <c r="DE81">
        <v>123</v>
      </c>
      <c r="DF81">
        <v>124</v>
      </c>
      <c r="DG81">
        <v>125</v>
      </c>
      <c r="DH81">
        <v>126</v>
      </c>
      <c r="DI81">
        <v>127</v>
      </c>
      <c r="DJ81">
        <v>128</v>
      </c>
      <c r="DK81">
        <v>129</v>
      </c>
      <c r="DL81">
        <v>130</v>
      </c>
      <c r="DM81">
        <v>131</v>
      </c>
      <c r="DN81">
        <v>132</v>
      </c>
      <c r="DO81">
        <v>133</v>
      </c>
      <c r="DP81">
        <v>134</v>
      </c>
      <c r="DQ81">
        <v>135</v>
      </c>
      <c r="DR81">
        <v>186</v>
      </c>
      <c r="DS81">
        <v>187</v>
      </c>
      <c r="DT81">
        <v>188</v>
      </c>
      <c r="DU81">
        <v>189</v>
      </c>
      <c r="DV81">
        <v>190</v>
      </c>
      <c r="DW81">
        <v>191</v>
      </c>
      <c r="DX81">
        <v>192</v>
      </c>
      <c r="DY81">
        <v>193</v>
      </c>
      <c r="DZ81">
        <v>194</v>
      </c>
      <c r="EA81">
        <v>195</v>
      </c>
      <c r="EB81">
        <v>196</v>
      </c>
      <c r="EC81">
        <v>197</v>
      </c>
      <c r="ED81">
        <v>198</v>
      </c>
      <c r="EE81">
        <v>0</v>
      </c>
      <c r="EF81">
        <v>116</v>
      </c>
      <c r="EG81">
        <v>117</v>
      </c>
      <c r="EH81">
        <v>118</v>
      </c>
      <c r="EI81">
        <v>119</v>
      </c>
      <c r="EJ81">
        <v>120</v>
      </c>
      <c r="EK81">
        <v>121</v>
      </c>
      <c r="EL81">
        <v>122</v>
      </c>
      <c r="EM81">
        <v>173</v>
      </c>
      <c r="EN81">
        <v>174</v>
      </c>
      <c r="EO81">
        <v>175</v>
      </c>
      <c r="EP81">
        <v>176</v>
      </c>
      <c r="EQ81">
        <v>177</v>
      </c>
      <c r="ER81">
        <v>178</v>
      </c>
      <c r="ES81">
        <v>179</v>
      </c>
      <c r="ET81">
        <v>180</v>
      </c>
      <c r="EU81">
        <v>181</v>
      </c>
      <c r="EV81">
        <v>182</v>
      </c>
      <c r="EW81">
        <v>183</v>
      </c>
      <c r="EX81">
        <v>184</v>
      </c>
      <c r="EY81">
        <v>185</v>
      </c>
      <c r="EZ81">
        <v>0</v>
      </c>
      <c r="FA81">
        <v>105</v>
      </c>
      <c r="FB81">
        <v>106</v>
      </c>
      <c r="FC81">
        <v>107</v>
      </c>
      <c r="FD81">
        <v>108</v>
      </c>
      <c r="FE81">
        <v>109</v>
      </c>
      <c r="FF81">
        <v>110</v>
      </c>
      <c r="FG81">
        <v>111</v>
      </c>
      <c r="FH81">
        <v>112</v>
      </c>
      <c r="FI81">
        <v>113</v>
      </c>
      <c r="FJ81">
        <v>114</v>
      </c>
      <c r="FK81">
        <v>115</v>
      </c>
      <c r="FL81">
        <v>0</v>
      </c>
      <c r="FM81">
        <v>237</v>
      </c>
      <c r="FN81">
        <v>238</v>
      </c>
      <c r="FO81">
        <v>239</v>
      </c>
      <c r="FP81">
        <v>240</v>
      </c>
      <c r="FQ81">
        <v>0</v>
      </c>
      <c r="FR81">
        <v>252</v>
      </c>
      <c r="FS81">
        <v>253</v>
      </c>
      <c r="FT81">
        <v>254</v>
      </c>
      <c r="FU81">
        <v>255</v>
      </c>
      <c r="FV81">
        <v>256</v>
      </c>
      <c r="FW81">
        <v>257</v>
      </c>
      <c r="FX81">
        <v>258</v>
      </c>
      <c r="FY81">
        <v>259</v>
      </c>
      <c r="FZ81">
        <v>260</v>
      </c>
      <c r="GA81">
        <v>261</v>
      </c>
      <c r="GB81">
        <v>262</v>
      </c>
      <c r="GC81">
        <v>0</v>
      </c>
      <c r="GD81">
        <v>0</v>
      </c>
    </row>
    <row r="82" spans="3:186" x14ac:dyDescent="0.2">
      <c r="C82" t="s">
        <v>124</v>
      </c>
      <c r="D82" t="s">
        <v>61</v>
      </c>
      <c r="E82">
        <f t="shared" ref="E82:E93" si="1">IF(E67&gt;0,1,0)</f>
        <v>0</v>
      </c>
      <c r="F82">
        <f t="shared" ref="F82:BJ86" si="2">IF(F67&gt;0,1,0)</f>
        <v>0</v>
      </c>
      <c r="G82">
        <f t="shared" si="2"/>
        <v>0</v>
      </c>
      <c r="H82">
        <f t="shared" si="2"/>
        <v>0</v>
      </c>
      <c r="I82">
        <f t="shared" si="2"/>
        <v>0</v>
      </c>
      <c r="J82">
        <f t="shared" si="2"/>
        <v>0</v>
      </c>
      <c r="K82">
        <f t="shared" si="2"/>
        <v>0</v>
      </c>
      <c r="L82">
        <f t="shared" si="2"/>
        <v>0</v>
      </c>
      <c r="M82">
        <f t="shared" si="2"/>
        <v>0</v>
      </c>
      <c r="N82">
        <f t="shared" si="2"/>
        <v>0</v>
      </c>
      <c r="O82">
        <f t="shared" si="2"/>
        <v>0</v>
      </c>
      <c r="P82">
        <f t="shared" si="2"/>
        <v>0</v>
      </c>
      <c r="Q82">
        <f t="shared" si="2"/>
        <v>0</v>
      </c>
      <c r="R82">
        <f t="shared" si="2"/>
        <v>0</v>
      </c>
      <c r="S82">
        <f t="shared" si="2"/>
        <v>0</v>
      </c>
      <c r="T82">
        <f t="shared" si="2"/>
        <v>0</v>
      </c>
      <c r="U82">
        <f t="shared" si="2"/>
        <v>0</v>
      </c>
      <c r="V82">
        <f t="shared" si="2"/>
        <v>0</v>
      </c>
      <c r="W82">
        <f t="shared" si="2"/>
        <v>1</v>
      </c>
      <c r="X82">
        <f t="shared" si="2"/>
        <v>1</v>
      </c>
      <c r="Y82">
        <f t="shared" si="2"/>
        <v>1</v>
      </c>
      <c r="Z82">
        <f t="shared" si="2"/>
        <v>0</v>
      </c>
      <c r="AA82">
        <f t="shared" si="2"/>
        <v>0</v>
      </c>
      <c r="AB82">
        <f t="shared" si="2"/>
        <v>0</v>
      </c>
      <c r="AC82">
        <f t="shared" si="2"/>
        <v>0</v>
      </c>
      <c r="AD82">
        <f t="shared" si="2"/>
        <v>0</v>
      </c>
      <c r="AE82">
        <f>SUM(E82:AD82)</f>
        <v>3</v>
      </c>
      <c r="AF82">
        <f t="shared" si="2"/>
        <v>1</v>
      </c>
      <c r="AG82">
        <f t="shared" si="2"/>
        <v>1</v>
      </c>
      <c r="AH82">
        <f t="shared" si="2"/>
        <v>1</v>
      </c>
      <c r="AI82">
        <f t="shared" si="2"/>
        <v>0</v>
      </c>
      <c r="AJ82">
        <f t="shared" si="2"/>
        <v>0</v>
      </c>
      <c r="AK82">
        <f t="shared" si="2"/>
        <v>0</v>
      </c>
      <c r="AL82">
        <f t="shared" si="2"/>
        <v>0</v>
      </c>
      <c r="AM82">
        <f t="shared" si="2"/>
        <v>0</v>
      </c>
      <c r="AN82">
        <f t="shared" si="2"/>
        <v>0</v>
      </c>
      <c r="AO82">
        <f t="shared" si="2"/>
        <v>0</v>
      </c>
      <c r="AP82">
        <f t="shared" si="2"/>
        <v>0</v>
      </c>
      <c r="AQ82">
        <f t="shared" si="2"/>
        <v>1</v>
      </c>
      <c r="AR82">
        <f t="shared" si="2"/>
        <v>0</v>
      </c>
      <c r="AS82">
        <f t="shared" si="2"/>
        <v>0</v>
      </c>
      <c r="AT82">
        <f t="shared" si="2"/>
        <v>0</v>
      </c>
      <c r="AU82">
        <f t="shared" si="2"/>
        <v>0</v>
      </c>
      <c r="AV82">
        <f t="shared" si="2"/>
        <v>0</v>
      </c>
      <c r="AW82">
        <f t="shared" si="2"/>
        <v>0</v>
      </c>
      <c r="AX82">
        <f>SUM(AF82:AW82)</f>
        <v>4</v>
      </c>
      <c r="AY82">
        <f t="shared" si="2"/>
        <v>0</v>
      </c>
      <c r="AZ82">
        <f t="shared" si="2"/>
        <v>0</v>
      </c>
      <c r="BA82">
        <f t="shared" si="2"/>
        <v>0</v>
      </c>
      <c r="BB82">
        <f t="shared" si="2"/>
        <v>0</v>
      </c>
      <c r="BC82">
        <f t="shared" si="2"/>
        <v>0</v>
      </c>
      <c r="BD82">
        <f t="shared" si="2"/>
        <v>0</v>
      </c>
      <c r="BE82">
        <f t="shared" si="2"/>
        <v>1</v>
      </c>
      <c r="BF82">
        <f t="shared" si="2"/>
        <v>0</v>
      </c>
      <c r="BG82">
        <f t="shared" si="2"/>
        <v>0</v>
      </c>
      <c r="BH82">
        <f t="shared" si="2"/>
        <v>0</v>
      </c>
      <c r="BI82">
        <f t="shared" si="2"/>
        <v>0</v>
      </c>
      <c r="BJ82">
        <f t="shared" si="2"/>
        <v>0</v>
      </c>
      <c r="BK82">
        <f t="shared" ref="BK82:DT86" si="3">IF(BK67&gt;0,1,0)</f>
        <v>0</v>
      </c>
      <c r="BL82">
        <f t="shared" si="3"/>
        <v>0</v>
      </c>
      <c r="BM82">
        <f t="shared" si="3"/>
        <v>0</v>
      </c>
      <c r="BN82">
        <f t="shared" si="3"/>
        <v>0</v>
      </c>
      <c r="BO82">
        <f t="shared" si="3"/>
        <v>0</v>
      </c>
      <c r="BP82">
        <f t="shared" si="3"/>
        <v>0</v>
      </c>
      <c r="BQ82">
        <f t="shared" si="3"/>
        <v>0</v>
      </c>
      <c r="BR82">
        <f t="shared" si="3"/>
        <v>0</v>
      </c>
      <c r="BS82">
        <f t="shared" si="3"/>
        <v>0</v>
      </c>
      <c r="BT82">
        <f t="shared" si="3"/>
        <v>0</v>
      </c>
      <c r="BU82">
        <f t="shared" si="3"/>
        <v>0</v>
      </c>
      <c r="BV82">
        <f t="shared" si="3"/>
        <v>0</v>
      </c>
      <c r="BW82">
        <f>SUM(AY82:BV82)</f>
        <v>1</v>
      </c>
      <c r="BX82">
        <f t="shared" si="3"/>
        <v>0</v>
      </c>
      <c r="BY82">
        <f t="shared" si="3"/>
        <v>0</v>
      </c>
      <c r="BZ82">
        <f t="shared" si="3"/>
        <v>0</v>
      </c>
      <c r="CA82">
        <f t="shared" si="3"/>
        <v>0</v>
      </c>
      <c r="CB82">
        <f t="shared" si="3"/>
        <v>1</v>
      </c>
      <c r="CC82">
        <f t="shared" si="3"/>
        <v>0</v>
      </c>
      <c r="CD82">
        <f t="shared" si="3"/>
        <v>0</v>
      </c>
      <c r="CE82">
        <f t="shared" si="3"/>
        <v>0</v>
      </c>
      <c r="CF82">
        <f t="shared" si="3"/>
        <v>0</v>
      </c>
      <c r="CG82">
        <f t="shared" si="3"/>
        <v>0</v>
      </c>
      <c r="CH82">
        <f t="shared" si="3"/>
        <v>0</v>
      </c>
      <c r="CI82">
        <f t="shared" si="3"/>
        <v>0</v>
      </c>
      <c r="CJ82">
        <f>SUM(BX82:CI82)</f>
        <v>1</v>
      </c>
      <c r="CK82">
        <f t="shared" si="3"/>
        <v>0</v>
      </c>
      <c r="CL82">
        <f t="shared" si="3"/>
        <v>0</v>
      </c>
      <c r="CM82">
        <f t="shared" si="3"/>
        <v>0</v>
      </c>
      <c r="CN82">
        <f t="shared" si="3"/>
        <v>0</v>
      </c>
      <c r="CO82">
        <f t="shared" si="3"/>
        <v>0</v>
      </c>
      <c r="CP82">
        <f t="shared" si="3"/>
        <v>0</v>
      </c>
      <c r="CQ82">
        <f t="shared" si="3"/>
        <v>0</v>
      </c>
      <c r="CR82">
        <f t="shared" si="3"/>
        <v>0</v>
      </c>
      <c r="CS82">
        <f t="shared" si="3"/>
        <v>0</v>
      </c>
      <c r="CT82">
        <f t="shared" si="3"/>
        <v>0</v>
      </c>
      <c r="CU82">
        <f t="shared" si="3"/>
        <v>0</v>
      </c>
      <c r="CV82">
        <f t="shared" si="3"/>
        <v>0</v>
      </c>
      <c r="CW82">
        <f t="shared" si="3"/>
        <v>0</v>
      </c>
      <c r="CX82">
        <f t="shared" si="3"/>
        <v>1</v>
      </c>
      <c r="CY82">
        <f t="shared" si="3"/>
        <v>1</v>
      </c>
      <c r="CZ82">
        <f>SUM(CK82:CY82)</f>
        <v>2</v>
      </c>
      <c r="DA82">
        <f t="shared" si="3"/>
        <v>0</v>
      </c>
      <c r="DB82">
        <f t="shared" si="3"/>
        <v>0</v>
      </c>
      <c r="DC82">
        <f t="shared" si="3"/>
        <v>0</v>
      </c>
      <c r="DD82">
        <f>SUM(DA82:DC82)</f>
        <v>0</v>
      </c>
      <c r="DE82">
        <f t="shared" si="3"/>
        <v>0</v>
      </c>
      <c r="DF82">
        <f t="shared" si="3"/>
        <v>0</v>
      </c>
      <c r="DG82">
        <f t="shared" si="3"/>
        <v>1</v>
      </c>
      <c r="DH82">
        <f t="shared" si="3"/>
        <v>1</v>
      </c>
      <c r="DI82">
        <f t="shared" si="3"/>
        <v>1</v>
      </c>
      <c r="DJ82">
        <f t="shared" si="3"/>
        <v>1</v>
      </c>
      <c r="DK82">
        <f t="shared" si="3"/>
        <v>0</v>
      </c>
      <c r="DL82">
        <f t="shared" si="3"/>
        <v>0</v>
      </c>
      <c r="DM82">
        <f t="shared" si="3"/>
        <v>0</v>
      </c>
      <c r="DN82">
        <f t="shared" si="3"/>
        <v>0</v>
      </c>
      <c r="DO82">
        <f t="shared" si="3"/>
        <v>0</v>
      </c>
      <c r="DP82">
        <f t="shared" si="3"/>
        <v>0</v>
      </c>
      <c r="DQ82">
        <f t="shared" si="3"/>
        <v>0</v>
      </c>
      <c r="DR82">
        <f t="shared" si="3"/>
        <v>0</v>
      </c>
      <c r="DS82">
        <f t="shared" si="3"/>
        <v>0</v>
      </c>
      <c r="DT82">
        <f t="shared" si="3"/>
        <v>0</v>
      </c>
      <c r="DU82">
        <f>IF(DU67&gt;0,1,0)</f>
        <v>0</v>
      </c>
      <c r="DV82">
        <f t="shared" ref="DV82:GD86" si="4">IF(DV67&gt;0,1,0)</f>
        <v>0</v>
      </c>
      <c r="DW82">
        <f t="shared" si="4"/>
        <v>0</v>
      </c>
      <c r="DX82">
        <f t="shared" si="4"/>
        <v>0</v>
      </c>
      <c r="DY82">
        <f t="shared" si="4"/>
        <v>0</v>
      </c>
      <c r="DZ82">
        <f t="shared" si="4"/>
        <v>0</v>
      </c>
      <c r="EA82">
        <f t="shared" si="4"/>
        <v>0</v>
      </c>
      <c r="EB82">
        <f t="shared" si="4"/>
        <v>0</v>
      </c>
      <c r="EC82">
        <f t="shared" si="4"/>
        <v>0</v>
      </c>
      <c r="ED82">
        <f t="shared" si="4"/>
        <v>0</v>
      </c>
      <c r="EE82">
        <f t="shared" ref="EE82:EE93" si="5">SUM(DE82:ED82)</f>
        <v>4</v>
      </c>
      <c r="EF82">
        <f t="shared" si="4"/>
        <v>0</v>
      </c>
      <c r="EG82">
        <f t="shared" si="4"/>
        <v>0</v>
      </c>
      <c r="EH82">
        <f t="shared" si="4"/>
        <v>0</v>
      </c>
      <c r="EI82">
        <f t="shared" si="4"/>
        <v>0</v>
      </c>
      <c r="EJ82">
        <f t="shared" si="4"/>
        <v>0</v>
      </c>
      <c r="EK82">
        <f t="shared" si="4"/>
        <v>0</v>
      </c>
      <c r="EL82">
        <f t="shared" si="4"/>
        <v>0</v>
      </c>
      <c r="EM82">
        <f t="shared" si="4"/>
        <v>0</v>
      </c>
      <c r="EN82">
        <f t="shared" si="4"/>
        <v>0</v>
      </c>
      <c r="EO82">
        <f t="shared" si="4"/>
        <v>0</v>
      </c>
      <c r="EP82">
        <f t="shared" si="4"/>
        <v>0</v>
      </c>
      <c r="EQ82">
        <f t="shared" si="4"/>
        <v>0</v>
      </c>
      <c r="ER82">
        <f t="shared" si="4"/>
        <v>0</v>
      </c>
      <c r="ES82">
        <f t="shared" si="4"/>
        <v>0</v>
      </c>
      <c r="ET82">
        <f t="shared" si="4"/>
        <v>0</v>
      </c>
      <c r="EU82">
        <f t="shared" si="4"/>
        <v>0</v>
      </c>
      <c r="EV82">
        <f t="shared" si="4"/>
        <v>0</v>
      </c>
      <c r="EW82">
        <f t="shared" si="4"/>
        <v>0</v>
      </c>
      <c r="EX82">
        <f t="shared" si="4"/>
        <v>0</v>
      </c>
      <c r="EY82">
        <f t="shared" si="4"/>
        <v>0</v>
      </c>
      <c r="EZ82">
        <f t="shared" ref="EZ82:EZ93" si="6">SUM(EF82:EY82)</f>
        <v>0</v>
      </c>
      <c r="FA82">
        <f t="shared" si="4"/>
        <v>0</v>
      </c>
      <c r="FB82">
        <f t="shared" si="4"/>
        <v>0</v>
      </c>
      <c r="FC82">
        <f t="shared" si="4"/>
        <v>0</v>
      </c>
      <c r="FD82">
        <f t="shared" si="4"/>
        <v>0</v>
      </c>
      <c r="FE82">
        <f t="shared" si="4"/>
        <v>0</v>
      </c>
      <c r="FF82">
        <f t="shared" si="4"/>
        <v>0</v>
      </c>
      <c r="FG82">
        <f t="shared" si="4"/>
        <v>0</v>
      </c>
      <c r="FH82">
        <f t="shared" si="4"/>
        <v>0</v>
      </c>
      <c r="FI82">
        <f t="shared" si="4"/>
        <v>0</v>
      </c>
      <c r="FJ82">
        <f t="shared" si="4"/>
        <v>0</v>
      </c>
      <c r="FK82">
        <f t="shared" si="4"/>
        <v>0</v>
      </c>
      <c r="FL82">
        <f t="shared" ref="FL82:FL93" si="7">SUM(FA82:FK82)</f>
        <v>0</v>
      </c>
      <c r="FM82">
        <f t="shared" si="4"/>
        <v>0</v>
      </c>
      <c r="FN82">
        <f t="shared" si="4"/>
        <v>0</v>
      </c>
      <c r="FO82">
        <f t="shared" si="4"/>
        <v>0</v>
      </c>
      <c r="FP82">
        <f t="shared" si="4"/>
        <v>0</v>
      </c>
      <c r="FQ82">
        <f t="shared" ref="FQ82:FQ93" si="8">SUM(FM82:FP82)</f>
        <v>0</v>
      </c>
      <c r="FR82">
        <f t="shared" si="4"/>
        <v>0</v>
      </c>
      <c r="FS82">
        <f t="shared" si="4"/>
        <v>0</v>
      </c>
      <c r="FT82">
        <f t="shared" si="4"/>
        <v>0</v>
      </c>
      <c r="FU82">
        <f t="shared" si="4"/>
        <v>1</v>
      </c>
      <c r="FV82">
        <f t="shared" si="4"/>
        <v>1</v>
      </c>
      <c r="FW82">
        <f t="shared" si="4"/>
        <v>0</v>
      </c>
      <c r="FX82">
        <f t="shared" si="4"/>
        <v>0</v>
      </c>
      <c r="FY82">
        <f t="shared" si="4"/>
        <v>0</v>
      </c>
      <c r="FZ82">
        <f t="shared" si="4"/>
        <v>0</v>
      </c>
      <c r="GA82">
        <f t="shared" si="4"/>
        <v>0</v>
      </c>
      <c r="GB82">
        <f t="shared" si="4"/>
        <v>0</v>
      </c>
      <c r="GC82">
        <f t="shared" ref="GC82:GC93" si="9">SUM(FR82:GB82)</f>
        <v>2</v>
      </c>
      <c r="GD82">
        <f t="shared" si="4"/>
        <v>1</v>
      </c>
    </row>
    <row r="83" spans="3:186" x14ac:dyDescent="0.2">
      <c r="C83">
        <v>0</v>
      </c>
      <c r="D83" t="s">
        <v>12</v>
      </c>
      <c r="E83">
        <f t="shared" si="1"/>
        <v>0</v>
      </c>
      <c r="F83">
        <f t="shared" ref="F83:T83" si="10">IF(F68&gt;0,1,0)</f>
        <v>0</v>
      </c>
      <c r="G83">
        <f t="shared" si="10"/>
        <v>0</v>
      </c>
      <c r="H83">
        <f t="shared" si="10"/>
        <v>0</v>
      </c>
      <c r="I83">
        <f t="shared" si="10"/>
        <v>0</v>
      </c>
      <c r="J83">
        <f t="shared" si="10"/>
        <v>0</v>
      </c>
      <c r="K83">
        <f t="shared" si="10"/>
        <v>0</v>
      </c>
      <c r="L83">
        <f t="shared" si="10"/>
        <v>0</v>
      </c>
      <c r="M83">
        <f t="shared" si="10"/>
        <v>0</v>
      </c>
      <c r="N83">
        <f t="shared" si="10"/>
        <v>0</v>
      </c>
      <c r="O83">
        <f t="shared" si="10"/>
        <v>0</v>
      </c>
      <c r="P83">
        <f t="shared" si="10"/>
        <v>0</v>
      </c>
      <c r="Q83">
        <f t="shared" si="10"/>
        <v>0</v>
      </c>
      <c r="R83">
        <f t="shared" si="10"/>
        <v>0</v>
      </c>
      <c r="S83">
        <f t="shared" si="10"/>
        <v>1</v>
      </c>
      <c r="T83">
        <f t="shared" si="10"/>
        <v>0</v>
      </c>
      <c r="U83">
        <f t="shared" si="2"/>
        <v>1</v>
      </c>
      <c r="V83">
        <f t="shared" si="2"/>
        <v>1</v>
      </c>
      <c r="W83">
        <f t="shared" si="2"/>
        <v>0</v>
      </c>
      <c r="X83">
        <f t="shared" si="2"/>
        <v>0</v>
      </c>
      <c r="Y83">
        <f t="shared" si="2"/>
        <v>0</v>
      </c>
      <c r="Z83">
        <f t="shared" si="2"/>
        <v>0</v>
      </c>
      <c r="AA83">
        <f t="shared" si="2"/>
        <v>0</v>
      </c>
      <c r="AB83">
        <f t="shared" si="2"/>
        <v>0</v>
      </c>
      <c r="AC83">
        <f t="shared" si="2"/>
        <v>0</v>
      </c>
      <c r="AD83">
        <f t="shared" si="2"/>
        <v>0</v>
      </c>
      <c r="AE83">
        <f t="shared" ref="AE83:AE93" si="11">SUM(E83:AD83)</f>
        <v>3</v>
      </c>
      <c r="AF83">
        <f t="shared" si="2"/>
        <v>0</v>
      </c>
      <c r="AG83">
        <f t="shared" si="2"/>
        <v>0</v>
      </c>
      <c r="AH83">
        <f t="shared" si="2"/>
        <v>0</v>
      </c>
      <c r="AI83">
        <f t="shared" si="2"/>
        <v>0</v>
      </c>
      <c r="AJ83">
        <f t="shared" si="2"/>
        <v>0</v>
      </c>
      <c r="AK83">
        <f t="shared" si="2"/>
        <v>0</v>
      </c>
      <c r="AL83">
        <f t="shared" si="2"/>
        <v>0</v>
      </c>
      <c r="AM83">
        <f t="shared" si="2"/>
        <v>1</v>
      </c>
      <c r="AN83">
        <f t="shared" si="2"/>
        <v>0</v>
      </c>
      <c r="AO83">
        <f t="shared" si="2"/>
        <v>0</v>
      </c>
      <c r="AP83">
        <f t="shared" si="2"/>
        <v>0</v>
      </c>
      <c r="AQ83">
        <f t="shared" si="2"/>
        <v>0</v>
      </c>
      <c r="AR83">
        <f t="shared" si="2"/>
        <v>0</v>
      </c>
      <c r="AS83">
        <f t="shared" si="2"/>
        <v>0</v>
      </c>
      <c r="AT83">
        <f t="shared" si="2"/>
        <v>0</v>
      </c>
      <c r="AU83">
        <f t="shared" si="2"/>
        <v>0</v>
      </c>
      <c r="AV83">
        <f t="shared" si="2"/>
        <v>0</v>
      </c>
      <c r="AW83">
        <f t="shared" si="2"/>
        <v>0</v>
      </c>
      <c r="AX83">
        <f t="shared" ref="AX83:AX93" si="12">SUM(AF83:AW83)</f>
        <v>1</v>
      </c>
      <c r="AY83">
        <f t="shared" si="2"/>
        <v>0</v>
      </c>
      <c r="AZ83">
        <f t="shared" si="2"/>
        <v>0</v>
      </c>
      <c r="BA83">
        <f t="shared" si="2"/>
        <v>0</v>
      </c>
      <c r="BB83">
        <f t="shared" si="2"/>
        <v>0</v>
      </c>
      <c r="BC83">
        <f t="shared" si="2"/>
        <v>0</v>
      </c>
      <c r="BD83">
        <f t="shared" si="2"/>
        <v>0</v>
      </c>
      <c r="BE83">
        <f t="shared" si="2"/>
        <v>0</v>
      </c>
      <c r="BF83">
        <f t="shared" si="2"/>
        <v>0</v>
      </c>
      <c r="BG83">
        <f t="shared" si="2"/>
        <v>0</v>
      </c>
      <c r="BH83">
        <f t="shared" si="2"/>
        <v>1</v>
      </c>
      <c r="BI83">
        <f t="shared" si="2"/>
        <v>1</v>
      </c>
      <c r="BJ83">
        <f t="shared" si="2"/>
        <v>0</v>
      </c>
      <c r="BK83">
        <f t="shared" ref="BK83:BV83" si="13">IF(BK68&gt;0,1,0)</f>
        <v>0</v>
      </c>
      <c r="BL83">
        <f t="shared" si="13"/>
        <v>0</v>
      </c>
      <c r="BM83">
        <f t="shared" si="13"/>
        <v>0</v>
      </c>
      <c r="BN83">
        <f t="shared" si="13"/>
        <v>0</v>
      </c>
      <c r="BO83">
        <f t="shared" si="13"/>
        <v>0</v>
      </c>
      <c r="BP83">
        <f t="shared" si="13"/>
        <v>0</v>
      </c>
      <c r="BQ83">
        <f t="shared" si="13"/>
        <v>0</v>
      </c>
      <c r="BR83">
        <f t="shared" si="13"/>
        <v>0</v>
      </c>
      <c r="BS83">
        <f t="shared" si="13"/>
        <v>0</v>
      </c>
      <c r="BT83">
        <f t="shared" si="13"/>
        <v>0</v>
      </c>
      <c r="BU83">
        <f t="shared" si="13"/>
        <v>0</v>
      </c>
      <c r="BV83">
        <f t="shared" si="13"/>
        <v>0</v>
      </c>
      <c r="BW83">
        <f t="shared" ref="BW83:BW92" si="14">SUM(AY83:BV83)</f>
        <v>2</v>
      </c>
      <c r="BX83">
        <f>IF(BX68&gt;0,1,0)</f>
        <v>1</v>
      </c>
      <c r="BY83">
        <f>IF(BY68&gt;0,1,0)</f>
        <v>0</v>
      </c>
      <c r="BZ83">
        <f>IF(BZ68&gt;0,1,0)</f>
        <v>0</v>
      </c>
      <c r="CA83">
        <f t="shared" si="3"/>
        <v>0</v>
      </c>
      <c r="CB83">
        <f t="shared" si="3"/>
        <v>0</v>
      </c>
      <c r="CC83">
        <f t="shared" si="3"/>
        <v>0</v>
      </c>
      <c r="CD83">
        <f t="shared" si="3"/>
        <v>0</v>
      </c>
      <c r="CE83">
        <f t="shared" si="3"/>
        <v>0</v>
      </c>
      <c r="CF83">
        <f t="shared" si="3"/>
        <v>0</v>
      </c>
      <c r="CG83">
        <f t="shared" si="3"/>
        <v>0</v>
      </c>
      <c r="CH83">
        <f t="shared" si="3"/>
        <v>0</v>
      </c>
      <c r="CI83">
        <f t="shared" si="3"/>
        <v>0</v>
      </c>
      <c r="CJ83">
        <f t="shared" ref="CJ83:CJ93" si="15">SUM(BX83:CI83)</f>
        <v>1</v>
      </c>
      <c r="CK83">
        <f t="shared" si="3"/>
        <v>0</v>
      </c>
      <c r="CL83">
        <f t="shared" si="3"/>
        <v>0</v>
      </c>
      <c r="CM83">
        <f t="shared" si="3"/>
        <v>0</v>
      </c>
      <c r="CN83">
        <f t="shared" si="3"/>
        <v>0</v>
      </c>
      <c r="CO83">
        <f t="shared" si="3"/>
        <v>1</v>
      </c>
      <c r="CP83">
        <f t="shared" si="3"/>
        <v>1</v>
      </c>
      <c r="CQ83">
        <f t="shared" si="3"/>
        <v>0</v>
      </c>
      <c r="CR83">
        <f t="shared" si="3"/>
        <v>0</v>
      </c>
      <c r="CS83">
        <f t="shared" si="3"/>
        <v>0</v>
      </c>
      <c r="CT83">
        <f t="shared" si="3"/>
        <v>1</v>
      </c>
      <c r="CU83">
        <f t="shared" si="3"/>
        <v>1</v>
      </c>
      <c r="CV83">
        <f t="shared" si="3"/>
        <v>0</v>
      </c>
      <c r="CW83">
        <f t="shared" si="3"/>
        <v>1</v>
      </c>
      <c r="CX83">
        <f t="shared" si="3"/>
        <v>0</v>
      </c>
      <c r="CY83">
        <f t="shared" si="3"/>
        <v>0</v>
      </c>
      <c r="CZ83">
        <f t="shared" ref="CZ83:CZ93" si="16">SUM(CK83:CY83)</f>
        <v>5</v>
      </c>
      <c r="DA83">
        <f t="shared" si="3"/>
        <v>1</v>
      </c>
      <c r="DB83">
        <f t="shared" si="3"/>
        <v>0</v>
      </c>
      <c r="DC83">
        <f t="shared" si="3"/>
        <v>0</v>
      </c>
      <c r="DD83">
        <f t="shared" ref="DD83:DD93" si="17">SUM(DA83:DC83)</f>
        <v>1</v>
      </c>
      <c r="DE83">
        <f t="shared" si="3"/>
        <v>0</v>
      </c>
      <c r="DF83">
        <f t="shared" si="3"/>
        <v>0</v>
      </c>
      <c r="DG83">
        <f t="shared" si="3"/>
        <v>0</v>
      </c>
      <c r="DH83">
        <f t="shared" si="3"/>
        <v>0</v>
      </c>
      <c r="DI83">
        <f t="shared" si="3"/>
        <v>0</v>
      </c>
      <c r="DJ83">
        <f t="shared" si="3"/>
        <v>0</v>
      </c>
      <c r="DK83">
        <f t="shared" si="3"/>
        <v>0</v>
      </c>
      <c r="DL83">
        <f t="shared" si="3"/>
        <v>0</v>
      </c>
      <c r="DM83">
        <f t="shared" si="3"/>
        <v>0</v>
      </c>
      <c r="DN83">
        <f t="shared" si="3"/>
        <v>0</v>
      </c>
      <c r="DO83">
        <f t="shared" si="3"/>
        <v>0</v>
      </c>
      <c r="DP83">
        <f t="shared" si="3"/>
        <v>0</v>
      </c>
      <c r="DQ83">
        <f t="shared" si="3"/>
        <v>0</v>
      </c>
      <c r="DR83">
        <f t="shared" si="3"/>
        <v>0</v>
      </c>
      <c r="DS83">
        <f t="shared" si="3"/>
        <v>0</v>
      </c>
      <c r="DT83">
        <f t="shared" si="3"/>
        <v>0</v>
      </c>
      <c r="DU83">
        <f t="shared" ref="DU83:EJ83" si="18">IF(DU68&gt;0,1,0)</f>
        <v>0</v>
      </c>
      <c r="DV83">
        <f t="shared" si="18"/>
        <v>0</v>
      </c>
      <c r="DW83">
        <f t="shared" si="18"/>
        <v>0</v>
      </c>
      <c r="DX83">
        <f t="shared" si="18"/>
        <v>0</v>
      </c>
      <c r="DY83">
        <f t="shared" si="18"/>
        <v>0</v>
      </c>
      <c r="DZ83">
        <f t="shared" si="18"/>
        <v>0</v>
      </c>
      <c r="EA83">
        <f t="shared" si="18"/>
        <v>0</v>
      </c>
      <c r="EB83">
        <f t="shared" si="18"/>
        <v>0</v>
      </c>
      <c r="EC83">
        <f t="shared" si="18"/>
        <v>0</v>
      </c>
      <c r="ED83">
        <f t="shared" si="18"/>
        <v>0</v>
      </c>
      <c r="EE83">
        <f t="shared" si="5"/>
        <v>0</v>
      </c>
      <c r="EF83">
        <f t="shared" si="18"/>
        <v>0</v>
      </c>
      <c r="EG83">
        <f t="shared" si="18"/>
        <v>0</v>
      </c>
      <c r="EH83">
        <f t="shared" si="18"/>
        <v>0</v>
      </c>
      <c r="EI83">
        <f t="shared" si="18"/>
        <v>0</v>
      </c>
      <c r="EJ83">
        <f t="shared" si="18"/>
        <v>0</v>
      </c>
      <c r="EK83">
        <f t="shared" si="4"/>
        <v>0</v>
      </c>
      <c r="EL83">
        <f t="shared" si="4"/>
        <v>0</v>
      </c>
      <c r="EM83">
        <f t="shared" si="4"/>
        <v>0</v>
      </c>
      <c r="EN83">
        <f t="shared" si="4"/>
        <v>0</v>
      </c>
      <c r="EO83">
        <f t="shared" si="4"/>
        <v>0</v>
      </c>
      <c r="EP83">
        <f t="shared" si="4"/>
        <v>0</v>
      </c>
      <c r="EQ83">
        <f t="shared" si="4"/>
        <v>0</v>
      </c>
      <c r="ER83">
        <f t="shared" si="4"/>
        <v>0</v>
      </c>
      <c r="ES83">
        <f t="shared" si="4"/>
        <v>0</v>
      </c>
      <c r="ET83">
        <f t="shared" si="4"/>
        <v>0</v>
      </c>
      <c r="EU83">
        <f t="shared" si="4"/>
        <v>0</v>
      </c>
      <c r="EV83">
        <f t="shared" si="4"/>
        <v>0</v>
      </c>
      <c r="EW83">
        <f t="shared" si="4"/>
        <v>0</v>
      </c>
      <c r="EX83">
        <f t="shared" si="4"/>
        <v>0</v>
      </c>
      <c r="EY83">
        <f t="shared" si="4"/>
        <v>0</v>
      </c>
      <c r="EZ83">
        <f t="shared" si="6"/>
        <v>0</v>
      </c>
      <c r="FA83">
        <f t="shared" si="4"/>
        <v>0</v>
      </c>
      <c r="FB83">
        <f t="shared" si="4"/>
        <v>0</v>
      </c>
      <c r="FC83">
        <f t="shared" si="4"/>
        <v>0</v>
      </c>
      <c r="FD83">
        <f t="shared" si="4"/>
        <v>0</v>
      </c>
      <c r="FE83">
        <f t="shared" si="4"/>
        <v>0</v>
      </c>
      <c r="FF83">
        <f t="shared" si="4"/>
        <v>0</v>
      </c>
      <c r="FG83">
        <f t="shared" si="4"/>
        <v>0</v>
      </c>
      <c r="FH83">
        <f t="shared" si="4"/>
        <v>0</v>
      </c>
      <c r="FI83">
        <f t="shared" si="4"/>
        <v>0</v>
      </c>
      <c r="FJ83">
        <f t="shared" si="4"/>
        <v>0</v>
      </c>
      <c r="FK83">
        <f t="shared" si="4"/>
        <v>0</v>
      </c>
      <c r="FL83">
        <f t="shared" si="7"/>
        <v>0</v>
      </c>
      <c r="FM83">
        <f t="shared" si="4"/>
        <v>1</v>
      </c>
      <c r="FN83">
        <f t="shared" si="4"/>
        <v>1</v>
      </c>
      <c r="FO83">
        <f t="shared" si="4"/>
        <v>0</v>
      </c>
      <c r="FP83">
        <f t="shared" si="4"/>
        <v>0</v>
      </c>
      <c r="FQ83">
        <f t="shared" si="8"/>
        <v>2</v>
      </c>
      <c r="FR83">
        <f t="shared" si="4"/>
        <v>1</v>
      </c>
      <c r="FS83">
        <f t="shared" si="4"/>
        <v>0</v>
      </c>
      <c r="FT83">
        <f t="shared" si="4"/>
        <v>0</v>
      </c>
      <c r="FU83">
        <f t="shared" si="4"/>
        <v>0</v>
      </c>
      <c r="FV83">
        <f t="shared" si="4"/>
        <v>0</v>
      </c>
      <c r="FW83">
        <f t="shared" si="4"/>
        <v>0</v>
      </c>
      <c r="FX83">
        <f t="shared" si="4"/>
        <v>0</v>
      </c>
      <c r="FY83">
        <f t="shared" si="4"/>
        <v>0</v>
      </c>
      <c r="FZ83">
        <f t="shared" si="4"/>
        <v>0</v>
      </c>
      <c r="GA83">
        <f t="shared" si="4"/>
        <v>0</v>
      </c>
      <c r="GB83">
        <f t="shared" si="4"/>
        <v>0</v>
      </c>
      <c r="GC83">
        <f t="shared" si="9"/>
        <v>1</v>
      </c>
      <c r="GD83">
        <f t="shared" si="4"/>
        <v>1</v>
      </c>
    </row>
    <row r="84" spans="3:186" x14ac:dyDescent="0.2">
      <c r="C84">
        <v>0</v>
      </c>
      <c r="D84" t="s">
        <v>36</v>
      </c>
      <c r="E84">
        <f t="shared" si="1"/>
        <v>0</v>
      </c>
      <c r="F84">
        <f t="shared" si="2"/>
        <v>0</v>
      </c>
      <c r="G84">
        <f t="shared" si="2"/>
        <v>0</v>
      </c>
      <c r="H84">
        <f t="shared" si="2"/>
        <v>0</v>
      </c>
      <c r="I84">
        <f t="shared" si="2"/>
        <v>0</v>
      </c>
      <c r="J84">
        <f t="shared" si="2"/>
        <v>0</v>
      </c>
      <c r="K84">
        <f t="shared" si="2"/>
        <v>0</v>
      </c>
      <c r="L84">
        <f t="shared" si="2"/>
        <v>0</v>
      </c>
      <c r="M84">
        <f t="shared" si="2"/>
        <v>0</v>
      </c>
      <c r="N84">
        <f t="shared" si="2"/>
        <v>0</v>
      </c>
      <c r="O84">
        <f t="shared" si="2"/>
        <v>0</v>
      </c>
      <c r="P84">
        <f t="shared" si="2"/>
        <v>0</v>
      </c>
      <c r="Q84">
        <f t="shared" si="2"/>
        <v>0</v>
      </c>
      <c r="R84">
        <f t="shared" si="2"/>
        <v>0</v>
      </c>
      <c r="S84">
        <f t="shared" si="2"/>
        <v>0</v>
      </c>
      <c r="T84">
        <f t="shared" si="2"/>
        <v>1</v>
      </c>
      <c r="U84">
        <f t="shared" si="2"/>
        <v>0</v>
      </c>
      <c r="V84">
        <f t="shared" si="2"/>
        <v>0</v>
      </c>
      <c r="W84">
        <f t="shared" si="2"/>
        <v>0</v>
      </c>
      <c r="X84">
        <f t="shared" si="2"/>
        <v>0</v>
      </c>
      <c r="Y84">
        <f t="shared" si="2"/>
        <v>0</v>
      </c>
      <c r="Z84">
        <f t="shared" si="2"/>
        <v>1</v>
      </c>
      <c r="AA84">
        <f t="shared" si="2"/>
        <v>1</v>
      </c>
      <c r="AB84">
        <f t="shared" si="2"/>
        <v>0</v>
      </c>
      <c r="AC84">
        <f t="shared" si="2"/>
        <v>0</v>
      </c>
      <c r="AD84">
        <f t="shared" si="2"/>
        <v>0</v>
      </c>
      <c r="AE84">
        <f t="shared" si="11"/>
        <v>3</v>
      </c>
      <c r="AF84">
        <f t="shared" si="2"/>
        <v>0</v>
      </c>
      <c r="AG84">
        <f t="shared" si="2"/>
        <v>0</v>
      </c>
      <c r="AH84">
        <f t="shared" si="2"/>
        <v>0</v>
      </c>
      <c r="AI84">
        <f t="shared" si="2"/>
        <v>0</v>
      </c>
      <c r="AJ84">
        <f t="shared" si="2"/>
        <v>0</v>
      </c>
      <c r="AK84">
        <f t="shared" si="2"/>
        <v>1</v>
      </c>
      <c r="AL84">
        <f t="shared" si="2"/>
        <v>1</v>
      </c>
      <c r="AM84">
        <f t="shared" si="2"/>
        <v>0</v>
      </c>
      <c r="AN84">
        <f t="shared" si="2"/>
        <v>1</v>
      </c>
      <c r="AO84">
        <f t="shared" si="2"/>
        <v>1</v>
      </c>
      <c r="AP84">
        <f t="shared" si="2"/>
        <v>1</v>
      </c>
      <c r="AQ84">
        <f t="shared" si="2"/>
        <v>1</v>
      </c>
      <c r="AR84">
        <f t="shared" si="2"/>
        <v>0</v>
      </c>
      <c r="AS84">
        <f t="shared" si="2"/>
        <v>0</v>
      </c>
      <c r="AT84">
        <f t="shared" si="2"/>
        <v>0</v>
      </c>
      <c r="AU84">
        <f t="shared" si="2"/>
        <v>0</v>
      </c>
      <c r="AV84">
        <f t="shared" si="2"/>
        <v>0</v>
      </c>
      <c r="AW84">
        <f t="shared" si="2"/>
        <v>0</v>
      </c>
      <c r="AX84">
        <f t="shared" si="12"/>
        <v>6</v>
      </c>
      <c r="AY84">
        <f t="shared" si="2"/>
        <v>1</v>
      </c>
      <c r="AZ84">
        <f t="shared" si="2"/>
        <v>1</v>
      </c>
      <c r="BA84">
        <f t="shared" si="2"/>
        <v>0</v>
      </c>
      <c r="BB84">
        <f t="shared" si="2"/>
        <v>0</v>
      </c>
      <c r="BC84">
        <f t="shared" si="2"/>
        <v>0</v>
      </c>
      <c r="BD84">
        <f t="shared" si="2"/>
        <v>0</v>
      </c>
      <c r="BE84">
        <f t="shared" si="2"/>
        <v>0</v>
      </c>
      <c r="BF84">
        <f t="shared" si="2"/>
        <v>0</v>
      </c>
      <c r="BG84">
        <f t="shared" si="2"/>
        <v>0</v>
      </c>
      <c r="BH84">
        <f t="shared" si="2"/>
        <v>0</v>
      </c>
      <c r="BI84">
        <f t="shared" si="2"/>
        <v>0</v>
      </c>
      <c r="BJ84">
        <f t="shared" si="2"/>
        <v>1</v>
      </c>
      <c r="BK84">
        <f t="shared" ref="BK84:BK91" si="19">IF(BK69&gt;0,1,0)</f>
        <v>1</v>
      </c>
      <c r="BL84">
        <f t="shared" si="3"/>
        <v>0</v>
      </c>
      <c r="BM84">
        <f t="shared" si="3"/>
        <v>0</v>
      </c>
      <c r="BN84">
        <f t="shared" si="3"/>
        <v>0</v>
      </c>
      <c r="BO84">
        <f t="shared" si="3"/>
        <v>0</v>
      </c>
      <c r="BP84">
        <f t="shared" si="3"/>
        <v>0</v>
      </c>
      <c r="BQ84">
        <f t="shared" si="3"/>
        <v>0</v>
      </c>
      <c r="BR84">
        <f t="shared" si="3"/>
        <v>0</v>
      </c>
      <c r="BS84">
        <f t="shared" si="3"/>
        <v>0</v>
      </c>
      <c r="BT84">
        <f t="shared" si="3"/>
        <v>0</v>
      </c>
      <c r="BU84">
        <f t="shared" si="3"/>
        <v>0</v>
      </c>
      <c r="BV84">
        <f t="shared" si="3"/>
        <v>0</v>
      </c>
      <c r="BW84">
        <f t="shared" si="14"/>
        <v>4</v>
      </c>
      <c r="BX84">
        <f t="shared" si="3"/>
        <v>0</v>
      </c>
      <c r="BY84">
        <f t="shared" si="3"/>
        <v>0</v>
      </c>
      <c r="BZ84">
        <f t="shared" si="3"/>
        <v>1</v>
      </c>
      <c r="CA84">
        <f t="shared" si="3"/>
        <v>0</v>
      </c>
      <c r="CB84">
        <f t="shared" si="3"/>
        <v>0</v>
      </c>
      <c r="CC84">
        <f t="shared" si="3"/>
        <v>0</v>
      </c>
      <c r="CD84">
        <f t="shared" si="3"/>
        <v>0</v>
      </c>
      <c r="CE84">
        <f t="shared" si="3"/>
        <v>0</v>
      </c>
      <c r="CF84">
        <f t="shared" si="3"/>
        <v>0</v>
      </c>
      <c r="CG84">
        <f t="shared" si="3"/>
        <v>0</v>
      </c>
      <c r="CH84">
        <f t="shared" si="3"/>
        <v>0</v>
      </c>
      <c r="CI84">
        <f t="shared" si="3"/>
        <v>0</v>
      </c>
      <c r="CJ84">
        <f t="shared" si="15"/>
        <v>1</v>
      </c>
      <c r="CK84">
        <f t="shared" si="3"/>
        <v>0</v>
      </c>
      <c r="CL84">
        <f t="shared" si="3"/>
        <v>0</v>
      </c>
      <c r="CM84">
        <f t="shared" si="3"/>
        <v>0</v>
      </c>
      <c r="CN84">
        <f t="shared" si="3"/>
        <v>0</v>
      </c>
      <c r="CO84">
        <f t="shared" si="3"/>
        <v>0</v>
      </c>
      <c r="CP84">
        <f t="shared" si="3"/>
        <v>0</v>
      </c>
      <c r="CQ84">
        <f t="shared" si="3"/>
        <v>0</v>
      </c>
      <c r="CR84">
        <f t="shared" si="3"/>
        <v>0</v>
      </c>
      <c r="CS84">
        <f t="shared" si="3"/>
        <v>0</v>
      </c>
      <c r="CT84">
        <f t="shared" si="3"/>
        <v>0</v>
      </c>
      <c r="CU84">
        <f t="shared" si="3"/>
        <v>0</v>
      </c>
      <c r="CV84">
        <f t="shared" si="3"/>
        <v>0</v>
      </c>
      <c r="CW84">
        <f t="shared" si="3"/>
        <v>0</v>
      </c>
      <c r="CX84">
        <f t="shared" si="3"/>
        <v>0</v>
      </c>
      <c r="CY84">
        <f t="shared" si="3"/>
        <v>0</v>
      </c>
      <c r="CZ84">
        <f t="shared" si="16"/>
        <v>0</v>
      </c>
      <c r="DA84">
        <f t="shared" si="3"/>
        <v>0</v>
      </c>
      <c r="DB84">
        <f t="shared" si="3"/>
        <v>0</v>
      </c>
      <c r="DC84">
        <f t="shared" si="3"/>
        <v>0</v>
      </c>
      <c r="DD84">
        <f t="shared" si="17"/>
        <v>0</v>
      </c>
      <c r="DE84">
        <f t="shared" si="3"/>
        <v>1</v>
      </c>
      <c r="DF84">
        <f t="shared" si="3"/>
        <v>1</v>
      </c>
      <c r="DG84">
        <f t="shared" si="3"/>
        <v>0</v>
      </c>
      <c r="DH84">
        <f t="shared" si="3"/>
        <v>0</v>
      </c>
      <c r="DI84">
        <f t="shared" si="3"/>
        <v>0</v>
      </c>
      <c r="DJ84">
        <f t="shared" si="3"/>
        <v>0</v>
      </c>
      <c r="DK84">
        <f t="shared" si="3"/>
        <v>0</v>
      </c>
      <c r="DL84">
        <f t="shared" si="3"/>
        <v>0</v>
      </c>
      <c r="DM84">
        <f t="shared" si="3"/>
        <v>0</v>
      </c>
      <c r="DN84">
        <f t="shared" si="3"/>
        <v>0</v>
      </c>
      <c r="DO84">
        <f t="shared" si="3"/>
        <v>0</v>
      </c>
      <c r="DP84">
        <f t="shared" si="3"/>
        <v>0</v>
      </c>
      <c r="DQ84">
        <f t="shared" si="3"/>
        <v>0</v>
      </c>
      <c r="DR84">
        <f t="shared" si="3"/>
        <v>0</v>
      </c>
      <c r="DS84">
        <f t="shared" si="3"/>
        <v>0</v>
      </c>
      <c r="DT84">
        <f t="shared" si="3"/>
        <v>0</v>
      </c>
      <c r="DU84">
        <f t="shared" ref="DU84:DU91" si="20">IF(DU69&gt;0,1,0)</f>
        <v>0</v>
      </c>
      <c r="DV84">
        <f t="shared" si="4"/>
        <v>0</v>
      </c>
      <c r="DW84">
        <f t="shared" si="4"/>
        <v>0</v>
      </c>
      <c r="DX84">
        <f t="shared" si="4"/>
        <v>0</v>
      </c>
      <c r="DY84">
        <f t="shared" si="4"/>
        <v>0</v>
      </c>
      <c r="DZ84">
        <f t="shared" si="4"/>
        <v>0</v>
      </c>
      <c r="EA84">
        <f t="shared" si="4"/>
        <v>0</v>
      </c>
      <c r="EB84">
        <f t="shared" si="4"/>
        <v>1</v>
      </c>
      <c r="EC84">
        <f t="shared" si="4"/>
        <v>0</v>
      </c>
      <c r="ED84">
        <f t="shared" si="4"/>
        <v>0</v>
      </c>
      <c r="EE84">
        <f t="shared" si="5"/>
        <v>3</v>
      </c>
      <c r="EF84">
        <f t="shared" si="4"/>
        <v>0</v>
      </c>
      <c r="EG84">
        <f t="shared" si="4"/>
        <v>0</v>
      </c>
      <c r="EH84">
        <f t="shared" si="4"/>
        <v>0</v>
      </c>
      <c r="EI84">
        <f t="shared" si="4"/>
        <v>0</v>
      </c>
      <c r="EJ84">
        <f t="shared" si="4"/>
        <v>0</v>
      </c>
      <c r="EK84">
        <f t="shared" si="4"/>
        <v>0</v>
      </c>
      <c r="EL84">
        <f t="shared" si="4"/>
        <v>0</v>
      </c>
      <c r="EM84">
        <f t="shared" si="4"/>
        <v>0</v>
      </c>
      <c r="EN84">
        <f t="shared" si="4"/>
        <v>0</v>
      </c>
      <c r="EO84">
        <f t="shared" si="4"/>
        <v>0</v>
      </c>
      <c r="EP84">
        <f t="shared" si="4"/>
        <v>0</v>
      </c>
      <c r="EQ84">
        <f t="shared" si="4"/>
        <v>0</v>
      </c>
      <c r="ER84">
        <f t="shared" si="4"/>
        <v>0</v>
      </c>
      <c r="ES84">
        <f t="shared" si="4"/>
        <v>0</v>
      </c>
      <c r="ET84">
        <f t="shared" si="4"/>
        <v>0</v>
      </c>
      <c r="EU84">
        <f t="shared" si="4"/>
        <v>0</v>
      </c>
      <c r="EV84">
        <f t="shared" si="4"/>
        <v>0</v>
      </c>
      <c r="EW84">
        <f t="shared" si="4"/>
        <v>0</v>
      </c>
      <c r="EX84">
        <f t="shared" si="4"/>
        <v>0</v>
      </c>
      <c r="EY84">
        <f t="shared" si="4"/>
        <v>0</v>
      </c>
      <c r="EZ84">
        <f t="shared" si="6"/>
        <v>0</v>
      </c>
      <c r="FA84">
        <f t="shared" si="4"/>
        <v>0</v>
      </c>
      <c r="FB84">
        <f t="shared" si="4"/>
        <v>0</v>
      </c>
      <c r="FC84">
        <f t="shared" si="4"/>
        <v>0</v>
      </c>
      <c r="FD84">
        <f t="shared" si="4"/>
        <v>0</v>
      </c>
      <c r="FE84">
        <f t="shared" si="4"/>
        <v>0</v>
      </c>
      <c r="FF84">
        <f t="shared" si="4"/>
        <v>0</v>
      </c>
      <c r="FG84">
        <f t="shared" si="4"/>
        <v>0</v>
      </c>
      <c r="FH84">
        <f t="shared" si="4"/>
        <v>0</v>
      </c>
      <c r="FI84">
        <f t="shared" si="4"/>
        <v>0</v>
      </c>
      <c r="FJ84">
        <f t="shared" si="4"/>
        <v>0</v>
      </c>
      <c r="FK84">
        <f t="shared" si="4"/>
        <v>0</v>
      </c>
      <c r="FL84">
        <f t="shared" si="7"/>
        <v>0</v>
      </c>
      <c r="FM84">
        <f t="shared" si="4"/>
        <v>0</v>
      </c>
      <c r="FN84">
        <f t="shared" si="4"/>
        <v>0</v>
      </c>
      <c r="FO84">
        <f t="shared" si="4"/>
        <v>1</v>
      </c>
      <c r="FP84">
        <f t="shared" si="4"/>
        <v>1</v>
      </c>
      <c r="FQ84">
        <f t="shared" si="8"/>
        <v>2</v>
      </c>
      <c r="FR84">
        <f t="shared" si="4"/>
        <v>0</v>
      </c>
      <c r="FS84">
        <f t="shared" si="4"/>
        <v>1</v>
      </c>
      <c r="FT84">
        <f t="shared" si="4"/>
        <v>1</v>
      </c>
      <c r="FU84">
        <f t="shared" si="4"/>
        <v>0</v>
      </c>
      <c r="FV84">
        <f t="shared" si="4"/>
        <v>0</v>
      </c>
      <c r="FW84">
        <f t="shared" si="4"/>
        <v>0</v>
      </c>
      <c r="FX84">
        <f t="shared" si="4"/>
        <v>0</v>
      </c>
      <c r="FY84">
        <f t="shared" si="4"/>
        <v>0</v>
      </c>
      <c r="FZ84">
        <f t="shared" si="4"/>
        <v>0</v>
      </c>
      <c r="GA84">
        <f t="shared" si="4"/>
        <v>0</v>
      </c>
      <c r="GB84">
        <f t="shared" si="4"/>
        <v>0</v>
      </c>
      <c r="GC84">
        <f t="shared" si="9"/>
        <v>2</v>
      </c>
      <c r="GD84">
        <f t="shared" si="4"/>
        <v>1</v>
      </c>
    </row>
    <row r="85" spans="3:186" x14ac:dyDescent="0.2">
      <c r="C85" t="s">
        <v>142</v>
      </c>
      <c r="D85">
        <v>0</v>
      </c>
      <c r="E85">
        <f t="shared" si="1"/>
        <v>0</v>
      </c>
      <c r="F85">
        <f t="shared" si="2"/>
        <v>0</v>
      </c>
      <c r="G85">
        <f t="shared" si="2"/>
        <v>0</v>
      </c>
      <c r="H85">
        <f t="shared" si="2"/>
        <v>0</v>
      </c>
      <c r="I85">
        <f t="shared" si="2"/>
        <v>0</v>
      </c>
      <c r="J85">
        <f t="shared" si="2"/>
        <v>0</v>
      </c>
      <c r="K85">
        <f t="shared" si="2"/>
        <v>0</v>
      </c>
      <c r="L85">
        <f t="shared" si="2"/>
        <v>0</v>
      </c>
      <c r="M85">
        <f t="shared" si="2"/>
        <v>0</v>
      </c>
      <c r="N85">
        <f t="shared" si="2"/>
        <v>0</v>
      </c>
      <c r="O85">
        <f t="shared" si="2"/>
        <v>0</v>
      </c>
      <c r="P85">
        <f t="shared" si="2"/>
        <v>0</v>
      </c>
      <c r="Q85">
        <f t="shared" si="2"/>
        <v>0</v>
      </c>
      <c r="R85">
        <f t="shared" si="2"/>
        <v>0</v>
      </c>
      <c r="S85">
        <f t="shared" si="2"/>
        <v>1</v>
      </c>
      <c r="T85">
        <f t="shared" si="2"/>
        <v>1</v>
      </c>
      <c r="U85">
        <f t="shared" si="2"/>
        <v>1</v>
      </c>
      <c r="V85">
        <f t="shared" si="2"/>
        <v>1</v>
      </c>
      <c r="W85">
        <f t="shared" si="2"/>
        <v>1</v>
      </c>
      <c r="X85">
        <f t="shared" si="2"/>
        <v>1</v>
      </c>
      <c r="Y85">
        <f t="shared" si="2"/>
        <v>1</v>
      </c>
      <c r="Z85">
        <f t="shared" si="2"/>
        <v>1</v>
      </c>
      <c r="AA85">
        <f t="shared" si="2"/>
        <v>1</v>
      </c>
      <c r="AB85">
        <f t="shared" si="2"/>
        <v>0</v>
      </c>
      <c r="AC85">
        <f t="shared" si="2"/>
        <v>0</v>
      </c>
      <c r="AD85">
        <f t="shared" si="2"/>
        <v>0</v>
      </c>
      <c r="AE85">
        <f t="shared" si="11"/>
        <v>9</v>
      </c>
      <c r="AF85">
        <f t="shared" si="2"/>
        <v>1</v>
      </c>
      <c r="AG85">
        <f t="shared" si="2"/>
        <v>1</v>
      </c>
      <c r="AH85">
        <f t="shared" si="2"/>
        <v>1</v>
      </c>
      <c r="AI85">
        <f t="shared" si="2"/>
        <v>0</v>
      </c>
      <c r="AJ85">
        <f t="shared" si="2"/>
        <v>0</v>
      </c>
      <c r="AK85">
        <f t="shared" si="2"/>
        <v>1</v>
      </c>
      <c r="AL85">
        <f t="shared" si="2"/>
        <v>1</v>
      </c>
      <c r="AM85">
        <f t="shared" si="2"/>
        <v>1</v>
      </c>
      <c r="AN85">
        <f t="shared" si="2"/>
        <v>1</v>
      </c>
      <c r="AO85">
        <f t="shared" si="2"/>
        <v>1</v>
      </c>
      <c r="AP85">
        <f t="shared" si="2"/>
        <v>1</v>
      </c>
      <c r="AQ85">
        <f t="shared" si="2"/>
        <v>1</v>
      </c>
      <c r="AR85">
        <f t="shared" si="2"/>
        <v>0</v>
      </c>
      <c r="AS85">
        <f t="shared" si="2"/>
        <v>0</v>
      </c>
      <c r="AT85">
        <f t="shared" si="2"/>
        <v>0</v>
      </c>
      <c r="AU85">
        <f t="shared" si="2"/>
        <v>0</v>
      </c>
      <c r="AV85">
        <f t="shared" si="2"/>
        <v>0</v>
      </c>
      <c r="AW85">
        <f t="shared" si="2"/>
        <v>0</v>
      </c>
      <c r="AX85">
        <f t="shared" si="12"/>
        <v>10</v>
      </c>
      <c r="AY85">
        <f t="shared" si="2"/>
        <v>1</v>
      </c>
      <c r="AZ85">
        <f t="shared" si="2"/>
        <v>1</v>
      </c>
      <c r="BA85">
        <f t="shared" si="2"/>
        <v>0</v>
      </c>
      <c r="BB85">
        <f t="shared" si="2"/>
        <v>0</v>
      </c>
      <c r="BC85">
        <f t="shared" si="2"/>
        <v>0</v>
      </c>
      <c r="BD85">
        <f t="shared" si="2"/>
        <v>0</v>
      </c>
      <c r="BE85">
        <f t="shared" si="2"/>
        <v>1</v>
      </c>
      <c r="BF85">
        <f t="shared" si="2"/>
        <v>0</v>
      </c>
      <c r="BG85">
        <f t="shared" si="2"/>
        <v>0</v>
      </c>
      <c r="BH85">
        <f t="shared" si="2"/>
        <v>1</v>
      </c>
      <c r="BI85">
        <f t="shared" si="2"/>
        <v>1</v>
      </c>
      <c r="BJ85">
        <f t="shared" si="2"/>
        <v>1</v>
      </c>
      <c r="BK85">
        <f t="shared" si="19"/>
        <v>1</v>
      </c>
      <c r="BL85">
        <f t="shared" si="3"/>
        <v>0</v>
      </c>
      <c r="BM85">
        <f t="shared" si="3"/>
        <v>0</v>
      </c>
      <c r="BN85">
        <f t="shared" si="3"/>
        <v>0</v>
      </c>
      <c r="BO85">
        <f t="shared" si="3"/>
        <v>0</v>
      </c>
      <c r="BP85">
        <f t="shared" si="3"/>
        <v>0</v>
      </c>
      <c r="BQ85">
        <f t="shared" si="3"/>
        <v>0</v>
      </c>
      <c r="BR85">
        <f t="shared" si="3"/>
        <v>0</v>
      </c>
      <c r="BS85">
        <f t="shared" si="3"/>
        <v>0</v>
      </c>
      <c r="BT85">
        <f t="shared" si="3"/>
        <v>0</v>
      </c>
      <c r="BU85">
        <f t="shared" si="3"/>
        <v>0</v>
      </c>
      <c r="BV85">
        <f t="shared" si="3"/>
        <v>0</v>
      </c>
      <c r="BW85">
        <f t="shared" si="14"/>
        <v>7</v>
      </c>
      <c r="BX85">
        <f t="shared" si="3"/>
        <v>1</v>
      </c>
      <c r="BY85">
        <f t="shared" si="3"/>
        <v>0</v>
      </c>
      <c r="BZ85">
        <f t="shared" si="3"/>
        <v>1</v>
      </c>
      <c r="CA85">
        <f t="shared" si="3"/>
        <v>0</v>
      </c>
      <c r="CB85">
        <f t="shared" si="3"/>
        <v>1</v>
      </c>
      <c r="CC85">
        <f t="shared" si="3"/>
        <v>0</v>
      </c>
      <c r="CD85">
        <f t="shared" si="3"/>
        <v>0</v>
      </c>
      <c r="CE85">
        <f t="shared" si="3"/>
        <v>0</v>
      </c>
      <c r="CF85">
        <f t="shared" si="3"/>
        <v>0</v>
      </c>
      <c r="CG85">
        <f t="shared" si="3"/>
        <v>0</v>
      </c>
      <c r="CH85">
        <f t="shared" si="3"/>
        <v>0</v>
      </c>
      <c r="CI85">
        <f t="shared" si="3"/>
        <v>0</v>
      </c>
      <c r="CJ85">
        <f t="shared" si="15"/>
        <v>3</v>
      </c>
      <c r="CK85">
        <f t="shared" si="3"/>
        <v>0</v>
      </c>
      <c r="CL85">
        <f t="shared" si="3"/>
        <v>0</v>
      </c>
      <c r="CM85">
        <f t="shared" si="3"/>
        <v>0</v>
      </c>
      <c r="CN85">
        <f t="shared" si="3"/>
        <v>0</v>
      </c>
      <c r="CO85">
        <f t="shared" si="3"/>
        <v>1</v>
      </c>
      <c r="CP85">
        <f t="shared" si="3"/>
        <v>1</v>
      </c>
      <c r="CQ85">
        <f t="shared" si="3"/>
        <v>0</v>
      </c>
      <c r="CR85">
        <f t="shared" si="3"/>
        <v>0</v>
      </c>
      <c r="CS85">
        <f t="shared" si="3"/>
        <v>0</v>
      </c>
      <c r="CT85">
        <f t="shared" si="3"/>
        <v>1</v>
      </c>
      <c r="CU85">
        <f t="shared" si="3"/>
        <v>1</v>
      </c>
      <c r="CV85">
        <f t="shared" si="3"/>
        <v>0</v>
      </c>
      <c r="CW85">
        <f t="shared" si="3"/>
        <v>1</v>
      </c>
      <c r="CX85">
        <f t="shared" si="3"/>
        <v>1</v>
      </c>
      <c r="CY85">
        <f t="shared" si="3"/>
        <v>1</v>
      </c>
      <c r="CZ85">
        <f t="shared" si="16"/>
        <v>7</v>
      </c>
      <c r="DA85">
        <f t="shared" si="3"/>
        <v>1</v>
      </c>
      <c r="DB85">
        <f t="shared" si="3"/>
        <v>0</v>
      </c>
      <c r="DC85">
        <f t="shared" si="3"/>
        <v>0</v>
      </c>
      <c r="DD85">
        <f t="shared" si="17"/>
        <v>1</v>
      </c>
      <c r="DE85">
        <f t="shared" si="3"/>
        <v>1</v>
      </c>
      <c r="DF85">
        <f t="shared" si="3"/>
        <v>1</v>
      </c>
      <c r="DG85">
        <f t="shared" si="3"/>
        <v>1</v>
      </c>
      <c r="DH85">
        <f t="shared" si="3"/>
        <v>1</v>
      </c>
      <c r="DI85">
        <f t="shared" si="3"/>
        <v>1</v>
      </c>
      <c r="DJ85">
        <f t="shared" si="3"/>
        <v>1</v>
      </c>
      <c r="DK85">
        <f t="shared" si="3"/>
        <v>0</v>
      </c>
      <c r="DL85">
        <f t="shared" si="3"/>
        <v>0</v>
      </c>
      <c r="DM85">
        <f t="shared" si="3"/>
        <v>0</v>
      </c>
      <c r="DN85">
        <f t="shared" si="3"/>
        <v>0</v>
      </c>
      <c r="DO85">
        <f t="shared" si="3"/>
        <v>0</v>
      </c>
      <c r="DP85">
        <f t="shared" si="3"/>
        <v>0</v>
      </c>
      <c r="DQ85">
        <f t="shared" si="3"/>
        <v>0</v>
      </c>
      <c r="DR85">
        <f t="shared" si="3"/>
        <v>0</v>
      </c>
      <c r="DS85">
        <f t="shared" si="3"/>
        <v>0</v>
      </c>
      <c r="DT85">
        <f t="shared" si="3"/>
        <v>0</v>
      </c>
      <c r="DU85">
        <f t="shared" si="20"/>
        <v>0</v>
      </c>
      <c r="DV85">
        <f t="shared" si="4"/>
        <v>0</v>
      </c>
      <c r="DW85">
        <f t="shared" si="4"/>
        <v>0</v>
      </c>
      <c r="DX85">
        <f t="shared" si="4"/>
        <v>0</v>
      </c>
      <c r="DY85">
        <f t="shared" si="4"/>
        <v>0</v>
      </c>
      <c r="DZ85">
        <f t="shared" si="4"/>
        <v>0</v>
      </c>
      <c r="EA85">
        <f t="shared" si="4"/>
        <v>0</v>
      </c>
      <c r="EB85">
        <f t="shared" si="4"/>
        <v>1</v>
      </c>
      <c r="EC85">
        <f t="shared" si="4"/>
        <v>0</v>
      </c>
      <c r="ED85">
        <f t="shared" si="4"/>
        <v>0</v>
      </c>
      <c r="EE85">
        <f t="shared" si="5"/>
        <v>7</v>
      </c>
      <c r="EF85">
        <f t="shared" si="4"/>
        <v>0</v>
      </c>
      <c r="EG85">
        <f t="shared" si="4"/>
        <v>0</v>
      </c>
      <c r="EH85">
        <f t="shared" si="4"/>
        <v>0</v>
      </c>
      <c r="EI85">
        <f t="shared" si="4"/>
        <v>0</v>
      </c>
      <c r="EJ85">
        <f t="shared" si="4"/>
        <v>0</v>
      </c>
      <c r="EK85">
        <f t="shared" si="4"/>
        <v>0</v>
      </c>
      <c r="EL85">
        <f t="shared" si="4"/>
        <v>0</v>
      </c>
      <c r="EM85">
        <f t="shared" si="4"/>
        <v>0</v>
      </c>
      <c r="EN85">
        <f t="shared" si="4"/>
        <v>0</v>
      </c>
      <c r="EO85">
        <f t="shared" si="4"/>
        <v>0</v>
      </c>
      <c r="EP85">
        <f t="shared" si="4"/>
        <v>0</v>
      </c>
      <c r="EQ85">
        <f t="shared" si="4"/>
        <v>0</v>
      </c>
      <c r="ER85">
        <f t="shared" si="4"/>
        <v>0</v>
      </c>
      <c r="ES85">
        <f t="shared" si="4"/>
        <v>0</v>
      </c>
      <c r="ET85">
        <f t="shared" si="4"/>
        <v>0</v>
      </c>
      <c r="EU85">
        <f t="shared" si="4"/>
        <v>0</v>
      </c>
      <c r="EV85">
        <f t="shared" si="4"/>
        <v>0</v>
      </c>
      <c r="EW85">
        <f t="shared" si="4"/>
        <v>0</v>
      </c>
      <c r="EX85">
        <f t="shared" si="4"/>
        <v>0</v>
      </c>
      <c r="EY85">
        <f t="shared" si="4"/>
        <v>0</v>
      </c>
      <c r="EZ85">
        <f t="shared" si="6"/>
        <v>0</v>
      </c>
      <c r="FA85">
        <f t="shared" si="4"/>
        <v>0</v>
      </c>
      <c r="FB85">
        <f t="shared" si="4"/>
        <v>0</v>
      </c>
      <c r="FC85">
        <f t="shared" si="4"/>
        <v>0</v>
      </c>
      <c r="FD85">
        <f t="shared" si="4"/>
        <v>0</v>
      </c>
      <c r="FE85">
        <f t="shared" si="4"/>
        <v>0</v>
      </c>
      <c r="FF85">
        <f t="shared" si="4"/>
        <v>0</v>
      </c>
      <c r="FG85">
        <f t="shared" si="4"/>
        <v>0</v>
      </c>
      <c r="FH85">
        <f t="shared" si="4"/>
        <v>0</v>
      </c>
      <c r="FI85">
        <f t="shared" si="4"/>
        <v>0</v>
      </c>
      <c r="FJ85">
        <f t="shared" si="4"/>
        <v>0</v>
      </c>
      <c r="FK85">
        <f t="shared" si="4"/>
        <v>0</v>
      </c>
      <c r="FL85">
        <f t="shared" si="7"/>
        <v>0</v>
      </c>
      <c r="FM85">
        <f t="shared" si="4"/>
        <v>1</v>
      </c>
      <c r="FN85">
        <f t="shared" si="4"/>
        <v>1</v>
      </c>
      <c r="FO85">
        <f t="shared" si="4"/>
        <v>1</v>
      </c>
      <c r="FP85">
        <f t="shared" si="4"/>
        <v>1</v>
      </c>
      <c r="FQ85">
        <f t="shared" si="8"/>
        <v>4</v>
      </c>
      <c r="FR85">
        <f t="shared" si="4"/>
        <v>1</v>
      </c>
      <c r="FS85">
        <f t="shared" si="4"/>
        <v>1</v>
      </c>
      <c r="FT85">
        <f t="shared" si="4"/>
        <v>1</v>
      </c>
      <c r="FU85">
        <f t="shared" si="4"/>
        <v>1</v>
      </c>
      <c r="FV85">
        <f t="shared" si="4"/>
        <v>1</v>
      </c>
      <c r="FW85">
        <f t="shared" si="4"/>
        <v>0</v>
      </c>
      <c r="FX85">
        <f t="shared" si="4"/>
        <v>0</v>
      </c>
      <c r="FY85">
        <f t="shared" si="4"/>
        <v>0</v>
      </c>
      <c r="FZ85">
        <f t="shared" si="4"/>
        <v>0</v>
      </c>
      <c r="GA85">
        <f t="shared" si="4"/>
        <v>0</v>
      </c>
      <c r="GB85">
        <f t="shared" si="4"/>
        <v>0</v>
      </c>
      <c r="GC85">
        <f t="shared" si="9"/>
        <v>5</v>
      </c>
      <c r="GD85">
        <f t="shared" si="4"/>
        <v>1</v>
      </c>
    </row>
    <row r="86" spans="3:186" x14ac:dyDescent="0.2">
      <c r="C86" t="s">
        <v>125</v>
      </c>
      <c r="D86" t="s">
        <v>61</v>
      </c>
      <c r="E86">
        <f t="shared" si="1"/>
        <v>1</v>
      </c>
      <c r="F86">
        <f t="shared" si="2"/>
        <v>0</v>
      </c>
      <c r="G86">
        <f t="shared" si="2"/>
        <v>0</v>
      </c>
      <c r="H86">
        <f t="shared" si="2"/>
        <v>0</v>
      </c>
      <c r="I86">
        <f t="shared" si="2"/>
        <v>0</v>
      </c>
      <c r="J86">
        <f t="shared" si="2"/>
        <v>0</v>
      </c>
      <c r="K86">
        <f t="shared" si="2"/>
        <v>1</v>
      </c>
      <c r="L86">
        <f t="shared" si="2"/>
        <v>0</v>
      </c>
      <c r="M86">
        <f t="shared" si="2"/>
        <v>0</v>
      </c>
      <c r="N86">
        <f t="shared" si="2"/>
        <v>0</v>
      </c>
      <c r="O86">
        <f t="shared" si="2"/>
        <v>0</v>
      </c>
      <c r="P86">
        <f t="shared" si="2"/>
        <v>0</v>
      </c>
      <c r="Q86">
        <f t="shared" si="2"/>
        <v>0</v>
      </c>
      <c r="R86">
        <f t="shared" si="2"/>
        <v>0</v>
      </c>
      <c r="S86">
        <f t="shared" si="2"/>
        <v>0</v>
      </c>
      <c r="T86">
        <f t="shared" si="2"/>
        <v>0</v>
      </c>
      <c r="U86">
        <f t="shared" si="2"/>
        <v>0</v>
      </c>
      <c r="V86">
        <f t="shared" si="2"/>
        <v>0</v>
      </c>
      <c r="W86">
        <f t="shared" si="2"/>
        <v>0</v>
      </c>
      <c r="X86">
        <f t="shared" si="2"/>
        <v>0</v>
      </c>
      <c r="Y86">
        <f t="shared" si="2"/>
        <v>0</v>
      </c>
      <c r="Z86">
        <f t="shared" si="2"/>
        <v>0</v>
      </c>
      <c r="AA86">
        <f t="shared" si="2"/>
        <v>0</v>
      </c>
      <c r="AB86">
        <f t="shared" si="2"/>
        <v>0</v>
      </c>
      <c r="AC86">
        <f t="shared" si="2"/>
        <v>0</v>
      </c>
      <c r="AD86">
        <f t="shared" si="2"/>
        <v>0</v>
      </c>
      <c r="AE86">
        <f t="shared" si="11"/>
        <v>2</v>
      </c>
      <c r="AF86">
        <f t="shared" si="2"/>
        <v>0</v>
      </c>
      <c r="AG86">
        <f t="shared" si="2"/>
        <v>0</v>
      </c>
      <c r="AH86">
        <f t="shared" si="2"/>
        <v>0</v>
      </c>
      <c r="AI86">
        <f t="shared" si="2"/>
        <v>0</v>
      </c>
      <c r="AJ86">
        <f t="shared" si="2"/>
        <v>0</v>
      </c>
      <c r="AK86">
        <f t="shared" si="2"/>
        <v>0</v>
      </c>
      <c r="AL86">
        <f t="shared" si="2"/>
        <v>0</v>
      </c>
      <c r="AM86">
        <f t="shared" si="2"/>
        <v>0</v>
      </c>
      <c r="AN86">
        <f t="shared" si="2"/>
        <v>0</v>
      </c>
      <c r="AO86">
        <f t="shared" si="2"/>
        <v>0</v>
      </c>
      <c r="AP86">
        <f t="shared" si="2"/>
        <v>0</v>
      </c>
      <c r="AQ86">
        <f t="shared" si="2"/>
        <v>0</v>
      </c>
      <c r="AR86">
        <f t="shared" si="2"/>
        <v>1</v>
      </c>
      <c r="AS86">
        <f t="shared" si="2"/>
        <v>0</v>
      </c>
      <c r="AT86">
        <f t="shared" si="2"/>
        <v>0</v>
      </c>
      <c r="AU86">
        <f t="shared" si="2"/>
        <v>0</v>
      </c>
      <c r="AV86">
        <f t="shared" ref="F86:BJ91" si="21">IF(AV71&gt;0,1,0)</f>
        <v>1</v>
      </c>
      <c r="AW86">
        <f t="shared" si="21"/>
        <v>0</v>
      </c>
      <c r="AX86">
        <f t="shared" si="12"/>
        <v>2</v>
      </c>
      <c r="AY86">
        <f t="shared" si="21"/>
        <v>0</v>
      </c>
      <c r="AZ86">
        <f t="shared" si="21"/>
        <v>0</v>
      </c>
      <c r="BA86">
        <f t="shared" si="21"/>
        <v>1</v>
      </c>
      <c r="BB86">
        <f t="shared" si="21"/>
        <v>1</v>
      </c>
      <c r="BC86">
        <f t="shared" si="21"/>
        <v>1</v>
      </c>
      <c r="BD86">
        <f t="shared" si="21"/>
        <v>1</v>
      </c>
      <c r="BE86">
        <f t="shared" si="21"/>
        <v>0</v>
      </c>
      <c r="BF86">
        <f t="shared" si="21"/>
        <v>1</v>
      </c>
      <c r="BG86">
        <f t="shared" si="21"/>
        <v>1</v>
      </c>
      <c r="BH86">
        <f t="shared" si="21"/>
        <v>0</v>
      </c>
      <c r="BI86">
        <f t="shared" si="21"/>
        <v>0</v>
      </c>
      <c r="BJ86">
        <f t="shared" si="21"/>
        <v>0</v>
      </c>
      <c r="BK86">
        <f t="shared" si="19"/>
        <v>0</v>
      </c>
      <c r="BL86">
        <f t="shared" si="3"/>
        <v>0</v>
      </c>
      <c r="BM86">
        <f t="shared" si="3"/>
        <v>0</v>
      </c>
      <c r="BN86">
        <f t="shared" si="3"/>
        <v>0</v>
      </c>
      <c r="BO86">
        <f t="shared" si="3"/>
        <v>0</v>
      </c>
      <c r="BP86">
        <f t="shared" si="3"/>
        <v>0</v>
      </c>
      <c r="BQ86">
        <f t="shared" si="3"/>
        <v>0</v>
      </c>
      <c r="BR86">
        <f t="shared" si="3"/>
        <v>0</v>
      </c>
      <c r="BS86">
        <f t="shared" si="3"/>
        <v>0</v>
      </c>
      <c r="BT86">
        <f t="shared" si="3"/>
        <v>0</v>
      </c>
      <c r="BU86">
        <f t="shared" si="3"/>
        <v>0</v>
      </c>
      <c r="BV86">
        <f t="shared" si="3"/>
        <v>0</v>
      </c>
      <c r="BW86">
        <f t="shared" si="14"/>
        <v>6</v>
      </c>
      <c r="BX86">
        <f t="shared" si="3"/>
        <v>0</v>
      </c>
      <c r="BY86">
        <f t="shared" si="3"/>
        <v>0</v>
      </c>
      <c r="BZ86">
        <f t="shared" si="3"/>
        <v>0</v>
      </c>
      <c r="CA86">
        <f t="shared" si="3"/>
        <v>0</v>
      </c>
      <c r="CB86">
        <f t="shared" si="3"/>
        <v>0</v>
      </c>
      <c r="CC86">
        <f t="shared" si="3"/>
        <v>0</v>
      </c>
      <c r="CD86">
        <f t="shared" si="3"/>
        <v>0</v>
      </c>
      <c r="CE86">
        <f t="shared" si="3"/>
        <v>0</v>
      </c>
      <c r="CF86">
        <f t="shared" si="3"/>
        <v>0</v>
      </c>
      <c r="CG86">
        <f t="shared" si="3"/>
        <v>0</v>
      </c>
      <c r="CH86">
        <f t="shared" si="3"/>
        <v>0</v>
      </c>
      <c r="CI86">
        <f t="shared" si="3"/>
        <v>0</v>
      </c>
      <c r="CJ86">
        <f t="shared" si="15"/>
        <v>0</v>
      </c>
      <c r="CK86">
        <f t="shared" ref="BL86:DT90" si="22">IF(CK71&gt;0,1,0)</f>
        <v>0</v>
      </c>
      <c r="CL86">
        <f t="shared" si="22"/>
        <v>0</v>
      </c>
      <c r="CM86">
        <f t="shared" si="22"/>
        <v>1</v>
      </c>
      <c r="CN86">
        <f t="shared" si="22"/>
        <v>1</v>
      </c>
      <c r="CO86">
        <f t="shared" si="22"/>
        <v>0</v>
      </c>
      <c r="CP86">
        <f t="shared" si="22"/>
        <v>0</v>
      </c>
      <c r="CQ86">
        <f t="shared" si="22"/>
        <v>0</v>
      </c>
      <c r="CR86">
        <f t="shared" si="22"/>
        <v>1</v>
      </c>
      <c r="CS86">
        <f t="shared" si="22"/>
        <v>1</v>
      </c>
      <c r="CT86">
        <f t="shared" si="22"/>
        <v>0</v>
      </c>
      <c r="CU86">
        <f t="shared" si="22"/>
        <v>0</v>
      </c>
      <c r="CV86">
        <f t="shared" si="22"/>
        <v>1</v>
      </c>
      <c r="CW86">
        <f t="shared" si="22"/>
        <v>0</v>
      </c>
      <c r="CX86">
        <f t="shared" si="22"/>
        <v>0</v>
      </c>
      <c r="CY86">
        <f t="shared" si="22"/>
        <v>0</v>
      </c>
      <c r="CZ86">
        <f t="shared" si="16"/>
        <v>5</v>
      </c>
      <c r="DA86">
        <f t="shared" si="22"/>
        <v>0</v>
      </c>
      <c r="DB86">
        <f t="shared" si="22"/>
        <v>1</v>
      </c>
      <c r="DC86">
        <f t="shared" si="22"/>
        <v>0</v>
      </c>
      <c r="DD86">
        <f t="shared" si="17"/>
        <v>1</v>
      </c>
      <c r="DE86">
        <f t="shared" si="22"/>
        <v>0</v>
      </c>
      <c r="DF86">
        <f t="shared" si="22"/>
        <v>0</v>
      </c>
      <c r="DG86">
        <f t="shared" si="22"/>
        <v>0</v>
      </c>
      <c r="DH86">
        <f t="shared" si="22"/>
        <v>0</v>
      </c>
      <c r="DI86">
        <f t="shared" si="22"/>
        <v>0</v>
      </c>
      <c r="DJ86">
        <f t="shared" si="22"/>
        <v>0</v>
      </c>
      <c r="DK86">
        <f t="shared" si="22"/>
        <v>1</v>
      </c>
      <c r="DL86">
        <f t="shared" si="22"/>
        <v>0</v>
      </c>
      <c r="DM86">
        <f t="shared" si="22"/>
        <v>0</v>
      </c>
      <c r="DN86">
        <f t="shared" si="22"/>
        <v>0</v>
      </c>
      <c r="DO86">
        <f t="shared" si="22"/>
        <v>0</v>
      </c>
      <c r="DP86">
        <f t="shared" si="22"/>
        <v>0</v>
      </c>
      <c r="DQ86">
        <f t="shared" si="22"/>
        <v>0</v>
      </c>
      <c r="DR86">
        <f t="shared" si="22"/>
        <v>0</v>
      </c>
      <c r="DS86">
        <f t="shared" si="22"/>
        <v>0</v>
      </c>
      <c r="DT86">
        <f t="shared" si="22"/>
        <v>0</v>
      </c>
      <c r="DU86">
        <f t="shared" si="20"/>
        <v>0</v>
      </c>
      <c r="DV86">
        <f t="shared" si="4"/>
        <v>0</v>
      </c>
      <c r="DW86">
        <f t="shared" si="4"/>
        <v>0</v>
      </c>
      <c r="DX86">
        <f t="shared" si="4"/>
        <v>0</v>
      </c>
      <c r="DY86">
        <f t="shared" si="4"/>
        <v>0</v>
      </c>
      <c r="DZ86">
        <f t="shared" si="4"/>
        <v>0</v>
      </c>
      <c r="EA86">
        <f t="shared" si="4"/>
        <v>0</v>
      </c>
      <c r="EB86">
        <f t="shared" si="4"/>
        <v>0</v>
      </c>
      <c r="EC86">
        <f t="shared" si="4"/>
        <v>0</v>
      </c>
      <c r="ED86">
        <f t="shared" si="4"/>
        <v>0</v>
      </c>
      <c r="EE86">
        <f t="shared" si="5"/>
        <v>1</v>
      </c>
      <c r="EF86">
        <f t="shared" si="4"/>
        <v>0</v>
      </c>
      <c r="EG86">
        <f t="shared" si="4"/>
        <v>0</v>
      </c>
      <c r="EH86">
        <f t="shared" si="4"/>
        <v>0</v>
      </c>
      <c r="EI86">
        <f t="shared" si="4"/>
        <v>0</v>
      </c>
      <c r="EJ86">
        <f t="shared" si="4"/>
        <v>1</v>
      </c>
      <c r="EK86">
        <f t="shared" si="4"/>
        <v>0</v>
      </c>
      <c r="EL86">
        <f t="shared" si="4"/>
        <v>1</v>
      </c>
      <c r="EM86">
        <f t="shared" si="4"/>
        <v>0</v>
      </c>
      <c r="EN86">
        <f t="shared" si="4"/>
        <v>0</v>
      </c>
      <c r="EO86">
        <f t="shared" si="4"/>
        <v>0</v>
      </c>
      <c r="EP86">
        <f t="shared" si="4"/>
        <v>0</v>
      </c>
      <c r="EQ86">
        <f t="shared" si="4"/>
        <v>0</v>
      </c>
      <c r="ER86">
        <f t="shared" si="4"/>
        <v>0</v>
      </c>
      <c r="ES86">
        <f t="shared" si="4"/>
        <v>0</v>
      </c>
      <c r="ET86">
        <f t="shared" si="4"/>
        <v>0</v>
      </c>
      <c r="EU86">
        <f t="shared" si="4"/>
        <v>0</v>
      </c>
      <c r="EV86">
        <f t="shared" ref="DV86:GD90" si="23">IF(EV71&gt;0,1,0)</f>
        <v>0</v>
      </c>
      <c r="EW86">
        <f t="shared" si="23"/>
        <v>0</v>
      </c>
      <c r="EX86">
        <f t="shared" si="23"/>
        <v>0</v>
      </c>
      <c r="EY86">
        <f t="shared" si="23"/>
        <v>0</v>
      </c>
      <c r="EZ86">
        <f t="shared" si="6"/>
        <v>2</v>
      </c>
      <c r="FA86">
        <f t="shared" si="23"/>
        <v>0</v>
      </c>
      <c r="FB86">
        <f t="shared" si="23"/>
        <v>0</v>
      </c>
      <c r="FC86">
        <f t="shared" si="23"/>
        <v>0</v>
      </c>
      <c r="FD86">
        <f t="shared" si="23"/>
        <v>0</v>
      </c>
      <c r="FE86">
        <f t="shared" si="23"/>
        <v>1</v>
      </c>
      <c r="FF86">
        <f t="shared" si="23"/>
        <v>1</v>
      </c>
      <c r="FG86">
        <f t="shared" si="23"/>
        <v>1</v>
      </c>
      <c r="FH86">
        <f t="shared" si="23"/>
        <v>0</v>
      </c>
      <c r="FI86">
        <f t="shared" si="23"/>
        <v>1</v>
      </c>
      <c r="FJ86">
        <f t="shared" si="23"/>
        <v>1</v>
      </c>
      <c r="FK86">
        <f t="shared" si="23"/>
        <v>0</v>
      </c>
      <c r="FL86">
        <f t="shared" si="7"/>
        <v>5</v>
      </c>
      <c r="FM86">
        <f t="shared" si="23"/>
        <v>0</v>
      </c>
      <c r="FN86">
        <f t="shared" si="23"/>
        <v>0</v>
      </c>
      <c r="FO86">
        <f t="shared" si="23"/>
        <v>0</v>
      </c>
      <c r="FP86">
        <f t="shared" si="23"/>
        <v>0</v>
      </c>
      <c r="FQ86">
        <f t="shared" si="8"/>
        <v>0</v>
      </c>
      <c r="FR86">
        <f t="shared" si="23"/>
        <v>0</v>
      </c>
      <c r="FS86">
        <f t="shared" si="23"/>
        <v>0</v>
      </c>
      <c r="FT86">
        <f t="shared" si="23"/>
        <v>0</v>
      </c>
      <c r="FU86">
        <f t="shared" si="23"/>
        <v>0</v>
      </c>
      <c r="FV86">
        <f t="shared" si="23"/>
        <v>0</v>
      </c>
      <c r="FW86">
        <f t="shared" si="23"/>
        <v>0</v>
      </c>
      <c r="FX86">
        <f t="shared" si="23"/>
        <v>0</v>
      </c>
      <c r="FY86">
        <f t="shared" si="23"/>
        <v>0</v>
      </c>
      <c r="FZ86">
        <f t="shared" si="23"/>
        <v>0</v>
      </c>
      <c r="GA86">
        <f t="shared" si="23"/>
        <v>1</v>
      </c>
      <c r="GB86">
        <f t="shared" si="23"/>
        <v>0</v>
      </c>
      <c r="GC86">
        <f t="shared" si="9"/>
        <v>1</v>
      </c>
      <c r="GD86">
        <f t="shared" si="23"/>
        <v>1</v>
      </c>
    </row>
    <row r="87" spans="3:186" x14ac:dyDescent="0.2">
      <c r="C87">
        <v>0</v>
      </c>
      <c r="D87" t="s">
        <v>12</v>
      </c>
      <c r="E87">
        <f t="shared" si="1"/>
        <v>0</v>
      </c>
      <c r="F87">
        <f t="shared" si="21"/>
        <v>0</v>
      </c>
      <c r="G87">
        <f t="shared" si="21"/>
        <v>1</v>
      </c>
      <c r="H87">
        <f t="shared" si="21"/>
        <v>1</v>
      </c>
      <c r="I87">
        <f t="shared" si="21"/>
        <v>1</v>
      </c>
      <c r="J87">
        <f t="shared" si="21"/>
        <v>1</v>
      </c>
      <c r="K87">
        <f t="shared" si="21"/>
        <v>0</v>
      </c>
      <c r="L87">
        <f t="shared" si="21"/>
        <v>0</v>
      </c>
      <c r="M87">
        <f t="shared" si="21"/>
        <v>0</v>
      </c>
      <c r="N87">
        <f t="shared" si="21"/>
        <v>0</v>
      </c>
      <c r="O87">
        <f t="shared" si="21"/>
        <v>0</v>
      </c>
      <c r="P87">
        <f t="shared" si="21"/>
        <v>0</v>
      </c>
      <c r="Q87">
        <f t="shared" si="21"/>
        <v>0</v>
      </c>
      <c r="R87">
        <f t="shared" si="21"/>
        <v>0</v>
      </c>
      <c r="S87">
        <f t="shared" si="21"/>
        <v>0</v>
      </c>
      <c r="T87">
        <f t="shared" si="21"/>
        <v>0</v>
      </c>
      <c r="U87">
        <f t="shared" si="21"/>
        <v>0</v>
      </c>
      <c r="V87">
        <f t="shared" si="21"/>
        <v>0</v>
      </c>
      <c r="W87">
        <f t="shared" si="21"/>
        <v>0</v>
      </c>
      <c r="X87">
        <f t="shared" si="21"/>
        <v>0</v>
      </c>
      <c r="Y87">
        <f t="shared" si="21"/>
        <v>0</v>
      </c>
      <c r="Z87">
        <f t="shared" si="21"/>
        <v>0</v>
      </c>
      <c r="AA87">
        <f t="shared" si="21"/>
        <v>0</v>
      </c>
      <c r="AB87">
        <f t="shared" si="21"/>
        <v>0</v>
      </c>
      <c r="AC87">
        <f t="shared" si="21"/>
        <v>0</v>
      </c>
      <c r="AD87">
        <f t="shared" si="21"/>
        <v>0</v>
      </c>
      <c r="AE87">
        <f t="shared" si="11"/>
        <v>4</v>
      </c>
      <c r="AF87">
        <f t="shared" si="21"/>
        <v>0</v>
      </c>
      <c r="AG87">
        <f t="shared" si="21"/>
        <v>0</v>
      </c>
      <c r="AH87">
        <f t="shared" si="21"/>
        <v>0</v>
      </c>
      <c r="AI87">
        <f t="shared" si="21"/>
        <v>0</v>
      </c>
      <c r="AJ87">
        <f t="shared" si="21"/>
        <v>0</v>
      </c>
      <c r="AK87">
        <f t="shared" si="21"/>
        <v>0</v>
      </c>
      <c r="AL87">
        <f t="shared" si="21"/>
        <v>0</v>
      </c>
      <c r="AM87">
        <f t="shared" si="21"/>
        <v>0</v>
      </c>
      <c r="AN87">
        <f t="shared" si="21"/>
        <v>0</v>
      </c>
      <c r="AO87">
        <f t="shared" si="21"/>
        <v>0</v>
      </c>
      <c r="AP87">
        <f t="shared" si="21"/>
        <v>0</v>
      </c>
      <c r="AQ87">
        <f t="shared" si="21"/>
        <v>0</v>
      </c>
      <c r="AR87">
        <f t="shared" si="21"/>
        <v>0</v>
      </c>
      <c r="AS87">
        <f t="shared" si="21"/>
        <v>0</v>
      </c>
      <c r="AT87">
        <f t="shared" si="21"/>
        <v>0</v>
      </c>
      <c r="AU87">
        <f t="shared" si="21"/>
        <v>0</v>
      </c>
      <c r="AV87">
        <f t="shared" si="21"/>
        <v>0</v>
      </c>
      <c r="AW87">
        <f t="shared" si="21"/>
        <v>0</v>
      </c>
      <c r="AX87">
        <f t="shared" si="12"/>
        <v>0</v>
      </c>
      <c r="AY87">
        <f t="shared" si="21"/>
        <v>0</v>
      </c>
      <c r="AZ87">
        <f t="shared" si="21"/>
        <v>0</v>
      </c>
      <c r="BA87">
        <f t="shared" si="21"/>
        <v>0</v>
      </c>
      <c r="BB87">
        <f t="shared" si="21"/>
        <v>0</v>
      </c>
      <c r="BC87">
        <f t="shared" si="21"/>
        <v>0</v>
      </c>
      <c r="BD87">
        <f t="shared" si="21"/>
        <v>0</v>
      </c>
      <c r="BE87">
        <f t="shared" si="21"/>
        <v>0</v>
      </c>
      <c r="BF87">
        <f t="shared" si="21"/>
        <v>0</v>
      </c>
      <c r="BG87">
        <f t="shared" si="21"/>
        <v>0</v>
      </c>
      <c r="BH87">
        <f t="shared" si="21"/>
        <v>0</v>
      </c>
      <c r="BI87">
        <f t="shared" si="21"/>
        <v>0</v>
      </c>
      <c r="BJ87">
        <f t="shared" si="21"/>
        <v>0</v>
      </c>
      <c r="BK87">
        <f t="shared" si="19"/>
        <v>0</v>
      </c>
      <c r="BL87">
        <f t="shared" si="22"/>
        <v>1</v>
      </c>
      <c r="BM87">
        <f t="shared" si="22"/>
        <v>0</v>
      </c>
      <c r="BN87">
        <f t="shared" si="22"/>
        <v>0</v>
      </c>
      <c r="BO87">
        <f t="shared" si="22"/>
        <v>0</v>
      </c>
      <c r="BP87">
        <f t="shared" si="22"/>
        <v>0</v>
      </c>
      <c r="BQ87">
        <f t="shared" si="22"/>
        <v>0</v>
      </c>
      <c r="BR87">
        <f t="shared" si="22"/>
        <v>0</v>
      </c>
      <c r="BS87">
        <f t="shared" si="22"/>
        <v>0</v>
      </c>
      <c r="BT87">
        <f t="shared" si="22"/>
        <v>0</v>
      </c>
      <c r="BU87">
        <f t="shared" si="22"/>
        <v>0</v>
      </c>
      <c r="BV87">
        <f t="shared" si="22"/>
        <v>0</v>
      </c>
      <c r="BW87">
        <f t="shared" si="14"/>
        <v>1</v>
      </c>
      <c r="BX87">
        <f t="shared" si="22"/>
        <v>0</v>
      </c>
      <c r="BY87">
        <f t="shared" si="22"/>
        <v>1</v>
      </c>
      <c r="BZ87">
        <f t="shared" si="22"/>
        <v>0</v>
      </c>
      <c r="CA87">
        <f t="shared" si="22"/>
        <v>0</v>
      </c>
      <c r="CB87">
        <f t="shared" si="22"/>
        <v>0</v>
      </c>
      <c r="CC87">
        <f t="shared" si="22"/>
        <v>0</v>
      </c>
      <c r="CD87">
        <f t="shared" si="22"/>
        <v>0</v>
      </c>
      <c r="CE87">
        <f t="shared" si="22"/>
        <v>0</v>
      </c>
      <c r="CF87">
        <f t="shared" si="22"/>
        <v>0</v>
      </c>
      <c r="CG87">
        <f t="shared" si="22"/>
        <v>0</v>
      </c>
      <c r="CH87">
        <f t="shared" si="22"/>
        <v>0</v>
      </c>
      <c r="CI87">
        <f t="shared" si="22"/>
        <v>0</v>
      </c>
      <c r="CJ87">
        <f t="shared" si="15"/>
        <v>1</v>
      </c>
      <c r="CK87">
        <f t="shared" si="22"/>
        <v>1</v>
      </c>
      <c r="CL87">
        <f t="shared" si="22"/>
        <v>0</v>
      </c>
      <c r="CM87">
        <f t="shared" si="22"/>
        <v>0</v>
      </c>
      <c r="CN87">
        <f t="shared" si="22"/>
        <v>0</v>
      </c>
      <c r="CO87">
        <f t="shared" si="22"/>
        <v>0</v>
      </c>
      <c r="CP87">
        <f t="shared" si="22"/>
        <v>0</v>
      </c>
      <c r="CQ87">
        <f t="shared" si="22"/>
        <v>0</v>
      </c>
      <c r="CR87">
        <f t="shared" si="22"/>
        <v>0</v>
      </c>
      <c r="CS87">
        <f t="shared" si="22"/>
        <v>0</v>
      </c>
      <c r="CT87">
        <f t="shared" si="22"/>
        <v>0</v>
      </c>
      <c r="CU87">
        <f t="shared" si="22"/>
        <v>0</v>
      </c>
      <c r="CV87">
        <f t="shared" si="22"/>
        <v>0</v>
      </c>
      <c r="CW87">
        <f t="shared" si="22"/>
        <v>0</v>
      </c>
      <c r="CX87">
        <f t="shared" si="22"/>
        <v>0</v>
      </c>
      <c r="CY87">
        <f t="shared" si="22"/>
        <v>0</v>
      </c>
      <c r="CZ87">
        <f t="shared" si="16"/>
        <v>1</v>
      </c>
      <c r="DA87">
        <f t="shared" si="22"/>
        <v>0</v>
      </c>
      <c r="DB87">
        <f t="shared" si="22"/>
        <v>0</v>
      </c>
      <c r="DC87">
        <f t="shared" si="22"/>
        <v>0</v>
      </c>
      <c r="DD87">
        <f t="shared" si="17"/>
        <v>0</v>
      </c>
      <c r="DE87">
        <f t="shared" si="22"/>
        <v>0</v>
      </c>
      <c r="DF87">
        <f t="shared" si="22"/>
        <v>0</v>
      </c>
      <c r="DG87">
        <f t="shared" si="22"/>
        <v>0</v>
      </c>
      <c r="DH87">
        <f t="shared" si="22"/>
        <v>0</v>
      </c>
      <c r="DI87">
        <f t="shared" si="22"/>
        <v>0</v>
      </c>
      <c r="DJ87">
        <f t="shared" si="22"/>
        <v>0</v>
      </c>
      <c r="DK87">
        <f t="shared" si="22"/>
        <v>0</v>
      </c>
      <c r="DL87">
        <f t="shared" si="22"/>
        <v>0</v>
      </c>
      <c r="DM87">
        <f t="shared" si="22"/>
        <v>0</v>
      </c>
      <c r="DN87">
        <f t="shared" si="22"/>
        <v>0</v>
      </c>
      <c r="DO87">
        <f t="shared" si="22"/>
        <v>0</v>
      </c>
      <c r="DP87">
        <f t="shared" si="22"/>
        <v>0</v>
      </c>
      <c r="DQ87">
        <f t="shared" si="22"/>
        <v>0</v>
      </c>
      <c r="DR87">
        <f t="shared" si="22"/>
        <v>1</v>
      </c>
      <c r="DS87">
        <f t="shared" si="22"/>
        <v>0</v>
      </c>
      <c r="DT87">
        <f t="shared" si="22"/>
        <v>0</v>
      </c>
      <c r="DU87">
        <f t="shared" si="20"/>
        <v>0</v>
      </c>
      <c r="DV87">
        <f t="shared" si="23"/>
        <v>0</v>
      </c>
      <c r="DW87">
        <f t="shared" si="23"/>
        <v>1</v>
      </c>
      <c r="DX87">
        <f t="shared" si="23"/>
        <v>1</v>
      </c>
      <c r="DY87">
        <f t="shared" si="23"/>
        <v>1</v>
      </c>
      <c r="DZ87">
        <f t="shared" si="23"/>
        <v>1</v>
      </c>
      <c r="EA87">
        <f t="shared" si="23"/>
        <v>0</v>
      </c>
      <c r="EB87">
        <f t="shared" si="23"/>
        <v>0</v>
      </c>
      <c r="EC87">
        <f t="shared" si="23"/>
        <v>0</v>
      </c>
      <c r="ED87">
        <f t="shared" si="23"/>
        <v>0</v>
      </c>
      <c r="EE87">
        <f t="shared" si="5"/>
        <v>5</v>
      </c>
      <c r="EF87">
        <f t="shared" si="23"/>
        <v>1</v>
      </c>
      <c r="EG87">
        <f t="shared" si="23"/>
        <v>0</v>
      </c>
      <c r="EH87">
        <f t="shared" si="23"/>
        <v>0</v>
      </c>
      <c r="EI87">
        <f t="shared" si="23"/>
        <v>0</v>
      </c>
      <c r="EJ87">
        <f t="shared" si="23"/>
        <v>0</v>
      </c>
      <c r="EK87">
        <f t="shared" si="23"/>
        <v>1</v>
      </c>
      <c r="EL87">
        <f t="shared" si="23"/>
        <v>0</v>
      </c>
      <c r="EM87">
        <f t="shared" si="23"/>
        <v>0</v>
      </c>
      <c r="EN87">
        <f t="shared" si="23"/>
        <v>0</v>
      </c>
      <c r="EO87">
        <f t="shared" si="23"/>
        <v>0</v>
      </c>
      <c r="EP87">
        <f t="shared" si="23"/>
        <v>0</v>
      </c>
      <c r="EQ87">
        <f t="shared" si="23"/>
        <v>0</v>
      </c>
      <c r="ER87">
        <f t="shared" si="23"/>
        <v>0</v>
      </c>
      <c r="ES87">
        <f t="shared" si="23"/>
        <v>0</v>
      </c>
      <c r="ET87">
        <f t="shared" si="23"/>
        <v>0</v>
      </c>
      <c r="EU87">
        <f t="shared" si="23"/>
        <v>0</v>
      </c>
      <c r="EV87">
        <f t="shared" si="23"/>
        <v>0</v>
      </c>
      <c r="EW87">
        <f t="shared" si="23"/>
        <v>1</v>
      </c>
      <c r="EX87">
        <f t="shared" si="23"/>
        <v>1</v>
      </c>
      <c r="EY87">
        <f t="shared" si="23"/>
        <v>0</v>
      </c>
      <c r="EZ87">
        <f t="shared" si="6"/>
        <v>4</v>
      </c>
      <c r="FA87">
        <f t="shared" si="23"/>
        <v>0</v>
      </c>
      <c r="FB87">
        <f t="shared" si="23"/>
        <v>0</v>
      </c>
      <c r="FC87">
        <f t="shared" si="23"/>
        <v>0</v>
      </c>
      <c r="FD87">
        <f t="shared" si="23"/>
        <v>0</v>
      </c>
      <c r="FE87">
        <f t="shared" si="23"/>
        <v>0</v>
      </c>
      <c r="FF87">
        <f t="shared" si="23"/>
        <v>0</v>
      </c>
      <c r="FG87">
        <f t="shared" si="23"/>
        <v>0</v>
      </c>
      <c r="FH87">
        <f t="shared" si="23"/>
        <v>0</v>
      </c>
      <c r="FI87">
        <f t="shared" si="23"/>
        <v>0</v>
      </c>
      <c r="FJ87">
        <f t="shared" si="23"/>
        <v>0</v>
      </c>
      <c r="FK87">
        <f t="shared" si="23"/>
        <v>1</v>
      </c>
      <c r="FL87">
        <f t="shared" si="7"/>
        <v>1</v>
      </c>
      <c r="FM87">
        <f t="shared" si="23"/>
        <v>0</v>
      </c>
      <c r="FN87">
        <f t="shared" si="23"/>
        <v>0</v>
      </c>
      <c r="FO87">
        <f t="shared" si="23"/>
        <v>0</v>
      </c>
      <c r="FP87">
        <f t="shared" si="23"/>
        <v>0</v>
      </c>
      <c r="FQ87">
        <f t="shared" si="8"/>
        <v>0</v>
      </c>
      <c r="FR87">
        <f t="shared" si="23"/>
        <v>0</v>
      </c>
      <c r="FS87">
        <f t="shared" si="23"/>
        <v>0</v>
      </c>
      <c r="FT87">
        <f t="shared" si="23"/>
        <v>0</v>
      </c>
      <c r="FU87">
        <f t="shared" si="23"/>
        <v>0</v>
      </c>
      <c r="FV87">
        <f t="shared" si="23"/>
        <v>0</v>
      </c>
      <c r="FW87">
        <f t="shared" si="23"/>
        <v>0</v>
      </c>
      <c r="FX87">
        <f t="shared" si="23"/>
        <v>0</v>
      </c>
      <c r="FY87">
        <f t="shared" si="23"/>
        <v>1</v>
      </c>
      <c r="FZ87">
        <f t="shared" si="23"/>
        <v>0</v>
      </c>
      <c r="GA87">
        <f t="shared" si="23"/>
        <v>0</v>
      </c>
      <c r="GB87">
        <f t="shared" si="23"/>
        <v>0</v>
      </c>
      <c r="GC87">
        <f t="shared" si="9"/>
        <v>1</v>
      </c>
      <c r="GD87">
        <f t="shared" si="23"/>
        <v>1</v>
      </c>
    </row>
    <row r="88" spans="3:186" x14ac:dyDescent="0.2">
      <c r="C88">
        <v>0</v>
      </c>
      <c r="D88" t="s">
        <v>36</v>
      </c>
      <c r="E88">
        <f t="shared" si="1"/>
        <v>0</v>
      </c>
      <c r="F88">
        <f t="shared" si="21"/>
        <v>1</v>
      </c>
      <c r="G88">
        <f t="shared" si="21"/>
        <v>0</v>
      </c>
      <c r="H88">
        <f t="shared" si="21"/>
        <v>0</v>
      </c>
      <c r="I88">
        <f t="shared" si="21"/>
        <v>0</v>
      </c>
      <c r="J88">
        <f t="shared" si="21"/>
        <v>0</v>
      </c>
      <c r="K88">
        <f t="shared" si="21"/>
        <v>0</v>
      </c>
      <c r="L88">
        <f t="shared" si="21"/>
        <v>1</v>
      </c>
      <c r="M88">
        <f t="shared" si="21"/>
        <v>0</v>
      </c>
      <c r="N88">
        <f t="shared" si="21"/>
        <v>0</v>
      </c>
      <c r="O88">
        <f t="shared" si="21"/>
        <v>0</v>
      </c>
      <c r="P88">
        <f t="shared" si="21"/>
        <v>0</v>
      </c>
      <c r="Q88">
        <f t="shared" si="21"/>
        <v>0</v>
      </c>
      <c r="R88">
        <f t="shared" si="21"/>
        <v>0</v>
      </c>
      <c r="S88">
        <f t="shared" si="21"/>
        <v>0</v>
      </c>
      <c r="T88">
        <f t="shared" si="21"/>
        <v>0</v>
      </c>
      <c r="U88">
        <f t="shared" si="21"/>
        <v>0</v>
      </c>
      <c r="V88">
        <f t="shared" si="21"/>
        <v>0</v>
      </c>
      <c r="W88">
        <f t="shared" si="21"/>
        <v>0</v>
      </c>
      <c r="X88">
        <f t="shared" si="21"/>
        <v>0</v>
      </c>
      <c r="Y88">
        <f t="shared" si="21"/>
        <v>0</v>
      </c>
      <c r="Z88">
        <f t="shared" si="21"/>
        <v>0</v>
      </c>
      <c r="AA88">
        <f t="shared" si="21"/>
        <v>0</v>
      </c>
      <c r="AB88">
        <f t="shared" si="21"/>
        <v>1</v>
      </c>
      <c r="AC88">
        <f t="shared" si="21"/>
        <v>0</v>
      </c>
      <c r="AD88">
        <f t="shared" si="21"/>
        <v>0</v>
      </c>
      <c r="AE88">
        <f t="shared" si="11"/>
        <v>3</v>
      </c>
      <c r="AF88">
        <f t="shared" si="21"/>
        <v>0</v>
      </c>
      <c r="AG88">
        <f t="shared" si="21"/>
        <v>0</v>
      </c>
      <c r="AH88">
        <f t="shared" si="21"/>
        <v>0</v>
      </c>
      <c r="AI88">
        <f t="shared" si="21"/>
        <v>1</v>
      </c>
      <c r="AJ88">
        <f t="shared" si="21"/>
        <v>1</v>
      </c>
      <c r="AK88">
        <f t="shared" si="21"/>
        <v>0</v>
      </c>
      <c r="AL88">
        <f t="shared" si="21"/>
        <v>0</v>
      </c>
      <c r="AM88">
        <f t="shared" si="21"/>
        <v>0</v>
      </c>
      <c r="AN88">
        <f t="shared" si="21"/>
        <v>0</v>
      </c>
      <c r="AO88">
        <f t="shared" si="21"/>
        <v>0</v>
      </c>
      <c r="AP88">
        <f t="shared" si="21"/>
        <v>0</v>
      </c>
      <c r="AQ88">
        <f t="shared" si="21"/>
        <v>0</v>
      </c>
      <c r="AR88">
        <f t="shared" si="21"/>
        <v>0</v>
      </c>
      <c r="AS88">
        <f t="shared" si="21"/>
        <v>0</v>
      </c>
      <c r="AT88">
        <f t="shared" si="21"/>
        <v>0</v>
      </c>
      <c r="AU88">
        <f t="shared" si="21"/>
        <v>0</v>
      </c>
      <c r="AV88">
        <f t="shared" si="21"/>
        <v>0</v>
      </c>
      <c r="AW88">
        <f t="shared" si="21"/>
        <v>0</v>
      </c>
      <c r="AX88">
        <f t="shared" si="12"/>
        <v>2</v>
      </c>
      <c r="AY88">
        <f t="shared" si="21"/>
        <v>0</v>
      </c>
      <c r="AZ88">
        <f t="shared" si="21"/>
        <v>0</v>
      </c>
      <c r="BA88">
        <f t="shared" si="21"/>
        <v>0</v>
      </c>
      <c r="BB88">
        <f t="shared" si="21"/>
        <v>0</v>
      </c>
      <c r="BC88">
        <f t="shared" si="21"/>
        <v>0</v>
      </c>
      <c r="BD88">
        <f t="shared" si="21"/>
        <v>0</v>
      </c>
      <c r="BE88">
        <f t="shared" si="21"/>
        <v>0</v>
      </c>
      <c r="BF88">
        <f t="shared" si="21"/>
        <v>0</v>
      </c>
      <c r="BG88">
        <f t="shared" si="21"/>
        <v>0</v>
      </c>
      <c r="BH88">
        <f t="shared" si="21"/>
        <v>0</v>
      </c>
      <c r="BI88">
        <f t="shared" si="21"/>
        <v>0</v>
      </c>
      <c r="BJ88">
        <f t="shared" si="21"/>
        <v>0</v>
      </c>
      <c r="BK88">
        <f t="shared" si="19"/>
        <v>0</v>
      </c>
      <c r="BL88">
        <f t="shared" si="22"/>
        <v>0</v>
      </c>
      <c r="BM88">
        <f t="shared" si="22"/>
        <v>1</v>
      </c>
      <c r="BN88">
        <f t="shared" si="22"/>
        <v>1</v>
      </c>
      <c r="BO88">
        <f t="shared" si="22"/>
        <v>0</v>
      </c>
      <c r="BP88">
        <f t="shared" si="22"/>
        <v>0</v>
      </c>
      <c r="BQ88">
        <f t="shared" si="22"/>
        <v>0</v>
      </c>
      <c r="BR88">
        <f t="shared" si="22"/>
        <v>0</v>
      </c>
      <c r="BS88">
        <f t="shared" si="22"/>
        <v>0</v>
      </c>
      <c r="BT88">
        <f t="shared" si="22"/>
        <v>0</v>
      </c>
      <c r="BU88">
        <f t="shared" si="22"/>
        <v>0</v>
      </c>
      <c r="BV88">
        <f t="shared" si="22"/>
        <v>0</v>
      </c>
      <c r="BW88">
        <f t="shared" si="14"/>
        <v>2</v>
      </c>
      <c r="BX88">
        <f t="shared" si="22"/>
        <v>0</v>
      </c>
      <c r="BY88">
        <f t="shared" si="22"/>
        <v>0</v>
      </c>
      <c r="BZ88">
        <f t="shared" si="22"/>
        <v>0</v>
      </c>
      <c r="CA88">
        <f t="shared" si="22"/>
        <v>1</v>
      </c>
      <c r="CB88">
        <f t="shared" si="22"/>
        <v>0</v>
      </c>
      <c r="CC88">
        <f t="shared" si="22"/>
        <v>1</v>
      </c>
      <c r="CD88">
        <f t="shared" si="22"/>
        <v>1</v>
      </c>
      <c r="CE88">
        <f t="shared" si="22"/>
        <v>0</v>
      </c>
      <c r="CF88">
        <f t="shared" si="22"/>
        <v>0</v>
      </c>
      <c r="CG88">
        <f t="shared" si="22"/>
        <v>0</v>
      </c>
      <c r="CH88">
        <f t="shared" si="22"/>
        <v>0</v>
      </c>
      <c r="CI88">
        <f t="shared" si="22"/>
        <v>0</v>
      </c>
      <c r="CJ88">
        <f t="shared" si="15"/>
        <v>3</v>
      </c>
      <c r="CK88">
        <f t="shared" si="22"/>
        <v>0</v>
      </c>
      <c r="CL88">
        <f t="shared" si="22"/>
        <v>1</v>
      </c>
      <c r="CM88">
        <f t="shared" si="22"/>
        <v>0</v>
      </c>
      <c r="CN88">
        <f t="shared" si="22"/>
        <v>0</v>
      </c>
      <c r="CO88">
        <f t="shared" si="22"/>
        <v>0</v>
      </c>
      <c r="CP88">
        <f t="shared" si="22"/>
        <v>0</v>
      </c>
      <c r="CQ88">
        <f t="shared" si="22"/>
        <v>1</v>
      </c>
      <c r="CR88">
        <f t="shared" si="22"/>
        <v>0</v>
      </c>
      <c r="CS88">
        <f t="shared" si="22"/>
        <v>0</v>
      </c>
      <c r="CT88">
        <f t="shared" si="22"/>
        <v>0</v>
      </c>
      <c r="CU88">
        <f t="shared" si="22"/>
        <v>0</v>
      </c>
      <c r="CV88">
        <f t="shared" si="22"/>
        <v>0</v>
      </c>
      <c r="CW88">
        <f t="shared" si="22"/>
        <v>0</v>
      </c>
      <c r="CX88">
        <f t="shared" si="22"/>
        <v>0</v>
      </c>
      <c r="CY88">
        <f t="shared" si="22"/>
        <v>0</v>
      </c>
      <c r="CZ88">
        <f t="shared" si="16"/>
        <v>2</v>
      </c>
      <c r="DA88">
        <f t="shared" si="22"/>
        <v>0</v>
      </c>
      <c r="DB88">
        <f t="shared" si="22"/>
        <v>0</v>
      </c>
      <c r="DC88">
        <f t="shared" si="22"/>
        <v>1</v>
      </c>
      <c r="DD88">
        <f t="shared" si="17"/>
        <v>1</v>
      </c>
      <c r="DE88">
        <f t="shared" si="22"/>
        <v>0</v>
      </c>
      <c r="DF88">
        <f t="shared" si="22"/>
        <v>0</v>
      </c>
      <c r="DG88">
        <f t="shared" si="22"/>
        <v>0</v>
      </c>
      <c r="DH88">
        <f t="shared" si="22"/>
        <v>0</v>
      </c>
      <c r="DI88">
        <f t="shared" si="22"/>
        <v>0</v>
      </c>
      <c r="DJ88">
        <f t="shared" si="22"/>
        <v>0</v>
      </c>
      <c r="DK88">
        <f t="shared" si="22"/>
        <v>0</v>
      </c>
      <c r="DL88">
        <f t="shared" si="22"/>
        <v>0</v>
      </c>
      <c r="DM88">
        <f t="shared" si="22"/>
        <v>0</v>
      </c>
      <c r="DN88">
        <f t="shared" si="22"/>
        <v>0</v>
      </c>
      <c r="DO88">
        <f t="shared" si="22"/>
        <v>0</v>
      </c>
      <c r="DP88">
        <f t="shared" si="22"/>
        <v>0</v>
      </c>
      <c r="DQ88">
        <f t="shared" si="22"/>
        <v>0</v>
      </c>
      <c r="DR88">
        <f t="shared" si="22"/>
        <v>0</v>
      </c>
      <c r="DS88">
        <f t="shared" si="22"/>
        <v>1</v>
      </c>
      <c r="DT88">
        <f t="shared" si="22"/>
        <v>1</v>
      </c>
      <c r="DU88">
        <f t="shared" si="20"/>
        <v>1</v>
      </c>
      <c r="DV88">
        <f t="shared" si="23"/>
        <v>1</v>
      </c>
      <c r="DW88">
        <f t="shared" si="23"/>
        <v>0</v>
      </c>
      <c r="DX88">
        <f t="shared" si="23"/>
        <v>0</v>
      </c>
      <c r="DY88">
        <f t="shared" si="23"/>
        <v>0</v>
      </c>
      <c r="DZ88">
        <f t="shared" si="23"/>
        <v>0</v>
      </c>
      <c r="EA88">
        <f t="shared" si="23"/>
        <v>1</v>
      </c>
      <c r="EB88">
        <f t="shared" si="23"/>
        <v>0</v>
      </c>
      <c r="EC88">
        <f t="shared" si="23"/>
        <v>0</v>
      </c>
      <c r="ED88">
        <f t="shared" si="23"/>
        <v>0</v>
      </c>
      <c r="EE88">
        <f t="shared" si="5"/>
        <v>5</v>
      </c>
      <c r="EF88">
        <f t="shared" si="23"/>
        <v>0</v>
      </c>
      <c r="EG88">
        <f t="shared" si="23"/>
        <v>1</v>
      </c>
      <c r="EH88">
        <f t="shared" si="23"/>
        <v>1</v>
      </c>
      <c r="EI88">
        <f t="shared" si="23"/>
        <v>1</v>
      </c>
      <c r="EJ88">
        <f t="shared" si="23"/>
        <v>0</v>
      </c>
      <c r="EK88">
        <f t="shared" si="23"/>
        <v>0</v>
      </c>
      <c r="EL88">
        <f t="shared" si="23"/>
        <v>0</v>
      </c>
      <c r="EM88">
        <f t="shared" si="23"/>
        <v>0</v>
      </c>
      <c r="EN88">
        <f t="shared" si="23"/>
        <v>0</v>
      </c>
      <c r="EO88">
        <f t="shared" si="23"/>
        <v>0</v>
      </c>
      <c r="EP88">
        <f t="shared" si="23"/>
        <v>0</v>
      </c>
      <c r="EQ88">
        <f t="shared" si="23"/>
        <v>0</v>
      </c>
      <c r="ER88">
        <f t="shared" si="23"/>
        <v>0</v>
      </c>
      <c r="ES88">
        <f t="shared" si="23"/>
        <v>0</v>
      </c>
      <c r="ET88">
        <f t="shared" si="23"/>
        <v>0</v>
      </c>
      <c r="EU88">
        <f t="shared" si="23"/>
        <v>0</v>
      </c>
      <c r="EV88">
        <f t="shared" si="23"/>
        <v>0</v>
      </c>
      <c r="EW88">
        <f t="shared" si="23"/>
        <v>0</v>
      </c>
      <c r="EX88">
        <f t="shared" si="23"/>
        <v>0</v>
      </c>
      <c r="EY88">
        <f t="shared" si="23"/>
        <v>1</v>
      </c>
      <c r="EZ88">
        <f t="shared" si="6"/>
        <v>4</v>
      </c>
      <c r="FA88">
        <f t="shared" si="23"/>
        <v>1</v>
      </c>
      <c r="FB88">
        <f t="shared" si="23"/>
        <v>1</v>
      </c>
      <c r="FC88">
        <f t="shared" si="23"/>
        <v>1</v>
      </c>
      <c r="FD88">
        <f t="shared" si="23"/>
        <v>1</v>
      </c>
      <c r="FE88">
        <f t="shared" si="23"/>
        <v>0</v>
      </c>
      <c r="FF88">
        <f t="shared" si="23"/>
        <v>0</v>
      </c>
      <c r="FG88">
        <f t="shared" si="23"/>
        <v>0</v>
      </c>
      <c r="FH88">
        <f t="shared" si="23"/>
        <v>1</v>
      </c>
      <c r="FI88">
        <f t="shared" si="23"/>
        <v>0</v>
      </c>
      <c r="FJ88">
        <f t="shared" si="23"/>
        <v>0</v>
      </c>
      <c r="FK88">
        <f t="shared" si="23"/>
        <v>0</v>
      </c>
      <c r="FL88">
        <f t="shared" si="7"/>
        <v>5</v>
      </c>
      <c r="FM88">
        <f t="shared" si="23"/>
        <v>0</v>
      </c>
      <c r="FN88">
        <f t="shared" si="23"/>
        <v>0</v>
      </c>
      <c r="FO88">
        <f t="shared" si="23"/>
        <v>0</v>
      </c>
      <c r="FP88">
        <f t="shared" si="23"/>
        <v>0</v>
      </c>
      <c r="FQ88">
        <f t="shared" si="8"/>
        <v>0</v>
      </c>
      <c r="FR88">
        <f t="shared" si="23"/>
        <v>0</v>
      </c>
      <c r="FS88">
        <f t="shared" si="23"/>
        <v>0</v>
      </c>
      <c r="FT88">
        <f t="shared" si="23"/>
        <v>0</v>
      </c>
      <c r="FU88">
        <f t="shared" si="23"/>
        <v>0</v>
      </c>
      <c r="FV88">
        <f t="shared" si="23"/>
        <v>0</v>
      </c>
      <c r="FW88">
        <f t="shared" si="23"/>
        <v>1</v>
      </c>
      <c r="FX88">
        <f t="shared" si="23"/>
        <v>1</v>
      </c>
      <c r="FY88">
        <f t="shared" si="23"/>
        <v>0</v>
      </c>
      <c r="FZ88">
        <f t="shared" si="23"/>
        <v>1</v>
      </c>
      <c r="GA88">
        <f t="shared" si="23"/>
        <v>0</v>
      </c>
      <c r="GB88">
        <f t="shared" si="23"/>
        <v>0</v>
      </c>
      <c r="GC88">
        <f t="shared" si="9"/>
        <v>3</v>
      </c>
      <c r="GD88">
        <f t="shared" si="23"/>
        <v>1</v>
      </c>
    </row>
    <row r="89" spans="3:186" x14ac:dyDescent="0.2">
      <c r="C89" t="s">
        <v>143</v>
      </c>
      <c r="D89">
        <v>0</v>
      </c>
      <c r="E89">
        <f t="shared" si="1"/>
        <v>1</v>
      </c>
      <c r="F89">
        <f t="shared" si="21"/>
        <v>1</v>
      </c>
      <c r="G89">
        <f t="shared" si="21"/>
        <v>1</v>
      </c>
      <c r="H89">
        <f t="shared" si="21"/>
        <v>1</v>
      </c>
      <c r="I89">
        <f t="shared" si="21"/>
        <v>1</v>
      </c>
      <c r="J89">
        <f t="shared" si="21"/>
        <v>1</v>
      </c>
      <c r="K89">
        <f t="shared" si="21"/>
        <v>1</v>
      </c>
      <c r="L89">
        <f t="shared" si="21"/>
        <v>1</v>
      </c>
      <c r="M89">
        <f t="shared" si="21"/>
        <v>0</v>
      </c>
      <c r="N89">
        <f t="shared" si="21"/>
        <v>0</v>
      </c>
      <c r="O89">
        <f t="shared" si="21"/>
        <v>0</v>
      </c>
      <c r="P89">
        <f t="shared" si="21"/>
        <v>0</v>
      </c>
      <c r="Q89">
        <f t="shared" si="21"/>
        <v>0</v>
      </c>
      <c r="R89">
        <f t="shared" si="21"/>
        <v>0</v>
      </c>
      <c r="S89">
        <f t="shared" si="21"/>
        <v>0</v>
      </c>
      <c r="T89">
        <f t="shared" si="21"/>
        <v>0</v>
      </c>
      <c r="U89">
        <f t="shared" si="21"/>
        <v>0</v>
      </c>
      <c r="V89">
        <f t="shared" si="21"/>
        <v>0</v>
      </c>
      <c r="W89">
        <f t="shared" si="21"/>
        <v>0</v>
      </c>
      <c r="X89">
        <f t="shared" si="21"/>
        <v>0</v>
      </c>
      <c r="Y89">
        <f t="shared" si="21"/>
        <v>0</v>
      </c>
      <c r="Z89">
        <f t="shared" si="21"/>
        <v>0</v>
      </c>
      <c r="AA89">
        <f t="shared" si="21"/>
        <v>0</v>
      </c>
      <c r="AB89">
        <f t="shared" si="21"/>
        <v>1</v>
      </c>
      <c r="AC89">
        <f t="shared" si="21"/>
        <v>0</v>
      </c>
      <c r="AD89">
        <f t="shared" si="21"/>
        <v>0</v>
      </c>
      <c r="AE89">
        <f t="shared" si="11"/>
        <v>9</v>
      </c>
      <c r="AF89">
        <f t="shared" si="21"/>
        <v>0</v>
      </c>
      <c r="AG89">
        <f t="shared" si="21"/>
        <v>0</v>
      </c>
      <c r="AH89">
        <f t="shared" si="21"/>
        <v>0</v>
      </c>
      <c r="AI89">
        <f t="shared" si="21"/>
        <v>1</v>
      </c>
      <c r="AJ89">
        <f t="shared" si="21"/>
        <v>1</v>
      </c>
      <c r="AK89">
        <f t="shared" si="21"/>
        <v>0</v>
      </c>
      <c r="AL89">
        <f t="shared" si="21"/>
        <v>0</v>
      </c>
      <c r="AM89">
        <f t="shared" si="21"/>
        <v>0</v>
      </c>
      <c r="AN89">
        <f t="shared" si="21"/>
        <v>0</v>
      </c>
      <c r="AO89">
        <f t="shared" si="21"/>
        <v>0</v>
      </c>
      <c r="AP89">
        <f t="shared" si="21"/>
        <v>0</v>
      </c>
      <c r="AQ89">
        <f t="shared" si="21"/>
        <v>0</v>
      </c>
      <c r="AR89">
        <f t="shared" si="21"/>
        <v>1</v>
      </c>
      <c r="AS89">
        <f t="shared" si="21"/>
        <v>0</v>
      </c>
      <c r="AT89">
        <f t="shared" si="21"/>
        <v>0</v>
      </c>
      <c r="AU89">
        <f t="shared" si="21"/>
        <v>0</v>
      </c>
      <c r="AV89">
        <f t="shared" si="21"/>
        <v>1</v>
      </c>
      <c r="AW89">
        <f t="shared" si="21"/>
        <v>0</v>
      </c>
      <c r="AX89">
        <f t="shared" si="12"/>
        <v>4</v>
      </c>
      <c r="AY89">
        <f t="shared" si="21"/>
        <v>0</v>
      </c>
      <c r="AZ89">
        <f t="shared" si="21"/>
        <v>0</v>
      </c>
      <c r="BA89">
        <f t="shared" si="21"/>
        <v>1</v>
      </c>
      <c r="BB89">
        <f t="shared" si="21"/>
        <v>1</v>
      </c>
      <c r="BC89">
        <f t="shared" si="21"/>
        <v>1</v>
      </c>
      <c r="BD89">
        <f t="shared" si="21"/>
        <v>1</v>
      </c>
      <c r="BE89">
        <f t="shared" si="21"/>
        <v>0</v>
      </c>
      <c r="BF89">
        <f t="shared" si="21"/>
        <v>1</v>
      </c>
      <c r="BG89">
        <f t="shared" si="21"/>
        <v>1</v>
      </c>
      <c r="BH89">
        <f t="shared" si="21"/>
        <v>0</v>
      </c>
      <c r="BI89">
        <f t="shared" si="21"/>
        <v>0</v>
      </c>
      <c r="BJ89">
        <f t="shared" si="21"/>
        <v>0</v>
      </c>
      <c r="BK89">
        <f t="shared" si="19"/>
        <v>0</v>
      </c>
      <c r="BL89">
        <f t="shared" si="22"/>
        <v>1</v>
      </c>
      <c r="BM89">
        <f t="shared" si="22"/>
        <v>1</v>
      </c>
      <c r="BN89">
        <f t="shared" si="22"/>
        <v>1</v>
      </c>
      <c r="BO89">
        <f t="shared" si="22"/>
        <v>0</v>
      </c>
      <c r="BP89">
        <f t="shared" si="22"/>
        <v>0</v>
      </c>
      <c r="BQ89">
        <f t="shared" si="22"/>
        <v>0</v>
      </c>
      <c r="BR89">
        <f t="shared" si="22"/>
        <v>0</v>
      </c>
      <c r="BS89">
        <f t="shared" si="22"/>
        <v>0</v>
      </c>
      <c r="BT89">
        <f t="shared" si="22"/>
        <v>0</v>
      </c>
      <c r="BU89">
        <f t="shared" si="22"/>
        <v>0</v>
      </c>
      <c r="BV89">
        <f t="shared" si="22"/>
        <v>0</v>
      </c>
      <c r="BW89">
        <f t="shared" si="14"/>
        <v>9</v>
      </c>
      <c r="BX89">
        <f t="shared" si="22"/>
        <v>0</v>
      </c>
      <c r="BY89">
        <f t="shared" si="22"/>
        <v>1</v>
      </c>
      <c r="BZ89">
        <f t="shared" si="22"/>
        <v>0</v>
      </c>
      <c r="CA89">
        <f t="shared" si="22"/>
        <v>1</v>
      </c>
      <c r="CB89">
        <f t="shared" si="22"/>
        <v>0</v>
      </c>
      <c r="CC89">
        <f t="shared" si="22"/>
        <v>1</v>
      </c>
      <c r="CD89">
        <f t="shared" si="22"/>
        <v>1</v>
      </c>
      <c r="CE89">
        <f t="shared" si="22"/>
        <v>0</v>
      </c>
      <c r="CF89">
        <f t="shared" si="22"/>
        <v>0</v>
      </c>
      <c r="CG89">
        <f t="shared" si="22"/>
        <v>0</v>
      </c>
      <c r="CH89">
        <f t="shared" si="22"/>
        <v>0</v>
      </c>
      <c r="CI89">
        <f t="shared" si="22"/>
        <v>0</v>
      </c>
      <c r="CJ89">
        <f t="shared" si="15"/>
        <v>4</v>
      </c>
      <c r="CK89">
        <f t="shared" si="22"/>
        <v>1</v>
      </c>
      <c r="CL89">
        <f t="shared" si="22"/>
        <v>1</v>
      </c>
      <c r="CM89">
        <f t="shared" si="22"/>
        <v>1</v>
      </c>
      <c r="CN89">
        <f t="shared" si="22"/>
        <v>1</v>
      </c>
      <c r="CO89">
        <f t="shared" si="22"/>
        <v>0</v>
      </c>
      <c r="CP89">
        <f t="shared" si="22"/>
        <v>0</v>
      </c>
      <c r="CQ89">
        <f t="shared" si="22"/>
        <v>1</v>
      </c>
      <c r="CR89">
        <f t="shared" si="22"/>
        <v>1</v>
      </c>
      <c r="CS89">
        <f t="shared" si="22"/>
        <v>1</v>
      </c>
      <c r="CT89">
        <f t="shared" si="22"/>
        <v>0</v>
      </c>
      <c r="CU89">
        <f t="shared" si="22"/>
        <v>0</v>
      </c>
      <c r="CV89">
        <f t="shared" si="22"/>
        <v>1</v>
      </c>
      <c r="CW89">
        <f t="shared" si="22"/>
        <v>0</v>
      </c>
      <c r="CX89">
        <f t="shared" si="22"/>
        <v>0</v>
      </c>
      <c r="CY89">
        <f t="shared" si="22"/>
        <v>0</v>
      </c>
      <c r="CZ89">
        <f t="shared" si="16"/>
        <v>8</v>
      </c>
      <c r="DA89">
        <f t="shared" si="22"/>
        <v>0</v>
      </c>
      <c r="DB89">
        <f t="shared" si="22"/>
        <v>1</v>
      </c>
      <c r="DC89">
        <f t="shared" si="22"/>
        <v>1</v>
      </c>
      <c r="DD89">
        <f t="shared" si="17"/>
        <v>2</v>
      </c>
      <c r="DE89">
        <f t="shared" si="22"/>
        <v>0</v>
      </c>
      <c r="DF89">
        <f t="shared" si="22"/>
        <v>0</v>
      </c>
      <c r="DG89">
        <f t="shared" si="22"/>
        <v>0</v>
      </c>
      <c r="DH89">
        <f t="shared" si="22"/>
        <v>0</v>
      </c>
      <c r="DI89">
        <f t="shared" si="22"/>
        <v>0</v>
      </c>
      <c r="DJ89">
        <f t="shared" si="22"/>
        <v>0</v>
      </c>
      <c r="DK89">
        <f t="shared" si="22"/>
        <v>1</v>
      </c>
      <c r="DL89">
        <f t="shared" si="22"/>
        <v>0</v>
      </c>
      <c r="DM89">
        <f t="shared" si="22"/>
        <v>0</v>
      </c>
      <c r="DN89">
        <f t="shared" si="22"/>
        <v>0</v>
      </c>
      <c r="DO89">
        <f t="shared" si="22"/>
        <v>0</v>
      </c>
      <c r="DP89">
        <f t="shared" si="22"/>
        <v>0</v>
      </c>
      <c r="DQ89">
        <f t="shared" si="22"/>
        <v>0</v>
      </c>
      <c r="DR89">
        <f t="shared" si="22"/>
        <v>1</v>
      </c>
      <c r="DS89">
        <f t="shared" si="22"/>
        <v>1</v>
      </c>
      <c r="DT89">
        <f t="shared" si="22"/>
        <v>1</v>
      </c>
      <c r="DU89">
        <f t="shared" si="20"/>
        <v>1</v>
      </c>
      <c r="DV89">
        <f t="shared" si="23"/>
        <v>1</v>
      </c>
      <c r="DW89">
        <f t="shared" si="23"/>
        <v>1</v>
      </c>
      <c r="DX89">
        <f t="shared" si="23"/>
        <v>1</v>
      </c>
      <c r="DY89">
        <f t="shared" si="23"/>
        <v>1</v>
      </c>
      <c r="DZ89">
        <f t="shared" si="23"/>
        <v>1</v>
      </c>
      <c r="EA89">
        <f t="shared" si="23"/>
        <v>1</v>
      </c>
      <c r="EB89">
        <f t="shared" si="23"/>
        <v>0</v>
      </c>
      <c r="EC89">
        <f t="shared" si="23"/>
        <v>0</v>
      </c>
      <c r="ED89">
        <f t="shared" si="23"/>
        <v>0</v>
      </c>
      <c r="EE89">
        <f t="shared" si="5"/>
        <v>11</v>
      </c>
      <c r="EF89">
        <f t="shared" si="23"/>
        <v>1</v>
      </c>
      <c r="EG89">
        <f t="shared" si="23"/>
        <v>1</v>
      </c>
      <c r="EH89">
        <f t="shared" si="23"/>
        <v>1</v>
      </c>
      <c r="EI89">
        <f t="shared" si="23"/>
        <v>1</v>
      </c>
      <c r="EJ89">
        <f t="shared" si="23"/>
        <v>1</v>
      </c>
      <c r="EK89">
        <f t="shared" si="23"/>
        <v>1</v>
      </c>
      <c r="EL89">
        <f t="shared" si="23"/>
        <v>1</v>
      </c>
      <c r="EM89">
        <f t="shared" si="23"/>
        <v>0</v>
      </c>
      <c r="EN89">
        <f t="shared" si="23"/>
        <v>0</v>
      </c>
      <c r="EO89">
        <f t="shared" si="23"/>
        <v>0</v>
      </c>
      <c r="EP89">
        <f t="shared" si="23"/>
        <v>0</v>
      </c>
      <c r="EQ89">
        <f t="shared" si="23"/>
        <v>0</v>
      </c>
      <c r="ER89">
        <f t="shared" si="23"/>
        <v>0</v>
      </c>
      <c r="ES89">
        <f t="shared" si="23"/>
        <v>0</v>
      </c>
      <c r="ET89">
        <f t="shared" si="23"/>
        <v>0</v>
      </c>
      <c r="EU89">
        <f t="shared" si="23"/>
        <v>0</v>
      </c>
      <c r="EV89">
        <f t="shared" si="23"/>
        <v>0</v>
      </c>
      <c r="EW89">
        <f t="shared" si="23"/>
        <v>1</v>
      </c>
      <c r="EX89">
        <f t="shared" si="23"/>
        <v>1</v>
      </c>
      <c r="EY89">
        <f t="shared" si="23"/>
        <v>1</v>
      </c>
      <c r="EZ89">
        <f t="shared" si="6"/>
        <v>10</v>
      </c>
      <c r="FA89">
        <f t="shared" si="23"/>
        <v>1</v>
      </c>
      <c r="FB89">
        <f t="shared" si="23"/>
        <v>1</v>
      </c>
      <c r="FC89">
        <f t="shared" si="23"/>
        <v>1</v>
      </c>
      <c r="FD89">
        <f t="shared" si="23"/>
        <v>1</v>
      </c>
      <c r="FE89">
        <f t="shared" si="23"/>
        <v>1</v>
      </c>
      <c r="FF89">
        <f t="shared" si="23"/>
        <v>1</v>
      </c>
      <c r="FG89">
        <f t="shared" si="23"/>
        <v>1</v>
      </c>
      <c r="FH89">
        <f t="shared" si="23"/>
        <v>1</v>
      </c>
      <c r="FI89">
        <f t="shared" si="23"/>
        <v>1</v>
      </c>
      <c r="FJ89">
        <f t="shared" si="23"/>
        <v>1</v>
      </c>
      <c r="FK89">
        <f t="shared" si="23"/>
        <v>1</v>
      </c>
      <c r="FL89">
        <f t="shared" si="7"/>
        <v>11</v>
      </c>
      <c r="FM89">
        <f t="shared" si="23"/>
        <v>0</v>
      </c>
      <c r="FN89">
        <f t="shared" si="23"/>
        <v>0</v>
      </c>
      <c r="FO89">
        <f t="shared" si="23"/>
        <v>0</v>
      </c>
      <c r="FP89">
        <f t="shared" si="23"/>
        <v>0</v>
      </c>
      <c r="FQ89">
        <f t="shared" si="8"/>
        <v>0</v>
      </c>
      <c r="FR89">
        <f t="shared" si="23"/>
        <v>0</v>
      </c>
      <c r="FS89">
        <f t="shared" si="23"/>
        <v>0</v>
      </c>
      <c r="FT89">
        <f t="shared" si="23"/>
        <v>0</v>
      </c>
      <c r="FU89">
        <f t="shared" si="23"/>
        <v>0</v>
      </c>
      <c r="FV89">
        <f t="shared" si="23"/>
        <v>0</v>
      </c>
      <c r="FW89">
        <f t="shared" si="23"/>
        <v>1</v>
      </c>
      <c r="FX89">
        <f t="shared" si="23"/>
        <v>1</v>
      </c>
      <c r="FY89">
        <f t="shared" si="23"/>
        <v>1</v>
      </c>
      <c r="FZ89">
        <f t="shared" si="23"/>
        <v>1</v>
      </c>
      <c r="GA89">
        <f t="shared" si="23"/>
        <v>1</v>
      </c>
      <c r="GB89">
        <f t="shared" si="23"/>
        <v>0</v>
      </c>
      <c r="GC89">
        <f t="shared" si="9"/>
        <v>5</v>
      </c>
      <c r="GD89">
        <f t="shared" si="23"/>
        <v>1</v>
      </c>
    </row>
    <row r="90" spans="3:186" x14ac:dyDescent="0.2">
      <c r="C90" t="s">
        <v>136</v>
      </c>
      <c r="D90" t="s">
        <v>61</v>
      </c>
      <c r="E90">
        <f t="shared" si="1"/>
        <v>0</v>
      </c>
      <c r="F90">
        <f t="shared" si="21"/>
        <v>0</v>
      </c>
      <c r="G90">
        <f t="shared" si="21"/>
        <v>0</v>
      </c>
      <c r="H90">
        <f t="shared" si="21"/>
        <v>0</v>
      </c>
      <c r="I90">
        <f t="shared" si="21"/>
        <v>0</v>
      </c>
      <c r="J90">
        <f t="shared" si="21"/>
        <v>0</v>
      </c>
      <c r="K90">
        <f t="shared" si="21"/>
        <v>0</v>
      </c>
      <c r="L90">
        <f t="shared" si="21"/>
        <v>0</v>
      </c>
      <c r="M90">
        <f t="shared" si="21"/>
        <v>0</v>
      </c>
      <c r="N90">
        <f t="shared" si="21"/>
        <v>1</v>
      </c>
      <c r="O90">
        <f t="shared" si="21"/>
        <v>0</v>
      </c>
      <c r="P90">
        <f t="shared" si="21"/>
        <v>0</v>
      </c>
      <c r="Q90">
        <f t="shared" si="21"/>
        <v>1</v>
      </c>
      <c r="R90">
        <f t="shared" si="21"/>
        <v>0</v>
      </c>
      <c r="S90">
        <f t="shared" si="21"/>
        <v>0</v>
      </c>
      <c r="T90">
        <f t="shared" si="21"/>
        <v>0</v>
      </c>
      <c r="U90">
        <f t="shared" si="21"/>
        <v>0</v>
      </c>
      <c r="V90">
        <f t="shared" si="21"/>
        <v>0</v>
      </c>
      <c r="W90">
        <f t="shared" si="21"/>
        <v>0</v>
      </c>
      <c r="X90">
        <f t="shared" si="21"/>
        <v>0</v>
      </c>
      <c r="Y90">
        <f t="shared" si="21"/>
        <v>0</v>
      </c>
      <c r="Z90">
        <f t="shared" si="21"/>
        <v>0</v>
      </c>
      <c r="AA90">
        <f t="shared" si="21"/>
        <v>0</v>
      </c>
      <c r="AB90">
        <f t="shared" si="21"/>
        <v>0</v>
      </c>
      <c r="AC90">
        <f t="shared" si="21"/>
        <v>1</v>
      </c>
      <c r="AD90">
        <f t="shared" si="21"/>
        <v>0</v>
      </c>
      <c r="AE90">
        <f t="shared" si="11"/>
        <v>3</v>
      </c>
      <c r="AF90">
        <f t="shared" si="21"/>
        <v>0</v>
      </c>
      <c r="AG90">
        <f t="shared" si="21"/>
        <v>0</v>
      </c>
      <c r="AH90">
        <f t="shared" si="21"/>
        <v>0</v>
      </c>
      <c r="AI90">
        <f t="shared" si="21"/>
        <v>0</v>
      </c>
      <c r="AJ90">
        <f t="shared" si="21"/>
        <v>0</v>
      </c>
      <c r="AK90">
        <f t="shared" si="21"/>
        <v>0</v>
      </c>
      <c r="AL90">
        <f t="shared" si="21"/>
        <v>0</v>
      </c>
      <c r="AM90">
        <f t="shared" si="21"/>
        <v>0</v>
      </c>
      <c r="AN90">
        <f t="shared" si="21"/>
        <v>0</v>
      </c>
      <c r="AO90">
        <f t="shared" si="21"/>
        <v>0</v>
      </c>
      <c r="AP90">
        <f t="shared" si="21"/>
        <v>0</v>
      </c>
      <c r="AQ90">
        <f t="shared" si="21"/>
        <v>0</v>
      </c>
      <c r="AR90">
        <f t="shared" si="21"/>
        <v>0</v>
      </c>
      <c r="AS90">
        <f t="shared" si="21"/>
        <v>1</v>
      </c>
      <c r="AT90">
        <f t="shared" si="21"/>
        <v>1</v>
      </c>
      <c r="AU90">
        <f t="shared" si="21"/>
        <v>1</v>
      </c>
      <c r="AV90">
        <f t="shared" si="21"/>
        <v>0</v>
      </c>
      <c r="AW90">
        <f t="shared" si="21"/>
        <v>1</v>
      </c>
      <c r="AX90">
        <f t="shared" si="12"/>
        <v>4</v>
      </c>
      <c r="AY90">
        <f t="shared" si="21"/>
        <v>0</v>
      </c>
      <c r="AZ90">
        <f t="shared" si="21"/>
        <v>0</v>
      </c>
      <c r="BA90">
        <f t="shared" si="21"/>
        <v>0</v>
      </c>
      <c r="BB90">
        <f t="shared" si="21"/>
        <v>0</v>
      </c>
      <c r="BC90">
        <f t="shared" si="21"/>
        <v>0</v>
      </c>
      <c r="BD90">
        <f t="shared" si="21"/>
        <v>0</v>
      </c>
      <c r="BE90">
        <f t="shared" si="21"/>
        <v>0</v>
      </c>
      <c r="BF90">
        <f t="shared" si="21"/>
        <v>0</v>
      </c>
      <c r="BG90">
        <f t="shared" si="21"/>
        <v>0</v>
      </c>
      <c r="BH90">
        <f t="shared" si="21"/>
        <v>0</v>
      </c>
      <c r="BI90">
        <f t="shared" si="21"/>
        <v>0</v>
      </c>
      <c r="BJ90">
        <f t="shared" si="21"/>
        <v>0</v>
      </c>
      <c r="BK90">
        <f t="shared" si="19"/>
        <v>0</v>
      </c>
      <c r="BL90">
        <f t="shared" si="22"/>
        <v>0</v>
      </c>
      <c r="BM90">
        <f t="shared" si="22"/>
        <v>0</v>
      </c>
      <c r="BN90">
        <f t="shared" si="22"/>
        <v>0</v>
      </c>
      <c r="BO90">
        <f t="shared" si="22"/>
        <v>0</v>
      </c>
      <c r="BP90">
        <f t="shared" si="22"/>
        <v>0</v>
      </c>
      <c r="BQ90">
        <f t="shared" si="22"/>
        <v>0</v>
      </c>
      <c r="BR90">
        <f t="shared" si="22"/>
        <v>0</v>
      </c>
      <c r="BS90">
        <f t="shared" si="22"/>
        <v>1</v>
      </c>
      <c r="BT90">
        <f t="shared" si="22"/>
        <v>1</v>
      </c>
      <c r="BU90">
        <f t="shared" si="22"/>
        <v>1</v>
      </c>
      <c r="BV90">
        <f t="shared" si="22"/>
        <v>1</v>
      </c>
      <c r="BW90">
        <f t="shared" si="14"/>
        <v>4</v>
      </c>
      <c r="BX90">
        <f t="shared" si="22"/>
        <v>0</v>
      </c>
      <c r="BY90">
        <f t="shared" si="22"/>
        <v>0</v>
      </c>
      <c r="BZ90">
        <f t="shared" si="22"/>
        <v>0</v>
      </c>
      <c r="CA90">
        <f t="shared" si="22"/>
        <v>0</v>
      </c>
      <c r="CB90">
        <f t="shared" si="22"/>
        <v>0</v>
      </c>
      <c r="CC90">
        <f t="shared" si="22"/>
        <v>0</v>
      </c>
      <c r="CD90">
        <f t="shared" si="22"/>
        <v>0</v>
      </c>
      <c r="CE90">
        <f t="shared" si="22"/>
        <v>0</v>
      </c>
      <c r="CF90">
        <f t="shared" si="22"/>
        <v>1</v>
      </c>
      <c r="CG90">
        <f t="shared" si="22"/>
        <v>1</v>
      </c>
      <c r="CH90">
        <f t="shared" si="22"/>
        <v>1</v>
      </c>
      <c r="CI90">
        <f t="shared" si="22"/>
        <v>1</v>
      </c>
      <c r="CJ90">
        <f t="shared" si="15"/>
        <v>4</v>
      </c>
      <c r="CK90">
        <f t="shared" si="22"/>
        <v>0</v>
      </c>
      <c r="CL90">
        <f t="shared" si="22"/>
        <v>0</v>
      </c>
      <c r="CM90">
        <f t="shared" si="22"/>
        <v>0</v>
      </c>
      <c r="CN90">
        <f t="shared" si="22"/>
        <v>0</v>
      </c>
      <c r="CO90">
        <f t="shared" si="22"/>
        <v>0</v>
      </c>
      <c r="CP90">
        <f t="shared" si="22"/>
        <v>0</v>
      </c>
      <c r="CQ90">
        <f t="shared" si="22"/>
        <v>0</v>
      </c>
      <c r="CR90">
        <f t="shared" si="22"/>
        <v>0</v>
      </c>
      <c r="CS90">
        <f t="shared" si="22"/>
        <v>0</v>
      </c>
      <c r="CT90">
        <f t="shared" si="22"/>
        <v>0</v>
      </c>
      <c r="CU90">
        <f t="shared" si="22"/>
        <v>0</v>
      </c>
      <c r="CV90">
        <f t="shared" ref="BL90:DT91" si="24">IF(CV75&gt;0,1,0)</f>
        <v>0</v>
      </c>
      <c r="CW90">
        <f t="shared" si="24"/>
        <v>0</v>
      </c>
      <c r="CX90">
        <f t="shared" si="24"/>
        <v>0</v>
      </c>
      <c r="CY90">
        <f t="shared" si="24"/>
        <v>0</v>
      </c>
      <c r="CZ90">
        <f t="shared" si="16"/>
        <v>0</v>
      </c>
      <c r="DA90">
        <f t="shared" si="24"/>
        <v>0</v>
      </c>
      <c r="DB90">
        <f t="shared" si="24"/>
        <v>0</v>
      </c>
      <c r="DC90">
        <f t="shared" si="24"/>
        <v>0</v>
      </c>
      <c r="DD90">
        <f t="shared" si="17"/>
        <v>0</v>
      </c>
      <c r="DE90">
        <f t="shared" si="24"/>
        <v>0</v>
      </c>
      <c r="DF90">
        <f t="shared" si="24"/>
        <v>0</v>
      </c>
      <c r="DG90">
        <f t="shared" si="24"/>
        <v>0</v>
      </c>
      <c r="DH90">
        <f t="shared" si="24"/>
        <v>0</v>
      </c>
      <c r="DI90">
        <f t="shared" si="24"/>
        <v>0</v>
      </c>
      <c r="DJ90">
        <f t="shared" si="24"/>
        <v>0</v>
      </c>
      <c r="DK90">
        <f t="shared" si="24"/>
        <v>0</v>
      </c>
      <c r="DL90">
        <f t="shared" si="24"/>
        <v>0</v>
      </c>
      <c r="DM90">
        <f t="shared" si="24"/>
        <v>1</v>
      </c>
      <c r="DN90">
        <f t="shared" si="24"/>
        <v>0</v>
      </c>
      <c r="DO90">
        <f t="shared" si="24"/>
        <v>0</v>
      </c>
      <c r="DP90">
        <f t="shared" si="24"/>
        <v>1</v>
      </c>
      <c r="DQ90">
        <f t="shared" si="24"/>
        <v>1</v>
      </c>
      <c r="DR90">
        <f t="shared" si="24"/>
        <v>0</v>
      </c>
      <c r="DS90">
        <f t="shared" si="24"/>
        <v>0</v>
      </c>
      <c r="DT90">
        <f t="shared" si="24"/>
        <v>0</v>
      </c>
      <c r="DU90">
        <f t="shared" si="20"/>
        <v>0</v>
      </c>
      <c r="DV90">
        <f t="shared" si="23"/>
        <v>0</v>
      </c>
      <c r="DW90">
        <f t="shared" si="23"/>
        <v>0</v>
      </c>
      <c r="DX90">
        <f t="shared" si="23"/>
        <v>0</v>
      </c>
      <c r="DY90">
        <f t="shared" si="23"/>
        <v>0</v>
      </c>
      <c r="DZ90">
        <f t="shared" si="23"/>
        <v>0</v>
      </c>
      <c r="EA90">
        <f t="shared" si="23"/>
        <v>0</v>
      </c>
      <c r="EB90">
        <f t="shared" si="23"/>
        <v>0</v>
      </c>
      <c r="EC90">
        <f t="shared" si="23"/>
        <v>1</v>
      </c>
      <c r="ED90">
        <f t="shared" si="23"/>
        <v>0</v>
      </c>
      <c r="EE90">
        <f t="shared" si="5"/>
        <v>4</v>
      </c>
      <c r="EF90">
        <f t="shared" si="23"/>
        <v>0</v>
      </c>
      <c r="EG90">
        <f t="shared" si="23"/>
        <v>0</v>
      </c>
      <c r="EH90">
        <f t="shared" si="23"/>
        <v>0</v>
      </c>
      <c r="EI90">
        <f t="shared" si="23"/>
        <v>0</v>
      </c>
      <c r="EJ90">
        <f t="shared" si="23"/>
        <v>0</v>
      </c>
      <c r="EK90">
        <f t="shared" si="23"/>
        <v>0</v>
      </c>
      <c r="EL90">
        <f t="shared" si="23"/>
        <v>0</v>
      </c>
      <c r="EM90">
        <f t="shared" si="23"/>
        <v>1</v>
      </c>
      <c r="EN90">
        <f t="shared" si="23"/>
        <v>0</v>
      </c>
      <c r="EO90">
        <f t="shared" si="23"/>
        <v>0</v>
      </c>
      <c r="EP90">
        <f t="shared" si="23"/>
        <v>1</v>
      </c>
      <c r="EQ90">
        <f t="shared" si="23"/>
        <v>1</v>
      </c>
      <c r="ER90">
        <f t="shared" si="23"/>
        <v>0</v>
      </c>
      <c r="ES90">
        <f t="shared" si="23"/>
        <v>0</v>
      </c>
      <c r="ET90">
        <f t="shared" si="23"/>
        <v>0</v>
      </c>
      <c r="EU90">
        <f t="shared" si="23"/>
        <v>0</v>
      </c>
      <c r="EV90">
        <f t="shared" si="23"/>
        <v>0</v>
      </c>
      <c r="EW90">
        <f t="shared" si="23"/>
        <v>0</v>
      </c>
      <c r="EX90">
        <f t="shared" si="23"/>
        <v>0</v>
      </c>
      <c r="EY90">
        <f t="shared" si="23"/>
        <v>0</v>
      </c>
      <c r="EZ90">
        <f t="shared" si="6"/>
        <v>3</v>
      </c>
      <c r="FA90">
        <f t="shared" si="23"/>
        <v>0</v>
      </c>
      <c r="FB90">
        <f t="shared" si="23"/>
        <v>0</v>
      </c>
      <c r="FC90">
        <f t="shared" si="23"/>
        <v>0</v>
      </c>
      <c r="FD90">
        <f t="shared" si="23"/>
        <v>0</v>
      </c>
      <c r="FE90">
        <f t="shared" si="23"/>
        <v>0</v>
      </c>
      <c r="FF90">
        <f t="shared" si="23"/>
        <v>0</v>
      </c>
      <c r="FG90">
        <f t="shared" ref="DV90:GD91" si="25">IF(FG75&gt;0,1,0)</f>
        <v>0</v>
      </c>
      <c r="FH90">
        <f t="shared" si="25"/>
        <v>0</v>
      </c>
      <c r="FI90">
        <f t="shared" si="25"/>
        <v>0</v>
      </c>
      <c r="FJ90">
        <f t="shared" si="25"/>
        <v>0</v>
      </c>
      <c r="FK90">
        <f t="shared" si="25"/>
        <v>0</v>
      </c>
      <c r="FL90">
        <f t="shared" si="7"/>
        <v>0</v>
      </c>
      <c r="FM90">
        <f t="shared" si="25"/>
        <v>0</v>
      </c>
      <c r="FN90">
        <f t="shared" si="25"/>
        <v>0</v>
      </c>
      <c r="FO90">
        <f t="shared" si="25"/>
        <v>0</v>
      </c>
      <c r="FP90">
        <f t="shared" si="25"/>
        <v>0</v>
      </c>
      <c r="FQ90">
        <f t="shared" si="8"/>
        <v>0</v>
      </c>
      <c r="FR90">
        <f t="shared" si="25"/>
        <v>0</v>
      </c>
      <c r="FS90">
        <f t="shared" si="25"/>
        <v>0</v>
      </c>
      <c r="FT90">
        <f t="shared" si="25"/>
        <v>0</v>
      </c>
      <c r="FU90">
        <f t="shared" si="25"/>
        <v>0</v>
      </c>
      <c r="FV90">
        <f t="shared" si="25"/>
        <v>0</v>
      </c>
      <c r="FW90">
        <f t="shared" si="25"/>
        <v>0</v>
      </c>
      <c r="FX90">
        <f t="shared" si="25"/>
        <v>0</v>
      </c>
      <c r="FY90">
        <f t="shared" si="25"/>
        <v>0</v>
      </c>
      <c r="FZ90">
        <f t="shared" si="25"/>
        <v>0</v>
      </c>
      <c r="GA90">
        <f t="shared" si="25"/>
        <v>0</v>
      </c>
      <c r="GB90">
        <f t="shared" si="25"/>
        <v>0</v>
      </c>
      <c r="GC90">
        <f t="shared" si="9"/>
        <v>0</v>
      </c>
      <c r="GD90">
        <f t="shared" si="25"/>
        <v>1</v>
      </c>
    </row>
    <row r="91" spans="3:186" x14ac:dyDescent="0.2">
      <c r="C91">
        <v>0</v>
      </c>
      <c r="D91" t="s">
        <v>12</v>
      </c>
      <c r="E91">
        <f t="shared" si="1"/>
        <v>0</v>
      </c>
      <c r="F91">
        <f t="shared" si="21"/>
        <v>0</v>
      </c>
      <c r="G91">
        <f t="shared" si="21"/>
        <v>0</v>
      </c>
      <c r="H91">
        <f t="shared" si="21"/>
        <v>0</v>
      </c>
      <c r="I91">
        <f t="shared" si="21"/>
        <v>0</v>
      </c>
      <c r="J91">
        <f t="shared" si="21"/>
        <v>0</v>
      </c>
      <c r="K91">
        <f t="shared" si="21"/>
        <v>0</v>
      </c>
      <c r="L91">
        <f t="shared" si="21"/>
        <v>0</v>
      </c>
      <c r="M91">
        <f t="shared" si="21"/>
        <v>0</v>
      </c>
      <c r="N91">
        <f t="shared" si="21"/>
        <v>0</v>
      </c>
      <c r="O91">
        <f t="shared" si="21"/>
        <v>0</v>
      </c>
      <c r="P91">
        <f t="shared" si="21"/>
        <v>0</v>
      </c>
      <c r="Q91">
        <f t="shared" si="21"/>
        <v>0</v>
      </c>
      <c r="R91">
        <f t="shared" ref="F91:BJ93" si="26">IF(R76&gt;0,1,0)</f>
        <v>1</v>
      </c>
      <c r="S91">
        <f t="shared" si="26"/>
        <v>0</v>
      </c>
      <c r="T91">
        <f t="shared" si="26"/>
        <v>0</v>
      </c>
      <c r="U91">
        <f t="shared" si="26"/>
        <v>0</v>
      </c>
      <c r="V91">
        <f t="shared" si="26"/>
        <v>0</v>
      </c>
      <c r="W91">
        <f t="shared" si="26"/>
        <v>0</v>
      </c>
      <c r="X91">
        <f t="shared" si="26"/>
        <v>0</v>
      </c>
      <c r="Y91">
        <f t="shared" si="26"/>
        <v>0</v>
      </c>
      <c r="Z91">
        <f t="shared" si="26"/>
        <v>0</v>
      </c>
      <c r="AA91">
        <f t="shared" si="26"/>
        <v>0</v>
      </c>
      <c r="AB91">
        <f t="shared" si="26"/>
        <v>0</v>
      </c>
      <c r="AC91">
        <f t="shared" si="26"/>
        <v>0</v>
      </c>
      <c r="AD91">
        <f t="shared" si="26"/>
        <v>1</v>
      </c>
      <c r="AE91">
        <f t="shared" si="11"/>
        <v>2</v>
      </c>
      <c r="AF91">
        <f t="shared" si="26"/>
        <v>0</v>
      </c>
      <c r="AG91">
        <f t="shared" si="26"/>
        <v>0</v>
      </c>
      <c r="AH91">
        <f t="shared" si="26"/>
        <v>0</v>
      </c>
      <c r="AI91">
        <f t="shared" si="26"/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12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  <c r="BD91">
        <f t="shared" si="26"/>
        <v>0</v>
      </c>
      <c r="BE91">
        <f t="shared" si="26"/>
        <v>0</v>
      </c>
      <c r="BF91">
        <f t="shared" si="26"/>
        <v>0</v>
      </c>
      <c r="BG91">
        <f t="shared" si="26"/>
        <v>0</v>
      </c>
      <c r="BH91">
        <f t="shared" si="26"/>
        <v>0</v>
      </c>
      <c r="BI91">
        <f t="shared" si="26"/>
        <v>0</v>
      </c>
      <c r="BJ91">
        <f t="shared" si="26"/>
        <v>0</v>
      </c>
      <c r="BK91">
        <f t="shared" si="19"/>
        <v>0</v>
      </c>
      <c r="BL91">
        <f t="shared" si="24"/>
        <v>0</v>
      </c>
      <c r="BM91">
        <f t="shared" si="24"/>
        <v>0</v>
      </c>
      <c r="BN91">
        <f t="shared" si="24"/>
        <v>0</v>
      </c>
      <c r="BO91">
        <f t="shared" si="24"/>
        <v>1</v>
      </c>
      <c r="BP91">
        <f t="shared" si="24"/>
        <v>1</v>
      </c>
      <c r="BQ91">
        <f t="shared" si="24"/>
        <v>1</v>
      </c>
      <c r="BR91">
        <f t="shared" si="24"/>
        <v>0</v>
      </c>
      <c r="BS91">
        <f t="shared" si="24"/>
        <v>0</v>
      </c>
      <c r="BT91">
        <f t="shared" si="24"/>
        <v>0</v>
      </c>
      <c r="BU91">
        <f t="shared" si="24"/>
        <v>0</v>
      </c>
      <c r="BV91">
        <f t="shared" si="24"/>
        <v>0</v>
      </c>
      <c r="BW91">
        <f t="shared" si="14"/>
        <v>3</v>
      </c>
      <c r="BX91">
        <f t="shared" si="24"/>
        <v>0</v>
      </c>
      <c r="BY91">
        <f t="shared" si="24"/>
        <v>0</v>
      </c>
      <c r="BZ91">
        <f t="shared" si="24"/>
        <v>0</v>
      </c>
      <c r="CA91">
        <f t="shared" si="24"/>
        <v>0</v>
      </c>
      <c r="CB91">
        <f t="shared" si="24"/>
        <v>0</v>
      </c>
      <c r="CC91">
        <f t="shared" si="24"/>
        <v>0</v>
      </c>
      <c r="CD91">
        <f t="shared" si="24"/>
        <v>0</v>
      </c>
      <c r="CE91">
        <f t="shared" si="24"/>
        <v>0</v>
      </c>
      <c r="CF91">
        <f t="shared" si="24"/>
        <v>0</v>
      </c>
      <c r="CG91">
        <f t="shared" si="24"/>
        <v>0</v>
      </c>
      <c r="CH91">
        <f t="shared" si="24"/>
        <v>0</v>
      </c>
      <c r="CI91">
        <f t="shared" si="24"/>
        <v>0</v>
      </c>
      <c r="CJ91">
        <f t="shared" si="15"/>
        <v>0</v>
      </c>
      <c r="CK91">
        <f t="shared" si="24"/>
        <v>0</v>
      </c>
      <c r="CL91">
        <f t="shared" si="24"/>
        <v>0</v>
      </c>
      <c r="CM91">
        <f t="shared" si="24"/>
        <v>0</v>
      </c>
      <c r="CN91">
        <f t="shared" si="24"/>
        <v>0</v>
      </c>
      <c r="CO91">
        <f t="shared" si="24"/>
        <v>0</v>
      </c>
      <c r="CP91">
        <f t="shared" si="24"/>
        <v>0</v>
      </c>
      <c r="CQ91">
        <f t="shared" si="24"/>
        <v>0</v>
      </c>
      <c r="CR91">
        <f t="shared" si="24"/>
        <v>0</v>
      </c>
      <c r="CS91">
        <f t="shared" si="24"/>
        <v>0</v>
      </c>
      <c r="CT91">
        <f t="shared" si="24"/>
        <v>0</v>
      </c>
      <c r="CU91">
        <f t="shared" si="24"/>
        <v>0</v>
      </c>
      <c r="CV91">
        <f t="shared" si="24"/>
        <v>0</v>
      </c>
      <c r="CW91">
        <f t="shared" si="24"/>
        <v>0</v>
      </c>
      <c r="CX91">
        <f t="shared" si="24"/>
        <v>0</v>
      </c>
      <c r="CY91">
        <f t="shared" si="24"/>
        <v>0</v>
      </c>
      <c r="CZ91">
        <f t="shared" si="16"/>
        <v>0</v>
      </c>
      <c r="DA91">
        <f t="shared" si="24"/>
        <v>0</v>
      </c>
      <c r="DB91">
        <f t="shared" si="24"/>
        <v>0</v>
      </c>
      <c r="DC91">
        <f t="shared" si="24"/>
        <v>0</v>
      </c>
      <c r="DD91">
        <f t="shared" si="17"/>
        <v>0</v>
      </c>
      <c r="DE91">
        <f t="shared" si="24"/>
        <v>0</v>
      </c>
      <c r="DF91">
        <f t="shared" si="24"/>
        <v>0</v>
      </c>
      <c r="DG91">
        <f t="shared" si="24"/>
        <v>0</v>
      </c>
      <c r="DH91">
        <f t="shared" si="24"/>
        <v>0</v>
      </c>
      <c r="DI91">
        <f t="shared" si="24"/>
        <v>0</v>
      </c>
      <c r="DJ91">
        <f t="shared" si="24"/>
        <v>0</v>
      </c>
      <c r="DK91">
        <f t="shared" si="24"/>
        <v>0</v>
      </c>
      <c r="DL91">
        <f t="shared" si="24"/>
        <v>0</v>
      </c>
      <c r="DM91">
        <f t="shared" si="24"/>
        <v>0</v>
      </c>
      <c r="DN91">
        <f t="shared" si="24"/>
        <v>1</v>
      </c>
      <c r="DO91">
        <f t="shared" si="24"/>
        <v>0</v>
      </c>
      <c r="DP91">
        <f t="shared" si="24"/>
        <v>0</v>
      </c>
      <c r="DQ91">
        <f t="shared" si="24"/>
        <v>0</v>
      </c>
      <c r="DR91">
        <f t="shared" si="24"/>
        <v>0</v>
      </c>
      <c r="DS91">
        <f t="shared" si="24"/>
        <v>0</v>
      </c>
      <c r="DT91">
        <f t="shared" si="24"/>
        <v>0</v>
      </c>
      <c r="DU91">
        <f t="shared" si="20"/>
        <v>0</v>
      </c>
      <c r="DV91">
        <f t="shared" si="25"/>
        <v>0</v>
      </c>
      <c r="DW91">
        <f t="shared" si="25"/>
        <v>0</v>
      </c>
      <c r="DX91">
        <f t="shared" si="25"/>
        <v>0</v>
      </c>
      <c r="DY91">
        <f t="shared" si="25"/>
        <v>0</v>
      </c>
      <c r="DZ91">
        <f t="shared" si="25"/>
        <v>0</v>
      </c>
      <c r="EA91">
        <f t="shared" si="25"/>
        <v>0</v>
      </c>
      <c r="EB91">
        <f t="shared" si="25"/>
        <v>0</v>
      </c>
      <c r="EC91">
        <f t="shared" si="25"/>
        <v>0</v>
      </c>
      <c r="ED91">
        <f t="shared" si="25"/>
        <v>0</v>
      </c>
      <c r="EE91">
        <f t="shared" si="5"/>
        <v>1</v>
      </c>
      <c r="EF91">
        <f t="shared" si="25"/>
        <v>0</v>
      </c>
      <c r="EG91">
        <f t="shared" si="25"/>
        <v>0</v>
      </c>
      <c r="EH91">
        <f t="shared" si="25"/>
        <v>0</v>
      </c>
      <c r="EI91">
        <f t="shared" si="25"/>
        <v>0</v>
      </c>
      <c r="EJ91">
        <f t="shared" si="25"/>
        <v>0</v>
      </c>
      <c r="EK91">
        <f t="shared" si="25"/>
        <v>0</v>
      </c>
      <c r="EL91">
        <f t="shared" si="25"/>
        <v>0</v>
      </c>
      <c r="EM91">
        <f t="shared" si="25"/>
        <v>0</v>
      </c>
      <c r="EN91">
        <f t="shared" si="25"/>
        <v>1</v>
      </c>
      <c r="EO91">
        <f t="shared" si="25"/>
        <v>0</v>
      </c>
      <c r="EP91">
        <f t="shared" si="25"/>
        <v>0</v>
      </c>
      <c r="EQ91">
        <f t="shared" si="25"/>
        <v>0</v>
      </c>
      <c r="ER91">
        <f t="shared" si="25"/>
        <v>1</v>
      </c>
      <c r="ES91">
        <f t="shared" si="25"/>
        <v>0</v>
      </c>
      <c r="ET91">
        <f t="shared" si="25"/>
        <v>0</v>
      </c>
      <c r="EU91">
        <f t="shared" si="25"/>
        <v>0</v>
      </c>
      <c r="EV91">
        <f t="shared" si="25"/>
        <v>1</v>
      </c>
      <c r="EW91">
        <f t="shared" si="25"/>
        <v>0</v>
      </c>
      <c r="EX91">
        <f t="shared" si="25"/>
        <v>0</v>
      </c>
      <c r="EY91">
        <f t="shared" si="25"/>
        <v>0</v>
      </c>
      <c r="EZ91">
        <f t="shared" si="6"/>
        <v>3</v>
      </c>
      <c r="FA91">
        <f t="shared" si="25"/>
        <v>0</v>
      </c>
      <c r="FB91">
        <f t="shared" si="25"/>
        <v>0</v>
      </c>
      <c r="FC91">
        <f t="shared" si="25"/>
        <v>0</v>
      </c>
      <c r="FD91">
        <f t="shared" si="25"/>
        <v>0</v>
      </c>
      <c r="FE91">
        <f t="shared" si="25"/>
        <v>0</v>
      </c>
      <c r="FF91">
        <f t="shared" si="25"/>
        <v>0</v>
      </c>
      <c r="FG91">
        <f t="shared" si="25"/>
        <v>0</v>
      </c>
      <c r="FH91">
        <f t="shared" si="25"/>
        <v>0</v>
      </c>
      <c r="FI91">
        <f t="shared" si="25"/>
        <v>0</v>
      </c>
      <c r="FJ91">
        <f t="shared" si="25"/>
        <v>0</v>
      </c>
      <c r="FK91">
        <f t="shared" si="25"/>
        <v>0</v>
      </c>
      <c r="FL91">
        <f t="shared" si="7"/>
        <v>0</v>
      </c>
      <c r="FM91">
        <f t="shared" si="25"/>
        <v>0</v>
      </c>
      <c r="FN91">
        <f t="shared" si="25"/>
        <v>0</v>
      </c>
      <c r="FO91">
        <f t="shared" si="25"/>
        <v>0</v>
      </c>
      <c r="FP91">
        <f t="shared" si="25"/>
        <v>0</v>
      </c>
      <c r="FQ91">
        <f t="shared" si="8"/>
        <v>0</v>
      </c>
      <c r="FR91">
        <f t="shared" si="25"/>
        <v>0</v>
      </c>
      <c r="FS91">
        <f t="shared" si="25"/>
        <v>0</v>
      </c>
      <c r="FT91">
        <f t="shared" si="25"/>
        <v>0</v>
      </c>
      <c r="FU91">
        <f t="shared" si="25"/>
        <v>0</v>
      </c>
      <c r="FV91">
        <f t="shared" si="25"/>
        <v>0</v>
      </c>
      <c r="FW91">
        <f t="shared" si="25"/>
        <v>0</v>
      </c>
      <c r="FX91">
        <f t="shared" si="25"/>
        <v>0</v>
      </c>
      <c r="FY91">
        <f t="shared" si="25"/>
        <v>0</v>
      </c>
      <c r="FZ91">
        <f t="shared" si="25"/>
        <v>0</v>
      </c>
      <c r="GA91">
        <f t="shared" si="25"/>
        <v>0</v>
      </c>
      <c r="GB91">
        <f t="shared" si="25"/>
        <v>1</v>
      </c>
      <c r="GC91">
        <f t="shared" si="9"/>
        <v>1</v>
      </c>
      <c r="GD91">
        <f t="shared" si="25"/>
        <v>1</v>
      </c>
    </row>
    <row r="92" spans="3:186" x14ac:dyDescent="0.2">
      <c r="C92">
        <v>0</v>
      </c>
      <c r="D92" t="s">
        <v>36</v>
      </c>
      <c r="E92">
        <f t="shared" si="1"/>
        <v>0</v>
      </c>
      <c r="F92">
        <f t="shared" si="26"/>
        <v>0</v>
      </c>
      <c r="G92">
        <f t="shared" si="26"/>
        <v>0</v>
      </c>
      <c r="H92">
        <f t="shared" si="26"/>
        <v>0</v>
      </c>
      <c r="I92">
        <f t="shared" si="26"/>
        <v>0</v>
      </c>
      <c r="J92">
        <f t="shared" si="26"/>
        <v>0</v>
      </c>
      <c r="K92">
        <f t="shared" si="26"/>
        <v>0</v>
      </c>
      <c r="L92">
        <f t="shared" si="26"/>
        <v>0</v>
      </c>
      <c r="M92">
        <f t="shared" si="26"/>
        <v>1</v>
      </c>
      <c r="N92">
        <f t="shared" si="26"/>
        <v>0</v>
      </c>
      <c r="O92">
        <f t="shared" si="26"/>
        <v>1</v>
      </c>
      <c r="P92">
        <f t="shared" si="26"/>
        <v>1</v>
      </c>
      <c r="Q92">
        <f t="shared" si="26"/>
        <v>0</v>
      </c>
      <c r="R92">
        <f t="shared" si="26"/>
        <v>0</v>
      </c>
      <c r="S92">
        <f t="shared" si="26"/>
        <v>0</v>
      </c>
      <c r="T92">
        <f t="shared" si="26"/>
        <v>0</v>
      </c>
      <c r="U92">
        <f t="shared" si="26"/>
        <v>0</v>
      </c>
      <c r="V92">
        <f t="shared" si="26"/>
        <v>0</v>
      </c>
      <c r="W92">
        <f t="shared" si="26"/>
        <v>0</v>
      </c>
      <c r="X92">
        <f t="shared" si="26"/>
        <v>0</v>
      </c>
      <c r="Y92">
        <f t="shared" si="26"/>
        <v>0</v>
      </c>
      <c r="Z92">
        <f t="shared" si="26"/>
        <v>0</v>
      </c>
      <c r="AA92">
        <f t="shared" si="26"/>
        <v>0</v>
      </c>
      <c r="AB92">
        <f t="shared" si="26"/>
        <v>0</v>
      </c>
      <c r="AC92">
        <f t="shared" si="26"/>
        <v>0</v>
      </c>
      <c r="AD92">
        <f t="shared" si="26"/>
        <v>0</v>
      </c>
      <c r="AE92">
        <f t="shared" si="11"/>
        <v>3</v>
      </c>
      <c r="AF92">
        <f t="shared" si="26"/>
        <v>0</v>
      </c>
      <c r="AG92">
        <f t="shared" si="26"/>
        <v>0</v>
      </c>
      <c r="AH92">
        <f t="shared" si="26"/>
        <v>0</v>
      </c>
      <c r="AI92">
        <f t="shared" si="26"/>
        <v>0</v>
      </c>
      <c r="AJ92">
        <f t="shared" si="26"/>
        <v>0</v>
      </c>
      <c r="AK92">
        <f t="shared" si="26"/>
        <v>0</v>
      </c>
      <c r="AL92">
        <f t="shared" si="26"/>
        <v>0</v>
      </c>
      <c r="AM92">
        <f t="shared" si="26"/>
        <v>0</v>
      </c>
      <c r="AN92">
        <f t="shared" si="26"/>
        <v>0</v>
      </c>
      <c r="AO92">
        <f t="shared" si="26"/>
        <v>0</v>
      </c>
      <c r="AP92">
        <f t="shared" si="26"/>
        <v>0</v>
      </c>
      <c r="AQ92">
        <f t="shared" si="26"/>
        <v>0</v>
      </c>
      <c r="AR92">
        <f t="shared" si="26"/>
        <v>0</v>
      </c>
      <c r="AS92">
        <f t="shared" si="26"/>
        <v>0</v>
      </c>
      <c r="AT92">
        <f t="shared" si="26"/>
        <v>0</v>
      </c>
      <c r="AU92">
        <f t="shared" si="26"/>
        <v>0</v>
      </c>
      <c r="AV92">
        <f t="shared" si="26"/>
        <v>0</v>
      </c>
      <c r="AW92">
        <f t="shared" si="26"/>
        <v>0</v>
      </c>
      <c r="AX92">
        <f t="shared" si="12"/>
        <v>0</v>
      </c>
      <c r="AY92">
        <f t="shared" si="26"/>
        <v>0</v>
      </c>
      <c r="AZ92">
        <f t="shared" si="26"/>
        <v>0</v>
      </c>
      <c r="BA92">
        <f t="shared" si="26"/>
        <v>0</v>
      </c>
      <c r="BB92">
        <f t="shared" si="26"/>
        <v>0</v>
      </c>
      <c r="BC92">
        <f t="shared" si="26"/>
        <v>0</v>
      </c>
      <c r="BD92">
        <f t="shared" si="26"/>
        <v>0</v>
      </c>
      <c r="BE92">
        <f t="shared" si="26"/>
        <v>0</v>
      </c>
      <c r="BF92">
        <f t="shared" si="26"/>
        <v>0</v>
      </c>
      <c r="BG92">
        <f t="shared" si="26"/>
        <v>0</v>
      </c>
      <c r="BH92">
        <f t="shared" si="26"/>
        <v>0</v>
      </c>
      <c r="BI92">
        <f t="shared" si="26"/>
        <v>0</v>
      </c>
      <c r="BJ92">
        <f t="shared" si="26"/>
        <v>0</v>
      </c>
      <c r="BK92">
        <f t="shared" ref="BK92:DV92" si="27">IF(BK77&gt;0,1,0)</f>
        <v>0</v>
      </c>
      <c r="BL92">
        <f t="shared" si="27"/>
        <v>0</v>
      </c>
      <c r="BM92">
        <f t="shared" si="27"/>
        <v>0</v>
      </c>
      <c r="BN92">
        <f t="shared" si="27"/>
        <v>0</v>
      </c>
      <c r="BO92">
        <f t="shared" si="27"/>
        <v>0</v>
      </c>
      <c r="BP92">
        <f t="shared" si="27"/>
        <v>0</v>
      </c>
      <c r="BQ92">
        <f t="shared" si="27"/>
        <v>0</v>
      </c>
      <c r="BR92">
        <f t="shared" si="27"/>
        <v>1</v>
      </c>
      <c r="BS92">
        <f t="shared" si="27"/>
        <v>0</v>
      </c>
      <c r="BT92">
        <f t="shared" si="27"/>
        <v>0</v>
      </c>
      <c r="BU92">
        <f t="shared" si="27"/>
        <v>0</v>
      </c>
      <c r="BV92">
        <f t="shared" si="27"/>
        <v>0</v>
      </c>
      <c r="BW92">
        <f t="shared" si="14"/>
        <v>1</v>
      </c>
      <c r="BX92">
        <f t="shared" si="27"/>
        <v>0</v>
      </c>
      <c r="BY92">
        <f t="shared" si="27"/>
        <v>0</v>
      </c>
      <c r="BZ92">
        <f t="shared" si="27"/>
        <v>0</v>
      </c>
      <c r="CA92">
        <f t="shared" si="27"/>
        <v>0</v>
      </c>
      <c r="CB92">
        <f t="shared" si="27"/>
        <v>0</v>
      </c>
      <c r="CC92">
        <f t="shared" si="27"/>
        <v>0</v>
      </c>
      <c r="CD92">
        <f t="shared" si="27"/>
        <v>0</v>
      </c>
      <c r="CE92">
        <f t="shared" si="27"/>
        <v>1</v>
      </c>
      <c r="CF92">
        <f t="shared" si="27"/>
        <v>0</v>
      </c>
      <c r="CG92">
        <f t="shared" si="27"/>
        <v>0</v>
      </c>
      <c r="CH92">
        <f t="shared" si="27"/>
        <v>0</v>
      </c>
      <c r="CI92">
        <f t="shared" si="27"/>
        <v>0</v>
      </c>
      <c r="CJ92">
        <f t="shared" si="15"/>
        <v>1</v>
      </c>
      <c r="CK92">
        <f t="shared" si="27"/>
        <v>0</v>
      </c>
      <c r="CL92">
        <f t="shared" si="27"/>
        <v>0</v>
      </c>
      <c r="CM92">
        <f t="shared" si="27"/>
        <v>0</v>
      </c>
      <c r="CN92">
        <f t="shared" si="27"/>
        <v>0</v>
      </c>
      <c r="CO92">
        <f t="shared" si="27"/>
        <v>0</v>
      </c>
      <c r="CP92">
        <f t="shared" si="27"/>
        <v>0</v>
      </c>
      <c r="CQ92">
        <f t="shared" si="27"/>
        <v>0</v>
      </c>
      <c r="CR92">
        <f t="shared" si="27"/>
        <v>0</v>
      </c>
      <c r="CS92">
        <f t="shared" si="27"/>
        <v>0</v>
      </c>
      <c r="CT92">
        <f t="shared" si="27"/>
        <v>0</v>
      </c>
      <c r="CU92">
        <f t="shared" si="27"/>
        <v>0</v>
      </c>
      <c r="CV92">
        <f t="shared" si="27"/>
        <v>0</v>
      </c>
      <c r="CW92">
        <f t="shared" si="27"/>
        <v>0</v>
      </c>
      <c r="CX92">
        <f t="shared" si="27"/>
        <v>0</v>
      </c>
      <c r="CY92">
        <f t="shared" si="27"/>
        <v>0</v>
      </c>
      <c r="CZ92">
        <f t="shared" si="16"/>
        <v>0</v>
      </c>
      <c r="DA92">
        <f t="shared" si="27"/>
        <v>0</v>
      </c>
      <c r="DB92">
        <f t="shared" si="27"/>
        <v>0</v>
      </c>
      <c r="DC92">
        <f t="shared" si="27"/>
        <v>0</v>
      </c>
      <c r="DD92">
        <f t="shared" si="17"/>
        <v>0</v>
      </c>
      <c r="DE92">
        <f t="shared" si="27"/>
        <v>0</v>
      </c>
      <c r="DF92">
        <f t="shared" si="27"/>
        <v>0</v>
      </c>
      <c r="DG92">
        <f t="shared" si="27"/>
        <v>0</v>
      </c>
      <c r="DH92">
        <f t="shared" si="27"/>
        <v>0</v>
      </c>
      <c r="DI92">
        <f t="shared" si="27"/>
        <v>0</v>
      </c>
      <c r="DJ92">
        <f t="shared" si="27"/>
        <v>0</v>
      </c>
      <c r="DK92">
        <f t="shared" si="27"/>
        <v>0</v>
      </c>
      <c r="DL92">
        <f t="shared" si="27"/>
        <v>1</v>
      </c>
      <c r="DM92">
        <f t="shared" si="27"/>
        <v>0</v>
      </c>
      <c r="DN92">
        <f t="shared" si="27"/>
        <v>0</v>
      </c>
      <c r="DO92">
        <f t="shared" si="27"/>
        <v>1</v>
      </c>
      <c r="DP92">
        <f t="shared" si="27"/>
        <v>0</v>
      </c>
      <c r="DQ92">
        <f t="shared" si="27"/>
        <v>0</v>
      </c>
      <c r="DR92">
        <f t="shared" si="27"/>
        <v>0</v>
      </c>
      <c r="DS92">
        <f t="shared" si="27"/>
        <v>0</v>
      </c>
      <c r="DT92">
        <f t="shared" si="27"/>
        <v>0</v>
      </c>
      <c r="DU92">
        <f t="shared" si="27"/>
        <v>0</v>
      </c>
      <c r="DV92">
        <f t="shared" si="27"/>
        <v>0</v>
      </c>
      <c r="DW92">
        <f t="shared" ref="DW92:GD92" si="28">IF(DW77&gt;0,1,0)</f>
        <v>0</v>
      </c>
      <c r="DX92">
        <f t="shared" si="28"/>
        <v>0</v>
      </c>
      <c r="DY92">
        <f t="shared" si="28"/>
        <v>0</v>
      </c>
      <c r="DZ92">
        <f t="shared" si="28"/>
        <v>0</v>
      </c>
      <c r="EA92">
        <f t="shared" si="28"/>
        <v>0</v>
      </c>
      <c r="EB92">
        <f t="shared" si="28"/>
        <v>0</v>
      </c>
      <c r="EC92">
        <f t="shared" si="28"/>
        <v>0</v>
      </c>
      <c r="ED92">
        <f t="shared" si="28"/>
        <v>1</v>
      </c>
      <c r="EE92">
        <f t="shared" si="5"/>
        <v>3</v>
      </c>
      <c r="EF92">
        <f t="shared" si="28"/>
        <v>0</v>
      </c>
      <c r="EG92">
        <f t="shared" si="28"/>
        <v>0</v>
      </c>
      <c r="EH92">
        <f t="shared" si="28"/>
        <v>0</v>
      </c>
      <c r="EI92">
        <f t="shared" si="28"/>
        <v>0</v>
      </c>
      <c r="EJ92">
        <f t="shared" si="28"/>
        <v>0</v>
      </c>
      <c r="EK92">
        <f t="shared" si="28"/>
        <v>0</v>
      </c>
      <c r="EL92">
        <f t="shared" si="28"/>
        <v>0</v>
      </c>
      <c r="EM92">
        <f t="shared" si="28"/>
        <v>0</v>
      </c>
      <c r="EN92">
        <f t="shared" si="28"/>
        <v>0</v>
      </c>
      <c r="EO92">
        <f t="shared" si="28"/>
        <v>1</v>
      </c>
      <c r="EP92">
        <f t="shared" si="28"/>
        <v>0</v>
      </c>
      <c r="EQ92">
        <f t="shared" si="28"/>
        <v>0</v>
      </c>
      <c r="ER92">
        <f t="shared" si="28"/>
        <v>0</v>
      </c>
      <c r="ES92">
        <f t="shared" si="28"/>
        <v>1</v>
      </c>
      <c r="ET92">
        <f t="shared" si="28"/>
        <v>1</v>
      </c>
      <c r="EU92">
        <f t="shared" si="28"/>
        <v>1</v>
      </c>
      <c r="EV92">
        <f t="shared" si="28"/>
        <v>0</v>
      </c>
      <c r="EW92">
        <f t="shared" si="28"/>
        <v>0</v>
      </c>
      <c r="EX92">
        <f t="shared" si="28"/>
        <v>0</v>
      </c>
      <c r="EY92">
        <f t="shared" si="28"/>
        <v>0</v>
      </c>
      <c r="EZ92">
        <f t="shared" si="6"/>
        <v>4</v>
      </c>
      <c r="FA92">
        <f t="shared" si="28"/>
        <v>0</v>
      </c>
      <c r="FB92">
        <f t="shared" si="28"/>
        <v>0</v>
      </c>
      <c r="FC92">
        <f t="shared" si="28"/>
        <v>0</v>
      </c>
      <c r="FD92">
        <f t="shared" si="28"/>
        <v>0</v>
      </c>
      <c r="FE92">
        <f t="shared" si="28"/>
        <v>0</v>
      </c>
      <c r="FF92">
        <f t="shared" si="28"/>
        <v>0</v>
      </c>
      <c r="FG92">
        <f t="shared" si="28"/>
        <v>0</v>
      </c>
      <c r="FH92">
        <f t="shared" si="28"/>
        <v>0</v>
      </c>
      <c r="FI92">
        <f t="shared" si="28"/>
        <v>0</v>
      </c>
      <c r="FJ92">
        <f t="shared" si="28"/>
        <v>0</v>
      </c>
      <c r="FK92">
        <f t="shared" si="28"/>
        <v>0</v>
      </c>
      <c r="FL92">
        <f t="shared" si="7"/>
        <v>0</v>
      </c>
      <c r="FM92">
        <f t="shared" si="28"/>
        <v>0</v>
      </c>
      <c r="FN92">
        <f t="shared" si="28"/>
        <v>0</v>
      </c>
      <c r="FO92">
        <f t="shared" si="28"/>
        <v>0</v>
      </c>
      <c r="FP92">
        <f t="shared" si="28"/>
        <v>0</v>
      </c>
      <c r="FQ92">
        <f t="shared" si="8"/>
        <v>0</v>
      </c>
      <c r="FR92">
        <f t="shared" si="28"/>
        <v>0</v>
      </c>
      <c r="FS92">
        <f t="shared" si="28"/>
        <v>0</v>
      </c>
      <c r="FT92">
        <f t="shared" si="28"/>
        <v>0</v>
      </c>
      <c r="FU92">
        <f t="shared" si="28"/>
        <v>0</v>
      </c>
      <c r="FV92">
        <f t="shared" si="28"/>
        <v>0</v>
      </c>
      <c r="FW92">
        <f t="shared" si="28"/>
        <v>0</v>
      </c>
      <c r="FX92">
        <f t="shared" si="28"/>
        <v>0</v>
      </c>
      <c r="FY92">
        <f t="shared" si="28"/>
        <v>0</v>
      </c>
      <c r="FZ92">
        <f t="shared" si="28"/>
        <v>0</v>
      </c>
      <c r="GA92">
        <f t="shared" si="28"/>
        <v>0</v>
      </c>
      <c r="GB92">
        <f t="shared" si="28"/>
        <v>0</v>
      </c>
      <c r="GC92">
        <f t="shared" si="9"/>
        <v>0</v>
      </c>
      <c r="GD92">
        <f t="shared" si="28"/>
        <v>1</v>
      </c>
    </row>
    <row r="93" spans="3:186" x14ac:dyDescent="0.2">
      <c r="C93" t="s">
        <v>144</v>
      </c>
      <c r="D93">
        <v>0</v>
      </c>
      <c r="E93">
        <f t="shared" si="1"/>
        <v>0</v>
      </c>
      <c r="F93">
        <f t="shared" si="26"/>
        <v>0</v>
      </c>
      <c r="G93">
        <f t="shared" si="26"/>
        <v>0</v>
      </c>
      <c r="H93">
        <f t="shared" si="26"/>
        <v>0</v>
      </c>
      <c r="I93">
        <f t="shared" si="26"/>
        <v>0</v>
      </c>
      <c r="J93">
        <f t="shared" si="26"/>
        <v>0</v>
      </c>
      <c r="K93">
        <f t="shared" si="26"/>
        <v>0</v>
      </c>
      <c r="L93">
        <f t="shared" si="26"/>
        <v>0</v>
      </c>
      <c r="M93">
        <f t="shared" si="26"/>
        <v>1</v>
      </c>
      <c r="N93">
        <f t="shared" si="26"/>
        <v>1</v>
      </c>
      <c r="O93">
        <f t="shared" si="26"/>
        <v>1</v>
      </c>
      <c r="P93">
        <f t="shared" si="26"/>
        <v>1</v>
      </c>
      <c r="Q93">
        <f t="shared" si="26"/>
        <v>1</v>
      </c>
      <c r="R93">
        <f t="shared" si="26"/>
        <v>1</v>
      </c>
      <c r="S93">
        <f t="shared" si="26"/>
        <v>0</v>
      </c>
      <c r="T93">
        <f t="shared" si="26"/>
        <v>0</v>
      </c>
      <c r="U93">
        <f t="shared" si="26"/>
        <v>0</v>
      </c>
      <c r="V93">
        <f t="shared" si="26"/>
        <v>0</v>
      </c>
      <c r="W93">
        <f t="shared" si="26"/>
        <v>0</v>
      </c>
      <c r="X93">
        <f t="shared" si="26"/>
        <v>0</v>
      </c>
      <c r="Y93">
        <f t="shared" si="26"/>
        <v>0</v>
      </c>
      <c r="Z93">
        <f t="shared" si="26"/>
        <v>0</v>
      </c>
      <c r="AA93">
        <f t="shared" si="26"/>
        <v>0</v>
      </c>
      <c r="AB93">
        <f t="shared" si="26"/>
        <v>0</v>
      </c>
      <c r="AC93">
        <f t="shared" si="26"/>
        <v>1</v>
      </c>
      <c r="AD93">
        <f t="shared" si="26"/>
        <v>1</v>
      </c>
      <c r="AE93">
        <f t="shared" si="11"/>
        <v>8</v>
      </c>
      <c r="AF93">
        <f t="shared" si="26"/>
        <v>0</v>
      </c>
      <c r="AG93">
        <f t="shared" si="26"/>
        <v>0</v>
      </c>
      <c r="AH93">
        <f t="shared" si="26"/>
        <v>0</v>
      </c>
      <c r="AI93">
        <f t="shared" si="26"/>
        <v>0</v>
      </c>
      <c r="AJ93">
        <f t="shared" si="26"/>
        <v>0</v>
      </c>
      <c r="AK93">
        <f t="shared" si="26"/>
        <v>0</v>
      </c>
      <c r="AL93">
        <f t="shared" si="26"/>
        <v>0</v>
      </c>
      <c r="AM93">
        <f t="shared" si="26"/>
        <v>0</v>
      </c>
      <c r="AN93">
        <f t="shared" si="26"/>
        <v>0</v>
      </c>
      <c r="AO93">
        <f t="shared" si="26"/>
        <v>0</v>
      </c>
      <c r="AP93">
        <f t="shared" si="26"/>
        <v>0</v>
      </c>
      <c r="AQ93">
        <f t="shared" si="26"/>
        <v>0</v>
      </c>
      <c r="AR93">
        <f t="shared" si="26"/>
        <v>0</v>
      </c>
      <c r="AS93">
        <f t="shared" si="26"/>
        <v>1</v>
      </c>
      <c r="AT93">
        <f t="shared" si="26"/>
        <v>1</v>
      </c>
      <c r="AU93">
        <f t="shared" si="26"/>
        <v>1</v>
      </c>
      <c r="AV93">
        <f t="shared" si="26"/>
        <v>0</v>
      </c>
      <c r="AW93">
        <f t="shared" si="26"/>
        <v>1</v>
      </c>
      <c r="AX93">
        <f t="shared" si="12"/>
        <v>4</v>
      </c>
      <c r="AY93">
        <f t="shared" si="26"/>
        <v>0</v>
      </c>
      <c r="AZ93">
        <f t="shared" si="26"/>
        <v>0</v>
      </c>
      <c r="BA93">
        <f t="shared" si="26"/>
        <v>0</v>
      </c>
      <c r="BB93">
        <f t="shared" si="26"/>
        <v>0</v>
      </c>
      <c r="BC93">
        <f t="shared" si="26"/>
        <v>0</v>
      </c>
      <c r="BD93">
        <f t="shared" si="26"/>
        <v>0</v>
      </c>
      <c r="BE93">
        <f t="shared" si="26"/>
        <v>0</v>
      </c>
      <c r="BF93">
        <f t="shared" si="26"/>
        <v>0</v>
      </c>
      <c r="BG93">
        <f t="shared" si="26"/>
        <v>0</v>
      </c>
      <c r="BH93">
        <f t="shared" si="26"/>
        <v>0</v>
      </c>
      <c r="BI93">
        <f t="shared" si="26"/>
        <v>0</v>
      </c>
      <c r="BJ93">
        <f t="shared" si="26"/>
        <v>0</v>
      </c>
      <c r="BK93">
        <f t="shared" ref="BK93:DV93" si="29">IF(BK78&gt;0,1,0)</f>
        <v>0</v>
      </c>
      <c r="BL93">
        <f t="shared" si="29"/>
        <v>0</v>
      </c>
      <c r="BM93">
        <f t="shared" si="29"/>
        <v>0</v>
      </c>
      <c r="BN93">
        <f t="shared" si="29"/>
        <v>0</v>
      </c>
      <c r="BO93">
        <f t="shared" si="29"/>
        <v>1</v>
      </c>
      <c r="BP93">
        <f t="shared" si="29"/>
        <v>1</v>
      </c>
      <c r="BQ93">
        <f t="shared" si="29"/>
        <v>1</v>
      </c>
      <c r="BR93">
        <f t="shared" si="29"/>
        <v>1</v>
      </c>
      <c r="BS93">
        <f t="shared" si="29"/>
        <v>1</v>
      </c>
      <c r="BT93">
        <f t="shared" si="29"/>
        <v>1</v>
      </c>
      <c r="BU93">
        <f t="shared" si="29"/>
        <v>1</v>
      </c>
      <c r="BV93">
        <f t="shared" si="29"/>
        <v>1</v>
      </c>
      <c r="BW93">
        <f>SUM(AY93:BV93)</f>
        <v>8</v>
      </c>
      <c r="BX93">
        <f t="shared" si="29"/>
        <v>0</v>
      </c>
      <c r="BY93">
        <f t="shared" si="29"/>
        <v>0</v>
      </c>
      <c r="BZ93">
        <f t="shared" si="29"/>
        <v>0</v>
      </c>
      <c r="CA93">
        <f t="shared" si="29"/>
        <v>0</v>
      </c>
      <c r="CB93">
        <f t="shared" si="29"/>
        <v>0</v>
      </c>
      <c r="CC93">
        <f t="shared" si="29"/>
        <v>0</v>
      </c>
      <c r="CD93">
        <f t="shared" si="29"/>
        <v>0</v>
      </c>
      <c r="CE93">
        <f t="shared" si="29"/>
        <v>1</v>
      </c>
      <c r="CF93">
        <f t="shared" si="29"/>
        <v>1</v>
      </c>
      <c r="CG93">
        <f t="shared" si="29"/>
        <v>1</v>
      </c>
      <c r="CH93">
        <f t="shared" si="29"/>
        <v>1</v>
      </c>
      <c r="CI93">
        <f t="shared" si="29"/>
        <v>1</v>
      </c>
      <c r="CJ93">
        <f t="shared" si="15"/>
        <v>5</v>
      </c>
      <c r="CK93">
        <f t="shared" si="29"/>
        <v>0</v>
      </c>
      <c r="CL93">
        <f t="shared" si="29"/>
        <v>0</v>
      </c>
      <c r="CM93">
        <f t="shared" si="29"/>
        <v>0</v>
      </c>
      <c r="CN93">
        <f t="shared" si="29"/>
        <v>0</v>
      </c>
      <c r="CO93">
        <f t="shared" si="29"/>
        <v>0</v>
      </c>
      <c r="CP93">
        <f t="shared" si="29"/>
        <v>0</v>
      </c>
      <c r="CQ93">
        <f t="shared" si="29"/>
        <v>0</v>
      </c>
      <c r="CR93">
        <f t="shared" si="29"/>
        <v>0</v>
      </c>
      <c r="CS93">
        <f t="shared" si="29"/>
        <v>0</v>
      </c>
      <c r="CT93">
        <f t="shared" si="29"/>
        <v>0</v>
      </c>
      <c r="CU93">
        <f t="shared" si="29"/>
        <v>0</v>
      </c>
      <c r="CV93">
        <f t="shared" si="29"/>
        <v>0</v>
      </c>
      <c r="CW93">
        <f t="shared" si="29"/>
        <v>0</v>
      </c>
      <c r="CX93">
        <f t="shared" si="29"/>
        <v>0</v>
      </c>
      <c r="CY93">
        <f t="shared" si="29"/>
        <v>0</v>
      </c>
      <c r="CZ93">
        <f t="shared" si="16"/>
        <v>0</v>
      </c>
      <c r="DA93">
        <f t="shared" si="29"/>
        <v>0</v>
      </c>
      <c r="DB93">
        <f t="shared" si="29"/>
        <v>0</v>
      </c>
      <c r="DC93">
        <f t="shared" si="29"/>
        <v>0</v>
      </c>
      <c r="DD93">
        <f t="shared" si="17"/>
        <v>0</v>
      </c>
      <c r="DE93">
        <f t="shared" si="29"/>
        <v>0</v>
      </c>
      <c r="DF93">
        <f t="shared" si="29"/>
        <v>0</v>
      </c>
      <c r="DG93">
        <f t="shared" si="29"/>
        <v>0</v>
      </c>
      <c r="DH93">
        <f t="shared" si="29"/>
        <v>0</v>
      </c>
      <c r="DI93">
        <f t="shared" si="29"/>
        <v>0</v>
      </c>
      <c r="DJ93">
        <f t="shared" si="29"/>
        <v>0</v>
      </c>
      <c r="DK93">
        <f t="shared" si="29"/>
        <v>0</v>
      </c>
      <c r="DL93">
        <f t="shared" si="29"/>
        <v>1</v>
      </c>
      <c r="DM93">
        <f t="shared" si="29"/>
        <v>1</v>
      </c>
      <c r="DN93">
        <f t="shared" si="29"/>
        <v>1</v>
      </c>
      <c r="DO93">
        <f t="shared" si="29"/>
        <v>1</v>
      </c>
      <c r="DP93">
        <f t="shared" si="29"/>
        <v>1</v>
      </c>
      <c r="DQ93">
        <f t="shared" si="29"/>
        <v>1</v>
      </c>
      <c r="DR93">
        <f t="shared" si="29"/>
        <v>0</v>
      </c>
      <c r="DS93">
        <f t="shared" si="29"/>
        <v>0</v>
      </c>
      <c r="DT93">
        <f t="shared" si="29"/>
        <v>0</v>
      </c>
      <c r="DU93">
        <f t="shared" si="29"/>
        <v>0</v>
      </c>
      <c r="DV93">
        <f t="shared" si="29"/>
        <v>0</v>
      </c>
      <c r="DW93">
        <f t="shared" ref="DW93:GD93" si="30">IF(DW78&gt;0,1,0)</f>
        <v>0</v>
      </c>
      <c r="DX93">
        <f t="shared" si="30"/>
        <v>0</v>
      </c>
      <c r="DY93">
        <f t="shared" si="30"/>
        <v>0</v>
      </c>
      <c r="DZ93">
        <f t="shared" si="30"/>
        <v>0</v>
      </c>
      <c r="EA93">
        <f t="shared" si="30"/>
        <v>0</v>
      </c>
      <c r="EB93">
        <f t="shared" si="30"/>
        <v>0</v>
      </c>
      <c r="EC93">
        <f t="shared" si="30"/>
        <v>1</v>
      </c>
      <c r="ED93">
        <f t="shared" si="30"/>
        <v>1</v>
      </c>
      <c r="EE93">
        <f t="shared" si="5"/>
        <v>8</v>
      </c>
      <c r="EF93">
        <f t="shared" si="30"/>
        <v>0</v>
      </c>
      <c r="EG93">
        <f t="shared" si="30"/>
        <v>0</v>
      </c>
      <c r="EH93">
        <f t="shared" si="30"/>
        <v>0</v>
      </c>
      <c r="EI93">
        <f t="shared" si="30"/>
        <v>0</v>
      </c>
      <c r="EJ93">
        <f t="shared" si="30"/>
        <v>0</v>
      </c>
      <c r="EK93">
        <f t="shared" si="30"/>
        <v>0</v>
      </c>
      <c r="EL93">
        <f t="shared" si="30"/>
        <v>0</v>
      </c>
      <c r="EM93">
        <f t="shared" si="30"/>
        <v>1</v>
      </c>
      <c r="EN93">
        <f t="shared" si="30"/>
        <v>1</v>
      </c>
      <c r="EO93">
        <f t="shared" si="30"/>
        <v>1</v>
      </c>
      <c r="EP93">
        <f t="shared" si="30"/>
        <v>1</v>
      </c>
      <c r="EQ93">
        <f t="shared" si="30"/>
        <v>1</v>
      </c>
      <c r="ER93">
        <f t="shared" si="30"/>
        <v>1</v>
      </c>
      <c r="ES93">
        <f t="shared" si="30"/>
        <v>1</v>
      </c>
      <c r="ET93">
        <f t="shared" si="30"/>
        <v>1</v>
      </c>
      <c r="EU93">
        <f t="shared" si="30"/>
        <v>1</v>
      </c>
      <c r="EV93">
        <f t="shared" si="30"/>
        <v>1</v>
      </c>
      <c r="EW93">
        <f t="shared" si="30"/>
        <v>0</v>
      </c>
      <c r="EX93">
        <f t="shared" si="30"/>
        <v>0</v>
      </c>
      <c r="EY93">
        <f t="shared" si="30"/>
        <v>0</v>
      </c>
      <c r="EZ93">
        <f t="shared" si="6"/>
        <v>10</v>
      </c>
      <c r="FA93">
        <f t="shared" si="30"/>
        <v>0</v>
      </c>
      <c r="FB93">
        <f t="shared" si="30"/>
        <v>0</v>
      </c>
      <c r="FC93">
        <f t="shared" si="30"/>
        <v>0</v>
      </c>
      <c r="FD93">
        <f t="shared" si="30"/>
        <v>0</v>
      </c>
      <c r="FE93">
        <f t="shared" si="30"/>
        <v>0</v>
      </c>
      <c r="FF93">
        <f t="shared" si="30"/>
        <v>0</v>
      </c>
      <c r="FG93">
        <f t="shared" si="30"/>
        <v>0</v>
      </c>
      <c r="FH93">
        <f t="shared" si="30"/>
        <v>0</v>
      </c>
      <c r="FI93">
        <f t="shared" si="30"/>
        <v>0</v>
      </c>
      <c r="FJ93">
        <f t="shared" si="30"/>
        <v>0</v>
      </c>
      <c r="FK93">
        <f t="shared" si="30"/>
        <v>0</v>
      </c>
      <c r="FL93">
        <f t="shared" si="7"/>
        <v>0</v>
      </c>
      <c r="FM93">
        <f t="shared" si="30"/>
        <v>0</v>
      </c>
      <c r="FN93">
        <f t="shared" si="30"/>
        <v>0</v>
      </c>
      <c r="FO93">
        <f t="shared" si="30"/>
        <v>0</v>
      </c>
      <c r="FP93">
        <f t="shared" si="30"/>
        <v>0</v>
      </c>
      <c r="FQ93">
        <f t="shared" si="8"/>
        <v>0</v>
      </c>
      <c r="FR93">
        <f t="shared" si="30"/>
        <v>0</v>
      </c>
      <c r="FS93">
        <f t="shared" si="30"/>
        <v>0</v>
      </c>
      <c r="FT93">
        <f t="shared" si="30"/>
        <v>0</v>
      </c>
      <c r="FU93">
        <f t="shared" si="30"/>
        <v>0</v>
      </c>
      <c r="FV93">
        <f t="shared" si="30"/>
        <v>0</v>
      </c>
      <c r="FW93">
        <f t="shared" si="30"/>
        <v>0</v>
      </c>
      <c r="FX93">
        <f t="shared" si="30"/>
        <v>0</v>
      </c>
      <c r="FY93">
        <f t="shared" si="30"/>
        <v>0</v>
      </c>
      <c r="FZ93">
        <f t="shared" si="30"/>
        <v>0</v>
      </c>
      <c r="GA93">
        <f t="shared" si="30"/>
        <v>0</v>
      </c>
      <c r="GB93">
        <f t="shared" si="30"/>
        <v>1</v>
      </c>
      <c r="GC93">
        <f t="shared" si="9"/>
        <v>1</v>
      </c>
      <c r="GD93">
        <f t="shared" si="30"/>
        <v>1</v>
      </c>
    </row>
    <row r="95" spans="3:186" x14ac:dyDescent="0.2">
      <c r="C95" t="s">
        <v>123</v>
      </c>
      <c r="D95" t="s">
        <v>4</v>
      </c>
      <c r="E95" t="s">
        <v>147</v>
      </c>
      <c r="F95" t="s">
        <v>148</v>
      </c>
      <c r="G95" t="s">
        <v>171</v>
      </c>
      <c r="H95" t="s">
        <v>149</v>
      </c>
      <c r="I95" t="s">
        <v>150</v>
      </c>
      <c r="J95" t="s">
        <v>151</v>
      </c>
      <c r="K95" t="s">
        <v>152</v>
      </c>
      <c r="L95" t="s">
        <v>153</v>
      </c>
      <c r="M95" t="s">
        <v>154</v>
      </c>
      <c r="N95" t="s">
        <v>172</v>
      </c>
      <c r="O95" t="s">
        <v>173</v>
      </c>
    </row>
    <row r="96" spans="3:186" x14ac:dyDescent="0.2">
      <c r="C96" t="s">
        <v>124</v>
      </c>
      <c r="D96" t="s">
        <v>61</v>
      </c>
      <c r="E96">
        <v>3</v>
      </c>
      <c r="F96">
        <v>4</v>
      </c>
      <c r="G96">
        <v>1</v>
      </c>
      <c r="H96">
        <v>1</v>
      </c>
      <c r="I96">
        <v>2</v>
      </c>
      <c r="J96">
        <v>0</v>
      </c>
      <c r="K96">
        <v>4</v>
      </c>
      <c r="L96">
        <v>0</v>
      </c>
      <c r="M96">
        <v>0</v>
      </c>
      <c r="N96">
        <v>0</v>
      </c>
      <c r="O96">
        <v>2</v>
      </c>
    </row>
    <row r="97" spans="3:15" x14ac:dyDescent="0.2">
      <c r="C97">
        <v>0</v>
      </c>
      <c r="D97" t="s">
        <v>12</v>
      </c>
      <c r="E97">
        <v>3</v>
      </c>
      <c r="F97">
        <v>1</v>
      </c>
      <c r="G97">
        <v>2</v>
      </c>
      <c r="H97">
        <v>1</v>
      </c>
      <c r="I97">
        <v>5</v>
      </c>
      <c r="J97">
        <v>1</v>
      </c>
      <c r="K97">
        <v>0</v>
      </c>
      <c r="L97">
        <v>0</v>
      </c>
      <c r="M97">
        <v>0</v>
      </c>
      <c r="N97">
        <v>2</v>
      </c>
      <c r="O97">
        <v>1</v>
      </c>
    </row>
    <row r="98" spans="3:15" x14ac:dyDescent="0.2">
      <c r="C98">
        <v>0</v>
      </c>
      <c r="D98" t="s">
        <v>36</v>
      </c>
      <c r="E98">
        <v>3</v>
      </c>
      <c r="F98">
        <v>6</v>
      </c>
      <c r="G98">
        <v>4</v>
      </c>
      <c r="H98">
        <v>1</v>
      </c>
      <c r="I98">
        <v>0</v>
      </c>
      <c r="J98">
        <v>0</v>
      </c>
      <c r="K98">
        <v>3</v>
      </c>
      <c r="L98">
        <v>0</v>
      </c>
      <c r="M98">
        <v>0</v>
      </c>
      <c r="N98">
        <v>2</v>
      </c>
      <c r="O98">
        <v>2</v>
      </c>
    </row>
    <row r="99" spans="3:15" x14ac:dyDescent="0.2">
      <c r="C99" t="s">
        <v>142</v>
      </c>
      <c r="D99">
        <v>0</v>
      </c>
    </row>
    <row r="100" spans="3:15" x14ac:dyDescent="0.2">
      <c r="C100" t="s">
        <v>125</v>
      </c>
      <c r="D100" t="s">
        <v>61</v>
      </c>
      <c r="E100">
        <v>2</v>
      </c>
      <c r="F100">
        <v>2</v>
      </c>
      <c r="G100">
        <v>6</v>
      </c>
      <c r="H100">
        <v>0</v>
      </c>
      <c r="I100">
        <v>5</v>
      </c>
      <c r="J100">
        <v>1</v>
      </c>
      <c r="K100">
        <v>1</v>
      </c>
      <c r="L100">
        <v>2</v>
      </c>
      <c r="M100">
        <v>5</v>
      </c>
      <c r="N100">
        <v>0</v>
      </c>
      <c r="O100">
        <v>1</v>
      </c>
    </row>
    <row r="101" spans="3:15" x14ac:dyDescent="0.2">
      <c r="C101">
        <v>0</v>
      </c>
      <c r="D101" t="s">
        <v>12</v>
      </c>
      <c r="E101">
        <v>4</v>
      </c>
      <c r="F101">
        <v>0</v>
      </c>
      <c r="G101">
        <v>1</v>
      </c>
      <c r="H101">
        <v>1</v>
      </c>
      <c r="I101">
        <v>1</v>
      </c>
      <c r="J101">
        <v>0</v>
      </c>
      <c r="K101">
        <v>5</v>
      </c>
      <c r="L101">
        <v>4</v>
      </c>
      <c r="M101">
        <v>1</v>
      </c>
      <c r="N101">
        <v>0</v>
      </c>
      <c r="O101">
        <v>1</v>
      </c>
    </row>
    <row r="102" spans="3:15" x14ac:dyDescent="0.2">
      <c r="C102">
        <v>0</v>
      </c>
      <c r="D102" t="s">
        <v>36</v>
      </c>
      <c r="E102">
        <v>3</v>
      </c>
      <c r="F102">
        <v>2</v>
      </c>
      <c r="G102">
        <v>2</v>
      </c>
      <c r="H102">
        <v>3</v>
      </c>
      <c r="I102">
        <v>2</v>
      </c>
      <c r="J102">
        <v>1</v>
      </c>
      <c r="K102">
        <v>5</v>
      </c>
      <c r="L102">
        <v>4</v>
      </c>
      <c r="M102">
        <v>5</v>
      </c>
      <c r="N102">
        <v>0</v>
      </c>
      <c r="O102">
        <v>3</v>
      </c>
    </row>
    <row r="103" spans="3:15" x14ac:dyDescent="0.2">
      <c r="C103" t="s">
        <v>143</v>
      </c>
      <c r="D103">
        <v>0</v>
      </c>
    </row>
    <row r="104" spans="3:15" x14ac:dyDescent="0.2">
      <c r="C104" t="s">
        <v>136</v>
      </c>
      <c r="D104" t="s">
        <v>61</v>
      </c>
      <c r="E104">
        <v>3</v>
      </c>
      <c r="F104">
        <v>4</v>
      </c>
      <c r="G104">
        <v>4</v>
      </c>
      <c r="H104">
        <v>4</v>
      </c>
      <c r="I104">
        <v>0</v>
      </c>
      <c r="J104">
        <v>0</v>
      </c>
      <c r="K104">
        <v>4</v>
      </c>
      <c r="L104">
        <v>3</v>
      </c>
      <c r="M104">
        <v>0</v>
      </c>
      <c r="N104">
        <v>0</v>
      </c>
      <c r="O104">
        <v>0</v>
      </c>
    </row>
    <row r="105" spans="3:15" x14ac:dyDescent="0.2">
      <c r="C105">
        <v>0</v>
      </c>
      <c r="D105" t="s">
        <v>12</v>
      </c>
      <c r="E105">
        <v>2</v>
      </c>
      <c r="F105">
        <v>0</v>
      </c>
      <c r="G105">
        <v>3</v>
      </c>
      <c r="H105">
        <v>0</v>
      </c>
      <c r="I105">
        <v>0</v>
      </c>
      <c r="J105">
        <v>0</v>
      </c>
      <c r="K105">
        <v>1</v>
      </c>
      <c r="L105">
        <v>3</v>
      </c>
      <c r="M105">
        <v>0</v>
      </c>
      <c r="N105">
        <v>0</v>
      </c>
      <c r="O105">
        <v>1</v>
      </c>
    </row>
    <row r="106" spans="3:15" x14ac:dyDescent="0.2">
      <c r="C106">
        <v>0</v>
      </c>
      <c r="D106" t="s">
        <v>36</v>
      </c>
      <c r="E106">
        <v>3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3</v>
      </c>
      <c r="L106">
        <v>4</v>
      </c>
      <c r="M106">
        <v>0</v>
      </c>
      <c r="N106">
        <v>0</v>
      </c>
      <c r="O106">
        <v>0</v>
      </c>
    </row>
    <row r="107" spans="3:15" x14ac:dyDescent="0.2">
      <c r="C107" t="s">
        <v>144</v>
      </c>
      <c r="D107">
        <v>0</v>
      </c>
    </row>
    <row r="111" spans="3:15" x14ac:dyDescent="0.2">
      <c r="E111" t="s">
        <v>147</v>
      </c>
      <c r="F111" t="s">
        <v>148</v>
      </c>
      <c r="G111" t="s">
        <v>171</v>
      </c>
      <c r="H111" t="s">
        <v>149</v>
      </c>
      <c r="I111" t="s">
        <v>150</v>
      </c>
      <c r="J111" t="s">
        <v>151</v>
      </c>
      <c r="K111" t="s">
        <v>152</v>
      </c>
      <c r="L111" t="s">
        <v>153</v>
      </c>
      <c r="M111" t="s">
        <v>154</v>
      </c>
      <c r="N111" t="s">
        <v>173</v>
      </c>
    </row>
    <row r="112" spans="3:15" x14ac:dyDescent="0.2">
      <c r="D112" t="s">
        <v>61</v>
      </c>
      <c r="E112">
        <f>E96+E100+E104</f>
        <v>8</v>
      </c>
      <c r="F112">
        <f t="shared" ref="F112:M112" si="31">F96+F100+F104</f>
        <v>10</v>
      </c>
      <c r="G112">
        <f t="shared" si="31"/>
        <v>11</v>
      </c>
      <c r="H112">
        <f t="shared" si="31"/>
        <v>5</v>
      </c>
      <c r="I112">
        <f t="shared" si="31"/>
        <v>7</v>
      </c>
      <c r="J112">
        <v>1</v>
      </c>
      <c r="K112">
        <f t="shared" si="31"/>
        <v>9</v>
      </c>
      <c r="L112">
        <f t="shared" si="31"/>
        <v>5</v>
      </c>
      <c r="M112">
        <f t="shared" si="31"/>
        <v>5</v>
      </c>
      <c r="N112">
        <f>O96+O100+O104</f>
        <v>3</v>
      </c>
    </row>
    <row r="113" spans="4:15" x14ac:dyDescent="0.2">
      <c r="D113" t="s">
        <v>12</v>
      </c>
      <c r="E113">
        <f>E97+E101+E105</f>
        <v>9</v>
      </c>
      <c r="F113">
        <f t="shared" ref="F113:M113" si="32">F97+F101+F105</f>
        <v>1</v>
      </c>
      <c r="G113">
        <f t="shared" si="32"/>
        <v>6</v>
      </c>
      <c r="H113">
        <f t="shared" si="32"/>
        <v>2</v>
      </c>
      <c r="I113">
        <f t="shared" si="32"/>
        <v>6</v>
      </c>
      <c r="J113">
        <v>3</v>
      </c>
      <c r="K113">
        <f t="shared" si="32"/>
        <v>6</v>
      </c>
      <c r="L113">
        <f t="shared" si="32"/>
        <v>7</v>
      </c>
      <c r="M113">
        <f t="shared" si="32"/>
        <v>1</v>
      </c>
      <c r="N113">
        <f>O97+O101+O105</f>
        <v>3</v>
      </c>
    </row>
    <row r="114" spans="4:15" x14ac:dyDescent="0.2">
      <c r="D114" t="s">
        <v>36</v>
      </c>
      <c r="E114">
        <f>E98+E102+E106</f>
        <v>9</v>
      </c>
      <c r="F114">
        <f t="shared" ref="F114:M114" si="33">F98+F102+F106</f>
        <v>8</v>
      </c>
      <c r="G114">
        <f t="shared" si="33"/>
        <v>7</v>
      </c>
      <c r="H114">
        <f t="shared" si="33"/>
        <v>5</v>
      </c>
      <c r="I114">
        <f t="shared" si="33"/>
        <v>2</v>
      </c>
      <c r="J114">
        <v>3</v>
      </c>
      <c r="K114">
        <f t="shared" si="33"/>
        <v>11</v>
      </c>
      <c r="L114">
        <f t="shared" si="33"/>
        <v>8</v>
      </c>
      <c r="M114">
        <f t="shared" si="33"/>
        <v>5</v>
      </c>
      <c r="N114">
        <f>O98+O102+O106</f>
        <v>5</v>
      </c>
    </row>
    <row r="115" spans="4:15" x14ac:dyDescent="0.2">
      <c r="D115" t="s">
        <v>142</v>
      </c>
      <c r="E115">
        <f>SUM(E96:E98)</f>
        <v>9</v>
      </c>
      <c r="F115">
        <f t="shared" ref="F115:M115" si="34">SUM(F96:F98)</f>
        <v>11</v>
      </c>
      <c r="G115">
        <f t="shared" si="34"/>
        <v>7</v>
      </c>
      <c r="H115">
        <f t="shared" si="34"/>
        <v>3</v>
      </c>
      <c r="I115">
        <f t="shared" si="34"/>
        <v>7</v>
      </c>
      <c r="J115">
        <v>5</v>
      </c>
      <c r="K115">
        <f t="shared" si="34"/>
        <v>7</v>
      </c>
      <c r="L115">
        <f t="shared" si="34"/>
        <v>0</v>
      </c>
      <c r="M115">
        <f t="shared" si="34"/>
        <v>0</v>
      </c>
      <c r="N115">
        <f>SUM(O96:O98)</f>
        <v>5</v>
      </c>
    </row>
    <row r="116" spans="4:15" x14ac:dyDescent="0.2">
      <c r="D116" t="s">
        <v>143</v>
      </c>
      <c r="E116">
        <f>SUM(E100:E102)</f>
        <v>9</v>
      </c>
      <c r="F116">
        <f t="shared" ref="F116:M116" si="35">SUM(F100:F102)</f>
        <v>4</v>
      </c>
      <c r="G116">
        <f t="shared" si="35"/>
        <v>9</v>
      </c>
      <c r="H116">
        <f t="shared" si="35"/>
        <v>4</v>
      </c>
      <c r="I116">
        <f t="shared" si="35"/>
        <v>8</v>
      </c>
      <c r="J116">
        <v>2</v>
      </c>
      <c r="K116">
        <f t="shared" si="35"/>
        <v>11</v>
      </c>
      <c r="L116">
        <f t="shared" si="35"/>
        <v>10</v>
      </c>
      <c r="M116">
        <f t="shared" si="35"/>
        <v>11</v>
      </c>
      <c r="N116">
        <f>SUM(O100:O102)</f>
        <v>5</v>
      </c>
    </row>
    <row r="117" spans="4:15" x14ac:dyDescent="0.2">
      <c r="D117" t="s">
        <v>144</v>
      </c>
      <c r="E117">
        <f>SUM(E104:E106)</f>
        <v>8</v>
      </c>
      <c r="F117">
        <f t="shared" ref="F117:M117" si="36">SUM(F104:F106)</f>
        <v>4</v>
      </c>
      <c r="G117">
        <f t="shared" si="36"/>
        <v>8</v>
      </c>
      <c r="H117">
        <f t="shared" si="36"/>
        <v>5</v>
      </c>
      <c r="I117">
        <f t="shared" si="36"/>
        <v>0</v>
      </c>
      <c r="J117">
        <v>0</v>
      </c>
      <c r="K117">
        <f t="shared" si="36"/>
        <v>8</v>
      </c>
      <c r="L117">
        <f t="shared" si="36"/>
        <v>10</v>
      </c>
      <c r="M117">
        <f t="shared" si="36"/>
        <v>0</v>
      </c>
      <c r="N117">
        <f>SUM(O104:O106)</f>
        <v>1</v>
      </c>
    </row>
    <row r="119" spans="4:15" x14ac:dyDescent="0.2">
      <c r="D119" t="s">
        <v>174</v>
      </c>
      <c r="E119">
        <f>SUM(E112:E114)</f>
        <v>26</v>
      </c>
      <c r="F119">
        <f t="shared" ref="F119:M119" si="37">SUM(F112:F114)</f>
        <v>19</v>
      </c>
      <c r="G119">
        <f t="shared" si="37"/>
        <v>24</v>
      </c>
      <c r="H119">
        <f t="shared" si="37"/>
        <v>12</v>
      </c>
      <c r="I119">
        <f t="shared" si="37"/>
        <v>15</v>
      </c>
      <c r="J119">
        <f t="shared" si="37"/>
        <v>7</v>
      </c>
      <c r="K119">
        <f t="shared" si="37"/>
        <v>26</v>
      </c>
      <c r="L119">
        <f t="shared" si="37"/>
        <v>20</v>
      </c>
      <c r="M119">
        <f t="shared" si="37"/>
        <v>11</v>
      </c>
      <c r="N119">
        <f>SUM(N112:N114)</f>
        <v>11</v>
      </c>
      <c r="O119">
        <f>SUM(E119:N119)</f>
        <v>171</v>
      </c>
    </row>
  </sheetData>
  <phoneticPr fontId="3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IA89"/>
  <sheetViews>
    <sheetView workbookViewId="0">
      <selection activeCell="A22" sqref="A22:D27"/>
    </sheetView>
  </sheetViews>
  <sheetFormatPr defaultColWidth="5" defaultRowHeight="12.75" x14ac:dyDescent="0.2"/>
  <cols>
    <col min="1" max="1" width="18.28515625" bestFit="1" customWidth="1"/>
    <col min="2" max="31" width="8.28515625" customWidth="1"/>
    <col min="32" max="32" width="8.28515625" bestFit="1" customWidth="1"/>
    <col min="33" max="36" width="8.28515625" customWidth="1"/>
    <col min="37" max="37" width="8.28515625" bestFit="1" customWidth="1"/>
    <col min="38" max="39" width="8.28515625" customWidth="1"/>
    <col min="40" max="42" width="8.28515625" bestFit="1" customWidth="1"/>
    <col min="43" max="47" width="8.28515625" customWidth="1"/>
    <col min="48" max="49" width="8.28515625" bestFit="1" customWidth="1"/>
    <col min="50" max="50" width="8.28515625" customWidth="1"/>
    <col min="51" max="51" width="8.28515625" bestFit="1" customWidth="1"/>
    <col min="52" max="54" width="8.28515625" customWidth="1"/>
    <col min="55" max="67" width="8.28515625" bestFit="1" customWidth="1"/>
    <col min="68" max="68" width="8.28515625" customWidth="1"/>
    <col min="69" max="87" width="8.28515625" bestFit="1" customWidth="1"/>
    <col min="88" max="88" width="8.28515625" customWidth="1"/>
    <col min="89" max="91" width="8.28515625" bestFit="1" customWidth="1"/>
    <col min="92" max="93" width="8.28515625" customWidth="1"/>
    <col min="94" max="101" width="8.28515625" bestFit="1" customWidth="1"/>
    <col min="102" max="102" width="8.28515625" customWidth="1"/>
    <col min="103" max="108" width="8.28515625" bestFit="1" customWidth="1"/>
    <col min="109" max="109" width="8.28515625" customWidth="1"/>
    <col min="110" max="119" width="8.28515625" bestFit="1" customWidth="1"/>
    <col min="120" max="120" width="8.28515625" customWidth="1"/>
    <col min="121" max="137" width="8.28515625" bestFit="1" customWidth="1"/>
    <col min="138" max="138" width="8.28515625" customWidth="1"/>
    <col min="139" max="139" width="8.28515625" bestFit="1" customWidth="1"/>
    <col min="140" max="140" width="8.28515625" customWidth="1"/>
    <col min="141" max="146" width="8.28515625" bestFit="1" customWidth="1"/>
    <col min="147" max="147" width="8.28515625" customWidth="1"/>
    <col min="148" max="154" width="8.28515625" bestFit="1" customWidth="1"/>
    <col min="155" max="155" width="8.28515625" customWidth="1"/>
    <col min="156" max="165" width="8.28515625" bestFit="1" customWidth="1"/>
    <col min="166" max="166" width="8.28515625" customWidth="1"/>
    <col min="167" max="171" width="8.28515625" bestFit="1" customWidth="1"/>
    <col min="172" max="172" width="8.28515625" customWidth="1"/>
    <col min="173" max="174" width="8.28515625" bestFit="1" customWidth="1"/>
    <col min="175" max="175" width="8.28515625" customWidth="1"/>
    <col min="176" max="199" width="8.28515625" bestFit="1" customWidth="1"/>
    <col min="200" max="200" width="8.28515625" customWidth="1"/>
    <col min="201" max="201" width="8.28515625" bestFit="1" customWidth="1"/>
    <col min="202" max="202" width="8.28515625" customWidth="1"/>
    <col min="203" max="204" width="8.28515625" bestFit="1" customWidth="1"/>
    <col min="205" max="205" width="8.28515625" customWidth="1"/>
    <col min="206" max="206" width="8.28515625" bestFit="1" customWidth="1"/>
    <col min="207" max="208" width="8.28515625" customWidth="1"/>
    <col min="209" max="220" width="8.28515625" bestFit="1" customWidth="1"/>
    <col min="221" max="222" width="8.28515625" customWidth="1"/>
    <col min="223" max="224" width="8.28515625" bestFit="1" customWidth="1"/>
    <col min="225" max="225" width="8.28515625" customWidth="1"/>
    <col min="226" max="226" width="8.28515625" bestFit="1" customWidth="1"/>
    <col min="227" max="227" width="8.28515625" customWidth="1"/>
    <col min="228" max="231" width="8.28515625" bestFit="1" customWidth="1"/>
    <col min="232" max="233" width="8.28515625" customWidth="1"/>
    <col min="234" max="235" width="9.42578125" bestFit="1" customWidth="1"/>
    <col min="236" max="238" width="5" bestFit="1" customWidth="1"/>
    <col min="239" max="239" width="5" customWidth="1"/>
    <col min="240" max="240" width="5" bestFit="1" customWidth="1"/>
    <col min="241" max="241" width="5" customWidth="1"/>
    <col min="242" max="245" width="5" bestFit="1" customWidth="1"/>
    <col min="246" max="249" width="5" customWidth="1"/>
    <col min="250" max="252" width="5" bestFit="1" customWidth="1"/>
  </cols>
  <sheetData>
    <row r="5" spans="1:235" x14ac:dyDescent="0.2">
      <c r="A5" s="9" t="s">
        <v>189</v>
      </c>
      <c r="B5" s="9" t="s">
        <v>122</v>
      </c>
      <c r="C5" s="10" t="s">
        <v>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2"/>
    </row>
    <row r="6" spans="1:235" x14ac:dyDescent="0.2">
      <c r="A6" s="13"/>
      <c r="B6" s="14">
        <v>2009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4" t="s">
        <v>146</v>
      </c>
      <c r="IA6" s="15" t="s">
        <v>145</v>
      </c>
    </row>
    <row r="7" spans="1:235" x14ac:dyDescent="0.2">
      <c r="A7" s="9" t="s">
        <v>7</v>
      </c>
      <c r="B7" s="14">
        <v>93</v>
      </c>
      <c r="C7" s="17">
        <v>94</v>
      </c>
      <c r="D7" s="17">
        <v>95</v>
      </c>
      <c r="E7" s="17">
        <v>96</v>
      </c>
      <c r="F7" s="17">
        <v>97</v>
      </c>
      <c r="G7" s="17">
        <v>98</v>
      </c>
      <c r="H7" s="17">
        <v>99</v>
      </c>
      <c r="I7" s="17">
        <v>100</v>
      </c>
      <c r="J7" s="17">
        <v>101</v>
      </c>
      <c r="K7" s="17">
        <v>102</v>
      </c>
      <c r="L7" s="17">
        <v>103</v>
      </c>
      <c r="M7" s="17">
        <v>104</v>
      </c>
      <c r="N7" s="17">
        <v>105</v>
      </c>
      <c r="O7" s="17">
        <v>106</v>
      </c>
      <c r="P7" s="17">
        <v>107</v>
      </c>
      <c r="Q7" s="17">
        <v>108</v>
      </c>
      <c r="R7" s="17">
        <v>109</v>
      </c>
      <c r="S7" s="17">
        <v>110</v>
      </c>
      <c r="T7" s="17">
        <v>111</v>
      </c>
      <c r="U7" s="17">
        <v>112</v>
      </c>
      <c r="V7" s="17">
        <v>113</v>
      </c>
      <c r="W7" s="17">
        <v>114</v>
      </c>
      <c r="X7" s="17">
        <v>115</v>
      </c>
      <c r="Y7" s="17">
        <v>116</v>
      </c>
      <c r="Z7" s="17">
        <v>117</v>
      </c>
      <c r="AA7" s="17">
        <v>118</v>
      </c>
      <c r="AB7" s="17">
        <v>119</v>
      </c>
      <c r="AC7" s="17">
        <v>120</v>
      </c>
      <c r="AD7" s="17">
        <v>121</v>
      </c>
      <c r="AE7" s="17">
        <v>122</v>
      </c>
      <c r="AF7" s="17">
        <v>123</v>
      </c>
      <c r="AG7" s="17">
        <v>124</v>
      </c>
      <c r="AH7" s="17">
        <v>125</v>
      </c>
      <c r="AI7" s="17">
        <v>126</v>
      </c>
      <c r="AJ7" s="17">
        <v>127</v>
      </c>
      <c r="AK7" s="17">
        <v>128</v>
      </c>
      <c r="AL7" s="17">
        <v>129</v>
      </c>
      <c r="AM7" s="17">
        <v>130</v>
      </c>
      <c r="AN7" s="17">
        <v>131</v>
      </c>
      <c r="AO7" s="17">
        <v>132</v>
      </c>
      <c r="AP7" s="17">
        <v>133</v>
      </c>
      <c r="AQ7" s="17">
        <v>134</v>
      </c>
      <c r="AR7" s="17">
        <v>135</v>
      </c>
      <c r="AS7" s="17">
        <v>136</v>
      </c>
      <c r="AT7" s="17">
        <v>137</v>
      </c>
      <c r="AU7" s="17">
        <v>138</v>
      </c>
      <c r="AV7" s="17">
        <v>139</v>
      </c>
      <c r="AW7" s="17">
        <v>140</v>
      </c>
      <c r="AX7" s="17">
        <v>141</v>
      </c>
      <c r="AY7" s="17">
        <v>142</v>
      </c>
      <c r="AZ7" s="17">
        <v>143</v>
      </c>
      <c r="BA7" s="17">
        <v>144</v>
      </c>
      <c r="BB7" s="17">
        <v>145</v>
      </c>
      <c r="BC7" s="17">
        <v>146</v>
      </c>
      <c r="BD7" s="17">
        <v>147</v>
      </c>
      <c r="BE7" s="17">
        <v>148</v>
      </c>
      <c r="BF7" s="17">
        <v>149</v>
      </c>
      <c r="BG7" s="17">
        <v>152</v>
      </c>
      <c r="BH7" s="17">
        <v>153</v>
      </c>
      <c r="BI7" s="17">
        <v>154</v>
      </c>
      <c r="BJ7" s="17">
        <v>155</v>
      </c>
      <c r="BK7" s="17">
        <v>156</v>
      </c>
      <c r="BL7" s="17">
        <v>157</v>
      </c>
      <c r="BM7" s="17">
        <v>158</v>
      </c>
      <c r="BN7" s="17">
        <v>159</v>
      </c>
      <c r="BO7" s="17">
        <v>160</v>
      </c>
      <c r="BP7" s="17">
        <v>161</v>
      </c>
      <c r="BQ7" s="17">
        <v>162</v>
      </c>
      <c r="BR7" s="17">
        <v>163</v>
      </c>
      <c r="BS7" s="17">
        <v>165</v>
      </c>
      <c r="BT7" s="17">
        <v>166</v>
      </c>
      <c r="BU7" s="17">
        <v>167</v>
      </c>
      <c r="BV7" s="17">
        <v>168</v>
      </c>
      <c r="BW7" s="17">
        <v>169</v>
      </c>
      <c r="BX7" s="17">
        <v>170</v>
      </c>
      <c r="BY7" s="17">
        <v>171</v>
      </c>
      <c r="BZ7" s="17">
        <v>172</v>
      </c>
      <c r="CA7" s="17">
        <v>173</v>
      </c>
      <c r="CB7" s="17">
        <v>174</v>
      </c>
      <c r="CC7" s="17">
        <v>175</v>
      </c>
      <c r="CD7" s="17">
        <v>176</v>
      </c>
      <c r="CE7" s="17">
        <v>177</v>
      </c>
      <c r="CF7" s="17">
        <v>178</v>
      </c>
      <c r="CG7" s="17">
        <v>179</v>
      </c>
      <c r="CH7" s="17">
        <v>180</v>
      </c>
      <c r="CI7" s="17">
        <v>181</v>
      </c>
      <c r="CJ7" s="17">
        <v>182</v>
      </c>
      <c r="CK7" s="17">
        <v>183</v>
      </c>
      <c r="CL7" s="17">
        <v>184</v>
      </c>
      <c r="CM7" s="17">
        <v>185</v>
      </c>
      <c r="CN7" s="17">
        <v>186</v>
      </c>
      <c r="CO7" s="17">
        <v>187</v>
      </c>
      <c r="CP7" s="17">
        <v>188</v>
      </c>
      <c r="CQ7" s="17">
        <v>189</v>
      </c>
      <c r="CR7" s="17">
        <v>190</v>
      </c>
      <c r="CS7" s="17">
        <v>191</v>
      </c>
      <c r="CT7" s="17">
        <v>192</v>
      </c>
      <c r="CU7" s="17">
        <v>193</v>
      </c>
      <c r="CV7" s="17">
        <v>195</v>
      </c>
      <c r="CW7" s="17">
        <v>196</v>
      </c>
      <c r="CX7" s="17">
        <v>197</v>
      </c>
      <c r="CY7" s="17">
        <v>198</v>
      </c>
      <c r="CZ7" s="17">
        <v>199</v>
      </c>
      <c r="DA7" s="17">
        <v>200</v>
      </c>
      <c r="DB7" s="17">
        <v>201</v>
      </c>
      <c r="DC7" s="17">
        <v>202</v>
      </c>
      <c r="DD7" s="17">
        <v>203</v>
      </c>
      <c r="DE7" s="17">
        <v>204</v>
      </c>
      <c r="DF7" s="17">
        <v>205</v>
      </c>
      <c r="DG7" s="17">
        <v>206</v>
      </c>
      <c r="DH7" s="17">
        <v>207</v>
      </c>
      <c r="DI7" s="17">
        <v>208</v>
      </c>
      <c r="DJ7" s="17">
        <v>209</v>
      </c>
      <c r="DK7" s="17">
        <v>210</v>
      </c>
      <c r="DL7" s="17">
        <v>211</v>
      </c>
      <c r="DM7" s="17">
        <v>212</v>
      </c>
      <c r="DN7" s="17">
        <v>213</v>
      </c>
      <c r="DO7" s="17">
        <v>214</v>
      </c>
      <c r="DP7" s="17">
        <v>215</v>
      </c>
      <c r="DQ7" s="17">
        <v>216</v>
      </c>
      <c r="DR7" s="17">
        <v>217</v>
      </c>
      <c r="DS7" s="17">
        <v>218</v>
      </c>
      <c r="DT7" s="17">
        <v>219</v>
      </c>
      <c r="DU7" s="17">
        <v>220</v>
      </c>
      <c r="DV7" s="17">
        <v>221</v>
      </c>
      <c r="DW7" s="17">
        <v>222</v>
      </c>
      <c r="DX7" s="17">
        <v>223</v>
      </c>
      <c r="DY7" s="17">
        <v>224</v>
      </c>
      <c r="DZ7" s="17">
        <v>225</v>
      </c>
      <c r="EA7" s="17">
        <v>226</v>
      </c>
      <c r="EB7" s="17">
        <v>227</v>
      </c>
      <c r="EC7" s="17">
        <v>228</v>
      </c>
      <c r="ED7" s="17">
        <v>229</v>
      </c>
      <c r="EE7" s="17">
        <v>231</v>
      </c>
      <c r="EF7" s="17">
        <v>233</v>
      </c>
      <c r="EG7" s="17">
        <v>234</v>
      </c>
      <c r="EH7" s="17">
        <v>235</v>
      </c>
      <c r="EI7" s="17">
        <v>236</v>
      </c>
      <c r="EJ7" s="17">
        <v>237</v>
      </c>
      <c r="EK7" s="17">
        <v>238</v>
      </c>
      <c r="EL7" s="17">
        <v>239</v>
      </c>
      <c r="EM7" s="17">
        <v>240</v>
      </c>
      <c r="EN7" s="17">
        <v>242</v>
      </c>
      <c r="EO7" s="17">
        <v>243</v>
      </c>
      <c r="EP7" s="17">
        <v>244</v>
      </c>
      <c r="EQ7" s="17">
        <v>245</v>
      </c>
      <c r="ER7" s="17">
        <v>246</v>
      </c>
      <c r="ES7" s="17">
        <v>247</v>
      </c>
      <c r="ET7" s="17">
        <v>248</v>
      </c>
      <c r="EU7" s="17">
        <v>249</v>
      </c>
      <c r="EV7" s="17">
        <v>250</v>
      </c>
      <c r="EW7" s="17">
        <v>251</v>
      </c>
      <c r="EX7" s="17">
        <v>252</v>
      </c>
      <c r="EY7" s="17">
        <v>253</v>
      </c>
      <c r="EZ7" s="17">
        <v>254</v>
      </c>
      <c r="FA7" s="17">
        <v>255</v>
      </c>
      <c r="FB7" s="17">
        <v>256</v>
      </c>
      <c r="FC7" s="17">
        <v>257</v>
      </c>
      <c r="FD7" s="17">
        <v>258</v>
      </c>
      <c r="FE7" s="17">
        <v>259</v>
      </c>
      <c r="FF7" s="17">
        <v>260</v>
      </c>
      <c r="FG7" s="17">
        <v>261</v>
      </c>
      <c r="FH7" s="17">
        <v>262</v>
      </c>
      <c r="FI7" s="17">
        <v>263</v>
      </c>
      <c r="FJ7" s="17">
        <v>264</v>
      </c>
      <c r="FK7" s="17">
        <v>265</v>
      </c>
      <c r="FL7" s="17">
        <v>266</v>
      </c>
      <c r="FM7" s="17">
        <v>267</v>
      </c>
      <c r="FN7" s="17">
        <v>268</v>
      </c>
      <c r="FO7" s="17">
        <v>269</v>
      </c>
      <c r="FP7" s="17">
        <v>270</v>
      </c>
      <c r="FQ7" s="17">
        <v>271</v>
      </c>
      <c r="FR7" s="17">
        <v>272</v>
      </c>
      <c r="FS7" s="17">
        <v>273</v>
      </c>
      <c r="FT7" s="17">
        <v>274</v>
      </c>
      <c r="FU7" s="17">
        <v>275</v>
      </c>
      <c r="FV7" s="17">
        <v>276</v>
      </c>
      <c r="FW7" s="17">
        <v>277</v>
      </c>
      <c r="FX7" s="17">
        <v>278</v>
      </c>
      <c r="FY7" s="17">
        <v>279</v>
      </c>
      <c r="FZ7" s="17">
        <v>280</v>
      </c>
      <c r="GA7" s="17">
        <v>281</v>
      </c>
      <c r="GB7" s="17">
        <v>282</v>
      </c>
      <c r="GC7" s="17">
        <v>283</v>
      </c>
      <c r="GD7" s="17">
        <v>284</v>
      </c>
      <c r="GE7" s="17">
        <v>285</v>
      </c>
      <c r="GF7" s="17">
        <v>286</v>
      </c>
      <c r="GG7" s="17">
        <v>287</v>
      </c>
      <c r="GH7" s="17">
        <v>288</v>
      </c>
      <c r="GI7" s="17">
        <v>289</v>
      </c>
      <c r="GJ7" s="17">
        <v>290</v>
      </c>
      <c r="GK7" s="17">
        <v>291</v>
      </c>
      <c r="GL7" s="17">
        <v>292</v>
      </c>
      <c r="GM7" s="17">
        <v>293</v>
      </c>
      <c r="GN7" s="17">
        <v>294</v>
      </c>
      <c r="GO7" s="17">
        <v>295</v>
      </c>
      <c r="GP7" s="17">
        <v>296</v>
      </c>
      <c r="GQ7" s="17">
        <v>297</v>
      </c>
      <c r="GR7" s="17">
        <v>298</v>
      </c>
      <c r="GS7" s="17">
        <v>299</v>
      </c>
      <c r="GT7" s="17">
        <v>300</v>
      </c>
      <c r="GU7" s="17">
        <v>301</v>
      </c>
      <c r="GV7" s="17">
        <v>302</v>
      </c>
      <c r="GW7" s="17">
        <v>303</v>
      </c>
      <c r="GX7" s="17">
        <v>304</v>
      </c>
      <c r="GY7" s="17">
        <v>305</v>
      </c>
      <c r="GZ7" s="17">
        <v>306</v>
      </c>
      <c r="HA7" s="17">
        <v>307</v>
      </c>
      <c r="HB7" s="17">
        <v>308</v>
      </c>
      <c r="HC7" s="17">
        <v>309</v>
      </c>
      <c r="HD7" s="17">
        <v>310</v>
      </c>
      <c r="HE7" s="17">
        <v>311</v>
      </c>
      <c r="HF7" s="17">
        <v>312</v>
      </c>
      <c r="HG7" s="17">
        <v>313</v>
      </c>
      <c r="HH7" s="17">
        <v>314</v>
      </c>
      <c r="HI7" s="17">
        <v>315</v>
      </c>
      <c r="HJ7" s="17">
        <v>317</v>
      </c>
      <c r="HK7" s="17">
        <v>319</v>
      </c>
      <c r="HL7" s="17">
        <v>320</v>
      </c>
      <c r="HM7" s="17">
        <v>321</v>
      </c>
      <c r="HN7" s="17">
        <v>322</v>
      </c>
      <c r="HO7" s="17">
        <v>323</v>
      </c>
      <c r="HP7" s="17">
        <v>324</v>
      </c>
      <c r="HQ7" s="17">
        <v>325</v>
      </c>
      <c r="HR7" s="17">
        <v>326</v>
      </c>
      <c r="HS7" s="17">
        <v>327</v>
      </c>
      <c r="HT7" s="17">
        <v>328</v>
      </c>
      <c r="HU7" s="17">
        <v>329</v>
      </c>
      <c r="HV7" s="17">
        <v>330</v>
      </c>
      <c r="HW7" s="17">
        <v>331</v>
      </c>
      <c r="HX7" s="17">
        <v>332</v>
      </c>
      <c r="HY7" s="17">
        <v>333</v>
      </c>
      <c r="HZ7" s="13"/>
      <c r="IA7" s="16"/>
    </row>
    <row r="8" spans="1:235" x14ac:dyDescent="0.2">
      <c r="A8" s="14" t="s">
        <v>22</v>
      </c>
      <c r="B8" s="18">
        <v>3</v>
      </c>
      <c r="C8" s="19">
        <v>7</v>
      </c>
      <c r="D8" s="19">
        <v>9</v>
      </c>
      <c r="E8" s="19">
        <v>18</v>
      </c>
      <c r="F8" s="19">
        <v>5</v>
      </c>
      <c r="G8" s="19">
        <v>14</v>
      </c>
      <c r="H8" s="19">
        <v>21</v>
      </c>
      <c r="I8" s="19">
        <v>9</v>
      </c>
      <c r="J8" s="19">
        <v>16</v>
      </c>
      <c r="K8" s="19">
        <v>12</v>
      </c>
      <c r="L8" s="19">
        <v>28</v>
      </c>
      <c r="M8" s="19">
        <v>19</v>
      </c>
      <c r="N8" s="19">
        <v>18</v>
      </c>
      <c r="O8" s="19">
        <v>7</v>
      </c>
      <c r="P8" s="19">
        <v>10</v>
      </c>
      <c r="Q8" s="19">
        <v>20</v>
      </c>
      <c r="R8" s="19">
        <v>11</v>
      </c>
      <c r="S8" s="19">
        <v>12</v>
      </c>
      <c r="T8" s="19">
        <v>12</v>
      </c>
      <c r="U8" s="19">
        <v>11</v>
      </c>
      <c r="V8" s="19">
        <v>17</v>
      </c>
      <c r="W8" s="19">
        <v>37</v>
      </c>
      <c r="X8" s="19">
        <v>13</v>
      </c>
      <c r="Y8" s="19">
        <v>6</v>
      </c>
      <c r="Z8" s="19">
        <v>28</v>
      </c>
      <c r="AA8" s="19">
        <v>17</v>
      </c>
      <c r="AB8" s="19">
        <v>16</v>
      </c>
      <c r="AC8" s="19">
        <v>26</v>
      </c>
      <c r="AD8" s="19">
        <v>22</v>
      </c>
      <c r="AE8" s="19">
        <v>16</v>
      </c>
      <c r="AF8" s="19">
        <v>10</v>
      </c>
      <c r="AG8" s="19">
        <v>18</v>
      </c>
      <c r="AH8" s="19">
        <v>14</v>
      </c>
      <c r="AI8" s="19">
        <v>25</v>
      </c>
      <c r="AJ8" s="19">
        <v>22</v>
      </c>
      <c r="AK8" s="19">
        <v>15</v>
      </c>
      <c r="AL8" s="19">
        <v>24</v>
      </c>
      <c r="AM8" s="19">
        <v>14</v>
      </c>
      <c r="AN8" s="19">
        <v>18</v>
      </c>
      <c r="AO8" s="19">
        <v>11</v>
      </c>
      <c r="AP8" s="19">
        <v>21</v>
      </c>
      <c r="AQ8" s="19">
        <v>10</v>
      </c>
      <c r="AR8" s="19">
        <v>13</v>
      </c>
      <c r="AS8" s="19">
        <v>12</v>
      </c>
      <c r="AT8" s="19">
        <v>13</v>
      </c>
      <c r="AU8" s="19">
        <v>9</v>
      </c>
      <c r="AV8" s="19">
        <v>8</v>
      </c>
      <c r="AW8" s="19">
        <v>24</v>
      </c>
      <c r="AX8" s="19">
        <v>16</v>
      </c>
      <c r="AY8" s="19">
        <v>6</v>
      </c>
      <c r="AZ8" s="19">
        <v>3</v>
      </c>
      <c r="BA8" s="19">
        <v>21</v>
      </c>
      <c r="BB8" s="19">
        <v>18</v>
      </c>
      <c r="BC8" s="19">
        <v>25</v>
      </c>
      <c r="BD8" s="19">
        <v>21</v>
      </c>
      <c r="BE8" s="19">
        <v>15</v>
      </c>
      <c r="BF8" s="19">
        <v>7</v>
      </c>
      <c r="BG8" s="19">
        <v>9</v>
      </c>
      <c r="BH8" s="19">
        <v>4</v>
      </c>
      <c r="BI8" s="19">
        <v>35</v>
      </c>
      <c r="BJ8" s="19">
        <v>23</v>
      </c>
      <c r="BK8" s="19">
        <v>23</v>
      </c>
      <c r="BL8" s="19">
        <v>22</v>
      </c>
      <c r="BM8" s="19">
        <v>17</v>
      </c>
      <c r="BN8" s="19">
        <v>11</v>
      </c>
      <c r="BO8" s="19">
        <v>14</v>
      </c>
      <c r="BP8" s="19">
        <v>5</v>
      </c>
      <c r="BQ8" s="19">
        <v>1</v>
      </c>
      <c r="BR8" s="19">
        <v>11</v>
      </c>
      <c r="BS8" s="19">
        <v>24</v>
      </c>
      <c r="BT8" s="19">
        <v>46</v>
      </c>
      <c r="BU8" s="19">
        <v>7</v>
      </c>
      <c r="BV8" s="19">
        <v>6</v>
      </c>
      <c r="BW8" s="19">
        <v>24</v>
      </c>
      <c r="BX8" s="19">
        <v>4</v>
      </c>
      <c r="BY8" s="19">
        <v>23</v>
      </c>
      <c r="BZ8" s="19">
        <v>24</v>
      </c>
      <c r="CA8" s="19">
        <v>7</v>
      </c>
      <c r="CB8" s="19">
        <v>14</v>
      </c>
      <c r="CC8" s="19">
        <v>13</v>
      </c>
      <c r="CD8" s="19">
        <v>12</v>
      </c>
      <c r="CE8" s="19">
        <v>4</v>
      </c>
      <c r="CF8" s="19">
        <v>10</v>
      </c>
      <c r="CG8" s="19">
        <v>24</v>
      </c>
      <c r="CH8" s="19">
        <v>20</v>
      </c>
      <c r="CI8" s="19">
        <v>8</v>
      </c>
      <c r="CJ8" s="19">
        <v>8</v>
      </c>
      <c r="CK8" s="19">
        <v>10</v>
      </c>
      <c r="CL8" s="19">
        <v>4</v>
      </c>
      <c r="CM8" s="19">
        <v>21</v>
      </c>
      <c r="CN8" s="19">
        <v>9</v>
      </c>
      <c r="CO8" s="19">
        <v>2</v>
      </c>
      <c r="CP8" s="19">
        <v>20</v>
      </c>
      <c r="CQ8" s="19">
        <v>3</v>
      </c>
      <c r="CR8" s="19">
        <v>3</v>
      </c>
      <c r="CS8" s="19">
        <v>6</v>
      </c>
      <c r="CT8" s="19">
        <v>6</v>
      </c>
      <c r="CU8" s="19">
        <v>1</v>
      </c>
      <c r="CV8" s="19">
        <v>26</v>
      </c>
      <c r="CW8" s="19">
        <v>20</v>
      </c>
      <c r="CX8" s="19">
        <v>28</v>
      </c>
      <c r="CY8" s="19">
        <v>17</v>
      </c>
      <c r="CZ8" s="19">
        <v>7</v>
      </c>
      <c r="DA8" s="19">
        <v>10</v>
      </c>
      <c r="DB8" s="19">
        <v>6</v>
      </c>
      <c r="DC8" s="19">
        <v>19</v>
      </c>
      <c r="DD8" s="19">
        <v>12</v>
      </c>
      <c r="DE8" s="19">
        <v>21</v>
      </c>
      <c r="DF8" s="19">
        <v>20</v>
      </c>
      <c r="DG8" s="19">
        <v>8</v>
      </c>
      <c r="DH8" s="19">
        <v>10</v>
      </c>
      <c r="DI8" s="19">
        <v>12</v>
      </c>
      <c r="DJ8" s="19">
        <v>10</v>
      </c>
      <c r="DK8" s="19">
        <v>10</v>
      </c>
      <c r="DL8" s="19">
        <v>20</v>
      </c>
      <c r="DM8" s="19">
        <v>17</v>
      </c>
      <c r="DN8" s="19">
        <v>2</v>
      </c>
      <c r="DO8" s="19">
        <v>7</v>
      </c>
      <c r="DP8" s="19">
        <v>12</v>
      </c>
      <c r="DQ8" s="19">
        <v>7</v>
      </c>
      <c r="DR8" s="19">
        <v>13</v>
      </c>
      <c r="DS8" s="19">
        <v>10</v>
      </c>
      <c r="DT8" s="19">
        <v>14</v>
      </c>
      <c r="DU8" s="19">
        <v>7</v>
      </c>
      <c r="DV8" s="19">
        <v>11</v>
      </c>
      <c r="DW8" s="19">
        <v>5</v>
      </c>
      <c r="DX8" s="19">
        <v>2</v>
      </c>
      <c r="DY8" s="19">
        <v>11</v>
      </c>
      <c r="DZ8" s="19">
        <v>22</v>
      </c>
      <c r="EA8" s="19">
        <v>6</v>
      </c>
      <c r="EB8" s="19">
        <v>9</v>
      </c>
      <c r="EC8" s="19">
        <v>5</v>
      </c>
      <c r="ED8" s="19">
        <v>3</v>
      </c>
      <c r="EE8" s="19">
        <v>2</v>
      </c>
      <c r="EF8" s="19">
        <v>15</v>
      </c>
      <c r="EG8" s="19">
        <v>12</v>
      </c>
      <c r="EH8" s="19">
        <v>5</v>
      </c>
      <c r="EI8" s="19">
        <v>12</v>
      </c>
      <c r="EJ8" s="19">
        <v>4</v>
      </c>
      <c r="EK8" s="19">
        <v>6</v>
      </c>
      <c r="EL8" s="19">
        <v>2</v>
      </c>
      <c r="EM8" s="19">
        <v>19</v>
      </c>
      <c r="EN8" s="19">
        <v>17</v>
      </c>
      <c r="EO8" s="19">
        <v>13</v>
      </c>
      <c r="EP8" s="19">
        <v>6</v>
      </c>
      <c r="EQ8" s="19">
        <v>52</v>
      </c>
      <c r="ER8" s="19">
        <v>17</v>
      </c>
      <c r="ES8" s="19">
        <v>25</v>
      </c>
      <c r="ET8" s="19">
        <v>3</v>
      </c>
      <c r="EU8" s="19">
        <v>42</v>
      </c>
      <c r="EV8" s="19">
        <v>28</v>
      </c>
      <c r="EW8" s="19">
        <v>13</v>
      </c>
      <c r="EX8" s="19">
        <v>8</v>
      </c>
      <c r="EY8" s="19">
        <v>6</v>
      </c>
      <c r="EZ8" s="19">
        <v>14</v>
      </c>
      <c r="FA8" s="19">
        <v>7</v>
      </c>
      <c r="FB8" s="19">
        <v>8</v>
      </c>
      <c r="FC8" s="19">
        <v>11</v>
      </c>
      <c r="FD8" s="19">
        <v>13</v>
      </c>
      <c r="FE8" s="19">
        <v>12</v>
      </c>
      <c r="FF8" s="19">
        <v>8</v>
      </c>
      <c r="FG8" s="19">
        <v>14</v>
      </c>
      <c r="FH8" s="19">
        <v>10</v>
      </c>
      <c r="FI8" s="19">
        <v>4</v>
      </c>
      <c r="FJ8" s="19">
        <v>6</v>
      </c>
      <c r="FK8" s="19">
        <v>7</v>
      </c>
      <c r="FL8" s="19">
        <v>3</v>
      </c>
      <c r="FM8" s="19">
        <v>12</v>
      </c>
      <c r="FN8" s="19">
        <v>13</v>
      </c>
      <c r="FO8" s="19">
        <v>8</v>
      </c>
      <c r="FP8" s="19">
        <v>6</v>
      </c>
      <c r="FQ8" s="19">
        <v>15</v>
      </c>
      <c r="FR8" s="19">
        <v>10</v>
      </c>
      <c r="FS8" s="19">
        <v>8</v>
      </c>
      <c r="FT8" s="19">
        <v>8</v>
      </c>
      <c r="FU8" s="19">
        <v>12</v>
      </c>
      <c r="FV8" s="19">
        <v>7</v>
      </c>
      <c r="FW8" s="19">
        <v>9</v>
      </c>
      <c r="FX8" s="19">
        <v>4</v>
      </c>
      <c r="FY8" s="19">
        <v>11</v>
      </c>
      <c r="FZ8" s="19">
        <v>14</v>
      </c>
      <c r="GA8" s="19">
        <v>12</v>
      </c>
      <c r="GB8" s="19">
        <v>2</v>
      </c>
      <c r="GC8" s="19">
        <v>7</v>
      </c>
      <c r="GD8" s="19">
        <v>16</v>
      </c>
      <c r="GE8" s="19">
        <v>12</v>
      </c>
      <c r="GF8" s="19">
        <v>14</v>
      </c>
      <c r="GG8" s="19">
        <v>4</v>
      </c>
      <c r="GH8" s="19">
        <v>2</v>
      </c>
      <c r="GI8" s="19">
        <v>14</v>
      </c>
      <c r="GJ8" s="19">
        <v>6</v>
      </c>
      <c r="GK8" s="19">
        <v>9</v>
      </c>
      <c r="GL8" s="19">
        <v>10</v>
      </c>
      <c r="GM8" s="19">
        <v>4</v>
      </c>
      <c r="GN8" s="19">
        <v>7</v>
      </c>
      <c r="GO8" s="19">
        <v>5</v>
      </c>
      <c r="GP8" s="19">
        <v>7</v>
      </c>
      <c r="GQ8" s="19">
        <v>8</v>
      </c>
      <c r="GR8" s="19">
        <v>19</v>
      </c>
      <c r="GS8" s="19">
        <v>3</v>
      </c>
      <c r="GT8" s="19">
        <v>8</v>
      </c>
      <c r="GU8" s="19">
        <v>10</v>
      </c>
      <c r="GV8" s="19">
        <v>16</v>
      </c>
      <c r="GW8" s="19">
        <v>13</v>
      </c>
      <c r="GX8" s="19">
        <v>5</v>
      </c>
      <c r="GY8" s="19">
        <v>13</v>
      </c>
      <c r="GZ8" s="19">
        <v>16</v>
      </c>
      <c r="HA8" s="19">
        <v>4</v>
      </c>
      <c r="HB8" s="19">
        <v>10</v>
      </c>
      <c r="HC8" s="19">
        <v>10</v>
      </c>
      <c r="HD8" s="19">
        <v>5</v>
      </c>
      <c r="HE8" s="19">
        <v>6</v>
      </c>
      <c r="HF8" s="19">
        <v>13</v>
      </c>
      <c r="HG8" s="19">
        <v>11</v>
      </c>
      <c r="HH8" s="19">
        <v>9</v>
      </c>
      <c r="HI8" s="19">
        <v>4</v>
      </c>
      <c r="HJ8" s="19">
        <v>2</v>
      </c>
      <c r="HK8" s="19">
        <v>6</v>
      </c>
      <c r="HL8" s="19">
        <v>4</v>
      </c>
      <c r="HM8" s="19">
        <v>6</v>
      </c>
      <c r="HN8" s="19">
        <v>11</v>
      </c>
      <c r="HO8" s="19">
        <v>10</v>
      </c>
      <c r="HP8" s="19"/>
      <c r="HQ8" s="19">
        <v>11</v>
      </c>
      <c r="HR8" s="19">
        <v>6</v>
      </c>
      <c r="HS8" s="19">
        <v>5</v>
      </c>
      <c r="HT8" s="19">
        <v>6</v>
      </c>
      <c r="HU8" s="19">
        <v>6</v>
      </c>
      <c r="HV8" s="19">
        <v>10</v>
      </c>
      <c r="HW8" s="19">
        <v>13</v>
      </c>
      <c r="HX8" s="19">
        <v>10</v>
      </c>
      <c r="HY8" s="19">
        <v>9</v>
      </c>
      <c r="HZ8" s="18">
        <v>2820</v>
      </c>
      <c r="IA8" s="20">
        <v>2820</v>
      </c>
    </row>
    <row r="9" spans="1:235" x14ac:dyDescent="0.2">
      <c r="A9" s="21" t="s">
        <v>57</v>
      </c>
      <c r="B9" s="22">
        <v>3</v>
      </c>
      <c r="C9" s="23">
        <v>4</v>
      </c>
      <c r="D9" s="23">
        <v>7</v>
      </c>
      <c r="E9" s="23"/>
      <c r="F9" s="23"/>
      <c r="G9" s="23">
        <v>2</v>
      </c>
      <c r="H9" s="23"/>
      <c r="I9" s="23">
        <v>1</v>
      </c>
      <c r="J9" s="23"/>
      <c r="K9" s="23"/>
      <c r="L9" s="23"/>
      <c r="M9" s="23"/>
      <c r="N9" s="23"/>
      <c r="O9" s="23">
        <v>1</v>
      </c>
      <c r="P9" s="23"/>
      <c r="Q9" s="23"/>
      <c r="R9" s="23"/>
      <c r="S9" s="23"/>
      <c r="T9" s="23">
        <v>1</v>
      </c>
      <c r="U9" s="23"/>
      <c r="V9" s="23"/>
      <c r="W9" s="23"/>
      <c r="X9" s="23"/>
      <c r="Y9" s="23">
        <v>2</v>
      </c>
      <c r="Z9" s="23"/>
      <c r="AA9" s="23"/>
      <c r="AB9" s="23">
        <v>3</v>
      </c>
      <c r="AC9" s="23"/>
      <c r="AD9" s="23"/>
      <c r="AE9" s="23">
        <v>5</v>
      </c>
      <c r="AF9" s="23"/>
      <c r="AG9" s="23"/>
      <c r="AH9" s="23"/>
      <c r="AI9" s="23">
        <v>1</v>
      </c>
      <c r="AJ9" s="23"/>
      <c r="AK9" s="23"/>
      <c r="AL9" s="23">
        <v>1</v>
      </c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>
        <v>1</v>
      </c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>
        <v>4</v>
      </c>
      <c r="BX9" s="23">
        <v>1</v>
      </c>
      <c r="BY9" s="23"/>
      <c r="BZ9" s="23">
        <v>2</v>
      </c>
      <c r="CA9" s="23"/>
      <c r="CB9" s="23"/>
      <c r="CC9" s="23">
        <v>1</v>
      </c>
      <c r="CD9" s="23">
        <v>1</v>
      </c>
      <c r="CE9" s="23"/>
      <c r="CF9" s="23"/>
      <c r="CG9" s="23"/>
      <c r="CH9" s="23">
        <v>2</v>
      </c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>
        <v>2</v>
      </c>
      <c r="CY9" s="23"/>
      <c r="CZ9" s="23"/>
      <c r="DA9" s="23"/>
      <c r="DB9" s="23"/>
      <c r="DC9" s="23"/>
      <c r="DD9" s="23"/>
      <c r="DE9" s="23"/>
      <c r="DF9" s="23">
        <v>1</v>
      </c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>
        <v>1</v>
      </c>
      <c r="DT9" s="23">
        <v>1</v>
      </c>
      <c r="DU9" s="23"/>
      <c r="DV9" s="23"/>
      <c r="DW9" s="23">
        <v>3</v>
      </c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>
        <v>2</v>
      </c>
      <c r="EZ9" s="23"/>
      <c r="FA9" s="23">
        <v>6</v>
      </c>
      <c r="FB9" s="23"/>
      <c r="FC9" s="23">
        <v>1</v>
      </c>
      <c r="FD9" s="23"/>
      <c r="FE9" s="23"/>
      <c r="FF9" s="23"/>
      <c r="FG9" s="23"/>
      <c r="FH9" s="23"/>
      <c r="FI9" s="23"/>
      <c r="FJ9" s="23"/>
      <c r="FK9" s="23"/>
      <c r="FL9" s="23"/>
      <c r="FM9" s="23">
        <v>1</v>
      </c>
      <c r="FN9" s="23">
        <v>2</v>
      </c>
      <c r="FO9" s="23"/>
      <c r="FP9" s="23"/>
      <c r="FQ9" s="23"/>
      <c r="FR9" s="23"/>
      <c r="FS9" s="23"/>
      <c r="FT9" s="23">
        <v>1</v>
      </c>
      <c r="FU9" s="23">
        <v>3</v>
      </c>
      <c r="FV9" s="23">
        <v>1</v>
      </c>
      <c r="FW9" s="23">
        <v>1</v>
      </c>
      <c r="FX9" s="23"/>
      <c r="FY9" s="23">
        <v>1</v>
      </c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>
        <v>1</v>
      </c>
      <c r="GL9" s="23"/>
      <c r="GM9" s="23"/>
      <c r="GN9" s="23"/>
      <c r="GO9" s="23">
        <v>2</v>
      </c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>
        <v>1</v>
      </c>
      <c r="HG9" s="23"/>
      <c r="HH9" s="23"/>
      <c r="HI9" s="23"/>
      <c r="HJ9" s="23"/>
      <c r="HK9" s="23"/>
      <c r="HL9" s="23"/>
      <c r="HM9" s="23">
        <v>2</v>
      </c>
      <c r="HN9" s="23"/>
      <c r="HO9" s="23">
        <v>1</v>
      </c>
      <c r="HP9" s="23">
        <v>1</v>
      </c>
      <c r="HQ9" s="23">
        <v>3</v>
      </c>
      <c r="HR9" s="23"/>
      <c r="HS9" s="23">
        <v>2</v>
      </c>
      <c r="HT9" s="23"/>
      <c r="HU9" s="23">
        <v>1</v>
      </c>
      <c r="HV9" s="23"/>
      <c r="HW9" s="23"/>
      <c r="HX9" s="23"/>
      <c r="HY9" s="23"/>
      <c r="HZ9" s="22">
        <v>84</v>
      </c>
      <c r="IA9" s="24">
        <v>84</v>
      </c>
    </row>
    <row r="10" spans="1:235" x14ac:dyDescent="0.2">
      <c r="A10" s="25" t="s">
        <v>145</v>
      </c>
      <c r="B10" s="26">
        <v>6</v>
      </c>
      <c r="C10" s="27">
        <v>11</v>
      </c>
      <c r="D10" s="27">
        <v>16</v>
      </c>
      <c r="E10" s="27">
        <v>18</v>
      </c>
      <c r="F10" s="27">
        <v>5</v>
      </c>
      <c r="G10" s="27">
        <v>16</v>
      </c>
      <c r="H10" s="27">
        <v>21</v>
      </c>
      <c r="I10" s="27">
        <v>10</v>
      </c>
      <c r="J10" s="27">
        <v>16</v>
      </c>
      <c r="K10" s="27">
        <v>12</v>
      </c>
      <c r="L10" s="27">
        <v>28</v>
      </c>
      <c r="M10" s="27">
        <v>19</v>
      </c>
      <c r="N10" s="27">
        <v>18</v>
      </c>
      <c r="O10" s="27">
        <v>8</v>
      </c>
      <c r="P10" s="27">
        <v>10</v>
      </c>
      <c r="Q10" s="27">
        <v>20</v>
      </c>
      <c r="R10" s="27">
        <v>11</v>
      </c>
      <c r="S10" s="27">
        <v>12</v>
      </c>
      <c r="T10" s="27">
        <v>13</v>
      </c>
      <c r="U10" s="27">
        <v>11</v>
      </c>
      <c r="V10" s="27">
        <v>17</v>
      </c>
      <c r="W10" s="27">
        <v>37</v>
      </c>
      <c r="X10" s="27">
        <v>13</v>
      </c>
      <c r="Y10" s="27">
        <v>8</v>
      </c>
      <c r="Z10" s="27">
        <v>28</v>
      </c>
      <c r="AA10" s="27">
        <v>17</v>
      </c>
      <c r="AB10" s="27">
        <v>19</v>
      </c>
      <c r="AC10" s="27">
        <v>26</v>
      </c>
      <c r="AD10" s="27">
        <v>22</v>
      </c>
      <c r="AE10" s="27">
        <v>21</v>
      </c>
      <c r="AF10" s="27">
        <v>10</v>
      </c>
      <c r="AG10" s="27">
        <v>18</v>
      </c>
      <c r="AH10" s="27">
        <v>14</v>
      </c>
      <c r="AI10" s="27">
        <v>26</v>
      </c>
      <c r="AJ10" s="27">
        <v>22</v>
      </c>
      <c r="AK10" s="27">
        <v>15</v>
      </c>
      <c r="AL10" s="27">
        <v>25</v>
      </c>
      <c r="AM10" s="27">
        <v>14</v>
      </c>
      <c r="AN10" s="27">
        <v>18</v>
      </c>
      <c r="AO10" s="27">
        <v>11</v>
      </c>
      <c r="AP10" s="27">
        <v>21</v>
      </c>
      <c r="AQ10" s="27">
        <v>10</v>
      </c>
      <c r="AR10" s="27">
        <v>13</v>
      </c>
      <c r="AS10" s="27">
        <v>12</v>
      </c>
      <c r="AT10" s="27">
        <v>13</v>
      </c>
      <c r="AU10" s="27">
        <v>9</v>
      </c>
      <c r="AV10" s="27">
        <v>8</v>
      </c>
      <c r="AW10" s="27">
        <v>24</v>
      </c>
      <c r="AX10" s="27">
        <v>16</v>
      </c>
      <c r="AY10" s="27">
        <v>7</v>
      </c>
      <c r="AZ10" s="27">
        <v>3</v>
      </c>
      <c r="BA10" s="27">
        <v>21</v>
      </c>
      <c r="BB10" s="27">
        <v>18</v>
      </c>
      <c r="BC10" s="27">
        <v>25</v>
      </c>
      <c r="BD10" s="27">
        <v>21</v>
      </c>
      <c r="BE10" s="27">
        <v>15</v>
      </c>
      <c r="BF10" s="27">
        <v>7</v>
      </c>
      <c r="BG10" s="27">
        <v>9</v>
      </c>
      <c r="BH10" s="27">
        <v>4</v>
      </c>
      <c r="BI10" s="27">
        <v>35</v>
      </c>
      <c r="BJ10" s="27">
        <v>23</v>
      </c>
      <c r="BK10" s="27">
        <v>23</v>
      </c>
      <c r="BL10" s="27">
        <v>22</v>
      </c>
      <c r="BM10" s="27">
        <v>17</v>
      </c>
      <c r="BN10" s="27">
        <v>11</v>
      </c>
      <c r="BO10" s="27">
        <v>14</v>
      </c>
      <c r="BP10" s="27">
        <v>5</v>
      </c>
      <c r="BQ10" s="27">
        <v>1</v>
      </c>
      <c r="BR10" s="27">
        <v>11</v>
      </c>
      <c r="BS10" s="27">
        <v>24</v>
      </c>
      <c r="BT10" s="27">
        <v>46</v>
      </c>
      <c r="BU10" s="27">
        <v>7</v>
      </c>
      <c r="BV10" s="27">
        <v>6</v>
      </c>
      <c r="BW10" s="27">
        <v>28</v>
      </c>
      <c r="BX10" s="27">
        <v>5</v>
      </c>
      <c r="BY10" s="27">
        <v>23</v>
      </c>
      <c r="BZ10" s="27">
        <v>26</v>
      </c>
      <c r="CA10" s="27">
        <v>7</v>
      </c>
      <c r="CB10" s="27">
        <v>14</v>
      </c>
      <c r="CC10" s="27">
        <v>14</v>
      </c>
      <c r="CD10" s="27">
        <v>13</v>
      </c>
      <c r="CE10" s="27">
        <v>4</v>
      </c>
      <c r="CF10" s="27">
        <v>10</v>
      </c>
      <c r="CG10" s="27">
        <v>24</v>
      </c>
      <c r="CH10" s="27">
        <v>22</v>
      </c>
      <c r="CI10" s="27">
        <v>8</v>
      </c>
      <c r="CJ10" s="27">
        <v>8</v>
      </c>
      <c r="CK10" s="27">
        <v>10</v>
      </c>
      <c r="CL10" s="27">
        <v>4</v>
      </c>
      <c r="CM10" s="27">
        <v>21</v>
      </c>
      <c r="CN10" s="27">
        <v>9</v>
      </c>
      <c r="CO10" s="27">
        <v>2</v>
      </c>
      <c r="CP10" s="27">
        <v>20</v>
      </c>
      <c r="CQ10" s="27">
        <v>3</v>
      </c>
      <c r="CR10" s="27">
        <v>3</v>
      </c>
      <c r="CS10" s="27">
        <v>6</v>
      </c>
      <c r="CT10" s="27">
        <v>6</v>
      </c>
      <c r="CU10" s="27">
        <v>1</v>
      </c>
      <c r="CV10" s="27">
        <v>26</v>
      </c>
      <c r="CW10" s="27">
        <v>20</v>
      </c>
      <c r="CX10" s="27">
        <v>30</v>
      </c>
      <c r="CY10" s="27">
        <v>17</v>
      </c>
      <c r="CZ10" s="27">
        <v>7</v>
      </c>
      <c r="DA10" s="27">
        <v>10</v>
      </c>
      <c r="DB10" s="27">
        <v>6</v>
      </c>
      <c r="DC10" s="27">
        <v>19</v>
      </c>
      <c r="DD10" s="27">
        <v>12</v>
      </c>
      <c r="DE10" s="27">
        <v>21</v>
      </c>
      <c r="DF10" s="27">
        <v>21</v>
      </c>
      <c r="DG10" s="27">
        <v>8</v>
      </c>
      <c r="DH10" s="27">
        <v>10</v>
      </c>
      <c r="DI10" s="27">
        <v>12</v>
      </c>
      <c r="DJ10" s="27">
        <v>10</v>
      </c>
      <c r="DK10" s="27">
        <v>10</v>
      </c>
      <c r="DL10" s="27">
        <v>20</v>
      </c>
      <c r="DM10" s="27">
        <v>17</v>
      </c>
      <c r="DN10" s="27">
        <v>2</v>
      </c>
      <c r="DO10" s="27">
        <v>7</v>
      </c>
      <c r="DP10" s="27">
        <v>12</v>
      </c>
      <c r="DQ10" s="27">
        <v>7</v>
      </c>
      <c r="DR10" s="27">
        <v>13</v>
      </c>
      <c r="DS10" s="27">
        <v>11</v>
      </c>
      <c r="DT10" s="27">
        <v>15</v>
      </c>
      <c r="DU10" s="27">
        <v>7</v>
      </c>
      <c r="DV10" s="27">
        <v>11</v>
      </c>
      <c r="DW10" s="27">
        <v>8</v>
      </c>
      <c r="DX10" s="27">
        <v>2</v>
      </c>
      <c r="DY10" s="27">
        <v>11</v>
      </c>
      <c r="DZ10" s="27">
        <v>22</v>
      </c>
      <c r="EA10" s="27">
        <v>6</v>
      </c>
      <c r="EB10" s="27">
        <v>9</v>
      </c>
      <c r="EC10" s="27">
        <v>5</v>
      </c>
      <c r="ED10" s="27">
        <v>3</v>
      </c>
      <c r="EE10" s="27">
        <v>2</v>
      </c>
      <c r="EF10" s="27">
        <v>15</v>
      </c>
      <c r="EG10" s="27">
        <v>12</v>
      </c>
      <c r="EH10" s="27">
        <v>5</v>
      </c>
      <c r="EI10" s="27">
        <v>12</v>
      </c>
      <c r="EJ10" s="27">
        <v>4</v>
      </c>
      <c r="EK10" s="27">
        <v>6</v>
      </c>
      <c r="EL10" s="27">
        <v>2</v>
      </c>
      <c r="EM10" s="27">
        <v>19</v>
      </c>
      <c r="EN10" s="27">
        <v>17</v>
      </c>
      <c r="EO10" s="27">
        <v>13</v>
      </c>
      <c r="EP10" s="27">
        <v>6</v>
      </c>
      <c r="EQ10" s="27">
        <v>52</v>
      </c>
      <c r="ER10" s="27">
        <v>17</v>
      </c>
      <c r="ES10" s="27">
        <v>25</v>
      </c>
      <c r="ET10" s="27">
        <v>3</v>
      </c>
      <c r="EU10" s="27">
        <v>42</v>
      </c>
      <c r="EV10" s="27">
        <v>28</v>
      </c>
      <c r="EW10" s="27">
        <v>13</v>
      </c>
      <c r="EX10" s="27">
        <v>8</v>
      </c>
      <c r="EY10" s="27">
        <v>8</v>
      </c>
      <c r="EZ10" s="27">
        <v>14</v>
      </c>
      <c r="FA10" s="27">
        <v>13</v>
      </c>
      <c r="FB10" s="27">
        <v>8</v>
      </c>
      <c r="FC10" s="27">
        <v>12</v>
      </c>
      <c r="FD10" s="27">
        <v>13</v>
      </c>
      <c r="FE10" s="27">
        <v>12</v>
      </c>
      <c r="FF10" s="27">
        <v>8</v>
      </c>
      <c r="FG10" s="27">
        <v>14</v>
      </c>
      <c r="FH10" s="27">
        <v>10</v>
      </c>
      <c r="FI10" s="27">
        <v>4</v>
      </c>
      <c r="FJ10" s="27">
        <v>6</v>
      </c>
      <c r="FK10" s="27">
        <v>7</v>
      </c>
      <c r="FL10" s="27">
        <v>3</v>
      </c>
      <c r="FM10" s="27">
        <v>13</v>
      </c>
      <c r="FN10" s="27">
        <v>15</v>
      </c>
      <c r="FO10" s="27">
        <v>8</v>
      </c>
      <c r="FP10" s="27">
        <v>6</v>
      </c>
      <c r="FQ10" s="27">
        <v>15</v>
      </c>
      <c r="FR10" s="27">
        <v>10</v>
      </c>
      <c r="FS10" s="27">
        <v>8</v>
      </c>
      <c r="FT10" s="27">
        <v>9</v>
      </c>
      <c r="FU10" s="27">
        <v>15</v>
      </c>
      <c r="FV10" s="27">
        <v>8</v>
      </c>
      <c r="FW10" s="27">
        <v>10</v>
      </c>
      <c r="FX10" s="27">
        <v>4</v>
      </c>
      <c r="FY10" s="27">
        <v>12</v>
      </c>
      <c r="FZ10" s="27">
        <v>14</v>
      </c>
      <c r="GA10" s="27">
        <v>12</v>
      </c>
      <c r="GB10" s="27">
        <v>2</v>
      </c>
      <c r="GC10" s="27">
        <v>7</v>
      </c>
      <c r="GD10" s="27">
        <v>16</v>
      </c>
      <c r="GE10" s="27">
        <v>12</v>
      </c>
      <c r="GF10" s="27">
        <v>14</v>
      </c>
      <c r="GG10" s="27">
        <v>4</v>
      </c>
      <c r="GH10" s="27">
        <v>2</v>
      </c>
      <c r="GI10" s="27">
        <v>14</v>
      </c>
      <c r="GJ10" s="27">
        <v>6</v>
      </c>
      <c r="GK10" s="27">
        <v>10</v>
      </c>
      <c r="GL10" s="27">
        <v>10</v>
      </c>
      <c r="GM10" s="27">
        <v>4</v>
      </c>
      <c r="GN10" s="27">
        <v>7</v>
      </c>
      <c r="GO10" s="27">
        <v>7</v>
      </c>
      <c r="GP10" s="27">
        <v>7</v>
      </c>
      <c r="GQ10" s="27">
        <v>8</v>
      </c>
      <c r="GR10" s="27">
        <v>19</v>
      </c>
      <c r="GS10" s="27">
        <v>3</v>
      </c>
      <c r="GT10" s="27">
        <v>8</v>
      </c>
      <c r="GU10" s="27">
        <v>10</v>
      </c>
      <c r="GV10" s="27">
        <v>16</v>
      </c>
      <c r="GW10" s="27">
        <v>13</v>
      </c>
      <c r="GX10" s="27">
        <v>5</v>
      </c>
      <c r="GY10" s="27">
        <v>13</v>
      </c>
      <c r="GZ10" s="27">
        <v>16</v>
      </c>
      <c r="HA10" s="27">
        <v>4</v>
      </c>
      <c r="HB10" s="27">
        <v>10</v>
      </c>
      <c r="HC10" s="27">
        <v>10</v>
      </c>
      <c r="HD10" s="27">
        <v>5</v>
      </c>
      <c r="HE10" s="27">
        <v>6</v>
      </c>
      <c r="HF10" s="27">
        <v>14</v>
      </c>
      <c r="HG10" s="27">
        <v>11</v>
      </c>
      <c r="HH10" s="27">
        <v>9</v>
      </c>
      <c r="HI10" s="27">
        <v>4</v>
      </c>
      <c r="HJ10" s="27">
        <v>2</v>
      </c>
      <c r="HK10" s="27">
        <v>6</v>
      </c>
      <c r="HL10" s="27">
        <v>4</v>
      </c>
      <c r="HM10" s="27">
        <v>8</v>
      </c>
      <c r="HN10" s="27">
        <v>11</v>
      </c>
      <c r="HO10" s="27">
        <v>11</v>
      </c>
      <c r="HP10" s="27">
        <v>1</v>
      </c>
      <c r="HQ10" s="27">
        <v>14</v>
      </c>
      <c r="HR10" s="27">
        <v>6</v>
      </c>
      <c r="HS10" s="27">
        <v>7</v>
      </c>
      <c r="HT10" s="27">
        <v>6</v>
      </c>
      <c r="HU10" s="27">
        <v>7</v>
      </c>
      <c r="HV10" s="27">
        <v>10</v>
      </c>
      <c r="HW10" s="27">
        <v>13</v>
      </c>
      <c r="HX10" s="27">
        <v>10</v>
      </c>
      <c r="HY10" s="27">
        <v>9</v>
      </c>
      <c r="HZ10" s="26">
        <v>2904</v>
      </c>
      <c r="IA10" s="28">
        <v>2904</v>
      </c>
    </row>
    <row r="24" spans="1:1" x14ac:dyDescent="0.2">
      <c r="A24" s="14"/>
    </row>
    <row r="86" spans="1:25" x14ac:dyDescent="0.2">
      <c r="C86">
        <v>1</v>
      </c>
      <c r="D86">
        <v>2</v>
      </c>
      <c r="E86">
        <v>3</v>
      </c>
      <c r="F86">
        <v>4</v>
      </c>
      <c r="G86">
        <v>5</v>
      </c>
      <c r="H86">
        <v>6</v>
      </c>
      <c r="I86">
        <v>7</v>
      </c>
      <c r="J86">
        <v>8</v>
      </c>
      <c r="K86">
        <v>9</v>
      </c>
      <c r="L86">
        <v>10</v>
      </c>
      <c r="M86">
        <v>11</v>
      </c>
      <c r="N86">
        <v>12</v>
      </c>
      <c r="O86">
        <v>13</v>
      </c>
      <c r="P86">
        <v>14</v>
      </c>
      <c r="Q86">
        <v>15</v>
      </c>
      <c r="R86">
        <v>16</v>
      </c>
      <c r="S86">
        <v>17</v>
      </c>
      <c r="T86">
        <v>18</v>
      </c>
      <c r="U86">
        <v>19</v>
      </c>
      <c r="V86">
        <v>20</v>
      </c>
      <c r="W86" t="s">
        <v>190</v>
      </c>
    </row>
    <row r="87" spans="1:25" x14ac:dyDescent="0.2">
      <c r="A87" t="s">
        <v>81</v>
      </c>
      <c r="B87">
        <v>7.5</v>
      </c>
      <c r="C87">
        <v>4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3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11</v>
      </c>
      <c r="X87">
        <f>W87/20/40</f>
        <v>1.3750000000000002E-2</v>
      </c>
      <c r="Y87">
        <f>X87*100</f>
        <v>1.3750000000000002</v>
      </c>
    </row>
    <row r="88" spans="1:25" x14ac:dyDescent="0.2">
      <c r="B88">
        <v>15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2</v>
      </c>
      <c r="R88">
        <v>0</v>
      </c>
      <c r="S88">
        <v>0</v>
      </c>
      <c r="T88">
        <v>0</v>
      </c>
      <c r="U88">
        <v>0</v>
      </c>
      <c r="V88">
        <v>0</v>
      </c>
      <c r="W88">
        <v>4</v>
      </c>
      <c r="X88">
        <f>(W88+W89)/20/40</f>
        <v>1.3750000000000002E-2</v>
      </c>
      <c r="Y88">
        <f>X88*100</f>
        <v>1.3750000000000002</v>
      </c>
    </row>
    <row r="89" spans="1:25" x14ac:dyDescent="0.2">
      <c r="B89">
        <v>25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7</v>
      </c>
    </row>
  </sheetData>
  <phoneticPr fontId="3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M834"/>
  <sheetViews>
    <sheetView topLeftCell="A390" workbookViewId="0">
      <selection activeCell="A811" sqref="A811:A815"/>
    </sheetView>
  </sheetViews>
  <sheetFormatPr defaultColWidth="8.85546875" defaultRowHeight="12.75" x14ac:dyDescent="0.2"/>
  <sheetData>
    <row r="2" spans="1:91" x14ac:dyDescent="0.2">
      <c r="A2" t="s">
        <v>189</v>
      </c>
      <c r="B2" t="s">
        <v>5</v>
      </c>
      <c r="C2" t="s">
        <v>7</v>
      </c>
    </row>
    <row r="3" spans="1:91" x14ac:dyDescent="0.2">
      <c r="B3" t="s">
        <v>44</v>
      </c>
      <c r="O3" t="s">
        <v>212</v>
      </c>
      <c r="P3" t="s">
        <v>13</v>
      </c>
      <c r="AB3" t="s">
        <v>213</v>
      </c>
      <c r="AC3" t="s">
        <v>23</v>
      </c>
      <c r="BH3" t="s">
        <v>214</v>
      </c>
      <c r="BI3" t="s">
        <v>16</v>
      </c>
      <c r="BN3" t="s">
        <v>215</v>
      </c>
      <c r="BO3" t="s">
        <v>20</v>
      </c>
      <c r="BY3" t="s">
        <v>216</v>
      </c>
      <c r="BZ3" t="s">
        <v>26</v>
      </c>
      <c r="CG3" t="s">
        <v>217</v>
      </c>
      <c r="CH3" t="s">
        <v>206</v>
      </c>
      <c r="CL3" t="s">
        <v>218</v>
      </c>
      <c r="CM3" t="s">
        <v>145</v>
      </c>
    </row>
    <row r="4" spans="1:91" x14ac:dyDescent="0.2">
      <c r="A4" t="s">
        <v>0</v>
      </c>
      <c r="B4" t="s">
        <v>96</v>
      </c>
      <c r="C4" t="s">
        <v>22</v>
      </c>
      <c r="D4" t="s">
        <v>168</v>
      </c>
      <c r="E4" t="s">
        <v>196</v>
      </c>
      <c r="F4" t="s">
        <v>76</v>
      </c>
      <c r="G4" t="s">
        <v>67</v>
      </c>
      <c r="H4" t="s">
        <v>84</v>
      </c>
      <c r="I4" t="s">
        <v>75</v>
      </c>
      <c r="J4" t="s">
        <v>95</v>
      </c>
      <c r="K4" t="s">
        <v>167</v>
      </c>
      <c r="L4" t="s">
        <v>105</v>
      </c>
      <c r="M4" t="s">
        <v>45</v>
      </c>
      <c r="N4" t="s">
        <v>166</v>
      </c>
      <c r="O4">
        <v>0</v>
      </c>
      <c r="P4" t="s">
        <v>15</v>
      </c>
      <c r="Q4" t="s">
        <v>42</v>
      </c>
      <c r="R4" t="s">
        <v>192</v>
      </c>
      <c r="S4" t="s">
        <v>138</v>
      </c>
      <c r="T4" t="s">
        <v>48</v>
      </c>
      <c r="U4" t="s">
        <v>127</v>
      </c>
      <c r="V4" t="s">
        <v>35</v>
      </c>
      <c r="W4" t="s">
        <v>57</v>
      </c>
      <c r="X4" t="s">
        <v>52</v>
      </c>
      <c r="Y4" t="s">
        <v>155</v>
      </c>
      <c r="Z4" t="s">
        <v>107</v>
      </c>
      <c r="AA4" t="s">
        <v>19</v>
      </c>
      <c r="AB4">
        <v>0</v>
      </c>
      <c r="AC4" t="s">
        <v>129</v>
      </c>
      <c r="AD4" t="s">
        <v>39</v>
      </c>
      <c r="AE4" t="s">
        <v>98</v>
      </c>
      <c r="AF4" t="s">
        <v>89</v>
      </c>
      <c r="AG4" t="s">
        <v>60</v>
      </c>
      <c r="AH4" t="s">
        <v>106</v>
      </c>
      <c r="AI4" t="s">
        <v>43</v>
      </c>
      <c r="AJ4" t="s">
        <v>131</v>
      </c>
      <c r="AK4" t="s">
        <v>50</v>
      </c>
      <c r="AL4" t="s">
        <v>66</v>
      </c>
      <c r="AM4" t="s">
        <v>56</v>
      </c>
      <c r="AN4" t="s">
        <v>41</v>
      </c>
      <c r="AO4" t="s">
        <v>185</v>
      </c>
      <c r="AP4" t="s">
        <v>92</v>
      </c>
      <c r="AQ4" t="s">
        <v>59</v>
      </c>
      <c r="AR4" t="s">
        <v>73</v>
      </c>
      <c r="AS4" t="s">
        <v>37</v>
      </c>
      <c r="AT4" t="s">
        <v>132</v>
      </c>
      <c r="AU4" t="s">
        <v>30</v>
      </c>
      <c r="AV4" t="s">
        <v>221</v>
      </c>
      <c r="AW4" t="s">
        <v>71</v>
      </c>
      <c r="AX4" t="s">
        <v>32</v>
      </c>
      <c r="AY4" t="s">
        <v>25</v>
      </c>
      <c r="AZ4" t="s">
        <v>34</v>
      </c>
      <c r="BA4" t="s">
        <v>83</v>
      </c>
      <c r="BB4" t="s">
        <v>103</v>
      </c>
      <c r="BC4" t="s">
        <v>188</v>
      </c>
      <c r="BD4" t="s">
        <v>170</v>
      </c>
      <c r="BE4" t="s">
        <v>63</v>
      </c>
      <c r="BF4" t="s">
        <v>108</v>
      </c>
      <c r="BG4" t="s">
        <v>65</v>
      </c>
      <c r="BH4">
        <v>0</v>
      </c>
      <c r="BI4" t="s">
        <v>18</v>
      </c>
      <c r="BJ4" t="s">
        <v>98</v>
      </c>
      <c r="BK4" t="s">
        <v>157</v>
      </c>
      <c r="BL4" t="s">
        <v>163</v>
      </c>
      <c r="BM4" t="s">
        <v>29</v>
      </c>
      <c r="BN4">
        <v>0</v>
      </c>
      <c r="BO4" t="s">
        <v>156</v>
      </c>
      <c r="BP4" t="s">
        <v>96</v>
      </c>
      <c r="BQ4" t="s">
        <v>69</v>
      </c>
      <c r="BR4" t="s">
        <v>90</v>
      </c>
      <c r="BS4" t="s">
        <v>126</v>
      </c>
      <c r="BT4" t="s">
        <v>165</v>
      </c>
      <c r="BU4" t="s">
        <v>161</v>
      </c>
      <c r="BV4" t="s">
        <v>164</v>
      </c>
      <c r="BW4" t="s">
        <v>79</v>
      </c>
      <c r="BX4" t="s">
        <v>204</v>
      </c>
      <c r="BY4">
        <v>0</v>
      </c>
      <c r="BZ4" t="s">
        <v>160</v>
      </c>
      <c r="CA4" t="s">
        <v>121</v>
      </c>
      <c r="CB4" t="s">
        <v>87</v>
      </c>
      <c r="CC4" t="s">
        <v>54</v>
      </c>
      <c r="CD4" t="s">
        <v>187</v>
      </c>
      <c r="CE4" t="s">
        <v>100</v>
      </c>
      <c r="CF4" t="s">
        <v>27</v>
      </c>
      <c r="CG4">
        <v>0</v>
      </c>
      <c r="CH4" t="s">
        <v>133</v>
      </c>
      <c r="CI4" t="s">
        <v>182</v>
      </c>
      <c r="CJ4" t="s">
        <v>97</v>
      </c>
      <c r="CK4" t="s">
        <v>202</v>
      </c>
      <c r="CL4">
        <v>0</v>
      </c>
      <c r="CM4">
        <v>0</v>
      </c>
    </row>
    <row r="5" spans="1:91" x14ac:dyDescent="0.2">
      <c r="A5">
        <v>1</v>
      </c>
      <c r="B5">
        <v>0</v>
      </c>
      <c r="C5">
        <v>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5</v>
      </c>
      <c r="AB5">
        <v>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</v>
      </c>
      <c r="AV5">
        <v>0</v>
      </c>
      <c r="AW5">
        <v>0</v>
      </c>
      <c r="AX5">
        <v>1</v>
      </c>
      <c r="AY5">
        <v>1</v>
      </c>
      <c r="AZ5">
        <v>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9</v>
      </c>
      <c r="BI5">
        <v>5</v>
      </c>
      <c r="BJ5">
        <v>0</v>
      </c>
      <c r="BK5">
        <v>0</v>
      </c>
      <c r="BL5">
        <v>0</v>
      </c>
      <c r="BM5">
        <v>150</v>
      </c>
      <c r="BN5">
        <v>155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13</v>
      </c>
      <c r="CG5">
        <v>13</v>
      </c>
      <c r="CH5">
        <v>0</v>
      </c>
      <c r="CI5">
        <v>0</v>
      </c>
      <c r="CJ5">
        <v>0</v>
      </c>
      <c r="CK5">
        <v>0</v>
      </c>
      <c r="CL5">
        <v>0</v>
      </c>
      <c r="CM5">
        <v>190</v>
      </c>
    </row>
    <row r="6" spans="1:91" x14ac:dyDescent="0.2">
      <c r="A6">
        <v>2</v>
      </c>
      <c r="B6">
        <v>0</v>
      </c>
      <c r="C6">
        <v>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9</v>
      </c>
      <c r="BI6">
        <v>2</v>
      </c>
      <c r="BJ6">
        <v>0</v>
      </c>
      <c r="BK6">
        <v>0</v>
      </c>
      <c r="BL6">
        <v>0</v>
      </c>
      <c r="BM6">
        <v>21</v>
      </c>
      <c r="BN6">
        <v>23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20</v>
      </c>
      <c r="CG6">
        <v>20</v>
      </c>
      <c r="CH6">
        <v>0</v>
      </c>
      <c r="CI6">
        <v>0</v>
      </c>
      <c r="CJ6">
        <v>0</v>
      </c>
      <c r="CK6">
        <v>0</v>
      </c>
      <c r="CL6">
        <v>0</v>
      </c>
      <c r="CM6">
        <v>57</v>
      </c>
    </row>
    <row r="7" spans="1:91" x14ac:dyDescent="0.2">
      <c r="A7">
        <v>3</v>
      </c>
      <c r="B7">
        <v>0</v>
      </c>
      <c r="C7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5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9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3</v>
      </c>
      <c r="AT7">
        <v>0</v>
      </c>
      <c r="AU7">
        <v>2</v>
      </c>
      <c r="AV7">
        <v>0</v>
      </c>
      <c r="AW7">
        <v>0</v>
      </c>
      <c r="AX7">
        <v>1</v>
      </c>
      <c r="AY7">
        <v>0</v>
      </c>
      <c r="AZ7">
        <v>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13</v>
      </c>
      <c r="BI7">
        <v>5</v>
      </c>
      <c r="BJ7">
        <v>0</v>
      </c>
      <c r="BK7">
        <v>0</v>
      </c>
      <c r="BL7">
        <v>0</v>
      </c>
      <c r="BM7">
        <v>11</v>
      </c>
      <c r="BN7">
        <v>16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7</v>
      </c>
      <c r="CG7">
        <v>7</v>
      </c>
      <c r="CH7">
        <v>0</v>
      </c>
      <c r="CI7">
        <v>0</v>
      </c>
      <c r="CJ7">
        <v>0</v>
      </c>
      <c r="CK7">
        <v>0</v>
      </c>
      <c r="CL7">
        <v>0</v>
      </c>
      <c r="CM7">
        <v>49</v>
      </c>
    </row>
    <row r="8" spans="1:91" x14ac:dyDescent="0.2">
      <c r="A8">
        <v>4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6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11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14</v>
      </c>
      <c r="BI8">
        <v>2</v>
      </c>
      <c r="BJ8">
        <v>0</v>
      </c>
      <c r="BK8">
        <v>0</v>
      </c>
      <c r="BL8">
        <v>0</v>
      </c>
      <c r="BM8">
        <v>47</v>
      </c>
      <c r="BN8">
        <v>49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8</v>
      </c>
      <c r="CG8">
        <v>8</v>
      </c>
      <c r="CH8">
        <v>0</v>
      </c>
      <c r="CI8">
        <v>0</v>
      </c>
      <c r="CJ8">
        <v>0</v>
      </c>
      <c r="CK8">
        <v>0</v>
      </c>
      <c r="CL8">
        <v>0</v>
      </c>
      <c r="CM8">
        <v>80</v>
      </c>
    </row>
    <row r="9" spans="1:91" x14ac:dyDescent="0.2">
      <c r="A9">
        <v>5</v>
      </c>
      <c r="B9">
        <v>0</v>
      </c>
      <c r="C9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6</v>
      </c>
      <c r="U9">
        <v>2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10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8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12</v>
      </c>
      <c r="BI9">
        <v>2</v>
      </c>
      <c r="BJ9">
        <v>0</v>
      </c>
      <c r="BK9">
        <v>0</v>
      </c>
      <c r="BL9">
        <v>0</v>
      </c>
      <c r="BM9">
        <v>55</v>
      </c>
      <c r="BN9">
        <v>57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6</v>
      </c>
      <c r="CB9">
        <v>0</v>
      </c>
      <c r="CC9">
        <v>1</v>
      </c>
      <c r="CD9">
        <v>0</v>
      </c>
      <c r="CE9">
        <v>0</v>
      </c>
      <c r="CF9">
        <v>0</v>
      </c>
      <c r="CG9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91</v>
      </c>
    </row>
    <row r="10" spans="1:91" x14ac:dyDescent="0.2">
      <c r="A10">
        <v>6</v>
      </c>
      <c r="B10">
        <v>0</v>
      </c>
      <c r="C10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2</v>
      </c>
      <c r="AB10">
        <v>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11</v>
      </c>
      <c r="BI10">
        <v>4</v>
      </c>
      <c r="BJ10">
        <v>0</v>
      </c>
      <c r="BK10">
        <v>0</v>
      </c>
      <c r="BL10">
        <v>0</v>
      </c>
      <c r="BM10">
        <v>46</v>
      </c>
      <c r="BN10">
        <v>50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11</v>
      </c>
      <c r="CB10">
        <v>0</v>
      </c>
      <c r="CC10">
        <v>2</v>
      </c>
      <c r="CD10">
        <v>0</v>
      </c>
      <c r="CE10">
        <v>0</v>
      </c>
      <c r="CF10">
        <v>9</v>
      </c>
      <c r="CG10">
        <v>22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92</v>
      </c>
    </row>
    <row r="11" spans="1:91" x14ac:dyDescent="0.2">
      <c r="A11">
        <v>7</v>
      </c>
      <c r="B11">
        <v>0</v>
      </c>
      <c r="C11">
        <v>11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11</v>
      </c>
      <c r="P11">
        <v>1</v>
      </c>
      <c r="Q11">
        <v>0</v>
      </c>
      <c r="R11">
        <v>0</v>
      </c>
      <c r="S11">
        <v>0</v>
      </c>
      <c r="T11">
        <v>7</v>
      </c>
      <c r="U11">
        <v>4</v>
      </c>
      <c r="V11">
        <v>0</v>
      </c>
      <c r="W11">
        <v>2</v>
      </c>
      <c r="X11">
        <v>0</v>
      </c>
      <c r="Y11">
        <v>0</v>
      </c>
      <c r="Z11">
        <v>0</v>
      </c>
      <c r="AA11">
        <v>3</v>
      </c>
      <c r="AB11">
        <v>17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4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11</v>
      </c>
      <c r="BI11">
        <v>4</v>
      </c>
      <c r="BJ11">
        <v>0</v>
      </c>
      <c r="BK11">
        <v>0</v>
      </c>
      <c r="BL11">
        <v>0</v>
      </c>
      <c r="BM11">
        <v>33</v>
      </c>
      <c r="BN11">
        <v>37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12</v>
      </c>
      <c r="CG11">
        <v>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88</v>
      </c>
    </row>
    <row r="12" spans="1:91" x14ac:dyDescent="0.2">
      <c r="A12">
        <v>8</v>
      </c>
      <c r="B12">
        <v>0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</v>
      </c>
      <c r="P12">
        <v>4</v>
      </c>
      <c r="Q12">
        <v>0</v>
      </c>
      <c r="R12">
        <v>0</v>
      </c>
      <c r="S12">
        <v>0</v>
      </c>
      <c r="T12">
        <v>20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25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14</v>
      </c>
      <c r="BI12">
        <v>3</v>
      </c>
      <c r="BJ12">
        <v>0</v>
      </c>
      <c r="BK12">
        <v>0</v>
      </c>
      <c r="BL12">
        <v>0</v>
      </c>
      <c r="BM12">
        <v>33</v>
      </c>
      <c r="BN12">
        <v>36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9</v>
      </c>
      <c r="CG12">
        <v>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90</v>
      </c>
    </row>
    <row r="13" spans="1:91" x14ac:dyDescent="0.2">
      <c r="A13">
        <v>9</v>
      </c>
      <c r="B13">
        <v>0</v>
      </c>
      <c r="C13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2</v>
      </c>
      <c r="Q13">
        <v>0</v>
      </c>
      <c r="R13">
        <v>0</v>
      </c>
      <c r="S13">
        <v>0</v>
      </c>
      <c r="T13">
        <v>4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8</v>
      </c>
      <c r="AT13">
        <v>2</v>
      </c>
      <c r="AU13">
        <v>0</v>
      </c>
      <c r="AV13">
        <v>0</v>
      </c>
      <c r="AW13">
        <v>0</v>
      </c>
      <c r="AX13">
        <v>1</v>
      </c>
      <c r="AY13">
        <v>2</v>
      </c>
      <c r="AZ13">
        <v>11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28</v>
      </c>
      <c r="BI13">
        <v>2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7</v>
      </c>
      <c r="CB13">
        <v>0</v>
      </c>
      <c r="CC13">
        <v>0</v>
      </c>
      <c r="CD13">
        <v>0</v>
      </c>
      <c r="CE13">
        <v>0</v>
      </c>
      <c r="CF13">
        <v>8</v>
      </c>
      <c r="CG13">
        <v>15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65</v>
      </c>
    </row>
    <row r="14" spans="1:91" x14ac:dyDescent="0.2">
      <c r="A14">
        <v>10</v>
      </c>
      <c r="B14">
        <v>0</v>
      </c>
      <c r="C14">
        <v>8</v>
      </c>
      <c r="D14">
        <v>0</v>
      </c>
      <c r="E14">
        <v>0</v>
      </c>
      <c r="F14">
        <v>0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3</v>
      </c>
      <c r="AB14">
        <v>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14</v>
      </c>
      <c r="AU14">
        <v>10</v>
      </c>
      <c r="AV14">
        <v>0</v>
      </c>
      <c r="AW14">
        <v>0</v>
      </c>
      <c r="AX14">
        <v>0</v>
      </c>
      <c r="AY14">
        <v>0</v>
      </c>
      <c r="AZ14">
        <v>19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45</v>
      </c>
      <c r="BI14">
        <v>2</v>
      </c>
      <c r="BJ14">
        <v>0</v>
      </c>
      <c r="BK14">
        <v>0</v>
      </c>
      <c r="BL14">
        <v>0</v>
      </c>
      <c r="BM14">
        <v>20</v>
      </c>
      <c r="BN14">
        <v>22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5</v>
      </c>
      <c r="CG14">
        <v>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88</v>
      </c>
    </row>
    <row r="15" spans="1:91" x14ac:dyDescent="0.2">
      <c r="A15">
        <v>11</v>
      </c>
      <c r="B15">
        <v>0</v>
      </c>
      <c r="C15">
        <v>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12</v>
      </c>
      <c r="P15">
        <v>3</v>
      </c>
      <c r="Q15">
        <v>2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3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8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14</v>
      </c>
      <c r="BI15">
        <v>6</v>
      </c>
      <c r="BJ15">
        <v>0</v>
      </c>
      <c r="BK15">
        <v>0</v>
      </c>
      <c r="BL15">
        <v>0</v>
      </c>
      <c r="BM15">
        <v>40</v>
      </c>
      <c r="BN15">
        <v>46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6</v>
      </c>
      <c r="CB15">
        <v>0</v>
      </c>
      <c r="CC15">
        <v>0</v>
      </c>
      <c r="CD15">
        <v>0</v>
      </c>
      <c r="CE15">
        <v>0</v>
      </c>
      <c r="CF15">
        <v>7</v>
      </c>
      <c r="CG15">
        <v>13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94</v>
      </c>
    </row>
    <row r="16" spans="1:91" x14ac:dyDescent="0.2">
      <c r="A16">
        <v>12</v>
      </c>
      <c r="B16">
        <v>0</v>
      </c>
      <c r="C16">
        <v>22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25</v>
      </c>
      <c r="P16">
        <v>1</v>
      </c>
      <c r="Q16">
        <v>3</v>
      </c>
      <c r="R16">
        <v>0</v>
      </c>
      <c r="S16">
        <v>0</v>
      </c>
      <c r="T16">
        <v>9</v>
      </c>
      <c r="U16">
        <v>3</v>
      </c>
      <c r="V16">
        <v>0</v>
      </c>
      <c r="W16">
        <v>1</v>
      </c>
      <c r="X16">
        <v>4</v>
      </c>
      <c r="Y16">
        <v>0</v>
      </c>
      <c r="Z16">
        <v>0</v>
      </c>
      <c r="AA16">
        <v>2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</v>
      </c>
      <c r="AR16">
        <v>0</v>
      </c>
      <c r="AS16">
        <v>2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1</v>
      </c>
      <c r="AZ16">
        <v>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17</v>
      </c>
      <c r="BI16">
        <v>7</v>
      </c>
      <c r="BJ16">
        <v>0</v>
      </c>
      <c r="BK16">
        <v>0</v>
      </c>
      <c r="BL16">
        <v>0</v>
      </c>
      <c r="BM16">
        <v>0</v>
      </c>
      <c r="BN16">
        <v>7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36</v>
      </c>
      <c r="CB16">
        <v>0</v>
      </c>
      <c r="CC16">
        <v>3</v>
      </c>
      <c r="CD16">
        <v>0</v>
      </c>
      <c r="CE16">
        <v>0</v>
      </c>
      <c r="CF16">
        <v>0</v>
      </c>
      <c r="CG16">
        <v>39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111</v>
      </c>
    </row>
    <row r="17" spans="1:91" x14ac:dyDescent="0.2">
      <c r="A17">
        <v>13</v>
      </c>
      <c r="B17">
        <v>0</v>
      </c>
      <c r="C17">
        <v>21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22</v>
      </c>
      <c r="P17">
        <v>3</v>
      </c>
      <c r="Q17">
        <v>0</v>
      </c>
      <c r="R17">
        <v>0</v>
      </c>
      <c r="S17">
        <v>0</v>
      </c>
      <c r="T17">
        <v>7</v>
      </c>
      <c r="U17">
        <v>2</v>
      </c>
      <c r="V17">
        <v>0</v>
      </c>
      <c r="W17">
        <v>6</v>
      </c>
      <c r="X17">
        <v>0</v>
      </c>
      <c r="Y17">
        <v>0</v>
      </c>
      <c r="Z17">
        <v>0</v>
      </c>
      <c r="AA17">
        <v>3</v>
      </c>
      <c r="AB17">
        <v>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2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7</v>
      </c>
      <c r="BI17">
        <v>6</v>
      </c>
      <c r="BJ17">
        <v>0</v>
      </c>
      <c r="BK17">
        <v>0</v>
      </c>
      <c r="BL17">
        <v>0</v>
      </c>
      <c r="BM17">
        <v>48</v>
      </c>
      <c r="BN17">
        <v>54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9</v>
      </c>
      <c r="CB17">
        <v>0</v>
      </c>
      <c r="CC17">
        <v>2</v>
      </c>
      <c r="CD17">
        <v>0</v>
      </c>
      <c r="CE17">
        <v>0</v>
      </c>
      <c r="CF17">
        <v>7</v>
      </c>
      <c r="CG17">
        <v>18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122</v>
      </c>
    </row>
    <row r="18" spans="1:91" x14ac:dyDescent="0.2">
      <c r="A18">
        <v>14</v>
      </c>
      <c r="B18">
        <v>0</v>
      </c>
      <c r="C18">
        <v>17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5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6</v>
      </c>
      <c r="AB18">
        <v>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16</v>
      </c>
      <c r="BI18">
        <v>3</v>
      </c>
      <c r="BJ18">
        <v>0</v>
      </c>
      <c r="BK18">
        <v>0</v>
      </c>
      <c r="BL18">
        <v>0</v>
      </c>
      <c r="BM18">
        <v>13</v>
      </c>
      <c r="BN18">
        <v>16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11</v>
      </c>
      <c r="CB18">
        <v>0</v>
      </c>
      <c r="CC18">
        <v>0</v>
      </c>
      <c r="CD18">
        <v>0</v>
      </c>
      <c r="CE18">
        <v>0</v>
      </c>
      <c r="CF18">
        <v>8</v>
      </c>
      <c r="CG18">
        <v>19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81</v>
      </c>
    </row>
    <row r="19" spans="1:91" x14ac:dyDescent="0.2">
      <c r="A19">
        <v>15</v>
      </c>
      <c r="B19">
        <v>0</v>
      </c>
      <c r="C19">
        <v>11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11</v>
      </c>
      <c r="P19">
        <v>2</v>
      </c>
      <c r="Q19">
        <v>1</v>
      </c>
      <c r="R19">
        <v>0</v>
      </c>
      <c r="S19">
        <v>0</v>
      </c>
      <c r="T19">
        <v>4</v>
      </c>
      <c r="U19">
        <v>0</v>
      </c>
      <c r="V19">
        <v>0</v>
      </c>
      <c r="W19">
        <v>1</v>
      </c>
      <c r="X19">
        <v>2</v>
      </c>
      <c r="Y19">
        <v>0</v>
      </c>
      <c r="Z19">
        <v>0</v>
      </c>
      <c r="AA19">
        <v>2</v>
      </c>
      <c r="AB19">
        <v>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5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14</v>
      </c>
      <c r="BI19">
        <v>0</v>
      </c>
      <c r="BJ19">
        <v>0</v>
      </c>
      <c r="BK19">
        <v>0</v>
      </c>
      <c r="BL19">
        <v>0</v>
      </c>
      <c r="BM19">
        <v>15</v>
      </c>
      <c r="BN19">
        <v>15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4</v>
      </c>
      <c r="CD19">
        <v>0</v>
      </c>
      <c r="CE19">
        <v>0</v>
      </c>
      <c r="CF19">
        <v>1</v>
      </c>
      <c r="CG19">
        <v>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57</v>
      </c>
    </row>
    <row r="20" spans="1:91" x14ac:dyDescent="0.2">
      <c r="A20">
        <v>16</v>
      </c>
      <c r="B20">
        <v>0</v>
      </c>
      <c r="C20">
        <v>17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17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2</v>
      </c>
      <c r="W20">
        <v>0</v>
      </c>
      <c r="X20">
        <v>0</v>
      </c>
      <c r="Y20">
        <v>0</v>
      </c>
      <c r="Z20">
        <v>0</v>
      </c>
      <c r="AA20">
        <v>5</v>
      </c>
      <c r="AB20">
        <v>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14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17</v>
      </c>
      <c r="BI20">
        <v>4</v>
      </c>
      <c r="BJ20">
        <v>0</v>
      </c>
      <c r="BK20">
        <v>0</v>
      </c>
      <c r="BL20">
        <v>0</v>
      </c>
      <c r="BM20">
        <v>10</v>
      </c>
      <c r="BN20">
        <v>14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8</v>
      </c>
      <c r="CB20">
        <v>0</v>
      </c>
      <c r="CC20">
        <v>4</v>
      </c>
      <c r="CD20">
        <v>0</v>
      </c>
      <c r="CE20">
        <v>0</v>
      </c>
      <c r="CF20">
        <v>5</v>
      </c>
      <c r="CG20">
        <v>17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74</v>
      </c>
    </row>
    <row r="21" spans="1:91" x14ac:dyDescent="0.2">
      <c r="A21">
        <v>17</v>
      </c>
      <c r="B21">
        <v>0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</v>
      </c>
      <c r="P21">
        <v>0</v>
      </c>
      <c r="Q21">
        <v>3</v>
      </c>
      <c r="R21">
        <v>0</v>
      </c>
      <c r="S21">
        <v>0</v>
      </c>
      <c r="T21">
        <v>7</v>
      </c>
      <c r="U21">
        <v>0</v>
      </c>
      <c r="V21">
        <v>2</v>
      </c>
      <c r="W21">
        <v>1</v>
      </c>
      <c r="X21">
        <v>2</v>
      </c>
      <c r="Y21">
        <v>0</v>
      </c>
      <c r="Z21">
        <v>0</v>
      </c>
      <c r="AA21">
        <v>2</v>
      </c>
      <c r="AB21">
        <v>17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</v>
      </c>
      <c r="AW21">
        <v>0</v>
      </c>
      <c r="AX21">
        <v>0</v>
      </c>
      <c r="AY21">
        <v>0</v>
      </c>
      <c r="AZ21">
        <v>5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8</v>
      </c>
      <c r="BI21">
        <v>0</v>
      </c>
      <c r="BJ21">
        <v>0</v>
      </c>
      <c r="BK21">
        <v>0</v>
      </c>
      <c r="BL21">
        <v>0</v>
      </c>
      <c r="BM21">
        <v>65</v>
      </c>
      <c r="BN21">
        <v>65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7</v>
      </c>
      <c r="CB21">
        <v>0</v>
      </c>
      <c r="CC21">
        <v>1</v>
      </c>
      <c r="CD21">
        <v>0</v>
      </c>
      <c r="CE21">
        <v>0</v>
      </c>
      <c r="CF21">
        <v>5</v>
      </c>
      <c r="CG21">
        <v>13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109</v>
      </c>
    </row>
    <row r="22" spans="1:91" x14ac:dyDescent="0.2">
      <c r="A22">
        <v>18</v>
      </c>
      <c r="B22">
        <v>0</v>
      </c>
      <c r="C22">
        <v>12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13</v>
      </c>
      <c r="P22">
        <v>0</v>
      </c>
      <c r="Q22">
        <v>1</v>
      </c>
      <c r="R22">
        <v>0</v>
      </c>
      <c r="S22">
        <v>0</v>
      </c>
      <c r="T22">
        <v>10</v>
      </c>
      <c r="U22">
        <v>6</v>
      </c>
      <c r="V22">
        <v>0</v>
      </c>
      <c r="W22">
        <v>6</v>
      </c>
      <c r="X22">
        <v>0</v>
      </c>
      <c r="Y22">
        <v>0</v>
      </c>
      <c r="Z22">
        <v>0</v>
      </c>
      <c r="AA22">
        <v>1</v>
      </c>
      <c r="AB22">
        <v>24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6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12</v>
      </c>
      <c r="BI22">
        <v>0</v>
      </c>
      <c r="BJ22">
        <v>0</v>
      </c>
      <c r="BK22">
        <v>0</v>
      </c>
      <c r="BL22">
        <v>0</v>
      </c>
      <c r="BM22">
        <v>45</v>
      </c>
      <c r="BN22">
        <v>45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9</v>
      </c>
      <c r="CB22">
        <v>0</v>
      </c>
      <c r="CC22">
        <v>0</v>
      </c>
      <c r="CD22">
        <v>0</v>
      </c>
      <c r="CE22">
        <v>0</v>
      </c>
      <c r="CF22">
        <v>10</v>
      </c>
      <c r="CG22">
        <v>19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113</v>
      </c>
    </row>
    <row r="23" spans="1:91" x14ac:dyDescent="0.2">
      <c r="A23">
        <v>19</v>
      </c>
      <c r="B23">
        <v>0</v>
      </c>
      <c r="C23">
        <v>3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</v>
      </c>
      <c r="P23">
        <v>0</v>
      </c>
      <c r="Q23">
        <v>2</v>
      </c>
      <c r="R23">
        <v>0</v>
      </c>
      <c r="S23">
        <v>0</v>
      </c>
      <c r="T23">
        <v>17</v>
      </c>
      <c r="U23">
        <v>0</v>
      </c>
      <c r="V23">
        <v>0</v>
      </c>
      <c r="W23">
        <v>7</v>
      </c>
      <c r="X23">
        <v>1</v>
      </c>
      <c r="Y23">
        <v>0</v>
      </c>
      <c r="Z23">
        <v>0</v>
      </c>
      <c r="AA23">
        <v>2</v>
      </c>
      <c r="AB23">
        <v>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7</v>
      </c>
      <c r="BI23">
        <v>0</v>
      </c>
      <c r="BJ23">
        <v>0</v>
      </c>
      <c r="BK23">
        <v>0</v>
      </c>
      <c r="BL23">
        <v>0</v>
      </c>
      <c r="BM23">
        <v>50</v>
      </c>
      <c r="BN23">
        <v>50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3</v>
      </c>
      <c r="CG23">
        <v>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94</v>
      </c>
    </row>
    <row r="24" spans="1:91" x14ac:dyDescent="0.2">
      <c r="A24">
        <v>20</v>
      </c>
      <c r="B24">
        <v>0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8</v>
      </c>
      <c r="P24">
        <v>0</v>
      </c>
      <c r="Q24">
        <v>20</v>
      </c>
      <c r="R24">
        <v>0</v>
      </c>
      <c r="S24">
        <v>0</v>
      </c>
      <c r="T24">
        <v>47</v>
      </c>
      <c r="U24">
        <v>0</v>
      </c>
      <c r="V24">
        <v>0</v>
      </c>
      <c r="W24">
        <v>5</v>
      </c>
      <c r="X24">
        <v>1</v>
      </c>
      <c r="Y24">
        <v>0</v>
      </c>
      <c r="Z24">
        <v>0</v>
      </c>
      <c r="AA24">
        <v>5</v>
      </c>
      <c r="AB24">
        <v>78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6</v>
      </c>
      <c r="BI24">
        <v>0</v>
      </c>
      <c r="BJ24">
        <v>0</v>
      </c>
      <c r="BK24">
        <v>0</v>
      </c>
      <c r="BL24">
        <v>0</v>
      </c>
      <c r="BM24">
        <v>33</v>
      </c>
      <c r="BN24">
        <v>33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8</v>
      </c>
      <c r="CG24">
        <v>8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134</v>
      </c>
    </row>
    <row r="25" spans="1:91" x14ac:dyDescent="0.2">
      <c r="A25">
        <v>21</v>
      </c>
      <c r="B25">
        <v>0</v>
      </c>
      <c r="C25">
        <v>10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2</v>
      </c>
      <c r="R25">
        <v>0</v>
      </c>
      <c r="S25">
        <v>0</v>
      </c>
      <c r="T25">
        <v>24</v>
      </c>
      <c r="U25">
        <v>4</v>
      </c>
      <c r="V25">
        <v>2</v>
      </c>
      <c r="W25">
        <v>4</v>
      </c>
      <c r="X25">
        <v>0</v>
      </c>
      <c r="Y25">
        <v>0</v>
      </c>
      <c r="Z25">
        <v>0</v>
      </c>
      <c r="AA25">
        <v>1</v>
      </c>
      <c r="AB25">
        <v>37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4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3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9</v>
      </c>
      <c r="BI25">
        <v>0</v>
      </c>
      <c r="BJ25">
        <v>0</v>
      </c>
      <c r="BK25">
        <v>0</v>
      </c>
      <c r="BL25">
        <v>0</v>
      </c>
      <c r="BM25">
        <v>26</v>
      </c>
      <c r="BN25">
        <v>26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4</v>
      </c>
      <c r="CG25">
        <v>4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87</v>
      </c>
    </row>
    <row r="26" spans="1:91" x14ac:dyDescent="0.2">
      <c r="A26">
        <v>22</v>
      </c>
      <c r="B26">
        <v>0</v>
      </c>
      <c r="C26">
        <v>14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0</v>
      </c>
      <c r="Q26">
        <v>3</v>
      </c>
      <c r="R26">
        <v>0</v>
      </c>
      <c r="S26">
        <v>0</v>
      </c>
      <c r="T26">
        <v>128</v>
      </c>
      <c r="U26">
        <v>1</v>
      </c>
      <c r="V26">
        <v>1</v>
      </c>
      <c r="W26">
        <v>2</v>
      </c>
      <c r="X26">
        <v>0</v>
      </c>
      <c r="Y26">
        <v>0</v>
      </c>
      <c r="Z26">
        <v>0</v>
      </c>
      <c r="AA26">
        <v>6</v>
      </c>
      <c r="AB26">
        <v>141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9</v>
      </c>
      <c r="AU26">
        <v>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13</v>
      </c>
      <c r="BI26">
        <v>0</v>
      </c>
      <c r="BJ26">
        <v>0</v>
      </c>
      <c r="BK26">
        <v>0</v>
      </c>
      <c r="BL26">
        <v>0</v>
      </c>
      <c r="BM26">
        <v>40</v>
      </c>
      <c r="BN26">
        <v>40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8</v>
      </c>
      <c r="CG26">
        <v>8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216</v>
      </c>
    </row>
    <row r="27" spans="1:91" x14ac:dyDescent="0.2">
      <c r="A27">
        <v>23</v>
      </c>
      <c r="B27">
        <v>0</v>
      </c>
      <c r="C27">
        <v>22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22</v>
      </c>
      <c r="P27">
        <v>0</v>
      </c>
      <c r="Q27">
        <v>3</v>
      </c>
      <c r="R27">
        <v>0</v>
      </c>
      <c r="S27">
        <v>0</v>
      </c>
      <c r="T27">
        <v>31</v>
      </c>
      <c r="U27">
        <v>4</v>
      </c>
      <c r="V27">
        <v>2</v>
      </c>
      <c r="W27">
        <v>7</v>
      </c>
      <c r="X27">
        <v>0</v>
      </c>
      <c r="Y27">
        <v>0</v>
      </c>
      <c r="Z27">
        <v>0</v>
      </c>
      <c r="AA27">
        <v>2</v>
      </c>
      <c r="AB27">
        <v>49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4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14</v>
      </c>
      <c r="BI27">
        <v>1</v>
      </c>
      <c r="BJ27">
        <v>0</v>
      </c>
      <c r="BK27">
        <v>0</v>
      </c>
      <c r="BL27">
        <v>0</v>
      </c>
      <c r="BM27">
        <v>26</v>
      </c>
      <c r="BN27">
        <v>27</v>
      </c>
      <c r="BO27">
        <v>0</v>
      </c>
      <c r="BP27">
        <v>0</v>
      </c>
      <c r="BQ27">
        <v>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13</v>
      </c>
      <c r="CG27">
        <v>13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130</v>
      </c>
    </row>
    <row r="28" spans="1:91" x14ac:dyDescent="0.2">
      <c r="A28">
        <v>24</v>
      </c>
      <c r="B28">
        <v>0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</v>
      </c>
      <c r="P28">
        <v>0</v>
      </c>
      <c r="Q28">
        <v>1</v>
      </c>
      <c r="R28">
        <v>0</v>
      </c>
      <c r="S28">
        <v>0</v>
      </c>
      <c r="T28">
        <v>12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16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</v>
      </c>
      <c r="AZ28">
        <v>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5</v>
      </c>
      <c r="BI28">
        <v>0</v>
      </c>
      <c r="BJ28">
        <v>0</v>
      </c>
      <c r="BK28">
        <v>0</v>
      </c>
      <c r="BL28">
        <v>0</v>
      </c>
      <c r="BM28">
        <v>95</v>
      </c>
      <c r="BN28">
        <v>95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19</v>
      </c>
      <c r="CG28">
        <v>19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140</v>
      </c>
    </row>
    <row r="29" spans="1:91" x14ac:dyDescent="0.2">
      <c r="A29">
        <v>25</v>
      </c>
      <c r="B29">
        <v>0</v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12</v>
      </c>
      <c r="P29">
        <v>0</v>
      </c>
      <c r="Q29">
        <v>0</v>
      </c>
      <c r="R29">
        <v>0</v>
      </c>
      <c r="S29">
        <v>0</v>
      </c>
      <c r="T29">
        <v>32</v>
      </c>
      <c r="U29">
        <v>3</v>
      </c>
      <c r="V29">
        <v>3</v>
      </c>
      <c r="W29">
        <v>1</v>
      </c>
      <c r="X29">
        <v>0</v>
      </c>
      <c r="Y29">
        <v>0</v>
      </c>
      <c r="Z29">
        <v>0</v>
      </c>
      <c r="AA29">
        <v>2</v>
      </c>
      <c r="AB29">
        <v>41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12</v>
      </c>
      <c r="AU29">
        <v>2</v>
      </c>
      <c r="AV29">
        <v>3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18</v>
      </c>
      <c r="CG29">
        <v>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91</v>
      </c>
    </row>
    <row r="30" spans="1:91" x14ac:dyDescent="0.2">
      <c r="A30">
        <v>26</v>
      </c>
      <c r="B30">
        <v>0</v>
      </c>
      <c r="C30">
        <v>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8</v>
      </c>
      <c r="P30">
        <v>2</v>
      </c>
      <c r="Q30">
        <v>2</v>
      </c>
      <c r="R30">
        <v>0</v>
      </c>
      <c r="S30">
        <v>0</v>
      </c>
      <c r="T30">
        <v>34</v>
      </c>
      <c r="U30">
        <v>0</v>
      </c>
      <c r="V30">
        <v>6</v>
      </c>
      <c r="W30">
        <v>1</v>
      </c>
      <c r="X30">
        <v>0</v>
      </c>
      <c r="Y30">
        <v>0</v>
      </c>
      <c r="Z30">
        <v>0</v>
      </c>
      <c r="AA30">
        <v>1</v>
      </c>
      <c r="AB30">
        <v>46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3</v>
      </c>
      <c r="AU30">
        <v>0</v>
      </c>
      <c r="AV30">
        <v>2</v>
      </c>
      <c r="AW30">
        <v>0</v>
      </c>
      <c r="AX30">
        <v>1</v>
      </c>
      <c r="AY30">
        <v>0</v>
      </c>
      <c r="AZ30">
        <v>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16</v>
      </c>
      <c r="BI30">
        <v>2</v>
      </c>
      <c r="BJ30">
        <v>0</v>
      </c>
      <c r="BK30">
        <v>0</v>
      </c>
      <c r="BL30">
        <v>0</v>
      </c>
      <c r="BM30">
        <v>21</v>
      </c>
      <c r="BN30">
        <v>23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37</v>
      </c>
      <c r="CG30">
        <v>37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130</v>
      </c>
    </row>
    <row r="31" spans="1:91" x14ac:dyDescent="0.2">
      <c r="A31">
        <v>27</v>
      </c>
      <c r="B31">
        <v>0</v>
      </c>
      <c r="C31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10</v>
      </c>
      <c r="P31">
        <v>0</v>
      </c>
      <c r="Q31">
        <v>0</v>
      </c>
      <c r="R31">
        <v>0</v>
      </c>
      <c r="S31">
        <v>0</v>
      </c>
      <c r="T31">
        <v>97</v>
      </c>
      <c r="U31">
        <v>6</v>
      </c>
      <c r="V31">
        <v>5</v>
      </c>
      <c r="W31">
        <v>7</v>
      </c>
      <c r="X31">
        <v>0</v>
      </c>
      <c r="Y31">
        <v>0</v>
      </c>
      <c r="Z31">
        <v>0</v>
      </c>
      <c r="AA31">
        <v>6</v>
      </c>
      <c r="AB31">
        <v>121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0</v>
      </c>
      <c r="AZ31">
        <v>4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23</v>
      </c>
      <c r="CG31">
        <v>23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164</v>
      </c>
    </row>
    <row r="32" spans="1:91" x14ac:dyDescent="0.2">
      <c r="A32">
        <v>28</v>
      </c>
      <c r="B32">
        <v>0</v>
      </c>
      <c r="C32">
        <v>10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10</v>
      </c>
      <c r="P32">
        <v>0</v>
      </c>
      <c r="Q32">
        <v>3</v>
      </c>
      <c r="R32">
        <v>0</v>
      </c>
      <c r="S32">
        <v>0</v>
      </c>
      <c r="T32">
        <v>30</v>
      </c>
      <c r="U32">
        <v>7</v>
      </c>
      <c r="V32">
        <v>8</v>
      </c>
      <c r="W32">
        <v>5</v>
      </c>
      <c r="X32">
        <v>0</v>
      </c>
      <c r="Y32">
        <v>0</v>
      </c>
      <c r="Z32">
        <v>0</v>
      </c>
      <c r="AA32">
        <v>3</v>
      </c>
      <c r="AB32">
        <v>56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5</v>
      </c>
      <c r="BI32">
        <v>0</v>
      </c>
      <c r="BJ32">
        <v>0</v>
      </c>
      <c r="BK32">
        <v>0</v>
      </c>
      <c r="BL32">
        <v>0</v>
      </c>
      <c r="BM32">
        <v>35</v>
      </c>
      <c r="BN32">
        <v>35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14</v>
      </c>
      <c r="CG32">
        <v>14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120</v>
      </c>
    </row>
    <row r="33" spans="1:91" x14ac:dyDescent="0.2">
      <c r="A33">
        <v>29</v>
      </c>
      <c r="B33">
        <v>0</v>
      </c>
      <c r="C33">
        <v>12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12</v>
      </c>
      <c r="P33">
        <v>0</v>
      </c>
      <c r="Q33">
        <v>0</v>
      </c>
      <c r="R33">
        <v>0</v>
      </c>
      <c r="S33">
        <v>1</v>
      </c>
      <c r="T33">
        <v>28</v>
      </c>
      <c r="U33">
        <v>4</v>
      </c>
      <c r="V33">
        <v>4</v>
      </c>
      <c r="W33">
        <v>7</v>
      </c>
      <c r="X33">
        <v>0</v>
      </c>
      <c r="Y33">
        <v>0</v>
      </c>
      <c r="Z33">
        <v>0</v>
      </c>
      <c r="AA33">
        <v>8</v>
      </c>
      <c r="AB33">
        <v>52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7</v>
      </c>
      <c r="BI33">
        <v>1</v>
      </c>
      <c r="BJ33">
        <v>0</v>
      </c>
      <c r="BK33">
        <v>0</v>
      </c>
      <c r="BL33">
        <v>0</v>
      </c>
      <c r="BM33">
        <v>25</v>
      </c>
      <c r="BN33">
        <v>26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27</v>
      </c>
      <c r="CG33">
        <v>27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124</v>
      </c>
    </row>
    <row r="34" spans="1:91" x14ac:dyDescent="0.2">
      <c r="A34">
        <v>30</v>
      </c>
      <c r="B34">
        <v>0</v>
      </c>
      <c r="C34">
        <v>11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11</v>
      </c>
      <c r="P34">
        <v>0</v>
      </c>
      <c r="Q34">
        <v>4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3</v>
      </c>
      <c r="AB34">
        <v>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7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6</v>
      </c>
      <c r="CB34">
        <v>0</v>
      </c>
      <c r="CC34">
        <v>1</v>
      </c>
      <c r="CD34">
        <v>0</v>
      </c>
      <c r="CE34">
        <v>0</v>
      </c>
      <c r="CF34">
        <v>7</v>
      </c>
      <c r="CG34">
        <v>14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42</v>
      </c>
    </row>
    <row r="35" spans="1:91" x14ac:dyDescent="0.2">
      <c r="A35">
        <v>31</v>
      </c>
      <c r="B35">
        <v>0</v>
      </c>
      <c r="C35">
        <v>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9</v>
      </c>
      <c r="P35">
        <v>0</v>
      </c>
      <c r="Q35">
        <v>1</v>
      </c>
      <c r="R35">
        <v>0</v>
      </c>
      <c r="S35">
        <v>0</v>
      </c>
      <c r="T35">
        <v>10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8</v>
      </c>
      <c r="AB35">
        <v>20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12</v>
      </c>
      <c r="BI35">
        <v>0</v>
      </c>
      <c r="BJ35">
        <v>0</v>
      </c>
      <c r="BK35">
        <v>0</v>
      </c>
      <c r="BL35">
        <v>0</v>
      </c>
      <c r="BM35">
        <v>32</v>
      </c>
      <c r="BN35">
        <v>32</v>
      </c>
      <c r="BO35">
        <v>0</v>
      </c>
      <c r="BP35">
        <v>0</v>
      </c>
      <c r="BQ35">
        <v>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3</v>
      </c>
      <c r="BZ35">
        <v>0</v>
      </c>
      <c r="CA35">
        <v>0</v>
      </c>
      <c r="CB35">
        <v>0</v>
      </c>
      <c r="CC35">
        <v>2</v>
      </c>
      <c r="CD35">
        <v>0</v>
      </c>
      <c r="CE35">
        <v>0</v>
      </c>
      <c r="CF35">
        <v>20</v>
      </c>
      <c r="CG35">
        <v>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98</v>
      </c>
    </row>
    <row r="36" spans="1:91" x14ac:dyDescent="0.2">
      <c r="A36">
        <v>32</v>
      </c>
      <c r="B36">
        <v>0</v>
      </c>
      <c r="C36">
        <v>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</v>
      </c>
      <c r="P36">
        <v>0</v>
      </c>
      <c r="Q36">
        <v>1</v>
      </c>
      <c r="R36">
        <v>0</v>
      </c>
      <c r="S36">
        <v>0</v>
      </c>
      <c r="T36">
        <v>7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5</v>
      </c>
      <c r="BI36">
        <v>0</v>
      </c>
      <c r="BJ36">
        <v>0</v>
      </c>
      <c r="BK36">
        <v>0</v>
      </c>
      <c r="BL36">
        <v>0</v>
      </c>
      <c r="BM36">
        <v>5</v>
      </c>
      <c r="BN36">
        <v>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3</v>
      </c>
      <c r="CD36">
        <v>0</v>
      </c>
      <c r="CE36">
        <v>0</v>
      </c>
      <c r="CF36">
        <v>8</v>
      </c>
      <c r="CG36">
        <v>11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37</v>
      </c>
    </row>
    <row r="37" spans="1:91" x14ac:dyDescent="0.2">
      <c r="A37">
        <v>33</v>
      </c>
      <c r="B37">
        <v>0</v>
      </c>
      <c r="C37">
        <v>8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</v>
      </c>
      <c r="P37">
        <v>0</v>
      </c>
      <c r="Q37">
        <v>0</v>
      </c>
      <c r="R37">
        <v>0</v>
      </c>
      <c r="S37">
        <v>0</v>
      </c>
      <c r="T37">
        <v>6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4</v>
      </c>
      <c r="AB37">
        <v>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3</v>
      </c>
      <c r="BI37">
        <v>0</v>
      </c>
      <c r="BJ37">
        <v>0</v>
      </c>
      <c r="BK37">
        <v>0</v>
      </c>
      <c r="BL37">
        <v>0</v>
      </c>
      <c r="BM37">
        <v>15</v>
      </c>
      <c r="BN37">
        <v>15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6</v>
      </c>
      <c r="CG37">
        <v>7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45</v>
      </c>
    </row>
    <row r="38" spans="1:91" x14ac:dyDescent="0.2">
      <c r="A38">
        <v>34</v>
      </c>
      <c r="B38">
        <v>0</v>
      </c>
      <c r="C38">
        <v>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9</v>
      </c>
      <c r="P38">
        <v>4</v>
      </c>
      <c r="Q38">
        <v>0</v>
      </c>
      <c r="R38">
        <v>0</v>
      </c>
      <c r="S38">
        <v>0</v>
      </c>
      <c r="T38">
        <v>0</v>
      </c>
      <c r="U38">
        <v>1</v>
      </c>
      <c r="V38">
        <v>3</v>
      </c>
      <c r="W38">
        <v>0</v>
      </c>
      <c r="X38">
        <v>2</v>
      </c>
      <c r="Y38">
        <v>0</v>
      </c>
      <c r="Z38">
        <v>0</v>
      </c>
      <c r="AA38">
        <v>2</v>
      </c>
      <c r="AB38">
        <v>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4</v>
      </c>
      <c r="AU38">
        <v>4</v>
      </c>
      <c r="AV38">
        <v>0</v>
      </c>
      <c r="AW38">
        <v>0</v>
      </c>
      <c r="AX38">
        <v>0</v>
      </c>
      <c r="AY38">
        <v>1</v>
      </c>
      <c r="AZ38">
        <v>17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27</v>
      </c>
      <c r="BI38">
        <v>0</v>
      </c>
      <c r="BJ38">
        <v>0</v>
      </c>
      <c r="BK38">
        <v>0</v>
      </c>
      <c r="BL38">
        <v>0</v>
      </c>
      <c r="BM38">
        <v>23</v>
      </c>
      <c r="BN38">
        <v>23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31</v>
      </c>
      <c r="CG38">
        <v>31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102</v>
      </c>
    </row>
    <row r="39" spans="1:91" x14ac:dyDescent="0.2">
      <c r="A39">
        <v>35</v>
      </c>
      <c r="B39">
        <v>0</v>
      </c>
      <c r="C39">
        <v>11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12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6</v>
      </c>
      <c r="W39">
        <v>0</v>
      </c>
      <c r="X39">
        <v>0</v>
      </c>
      <c r="Y39">
        <v>0</v>
      </c>
      <c r="Z39">
        <v>0</v>
      </c>
      <c r="AA39">
        <v>4</v>
      </c>
      <c r="AB39">
        <v>13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10</v>
      </c>
      <c r="AV39">
        <v>0</v>
      </c>
      <c r="AW39">
        <v>0</v>
      </c>
      <c r="AX39">
        <v>1</v>
      </c>
      <c r="AY39">
        <v>1</v>
      </c>
      <c r="AZ39">
        <v>15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29</v>
      </c>
      <c r="BI39">
        <v>0</v>
      </c>
      <c r="BJ39">
        <v>0</v>
      </c>
      <c r="BK39">
        <v>0</v>
      </c>
      <c r="BL39">
        <v>0</v>
      </c>
      <c r="BM39">
        <v>18</v>
      </c>
      <c r="BN39">
        <v>18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26</v>
      </c>
      <c r="CG39">
        <v>27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99</v>
      </c>
    </row>
    <row r="40" spans="1:91" x14ac:dyDescent="0.2">
      <c r="A40">
        <v>36</v>
      </c>
      <c r="B40">
        <v>0</v>
      </c>
      <c r="C40">
        <v>19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20</v>
      </c>
      <c r="P40">
        <v>1</v>
      </c>
      <c r="Q40">
        <v>0</v>
      </c>
      <c r="R40">
        <v>0</v>
      </c>
      <c r="S40">
        <v>0</v>
      </c>
      <c r="T40">
        <v>4</v>
      </c>
      <c r="U40">
        <v>0</v>
      </c>
      <c r="V40">
        <v>7</v>
      </c>
      <c r="W40">
        <v>1</v>
      </c>
      <c r="X40">
        <v>0</v>
      </c>
      <c r="Y40">
        <v>0</v>
      </c>
      <c r="Z40">
        <v>0</v>
      </c>
      <c r="AA40">
        <v>4</v>
      </c>
      <c r="AB40">
        <v>17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8</v>
      </c>
      <c r="AU40">
        <v>10</v>
      </c>
      <c r="AV40">
        <v>0</v>
      </c>
      <c r="AW40">
        <v>0</v>
      </c>
      <c r="AX40">
        <v>4</v>
      </c>
      <c r="AY40">
        <v>0</v>
      </c>
      <c r="AZ40">
        <v>19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44</v>
      </c>
      <c r="BI40">
        <v>0</v>
      </c>
      <c r="BJ40">
        <v>0</v>
      </c>
      <c r="BK40">
        <v>0</v>
      </c>
      <c r="BL40">
        <v>0</v>
      </c>
      <c r="BM40">
        <v>36</v>
      </c>
      <c r="BN40">
        <v>36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27</v>
      </c>
      <c r="CB40">
        <v>1</v>
      </c>
      <c r="CC40">
        <v>4</v>
      </c>
      <c r="CD40">
        <v>0</v>
      </c>
      <c r="CE40">
        <v>0</v>
      </c>
      <c r="CF40">
        <v>19</v>
      </c>
      <c r="CG40">
        <v>51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168</v>
      </c>
    </row>
    <row r="41" spans="1:91" x14ac:dyDescent="0.2">
      <c r="A41">
        <v>37</v>
      </c>
      <c r="B41">
        <v>0</v>
      </c>
      <c r="C41">
        <v>8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10</v>
      </c>
      <c r="P41">
        <v>1</v>
      </c>
      <c r="Q41">
        <v>0</v>
      </c>
      <c r="R41">
        <v>0</v>
      </c>
      <c r="S41">
        <v>0</v>
      </c>
      <c r="T41">
        <v>4</v>
      </c>
      <c r="U41">
        <v>0</v>
      </c>
      <c r="V41">
        <v>9</v>
      </c>
      <c r="W41">
        <v>0</v>
      </c>
      <c r="X41">
        <v>0</v>
      </c>
      <c r="Y41">
        <v>0</v>
      </c>
      <c r="Z41">
        <v>0</v>
      </c>
      <c r="AA41">
        <v>5</v>
      </c>
      <c r="AB41">
        <v>19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4</v>
      </c>
      <c r="AU41">
        <v>5</v>
      </c>
      <c r="AV41">
        <v>0</v>
      </c>
      <c r="AW41">
        <v>0</v>
      </c>
      <c r="AX41">
        <v>1</v>
      </c>
      <c r="AY41">
        <v>0</v>
      </c>
      <c r="AZ41">
        <v>14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27</v>
      </c>
      <c r="BI41">
        <v>3</v>
      </c>
      <c r="BJ41">
        <v>0</v>
      </c>
      <c r="BK41">
        <v>0</v>
      </c>
      <c r="BL41">
        <v>0</v>
      </c>
      <c r="BM41">
        <v>21</v>
      </c>
      <c r="BN41">
        <v>24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10</v>
      </c>
      <c r="CG41">
        <v>10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90</v>
      </c>
    </row>
    <row r="42" spans="1:91" x14ac:dyDescent="0.2">
      <c r="A42">
        <v>38</v>
      </c>
      <c r="B42">
        <v>0</v>
      </c>
      <c r="C42">
        <v>17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3</v>
      </c>
      <c r="Q42">
        <v>1</v>
      </c>
      <c r="R42">
        <v>0</v>
      </c>
      <c r="S42">
        <v>0</v>
      </c>
      <c r="T42">
        <v>13</v>
      </c>
      <c r="U42">
        <v>0</v>
      </c>
      <c r="V42">
        <v>15</v>
      </c>
      <c r="W42">
        <v>2</v>
      </c>
      <c r="X42">
        <v>0</v>
      </c>
      <c r="Y42">
        <v>0</v>
      </c>
      <c r="Z42">
        <v>0</v>
      </c>
      <c r="AA42">
        <v>4</v>
      </c>
      <c r="AB42">
        <v>38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</v>
      </c>
      <c r="AV42">
        <v>0</v>
      </c>
      <c r="AW42">
        <v>0</v>
      </c>
      <c r="AX42">
        <v>2</v>
      </c>
      <c r="AY42">
        <v>0</v>
      </c>
      <c r="AZ42">
        <v>18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25</v>
      </c>
      <c r="BI42">
        <v>5</v>
      </c>
      <c r="BJ42">
        <v>0</v>
      </c>
      <c r="BK42">
        <v>0</v>
      </c>
      <c r="BL42">
        <v>0</v>
      </c>
      <c r="BM42">
        <v>65</v>
      </c>
      <c r="BN42">
        <v>70</v>
      </c>
      <c r="BO42">
        <v>0</v>
      </c>
      <c r="BP42">
        <v>0</v>
      </c>
      <c r="BQ42">
        <v>3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4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154</v>
      </c>
    </row>
    <row r="43" spans="1:91" x14ac:dyDescent="0.2">
      <c r="A43">
        <v>39</v>
      </c>
      <c r="B43">
        <v>0</v>
      </c>
      <c r="C43">
        <v>7</v>
      </c>
      <c r="D43">
        <v>0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9</v>
      </c>
      <c r="P43">
        <v>1</v>
      </c>
      <c r="Q43">
        <v>0</v>
      </c>
      <c r="R43">
        <v>0</v>
      </c>
      <c r="S43">
        <v>0</v>
      </c>
      <c r="T43">
        <v>2</v>
      </c>
      <c r="U43">
        <v>0</v>
      </c>
      <c r="V43">
        <v>4</v>
      </c>
      <c r="W43">
        <v>0</v>
      </c>
      <c r="X43">
        <v>0</v>
      </c>
      <c r="Y43">
        <v>0</v>
      </c>
      <c r="Z43">
        <v>0</v>
      </c>
      <c r="AA43">
        <v>4</v>
      </c>
      <c r="AB43">
        <v>11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5</v>
      </c>
      <c r="AV43">
        <v>0</v>
      </c>
      <c r="AW43">
        <v>0</v>
      </c>
      <c r="AX43">
        <v>12</v>
      </c>
      <c r="AY43">
        <v>0</v>
      </c>
      <c r="AZ43">
        <v>12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31</v>
      </c>
      <c r="BI43">
        <v>4</v>
      </c>
      <c r="BJ43">
        <v>0</v>
      </c>
      <c r="BK43">
        <v>0</v>
      </c>
      <c r="BL43">
        <v>0</v>
      </c>
      <c r="BM43">
        <v>12</v>
      </c>
      <c r="BN43">
        <v>16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13</v>
      </c>
      <c r="CB43">
        <v>0</v>
      </c>
      <c r="CC43">
        <v>0</v>
      </c>
      <c r="CD43">
        <v>0</v>
      </c>
      <c r="CE43">
        <v>0</v>
      </c>
      <c r="CF43">
        <v>20</v>
      </c>
      <c r="CG43">
        <v>33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100</v>
      </c>
    </row>
    <row r="44" spans="1:91" x14ac:dyDescent="0.2">
      <c r="A44">
        <v>40</v>
      </c>
      <c r="B44">
        <v>0</v>
      </c>
      <c r="C44">
        <v>26</v>
      </c>
      <c r="D44">
        <v>0</v>
      </c>
      <c r="E44">
        <v>0</v>
      </c>
      <c r="F44">
        <v>0</v>
      </c>
      <c r="G44">
        <v>2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29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9</v>
      </c>
      <c r="W44">
        <v>0</v>
      </c>
      <c r="X44">
        <v>0</v>
      </c>
      <c r="Y44">
        <v>0</v>
      </c>
      <c r="Z44">
        <v>0</v>
      </c>
      <c r="AA44">
        <v>5</v>
      </c>
      <c r="AB44">
        <v>15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8</v>
      </c>
      <c r="AU44">
        <v>9</v>
      </c>
      <c r="AV44">
        <v>0</v>
      </c>
      <c r="AW44">
        <v>0</v>
      </c>
      <c r="AX44">
        <v>7</v>
      </c>
      <c r="AY44">
        <v>1</v>
      </c>
      <c r="AZ44">
        <v>22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49</v>
      </c>
      <c r="BI44">
        <v>2</v>
      </c>
      <c r="BJ44">
        <v>0</v>
      </c>
      <c r="BK44">
        <v>0</v>
      </c>
      <c r="BL44">
        <v>0</v>
      </c>
      <c r="BM44">
        <v>29</v>
      </c>
      <c r="BN44">
        <v>31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5</v>
      </c>
      <c r="CB44">
        <v>0</v>
      </c>
      <c r="CC44">
        <v>0</v>
      </c>
      <c r="CD44">
        <v>0</v>
      </c>
      <c r="CE44">
        <v>0</v>
      </c>
      <c r="CF44">
        <v>6</v>
      </c>
      <c r="CG44">
        <v>11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135</v>
      </c>
    </row>
    <row r="45" spans="1:91" x14ac:dyDescent="0.2">
      <c r="A45">
        <v>41</v>
      </c>
      <c r="B45">
        <v>0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14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7</v>
      </c>
      <c r="AB45">
        <v>8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3</v>
      </c>
      <c r="AU45">
        <v>2</v>
      </c>
      <c r="AV45">
        <v>0</v>
      </c>
      <c r="AW45">
        <v>0</v>
      </c>
      <c r="AX45">
        <v>1</v>
      </c>
      <c r="AY45">
        <v>0</v>
      </c>
      <c r="AZ45">
        <v>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12</v>
      </c>
      <c r="BI45">
        <v>2</v>
      </c>
      <c r="BJ45">
        <v>0</v>
      </c>
      <c r="BK45">
        <v>0</v>
      </c>
      <c r="BL45">
        <v>0</v>
      </c>
      <c r="BM45">
        <v>31</v>
      </c>
      <c r="BN45">
        <v>33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39</v>
      </c>
      <c r="CG45">
        <v>40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107</v>
      </c>
    </row>
    <row r="46" spans="1:91" x14ac:dyDescent="0.2">
      <c r="A46">
        <v>42</v>
      </c>
      <c r="B46">
        <v>0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2</v>
      </c>
      <c r="Q46">
        <v>0</v>
      </c>
      <c r="R46">
        <v>0</v>
      </c>
      <c r="S46">
        <v>1</v>
      </c>
      <c r="T46">
        <v>7</v>
      </c>
      <c r="U46">
        <v>0</v>
      </c>
      <c r="V46">
        <v>2</v>
      </c>
      <c r="W46">
        <v>3</v>
      </c>
      <c r="X46">
        <v>0</v>
      </c>
      <c r="Y46">
        <v>0</v>
      </c>
      <c r="Z46">
        <v>0</v>
      </c>
      <c r="AA46">
        <v>6</v>
      </c>
      <c r="AB46">
        <v>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0</v>
      </c>
      <c r="AL46">
        <v>0</v>
      </c>
      <c r="AM46">
        <v>1</v>
      </c>
      <c r="AN46">
        <v>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10</v>
      </c>
      <c r="AU46">
        <v>4</v>
      </c>
      <c r="AV46">
        <v>0</v>
      </c>
      <c r="AW46">
        <v>0</v>
      </c>
      <c r="AX46">
        <v>0</v>
      </c>
      <c r="AY46">
        <v>3</v>
      </c>
      <c r="AZ46">
        <v>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26</v>
      </c>
      <c r="BI46">
        <v>5</v>
      </c>
      <c r="BJ46">
        <v>0</v>
      </c>
      <c r="BK46">
        <v>0</v>
      </c>
      <c r="BL46">
        <v>0</v>
      </c>
      <c r="BM46">
        <v>7</v>
      </c>
      <c r="BN46">
        <v>12</v>
      </c>
      <c r="BO46">
        <v>0</v>
      </c>
      <c r="BP46">
        <v>0</v>
      </c>
      <c r="BQ46">
        <v>3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3</v>
      </c>
      <c r="BZ46">
        <v>0</v>
      </c>
      <c r="CA46">
        <v>16</v>
      </c>
      <c r="CB46">
        <v>0</v>
      </c>
      <c r="CC46">
        <v>7</v>
      </c>
      <c r="CD46">
        <v>0</v>
      </c>
      <c r="CE46">
        <v>0</v>
      </c>
      <c r="CF46">
        <v>27</v>
      </c>
      <c r="CG46">
        <v>50</v>
      </c>
      <c r="CH46">
        <v>0</v>
      </c>
      <c r="CI46">
        <v>0</v>
      </c>
      <c r="CJ46">
        <v>0</v>
      </c>
      <c r="CK46">
        <v>1</v>
      </c>
      <c r="CL46">
        <v>1</v>
      </c>
      <c r="CM46">
        <v>128</v>
      </c>
    </row>
    <row r="47" spans="1:91" x14ac:dyDescent="0.2">
      <c r="A47">
        <v>43</v>
      </c>
      <c r="B47">
        <v>0</v>
      </c>
      <c r="C47">
        <v>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10</v>
      </c>
      <c r="P47">
        <v>0</v>
      </c>
      <c r="Q47">
        <v>1</v>
      </c>
      <c r="R47">
        <v>0</v>
      </c>
      <c r="S47">
        <v>0</v>
      </c>
      <c r="T47">
        <v>13</v>
      </c>
      <c r="U47">
        <v>0</v>
      </c>
      <c r="V47">
        <v>6</v>
      </c>
      <c r="W47">
        <v>1</v>
      </c>
      <c r="X47">
        <v>0</v>
      </c>
      <c r="Y47">
        <v>0</v>
      </c>
      <c r="Z47">
        <v>0</v>
      </c>
      <c r="AA47">
        <v>4</v>
      </c>
      <c r="AB47">
        <v>25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10</v>
      </c>
      <c r="AU47">
        <v>4</v>
      </c>
      <c r="AV47">
        <v>0</v>
      </c>
      <c r="AW47">
        <v>2</v>
      </c>
      <c r="AX47">
        <v>1</v>
      </c>
      <c r="AY47">
        <v>0</v>
      </c>
      <c r="AZ47">
        <v>10</v>
      </c>
      <c r="BA47">
        <v>6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34</v>
      </c>
      <c r="BI47">
        <v>19</v>
      </c>
      <c r="BJ47">
        <v>0</v>
      </c>
      <c r="BK47">
        <v>0</v>
      </c>
      <c r="BL47">
        <v>0</v>
      </c>
      <c r="BM47">
        <v>42</v>
      </c>
      <c r="BN47">
        <v>61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4</v>
      </c>
      <c r="CD47">
        <v>0</v>
      </c>
      <c r="CE47">
        <v>0</v>
      </c>
      <c r="CF47">
        <v>14</v>
      </c>
      <c r="CG47">
        <v>18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149</v>
      </c>
    </row>
    <row r="48" spans="1:91" x14ac:dyDescent="0.2">
      <c r="A48">
        <v>44</v>
      </c>
      <c r="B48">
        <v>0</v>
      </c>
      <c r="C48">
        <v>12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12</v>
      </c>
      <c r="P48">
        <v>2</v>
      </c>
      <c r="Q48">
        <v>0</v>
      </c>
      <c r="R48">
        <v>0</v>
      </c>
      <c r="S48">
        <v>0</v>
      </c>
      <c r="T48">
        <v>16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>
        <v>3</v>
      </c>
      <c r="AB48">
        <v>24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N48">
        <v>0</v>
      </c>
      <c r="AO48">
        <v>0</v>
      </c>
      <c r="AP48">
        <v>0</v>
      </c>
      <c r="AQ48">
        <v>10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2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17</v>
      </c>
      <c r="BI48">
        <v>3</v>
      </c>
      <c r="BJ48">
        <v>0</v>
      </c>
      <c r="BK48">
        <v>0</v>
      </c>
      <c r="BL48">
        <v>0</v>
      </c>
      <c r="BM48">
        <v>19</v>
      </c>
      <c r="BN48">
        <v>22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11</v>
      </c>
      <c r="CD48">
        <v>0</v>
      </c>
      <c r="CE48">
        <v>0</v>
      </c>
      <c r="CF48">
        <v>0</v>
      </c>
      <c r="CG48">
        <v>11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87</v>
      </c>
    </row>
    <row r="49" spans="1:91" x14ac:dyDescent="0.2">
      <c r="A49">
        <v>45</v>
      </c>
      <c r="B49">
        <v>1</v>
      </c>
      <c r="C49">
        <v>10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12</v>
      </c>
      <c r="P49">
        <v>1</v>
      </c>
      <c r="Q49">
        <v>1</v>
      </c>
      <c r="R49">
        <v>0</v>
      </c>
      <c r="S49">
        <v>0</v>
      </c>
      <c r="T49">
        <v>35</v>
      </c>
      <c r="U49">
        <v>1</v>
      </c>
      <c r="V49">
        <v>8</v>
      </c>
      <c r="W49">
        <v>1</v>
      </c>
      <c r="X49">
        <v>0</v>
      </c>
      <c r="Y49">
        <v>0</v>
      </c>
      <c r="Z49">
        <v>0</v>
      </c>
      <c r="AA49">
        <v>2</v>
      </c>
      <c r="AB49">
        <v>49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9</v>
      </c>
      <c r="AY49">
        <v>0</v>
      </c>
      <c r="AZ49">
        <v>13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35</v>
      </c>
      <c r="BI49">
        <v>4</v>
      </c>
      <c r="BJ49">
        <v>0</v>
      </c>
      <c r="BK49">
        <v>0</v>
      </c>
      <c r="BL49">
        <v>0</v>
      </c>
      <c r="BM49">
        <v>28</v>
      </c>
      <c r="BN49">
        <v>32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8</v>
      </c>
      <c r="CB49">
        <v>0</v>
      </c>
      <c r="CC49">
        <v>1</v>
      </c>
      <c r="CD49">
        <v>0</v>
      </c>
      <c r="CE49">
        <v>0</v>
      </c>
      <c r="CF49">
        <v>4</v>
      </c>
      <c r="CG49">
        <v>13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141</v>
      </c>
    </row>
    <row r="50" spans="1:91" x14ac:dyDescent="0.2">
      <c r="A50">
        <v>46</v>
      </c>
      <c r="B50">
        <v>0</v>
      </c>
      <c r="C50">
        <v>14</v>
      </c>
      <c r="D50">
        <v>0</v>
      </c>
      <c r="E50">
        <v>0</v>
      </c>
      <c r="F50">
        <v>0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16</v>
      </c>
      <c r="P50">
        <v>0</v>
      </c>
      <c r="Q50">
        <v>1</v>
      </c>
      <c r="R50">
        <v>0</v>
      </c>
      <c r="S50">
        <v>0</v>
      </c>
      <c r="T50">
        <v>18</v>
      </c>
      <c r="U50">
        <v>2</v>
      </c>
      <c r="V50">
        <v>5</v>
      </c>
      <c r="W50">
        <v>1</v>
      </c>
      <c r="X50">
        <v>2</v>
      </c>
      <c r="Y50">
        <v>0</v>
      </c>
      <c r="Z50">
        <v>0</v>
      </c>
      <c r="AA50">
        <v>0</v>
      </c>
      <c r="AB50">
        <v>29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0</v>
      </c>
      <c r="AU50">
        <v>3</v>
      </c>
      <c r="AV50">
        <v>0</v>
      </c>
      <c r="AW50">
        <v>1</v>
      </c>
      <c r="AX50">
        <v>0</v>
      </c>
      <c r="AY50">
        <v>2</v>
      </c>
      <c r="AZ50">
        <v>13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23</v>
      </c>
      <c r="BI50">
        <v>3</v>
      </c>
      <c r="BJ50">
        <v>0</v>
      </c>
      <c r="BK50">
        <v>0</v>
      </c>
      <c r="BL50">
        <v>0</v>
      </c>
      <c r="BM50">
        <v>33</v>
      </c>
      <c r="BN50">
        <v>36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3</v>
      </c>
      <c r="CD50">
        <v>0</v>
      </c>
      <c r="CE50">
        <v>0</v>
      </c>
      <c r="CF50">
        <v>0</v>
      </c>
      <c r="CG50">
        <v>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107</v>
      </c>
    </row>
    <row r="51" spans="1:91" x14ac:dyDescent="0.2">
      <c r="A51">
        <v>47</v>
      </c>
      <c r="B51">
        <v>0</v>
      </c>
      <c r="C51">
        <v>16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17</v>
      </c>
      <c r="P51">
        <v>2</v>
      </c>
      <c r="Q51">
        <v>1</v>
      </c>
      <c r="R51">
        <v>0</v>
      </c>
      <c r="S51">
        <v>0</v>
      </c>
      <c r="T51">
        <v>0</v>
      </c>
      <c r="U51">
        <v>1</v>
      </c>
      <c r="V51">
        <v>3</v>
      </c>
      <c r="W51">
        <v>4</v>
      </c>
      <c r="X51">
        <v>0</v>
      </c>
      <c r="Y51">
        <v>0</v>
      </c>
      <c r="Z51">
        <v>0</v>
      </c>
      <c r="AA51">
        <v>0</v>
      </c>
      <c r="AB51">
        <v>11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14</v>
      </c>
      <c r="AU51">
        <v>2</v>
      </c>
      <c r="AV51">
        <v>0</v>
      </c>
      <c r="AW51">
        <v>0</v>
      </c>
      <c r="AX51">
        <v>3</v>
      </c>
      <c r="AY51">
        <v>1</v>
      </c>
      <c r="AZ51">
        <v>11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31</v>
      </c>
      <c r="BI51">
        <v>1</v>
      </c>
      <c r="BJ51">
        <v>0</v>
      </c>
      <c r="BK51">
        <v>0</v>
      </c>
      <c r="BL51">
        <v>0</v>
      </c>
      <c r="BM51">
        <v>33</v>
      </c>
      <c r="BN51">
        <v>34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19</v>
      </c>
      <c r="CB51">
        <v>0</v>
      </c>
      <c r="CC51">
        <v>1</v>
      </c>
      <c r="CD51">
        <v>0</v>
      </c>
      <c r="CE51">
        <v>0</v>
      </c>
      <c r="CF51">
        <v>21</v>
      </c>
      <c r="CG51">
        <v>41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134</v>
      </c>
    </row>
    <row r="52" spans="1:91" x14ac:dyDescent="0.2">
      <c r="A52">
        <v>48</v>
      </c>
      <c r="B52">
        <v>0</v>
      </c>
      <c r="C52">
        <v>19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20</v>
      </c>
      <c r="P52">
        <v>3</v>
      </c>
      <c r="Q52">
        <v>3</v>
      </c>
      <c r="R52">
        <v>0</v>
      </c>
      <c r="S52">
        <v>0</v>
      </c>
      <c r="T52">
        <v>12</v>
      </c>
      <c r="U52">
        <v>7</v>
      </c>
      <c r="V52">
        <v>8</v>
      </c>
      <c r="W52">
        <v>0</v>
      </c>
      <c r="X52">
        <v>1</v>
      </c>
      <c r="Y52">
        <v>0</v>
      </c>
      <c r="Z52">
        <v>0</v>
      </c>
      <c r="AA52">
        <v>3</v>
      </c>
      <c r="AB52">
        <v>37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12</v>
      </c>
      <c r="BA52">
        <v>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23</v>
      </c>
      <c r="BI52">
        <v>2</v>
      </c>
      <c r="BJ52">
        <v>0</v>
      </c>
      <c r="BK52">
        <v>0</v>
      </c>
      <c r="BL52">
        <v>0</v>
      </c>
      <c r="BM52">
        <v>45</v>
      </c>
      <c r="BN52">
        <v>47</v>
      </c>
      <c r="BO52">
        <v>0</v>
      </c>
      <c r="BP52">
        <v>0</v>
      </c>
      <c r="BQ52">
        <v>3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3</v>
      </c>
      <c r="BZ52">
        <v>0</v>
      </c>
      <c r="CA52">
        <v>28</v>
      </c>
      <c r="CB52">
        <v>0</v>
      </c>
      <c r="CC52">
        <v>4</v>
      </c>
      <c r="CD52">
        <v>0</v>
      </c>
      <c r="CE52">
        <v>0</v>
      </c>
      <c r="CF52">
        <v>33</v>
      </c>
      <c r="CG52">
        <v>65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195</v>
      </c>
    </row>
    <row r="53" spans="1:91" x14ac:dyDescent="0.2">
      <c r="A53">
        <v>49</v>
      </c>
      <c r="B53">
        <v>0</v>
      </c>
      <c r="C53">
        <v>18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19</v>
      </c>
      <c r="P53">
        <v>3</v>
      </c>
      <c r="Q53">
        <v>2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4</v>
      </c>
      <c r="AU53">
        <v>2</v>
      </c>
      <c r="AV53">
        <v>0</v>
      </c>
      <c r="AW53">
        <v>0</v>
      </c>
      <c r="AX53">
        <v>1</v>
      </c>
      <c r="AY53">
        <v>1</v>
      </c>
      <c r="AZ53">
        <v>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21</v>
      </c>
      <c r="BI53">
        <v>1</v>
      </c>
      <c r="BJ53">
        <v>0</v>
      </c>
      <c r="BK53">
        <v>0</v>
      </c>
      <c r="BL53">
        <v>0</v>
      </c>
      <c r="BM53">
        <v>12</v>
      </c>
      <c r="BN53">
        <v>13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25</v>
      </c>
      <c r="CB53">
        <v>0</v>
      </c>
      <c r="CC53">
        <v>6</v>
      </c>
      <c r="CD53">
        <v>0</v>
      </c>
      <c r="CE53">
        <v>0</v>
      </c>
      <c r="CF53">
        <v>24</v>
      </c>
      <c r="CG53">
        <v>55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116</v>
      </c>
    </row>
    <row r="54" spans="1:91" x14ac:dyDescent="0.2">
      <c r="A54">
        <v>50</v>
      </c>
      <c r="B54">
        <v>0</v>
      </c>
      <c r="C54">
        <v>11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12</v>
      </c>
      <c r="P54">
        <v>1</v>
      </c>
      <c r="Q54">
        <v>1</v>
      </c>
      <c r="R54">
        <v>0</v>
      </c>
      <c r="S54">
        <v>0</v>
      </c>
      <c r="T54">
        <v>28</v>
      </c>
      <c r="U54">
        <v>3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36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0</v>
      </c>
      <c r="AW54">
        <v>1</v>
      </c>
      <c r="AX54">
        <v>4</v>
      </c>
      <c r="AY54">
        <v>1</v>
      </c>
      <c r="AZ54">
        <v>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19</v>
      </c>
      <c r="BI54">
        <v>6</v>
      </c>
      <c r="BJ54">
        <v>0</v>
      </c>
      <c r="BK54">
        <v>0</v>
      </c>
      <c r="BL54">
        <v>0</v>
      </c>
      <c r="BM54">
        <v>21</v>
      </c>
      <c r="BN54">
        <v>27</v>
      </c>
      <c r="BO54">
        <v>0</v>
      </c>
      <c r="BP54">
        <v>0</v>
      </c>
      <c r="BQ54">
        <v>4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4</v>
      </c>
      <c r="BZ54">
        <v>0</v>
      </c>
      <c r="CA54">
        <v>21</v>
      </c>
      <c r="CB54">
        <v>0</v>
      </c>
      <c r="CC54">
        <v>3</v>
      </c>
      <c r="CD54">
        <v>0</v>
      </c>
      <c r="CE54">
        <v>0</v>
      </c>
      <c r="CF54">
        <v>0</v>
      </c>
      <c r="CG54">
        <v>24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122</v>
      </c>
    </row>
    <row r="55" spans="1:91" x14ac:dyDescent="0.2">
      <c r="A55">
        <v>51</v>
      </c>
      <c r="B55">
        <v>0</v>
      </c>
      <c r="C55">
        <v>18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18</v>
      </c>
      <c r="P55">
        <v>2</v>
      </c>
      <c r="Q55">
        <v>0</v>
      </c>
      <c r="R55">
        <v>0</v>
      </c>
      <c r="S55">
        <v>0</v>
      </c>
      <c r="T55">
        <v>52</v>
      </c>
      <c r="U55">
        <v>4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62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3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25</v>
      </c>
      <c r="AU55">
        <v>2</v>
      </c>
      <c r="AV55">
        <v>0</v>
      </c>
      <c r="AW55">
        <v>3</v>
      </c>
      <c r="AX55">
        <v>3</v>
      </c>
      <c r="AY55">
        <v>0</v>
      </c>
      <c r="AZ55">
        <v>13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53</v>
      </c>
      <c r="BI55">
        <v>3</v>
      </c>
      <c r="BJ55">
        <v>1</v>
      </c>
      <c r="BK55">
        <v>0</v>
      </c>
      <c r="BL55">
        <v>0</v>
      </c>
      <c r="BM55">
        <v>45</v>
      </c>
      <c r="BN55">
        <v>49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11</v>
      </c>
      <c r="CB55">
        <v>0</v>
      </c>
      <c r="CC55">
        <v>3</v>
      </c>
      <c r="CD55">
        <v>0</v>
      </c>
      <c r="CE55">
        <v>0</v>
      </c>
      <c r="CF55">
        <v>17</v>
      </c>
      <c r="CG55">
        <v>31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213</v>
      </c>
    </row>
    <row r="56" spans="1:91" x14ac:dyDescent="0.2">
      <c r="A56">
        <v>52</v>
      </c>
      <c r="B56">
        <v>0</v>
      </c>
      <c r="C56">
        <v>10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11</v>
      </c>
      <c r="P56">
        <v>2</v>
      </c>
      <c r="Q56">
        <v>0</v>
      </c>
      <c r="R56">
        <v>0</v>
      </c>
      <c r="S56">
        <v>0</v>
      </c>
      <c r="T56">
        <v>0</v>
      </c>
      <c r="U56">
        <v>0</v>
      </c>
      <c r="V56">
        <v>3</v>
      </c>
      <c r="W56">
        <v>6</v>
      </c>
      <c r="X56">
        <v>0</v>
      </c>
      <c r="Y56">
        <v>0</v>
      </c>
      <c r="Z56">
        <v>0</v>
      </c>
      <c r="AA56">
        <v>2</v>
      </c>
      <c r="AB56">
        <v>13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6</v>
      </c>
      <c r="AU56">
        <v>2</v>
      </c>
      <c r="AV56">
        <v>0</v>
      </c>
      <c r="AW56">
        <v>1</v>
      </c>
      <c r="AX56">
        <v>2</v>
      </c>
      <c r="AY56">
        <v>2</v>
      </c>
      <c r="AZ56">
        <v>8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22</v>
      </c>
      <c r="BI56">
        <v>4</v>
      </c>
      <c r="BJ56">
        <v>0</v>
      </c>
      <c r="BK56">
        <v>0</v>
      </c>
      <c r="BL56">
        <v>0</v>
      </c>
      <c r="BM56">
        <v>22</v>
      </c>
      <c r="BN56">
        <v>26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4</v>
      </c>
      <c r="CD56">
        <v>0</v>
      </c>
      <c r="CE56">
        <v>0</v>
      </c>
      <c r="CF56">
        <v>16</v>
      </c>
      <c r="CG56">
        <v>20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92</v>
      </c>
    </row>
    <row r="57" spans="1:91" x14ac:dyDescent="0.2">
      <c r="A57">
        <v>53</v>
      </c>
      <c r="B57">
        <v>0</v>
      </c>
      <c r="C57">
        <v>22</v>
      </c>
      <c r="D57">
        <v>0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24</v>
      </c>
      <c r="P57">
        <v>3</v>
      </c>
      <c r="Q57">
        <v>1</v>
      </c>
      <c r="R57">
        <v>0</v>
      </c>
      <c r="S57">
        <v>0</v>
      </c>
      <c r="T57">
        <v>8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3</v>
      </c>
      <c r="AB57">
        <v>17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14</v>
      </c>
      <c r="BI57">
        <v>9</v>
      </c>
      <c r="BJ57">
        <v>0</v>
      </c>
      <c r="BK57">
        <v>0</v>
      </c>
      <c r="BL57">
        <v>0</v>
      </c>
      <c r="BM57">
        <v>25</v>
      </c>
      <c r="BN57">
        <v>34</v>
      </c>
      <c r="BO57">
        <v>0</v>
      </c>
      <c r="BP57">
        <v>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38</v>
      </c>
      <c r="CB57">
        <v>0</v>
      </c>
      <c r="CC57">
        <v>14</v>
      </c>
      <c r="CD57">
        <v>0</v>
      </c>
      <c r="CE57">
        <v>0</v>
      </c>
      <c r="CF57">
        <v>0</v>
      </c>
      <c r="CG57">
        <v>52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143</v>
      </c>
    </row>
    <row r="58" spans="1:91" x14ac:dyDescent="0.2">
      <c r="A58">
        <v>54</v>
      </c>
      <c r="B58">
        <v>0</v>
      </c>
      <c r="C58">
        <v>15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</v>
      </c>
      <c r="Q58">
        <v>1</v>
      </c>
      <c r="R58">
        <v>0</v>
      </c>
      <c r="S58">
        <v>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</v>
      </c>
      <c r="AV58">
        <v>0</v>
      </c>
      <c r="AW58">
        <v>0</v>
      </c>
      <c r="AX58">
        <v>3</v>
      </c>
      <c r="AY58">
        <v>1</v>
      </c>
      <c r="AZ58">
        <v>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8</v>
      </c>
      <c r="BI58">
        <v>7</v>
      </c>
      <c r="BJ58">
        <v>0</v>
      </c>
      <c r="BK58">
        <v>0</v>
      </c>
      <c r="BL58">
        <v>0</v>
      </c>
      <c r="BM58">
        <v>13</v>
      </c>
      <c r="BN58">
        <v>20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6</v>
      </c>
      <c r="CG58">
        <v>6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54</v>
      </c>
    </row>
    <row r="59" spans="1:91" x14ac:dyDescent="0.2">
      <c r="A59">
        <v>55</v>
      </c>
      <c r="B59">
        <v>0</v>
      </c>
      <c r="C59">
        <v>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10</v>
      </c>
      <c r="P59">
        <v>6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9</v>
      </c>
      <c r="X59">
        <v>0</v>
      </c>
      <c r="Y59">
        <v>0</v>
      </c>
      <c r="Z59">
        <v>0</v>
      </c>
      <c r="AA59">
        <v>0</v>
      </c>
      <c r="AB59">
        <v>16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1</v>
      </c>
      <c r="AX59">
        <v>0</v>
      </c>
      <c r="AY59">
        <v>1</v>
      </c>
      <c r="AZ59">
        <v>8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14</v>
      </c>
      <c r="BI59">
        <v>2</v>
      </c>
      <c r="BJ59">
        <v>0</v>
      </c>
      <c r="BK59">
        <v>0</v>
      </c>
      <c r="BL59">
        <v>0</v>
      </c>
      <c r="BM59">
        <v>21</v>
      </c>
      <c r="BN59">
        <v>23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9</v>
      </c>
      <c r="CG59">
        <v>10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73</v>
      </c>
    </row>
    <row r="60" spans="1:91" x14ac:dyDescent="0.2">
      <c r="A60">
        <v>56</v>
      </c>
      <c r="B60">
        <v>0</v>
      </c>
      <c r="C60">
        <v>7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8</v>
      </c>
      <c r="P60">
        <v>3</v>
      </c>
      <c r="Q60">
        <v>0</v>
      </c>
      <c r="R60">
        <v>0</v>
      </c>
      <c r="S60">
        <v>0</v>
      </c>
      <c r="T60">
        <v>0</v>
      </c>
      <c r="U60">
        <v>3</v>
      </c>
      <c r="V60">
        <v>2</v>
      </c>
      <c r="W60">
        <v>2</v>
      </c>
      <c r="X60">
        <v>1</v>
      </c>
      <c r="Y60">
        <v>0</v>
      </c>
      <c r="Z60">
        <v>0</v>
      </c>
      <c r="AA60">
        <v>0</v>
      </c>
      <c r="AB60">
        <v>11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16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21</v>
      </c>
      <c r="BI60">
        <v>5</v>
      </c>
      <c r="BJ60">
        <v>0</v>
      </c>
      <c r="BK60">
        <v>0</v>
      </c>
      <c r="BL60">
        <v>0</v>
      </c>
      <c r="BM60">
        <v>59</v>
      </c>
      <c r="BN60">
        <v>64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1</v>
      </c>
      <c r="BZ60">
        <v>0</v>
      </c>
      <c r="CA60">
        <v>2</v>
      </c>
      <c r="CB60">
        <v>0</v>
      </c>
      <c r="CC60">
        <v>0</v>
      </c>
      <c r="CD60">
        <v>0</v>
      </c>
      <c r="CE60">
        <v>0</v>
      </c>
      <c r="CF60">
        <v>7</v>
      </c>
      <c r="CG60">
        <v>9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114</v>
      </c>
    </row>
    <row r="61" spans="1:91" x14ac:dyDescent="0.2">
      <c r="A61">
        <v>57</v>
      </c>
      <c r="B61">
        <v>0</v>
      </c>
      <c r="C61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7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</v>
      </c>
      <c r="AO61">
        <v>0</v>
      </c>
      <c r="AP61">
        <v>0</v>
      </c>
      <c r="AQ61">
        <v>0</v>
      </c>
      <c r="AR61">
        <v>0</v>
      </c>
      <c r="AS61">
        <v>3</v>
      </c>
      <c r="AT61">
        <v>15</v>
      </c>
      <c r="AU61">
        <v>4</v>
      </c>
      <c r="AV61">
        <v>0</v>
      </c>
      <c r="AW61">
        <v>0</v>
      </c>
      <c r="AX61">
        <v>3</v>
      </c>
      <c r="AY61">
        <v>0</v>
      </c>
      <c r="AZ61">
        <v>8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36</v>
      </c>
      <c r="BI61">
        <v>0</v>
      </c>
      <c r="BJ61">
        <v>0</v>
      </c>
      <c r="BK61">
        <v>0</v>
      </c>
      <c r="BL61">
        <v>0</v>
      </c>
      <c r="BM61">
        <v>35</v>
      </c>
      <c r="BN61">
        <v>35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20</v>
      </c>
      <c r="CG61">
        <v>20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101</v>
      </c>
    </row>
    <row r="62" spans="1:91" x14ac:dyDescent="0.2">
      <c r="A62">
        <v>58</v>
      </c>
      <c r="B62">
        <v>0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>
        <v>0</v>
      </c>
      <c r="R62">
        <v>0</v>
      </c>
      <c r="S62">
        <v>0</v>
      </c>
      <c r="T62">
        <v>0</v>
      </c>
      <c r="U62">
        <v>0</v>
      </c>
      <c r="V62">
        <v>5</v>
      </c>
      <c r="W62">
        <v>0</v>
      </c>
      <c r="X62">
        <v>0</v>
      </c>
      <c r="Y62">
        <v>0</v>
      </c>
      <c r="Z62">
        <v>0</v>
      </c>
      <c r="AA62">
        <v>0</v>
      </c>
      <c r="AB62">
        <v>11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6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12</v>
      </c>
      <c r="BI62">
        <v>3</v>
      </c>
      <c r="BJ62">
        <v>0</v>
      </c>
      <c r="BK62">
        <v>0</v>
      </c>
      <c r="BL62">
        <v>0</v>
      </c>
      <c r="BM62">
        <v>13</v>
      </c>
      <c r="BN62">
        <v>16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11</v>
      </c>
      <c r="CG62">
        <v>11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55</v>
      </c>
    </row>
    <row r="63" spans="1:91" x14ac:dyDescent="0.2">
      <c r="A63">
        <v>59</v>
      </c>
      <c r="B63">
        <v>0</v>
      </c>
      <c r="C63">
        <v>14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0</v>
      </c>
      <c r="O63">
        <v>16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14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19</v>
      </c>
      <c r="BI63">
        <v>15</v>
      </c>
      <c r="BJ63">
        <v>0</v>
      </c>
      <c r="BK63">
        <v>0</v>
      </c>
      <c r="BL63">
        <v>0</v>
      </c>
      <c r="BM63">
        <v>23</v>
      </c>
      <c r="BN63">
        <v>38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4</v>
      </c>
      <c r="CF63">
        <v>11</v>
      </c>
      <c r="CG63">
        <v>15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91</v>
      </c>
    </row>
    <row r="64" spans="1:91" x14ac:dyDescent="0.2">
      <c r="A64">
        <v>60</v>
      </c>
      <c r="B64">
        <v>0</v>
      </c>
      <c r="C64">
        <v>13</v>
      </c>
      <c r="D64">
        <v>0</v>
      </c>
      <c r="E64">
        <v>0</v>
      </c>
      <c r="F64">
        <v>0</v>
      </c>
      <c r="G64">
        <v>0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</v>
      </c>
      <c r="AY64">
        <v>1</v>
      </c>
      <c r="AZ64">
        <v>28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33</v>
      </c>
      <c r="BI64">
        <v>13</v>
      </c>
      <c r="BJ64">
        <v>0</v>
      </c>
      <c r="BK64">
        <v>0</v>
      </c>
      <c r="BL64">
        <v>0</v>
      </c>
      <c r="BM64">
        <v>19</v>
      </c>
      <c r="BN64">
        <v>32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23</v>
      </c>
      <c r="CF64">
        <v>11</v>
      </c>
      <c r="CG64">
        <v>34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116</v>
      </c>
    </row>
    <row r="65" spans="1:91" x14ac:dyDescent="0.2">
      <c r="A65">
        <v>61</v>
      </c>
      <c r="B65">
        <v>0</v>
      </c>
      <c r="C65">
        <v>7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</v>
      </c>
      <c r="AY65">
        <v>0</v>
      </c>
      <c r="AZ65">
        <v>12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19</v>
      </c>
      <c r="BI65">
        <v>19</v>
      </c>
      <c r="BJ65">
        <v>0</v>
      </c>
      <c r="BK65">
        <v>0</v>
      </c>
      <c r="BL65">
        <v>0</v>
      </c>
      <c r="BM65">
        <v>12</v>
      </c>
      <c r="BN65">
        <v>31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7</v>
      </c>
      <c r="CB65">
        <v>0</v>
      </c>
      <c r="CC65">
        <v>1</v>
      </c>
      <c r="CD65">
        <v>0</v>
      </c>
      <c r="CE65">
        <v>4</v>
      </c>
      <c r="CF65">
        <v>14</v>
      </c>
      <c r="CG65">
        <v>26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87</v>
      </c>
    </row>
    <row r="66" spans="1:91" x14ac:dyDescent="0.2">
      <c r="A66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>
        <v>8</v>
      </c>
      <c r="BJ66">
        <v>0</v>
      </c>
      <c r="BK66">
        <v>3</v>
      </c>
      <c r="BL66">
        <v>0</v>
      </c>
      <c r="BM66">
        <v>17</v>
      </c>
      <c r="BN66">
        <v>28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2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7</v>
      </c>
      <c r="CF66">
        <v>16</v>
      </c>
      <c r="CG66">
        <v>24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57</v>
      </c>
    </row>
    <row r="67" spans="1:91" x14ac:dyDescent="0.2">
      <c r="A67">
        <v>63</v>
      </c>
      <c r="B67">
        <v>0</v>
      </c>
      <c r="C67">
        <v>10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4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6</v>
      </c>
      <c r="BI67">
        <v>8</v>
      </c>
      <c r="BJ67">
        <v>0</v>
      </c>
      <c r="BK67">
        <v>0</v>
      </c>
      <c r="BL67">
        <v>0</v>
      </c>
      <c r="BM67">
        <v>22</v>
      </c>
      <c r="BN67">
        <v>30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12</v>
      </c>
      <c r="CB67">
        <v>0</v>
      </c>
      <c r="CC67">
        <v>0</v>
      </c>
      <c r="CD67">
        <v>0</v>
      </c>
      <c r="CE67">
        <v>9</v>
      </c>
      <c r="CF67">
        <v>25</v>
      </c>
      <c r="CG67">
        <v>46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92</v>
      </c>
    </row>
    <row r="68" spans="1:91" x14ac:dyDescent="0.2">
      <c r="A68">
        <v>64</v>
      </c>
      <c r="B68">
        <v>0</v>
      </c>
      <c r="C68">
        <v>20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21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</v>
      </c>
      <c r="AV68">
        <v>0</v>
      </c>
      <c r="AW68">
        <v>0</v>
      </c>
      <c r="AX68">
        <v>2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10</v>
      </c>
      <c r="BI68">
        <v>6</v>
      </c>
      <c r="BJ68">
        <v>0</v>
      </c>
      <c r="BK68">
        <v>0</v>
      </c>
      <c r="BL68">
        <v>0</v>
      </c>
      <c r="BM68">
        <v>45</v>
      </c>
      <c r="BN68">
        <v>51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3</v>
      </c>
      <c r="CD68">
        <v>0</v>
      </c>
      <c r="CE68">
        <v>12</v>
      </c>
      <c r="CF68">
        <v>0</v>
      </c>
      <c r="CG68">
        <v>15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98</v>
      </c>
    </row>
    <row r="69" spans="1:91" x14ac:dyDescent="0.2">
      <c r="A69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4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6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18</v>
      </c>
      <c r="BI69">
        <v>7</v>
      </c>
      <c r="BJ69">
        <v>0</v>
      </c>
      <c r="BK69">
        <v>0</v>
      </c>
      <c r="BL69">
        <v>0</v>
      </c>
      <c r="BM69">
        <v>16</v>
      </c>
      <c r="BN69">
        <v>23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12</v>
      </c>
      <c r="CF69">
        <v>17</v>
      </c>
      <c r="CG69">
        <v>30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78</v>
      </c>
    </row>
    <row r="70" spans="1:91" x14ac:dyDescent="0.2">
      <c r="A70">
        <v>66</v>
      </c>
      <c r="B70">
        <v>0</v>
      </c>
      <c r="C70">
        <v>26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26</v>
      </c>
      <c r="P70">
        <v>0</v>
      </c>
      <c r="Q70">
        <v>0</v>
      </c>
      <c r="R70">
        <v>0</v>
      </c>
      <c r="S70">
        <v>0</v>
      </c>
      <c r="T70">
        <v>14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0</v>
      </c>
      <c r="AT70">
        <v>0</v>
      </c>
      <c r="AU70">
        <v>3</v>
      </c>
      <c r="AV70">
        <v>0</v>
      </c>
      <c r="AW70">
        <v>0</v>
      </c>
      <c r="AX70">
        <v>3</v>
      </c>
      <c r="AY70">
        <v>0</v>
      </c>
      <c r="AZ70">
        <v>3</v>
      </c>
      <c r="BA70">
        <v>7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19</v>
      </c>
      <c r="BI70">
        <v>3</v>
      </c>
      <c r="BJ70">
        <v>0</v>
      </c>
      <c r="BK70">
        <v>0</v>
      </c>
      <c r="BL70">
        <v>0</v>
      </c>
      <c r="BM70">
        <v>42</v>
      </c>
      <c r="BN70">
        <v>45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4</v>
      </c>
      <c r="CB70">
        <v>0</v>
      </c>
      <c r="CC70">
        <v>5</v>
      </c>
      <c r="CD70">
        <v>0</v>
      </c>
      <c r="CE70">
        <v>4</v>
      </c>
      <c r="CF70">
        <v>11</v>
      </c>
      <c r="CG70">
        <v>24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130</v>
      </c>
    </row>
    <row r="71" spans="1:91" x14ac:dyDescent="0.2">
      <c r="A71">
        <v>67</v>
      </c>
      <c r="B71">
        <v>0</v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9</v>
      </c>
      <c r="P71">
        <v>3</v>
      </c>
      <c r="Q71">
        <v>0</v>
      </c>
      <c r="R71">
        <v>0</v>
      </c>
      <c r="S71">
        <v>5</v>
      </c>
      <c r="T71">
        <v>0</v>
      </c>
      <c r="U71">
        <v>1</v>
      </c>
      <c r="V71">
        <v>4</v>
      </c>
      <c r="W71">
        <v>0</v>
      </c>
      <c r="X71">
        <v>0</v>
      </c>
      <c r="Y71">
        <v>0</v>
      </c>
      <c r="Z71">
        <v>0</v>
      </c>
      <c r="AA71">
        <v>0</v>
      </c>
      <c r="AB71">
        <v>13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2</v>
      </c>
      <c r="AY71">
        <v>0</v>
      </c>
      <c r="AZ71">
        <v>12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16</v>
      </c>
      <c r="BI71">
        <v>7</v>
      </c>
      <c r="BJ71">
        <v>0</v>
      </c>
      <c r="BK71">
        <v>0</v>
      </c>
      <c r="BL71">
        <v>0</v>
      </c>
      <c r="BM71">
        <v>28</v>
      </c>
      <c r="BN71">
        <v>35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31</v>
      </c>
      <c r="CG71">
        <v>31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104</v>
      </c>
    </row>
    <row r="72" spans="1:91" x14ac:dyDescent="0.2">
      <c r="A72">
        <v>68</v>
      </c>
      <c r="B72">
        <v>0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</v>
      </c>
      <c r="P72">
        <v>1</v>
      </c>
      <c r="Q72">
        <v>0</v>
      </c>
      <c r="R72">
        <v>1</v>
      </c>
      <c r="S72">
        <v>3</v>
      </c>
      <c r="T72">
        <v>3</v>
      </c>
      <c r="U72">
        <v>0</v>
      </c>
      <c r="V72">
        <v>12</v>
      </c>
      <c r="W72">
        <v>0</v>
      </c>
      <c r="X72">
        <v>3</v>
      </c>
      <c r="Y72">
        <v>0</v>
      </c>
      <c r="Z72">
        <v>0</v>
      </c>
      <c r="AA72">
        <v>5</v>
      </c>
      <c r="AB72">
        <v>28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11</v>
      </c>
      <c r="AU72">
        <v>5</v>
      </c>
      <c r="AV72">
        <v>0</v>
      </c>
      <c r="AW72">
        <v>0</v>
      </c>
      <c r="AX72">
        <v>0</v>
      </c>
      <c r="AY72">
        <v>0</v>
      </c>
      <c r="AZ72">
        <v>7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25</v>
      </c>
      <c r="BI72">
        <v>1</v>
      </c>
      <c r="BJ72">
        <v>0</v>
      </c>
      <c r="BK72">
        <v>0</v>
      </c>
      <c r="BL72">
        <v>0</v>
      </c>
      <c r="BM72">
        <v>18</v>
      </c>
      <c r="BN72">
        <v>19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9</v>
      </c>
      <c r="CG72">
        <v>9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84</v>
      </c>
    </row>
    <row r="73" spans="1:91" x14ac:dyDescent="0.2">
      <c r="A73">
        <v>69</v>
      </c>
      <c r="B73">
        <v>0</v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11</v>
      </c>
      <c r="P73">
        <v>2</v>
      </c>
      <c r="Q73">
        <v>0</v>
      </c>
      <c r="R73">
        <v>0</v>
      </c>
      <c r="S73">
        <v>0</v>
      </c>
      <c r="T73">
        <v>12</v>
      </c>
      <c r="U73">
        <v>0</v>
      </c>
      <c r="V73">
        <v>4</v>
      </c>
      <c r="W73">
        <v>0</v>
      </c>
      <c r="X73">
        <v>0</v>
      </c>
      <c r="Y73">
        <v>0</v>
      </c>
      <c r="Z73">
        <v>0</v>
      </c>
      <c r="AA73">
        <v>6</v>
      </c>
      <c r="AB73">
        <v>24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3</v>
      </c>
      <c r="AT73">
        <v>12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6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22</v>
      </c>
      <c r="BI73">
        <v>6</v>
      </c>
      <c r="BJ73">
        <v>0</v>
      </c>
      <c r="BK73">
        <v>0</v>
      </c>
      <c r="BL73">
        <v>0</v>
      </c>
      <c r="BM73">
        <v>42</v>
      </c>
      <c r="BN73">
        <v>48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8</v>
      </c>
      <c r="CG73">
        <v>8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113</v>
      </c>
    </row>
    <row r="74" spans="1:91" x14ac:dyDescent="0.2">
      <c r="A74">
        <v>70</v>
      </c>
      <c r="B74">
        <v>0</v>
      </c>
      <c r="C74">
        <v>15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3</v>
      </c>
      <c r="Q74">
        <v>3</v>
      </c>
      <c r="R74">
        <v>0</v>
      </c>
      <c r="S74">
        <v>2</v>
      </c>
      <c r="T74">
        <v>33</v>
      </c>
      <c r="U74">
        <v>0</v>
      </c>
      <c r="V74">
        <v>3</v>
      </c>
      <c r="W74">
        <v>2</v>
      </c>
      <c r="X74">
        <v>0</v>
      </c>
      <c r="Y74">
        <v>0</v>
      </c>
      <c r="Z74">
        <v>0</v>
      </c>
      <c r="AA74">
        <v>0</v>
      </c>
      <c r="AB74">
        <v>46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10</v>
      </c>
      <c r="AU74">
        <v>0</v>
      </c>
      <c r="AV74">
        <v>0</v>
      </c>
      <c r="AW74">
        <v>0</v>
      </c>
      <c r="AX74">
        <v>0</v>
      </c>
      <c r="AY74">
        <v>2</v>
      </c>
      <c r="AZ74">
        <v>22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37</v>
      </c>
      <c r="BI74">
        <v>4</v>
      </c>
      <c r="BJ74">
        <v>0</v>
      </c>
      <c r="BK74">
        <v>0</v>
      </c>
      <c r="BL74">
        <v>0</v>
      </c>
      <c r="BM74">
        <v>37</v>
      </c>
      <c r="BN74">
        <v>41</v>
      </c>
      <c r="BO74">
        <v>0</v>
      </c>
      <c r="BP74">
        <v>0</v>
      </c>
      <c r="BQ74">
        <v>1</v>
      </c>
      <c r="BR74">
        <v>2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47</v>
      </c>
      <c r="CG74">
        <v>47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190</v>
      </c>
    </row>
    <row r="75" spans="1:91" x14ac:dyDescent="0.2">
      <c r="A75">
        <v>71</v>
      </c>
      <c r="B75">
        <v>0</v>
      </c>
      <c r="C75">
        <v>23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23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3</v>
      </c>
      <c r="W75">
        <v>0</v>
      </c>
      <c r="X75">
        <v>0</v>
      </c>
      <c r="Y75">
        <v>0</v>
      </c>
      <c r="Z75">
        <v>0</v>
      </c>
      <c r="AA75">
        <v>3</v>
      </c>
      <c r="AB75">
        <v>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0</v>
      </c>
      <c r="AU75">
        <v>1</v>
      </c>
      <c r="AV75">
        <v>0</v>
      </c>
      <c r="AW75">
        <v>0</v>
      </c>
      <c r="AX75">
        <v>2</v>
      </c>
      <c r="AY75">
        <v>0</v>
      </c>
      <c r="AZ75">
        <v>29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36</v>
      </c>
      <c r="BI75">
        <v>5</v>
      </c>
      <c r="BJ75">
        <v>0</v>
      </c>
      <c r="BK75">
        <v>0</v>
      </c>
      <c r="BL75">
        <v>0</v>
      </c>
      <c r="BM75">
        <v>52</v>
      </c>
      <c r="BN75">
        <v>57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12</v>
      </c>
      <c r="CB75">
        <v>0</v>
      </c>
      <c r="CC75">
        <v>3</v>
      </c>
      <c r="CD75">
        <v>0</v>
      </c>
      <c r="CE75">
        <v>0</v>
      </c>
      <c r="CF75">
        <v>32</v>
      </c>
      <c r="CG75">
        <v>47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172</v>
      </c>
    </row>
    <row r="76" spans="1:91" x14ac:dyDescent="0.2">
      <c r="A76">
        <v>72</v>
      </c>
      <c r="B76">
        <v>0</v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15</v>
      </c>
      <c r="P76">
        <v>1</v>
      </c>
      <c r="Q76">
        <v>0</v>
      </c>
      <c r="R76">
        <v>0</v>
      </c>
      <c r="S76">
        <v>1</v>
      </c>
      <c r="T76">
        <v>28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35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16</v>
      </c>
      <c r="BA76">
        <v>18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41</v>
      </c>
      <c r="BI76">
        <v>0</v>
      </c>
      <c r="BJ76">
        <v>0</v>
      </c>
      <c r="BK76">
        <v>0</v>
      </c>
      <c r="BL76">
        <v>0</v>
      </c>
      <c r="BM76">
        <v>38</v>
      </c>
      <c r="BN76">
        <v>38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20</v>
      </c>
      <c r="CB76">
        <v>0</v>
      </c>
      <c r="CC76">
        <v>4</v>
      </c>
      <c r="CD76">
        <v>0</v>
      </c>
      <c r="CE76">
        <v>0</v>
      </c>
      <c r="CF76">
        <v>22</v>
      </c>
      <c r="CG76">
        <v>46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176</v>
      </c>
    </row>
    <row r="77" spans="1:91" x14ac:dyDescent="0.2">
      <c r="A77">
        <v>73</v>
      </c>
      <c r="B77">
        <v>0</v>
      </c>
      <c r="C77">
        <v>30</v>
      </c>
      <c r="D77">
        <v>0</v>
      </c>
      <c r="E77">
        <v>0</v>
      </c>
      <c r="F77">
        <v>0</v>
      </c>
      <c r="G77">
        <v>3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34</v>
      </c>
      <c r="P77">
        <v>2</v>
      </c>
      <c r="Q77">
        <v>1</v>
      </c>
      <c r="R77">
        <v>1</v>
      </c>
      <c r="S77">
        <v>0</v>
      </c>
      <c r="T77">
        <v>8</v>
      </c>
      <c r="U77">
        <v>0</v>
      </c>
      <c r="V77">
        <v>1</v>
      </c>
      <c r="W77">
        <v>6</v>
      </c>
      <c r="X77">
        <v>0</v>
      </c>
      <c r="Y77">
        <v>0</v>
      </c>
      <c r="Z77">
        <v>0</v>
      </c>
      <c r="AA77">
        <v>2</v>
      </c>
      <c r="AB77">
        <v>21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17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23</v>
      </c>
      <c r="BI77">
        <v>7</v>
      </c>
      <c r="BJ77">
        <v>0</v>
      </c>
      <c r="BK77">
        <v>0</v>
      </c>
      <c r="BL77">
        <v>0</v>
      </c>
      <c r="BM77">
        <v>22</v>
      </c>
      <c r="BN77">
        <v>29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12</v>
      </c>
      <c r="CB77">
        <v>0</v>
      </c>
      <c r="CC77">
        <v>1</v>
      </c>
      <c r="CD77">
        <v>0</v>
      </c>
      <c r="CE77">
        <v>0</v>
      </c>
      <c r="CF77">
        <v>14</v>
      </c>
      <c r="CG77">
        <v>27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135</v>
      </c>
    </row>
    <row r="78" spans="1:91" x14ac:dyDescent="0.2">
      <c r="A78">
        <v>74</v>
      </c>
      <c r="B78">
        <v>0</v>
      </c>
      <c r="C78">
        <v>36</v>
      </c>
      <c r="D78">
        <v>0</v>
      </c>
      <c r="E78">
        <v>0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38</v>
      </c>
      <c r="P78">
        <v>1</v>
      </c>
      <c r="Q78">
        <v>1</v>
      </c>
      <c r="R78">
        <v>0</v>
      </c>
      <c r="S78">
        <v>0</v>
      </c>
      <c r="T78">
        <v>42</v>
      </c>
      <c r="U78">
        <v>2</v>
      </c>
      <c r="V78">
        <v>2</v>
      </c>
      <c r="W78">
        <v>0</v>
      </c>
      <c r="X78">
        <v>0</v>
      </c>
      <c r="Y78">
        <v>0</v>
      </c>
      <c r="Z78">
        <v>0</v>
      </c>
      <c r="AA78">
        <v>3</v>
      </c>
      <c r="AB78">
        <v>51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2</v>
      </c>
      <c r="AX78">
        <v>7</v>
      </c>
      <c r="AY78">
        <v>1</v>
      </c>
      <c r="AZ78">
        <v>16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31</v>
      </c>
      <c r="BI78">
        <v>0</v>
      </c>
      <c r="BJ78">
        <v>0</v>
      </c>
      <c r="BK78">
        <v>0</v>
      </c>
      <c r="BL78">
        <v>0</v>
      </c>
      <c r="BM78">
        <v>41</v>
      </c>
      <c r="BN78">
        <v>41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11</v>
      </c>
      <c r="CB78">
        <v>0</v>
      </c>
      <c r="CC78">
        <v>8</v>
      </c>
      <c r="CD78">
        <v>0</v>
      </c>
      <c r="CE78">
        <v>0</v>
      </c>
      <c r="CF78">
        <v>36</v>
      </c>
      <c r="CG78">
        <v>55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216</v>
      </c>
    </row>
    <row r="79" spans="1:91" x14ac:dyDescent="0.2">
      <c r="A79">
        <v>75</v>
      </c>
      <c r="B79">
        <v>0</v>
      </c>
      <c r="C79">
        <v>21</v>
      </c>
      <c r="D79">
        <v>0</v>
      </c>
      <c r="E79">
        <v>0</v>
      </c>
      <c r="F79">
        <v>0</v>
      </c>
      <c r="G79">
        <v>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24</v>
      </c>
      <c r="P79">
        <v>0</v>
      </c>
      <c r="Q79">
        <v>0</v>
      </c>
      <c r="R79">
        <v>0</v>
      </c>
      <c r="S79">
        <v>0</v>
      </c>
      <c r="T79">
        <v>67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69</v>
      </c>
      <c r="AC79">
        <v>0</v>
      </c>
      <c r="AD79">
        <v>1</v>
      </c>
      <c r="AE79">
        <v>0</v>
      </c>
      <c r="AF79">
        <v>6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</v>
      </c>
      <c r="AR79">
        <v>0</v>
      </c>
      <c r="AS79">
        <v>0</v>
      </c>
      <c r="AT79">
        <v>24</v>
      </c>
      <c r="AU79">
        <v>0</v>
      </c>
      <c r="AV79">
        <v>0</v>
      </c>
      <c r="AW79">
        <v>1</v>
      </c>
      <c r="AX79">
        <v>2</v>
      </c>
      <c r="AY79">
        <v>0</v>
      </c>
      <c r="AZ79">
        <v>8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46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3</v>
      </c>
      <c r="CD79">
        <v>0</v>
      </c>
      <c r="CE79">
        <v>0</v>
      </c>
      <c r="CF79">
        <v>0</v>
      </c>
      <c r="CG79">
        <v>3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143</v>
      </c>
    </row>
    <row r="80" spans="1:91" x14ac:dyDescent="0.2">
      <c r="A80">
        <v>76</v>
      </c>
      <c r="B80">
        <v>0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</v>
      </c>
      <c r="P80">
        <v>2</v>
      </c>
      <c r="Q80">
        <v>0</v>
      </c>
      <c r="R80">
        <v>0</v>
      </c>
      <c r="S80">
        <v>0</v>
      </c>
      <c r="T80">
        <v>38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18</v>
      </c>
      <c r="AU80">
        <v>2</v>
      </c>
      <c r="AV80">
        <v>0</v>
      </c>
      <c r="AW80">
        <v>0</v>
      </c>
      <c r="AX80">
        <v>0</v>
      </c>
      <c r="AY80">
        <v>1</v>
      </c>
      <c r="AZ80">
        <v>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26</v>
      </c>
      <c r="BI80">
        <v>2</v>
      </c>
      <c r="BJ80">
        <v>0</v>
      </c>
      <c r="BK80">
        <v>0</v>
      </c>
      <c r="BL80">
        <v>0</v>
      </c>
      <c r="BM80">
        <v>32</v>
      </c>
      <c r="BN80">
        <v>34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7</v>
      </c>
      <c r="CB80">
        <v>0</v>
      </c>
      <c r="CC80">
        <v>1</v>
      </c>
      <c r="CD80">
        <v>0</v>
      </c>
      <c r="CE80">
        <v>0</v>
      </c>
      <c r="CF80">
        <v>27</v>
      </c>
      <c r="CG80">
        <v>35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140</v>
      </c>
    </row>
    <row r="81" spans="1:91" x14ac:dyDescent="0.2">
      <c r="A81">
        <v>77</v>
      </c>
      <c r="B81">
        <v>0</v>
      </c>
      <c r="C81">
        <v>13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14</v>
      </c>
      <c r="P81">
        <v>1</v>
      </c>
      <c r="Q81">
        <v>0</v>
      </c>
      <c r="R81">
        <v>0</v>
      </c>
      <c r="S81">
        <v>0</v>
      </c>
      <c r="T81">
        <v>54</v>
      </c>
      <c r="U81">
        <v>2</v>
      </c>
      <c r="V81">
        <v>2</v>
      </c>
      <c r="W81">
        <v>0</v>
      </c>
      <c r="X81">
        <v>0</v>
      </c>
      <c r="Y81">
        <v>0</v>
      </c>
      <c r="Z81">
        <v>0</v>
      </c>
      <c r="AA81">
        <v>2</v>
      </c>
      <c r="AB81">
        <v>61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7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6</v>
      </c>
      <c r="AY81">
        <v>0</v>
      </c>
      <c r="AZ81">
        <v>8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24</v>
      </c>
      <c r="BI81">
        <v>1</v>
      </c>
      <c r="BJ81">
        <v>0</v>
      </c>
      <c r="BK81">
        <v>0</v>
      </c>
      <c r="BL81">
        <v>0</v>
      </c>
      <c r="BM81">
        <v>12</v>
      </c>
      <c r="BN81">
        <v>13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22</v>
      </c>
      <c r="CB81">
        <v>0</v>
      </c>
      <c r="CC81">
        <v>5</v>
      </c>
      <c r="CD81">
        <v>0</v>
      </c>
      <c r="CE81">
        <v>0</v>
      </c>
      <c r="CF81">
        <v>2</v>
      </c>
      <c r="CG81">
        <v>29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141</v>
      </c>
    </row>
    <row r="82" spans="1:91" x14ac:dyDescent="0.2">
      <c r="A82">
        <v>78</v>
      </c>
      <c r="B82">
        <v>0</v>
      </c>
      <c r="C82">
        <v>12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12</v>
      </c>
      <c r="P82">
        <v>0</v>
      </c>
      <c r="Q82">
        <v>0</v>
      </c>
      <c r="R82">
        <v>0</v>
      </c>
      <c r="S82">
        <v>0</v>
      </c>
      <c r="T82">
        <v>61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61</v>
      </c>
      <c r="AC82">
        <v>0</v>
      </c>
      <c r="AD82">
        <v>0</v>
      </c>
      <c r="AE82">
        <v>0</v>
      </c>
      <c r="AF82">
        <v>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4</v>
      </c>
      <c r="AR82">
        <v>0</v>
      </c>
      <c r="AS82">
        <v>0</v>
      </c>
      <c r="AT82">
        <v>0</v>
      </c>
      <c r="AU82">
        <v>2</v>
      </c>
      <c r="AV82">
        <v>2</v>
      </c>
      <c r="AW82">
        <v>1</v>
      </c>
      <c r="AX82">
        <v>5</v>
      </c>
      <c r="AY82">
        <v>0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24</v>
      </c>
      <c r="BI82">
        <v>2</v>
      </c>
      <c r="BJ82">
        <v>0</v>
      </c>
      <c r="BK82">
        <v>0</v>
      </c>
      <c r="BL82">
        <v>0</v>
      </c>
      <c r="BM82">
        <v>22</v>
      </c>
      <c r="BN82">
        <v>24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1</v>
      </c>
      <c r="BZ82">
        <v>0</v>
      </c>
      <c r="CA82">
        <v>4</v>
      </c>
      <c r="CB82">
        <v>0</v>
      </c>
      <c r="CC82">
        <v>1</v>
      </c>
      <c r="CD82">
        <v>0</v>
      </c>
      <c r="CE82">
        <v>0</v>
      </c>
      <c r="CF82">
        <v>1</v>
      </c>
      <c r="CG82">
        <v>6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128</v>
      </c>
    </row>
    <row r="83" spans="1:91" x14ac:dyDescent="0.2">
      <c r="A83">
        <v>79</v>
      </c>
      <c r="B83">
        <v>0</v>
      </c>
      <c r="C83">
        <v>20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21</v>
      </c>
      <c r="P83">
        <v>0</v>
      </c>
      <c r="Q83">
        <v>0</v>
      </c>
      <c r="R83">
        <v>0</v>
      </c>
      <c r="S83">
        <v>0</v>
      </c>
      <c r="T83">
        <v>12</v>
      </c>
      <c r="U83">
        <v>0</v>
      </c>
      <c r="V83">
        <v>3</v>
      </c>
      <c r="W83">
        <v>0</v>
      </c>
      <c r="X83">
        <v>0</v>
      </c>
      <c r="Y83">
        <v>0</v>
      </c>
      <c r="Z83">
        <v>0</v>
      </c>
      <c r="AA83">
        <v>5</v>
      </c>
      <c r="AB83">
        <v>20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3</v>
      </c>
      <c r="AY83">
        <v>0</v>
      </c>
      <c r="AZ83">
        <v>22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26</v>
      </c>
      <c r="BI83">
        <v>7</v>
      </c>
      <c r="BJ83">
        <v>0</v>
      </c>
      <c r="BK83">
        <v>0</v>
      </c>
      <c r="BL83">
        <v>0</v>
      </c>
      <c r="BM83">
        <v>15</v>
      </c>
      <c r="BN83">
        <v>22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25</v>
      </c>
      <c r="CG83">
        <v>25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114</v>
      </c>
    </row>
    <row r="84" spans="1:91" x14ac:dyDescent="0.2">
      <c r="A84">
        <v>80</v>
      </c>
      <c r="B84">
        <v>0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6</v>
      </c>
      <c r="P84">
        <v>1</v>
      </c>
      <c r="Q84">
        <v>0</v>
      </c>
      <c r="R84">
        <v>0</v>
      </c>
      <c r="S84">
        <v>0</v>
      </c>
      <c r="T84">
        <v>86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89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6</v>
      </c>
      <c r="AU84">
        <v>0</v>
      </c>
      <c r="AV84">
        <v>0</v>
      </c>
      <c r="AW84">
        <v>0</v>
      </c>
      <c r="AX84">
        <v>0</v>
      </c>
      <c r="AY84">
        <v>2</v>
      </c>
      <c r="AZ84">
        <v>7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16</v>
      </c>
      <c r="BI84">
        <v>8</v>
      </c>
      <c r="BJ84">
        <v>0</v>
      </c>
      <c r="BK84">
        <v>0</v>
      </c>
      <c r="BL84">
        <v>0</v>
      </c>
      <c r="BM84">
        <v>12</v>
      </c>
      <c r="BN84">
        <v>20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2</v>
      </c>
      <c r="CD84">
        <v>0</v>
      </c>
      <c r="CE84">
        <v>0</v>
      </c>
      <c r="CF84">
        <v>35</v>
      </c>
      <c r="CG84">
        <v>37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169</v>
      </c>
    </row>
    <row r="85" spans="1:91" x14ac:dyDescent="0.2">
      <c r="A85">
        <v>81</v>
      </c>
      <c r="B85">
        <v>0</v>
      </c>
      <c r="C85">
        <v>22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>
        <v>0</v>
      </c>
      <c r="Z85">
        <v>0</v>
      </c>
      <c r="AA85">
        <v>2</v>
      </c>
      <c r="AB85">
        <v>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9</v>
      </c>
      <c r="AV85">
        <v>0</v>
      </c>
      <c r="AW85">
        <v>0</v>
      </c>
      <c r="AX85">
        <v>2</v>
      </c>
      <c r="AY85">
        <v>0</v>
      </c>
      <c r="AZ85">
        <v>12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23</v>
      </c>
      <c r="BI85">
        <v>4</v>
      </c>
      <c r="BJ85">
        <v>0</v>
      </c>
      <c r="BK85">
        <v>0</v>
      </c>
      <c r="BL85">
        <v>0</v>
      </c>
      <c r="BM85">
        <v>8</v>
      </c>
      <c r="BN85">
        <v>12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2</v>
      </c>
      <c r="CB85">
        <v>0</v>
      </c>
      <c r="CC85">
        <v>0</v>
      </c>
      <c r="CD85">
        <v>0</v>
      </c>
      <c r="CE85">
        <v>0</v>
      </c>
      <c r="CF85">
        <v>31</v>
      </c>
      <c r="CG85">
        <v>33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95</v>
      </c>
    </row>
    <row r="86" spans="1:91" x14ac:dyDescent="0.2">
      <c r="A86">
        <v>82</v>
      </c>
      <c r="B86">
        <v>0</v>
      </c>
      <c r="C86">
        <v>18</v>
      </c>
      <c r="D86">
        <v>0</v>
      </c>
      <c r="E86">
        <v>0</v>
      </c>
      <c r="F86">
        <v>0</v>
      </c>
      <c r="G86">
        <v>4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23</v>
      </c>
      <c r="P86">
        <v>2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2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>
        <v>0</v>
      </c>
      <c r="AW86">
        <v>0</v>
      </c>
      <c r="AX86">
        <v>8</v>
      </c>
      <c r="AY86">
        <v>0</v>
      </c>
      <c r="AZ86">
        <v>8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24</v>
      </c>
      <c r="BI86">
        <v>0</v>
      </c>
      <c r="BJ86">
        <v>0</v>
      </c>
      <c r="BK86">
        <v>0</v>
      </c>
      <c r="BL86">
        <v>0</v>
      </c>
      <c r="BM86">
        <v>65</v>
      </c>
      <c r="BN86">
        <v>65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6</v>
      </c>
      <c r="CD86">
        <v>0</v>
      </c>
      <c r="CE86">
        <v>0</v>
      </c>
      <c r="CF86">
        <v>16</v>
      </c>
      <c r="CG86">
        <v>22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139</v>
      </c>
    </row>
    <row r="87" spans="1:91" x14ac:dyDescent="0.2">
      <c r="A87">
        <v>83</v>
      </c>
      <c r="B87">
        <v>0</v>
      </c>
      <c r="C87">
        <v>14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5</v>
      </c>
      <c r="AB87">
        <v>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3</v>
      </c>
      <c r="AT87">
        <v>16</v>
      </c>
      <c r="AU87">
        <v>6</v>
      </c>
      <c r="AV87">
        <v>0</v>
      </c>
      <c r="AW87">
        <v>1</v>
      </c>
      <c r="AX87">
        <v>2</v>
      </c>
      <c r="AY87">
        <v>0</v>
      </c>
      <c r="AZ87">
        <v>11</v>
      </c>
      <c r="BA87">
        <v>7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46</v>
      </c>
      <c r="BI87">
        <v>1</v>
      </c>
      <c r="BJ87">
        <v>0</v>
      </c>
      <c r="BK87">
        <v>0</v>
      </c>
      <c r="BL87">
        <v>0</v>
      </c>
      <c r="BM87">
        <v>38</v>
      </c>
      <c r="BN87">
        <v>39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4</v>
      </c>
      <c r="CD87">
        <v>0</v>
      </c>
      <c r="CE87">
        <v>0</v>
      </c>
      <c r="CF87">
        <v>21</v>
      </c>
      <c r="CG87">
        <v>25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132</v>
      </c>
    </row>
    <row r="88" spans="1:91" x14ac:dyDescent="0.2">
      <c r="A88">
        <v>84</v>
      </c>
      <c r="B88">
        <v>0</v>
      </c>
      <c r="C88">
        <v>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2</v>
      </c>
      <c r="AV88">
        <v>0</v>
      </c>
      <c r="AW88">
        <v>0</v>
      </c>
      <c r="AX88">
        <v>2</v>
      </c>
      <c r="AY88">
        <v>1</v>
      </c>
      <c r="AZ88">
        <v>6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13</v>
      </c>
      <c r="BI88">
        <v>0</v>
      </c>
      <c r="BJ88">
        <v>0</v>
      </c>
      <c r="BK88">
        <v>0</v>
      </c>
      <c r="BL88">
        <v>0</v>
      </c>
      <c r="BM88">
        <v>37</v>
      </c>
      <c r="BN88">
        <v>37</v>
      </c>
      <c r="BO88">
        <v>0</v>
      </c>
      <c r="BP88">
        <v>0</v>
      </c>
      <c r="BQ88">
        <v>4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4</v>
      </c>
      <c r="BZ88">
        <v>0</v>
      </c>
      <c r="CA88">
        <v>11</v>
      </c>
      <c r="CB88">
        <v>0</v>
      </c>
      <c r="CC88">
        <v>2</v>
      </c>
      <c r="CD88">
        <v>0</v>
      </c>
      <c r="CE88">
        <v>0</v>
      </c>
      <c r="CF88">
        <v>54</v>
      </c>
      <c r="CG88">
        <v>67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142</v>
      </c>
    </row>
    <row r="89" spans="1:91" x14ac:dyDescent="0.2">
      <c r="A89">
        <v>85</v>
      </c>
      <c r="B89">
        <v>0</v>
      </c>
      <c r="C89">
        <v>24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25</v>
      </c>
      <c r="P89">
        <v>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2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8</v>
      </c>
      <c r="BI89">
        <v>0</v>
      </c>
      <c r="BJ89">
        <v>0</v>
      </c>
      <c r="BK89">
        <v>2</v>
      </c>
      <c r="BL89">
        <v>0</v>
      </c>
      <c r="BM89">
        <v>9</v>
      </c>
      <c r="BN89">
        <v>11</v>
      </c>
      <c r="BO89">
        <v>0</v>
      </c>
      <c r="BP89">
        <v>0</v>
      </c>
      <c r="BQ89">
        <v>3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4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7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59</v>
      </c>
    </row>
    <row r="90" spans="1:91" x14ac:dyDescent="0.2">
      <c r="A90">
        <v>86</v>
      </c>
      <c r="B90">
        <v>0</v>
      </c>
      <c r="C90">
        <v>17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19</v>
      </c>
      <c r="P90">
        <v>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</v>
      </c>
      <c r="AB90">
        <v>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3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6</v>
      </c>
      <c r="BI90">
        <v>1</v>
      </c>
      <c r="BJ90">
        <v>0</v>
      </c>
      <c r="BK90">
        <v>0</v>
      </c>
      <c r="BL90">
        <v>0</v>
      </c>
      <c r="BM90">
        <v>51</v>
      </c>
      <c r="BN90">
        <v>52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2</v>
      </c>
      <c r="CB90">
        <v>0</v>
      </c>
      <c r="CC90">
        <v>2</v>
      </c>
      <c r="CD90">
        <v>0</v>
      </c>
      <c r="CE90">
        <v>0</v>
      </c>
      <c r="CF90">
        <v>16</v>
      </c>
      <c r="CG90">
        <v>20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102</v>
      </c>
    </row>
    <row r="91" spans="1:91" x14ac:dyDescent="0.2">
      <c r="A91">
        <v>87</v>
      </c>
      <c r="B91">
        <v>0</v>
      </c>
      <c r="C91">
        <v>10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11</v>
      </c>
      <c r="P91">
        <v>2</v>
      </c>
      <c r="Q91">
        <v>0</v>
      </c>
      <c r="R91">
        <v>0</v>
      </c>
      <c r="S91">
        <v>0</v>
      </c>
      <c r="T91">
        <v>2</v>
      </c>
      <c r="U91">
        <v>0</v>
      </c>
      <c r="V91">
        <v>1</v>
      </c>
      <c r="W91">
        <v>1</v>
      </c>
      <c r="X91">
        <v>0</v>
      </c>
      <c r="Y91">
        <v>0</v>
      </c>
      <c r="Z91">
        <v>0</v>
      </c>
      <c r="AA91">
        <v>2</v>
      </c>
      <c r="AB91">
        <v>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3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9</v>
      </c>
      <c r="AV91">
        <v>1</v>
      </c>
      <c r="AW91">
        <v>0</v>
      </c>
      <c r="AX91">
        <v>6</v>
      </c>
      <c r="AY91">
        <v>0</v>
      </c>
      <c r="AZ91">
        <v>4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26</v>
      </c>
      <c r="BI91">
        <v>2</v>
      </c>
      <c r="BJ91">
        <v>0</v>
      </c>
      <c r="BK91">
        <v>0</v>
      </c>
      <c r="BL91">
        <v>0</v>
      </c>
      <c r="BM91">
        <v>54</v>
      </c>
      <c r="BN91">
        <v>56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</v>
      </c>
      <c r="CD91">
        <v>0</v>
      </c>
      <c r="CE91">
        <v>0</v>
      </c>
      <c r="CF91">
        <v>16</v>
      </c>
      <c r="CG91">
        <v>18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119</v>
      </c>
    </row>
    <row r="92" spans="1:91" x14ac:dyDescent="0.2">
      <c r="A92">
        <v>88</v>
      </c>
      <c r="B92">
        <v>0</v>
      </c>
      <c r="C92">
        <v>16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28</v>
      </c>
      <c r="AU92">
        <v>21</v>
      </c>
      <c r="AV92">
        <v>0</v>
      </c>
      <c r="AW92">
        <v>0</v>
      </c>
      <c r="AX92">
        <v>0</v>
      </c>
      <c r="AY92">
        <v>0</v>
      </c>
      <c r="AZ92">
        <v>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63</v>
      </c>
      <c r="BI92">
        <v>0</v>
      </c>
      <c r="BJ92">
        <v>0</v>
      </c>
      <c r="BK92">
        <v>0</v>
      </c>
      <c r="BL92">
        <v>0</v>
      </c>
      <c r="BM92">
        <v>32</v>
      </c>
      <c r="BN92">
        <v>32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21</v>
      </c>
      <c r="CB92">
        <v>0</v>
      </c>
      <c r="CC92">
        <v>0</v>
      </c>
      <c r="CD92">
        <v>0</v>
      </c>
      <c r="CE92">
        <v>0</v>
      </c>
      <c r="CF92">
        <v>14</v>
      </c>
      <c r="CG92">
        <v>35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147</v>
      </c>
    </row>
    <row r="93" spans="1:91" x14ac:dyDescent="0.2">
      <c r="A93">
        <v>89</v>
      </c>
      <c r="B93">
        <v>0</v>
      </c>
      <c r="C93">
        <v>24</v>
      </c>
      <c r="D93">
        <v>0</v>
      </c>
      <c r="E93">
        <v>0</v>
      </c>
      <c r="F93">
        <v>0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5</v>
      </c>
      <c r="AB93">
        <v>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11</v>
      </c>
      <c r="AU93">
        <v>16</v>
      </c>
      <c r="AV93">
        <v>0</v>
      </c>
      <c r="AW93">
        <v>1</v>
      </c>
      <c r="AX93">
        <v>1</v>
      </c>
      <c r="AY93">
        <v>0</v>
      </c>
      <c r="AZ93">
        <v>6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37</v>
      </c>
      <c r="BI93">
        <v>1</v>
      </c>
      <c r="BJ93">
        <v>0</v>
      </c>
      <c r="BK93">
        <v>0</v>
      </c>
      <c r="BL93">
        <v>0</v>
      </c>
      <c r="BM93">
        <v>45</v>
      </c>
      <c r="BN93">
        <v>46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33</v>
      </c>
      <c r="CB93">
        <v>0</v>
      </c>
      <c r="CC93">
        <v>0</v>
      </c>
      <c r="CD93">
        <v>0</v>
      </c>
      <c r="CE93">
        <v>0</v>
      </c>
      <c r="CF93">
        <v>31</v>
      </c>
      <c r="CG93">
        <v>64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179</v>
      </c>
    </row>
    <row r="94" spans="1:91" x14ac:dyDescent="0.2">
      <c r="A94">
        <v>90</v>
      </c>
      <c r="B94">
        <v>0</v>
      </c>
      <c r="C94">
        <v>19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19</v>
      </c>
      <c r="P94">
        <v>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5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0</v>
      </c>
      <c r="AU94">
        <v>7</v>
      </c>
      <c r="AV94">
        <v>0</v>
      </c>
      <c r="AW94">
        <v>0</v>
      </c>
      <c r="AX94">
        <v>3</v>
      </c>
      <c r="AY94">
        <v>0</v>
      </c>
      <c r="AZ94">
        <v>5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18</v>
      </c>
      <c r="BI94">
        <v>3</v>
      </c>
      <c r="BJ94">
        <v>0</v>
      </c>
      <c r="BK94">
        <v>0</v>
      </c>
      <c r="BL94">
        <v>0</v>
      </c>
      <c r="BM94">
        <v>18</v>
      </c>
      <c r="BN94">
        <v>21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21</v>
      </c>
      <c r="CG94">
        <v>21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84</v>
      </c>
    </row>
    <row r="95" spans="1:91" x14ac:dyDescent="0.2">
      <c r="A95">
        <v>91</v>
      </c>
      <c r="B95">
        <v>0</v>
      </c>
      <c r="C95">
        <v>11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12</v>
      </c>
      <c r="P95">
        <v>2</v>
      </c>
      <c r="Q95">
        <v>0</v>
      </c>
      <c r="R95">
        <v>0</v>
      </c>
      <c r="S95">
        <v>0</v>
      </c>
      <c r="T95">
        <v>2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4</v>
      </c>
      <c r="AB95">
        <v>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4</v>
      </c>
      <c r="AJ95">
        <v>0</v>
      </c>
      <c r="AK95">
        <v>0</v>
      </c>
      <c r="AL95">
        <v>0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0</v>
      </c>
      <c r="AU95">
        <v>3</v>
      </c>
      <c r="AV95">
        <v>0</v>
      </c>
      <c r="AW95">
        <v>1</v>
      </c>
      <c r="AX95">
        <v>3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17</v>
      </c>
      <c r="BI95">
        <v>2</v>
      </c>
      <c r="BJ95">
        <v>0</v>
      </c>
      <c r="BK95">
        <v>0</v>
      </c>
      <c r="BL95">
        <v>0</v>
      </c>
      <c r="BM95">
        <v>21</v>
      </c>
      <c r="BN95">
        <v>23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21</v>
      </c>
      <c r="CB95">
        <v>0</v>
      </c>
      <c r="CC95">
        <v>2</v>
      </c>
      <c r="CD95">
        <v>0</v>
      </c>
      <c r="CE95">
        <v>0</v>
      </c>
      <c r="CF95">
        <v>18</v>
      </c>
      <c r="CG95">
        <v>41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102</v>
      </c>
    </row>
    <row r="96" spans="1:91" x14ac:dyDescent="0.2">
      <c r="A96">
        <v>92</v>
      </c>
      <c r="B96">
        <v>0</v>
      </c>
      <c r="C96">
        <v>21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23</v>
      </c>
      <c r="P96">
        <v>4</v>
      </c>
      <c r="Q96">
        <v>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0</v>
      </c>
      <c r="Z96">
        <v>0</v>
      </c>
      <c r="AA96">
        <v>3</v>
      </c>
      <c r="AB96">
        <v>11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2</v>
      </c>
      <c r="AO96">
        <v>0</v>
      </c>
      <c r="AP96">
        <v>0</v>
      </c>
      <c r="AQ96">
        <v>0</v>
      </c>
      <c r="AR96">
        <v>0</v>
      </c>
      <c r="AS96">
        <v>4</v>
      </c>
      <c r="AT96">
        <v>0</v>
      </c>
      <c r="AU96">
        <v>11</v>
      </c>
      <c r="AV96">
        <v>1</v>
      </c>
      <c r="AW96">
        <v>0</v>
      </c>
      <c r="AX96">
        <v>4</v>
      </c>
      <c r="AY96">
        <v>3</v>
      </c>
      <c r="AZ96">
        <v>6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32</v>
      </c>
      <c r="BI96">
        <v>0</v>
      </c>
      <c r="BJ96">
        <v>0</v>
      </c>
      <c r="BK96">
        <v>0</v>
      </c>
      <c r="BL96">
        <v>0</v>
      </c>
      <c r="BM96">
        <v>23</v>
      </c>
      <c r="BN96">
        <v>23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16</v>
      </c>
      <c r="CG96">
        <v>16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106</v>
      </c>
    </row>
    <row r="97" spans="1:91" x14ac:dyDescent="0.2">
      <c r="A97">
        <v>93</v>
      </c>
      <c r="B97">
        <v>0</v>
      </c>
      <c r="C97">
        <v>3</v>
      </c>
      <c r="D97">
        <v>0</v>
      </c>
      <c r="E97">
        <v>0</v>
      </c>
      <c r="F97">
        <v>0</v>
      </c>
      <c r="G97">
        <v>2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3</v>
      </c>
      <c r="X97">
        <v>0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</v>
      </c>
      <c r="BF97">
        <v>0</v>
      </c>
      <c r="BG97">
        <v>0</v>
      </c>
      <c r="BH97">
        <v>8</v>
      </c>
      <c r="BI97">
        <v>3</v>
      </c>
      <c r="BJ97">
        <v>0</v>
      </c>
      <c r="BK97">
        <v>0</v>
      </c>
      <c r="BL97">
        <v>0</v>
      </c>
      <c r="BM97">
        <v>15</v>
      </c>
      <c r="BN97">
        <v>18</v>
      </c>
      <c r="BO97">
        <v>0</v>
      </c>
      <c r="BP97">
        <v>0</v>
      </c>
      <c r="BQ97">
        <v>0</v>
      </c>
      <c r="BR97">
        <v>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12</v>
      </c>
      <c r="CF97">
        <v>14</v>
      </c>
      <c r="CG97">
        <v>34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71</v>
      </c>
    </row>
    <row r="98" spans="1:91" x14ac:dyDescent="0.2">
      <c r="A98">
        <v>94</v>
      </c>
      <c r="B98">
        <v>0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7</v>
      </c>
      <c r="P98">
        <v>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</v>
      </c>
      <c r="X98">
        <v>0</v>
      </c>
      <c r="Y98">
        <v>0</v>
      </c>
      <c r="Z98">
        <v>0</v>
      </c>
      <c r="AA98">
        <v>0</v>
      </c>
      <c r="AB98">
        <v>8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</v>
      </c>
      <c r="BF98">
        <v>0</v>
      </c>
      <c r="BG98">
        <v>0</v>
      </c>
      <c r="BH98">
        <v>10</v>
      </c>
      <c r="BI98">
        <v>0</v>
      </c>
      <c r="BJ98">
        <v>0</v>
      </c>
      <c r="BK98">
        <v>0</v>
      </c>
      <c r="BL98">
        <v>0</v>
      </c>
      <c r="BM98">
        <v>65</v>
      </c>
      <c r="BN98">
        <v>65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0</v>
      </c>
      <c r="CA98">
        <v>9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9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101</v>
      </c>
    </row>
    <row r="99" spans="1:91" x14ac:dyDescent="0.2">
      <c r="A99">
        <v>95</v>
      </c>
      <c r="B99">
        <v>0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</v>
      </c>
      <c r="P99">
        <v>2</v>
      </c>
      <c r="Q99">
        <v>0</v>
      </c>
      <c r="R99">
        <v>0</v>
      </c>
      <c r="S99">
        <v>0</v>
      </c>
      <c r="T99">
        <v>0</v>
      </c>
      <c r="U99">
        <v>2</v>
      </c>
      <c r="V99">
        <v>0</v>
      </c>
      <c r="W99">
        <v>7</v>
      </c>
      <c r="X99">
        <v>3</v>
      </c>
      <c r="Y99">
        <v>0</v>
      </c>
      <c r="Z99">
        <v>0</v>
      </c>
      <c r="AA99">
        <v>0</v>
      </c>
      <c r="AB99">
        <v>14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4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</v>
      </c>
      <c r="AY99">
        <v>0</v>
      </c>
      <c r="AZ99">
        <v>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13</v>
      </c>
      <c r="BI99">
        <v>1</v>
      </c>
      <c r="BJ99">
        <v>0</v>
      </c>
      <c r="BK99">
        <v>0</v>
      </c>
      <c r="BL99">
        <v>0</v>
      </c>
      <c r="BM99">
        <v>12</v>
      </c>
      <c r="BN99">
        <v>13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11</v>
      </c>
      <c r="CB99">
        <v>0</v>
      </c>
      <c r="CC99">
        <v>0</v>
      </c>
      <c r="CD99">
        <v>0</v>
      </c>
      <c r="CE99">
        <v>2</v>
      </c>
      <c r="CF99">
        <v>10</v>
      </c>
      <c r="CG99">
        <v>23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73</v>
      </c>
    </row>
    <row r="100" spans="1:91" x14ac:dyDescent="0.2">
      <c r="A100">
        <v>96</v>
      </c>
      <c r="B100">
        <v>0</v>
      </c>
      <c r="C100">
        <v>18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18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</v>
      </c>
      <c r="AY100">
        <v>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5</v>
      </c>
      <c r="BI100">
        <v>0</v>
      </c>
      <c r="BJ100">
        <v>0</v>
      </c>
      <c r="BK100">
        <v>0</v>
      </c>
      <c r="BL100">
        <v>0</v>
      </c>
      <c r="BM100">
        <v>8</v>
      </c>
      <c r="BN100">
        <v>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30</v>
      </c>
      <c r="CB100">
        <v>0</v>
      </c>
      <c r="CC100">
        <v>0</v>
      </c>
      <c r="CD100">
        <v>0</v>
      </c>
      <c r="CE100">
        <v>0</v>
      </c>
      <c r="CF100">
        <v>14</v>
      </c>
      <c r="CG100">
        <v>44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77</v>
      </c>
    </row>
    <row r="101" spans="1:91" x14ac:dyDescent="0.2">
      <c r="A101">
        <v>97</v>
      </c>
      <c r="B101">
        <v>0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5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4</v>
      </c>
      <c r="AB101">
        <v>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2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8</v>
      </c>
      <c r="BI101">
        <v>3</v>
      </c>
      <c r="BJ101">
        <v>0</v>
      </c>
      <c r="BK101">
        <v>0</v>
      </c>
      <c r="BL101">
        <v>0</v>
      </c>
      <c r="BM101">
        <v>12</v>
      </c>
      <c r="BN101">
        <v>15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25</v>
      </c>
      <c r="CB101">
        <v>0</v>
      </c>
      <c r="CC101">
        <v>3</v>
      </c>
      <c r="CD101">
        <v>0</v>
      </c>
      <c r="CE101">
        <v>0</v>
      </c>
      <c r="CF101">
        <v>7</v>
      </c>
      <c r="CG101">
        <v>35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70</v>
      </c>
    </row>
    <row r="102" spans="1:91" x14ac:dyDescent="0.2">
      <c r="A102">
        <v>98</v>
      </c>
      <c r="B102">
        <v>0</v>
      </c>
      <c r="C102">
        <v>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15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0</v>
      </c>
      <c r="Y102">
        <v>0</v>
      </c>
      <c r="Z102">
        <v>0</v>
      </c>
      <c r="AA102">
        <v>1</v>
      </c>
      <c r="AB102">
        <v>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2</v>
      </c>
      <c r="AO102">
        <v>0</v>
      </c>
      <c r="AP102">
        <v>0</v>
      </c>
      <c r="AQ102">
        <v>0</v>
      </c>
      <c r="AR102">
        <v>0</v>
      </c>
      <c r="AS102">
        <v>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17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25</v>
      </c>
      <c r="BI102">
        <v>0</v>
      </c>
      <c r="BJ102">
        <v>0</v>
      </c>
      <c r="BK102">
        <v>0</v>
      </c>
      <c r="BL102">
        <v>0</v>
      </c>
      <c r="BM102">
        <v>17</v>
      </c>
      <c r="BN102">
        <v>17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42</v>
      </c>
      <c r="CB102">
        <v>0</v>
      </c>
      <c r="CC102">
        <v>1</v>
      </c>
      <c r="CD102">
        <v>0</v>
      </c>
      <c r="CE102">
        <v>0</v>
      </c>
      <c r="CF102">
        <v>5</v>
      </c>
      <c r="CG102">
        <v>48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109</v>
      </c>
    </row>
    <row r="103" spans="1:91" x14ac:dyDescent="0.2">
      <c r="A103">
        <v>99</v>
      </c>
      <c r="B103">
        <v>0</v>
      </c>
      <c r="C103">
        <v>21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22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12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19</v>
      </c>
      <c r="BI103">
        <v>3</v>
      </c>
      <c r="BJ103">
        <v>0</v>
      </c>
      <c r="BK103">
        <v>0</v>
      </c>
      <c r="BL103">
        <v>0</v>
      </c>
      <c r="BM103">
        <v>19</v>
      </c>
      <c r="BN103">
        <v>22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19</v>
      </c>
      <c r="CB103">
        <v>0</v>
      </c>
      <c r="CC103">
        <v>7</v>
      </c>
      <c r="CD103">
        <v>0</v>
      </c>
      <c r="CE103">
        <v>0</v>
      </c>
      <c r="CF103">
        <v>33</v>
      </c>
      <c r="CG103">
        <v>59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125</v>
      </c>
    </row>
    <row r="104" spans="1:91" x14ac:dyDescent="0.2">
      <c r="A104">
        <v>100</v>
      </c>
      <c r="B104">
        <v>0</v>
      </c>
      <c r="C104">
        <v>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10</v>
      </c>
      <c r="P104">
        <v>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5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3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7</v>
      </c>
      <c r="BI104">
        <v>1</v>
      </c>
      <c r="BJ104">
        <v>0</v>
      </c>
      <c r="BK104">
        <v>0</v>
      </c>
      <c r="BL104">
        <v>0</v>
      </c>
      <c r="BM104">
        <v>3</v>
      </c>
      <c r="BN104">
        <v>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29</v>
      </c>
      <c r="CG104">
        <v>29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55</v>
      </c>
    </row>
    <row r="105" spans="1:91" x14ac:dyDescent="0.2">
      <c r="A105">
        <v>101</v>
      </c>
      <c r="B105">
        <v>0</v>
      </c>
      <c r="C105">
        <v>16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17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14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14</v>
      </c>
      <c r="BI105">
        <v>3</v>
      </c>
      <c r="BJ105">
        <v>0</v>
      </c>
      <c r="BK105">
        <v>0</v>
      </c>
      <c r="BL105">
        <v>0</v>
      </c>
      <c r="BM105">
        <v>13</v>
      </c>
      <c r="BN105">
        <v>16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39</v>
      </c>
      <c r="CG105">
        <v>39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88</v>
      </c>
    </row>
    <row r="106" spans="1:91" x14ac:dyDescent="0.2">
      <c r="A106">
        <v>102</v>
      </c>
      <c r="B106">
        <v>0</v>
      </c>
      <c r="C106">
        <v>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11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15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47</v>
      </c>
      <c r="CG106">
        <v>47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80</v>
      </c>
    </row>
    <row r="107" spans="1:91" x14ac:dyDescent="0.2">
      <c r="A107">
        <v>103</v>
      </c>
      <c r="B107">
        <v>0</v>
      </c>
      <c r="C107">
        <v>28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28</v>
      </c>
      <c r="P107">
        <v>5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</v>
      </c>
      <c r="AY107">
        <v>0</v>
      </c>
      <c r="AZ107">
        <v>31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33</v>
      </c>
      <c r="BI107">
        <v>1</v>
      </c>
      <c r="BJ107">
        <v>0</v>
      </c>
      <c r="BK107">
        <v>0</v>
      </c>
      <c r="BL107">
        <v>0</v>
      </c>
      <c r="BM107">
        <v>17</v>
      </c>
      <c r="BN107">
        <v>18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14</v>
      </c>
      <c r="CB107">
        <v>0</v>
      </c>
      <c r="CC107">
        <v>0</v>
      </c>
      <c r="CD107">
        <v>0</v>
      </c>
      <c r="CE107">
        <v>0</v>
      </c>
      <c r="CF107">
        <v>30</v>
      </c>
      <c r="CG107">
        <v>44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133</v>
      </c>
    </row>
    <row r="108" spans="1:91" x14ac:dyDescent="0.2">
      <c r="A108">
        <v>104</v>
      </c>
      <c r="B108">
        <v>0</v>
      </c>
      <c r="C108">
        <v>19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19</v>
      </c>
      <c r="P108">
        <v>4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2</v>
      </c>
      <c r="AB108">
        <v>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17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19</v>
      </c>
      <c r="BI108">
        <v>1</v>
      </c>
      <c r="BJ108">
        <v>0</v>
      </c>
      <c r="BK108">
        <v>0</v>
      </c>
      <c r="BL108">
        <v>0</v>
      </c>
      <c r="BM108">
        <v>9</v>
      </c>
      <c r="BN108">
        <v>10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36</v>
      </c>
      <c r="CG108">
        <v>36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92</v>
      </c>
    </row>
    <row r="109" spans="1:91" x14ac:dyDescent="0.2">
      <c r="A109">
        <v>105</v>
      </c>
      <c r="B109">
        <v>0</v>
      </c>
      <c r="C109">
        <v>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</v>
      </c>
      <c r="P109">
        <v>0</v>
      </c>
      <c r="Q109">
        <v>0</v>
      </c>
      <c r="R109">
        <v>0</v>
      </c>
      <c r="S109">
        <v>0</v>
      </c>
      <c r="T109">
        <v>4</v>
      </c>
      <c r="U109">
        <v>4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3</v>
      </c>
      <c r="AB109">
        <v>13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5</v>
      </c>
      <c r="BI109">
        <v>0</v>
      </c>
      <c r="BJ109">
        <v>0</v>
      </c>
      <c r="BK109">
        <v>0</v>
      </c>
      <c r="BL109">
        <v>0</v>
      </c>
      <c r="BM109">
        <v>30</v>
      </c>
      <c r="BN109">
        <v>30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49</v>
      </c>
      <c r="CB109">
        <v>0</v>
      </c>
      <c r="CC109">
        <v>0</v>
      </c>
      <c r="CD109">
        <v>0</v>
      </c>
      <c r="CE109">
        <v>0</v>
      </c>
      <c r="CF109">
        <v>25</v>
      </c>
      <c r="CG109">
        <v>74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140</v>
      </c>
    </row>
    <row r="110" spans="1:91" x14ac:dyDescent="0.2">
      <c r="A110">
        <v>106</v>
      </c>
      <c r="B110">
        <v>0</v>
      </c>
      <c r="C110">
        <v>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8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6</v>
      </c>
      <c r="AB110">
        <v>8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0</v>
      </c>
      <c r="BJ110">
        <v>0</v>
      </c>
      <c r="BK110">
        <v>0</v>
      </c>
      <c r="BL110">
        <v>0</v>
      </c>
      <c r="BM110">
        <v>39</v>
      </c>
      <c r="BN110">
        <v>39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20</v>
      </c>
      <c r="CB110">
        <v>0</v>
      </c>
      <c r="CC110">
        <v>0</v>
      </c>
      <c r="CD110">
        <v>0</v>
      </c>
      <c r="CE110">
        <v>0</v>
      </c>
      <c r="CF110">
        <v>23</v>
      </c>
      <c r="CG110">
        <v>43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100</v>
      </c>
    </row>
    <row r="111" spans="1:91" x14ac:dyDescent="0.2">
      <c r="A111">
        <v>107</v>
      </c>
      <c r="B111">
        <v>0</v>
      </c>
      <c r="C111">
        <v>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3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</v>
      </c>
      <c r="BI111">
        <v>0</v>
      </c>
      <c r="BJ111">
        <v>0</v>
      </c>
      <c r="BK111">
        <v>0</v>
      </c>
      <c r="BL111">
        <v>0</v>
      </c>
      <c r="BM111">
        <v>65</v>
      </c>
      <c r="BN111">
        <v>65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25</v>
      </c>
      <c r="CB111">
        <v>0</v>
      </c>
      <c r="CC111">
        <v>0</v>
      </c>
      <c r="CD111">
        <v>0</v>
      </c>
      <c r="CE111">
        <v>4</v>
      </c>
      <c r="CF111">
        <v>35</v>
      </c>
      <c r="CG111">
        <v>64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148</v>
      </c>
    </row>
    <row r="112" spans="1:91" x14ac:dyDescent="0.2">
      <c r="A112">
        <v>108</v>
      </c>
      <c r="B112">
        <v>0</v>
      </c>
      <c r="C112">
        <v>20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18</v>
      </c>
      <c r="BI112">
        <v>0</v>
      </c>
      <c r="BJ112">
        <v>0</v>
      </c>
      <c r="BK112">
        <v>0</v>
      </c>
      <c r="BL112">
        <v>0</v>
      </c>
      <c r="BM112">
        <v>52</v>
      </c>
      <c r="BN112">
        <v>52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36</v>
      </c>
      <c r="CG112">
        <v>36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128</v>
      </c>
    </row>
    <row r="113" spans="1:91" x14ac:dyDescent="0.2">
      <c r="A113">
        <v>109</v>
      </c>
      <c r="B113">
        <v>0</v>
      </c>
      <c r="C113">
        <v>11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2</v>
      </c>
      <c r="AB113">
        <v>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30</v>
      </c>
      <c r="CB113">
        <v>0</v>
      </c>
      <c r="CC113">
        <v>6</v>
      </c>
      <c r="CD113">
        <v>0</v>
      </c>
      <c r="CE113">
        <v>2</v>
      </c>
      <c r="CF113">
        <v>14</v>
      </c>
      <c r="CG113">
        <v>52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75</v>
      </c>
    </row>
    <row r="114" spans="1:91" x14ac:dyDescent="0.2">
      <c r="A114">
        <v>110</v>
      </c>
      <c r="B114">
        <v>0</v>
      </c>
      <c r="C114">
        <v>12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</v>
      </c>
      <c r="P114">
        <v>4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4</v>
      </c>
      <c r="AB114">
        <v>10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4</v>
      </c>
      <c r="BI114">
        <v>0</v>
      </c>
      <c r="BJ114">
        <v>0</v>
      </c>
      <c r="BK114">
        <v>0</v>
      </c>
      <c r="BL114">
        <v>0</v>
      </c>
      <c r="BM114">
        <v>45</v>
      </c>
      <c r="BN114">
        <v>45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30</v>
      </c>
      <c r="CB114">
        <v>0</v>
      </c>
      <c r="CC114">
        <v>0</v>
      </c>
      <c r="CD114">
        <v>0</v>
      </c>
      <c r="CE114">
        <v>0</v>
      </c>
      <c r="CF114">
        <v>13</v>
      </c>
      <c r="CG114">
        <v>43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114</v>
      </c>
    </row>
    <row r="115" spans="1:91" x14ac:dyDescent="0.2">
      <c r="A115">
        <v>111</v>
      </c>
      <c r="B115">
        <v>0</v>
      </c>
      <c r="C115">
        <v>12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12</v>
      </c>
      <c r="P115">
        <v>0</v>
      </c>
      <c r="Q115">
        <v>1</v>
      </c>
      <c r="R115">
        <v>0</v>
      </c>
      <c r="S115">
        <v>0</v>
      </c>
      <c r="T115">
        <v>12</v>
      </c>
      <c r="U115">
        <v>2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2</v>
      </c>
      <c r="AB115">
        <v>19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16</v>
      </c>
      <c r="BI115">
        <v>10</v>
      </c>
      <c r="BJ115">
        <v>0</v>
      </c>
      <c r="BK115">
        <v>0</v>
      </c>
      <c r="BL115">
        <v>0</v>
      </c>
      <c r="BM115">
        <v>200</v>
      </c>
      <c r="BN115">
        <v>210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9</v>
      </c>
      <c r="CB115">
        <v>0</v>
      </c>
      <c r="CC115">
        <v>4</v>
      </c>
      <c r="CD115">
        <v>0</v>
      </c>
      <c r="CE115">
        <v>0</v>
      </c>
      <c r="CF115">
        <v>40</v>
      </c>
      <c r="CG115">
        <v>53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310</v>
      </c>
    </row>
    <row r="116" spans="1:91" x14ac:dyDescent="0.2">
      <c r="A116">
        <v>112</v>
      </c>
      <c r="B116">
        <v>0</v>
      </c>
      <c r="C116">
        <v>11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11</v>
      </c>
      <c r="P116">
        <v>0</v>
      </c>
      <c r="Q116">
        <v>0</v>
      </c>
      <c r="R116">
        <v>0</v>
      </c>
      <c r="S116">
        <v>0</v>
      </c>
      <c r="T116">
        <v>3</v>
      </c>
      <c r="U116">
        <v>0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11</v>
      </c>
      <c r="BI116">
        <v>3</v>
      </c>
      <c r="BJ116">
        <v>0</v>
      </c>
      <c r="BK116">
        <v>0</v>
      </c>
      <c r="BL116">
        <v>0</v>
      </c>
      <c r="BM116">
        <v>15</v>
      </c>
      <c r="BN116">
        <v>18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9</v>
      </c>
      <c r="CB116">
        <v>0</v>
      </c>
      <c r="CC116">
        <v>0</v>
      </c>
      <c r="CD116">
        <v>0</v>
      </c>
      <c r="CE116">
        <v>0</v>
      </c>
      <c r="CF116">
        <v>44</v>
      </c>
      <c r="CG116">
        <v>53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101</v>
      </c>
    </row>
    <row r="117" spans="1:91" x14ac:dyDescent="0.2">
      <c r="A117">
        <v>113</v>
      </c>
      <c r="B117">
        <v>0</v>
      </c>
      <c r="C117">
        <v>17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17</v>
      </c>
      <c r="P117">
        <v>0</v>
      </c>
      <c r="Q117">
        <v>1</v>
      </c>
      <c r="R117">
        <v>0</v>
      </c>
      <c r="S117">
        <v>0</v>
      </c>
      <c r="T117">
        <v>3</v>
      </c>
      <c r="U117">
        <v>4</v>
      </c>
      <c r="V117">
        <v>3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13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5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8</v>
      </c>
      <c r="BI117">
        <v>3</v>
      </c>
      <c r="BJ117">
        <v>0</v>
      </c>
      <c r="BK117">
        <v>0</v>
      </c>
      <c r="BL117">
        <v>0</v>
      </c>
      <c r="BM117">
        <v>150</v>
      </c>
      <c r="BN117">
        <v>153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8</v>
      </c>
      <c r="CB117">
        <v>0</v>
      </c>
      <c r="CC117">
        <v>2</v>
      </c>
      <c r="CD117">
        <v>0</v>
      </c>
      <c r="CE117">
        <v>2</v>
      </c>
      <c r="CF117">
        <v>23</v>
      </c>
      <c r="CG117">
        <v>35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226</v>
      </c>
    </row>
    <row r="118" spans="1:91" x14ac:dyDescent="0.2">
      <c r="A118">
        <v>114</v>
      </c>
      <c r="B118">
        <v>0</v>
      </c>
      <c r="C118">
        <v>37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37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17</v>
      </c>
      <c r="BI118">
        <v>0</v>
      </c>
      <c r="BJ118">
        <v>0</v>
      </c>
      <c r="BK118">
        <v>0</v>
      </c>
      <c r="BL118">
        <v>0</v>
      </c>
      <c r="BM118">
        <v>39</v>
      </c>
      <c r="BN118">
        <v>39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106</v>
      </c>
    </row>
    <row r="119" spans="1:91" x14ac:dyDescent="0.2">
      <c r="A119">
        <v>115</v>
      </c>
      <c r="B119">
        <v>0</v>
      </c>
      <c r="C119">
        <v>13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13</v>
      </c>
      <c r="P119">
        <v>0</v>
      </c>
      <c r="Q119">
        <v>0</v>
      </c>
      <c r="R119">
        <v>0</v>
      </c>
      <c r="S119">
        <v>0</v>
      </c>
      <c r="T119">
        <v>5</v>
      </c>
      <c r="U119">
        <v>0</v>
      </c>
      <c r="V119">
        <v>4</v>
      </c>
      <c r="W119">
        <v>0</v>
      </c>
      <c r="X119">
        <v>1</v>
      </c>
      <c r="Y119">
        <v>0</v>
      </c>
      <c r="Z119">
        <v>0</v>
      </c>
      <c r="AA119">
        <v>8</v>
      </c>
      <c r="AB119">
        <v>18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16</v>
      </c>
      <c r="BI119">
        <v>0</v>
      </c>
      <c r="BJ119">
        <v>0</v>
      </c>
      <c r="BK119">
        <v>0</v>
      </c>
      <c r="BL119">
        <v>0</v>
      </c>
      <c r="BM119">
        <v>150</v>
      </c>
      <c r="BN119">
        <v>150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32</v>
      </c>
      <c r="CG119">
        <v>32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229</v>
      </c>
    </row>
    <row r="120" spans="1:91" x14ac:dyDescent="0.2">
      <c r="A120">
        <v>116</v>
      </c>
      <c r="B120">
        <v>0</v>
      </c>
      <c r="C120">
        <v>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6</v>
      </c>
      <c r="P120">
        <v>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7</v>
      </c>
      <c r="Y120">
        <v>0</v>
      </c>
      <c r="Z120">
        <v>0</v>
      </c>
      <c r="AA120">
        <v>0</v>
      </c>
      <c r="AB120">
        <v>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6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10</v>
      </c>
      <c r="BI120">
        <v>1</v>
      </c>
      <c r="BJ120">
        <v>0</v>
      </c>
      <c r="BK120">
        <v>0</v>
      </c>
      <c r="BL120">
        <v>0</v>
      </c>
      <c r="BM120">
        <v>15</v>
      </c>
      <c r="BN120">
        <v>16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27</v>
      </c>
      <c r="CG120">
        <v>27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72</v>
      </c>
    </row>
    <row r="121" spans="1:91" x14ac:dyDescent="0.2">
      <c r="A121">
        <v>117</v>
      </c>
      <c r="B121">
        <v>0</v>
      </c>
      <c r="C121">
        <v>28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28</v>
      </c>
      <c r="P121">
        <v>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</v>
      </c>
      <c r="AT121">
        <v>0</v>
      </c>
      <c r="AU121">
        <v>0</v>
      </c>
      <c r="AV121">
        <v>0</v>
      </c>
      <c r="AW121">
        <v>0</v>
      </c>
      <c r="AX121">
        <v>3</v>
      </c>
      <c r="AY121">
        <v>1</v>
      </c>
      <c r="AZ121">
        <v>20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29</v>
      </c>
      <c r="BI121">
        <v>0</v>
      </c>
      <c r="BJ121">
        <v>0</v>
      </c>
      <c r="BK121">
        <v>0</v>
      </c>
      <c r="BL121">
        <v>0</v>
      </c>
      <c r="BM121">
        <v>17</v>
      </c>
      <c r="BN121">
        <v>17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12</v>
      </c>
      <c r="CG121">
        <v>12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93</v>
      </c>
    </row>
    <row r="122" spans="1:91" x14ac:dyDescent="0.2">
      <c r="A122">
        <v>118</v>
      </c>
      <c r="B122">
        <v>0</v>
      </c>
      <c r="C122">
        <v>17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18</v>
      </c>
      <c r="P122">
        <v>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</v>
      </c>
      <c r="AY122">
        <v>2</v>
      </c>
      <c r="AZ122">
        <v>18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27</v>
      </c>
      <c r="BI122">
        <v>4</v>
      </c>
      <c r="BJ122">
        <v>0</v>
      </c>
      <c r="BK122">
        <v>0</v>
      </c>
      <c r="BL122">
        <v>0</v>
      </c>
      <c r="BM122">
        <v>4</v>
      </c>
      <c r="BN122">
        <v>8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9</v>
      </c>
      <c r="CB122">
        <v>0</v>
      </c>
      <c r="CC122">
        <v>0</v>
      </c>
      <c r="CD122">
        <v>0</v>
      </c>
      <c r="CE122">
        <v>0</v>
      </c>
      <c r="CF122">
        <v>80</v>
      </c>
      <c r="CG122">
        <v>89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146</v>
      </c>
    </row>
    <row r="123" spans="1:91" x14ac:dyDescent="0.2">
      <c r="A123">
        <v>119</v>
      </c>
      <c r="B123">
        <v>0</v>
      </c>
      <c r="C123">
        <v>16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17</v>
      </c>
      <c r="P123">
        <v>0</v>
      </c>
      <c r="Q123">
        <v>0</v>
      </c>
      <c r="R123">
        <v>0</v>
      </c>
      <c r="S123">
        <v>0</v>
      </c>
      <c r="T123">
        <v>11</v>
      </c>
      <c r="U123">
        <v>0</v>
      </c>
      <c r="V123">
        <v>0</v>
      </c>
      <c r="W123">
        <v>3</v>
      </c>
      <c r="X123">
        <v>4</v>
      </c>
      <c r="Y123">
        <v>0</v>
      </c>
      <c r="Z123">
        <v>0</v>
      </c>
      <c r="AA123">
        <v>1</v>
      </c>
      <c r="AB123">
        <v>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2</v>
      </c>
      <c r="AO123">
        <v>0</v>
      </c>
      <c r="AP123">
        <v>0</v>
      </c>
      <c r="AQ123">
        <v>0</v>
      </c>
      <c r="AR123">
        <v>0</v>
      </c>
      <c r="AS123">
        <v>7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21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33</v>
      </c>
      <c r="BI123">
        <v>1</v>
      </c>
      <c r="BJ123">
        <v>0</v>
      </c>
      <c r="BK123">
        <v>0</v>
      </c>
      <c r="BL123">
        <v>0</v>
      </c>
      <c r="BM123">
        <v>20</v>
      </c>
      <c r="BN123">
        <v>21</v>
      </c>
      <c r="BO123">
        <v>0</v>
      </c>
      <c r="BP123">
        <v>0</v>
      </c>
      <c r="BQ123">
        <v>3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0</v>
      </c>
      <c r="CA123">
        <v>0</v>
      </c>
      <c r="CB123">
        <v>0</v>
      </c>
      <c r="CC123">
        <v>4</v>
      </c>
      <c r="CD123">
        <v>0</v>
      </c>
      <c r="CE123">
        <v>4</v>
      </c>
      <c r="CF123">
        <v>15</v>
      </c>
      <c r="CG123">
        <v>23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116</v>
      </c>
    </row>
    <row r="124" spans="1:91" x14ac:dyDescent="0.2">
      <c r="A124">
        <v>120</v>
      </c>
      <c r="B124">
        <v>0</v>
      </c>
      <c r="C124">
        <v>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26</v>
      </c>
      <c r="P124">
        <v>0</v>
      </c>
      <c r="Q124">
        <v>0</v>
      </c>
      <c r="R124">
        <v>0</v>
      </c>
      <c r="S124">
        <v>0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7</v>
      </c>
      <c r="AB124">
        <v>19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7</v>
      </c>
      <c r="AU124">
        <v>11</v>
      </c>
      <c r="AV124">
        <v>0</v>
      </c>
      <c r="AW124">
        <v>3</v>
      </c>
      <c r="AX124">
        <v>2</v>
      </c>
      <c r="AY124">
        <v>0</v>
      </c>
      <c r="AZ124">
        <v>7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33</v>
      </c>
      <c r="BI124">
        <v>0</v>
      </c>
      <c r="BJ124">
        <v>0</v>
      </c>
      <c r="BK124">
        <v>0</v>
      </c>
      <c r="BL124">
        <v>0</v>
      </c>
      <c r="BM124">
        <v>17</v>
      </c>
      <c r="BN124">
        <v>17</v>
      </c>
      <c r="BO124">
        <v>0</v>
      </c>
      <c r="BP124">
        <v>0</v>
      </c>
      <c r="BQ124">
        <v>0</v>
      </c>
      <c r="BR124">
        <v>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</v>
      </c>
      <c r="BZ124">
        <v>0</v>
      </c>
      <c r="CA124">
        <v>12</v>
      </c>
      <c r="CB124">
        <v>0</v>
      </c>
      <c r="CC124">
        <v>8</v>
      </c>
      <c r="CD124">
        <v>0</v>
      </c>
      <c r="CE124">
        <v>0</v>
      </c>
      <c r="CF124">
        <v>13</v>
      </c>
      <c r="CG124">
        <v>33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130</v>
      </c>
    </row>
    <row r="125" spans="1:91" x14ac:dyDescent="0.2">
      <c r="A125">
        <v>121</v>
      </c>
      <c r="B125">
        <v>0</v>
      </c>
      <c r="C125">
        <v>22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22</v>
      </c>
      <c r="P125">
        <v>1</v>
      </c>
      <c r="Q125">
        <v>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2</v>
      </c>
      <c r="AB125">
        <v>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</v>
      </c>
      <c r="AY125">
        <v>0</v>
      </c>
      <c r="AZ125">
        <v>10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18</v>
      </c>
      <c r="BI125">
        <v>0</v>
      </c>
      <c r="BJ125">
        <v>0</v>
      </c>
      <c r="BK125">
        <v>0</v>
      </c>
      <c r="BL125">
        <v>0</v>
      </c>
      <c r="BM125">
        <v>6</v>
      </c>
      <c r="BN125">
        <v>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15</v>
      </c>
      <c r="CB125">
        <v>0</v>
      </c>
      <c r="CC125">
        <v>4</v>
      </c>
      <c r="CD125">
        <v>0</v>
      </c>
      <c r="CE125">
        <v>0</v>
      </c>
      <c r="CF125">
        <v>6</v>
      </c>
      <c r="CG125">
        <v>25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78</v>
      </c>
    </row>
    <row r="126" spans="1:91" x14ac:dyDescent="0.2">
      <c r="A126">
        <v>122</v>
      </c>
      <c r="B126">
        <v>0</v>
      </c>
      <c r="C126">
        <v>16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17</v>
      </c>
      <c r="P126">
        <v>0</v>
      </c>
      <c r="Q126">
        <v>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</v>
      </c>
      <c r="X126">
        <v>0</v>
      </c>
      <c r="Y126">
        <v>0</v>
      </c>
      <c r="Z126">
        <v>0</v>
      </c>
      <c r="AA126">
        <v>0</v>
      </c>
      <c r="AB126">
        <v>8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3</v>
      </c>
      <c r="AO126">
        <v>0</v>
      </c>
      <c r="AP126">
        <v>1</v>
      </c>
      <c r="AQ126">
        <v>0</v>
      </c>
      <c r="AR126">
        <v>0</v>
      </c>
      <c r="AS126">
        <v>7</v>
      </c>
      <c r="AT126">
        <v>0</v>
      </c>
      <c r="AU126">
        <v>0</v>
      </c>
      <c r="AV126">
        <v>0</v>
      </c>
      <c r="AW126">
        <v>0</v>
      </c>
      <c r="AX126">
        <v>7</v>
      </c>
      <c r="AY126">
        <v>2</v>
      </c>
      <c r="AZ126">
        <v>14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36</v>
      </c>
      <c r="BI126">
        <v>5</v>
      </c>
      <c r="BJ126">
        <v>0</v>
      </c>
      <c r="BK126">
        <v>0</v>
      </c>
      <c r="BL126">
        <v>0</v>
      </c>
      <c r="BM126">
        <v>3</v>
      </c>
      <c r="BN126">
        <v>8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18</v>
      </c>
      <c r="CB126">
        <v>0</v>
      </c>
      <c r="CC126">
        <v>3</v>
      </c>
      <c r="CD126">
        <v>0</v>
      </c>
      <c r="CE126">
        <v>0</v>
      </c>
      <c r="CF126">
        <v>19</v>
      </c>
      <c r="CG126">
        <v>40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109</v>
      </c>
    </row>
    <row r="127" spans="1:91" x14ac:dyDescent="0.2">
      <c r="A127">
        <v>123</v>
      </c>
      <c r="B127">
        <v>0</v>
      </c>
      <c r="C127">
        <v>10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6</v>
      </c>
      <c r="AU127">
        <v>4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15</v>
      </c>
      <c r="BI127">
        <v>0</v>
      </c>
      <c r="BJ127">
        <v>0</v>
      </c>
      <c r="BK127">
        <v>0</v>
      </c>
      <c r="BL127">
        <v>0</v>
      </c>
      <c r="BM127">
        <v>17</v>
      </c>
      <c r="BN127">
        <v>17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3</v>
      </c>
      <c r="CB127">
        <v>0</v>
      </c>
      <c r="CC127">
        <v>3</v>
      </c>
      <c r="CD127">
        <v>0</v>
      </c>
      <c r="CE127">
        <v>0</v>
      </c>
      <c r="CF127">
        <v>24</v>
      </c>
      <c r="CG127">
        <v>30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75</v>
      </c>
    </row>
    <row r="128" spans="1:91" x14ac:dyDescent="0.2">
      <c r="A128">
        <v>124</v>
      </c>
      <c r="B128">
        <v>0</v>
      </c>
      <c r="C128">
        <v>18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0</v>
      </c>
      <c r="AW128">
        <v>0</v>
      </c>
      <c r="AX128">
        <v>2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9</v>
      </c>
      <c r="BI128">
        <v>0</v>
      </c>
      <c r="BJ128">
        <v>0</v>
      </c>
      <c r="BK128">
        <v>0</v>
      </c>
      <c r="BL128">
        <v>0</v>
      </c>
      <c r="BM128">
        <v>4</v>
      </c>
      <c r="BN128">
        <v>4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12</v>
      </c>
      <c r="CG128">
        <v>12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44</v>
      </c>
    </row>
    <row r="129" spans="1:91" x14ac:dyDescent="0.2">
      <c r="A129">
        <v>125</v>
      </c>
      <c r="B129">
        <v>0</v>
      </c>
      <c r="C129">
        <v>14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4</v>
      </c>
      <c r="M129">
        <v>0</v>
      </c>
      <c r="N129">
        <v>0</v>
      </c>
      <c r="O129">
        <v>19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4</v>
      </c>
      <c r="AB129">
        <v>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3</v>
      </c>
      <c r="BI129">
        <v>0</v>
      </c>
      <c r="BJ129">
        <v>0</v>
      </c>
      <c r="BK129">
        <v>0</v>
      </c>
      <c r="BL129">
        <v>0</v>
      </c>
      <c r="BM129">
        <v>15</v>
      </c>
      <c r="BN129">
        <v>15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24</v>
      </c>
      <c r="CG129">
        <v>25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70</v>
      </c>
    </row>
    <row r="130" spans="1:91" x14ac:dyDescent="0.2">
      <c r="A130">
        <v>126</v>
      </c>
      <c r="B130">
        <v>0</v>
      </c>
      <c r="C130">
        <v>25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</v>
      </c>
      <c r="M130">
        <v>1</v>
      </c>
      <c r="N130">
        <v>0</v>
      </c>
      <c r="O130">
        <v>29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3</v>
      </c>
      <c r="AB130">
        <v>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17</v>
      </c>
      <c r="AU130">
        <v>2</v>
      </c>
      <c r="AV130">
        <v>1</v>
      </c>
      <c r="AW130">
        <v>0</v>
      </c>
      <c r="AX130">
        <v>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3</v>
      </c>
      <c r="BF130">
        <v>0</v>
      </c>
      <c r="BG130">
        <v>0</v>
      </c>
      <c r="BH130">
        <v>32</v>
      </c>
      <c r="BI130">
        <v>3</v>
      </c>
      <c r="BJ130">
        <v>0</v>
      </c>
      <c r="BK130">
        <v>0</v>
      </c>
      <c r="BL130">
        <v>0</v>
      </c>
      <c r="BM130">
        <v>8</v>
      </c>
      <c r="BN130">
        <v>11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19</v>
      </c>
      <c r="CD130">
        <v>0</v>
      </c>
      <c r="CE130">
        <v>0</v>
      </c>
      <c r="CF130">
        <v>37</v>
      </c>
      <c r="CG130">
        <v>56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134</v>
      </c>
    </row>
    <row r="131" spans="1:91" x14ac:dyDescent="0.2">
      <c r="A131">
        <v>127</v>
      </c>
      <c r="B131">
        <v>0</v>
      </c>
      <c r="C131">
        <v>22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23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7</v>
      </c>
      <c r="BI131">
        <v>0</v>
      </c>
      <c r="BJ131">
        <v>0</v>
      </c>
      <c r="BK131">
        <v>0</v>
      </c>
      <c r="BL131">
        <v>0</v>
      </c>
      <c r="BM131">
        <v>25</v>
      </c>
      <c r="BN131">
        <v>25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25</v>
      </c>
      <c r="CB131">
        <v>0</v>
      </c>
      <c r="CC131">
        <v>16</v>
      </c>
      <c r="CD131">
        <v>0</v>
      </c>
      <c r="CE131">
        <v>1</v>
      </c>
      <c r="CF131">
        <v>41</v>
      </c>
      <c r="CG131">
        <v>83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144</v>
      </c>
    </row>
    <row r="132" spans="1:91" x14ac:dyDescent="0.2">
      <c r="A132">
        <v>128</v>
      </c>
      <c r="B132">
        <v>0</v>
      </c>
      <c r="C132">
        <v>15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16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3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6</v>
      </c>
      <c r="BI132">
        <v>0</v>
      </c>
      <c r="BJ132">
        <v>0</v>
      </c>
      <c r="BK132">
        <v>0</v>
      </c>
      <c r="BL132">
        <v>0</v>
      </c>
      <c r="BM132">
        <v>15</v>
      </c>
      <c r="BN132">
        <v>15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44</v>
      </c>
      <c r="CB132">
        <v>0</v>
      </c>
      <c r="CC132">
        <v>6</v>
      </c>
      <c r="CD132">
        <v>0</v>
      </c>
      <c r="CE132">
        <v>0</v>
      </c>
      <c r="CF132">
        <v>13</v>
      </c>
      <c r="CG132">
        <v>63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103</v>
      </c>
    </row>
    <row r="133" spans="1:91" x14ac:dyDescent="0.2">
      <c r="A133">
        <v>129</v>
      </c>
      <c r="B133">
        <v>0</v>
      </c>
      <c r="C133">
        <v>24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27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2</v>
      </c>
      <c r="AB133">
        <v>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</v>
      </c>
      <c r="AU133">
        <v>1</v>
      </c>
      <c r="AV133">
        <v>0</v>
      </c>
      <c r="AW133">
        <v>0</v>
      </c>
      <c r="AX133">
        <v>2</v>
      </c>
      <c r="AY133">
        <v>0</v>
      </c>
      <c r="AZ133">
        <v>16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23</v>
      </c>
      <c r="BI133">
        <v>3</v>
      </c>
      <c r="BJ133">
        <v>0</v>
      </c>
      <c r="BK133">
        <v>0</v>
      </c>
      <c r="BL133">
        <v>0</v>
      </c>
      <c r="BM133">
        <v>24</v>
      </c>
      <c r="BN133">
        <v>27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30</v>
      </c>
      <c r="CB133">
        <v>0</v>
      </c>
      <c r="CC133">
        <v>0</v>
      </c>
      <c r="CD133">
        <v>0</v>
      </c>
      <c r="CE133">
        <v>0</v>
      </c>
      <c r="CF133">
        <v>33</v>
      </c>
      <c r="CG133">
        <v>63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144</v>
      </c>
    </row>
    <row r="134" spans="1:91" x14ac:dyDescent="0.2">
      <c r="A134">
        <v>130</v>
      </c>
      <c r="B134">
        <v>0</v>
      </c>
      <c r="C134">
        <v>14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0</v>
      </c>
      <c r="N134">
        <v>0</v>
      </c>
      <c r="O134">
        <v>16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</v>
      </c>
      <c r="W134">
        <v>0</v>
      </c>
      <c r="X134">
        <v>0</v>
      </c>
      <c r="Y134">
        <v>0</v>
      </c>
      <c r="Z134">
        <v>0</v>
      </c>
      <c r="AA134">
        <v>2</v>
      </c>
      <c r="AB134">
        <v>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17</v>
      </c>
      <c r="AU134">
        <v>0</v>
      </c>
      <c r="AV134">
        <v>0</v>
      </c>
      <c r="AW134">
        <v>0</v>
      </c>
      <c r="AX134">
        <v>2</v>
      </c>
      <c r="AY134">
        <v>0</v>
      </c>
      <c r="AZ134">
        <v>11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31</v>
      </c>
      <c r="BI134">
        <v>4</v>
      </c>
      <c r="BJ134">
        <v>0</v>
      </c>
      <c r="BK134">
        <v>0</v>
      </c>
      <c r="BL134">
        <v>0</v>
      </c>
      <c r="BM134">
        <v>12</v>
      </c>
      <c r="BN134">
        <v>16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58</v>
      </c>
      <c r="CG134">
        <v>58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127</v>
      </c>
    </row>
    <row r="135" spans="1:91" x14ac:dyDescent="0.2">
      <c r="A135">
        <v>131</v>
      </c>
      <c r="B135">
        <v>0</v>
      </c>
      <c r="C135">
        <v>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18</v>
      </c>
      <c r="P135">
        <v>2</v>
      </c>
      <c r="Q135">
        <v>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18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22</v>
      </c>
      <c r="BI135">
        <v>5</v>
      </c>
      <c r="BJ135">
        <v>0</v>
      </c>
      <c r="BK135">
        <v>0</v>
      </c>
      <c r="BL135">
        <v>0</v>
      </c>
      <c r="BM135">
        <v>45</v>
      </c>
      <c r="BN135">
        <v>50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67</v>
      </c>
      <c r="CG135">
        <v>67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166</v>
      </c>
    </row>
    <row r="136" spans="1:91" x14ac:dyDescent="0.2">
      <c r="A136">
        <v>132</v>
      </c>
      <c r="B136">
        <v>0</v>
      </c>
      <c r="C136">
        <v>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11</v>
      </c>
      <c r="P136">
        <v>1</v>
      </c>
      <c r="Q136">
        <v>2</v>
      </c>
      <c r="R136">
        <v>0</v>
      </c>
      <c r="S136">
        <v>0</v>
      </c>
      <c r="T136">
        <v>35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2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7</v>
      </c>
      <c r="BI136">
        <v>3</v>
      </c>
      <c r="BJ136">
        <v>0</v>
      </c>
      <c r="BK136">
        <v>0</v>
      </c>
      <c r="BL136">
        <v>0</v>
      </c>
      <c r="BM136">
        <v>10</v>
      </c>
      <c r="BN136">
        <v>13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50</v>
      </c>
      <c r="CG136">
        <v>50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119</v>
      </c>
    </row>
    <row r="137" spans="1:91" x14ac:dyDescent="0.2">
      <c r="A137">
        <v>133</v>
      </c>
      <c r="B137">
        <v>0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21</v>
      </c>
      <c r="P137">
        <v>0</v>
      </c>
      <c r="Q137">
        <v>1</v>
      </c>
      <c r="R137">
        <v>0</v>
      </c>
      <c r="S137">
        <v>0</v>
      </c>
      <c r="T137">
        <v>3</v>
      </c>
      <c r="U137">
        <v>0</v>
      </c>
      <c r="V137">
        <v>3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</v>
      </c>
      <c r="AY137">
        <v>0</v>
      </c>
      <c r="AZ137">
        <v>14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17</v>
      </c>
      <c r="BI137">
        <v>4</v>
      </c>
      <c r="BJ137">
        <v>0</v>
      </c>
      <c r="BK137">
        <v>0</v>
      </c>
      <c r="BL137">
        <v>0</v>
      </c>
      <c r="BM137">
        <v>15</v>
      </c>
      <c r="BN137">
        <v>19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0</v>
      </c>
      <c r="CE137">
        <v>0</v>
      </c>
      <c r="CF137">
        <v>15</v>
      </c>
      <c r="CG137">
        <v>17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82</v>
      </c>
    </row>
    <row r="138" spans="1:91" x14ac:dyDescent="0.2">
      <c r="A138">
        <v>134</v>
      </c>
      <c r="B138">
        <v>0</v>
      </c>
      <c r="C138">
        <v>10</v>
      </c>
      <c r="D138">
        <v>0</v>
      </c>
      <c r="E138">
        <v>0</v>
      </c>
      <c r="F138">
        <v>0</v>
      </c>
      <c r="G138">
        <v>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</v>
      </c>
      <c r="P138">
        <v>2</v>
      </c>
      <c r="Q138">
        <v>0</v>
      </c>
      <c r="R138">
        <v>0</v>
      </c>
      <c r="S138">
        <v>0</v>
      </c>
      <c r="T138">
        <v>10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</v>
      </c>
      <c r="AB138">
        <v>18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2</v>
      </c>
      <c r="AY138">
        <v>0</v>
      </c>
      <c r="AZ138">
        <v>27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0</v>
      </c>
      <c r="BG138">
        <v>0</v>
      </c>
      <c r="BH138">
        <v>35</v>
      </c>
      <c r="BI138">
        <v>3</v>
      </c>
      <c r="BJ138">
        <v>0</v>
      </c>
      <c r="BK138">
        <v>0</v>
      </c>
      <c r="BL138">
        <v>0</v>
      </c>
      <c r="BM138">
        <v>25</v>
      </c>
      <c r="BN138">
        <v>28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93</v>
      </c>
    </row>
    <row r="139" spans="1:91" x14ac:dyDescent="0.2">
      <c r="A139">
        <v>135</v>
      </c>
      <c r="B139">
        <v>0</v>
      </c>
      <c r="C139">
        <v>13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13</v>
      </c>
      <c r="P139">
        <v>2</v>
      </c>
      <c r="Q139">
        <v>2</v>
      </c>
      <c r="R139">
        <v>0</v>
      </c>
      <c r="S139">
        <v>0</v>
      </c>
      <c r="T139">
        <v>10</v>
      </c>
      <c r="U139">
        <v>1</v>
      </c>
      <c r="V139">
        <v>2</v>
      </c>
      <c r="W139">
        <v>0</v>
      </c>
      <c r="X139">
        <v>2</v>
      </c>
      <c r="Y139">
        <v>0</v>
      </c>
      <c r="Z139">
        <v>0</v>
      </c>
      <c r="AA139">
        <v>5</v>
      </c>
      <c r="AB139">
        <v>24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</v>
      </c>
      <c r="AO139">
        <v>0</v>
      </c>
      <c r="AP139">
        <v>0</v>
      </c>
      <c r="AQ139">
        <v>3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2</v>
      </c>
      <c r="AY139">
        <v>0</v>
      </c>
      <c r="AZ139">
        <v>8</v>
      </c>
      <c r="BA139">
        <v>0</v>
      </c>
      <c r="BB139">
        <v>0</v>
      </c>
      <c r="BC139">
        <v>0</v>
      </c>
      <c r="BD139">
        <v>0</v>
      </c>
      <c r="BE139">
        <v>2</v>
      </c>
      <c r="BF139">
        <v>0</v>
      </c>
      <c r="BG139">
        <v>0</v>
      </c>
      <c r="BH139">
        <v>18</v>
      </c>
      <c r="BI139">
        <v>1</v>
      </c>
      <c r="BJ139">
        <v>0</v>
      </c>
      <c r="BK139">
        <v>0</v>
      </c>
      <c r="BL139">
        <v>0</v>
      </c>
      <c r="BM139">
        <v>55</v>
      </c>
      <c r="BN139">
        <v>56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3</v>
      </c>
      <c r="CD139">
        <v>0</v>
      </c>
      <c r="CE139">
        <v>0</v>
      </c>
      <c r="CF139">
        <v>23</v>
      </c>
      <c r="CG139">
        <v>26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137</v>
      </c>
    </row>
    <row r="140" spans="1:91" x14ac:dyDescent="0.2">
      <c r="A140">
        <v>136</v>
      </c>
      <c r="B140">
        <v>0</v>
      </c>
      <c r="C140">
        <v>12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12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8</v>
      </c>
      <c r="AU140">
        <v>8</v>
      </c>
      <c r="AV140">
        <v>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22</v>
      </c>
      <c r="BI140">
        <v>0</v>
      </c>
      <c r="BJ140">
        <v>0</v>
      </c>
      <c r="BK140">
        <v>0</v>
      </c>
      <c r="BL140">
        <v>0</v>
      </c>
      <c r="BM140">
        <v>9</v>
      </c>
      <c r="BN140">
        <v>9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24</v>
      </c>
      <c r="CG140">
        <v>24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69</v>
      </c>
    </row>
    <row r="141" spans="1:91" x14ac:dyDescent="0.2">
      <c r="A141">
        <v>137</v>
      </c>
      <c r="B141">
        <v>0</v>
      </c>
      <c r="C141">
        <v>13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13</v>
      </c>
      <c r="P141">
        <v>3</v>
      </c>
      <c r="Q141">
        <v>0</v>
      </c>
      <c r="R141">
        <v>0</v>
      </c>
      <c r="S141">
        <v>0</v>
      </c>
      <c r="T141">
        <v>7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7</v>
      </c>
      <c r="AU141">
        <v>1</v>
      </c>
      <c r="AV141">
        <v>3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13</v>
      </c>
      <c r="BI141">
        <v>1</v>
      </c>
      <c r="BJ141">
        <v>0</v>
      </c>
      <c r="BK141">
        <v>0</v>
      </c>
      <c r="BL141">
        <v>0</v>
      </c>
      <c r="BM141">
        <v>9</v>
      </c>
      <c r="BN141">
        <v>10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22</v>
      </c>
      <c r="CG141">
        <v>22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69</v>
      </c>
    </row>
    <row r="142" spans="1:91" x14ac:dyDescent="0.2">
      <c r="A142">
        <v>138</v>
      </c>
      <c r="B142">
        <v>0</v>
      </c>
      <c r="C142">
        <v>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10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3</v>
      </c>
      <c r="AB142">
        <v>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14</v>
      </c>
      <c r="AU142">
        <v>3</v>
      </c>
      <c r="AV142">
        <v>2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0</v>
      </c>
      <c r="BG142">
        <v>0</v>
      </c>
      <c r="BH142">
        <v>22</v>
      </c>
      <c r="BI142">
        <v>0</v>
      </c>
      <c r="BJ142">
        <v>0</v>
      </c>
      <c r="BK142">
        <v>0</v>
      </c>
      <c r="BL142">
        <v>0</v>
      </c>
      <c r="BM142">
        <v>4</v>
      </c>
      <c r="BN142">
        <v>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9</v>
      </c>
      <c r="CG142">
        <v>9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50</v>
      </c>
    </row>
    <row r="143" spans="1:91" x14ac:dyDescent="0.2">
      <c r="A143">
        <v>139</v>
      </c>
      <c r="B143">
        <v>0</v>
      </c>
      <c r="C143">
        <v>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0</v>
      </c>
      <c r="AA143">
        <v>3</v>
      </c>
      <c r="AB143">
        <v>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0</v>
      </c>
      <c r="AV143">
        <v>0</v>
      </c>
      <c r="AW143">
        <v>0</v>
      </c>
      <c r="AX143">
        <v>0</v>
      </c>
      <c r="AY143">
        <v>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5</v>
      </c>
      <c r="BI143">
        <v>1</v>
      </c>
      <c r="BJ143">
        <v>0</v>
      </c>
      <c r="BK143">
        <v>0</v>
      </c>
      <c r="BL143">
        <v>0</v>
      </c>
      <c r="BM143">
        <v>6</v>
      </c>
      <c r="BN143">
        <v>7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</v>
      </c>
      <c r="CD143">
        <v>0</v>
      </c>
      <c r="CE143">
        <v>0</v>
      </c>
      <c r="CF143">
        <v>23</v>
      </c>
      <c r="CG143">
        <v>25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50</v>
      </c>
    </row>
    <row r="144" spans="1:91" x14ac:dyDescent="0.2">
      <c r="A144">
        <v>140</v>
      </c>
      <c r="B144">
        <v>0</v>
      </c>
      <c r="C144">
        <v>24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8</v>
      </c>
      <c r="AU144">
        <v>4</v>
      </c>
      <c r="AV144">
        <v>0</v>
      </c>
      <c r="AW144">
        <v>0</v>
      </c>
      <c r="AX144">
        <v>0</v>
      </c>
      <c r="AY144">
        <v>1</v>
      </c>
      <c r="AZ144">
        <v>4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17</v>
      </c>
      <c r="BI144">
        <v>3</v>
      </c>
      <c r="BJ144">
        <v>0</v>
      </c>
      <c r="BK144">
        <v>0</v>
      </c>
      <c r="BL144">
        <v>0</v>
      </c>
      <c r="BM144">
        <v>25</v>
      </c>
      <c r="BN144">
        <v>28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23</v>
      </c>
      <c r="CB144">
        <v>0</v>
      </c>
      <c r="CC144">
        <v>0</v>
      </c>
      <c r="CD144">
        <v>0</v>
      </c>
      <c r="CE144">
        <v>0</v>
      </c>
      <c r="CF144">
        <v>18</v>
      </c>
      <c r="CG144">
        <v>41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116</v>
      </c>
    </row>
    <row r="145" spans="1:91" x14ac:dyDescent="0.2">
      <c r="A145">
        <v>141</v>
      </c>
      <c r="B145">
        <v>0</v>
      </c>
      <c r="C145">
        <v>16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2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8</v>
      </c>
      <c r="BI145">
        <v>1</v>
      </c>
      <c r="BJ145">
        <v>0</v>
      </c>
      <c r="BK145">
        <v>0</v>
      </c>
      <c r="BL145">
        <v>0</v>
      </c>
      <c r="BM145">
        <v>9</v>
      </c>
      <c r="BN145">
        <v>10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7</v>
      </c>
      <c r="CG145">
        <v>7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44</v>
      </c>
    </row>
    <row r="146" spans="1:91" x14ac:dyDescent="0.2">
      <c r="A146">
        <v>142</v>
      </c>
      <c r="B146">
        <v>0</v>
      </c>
      <c r="C146">
        <v>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4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7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15</v>
      </c>
      <c r="CG146">
        <v>15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34</v>
      </c>
    </row>
    <row r="147" spans="1:91" x14ac:dyDescent="0.2">
      <c r="A147">
        <v>143</v>
      </c>
      <c r="B147">
        <v>0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</v>
      </c>
      <c r="P147">
        <v>0</v>
      </c>
      <c r="Q147">
        <v>0</v>
      </c>
      <c r="R147">
        <v>0</v>
      </c>
      <c r="S147">
        <v>0</v>
      </c>
      <c r="T147">
        <v>7</v>
      </c>
      <c r="U147">
        <v>1</v>
      </c>
      <c r="V147">
        <v>5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17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3</v>
      </c>
      <c r="BI147">
        <v>3</v>
      </c>
      <c r="BJ147">
        <v>0</v>
      </c>
      <c r="BK147">
        <v>0</v>
      </c>
      <c r="BL147">
        <v>0</v>
      </c>
      <c r="BM147">
        <v>37</v>
      </c>
      <c r="BN147">
        <v>40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25</v>
      </c>
      <c r="CB147">
        <v>0</v>
      </c>
      <c r="CC147">
        <v>2</v>
      </c>
      <c r="CD147">
        <v>0</v>
      </c>
      <c r="CE147">
        <v>0</v>
      </c>
      <c r="CF147">
        <v>20</v>
      </c>
      <c r="CG147">
        <v>47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110</v>
      </c>
    </row>
    <row r="148" spans="1:91" x14ac:dyDescent="0.2">
      <c r="A148">
        <v>144</v>
      </c>
      <c r="B148">
        <v>0</v>
      </c>
      <c r="C148">
        <v>21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21</v>
      </c>
      <c r="P148">
        <v>0</v>
      </c>
      <c r="Q148">
        <v>0</v>
      </c>
      <c r="R148">
        <v>0</v>
      </c>
      <c r="S148">
        <v>1</v>
      </c>
      <c r="T148">
        <v>7</v>
      </c>
      <c r="U148">
        <v>0</v>
      </c>
      <c r="V148">
        <v>6</v>
      </c>
      <c r="W148">
        <v>0</v>
      </c>
      <c r="X148">
        <v>1</v>
      </c>
      <c r="Y148">
        <v>0</v>
      </c>
      <c r="Z148">
        <v>0</v>
      </c>
      <c r="AA148">
        <v>7</v>
      </c>
      <c r="AB148">
        <v>22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8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9</v>
      </c>
      <c r="BI148">
        <v>2</v>
      </c>
      <c r="BJ148">
        <v>0</v>
      </c>
      <c r="BK148">
        <v>0</v>
      </c>
      <c r="BL148">
        <v>0</v>
      </c>
      <c r="BM148">
        <v>35</v>
      </c>
      <c r="BN148">
        <v>37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3</v>
      </c>
      <c r="CD148">
        <v>0</v>
      </c>
      <c r="CE148">
        <v>0</v>
      </c>
      <c r="CF148">
        <v>29</v>
      </c>
      <c r="CG148">
        <v>32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121</v>
      </c>
    </row>
    <row r="149" spans="1:91" x14ac:dyDescent="0.2">
      <c r="A149">
        <v>145</v>
      </c>
      <c r="B149">
        <v>0</v>
      </c>
      <c r="C149">
        <v>18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19</v>
      </c>
      <c r="P149">
        <v>2</v>
      </c>
      <c r="Q149">
        <v>0</v>
      </c>
      <c r="R149">
        <v>0</v>
      </c>
      <c r="S149">
        <v>0</v>
      </c>
      <c r="T149">
        <v>7</v>
      </c>
      <c r="U149">
        <v>2</v>
      </c>
      <c r="V149">
        <v>22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39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4</v>
      </c>
      <c r="AY149">
        <v>0</v>
      </c>
      <c r="AZ149">
        <v>12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17</v>
      </c>
      <c r="BI149">
        <v>4</v>
      </c>
      <c r="BJ149">
        <v>0</v>
      </c>
      <c r="BK149">
        <v>0</v>
      </c>
      <c r="BL149">
        <v>0</v>
      </c>
      <c r="BM149">
        <v>10</v>
      </c>
      <c r="BN149">
        <v>14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6</v>
      </c>
      <c r="CG149">
        <v>6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95</v>
      </c>
    </row>
    <row r="150" spans="1:91" x14ac:dyDescent="0.2">
      <c r="A150">
        <v>146</v>
      </c>
      <c r="B150">
        <v>0</v>
      </c>
      <c r="C150">
        <v>25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15</v>
      </c>
      <c r="W150">
        <v>0</v>
      </c>
      <c r="X150">
        <v>0</v>
      </c>
      <c r="Y150">
        <v>0</v>
      </c>
      <c r="Z150">
        <v>0</v>
      </c>
      <c r="AA150">
        <v>22</v>
      </c>
      <c r="AB150">
        <v>37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12</v>
      </c>
      <c r="AU150">
        <v>0</v>
      </c>
      <c r="AV150">
        <v>0</v>
      </c>
      <c r="AW150">
        <v>0</v>
      </c>
      <c r="AX150">
        <v>6</v>
      </c>
      <c r="AY150">
        <v>0</v>
      </c>
      <c r="AZ150">
        <v>5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25</v>
      </c>
      <c r="BI150">
        <v>2</v>
      </c>
      <c r="BJ150">
        <v>0</v>
      </c>
      <c r="BK150">
        <v>0</v>
      </c>
      <c r="BL150">
        <v>0</v>
      </c>
      <c r="BM150">
        <v>15</v>
      </c>
      <c r="BN150">
        <v>17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30</v>
      </c>
      <c r="CB150">
        <v>0</v>
      </c>
      <c r="CC150">
        <v>0</v>
      </c>
      <c r="CD150">
        <v>0</v>
      </c>
      <c r="CE150">
        <v>0</v>
      </c>
      <c r="CF150">
        <v>25</v>
      </c>
      <c r="CG150">
        <v>55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159</v>
      </c>
    </row>
    <row r="151" spans="1:91" x14ac:dyDescent="0.2">
      <c r="A151">
        <v>147</v>
      </c>
      <c r="B151">
        <v>0</v>
      </c>
      <c r="C151">
        <v>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21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10</v>
      </c>
      <c r="AB151">
        <v>12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5</v>
      </c>
      <c r="BI151">
        <v>9</v>
      </c>
      <c r="BJ151">
        <v>0</v>
      </c>
      <c r="BK151">
        <v>0</v>
      </c>
      <c r="BL151">
        <v>0</v>
      </c>
      <c r="BM151">
        <v>45</v>
      </c>
      <c r="BN151">
        <v>54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42</v>
      </c>
      <c r="CG151">
        <v>42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134</v>
      </c>
    </row>
    <row r="152" spans="1:91" x14ac:dyDescent="0.2">
      <c r="A152">
        <v>148</v>
      </c>
      <c r="B152">
        <v>0</v>
      </c>
      <c r="C152">
        <v>15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0</v>
      </c>
      <c r="Q152">
        <v>0</v>
      </c>
      <c r="R152">
        <v>0</v>
      </c>
      <c r="S152">
        <v>0</v>
      </c>
      <c r="T152">
        <v>17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20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2</v>
      </c>
      <c r="AT152">
        <v>0</v>
      </c>
      <c r="AU152">
        <v>0</v>
      </c>
      <c r="AV152">
        <v>0</v>
      </c>
      <c r="AW152">
        <v>0</v>
      </c>
      <c r="AX152">
        <v>2</v>
      </c>
      <c r="AY152">
        <v>1</v>
      </c>
      <c r="AZ152">
        <v>11</v>
      </c>
      <c r="BA152">
        <v>0</v>
      </c>
      <c r="BB152">
        <v>0</v>
      </c>
      <c r="BC152">
        <v>0</v>
      </c>
      <c r="BD152">
        <v>0</v>
      </c>
      <c r="BE152">
        <v>4</v>
      </c>
      <c r="BF152">
        <v>0</v>
      </c>
      <c r="BG152">
        <v>0</v>
      </c>
      <c r="BH152">
        <v>21</v>
      </c>
      <c r="BI152">
        <v>3</v>
      </c>
      <c r="BJ152">
        <v>0</v>
      </c>
      <c r="BK152">
        <v>0</v>
      </c>
      <c r="BL152">
        <v>0</v>
      </c>
      <c r="BM152">
        <v>30</v>
      </c>
      <c r="BN152">
        <v>33</v>
      </c>
      <c r="BO152">
        <v>0</v>
      </c>
      <c r="BP152">
        <v>0</v>
      </c>
      <c r="BQ152">
        <v>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6</v>
      </c>
      <c r="BX152">
        <v>0</v>
      </c>
      <c r="BY152">
        <v>8</v>
      </c>
      <c r="BZ152">
        <v>0</v>
      </c>
      <c r="CA152">
        <v>6</v>
      </c>
      <c r="CB152">
        <v>0</v>
      </c>
      <c r="CC152">
        <v>3</v>
      </c>
      <c r="CD152">
        <v>0</v>
      </c>
      <c r="CE152">
        <v>0</v>
      </c>
      <c r="CF152">
        <v>25</v>
      </c>
      <c r="CG152">
        <v>34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131</v>
      </c>
    </row>
    <row r="153" spans="1:91" x14ac:dyDescent="0.2">
      <c r="A153">
        <v>149</v>
      </c>
      <c r="B153">
        <v>0</v>
      </c>
      <c r="C153">
        <v>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</v>
      </c>
      <c r="P153">
        <v>1</v>
      </c>
      <c r="Q153">
        <v>2</v>
      </c>
      <c r="R153">
        <v>0</v>
      </c>
      <c r="S153">
        <v>0</v>
      </c>
      <c r="T153">
        <v>29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5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7</v>
      </c>
      <c r="BI153">
        <v>3</v>
      </c>
      <c r="BJ153">
        <v>0</v>
      </c>
      <c r="BK153">
        <v>0</v>
      </c>
      <c r="BL153">
        <v>0</v>
      </c>
      <c r="BM153">
        <v>25</v>
      </c>
      <c r="BN153">
        <v>28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3</v>
      </c>
      <c r="BX153">
        <v>0</v>
      </c>
      <c r="BY153">
        <v>3</v>
      </c>
      <c r="BZ153">
        <v>0</v>
      </c>
      <c r="CA153">
        <v>2</v>
      </c>
      <c r="CB153">
        <v>0</v>
      </c>
      <c r="CC153">
        <v>0</v>
      </c>
      <c r="CD153">
        <v>0</v>
      </c>
      <c r="CE153">
        <v>0</v>
      </c>
      <c r="CF153">
        <v>30</v>
      </c>
      <c r="CG153">
        <v>32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109</v>
      </c>
    </row>
    <row r="154" spans="1:91" x14ac:dyDescent="0.2">
      <c r="A154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5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6</v>
      </c>
      <c r="BI154">
        <v>0</v>
      </c>
      <c r="BJ154">
        <v>0</v>
      </c>
      <c r="BK154">
        <v>0</v>
      </c>
      <c r="BL154">
        <v>0</v>
      </c>
      <c r="BM154">
        <v>17</v>
      </c>
      <c r="BN154">
        <v>17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7</v>
      </c>
      <c r="CG154">
        <v>7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35</v>
      </c>
    </row>
    <row r="155" spans="1:91" x14ac:dyDescent="0.2">
      <c r="A155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>
        <v>0</v>
      </c>
      <c r="BJ155">
        <v>0</v>
      </c>
      <c r="BK155">
        <v>0</v>
      </c>
      <c r="BL155">
        <v>0</v>
      </c>
      <c r="BM155">
        <v>9</v>
      </c>
      <c r="BN155">
        <v>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29</v>
      </c>
      <c r="CG155">
        <v>29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41</v>
      </c>
    </row>
    <row r="156" spans="1:91" x14ac:dyDescent="0.2">
      <c r="A156">
        <v>152</v>
      </c>
      <c r="B156">
        <v>0</v>
      </c>
      <c r="C156">
        <v>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9</v>
      </c>
      <c r="P156">
        <v>4</v>
      </c>
      <c r="Q156">
        <v>0</v>
      </c>
      <c r="R156">
        <v>0</v>
      </c>
      <c r="S156">
        <v>0</v>
      </c>
      <c r="T156">
        <v>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2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</v>
      </c>
      <c r="BF156">
        <v>0</v>
      </c>
      <c r="BG156">
        <v>1</v>
      </c>
      <c r="BH156">
        <v>12</v>
      </c>
      <c r="BI156">
        <v>0</v>
      </c>
      <c r="BJ156">
        <v>0</v>
      </c>
      <c r="BK156">
        <v>0</v>
      </c>
      <c r="BL156">
        <v>0</v>
      </c>
      <c r="BM156">
        <v>7</v>
      </c>
      <c r="BN156">
        <v>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2</v>
      </c>
      <c r="CB156">
        <v>0</v>
      </c>
      <c r="CC156">
        <v>0</v>
      </c>
      <c r="CD156">
        <v>0</v>
      </c>
      <c r="CE156">
        <v>0</v>
      </c>
      <c r="CF156">
        <v>4</v>
      </c>
      <c r="CG156">
        <v>6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47</v>
      </c>
    </row>
    <row r="157" spans="1:91" x14ac:dyDescent="0.2">
      <c r="A157">
        <v>153</v>
      </c>
      <c r="B157">
        <v>0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5</v>
      </c>
      <c r="P157">
        <v>2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6</v>
      </c>
      <c r="AU157">
        <v>0</v>
      </c>
      <c r="AV157">
        <v>2</v>
      </c>
      <c r="AW157">
        <v>0</v>
      </c>
      <c r="AX157">
        <v>0</v>
      </c>
      <c r="AY157">
        <v>0</v>
      </c>
      <c r="AZ157">
        <v>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11</v>
      </c>
      <c r="BI157">
        <v>0</v>
      </c>
      <c r="BJ157">
        <v>0</v>
      </c>
      <c r="BK157">
        <v>0</v>
      </c>
      <c r="BL157">
        <v>0</v>
      </c>
      <c r="BM157">
        <v>16</v>
      </c>
      <c r="BN157">
        <v>16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4</v>
      </c>
      <c r="CG157">
        <v>4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39</v>
      </c>
    </row>
    <row r="158" spans="1:91" x14ac:dyDescent="0.2">
      <c r="A158">
        <v>154</v>
      </c>
      <c r="B158">
        <v>0</v>
      </c>
      <c r="C158">
        <v>35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37</v>
      </c>
      <c r="P158">
        <v>4</v>
      </c>
      <c r="Q158">
        <v>0</v>
      </c>
      <c r="R158">
        <v>0</v>
      </c>
      <c r="S158">
        <v>0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</v>
      </c>
      <c r="AB158">
        <v>14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4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9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9</v>
      </c>
      <c r="CB158">
        <v>0</v>
      </c>
      <c r="CC158">
        <v>0</v>
      </c>
      <c r="CD158">
        <v>0</v>
      </c>
      <c r="CE158">
        <v>0</v>
      </c>
      <c r="CF158">
        <v>13</v>
      </c>
      <c r="CG158">
        <v>22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82</v>
      </c>
    </row>
    <row r="159" spans="1:91" x14ac:dyDescent="0.2">
      <c r="A159">
        <v>155</v>
      </c>
      <c r="B159">
        <v>0</v>
      </c>
      <c r="C159">
        <v>23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24</v>
      </c>
      <c r="P159">
        <v>2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6</v>
      </c>
      <c r="AB159">
        <v>11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2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6</v>
      </c>
      <c r="BI159">
        <v>0</v>
      </c>
      <c r="BJ159">
        <v>0</v>
      </c>
      <c r="BK159">
        <v>0</v>
      </c>
      <c r="BL159">
        <v>0</v>
      </c>
      <c r="BM159">
        <v>19</v>
      </c>
      <c r="BN159">
        <v>19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30</v>
      </c>
      <c r="CB159">
        <v>0</v>
      </c>
      <c r="CC159">
        <v>0</v>
      </c>
      <c r="CD159">
        <v>0</v>
      </c>
      <c r="CE159">
        <v>0</v>
      </c>
      <c r="CF159">
        <v>12</v>
      </c>
      <c r="CG159">
        <v>42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102</v>
      </c>
    </row>
    <row r="160" spans="1:91" x14ac:dyDescent="0.2">
      <c r="A160">
        <v>156</v>
      </c>
      <c r="B160">
        <v>0</v>
      </c>
      <c r="C160">
        <v>23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23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0</v>
      </c>
      <c r="Z160">
        <v>0</v>
      </c>
      <c r="AA160">
        <v>2</v>
      </c>
      <c r="AB160">
        <v>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</v>
      </c>
      <c r="AU160">
        <v>2</v>
      </c>
      <c r="AV160">
        <v>0</v>
      </c>
      <c r="AW160">
        <v>0</v>
      </c>
      <c r="AX160">
        <v>1</v>
      </c>
      <c r="AY160">
        <v>1</v>
      </c>
      <c r="AZ160">
        <v>12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21</v>
      </c>
      <c r="BI160">
        <v>0</v>
      </c>
      <c r="BJ160">
        <v>0</v>
      </c>
      <c r="BK160">
        <v>0</v>
      </c>
      <c r="BL160">
        <v>0</v>
      </c>
      <c r="BM160">
        <v>14</v>
      </c>
      <c r="BN160">
        <v>14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77</v>
      </c>
      <c r="CG160">
        <v>77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140</v>
      </c>
    </row>
    <row r="161" spans="1:91" x14ac:dyDescent="0.2">
      <c r="A161">
        <v>157</v>
      </c>
      <c r="B161">
        <v>0</v>
      </c>
      <c r="C161">
        <v>22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22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>
        <v>0</v>
      </c>
      <c r="Z161">
        <v>0</v>
      </c>
      <c r="AA161">
        <v>12</v>
      </c>
      <c r="AB161">
        <v>19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9</v>
      </c>
      <c r="AU161">
        <v>0</v>
      </c>
      <c r="AV161">
        <v>0</v>
      </c>
      <c r="AW161">
        <v>0</v>
      </c>
      <c r="AX161">
        <v>2</v>
      </c>
      <c r="AY161">
        <v>0</v>
      </c>
      <c r="AZ161">
        <v>7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21</v>
      </c>
      <c r="BI161">
        <v>0</v>
      </c>
      <c r="BJ161">
        <v>0</v>
      </c>
      <c r="BK161">
        <v>0</v>
      </c>
      <c r="BL161">
        <v>0</v>
      </c>
      <c r="BM161">
        <v>7</v>
      </c>
      <c r="BN161">
        <v>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15</v>
      </c>
      <c r="CG161">
        <v>15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84</v>
      </c>
    </row>
    <row r="162" spans="1:91" x14ac:dyDescent="0.2">
      <c r="A162">
        <v>158</v>
      </c>
      <c r="B162">
        <v>0</v>
      </c>
      <c r="C162">
        <v>17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18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</v>
      </c>
      <c r="W162">
        <v>0</v>
      </c>
      <c r="X162">
        <v>0</v>
      </c>
      <c r="Y162">
        <v>0</v>
      </c>
      <c r="Z162">
        <v>0</v>
      </c>
      <c r="AA162">
        <v>5</v>
      </c>
      <c r="AB162">
        <v>11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</v>
      </c>
      <c r="AU162">
        <v>4</v>
      </c>
      <c r="AV162">
        <v>0</v>
      </c>
      <c r="AW162">
        <v>0</v>
      </c>
      <c r="AX162">
        <v>0</v>
      </c>
      <c r="AY162">
        <v>0</v>
      </c>
      <c r="AZ162">
        <v>14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24</v>
      </c>
      <c r="BI162">
        <v>0</v>
      </c>
      <c r="BJ162">
        <v>0</v>
      </c>
      <c r="BK162">
        <v>0</v>
      </c>
      <c r="BL162">
        <v>0</v>
      </c>
      <c r="BM162">
        <v>17</v>
      </c>
      <c r="BN162">
        <v>17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19</v>
      </c>
      <c r="CG162">
        <v>19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89</v>
      </c>
    </row>
    <row r="163" spans="1:91" x14ac:dyDescent="0.2">
      <c r="A163">
        <v>159</v>
      </c>
      <c r="B163">
        <v>0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5</v>
      </c>
      <c r="AB163">
        <v>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25</v>
      </c>
      <c r="AU163">
        <v>2</v>
      </c>
      <c r="AV163">
        <v>0</v>
      </c>
      <c r="AW163">
        <v>0</v>
      </c>
      <c r="AX163">
        <v>1</v>
      </c>
      <c r="AY163">
        <v>0</v>
      </c>
      <c r="AZ163">
        <v>12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44</v>
      </c>
      <c r="BI163">
        <v>1</v>
      </c>
      <c r="BJ163">
        <v>0</v>
      </c>
      <c r="BK163">
        <v>0</v>
      </c>
      <c r="BL163">
        <v>0</v>
      </c>
      <c r="BM163">
        <v>12</v>
      </c>
      <c r="BN163">
        <v>13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35</v>
      </c>
      <c r="CB163">
        <v>0</v>
      </c>
      <c r="CC163">
        <v>0</v>
      </c>
      <c r="CD163">
        <v>0</v>
      </c>
      <c r="CE163">
        <v>0</v>
      </c>
      <c r="CF163">
        <v>60</v>
      </c>
      <c r="CG163">
        <v>95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170</v>
      </c>
    </row>
    <row r="164" spans="1:91" x14ac:dyDescent="0.2">
      <c r="A164">
        <v>160</v>
      </c>
      <c r="B164">
        <v>0</v>
      </c>
      <c r="C164">
        <v>14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16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0</v>
      </c>
      <c r="Z164">
        <v>0</v>
      </c>
      <c r="AA164">
        <v>7</v>
      </c>
      <c r="AB164">
        <v>10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12</v>
      </c>
      <c r="AU164">
        <v>8</v>
      </c>
      <c r="AV164">
        <v>0</v>
      </c>
      <c r="AW164">
        <v>0</v>
      </c>
      <c r="AX164">
        <v>0</v>
      </c>
      <c r="AY164">
        <v>0</v>
      </c>
      <c r="AZ164">
        <v>11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32</v>
      </c>
      <c r="BI164">
        <v>0</v>
      </c>
      <c r="BJ164">
        <v>0</v>
      </c>
      <c r="BK164">
        <v>0</v>
      </c>
      <c r="BL164">
        <v>0</v>
      </c>
      <c r="BM164">
        <v>28</v>
      </c>
      <c r="BN164">
        <v>28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4</v>
      </c>
      <c r="CD164">
        <v>0</v>
      </c>
      <c r="CE164">
        <v>0</v>
      </c>
      <c r="CF164">
        <v>20</v>
      </c>
      <c r="CG164">
        <v>24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110</v>
      </c>
    </row>
    <row r="165" spans="1:91" x14ac:dyDescent="0.2">
      <c r="A165">
        <v>161</v>
      </c>
      <c r="B165">
        <v>0</v>
      </c>
      <c r="C165">
        <v>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5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3</v>
      </c>
      <c r="AU165">
        <v>3</v>
      </c>
      <c r="AV165">
        <v>0</v>
      </c>
      <c r="AW165">
        <v>0</v>
      </c>
      <c r="AX165">
        <v>0</v>
      </c>
      <c r="AY165">
        <v>0</v>
      </c>
      <c r="AZ165">
        <v>10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16</v>
      </c>
      <c r="BI165">
        <v>0</v>
      </c>
      <c r="BJ165">
        <v>0</v>
      </c>
      <c r="BK165">
        <v>0</v>
      </c>
      <c r="BL165">
        <v>0</v>
      </c>
      <c r="BM165">
        <v>8</v>
      </c>
      <c r="BN165">
        <v>8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24</v>
      </c>
      <c r="CG165">
        <v>24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54</v>
      </c>
    </row>
    <row r="166" spans="1:91" x14ac:dyDescent="0.2">
      <c r="A166">
        <v>162</v>
      </c>
      <c r="B166">
        <v>0</v>
      </c>
      <c r="C166">
        <v>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8</v>
      </c>
      <c r="P166">
        <v>0</v>
      </c>
      <c r="Q166">
        <v>1</v>
      </c>
      <c r="R166">
        <v>0</v>
      </c>
      <c r="S166">
        <v>0</v>
      </c>
      <c r="T166">
        <v>3</v>
      </c>
      <c r="U166">
        <v>0</v>
      </c>
      <c r="V166">
        <v>0</v>
      </c>
      <c r="W166">
        <v>0</v>
      </c>
      <c r="X166">
        <v>2</v>
      </c>
      <c r="Y166">
        <v>0</v>
      </c>
      <c r="Z166">
        <v>0</v>
      </c>
      <c r="AA166">
        <v>1</v>
      </c>
      <c r="AB166">
        <v>7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3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6</v>
      </c>
      <c r="BI166">
        <v>0</v>
      </c>
      <c r="BJ166">
        <v>0</v>
      </c>
      <c r="BK166">
        <v>2</v>
      </c>
      <c r="BL166">
        <v>0</v>
      </c>
      <c r="BM166">
        <v>9</v>
      </c>
      <c r="BN166">
        <v>11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34</v>
      </c>
      <c r="CG166">
        <v>34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67</v>
      </c>
    </row>
    <row r="167" spans="1:91" x14ac:dyDescent="0.2">
      <c r="A167">
        <v>163</v>
      </c>
      <c r="B167">
        <v>0</v>
      </c>
      <c r="C167">
        <v>13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10</v>
      </c>
      <c r="BI167">
        <v>0</v>
      </c>
      <c r="BJ167">
        <v>0</v>
      </c>
      <c r="BK167">
        <v>0</v>
      </c>
      <c r="BL167">
        <v>0</v>
      </c>
      <c r="BM167">
        <v>9</v>
      </c>
      <c r="BN167">
        <v>9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28</v>
      </c>
      <c r="CG167">
        <v>28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60</v>
      </c>
    </row>
    <row r="168" spans="1:91" x14ac:dyDescent="0.2">
      <c r="A168">
        <v>164</v>
      </c>
      <c r="B168">
        <v>0</v>
      </c>
      <c r="C168">
        <v>3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16</v>
      </c>
      <c r="CG168">
        <v>16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34</v>
      </c>
    </row>
    <row r="169" spans="1:91" x14ac:dyDescent="0.2">
      <c r="A169">
        <v>165</v>
      </c>
      <c r="B169">
        <v>0</v>
      </c>
      <c r="C169">
        <v>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0</v>
      </c>
      <c r="O169">
        <v>10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35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</v>
      </c>
      <c r="BF169">
        <v>0</v>
      </c>
      <c r="BG169">
        <v>0</v>
      </c>
      <c r="BH169">
        <v>42</v>
      </c>
      <c r="BI169">
        <v>0</v>
      </c>
      <c r="BJ169">
        <v>0</v>
      </c>
      <c r="BK169">
        <v>0</v>
      </c>
      <c r="BL169">
        <v>0</v>
      </c>
      <c r="BM169">
        <v>6</v>
      </c>
      <c r="BN169">
        <v>6</v>
      </c>
      <c r="BO169">
        <v>0</v>
      </c>
      <c r="BP169">
        <v>0</v>
      </c>
      <c r="BQ169">
        <v>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60</v>
      </c>
    </row>
    <row r="170" spans="1:91" x14ac:dyDescent="0.2">
      <c r="A170">
        <v>166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6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100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2</v>
      </c>
      <c r="BF170">
        <v>0</v>
      </c>
      <c r="BG170">
        <v>0</v>
      </c>
      <c r="BH170">
        <v>102</v>
      </c>
      <c r="BI170">
        <v>0</v>
      </c>
      <c r="BJ170">
        <v>0</v>
      </c>
      <c r="BK170">
        <v>0</v>
      </c>
      <c r="BL170">
        <v>0</v>
      </c>
      <c r="BM170">
        <v>3</v>
      </c>
      <c r="BN170">
        <v>3</v>
      </c>
      <c r="BO170">
        <v>0</v>
      </c>
      <c r="BP170">
        <v>0</v>
      </c>
      <c r="BQ170">
        <v>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114</v>
      </c>
    </row>
    <row r="171" spans="1:91" x14ac:dyDescent="0.2">
      <c r="A171">
        <v>167</v>
      </c>
      <c r="B171">
        <v>0</v>
      </c>
      <c r="C171">
        <v>11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100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105</v>
      </c>
      <c r="BI171">
        <v>0</v>
      </c>
      <c r="BJ171">
        <v>0</v>
      </c>
      <c r="BK171">
        <v>0</v>
      </c>
      <c r="BL171">
        <v>0</v>
      </c>
      <c r="BM171">
        <v>4</v>
      </c>
      <c r="BN171">
        <v>4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2</v>
      </c>
      <c r="CD171">
        <v>0</v>
      </c>
      <c r="CE171">
        <v>0</v>
      </c>
      <c r="CF171">
        <v>7</v>
      </c>
      <c r="CG171">
        <v>9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131</v>
      </c>
    </row>
    <row r="172" spans="1:91" x14ac:dyDescent="0.2">
      <c r="A172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7</v>
      </c>
      <c r="BI172">
        <v>0</v>
      </c>
      <c r="BJ172">
        <v>0</v>
      </c>
      <c r="BK172">
        <v>0</v>
      </c>
      <c r="BL172">
        <v>0</v>
      </c>
      <c r="BM172">
        <v>9</v>
      </c>
      <c r="BN172">
        <v>9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18</v>
      </c>
    </row>
    <row r="173" spans="1:91" x14ac:dyDescent="0.2">
      <c r="A173">
        <v>169</v>
      </c>
      <c r="B173">
        <v>0</v>
      </c>
      <c r="C173">
        <v>24</v>
      </c>
      <c r="D173">
        <v>0</v>
      </c>
      <c r="E173">
        <v>0</v>
      </c>
      <c r="F173">
        <v>0</v>
      </c>
      <c r="G173">
        <v>4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29</v>
      </c>
      <c r="P173">
        <v>7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12</v>
      </c>
      <c r="AC173">
        <v>0</v>
      </c>
      <c r="AD173">
        <v>0</v>
      </c>
      <c r="AE173">
        <v>0</v>
      </c>
      <c r="AF173">
        <v>0</v>
      </c>
      <c r="AG173">
        <v>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3</v>
      </c>
      <c r="AY173">
        <v>0</v>
      </c>
      <c r="AZ173">
        <v>4</v>
      </c>
      <c r="BA173">
        <v>0</v>
      </c>
      <c r="BB173">
        <v>0</v>
      </c>
      <c r="BC173">
        <v>0</v>
      </c>
      <c r="BD173">
        <v>0</v>
      </c>
      <c r="BE173">
        <v>3</v>
      </c>
      <c r="BF173">
        <v>0</v>
      </c>
      <c r="BG173">
        <v>0</v>
      </c>
      <c r="BH173">
        <v>15</v>
      </c>
      <c r="BI173">
        <v>1</v>
      </c>
      <c r="BJ173">
        <v>0</v>
      </c>
      <c r="BK173">
        <v>0</v>
      </c>
      <c r="BL173">
        <v>0</v>
      </c>
      <c r="BM173">
        <v>50</v>
      </c>
      <c r="BN173">
        <v>51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20</v>
      </c>
      <c r="CB173">
        <v>0</v>
      </c>
      <c r="CC173">
        <v>0</v>
      </c>
      <c r="CD173">
        <v>0</v>
      </c>
      <c r="CE173">
        <v>0</v>
      </c>
      <c r="CF173">
        <v>10</v>
      </c>
      <c r="CG173">
        <v>30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137</v>
      </c>
    </row>
    <row r="174" spans="1:91" x14ac:dyDescent="0.2">
      <c r="A174">
        <v>170</v>
      </c>
      <c r="B174">
        <v>0</v>
      </c>
      <c r="C174">
        <v>46</v>
      </c>
      <c r="D174">
        <v>0</v>
      </c>
      <c r="E174">
        <v>0</v>
      </c>
      <c r="F174">
        <v>0</v>
      </c>
      <c r="G174">
        <v>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50</v>
      </c>
      <c r="P174">
        <v>1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</v>
      </c>
      <c r="AB174">
        <v>10</v>
      </c>
      <c r="AC174">
        <v>0</v>
      </c>
      <c r="AD174">
        <v>1</v>
      </c>
      <c r="AE174">
        <v>0</v>
      </c>
      <c r="AF174">
        <v>0</v>
      </c>
      <c r="AG174">
        <v>2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10</v>
      </c>
      <c r="BI174">
        <v>0</v>
      </c>
      <c r="BJ174">
        <v>0</v>
      </c>
      <c r="BK174">
        <v>0</v>
      </c>
      <c r="BL174">
        <v>0</v>
      </c>
      <c r="BM174">
        <v>22</v>
      </c>
      <c r="BN174">
        <v>22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32</v>
      </c>
      <c r="CG174">
        <v>33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125</v>
      </c>
    </row>
    <row r="175" spans="1:91" x14ac:dyDescent="0.2">
      <c r="A175">
        <v>171</v>
      </c>
      <c r="B175">
        <v>0</v>
      </c>
      <c r="C175">
        <v>7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5</v>
      </c>
      <c r="BI175">
        <v>0</v>
      </c>
      <c r="BJ175">
        <v>0</v>
      </c>
      <c r="BK175">
        <v>0</v>
      </c>
      <c r="BL175">
        <v>0</v>
      </c>
      <c r="BM175">
        <v>10</v>
      </c>
      <c r="BN175">
        <v>10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11</v>
      </c>
      <c r="CG175">
        <v>11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34</v>
      </c>
    </row>
    <row r="176" spans="1:91" x14ac:dyDescent="0.2">
      <c r="A176">
        <v>172</v>
      </c>
      <c r="B176">
        <v>0</v>
      </c>
      <c r="C176">
        <v>6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0</v>
      </c>
      <c r="AX176">
        <v>1</v>
      </c>
      <c r="AY176">
        <v>2</v>
      </c>
      <c r="AZ176">
        <v>4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13</v>
      </c>
      <c r="BI176">
        <v>0</v>
      </c>
      <c r="BJ176">
        <v>0</v>
      </c>
      <c r="BK176">
        <v>0</v>
      </c>
      <c r="BL176">
        <v>0</v>
      </c>
      <c r="BM176">
        <v>4</v>
      </c>
      <c r="BN176">
        <v>4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59</v>
      </c>
      <c r="CG176">
        <v>59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84</v>
      </c>
    </row>
    <row r="177" spans="1:91" x14ac:dyDescent="0.2">
      <c r="A177">
        <v>173</v>
      </c>
      <c r="B177">
        <v>0</v>
      </c>
      <c r="C177">
        <v>24</v>
      </c>
      <c r="D177">
        <v>0</v>
      </c>
      <c r="E177">
        <v>0</v>
      </c>
      <c r="F177">
        <v>0</v>
      </c>
      <c r="G177">
        <v>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27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</v>
      </c>
      <c r="X177">
        <v>0</v>
      </c>
      <c r="Y177">
        <v>0</v>
      </c>
      <c r="Z177">
        <v>0</v>
      </c>
      <c r="AA177">
        <v>6</v>
      </c>
      <c r="AB177">
        <v>11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3</v>
      </c>
      <c r="AO177">
        <v>0</v>
      </c>
      <c r="AP177">
        <v>0</v>
      </c>
      <c r="AQ177">
        <v>0</v>
      </c>
      <c r="AR177">
        <v>0</v>
      </c>
      <c r="AS177">
        <v>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6</v>
      </c>
      <c r="BA177">
        <v>0</v>
      </c>
      <c r="BB177">
        <v>0</v>
      </c>
      <c r="BC177">
        <v>0</v>
      </c>
      <c r="BD177">
        <v>0</v>
      </c>
      <c r="BE177">
        <v>2</v>
      </c>
      <c r="BF177">
        <v>0</v>
      </c>
      <c r="BG177">
        <v>0</v>
      </c>
      <c r="BH177">
        <v>14</v>
      </c>
      <c r="BI177">
        <v>3</v>
      </c>
      <c r="BJ177">
        <v>0</v>
      </c>
      <c r="BK177">
        <v>0</v>
      </c>
      <c r="BL177">
        <v>0</v>
      </c>
      <c r="BM177">
        <v>0</v>
      </c>
      <c r="BN177">
        <v>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10</v>
      </c>
      <c r="CB177">
        <v>0</v>
      </c>
      <c r="CC177">
        <v>4</v>
      </c>
      <c r="CD177">
        <v>0</v>
      </c>
      <c r="CE177">
        <v>0</v>
      </c>
      <c r="CF177">
        <v>50</v>
      </c>
      <c r="CG177">
        <v>64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119</v>
      </c>
    </row>
    <row r="178" spans="1:91" x14ac:dyDescent="0.2">
      <c r="A178">
        <v>174</v>
      </c>
      <c r="B178">
        <v>0</v>
      </c>
      <c r="C178">
        <v>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5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7</v>
      </c>
      <c r="BI178">
        <v>0</v>
      </c>
      <c r="BJ178">
        <v>0</v>
      </c>
      <c r="BK178">
        <v>0</v>
      </c>
      <c r="BL178">
        <v>0</v>
      </c>
      <c r="BM178">
        <v>3</v>
      </c>
      <c r="BN178">
        <v>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69</v>
      </c>
      <c r="CG178">
        <v>69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87</v>
      </c>
    </row>
    <row r="179" spans="1:91" x14ac:dyDescent="0.2">
      <c r="A179">
        <v>175</v>
      </c>
      <c r="B179">
        <v>0</v>
      </c>
      <c r="C179">
        <v>23</v>
      </c>
      <c r="D179">
        <v>0</v>
      </c>
      <c r="E179">
        <v>0</v>
      </c>
      <c r="F179">
        <v>0</v>
      </c>
      <c r="G179">
        <v>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29</v>
      </c>
      <c r="P179">
        <v>4</v>
      </c>
      <c r="Q179">
        <v>3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10</v>
      </c>
      <c r="AC179">
        <v>0</v>
      </c>
      <c r="AD179">
        <v>0</v>
      </c>
      <c r="AE179">
        <v>0</v>
      </c>
      <c r="AF179">
        <v>5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0</v>
      </c>
      <c r="AU179">
        <v>0</v>
      </c>
      <c r="AV179">
        <v>0</v>
      </c>
      <c r="AW179">
        <v>0</v>
      </c>
      <c r="AX179">
        <v>4</v>
      </c>
      <c r="AY179">
        <v>4</v>
      </c>
      <c r="AZ179">
        <v>3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20</v>
      </c>
      <c r="BI179">
        <v>0</v>
      </c>
      <c r="BJ179">
        <v>0</v>
      </c>
      <c r="BK179">
        <v>0</v>
      </c>
      <c r="BL179">
        <v>0</v>
      </c>
      <c r="BM179">
        <v>7</v>
      </c>
      <c r="BN179">
        <v>7</v>
      </c>
      <c r="BO179">
        <v>0</v>
      </c>
      <c r="BP179">
        <v>0</v>
      </c>
      <c r="BQ179">
        <v>3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BZ179">
        <v>0</v>
      </c>
      <c r="CA179">
        <v>11</v>
      </c>
      <c r="CB179">
        <v>0</v>
      </c>
      <c r="CC179">
        <v>7</v>
      </c>
      <c r="CD179">
        <v>0</v>
      </c>
      <c r="CE179">
        <v>0</v>
      </c>
      <c r="CF179">
        <v>20</v>
      </c>
      <c r="CG179">
        <v>38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107</v>
      </c>
    </row>
    <row r="180" spans="1:91" x14ac:dyDescent="0.2">
      <c r="A180">
        <v>176</v>
      </c>
      <c r="B180">
        <v>0</v>
      </c>
      <c r="C180">
        <v>24</v>
      </c>
      <c r="D180">
        <v>0</v>
      </c>
      <c r="E180">
        <v>0</v>
      </c>
      <c r="F180">
        <v>0</v>
      </c>
      <c r="G180">
        <v>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29</v>
      </c>
      <c r="P180">
        <v>3</v>
      </c>
      <c r="Q180">
        <v>0</v>
      </c>
      <c r="R180">
        <v>0</v>
      </c>
      <c r="S180">
        <v>0</v>
      </c>
      <c r="T180">
        <v>2</v>
      </c>
      <c r="U180">
        <v>2</v>
      </c>
      <c r="V180">
        <v>0</v>
      </c>
      <c r="W180">
        <v>2</v>
      </c>
      <c r="X180">
        <v>0</v>
      </c>
      <c r="Y180">
        <v>0</v>
      </c>
      <c r="Z180">
        <v>0</v>
      </c>
      <c r="AA180">
        <v>3</v>
      </c>
      <c r="AB180">
        <v>12</v>
      </c>
      <c r="AC180">
        <v>0</v>
      </c>
      <c r="AD180">
        <v>0</v>
      </c>
      <c r="AE180">
        <v>0</v>
      </c>
      <c r="AF180">
        <v>6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</v>
      </c>
      <c r="AS180">
        <v>4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0</v>
      </c>
      <c r="AZ180">
        <v>3</v>
      </c>
      <c r="BA180">
        <v>0</v>
      </c>
      <c r="BB180">
        <v>0</v>
      </c>
      <c r="BC180">
        <v>0</v>
      </c>
      <c r="BD180">
        <v>0</v>
      </c>
      <c r="BE180">
        <v>3</v>
      </c>
      <c r="BF180">
        <v>0</v>
      </c>
      <c r="BG180">
        <v>0</v>
      </c>
      <c r="BH180">
        <v>23</v>
      </c>
      <c r="BI180">
        <v>0</v>
      </c>
      <c r="BJ180">
        <v>0</v>
      </c>
      <c r="BK180">
        <v>0</v>
      </c>
      <c r="BL180">
        <v>0</v>
      </c>
      <c r="BM180">
        <v>10</v>
      </c>
      <c r="BN180">
        <v>10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29</v>
      </c>
      <c r="CB180">
        <v>0</v>
      </c>
      <c r="CC180">
        <v>11</v>
      </c>
      <c r="CD180">
        <v>0</v>
      </c>
      <c r="CE180">
        <v>9</v>
      </c>
      <c r="CF180">
        <v>19</v>
      </c>
      <c r="CG180">
        <v>68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142</v>
      </c>
    </row>
    <row r="181" spans="1:91" x14ac:dyDescent="0.2">
      <c r="A181">
        <v>177</v>
      </c>
      <c r="B181">
        <v>0</v>
      </c>
      <c r="C181">
        <v>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7</v>
      </c>
      <c r="P181">
        <v>2</v>
      </c>
      <c r="Q181">
        <v>0</v>
      </c>
      <c r="R181">
        <v>0</v>
      </c>
      <c r="S181">
        <v>0</v>
      </c>
      <c r="T181">
        <v>10</v>
      </c>
      <c r="U181">
        <v>0</v>
      </c>
      <c r="V181">
        <v>3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17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</v>
      </c>
      <c r="AY181">
        <v>0</v>
      </c>
      <c r="AZ181">
        <v>12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14</v>
      </c>
      <c r="BI181">
        <v>11</v>
      </c>
      <c r="BJ181">
        <v>2</v>
      </c>
      <c r="BK181">
        <v>0</v>
      </c>
      <c r="BL181">
        <v>0</v>
      </c>
      <c r="BM181">
        <v>12</v>
      </c>
      <c r="BN181">
        <v>25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14</v>
      </c>
      <c r="CB181">
        <v>0</v>
      </c>
      <c r="CC181">
        <v>2</v>
      </c>
      <c r="CD181">
        <v>0</v>
      </c>
      <c r="CE181">
        <v>1</v>
      </c>
      <c r="CF181">
        <v>20</v>
      </c>
      <c r="CG181">
        <v>37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100</v>
      </c>
    </row>
    <row r="182" spans="1:91" x14ac:dyDescent="0.2">
      <c r="A182">
        <v>178</v>
      </c>
      <c r="B182">
        <v>0</v>
      </c>
      <c r="C182">
        <v>14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</v>
      </c>
      <c r="P182">
        <v>3</v>
      </c>
      <c r="Q182">
        <v>4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0</v>
      </c>
      <c r="X182">
        <v>2</v>
      </c>
      <c r="Y182">
        <v>0</v>
      </c>
      <c r="Z182">
        <v>0</v>
      </c>
      <c r="AA182">
        <v>0</v>
      </c>
      <c r="AB182">
        <v>12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7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19</v>
      </c>
      <c r="BI182">
        <v>0</v>
      </c>
      <c r="BJ182">
        <v>0</v>
      </c>
      <c r="BK182">
        <v>0</v>
      </c>
      <c r="BL182">
        <v>0</v>
      </c>
      <c r="BM182">
        <v>17</v>
      </c>
      <c r="BN182">
        <v>17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9</v>
      </c>
      <c r="CB182">
        <v>0</v>
      </c>
      <c r="CC182">
        <v>0</v>
      </c>
      <c r="CD182">
        <v>0</v>
      </c>
      <c r="CE182">
        <v>0</v>
      </c>
      <c r="CF182">
        <v>31</v>
      </c>
      <c r="CG182">
        <v>40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102</v>
      </c>
    </row>
    <row r="183" spans="1:91" x14ac:dyDescent="0.2">
      <c r="A183">
        <v>179</v>
      </c>
      <c r="B183">
        <v>0</v>
      </c>
      <c r="C183">
        <v>13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</v>
      </c>
      <c r="P183">
        <v>5</v>
      </c>
      <c r="Q183">
        <v>0</v>
      </c>
      <c r="R183">
        <v>0</v>
      </c>
      <c r="S183">
        <v>0</v>
      </c>
      <c r="T183">
        <v>9</v>
      </c>
      <c r="U183">
        <v>0</v>
      </c>
      <c r="V183">
        <v>2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18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8</v>
      </c>
      <c r="AU183">
        <v>0</v>
      </c>
      <c r="AV183">
        <v>0</v>
      </c>
      <c r="AW183">
        <v>0</v>
      </c>
      <c r="AX183">
        <v>1</v>
      </c>
      <c r="AY183">
        <v>2</v>
      </c>
      <c r="AZ183">
        <v>24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35</v>
      </c>
      <c r="BI183">
        <v>3</v>
      </c>
      <c r="BJ183">
        <v>0</v>
      </c>
      <c r="BK183">
        <v>0</v>
      </c>
      <c r="BL183">
        <v>0</v>
      </c>
      <c r="BM183">
        <v>25</v>
      </c>
      <c r="BN183">
        <v>28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24</v>
      </c>
      <c r="CB183">
        <v>0</v>
      </c>
      <c r="CC183">
        <v>6</v>
      </c>
      <c r="CD183">
        <v>0</v>
      </c>
      <c r="CE183">
        <v>0</v>
      </c>
      <c r="CF183">
        <v>10</v>
      </c>
      <c r="CG183">
        <v>40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134</v>
      </c>
    </row>
    <row r="184" spans="1:91" x14ac:dyDescent="0.2">
      <c r="A184">
        <v>180</v>
      </c>
      <c r="B184">
        <v>0</v>
      </c>
      <c r="C184">
        <v>12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12</v>
      </c>
      <c r="P184">
        <v>2</v>
      </c>
      <c r="Q184">
        <v>3</v>
      </c>
      <c r="R184">
        <v>0</v>
      </c>
      <c r="S184">
        <v>0</v>
      </c>
      <c r="T184">
        <v>6</v>
      </c>
      <c r="U184">
        <v>2</v>
      </c>
      <c r="V184">
        <v>3</v>
      </c>
      <c r="W184">
        <v>1</v>
      </c>
      <c r="X184">
        <v>0</v>
      </c>
      <c r="Y184">
        <v>0</v>
      </c>
      <c r="Z184">
        <v>0</v>
      </c>
      <c r="AA184">
        <v>6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4</v>
      </c>
      <c r="AY184">
        <v>0</v>
      </c>
      <c r="AZ184">
        <v>10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17</v>
      </c>
      <c r="BI184">
        <v>4</v>
      </c>
      <c r="BJ184">
        <v>0</v>
      </c>
      <c r="BK184">
        <v>0</v>
      </c>
      <c r="BL184">
        <v>0</v>
      </c>
      <c r="BM184">
        <v>20</v>
      </c>
      <c r="BN184">
        <v>24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41</v>
      </c>
      <c r="CB184">
        <v>0</v>
      </c>
      <c r="CC184">
        <v>6</v>
      </c>
      <c r="CD184">
        <v>0</v>
      </c>
      <c r="CE184">
        <v>0</v>
      </c>
      <c r="CF184">
        <v>15</v>
      </c>
      <c r="CG184">
        <v>62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138</v>
      </c>
    </row>
    <row r="185" spans="1:91" x14ac:dyDescent="0.2">
      <c r="A185">
        <v>181</v>
      </c>
      <c r="B185">
        <v>0</v>
      </c>
      <c r="C185">
        <v>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</v>
      </c>
      <c r="P185">
        <v>0</v>
      </c>
      <c r="Q185">
        <v>1</v>
      </c>
      <c r="R185">
        <v>0</v>
      </c>
      <c r="S185">
        <v>0</v>
      </c>
      <c r="T185">
        <v>8</v>
      </c>
      <c r="U185">
        <v>0</v>
      </c>
      <c r="V185">
        <v>34</v>
      </c>
      <c r="W185">
        <v>0</v>
      </c>
      <c r="X185">
        <v>0</v>
      </c>
      <c r="Y185">
        <v>0</v>
      </c>
      <c r="Z185">
        <v>0</v>
      </c>
      <c r="AA185">
        <v>7</v>
      </c>
      <c r="AB185">
        <v>50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14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19</v>
      </c>
      <c r="BI185">
        <v>1</v>
      </c>
      <c r="BJ185">
        <v>0</v>
      </c>
      <c r="BK185">
        <v>0</v>
      </c>
      <c r="BL185">
        <v>0</v>
      </c>
      <c r="BM185">
        <v>25</v>
      </c>
      <c r="BN185">
        <v>26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23</v>
      </c>
      <c r="CG185">
        <v>23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122</v>
      </c>
    </row>
    <row r="186" spans="1:91" x14ac:dyDescent="0.2">
      <c r="A186">
        <v>182</v>
      </c>
      <c r="B186">
        <v>0</v>
      </c>
      <c r="C186">
        <v>10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10</v>
      </c>
      <c r="P186">
        <v>8</v>
      </c>
      <c r="Q186">
        <v>0</v>
      </c>
      <c r="R186">
        <v>0</v>
      </c>
      <c r="S186">
        <v>0</v>
      </c>
      <c r="T186">
        <v>7</v>
      </c>
      <c r="U186">
        <v>4</v>
      </c>
      <c r="V186">
        <v>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21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22</v>
      </c>
      <c r="BI186">
        <v>2</v>
      </c>
      <c r="BJ186">
        <v>0</v>
      </c>
      <c r="BK186">
        <v>0</v>
      </c>
      <c r="BL186">
        <v>0</v>
      </c>
      <c r="BM186">
        <v>10</v>
      </c>
      <c r="BN186">
        <v>12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25</v>
      </c>
      <c r="CB186">
        <v>0</v>
      </c>
      <c r="CC186">
        <v>0</v>
      </c>
      <c r="CD186">
        <v>0</v>
      </c>
      <c r="CE186">
        <v>0</v>
      </c>
      <c r="CF186">
        <v>12</v>
      </c>
      <c r="CG186">
        <v>37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105</v>
      </c>
    </row>
    <row r="187" spans="1:91" x14ac:dyDescent="0.2">
      <c r="A187">
        <v>183</v>
      </c>
      <c r="B187">
        <v>0</v>
      </c>
      <c r="C187">
        <v>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24</v>
      </c>
      <c r="P187">
        <v>0</v>
      </c>
      <c r="Q187">
        <v>2</v>
      </c>
      <c r="R187">
        <v>0</v>
      </c>
      <c r="S187">
        <v>1</v>
      </c>
      <c r="T187">
        <v>3</v>
      </c>
      <c r="U187">
        <v>0</v>
      </c>
      <c r="V187">
        <v>6</v>
      </c>
      <c r="W187">
        <v>0</v>
      </c>
      <c r="X187">
        <v>0</v>
      </c>
      <c r="Y187">
        <v>0</v>
      </c>
      <c r="Z187">
        <v>0</v>
      </c>
      <c r="AA187">
        <v>13</v>
      </c>
      <c r="AB187">
        <v>25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9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13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24</v>
      </c>
      <c r="BI187">
        <v>3</v>
      </c>
      <c r="BJ187">
        <v>0</v>
      </c>
      <c r="BK187">
        <v>0</v>
      </c>
      <c r="BL187">
        <v>0</v>
      </c>
      <c r="BM187">
        <v>48</v>
      </c>
      <c r="BN187">
        <v>51</v>
      </c>
      <c r="BO187">
        <v>0</v>
      </c>
      <c r="BP187">
        <v>0</v>
      </c>
      <c r="BQ187">
        <v>2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</v>
      </c>
      <c r="BZ187">
        <v>0</v>
      </c>
      <c r="CA187">
        <v>30</v>
      </c>
      <c r="CB187">
        <v>0</v>
      </c>
      <c r="CC187">
        <v>2</v>
      </c>
      <c r="CD187">
        <v>0</v>
      </c>
      <c r="CE187">
        <v>0</v>
      </c>
      <c r="CF187">
        <v>6</v>
      </c>
      <c r="CG187">
        <v>38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164</v>
      </c>
    </row>
    <row r="188" spans="1:91" x14ac:dyDescent="0.2">
      <c r="A188">
        <v>184</v>
      </c>
      <c r="B188">
        <v>0</v>
      </c>
      <c r="C188">
        <v>20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20</v>
      </c>
      <c r="P188">
        <v>0</v>
      </c>
      <c r="Q188">
        <v>2</v>
      </c>
      <c r="R188">
        <v>0</v>
      </c>
      <c r="S188">
        <v>0</v>
      </c>
      <c r="T188">
        <v>3</v>
      </c>
      <c r="U188">
        <v>2</v>
      </c>
      <c r="V188">
        <v>12</v>
      </c>
      <c r="W188">
        <v>2</v>
      </c>
      <c r="X188">
        <v>1</v>
      </c>
      <c r="Y188">
        <v>0</v>
      </c>
      <c r="Z188">
        <v>0</v>
      </c>
      <c r="AA188">
        <v>13</v>
      </c>
      <c r="AB188">
        <v>35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4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7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15</v>
      </c>
      <c r="BI188">
        <v>2</v>
      </c>
      <c r="BJ188">
        <v>0</v>
      </c>
      <c r="BK188">
        <v>0</v>
      </c>
      <c r="BL188">
        <v>0</v>
      </c>
      <c r="BM188">
        <v>35</v>
      </c>
      <c r="BN188">
        <v>37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14</v>
      </c>
      <c r="CB188">
        <v>0</v>
      </c>
      <c r="CC188">
        <v>0</v>
      </c>
      <c r="CD188">
        <v>0</v>
      </c>
      <c r="CE188">
        <v>0</v>
      </c>
      <c r="CF188">
        <v>16</v>
      </c>
      <c r="CG188">
        <v>30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137</v>
      </c>
    </row>
    <row r="189" spans="1:91" x14ac:dyDescent="0.2">
      <c r="A189">
        <v>185</v>
      </c>
      <c r="B189">
        <v>0</v>
      </c>
      <c r="C189">
        <v>8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9</v>
      </c>
      <c r="P189">
        <v>0</v>
      </c>
      <c r="Q189">
        <v>2</v>
      </c>
      <c r="R189">
        <v>0</v>
      </c>
      <c r="S189">
        <v>1</v>
      </c>
      <c r="T189">
        <v>0</v>
      </c>
      <c r="U189">
        <v>8</v>
      </c>
      <c r="V189">
        <v>12</v>
      </c>
      <c r="W189">
        <v>0</v>
      </c>
      <c r="X189">
        <v>0</v>
      </c>
      <c r="Y189">
        <v>0</v>
      </c>
      <c r="Z189">
        <v>0</v>
      </c>
      <c r="AA189">
        <v>8</v>
      </c>
      <c r="AB189">
        <v>31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8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9</v>
      </c>
      <c r="BI189">
        <v>5</v>
      </c>
      <c r="BJ189">
        <v>0</v>
      </c>
      <c r="BK189">
        <v>0</v>
      </c>
      <c r="BL189">
        <v>0</v>
      </c>
      <c r="BM189">
        <v>35</v>
      </c>
      <c r="BN189">
        <v>40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12</v>
      </c>
      <c r="CG189">
        <v>12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101</v>
      </c>
    </row>
    <row r="190" spans="1:91" x14ac:dyDescent="0.2">
      <c r="A190">
        <v>186</v>
      </c>
      <c r="B190">
        <v>0</v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10</v>
      </c>
      <c r="P190">
        <v>5</v>
      </c>
      <c r="Q190">
        <v>1</v>
      </c>
      <c r="R190">
        <v>0</v>
      </c>
      <c r="S190">
        <v>7</v>
      </c>
      <c r="T190">
        <v>0</v>
      </c>
      <c r="U190">
        <v>0</v>
      </c>
      <c r="V190">
        <v>4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21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14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16</v>
      </c>
      <c r="BI190">
        <v>2</v>
      </c>
      <c r="BJ190">
        <v>0</v>
      </c>
      <c r="BK190">
        <v>0</v>
      </c>
      <c r="BL190">
        <v>0</v>
      </c>
      <c r="BM190">
        <v>20</v>
      </c>
      <c r="BN190">
        <v>22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</v>
      </c>
      <c r="CD190">
        <v>0</v>
      </c>
      <c r="CE190">
        <v>0</v>
      </c>
      <c r="CF190">
        <v>13</v>
      </c>
      <c r="CG190">
        <v>15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84</v>
      </c>
    </row>
    <row r="191" spans="1:91" x14ac:dyDescent="0.2">
      <c r="A191">
        <v>187</v>
      </c>
      <c r="B191">
        <v>0</v>
      </c>
      <c r="C191">
        <v>10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10</v>
      </c>
      <c r="P191">
        <v>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8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22</v>
      </c>
      <c r="BI191">
        <v>0</v>
      </c>
      <c r="BJ191">
        <v>0</v>
      </c>
      <c r="BK191">
        <v>0</v>
      </c>
      <c r="BL191">
        <v>0</v>
      </c>
      <c r="BM191">
        <v>13</v>
      </c>
      <c r="BN191">
        <v>13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12</v>
      </c>
      <c r="CG191">
        <v>12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63</v>
      </c>
    </row>
    <row r="192" spans="1:91" x14ac:dyDescent="0.2">
      <c r="A192">
        <v>188</v>
      </c>
      <c r="B192">
        <v>0</v>
      </c>
      <c r="C192">
        <v>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</v>
      </c>
      <c r="P192">
        <v>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6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4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11</v>
      </c>
      <c r="BI192">
        <v>0</v>
      </c>
      <c r="BJ192">
        <v>0</v>
      </c>
      <c r="BK192">
        <v>0</v>
      </c>
      <c r="BL192">
        <v>0</v>
      </c>
      <c r="BM192">
        <v>22</v>
      </c>
      <c r="BN192">
        <v>22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16</v>
      </c>
      <c r="CG192">
        <v>16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56</v>
      </c>
    </row>
    <row r="193" spans="1:91" x14ac:dyDescent="0.2">
      <c r="A193">
        <v>189</v>
      </c>
      <c r="B193">
        <v>0</v>
      </c>
      <c r="C193">
        <v>21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22</v>
      </c>
      <c r="P193">
        <v>6</v>
      </c>
      <c r="Q193">
        <v>4</v>
      </c>
      <c r="R193">
        <v>0</v>
      </c>
      <c r="S193">
        <v>0</v>
      </c>
      <c r="T193">
        <v>0</v>
      </c>
      <c r="U193">
        <v>6</v>
      </c>
      <c r="V193">
        <v>4</v>
      </c>
      <c r="W193">
        <v>0</v>
      </c>
      <c r="X193">
        <v>1</v>
      </c>
      <c r="Y193">
        <v>0</v>
      </c>
      <c r="Z193">
        <v>0</v>
      </c>
      <c r="AA193">
        <v>6</v>
      </c>
      <c r="AB193">
        <v>27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13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14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29</v>
      </c>
      <c r="BI193">
        <v>8</v>
      </c>
      <c r="BJ193">
        <v>0</v>
      </c>
      <c r="BK193">
        <v>0</v>
      </c>
      <c r="BL193">
        <v>0</v>
      </c>
      <c r="BM193">
        <v>25</v>
      </c>
      <c r="BN193">
        <v>33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12</v>
      </c>
      <c r="CB193">
        <v>0</v>
      </c>
      <c r="CC193">
        <v>14</v>
      </c>
      <c r="CD193">
        <v>0</v>
      </c>
      <c r="CE193">
        <v>0</v>
      </c>
      <c r="CF193">
        <v>42</v>
      </c>
      <c r="CG193">
        <v>68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179</v>
      </c>
    </row>
    <row r="194" spans="1:91" x14ac:dyDescent="0.2">
      <c r="A194">
        <v>190</v>
      </c>
      <c r="B194">
        <v>0</v>
      </c>
      <c r="C194">
        <v>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9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>
        <v>0</v>
      </c>
      <c r="AA194">
        <v>2</v>
      </c>
      <c r="AB194">
        <v>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5</v>
      </c>
      <c r="BI194">
        <v>0</v>
      </c>
      <c r="BJ194">
        <v>0</v>
      </c>
      <c r="BK194">
        <v>0</v>
      </c>
      <c r="BL194">
        <v>0</v>
      </c>
      <c r="BM194">
        <v>9</v>
      </c>
      <c r="BN194">
        <v>9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7</v>
      </c>
      <c r="CB194">
        <v>0</v>
      </c>
      <c r="CC194">
        <v>1</v>
      </c>
      <c r="CD194">
        <v>0</v>
      </c>
      <c r="CE194">
        <v>0</v>
      </c>
      <c r="CF194">
        <v>14</v>
      </c>
      <c r="CG194">
        <v>22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53</v>
      </c>
    </row>
    <row r="195" spans="1:91" x14ac:dyDescent="0.2">
      <c r="A195">
        <v>191</v>
      </c>
      <c r="B195">
        <v>0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12</v>
      </c>
      <c r="BI195">
        <v>0</v>
      </c>
      <c r="BJ195">
        <v>0</v>
      </c>
      <c r="BK195">
        <v>0</v>
      </c>
      <c r="BL195">
        <v>0</v>
      </c>
      <c r="BM195">
        <v>11</v>
      </c>
      <c r="BN195">
        <v>11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29</v>
      </c>
      <c r="CG195">
        <v>29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54</v>
      </c>
    </row>
    <row r="196" spans="1:91" x14ac:dyDescent="0.2">
      <c r="A196">
        <v>192</v>
      </c>
      <c r="B196">
        <v>0</v>
      </c>
      <c r="C196">
        <v>20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10</v>
      </c>
      <c r="AU196">
        <v>3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17</v>
      </c>
      <c r="BI196">
        <v>0</v>
      </c>
      <c r="BJ196">
        <v>0</v>
      </c>
      <c r="BK196">
        <v>0</v>
      </c>
      <c r="BL196">
        <v>0</v>
      </c>
      <c r="BM196">
        <v>3</v>
      </c>
      <c r="BN196">
        <v>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51</v>
      </c>
      <c r="CG196">
        <v>52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96</v>
      </c>
    </row>
    <row r="197" spans="1:91" x14ac:dyDescent="0.2">
      <c r="A197">
        <v>193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2</v>
      </c>
      <c r="AB197">
        <v>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2</v>
      </c>
      <c r="AV197">
        <v>0</v>
      </c>
      <c r="AW197">
        <v>0</v>
      </c>
      <c r="AX197">
        <v>3</v>
      </c>
      <c r="AY197">
        <v>0</v>
      </c>
      <c r="AZ197">
        <v>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7</v>
      </c>
      <c r="BI197">
        <v>6</v>
      </c>
      <c r="BJ197">
        <v>0</v>
      </c>
      <c r="BK197">
        <v>0</v>
      </c>
      <c r="BL197">
        <v>0</v>
      </c>
      <c r="BM197">
        <v>5</v>
      </c>
      <c r="BN197">
        <v>11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23</v>
      </c>
      <c r="CB197">
        <v>0</v>
      </c>
      <c r="CC197">
        <v>0</v>
      </c>
      <c r="CD197">
        <v>0</v>
      </c>
      <c r="CE197">
        <v>0</v>
      </c>
      <c r="CF197">
        <v>44</v>
      </c>
      <c r="CG197">
        <v>67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91</v>
      </c>
    </row>
    <row r="198" spans="1:91" x14ac:dyDescent="0.2">
      <c r="A198">
        <v>194</v>
      </c>
      <c r="B198">
        <v>0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2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</v>
      </c>
      <c r="AU198">
        <v>3</v>
      </c>
      <c r="AV198">
        <v>0</v>
      </c>
      <c r="AW198">
        <v>0</v>
      </c>
      <c r="AX198">
        <v>0</v>
      </c>
      <c r="AY198">
        <v>0</v>
      </c>
      <c r="AZ198">
        <v>4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9</v>
      </c>
      <c r="BI198">
        <v>0</v>
      </c>
      <c r="BJ198">
        <v>0</v>
      </c>
      <c r="BK198">
        <v>0</v>
      </c>
      <c r="BL198">
        <v>0</v>
      </c>
      <c r="BM198">
        <v>8</v>
      </c>
      <c r="BN198">
        <v>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32</v>
      </c>
      <c r="CG198">
        <v>32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54</v>
      </c>
    </row>
    <row r="199" spans="1:91" x14ac:dyDescent="0.2">
      <c r="A199">
        <v>195</v>
      </c>
      <c r="B199">
        <v>0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2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9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2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13</v>
      </c>
      <c r="BI199">
        <v>1</v>
      </c>
      <c r="BJ199">
        <v>0</v>
      </c>
      <c r="BK199">
        <v>0</v>
      </c>
      <c r="BL199">
        <v>0</v>
      </c>
      <c r="BM199">
        <v>4</v>
      </c>
      <c r="BN199">
        <v>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48</v>
      </c>
      <c r="CG199">
        <v>48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75</v>
      </c>
    </row>
    <row r="200" spans="1:91" x14ac:dyDescent="0.2">
      <c r="A200">
        <v>196</v>
      </c>
      <c r="B200">
        <v>0</v>
      </c>
      <c r="C200">
        <v>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10</v>
      </c>
      <c r="AU200">
        <v>7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19</v>
      </c>
      <c r="BI200">
        <v>0</v>
      </c>
      <c r="BJ200">
        <v>0</v>
      </c>
      <c r="BK200">
        <v>0</v>
      </c>
      <c r="BL200">
        <v>0</v>
      </c>
      <c r="BM200">
        <v>5</v>
      </c>
      <c r="BN200">
        <v>5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32</v>
      </c>
      <c r="CG200">
        <v>32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65</v>
      </c>
    </row>
    <row r="201" spans="1:91" x14ac:dyDescent="0.2">
      <c r="A201">
        <v>197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15</v>
      </c>
      <c r="BI201">
        <v>0</v>
      </c>
      <c r="BJ201">
        <v>0</v>
      </c>
      <c r="BK201">
        <v>0</v>
      </c>
      <c r="BL201">
        <v>0</v>
      </c>
      <c r="BM201">
        <v>2</v>
      </c>
      <c r="BN201">
        <v>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48</v>
      </c>
      <c r="CG201">
        <v>48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69</v>
      </c>
    </row>
    <row r="202" spans="1:91" x14ac:dyDescent="0.2">
      <c r="A202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14</v>
      </c>
      <c r="AU202">
        <v>4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18</v>
      </c>
      <c r="BI202">
        <v>0</v>
      </c>
      <c r="BJ202">
        <v>0</v>
      </c>
      <c r="BK202">
        <v>0</v>
      </c>
      <c r="BL202">
        <v>0</v>
      </c>
      <c r="BM202">
        <v>2</v>
      </c>
      <c r="BN202">
        <v>2</v>
      </c>
      <c r="BO202">
        <v>8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27</v>
      </c>
      <c r="CG202">
        <v>27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57</v>
      </c>
    </row>
    <row r="203" spans="1:91" x14ac:dyDescent="0.2">
      <c r="A203">
        <v>199</v>
      </c>
      <c r="B203">
        <v>0</v>
      </c>
      <c r="C203">
        <v>26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28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</v>
      </c>
      <c r="AB203">
        <v>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8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2</v>
      </c>
      <c r="BF203">
        <v>0</v>
      </c>
      <c r="BG203">
        <v>0</v>
      </c>
      <c r="BH203">
        <v>15</v>
      </c>
      <c r="BI203">
        <v>0</v>
      </c>
      <c r="BJ203">
        <v>0</v>
      </c>
      <c r="BK203">
        <v>0</v>
      </c>
      <c r="BL203">
        <v>0</v>
      </c>
      <c r="BM203">
        <v>12</v>
      </c>
      <c r="BN203">
        <v>12</v>
      </c>
      <c r="BO203">
        <v>8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8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46</v>
      </c>
      <c r="CG203">
        <v>46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115</v>
      </c>
    </row>
    <row r="204" spans="1:91" x14ac:dyDescent="0.2">
      <c r="A204">
        <v>200</v>
      </c>
      <c r="B204">
        <v>0</v>
      </c>
      <c r="C204">
        <v>20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3</v>
      </c>
      <c r="AU204">
        <v>0</v>
      </c>
      <c r="AV204">
        <v>0</v>
      </c>
      <c r="AW204">
        <v>0</v>
      </c>
      <c r="AX204">
        <v>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6</v>
      </c>
      <c r="BI204">
        <v>1</v>
      </c>
      <c r="BJ204">
        <v>0</v>
      </c>
      <c r="BK204">
        <v>0</v>
      </c>
      <c r="BL204">
        <v>0</v>
      </c>
      <c r="BM204">
        <v>8</v>
      </c>
      <c r="BN204">
        <v>9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3</v>
      </c>
      <c r="CD204">
        <v>0</v>
      </c>
      <c r="CE204">
        <v>0</v>
      </c>
      <c r="CF204">
        <v>5</v>
      </c>
      <c r="CG204">
        <v>8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46</v>
      </c>
    </row>
    <row r="205" spans="1:91" x14ac:dyDescent="0.2">
      <c r="A205">
        <v>201</v>
      </c>
      <c r="B205">
        <v>0</v>
      </c>
      <c r="C205">
        <v>28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30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0</v>
      </c>
      <c r="AA205">
        <v>11</v>
      </c>
      <c r="AB205">
        <v>18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11</v>
      </c>
      <c r="AU205">
        <v>2</v>
      </c>
      <c r="AV205">
        <v>0</v>
      </c>
      <c r="AW205">
        <v>1</v>
      </c>
      <c r="AX205">
        <v>1</v>
      </c>
      <c r="AY205">
        <v>0</v>
      </c>
      <c r="AZ205">
        <v>6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23</v>
      </c>
      <c r="BI205">
        <v>4</v>
      </c>
      <c r="BJ205">
        <v>0</v>
      </c>
      <c r="BK205">
        <v>0</v>
      </c>
      <c r="BL205">
        <v>0</v>
      </c>
      <c r="BM205">
        <v>16</v>
      </c>
      <c r="BN205">
        <v>20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10</v>
      </c>
      <c r="CB205">
        <v>0</v>
      </c>
      <c r="CC205">
        <v>3</v>
      </c>
      <c r="CD205">
        <v>0</v>
      </c>
      <c r="CE205">
        <v>0</v>
      </c>
      <c r="CF205">
        <v>0</v>
      </c>
      <c r="CG205">
        <v>13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104</v>
      </c>
    </row>
    <row r="206" spans="1:91" x14ac:dyDescent="0.2">
      <c r="A206">
        <v>202</v>
      </c>
      <c r="B206">
        <v>0</v>
      </c>
      <c r="C206">
        <v>17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17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</v>
      </c>
      <c r="Y206">
        <v>0</v>
      </c>
      <c r="Z206">
        <v>0</v>
      </c>
      <c r="AA206">
        <v>19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6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</v>
      </c>
      <c r="BF206">
        <v>0</v>
      </c>
      <c r="BG206">
        <v>0</v>
      </c>
      <c r="BH206">
        <v>11</v>
      </c>
      <c r="BI206">
        <v>3</v>
      </c>
      <c r="BJ206">
        <v>0</v>
      </c>
      <c r="BK206">
        <v>0</v>
      </c>
      <c r="BL206">
        <v>0</v>
      </c>
      <c r="BM206">
        <v>11</v>
      </c>
      <c r="BN206">
        <v>14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17</v>
      </c>
      <c r="CG206">
        <v>17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82</v>
      </c>
    </row>
    <row r="207" spans="1:91" x14ac:dyDescent="0.2">
      <c r="A207">
        <v>203</v>
      </c>
      <c r="B207">
        <v>0</v>
      </c>
      <c r="C207">
        <v>7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9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13</v>
      </c>
      <c r="AU207">
        <v>0</v>
      </c>
      <c r="AV207">
        <v>5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18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7</v>
      </c>
      <c r="CB207">
        <v>0</v>
      </c>
      <c r="CC207">
        <v>0</v>
      </c>
      <c r="CD207">
        <v>0</v>
      </c>
      <c r="CE207">
        <v>0</v>
      </c>
      <c r="CF207">
        <v>18</v>
      </c>
      <c r="CG207">
        <v>25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54</v>
      </c>
    </row>
    <row r="208" spans="1:91" x14ac:dyDescent="0.2">
      <c r="A208">
        <v>204</v>
      </c>
      <c r="B208">
        <v>0</v>
      </c>
      <c r="C208">
        <v>10</v>
      </c>
      <c r="D208">
        <v>0</v>
      </c>
      <c r="E208">
        <v>0</v>
      </c>
      <c r="F208">
        <v>0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</v>
      </c>
      <c r="AB208">
        <v>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2</v>
      </c>
      <c r="AW208">
        <v>0</v>
      </c>
      <c r="AX208">
        <v>2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2</v>
      </c>
      <c r="BF208">
        <v>0</v>
      </c>
      <c r="BG208">
        <v>0</v>
      </c>
      <c r="BH208">
        <v>13</v>
      </c>
      <c r="BI208">
        <v>0</v>
      </c>
      <c r="BJ208">
        <v>0</v>
      </c>
      <c r="BK208">
        <v>0</v>
      </c>
      <c r="BL208">
        <v>0</v>
      </c>
      <c r="BM208">
        <v>7</v>
      </c>
      <c r="BN208">
        <v>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2</v>
      </c>
      <c r="CF208">
        <v>37</v>
      </c>
      <c r="CG208">
        <v>39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75</v>
      </c>
    </row>
    <row r="209" spans="1:91" x14ac:dyDescent="0.2">
      <c r="A209">
        <v>205</v>
      </c>
      <c r="B209">
        <v>0</v>
      </c>
      <c r="C209">
        <v>6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7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3</v>
      </c>
      <c r="AU209">
        <v>9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16</v>
      </c>
      <c r="BI209">
        <v>0</v>
      </c>
      <c r="BJ209">
        <v>0</v>
      </c>
      <c r="BK209">
        <v>0</v>
      </c>
      <c r="BL209">
        <v>0</v>
      </c>
      <c r="BM209">
        <v>7</v>
      </c>
      <c r="BN209">
        <v>7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53</v>
      </c>
      <c r="CG209">
        <v>53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84</v>
      </c>
    </row>
    <row r="210" spans="1:91" x14ac:dyDescent="0.2">
      <c r="A210">
        <v>206</v>
      </c>
      <c r="B210">
        <v>0</v>
      </c>
      <c r="C210">
        <v>19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19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3</v>
      </c>
      <c r="AV210">
        <v>2</v>
      </c>
      <c r="AW210">
        <v>0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2</v>
      </c>
      <c r="BF210">
        <v>0</v>
      </c>
      <c r="BG210">
        <v>0</v>
      </c>
      <c r="BH210">
        <v>9</v>
      </c>
      <c r="BI210">
        <v>0</v>
      </c>
      <c r="BJ210">
        <v>0</v>
      </c>
      <c r="BK210">
        <v>3</v>
      </c>
      <c r="BL210">
        <v>0</v>
      </c>
      <c r="BM210">
        <v>6</v>
      </c>
      <c r="BN210">
        <v>9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34</v>
      </c>
      <c r="CG210">
        <v>34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74</v>
      </c>
    </row>
    <row r="211" spans="1:91" x14ac:dyDescent="0.2">
      <c r="A211">
        <v>207</v>
      </c>
      <c r="B211">
        <v>0</v>
      </c>
      <c r="C211">
        <v>12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13</v>
      </c>
      <c r="BI211">
        <v>0</v>
      </c>
      <c r="BJ211">
        <v>0</v>
      </c>
      <c r="BK211">
        <v>0</v>
      </c>
      <c r="BL211">
        <v>0</v>
      </c>
      <c r="BM211">
        <v>2</v>
      </c>
      <c r="BN211">
        <v>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28</v>
      </c>
      <c r="CB211">
        <v>0</v>
      </c>
      <c r="CC211">
        <v>0</v>
      </c>
      <c r="CD211">
        <v>0</v>
      </c>
      <c r="CE211">
        <v>4</v>
      </c>
      <c r="CF211">
        <v>12</v>
      </c>
      <c r="CG211">
        <v>44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73</v>
      </c>
    </row>
    <row r="212" spans="1:91" x14ac:dyDescent="0.2">
      <c r="A212">
        <v>208</v>
      </c>
      <c r="B212">
        <v>0</v>
      </c>
      <c r="C212">
        <v>21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21</v>
      </c>
      <c r="P212">
        <v>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16</v>
      </c>
      <c r="AU212">
        <v>2</v>
      </c>
      <c r="AV212">
        <v>2</v>
      </c>
      <c r="AW212">
        <v>0</v>
      </c>
      <c r="AX212">
        <v>2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2</v>
      </c>
      <c r="BF212">
        <v>0</v>
      </c>
      <c r="BG212">
        <v>0</v>
      </c>
      <c r="BH212">
        <v>26</v>
      </c>
      <c r="BI212">
        <v>0</v>
      </c>
      <c r="BJ212">
        <v>0</v>
      </c>
      <c r="BK212">
        <v>0</v>
      </c>
      <c r="BL212">
        <v>0</v>
      </c>
      <c r="BM212">
        <v>2</v>
      </c>
      <c r="BN212">
        <v>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7</v>
      </c>
      <c r="CB212">
        <v>0</v>
      </c>
      <c r="CC212">
        <v>0</v>
      </c>
      <c r="CD212">
        <v>0</v>
      </c>
      <c r="CE212">
        <v>0</v>
      </c>
      <c r="CF212">
        <v>23</v>
      </c>
      <c r="CG212">
        <v>30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83</v>
      </c>
    </row>
    <row r="213" spans="1:91" x14ac:dyDescent="0.2">
      <c r="A213">
        <v>209</v>
      </c>
      <c r="B213">
        <v>0</v>
      </c>
      <c r="C213">
        <v>20</v>
      </c>
      <c r="D213">
        <v>0</v>
      </c>
      <c r="E213">
        <v>0</v>
      </c>
      <c r="F213">
        <v>0</v>
      </c>
      <c r="G213">
        <v>2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23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5</v>
      </c>
      <c r="AB213">
        <v>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6</v>
      </c>
      <c r="AU213">
        <v>0</v>
      </c>
      <c r="AV213">
        <v>2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12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46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47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91</v>
      </c>
    </row>
    <row r="214" spans="1:91" x14ac:dyDescent="0.2">
      <c r="A214">
        <v>210</v>
      </c>
      <c r="B214">
        <v>0</v>
      </c>
      <c r="C214">
        <v>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9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4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7</v>
      </c>
      <c r="BI214">
        <v>0</v>
      </c>
      <c r="BJ214">
        <v>0</v>
      </c>
      <c r="BK214">
        <v>0</v>
      </c>
      <c r="BL214">
        <v>0</v>
      </c>
      <c r="BM214">
        <v>7</v>
      </c>
      <c r="BN214">
        <v>7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19</v>
      </c>
      <c r="CB214">
        <v>0</v>
      </c>
      <c r="CC214">
        <v>0</v>
      </c>
      <c r="CD214">
        <v>0</v>
      </c>
      <c r="CE214">
        <v>0</v>
      </c>
      <c r="CF214">
        <v>21</v>
      </c>
      <c r="CG214">
        <v>40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70</v>
      </c>
    </row>
    <row r="215" spans="1:91" x14ac:dyDescent="0.2">
      <c r="A215">
        <v>211</v>
      </c>
      <c r="B215">
        <v>0</v>
      </c>
      <c r="C215">
        <v>10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10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</v>
      </c>
      <c r="AB215">
        <v>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16</v>
      </c>
      <c r="AU215">
        <v>5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23</v>
      </c>
      <c r="BI215">
        <v>0</v>
      </c>
      <c r="BJ215">
        <v>0</v>
      </c>
      <c r="BK215">
        <v>0</v>
      </c>
      <c r="BL215">
        <v>0</v>
      </c>
      <c r="BM215">
        <v>4</v>
      </c>
      <c r="BN215">
        <v>4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22</v>
      </c>
      <c r="CB215">
        <v>0</v>
      </c>
      <c r="CC215">
        <v>2</v>
      </c>
      <c r="CD215">
        <v>0</v>
      </c>
      <c r="CE215">
        <v>0</v>
      </c>
      <c r="CF215">
        <v>38</v>
      </c>
      <c r="CG215">
        <v>62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108</v>
      </c>
    </row>
    <row r="216" spans="1:91" x14ac:dyDescent="0.2">
      <c r="A216">
        <v>212</v>
      </c>
      <c r="B216">
        <v>0</v>
      </c>
      <c r="C216">
        <v>12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13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5</v>
      </c>
      <c r="AB216">
        <v>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6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16</v>
      </c>
      <c r="CG216">
        <v>16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44</v>
      </c>
    </row>
    <row r="217" spans="1:91" x14ac:dyDescent="0.2">
      <c r="A217">
        <v>213</v>
      </c>
      <c r="B217">
        <v>0</v>
      </c>
      <c r="C217">
        <v>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10</v>
      </c>
      <c r="P217">
        <v>2</v>
      </c>
      <c r="Q217">
        <v>0</v>
      </c>
      <c r="R217">
        <v>0</v>
      </c>
      <c r="S217">
        <v>0</v>
      </c>
      <c r="T217">
        <v>20</v>
      </c>
      <c r="U217">
        <v>0</v>
      </c>
      <c r="V217">
        <v>4</v>
      </c>
      <c r="W217">
        <v>0</v>
      </c>
      <c r="X217">
        <v>7</v>
      </c>
      <c r="Y217">
        <v>0</v>
      </c>
      <c r="Z217">
        <v>0</v>
      </c>
      <c r="AA217">
        <v>7</v>
      </c>
      <c r="AB217">
        <v>40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0</v>
      </c>
      <c r="AU217">
        <v>7</v>
      </c>
      <c r="AV217">
        <v>0</v>
      </c>
      <c r="AW217">
        <v>0</v>
      </c>
      <c r="AX217">
        <v>0</v>
      </c>
      <c r="AY217">
        <v>0</v>
      </c>
      <c r="AZ217">
        <v>8</v>
      </c>
      <c r="BA217">
        <v>20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37</v>
      </c>
      <c r="BI217">
        <v>8</v>
      </c>
      <c r="BJ217">
        <v>0</v>
      </c>
      <c r="BK217">
        <v>0</v>
      </c>
      <c r="BL217">
        <v>0</v>
      </c>
      <c r="BM217">
        <v>21</v>
      </c>
      <c r="BN217">
        <v>29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25</v>
      </c>
      <c r="CB217">
        <v>0</v>
      </c>
      <c r="CC217">
        <v>1</v>
      </c>
      <c r="CD217">
        <v>0</v>
      </c>
      <c r="CE217">
        <v>0</v>
      </c>
      <c r="CF217">
        <v>51</v>
      </c>
      <c r="CG217">
        <v>77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193</v>
      </c>
    </row>
    <row r="218" spans="1:91" x14ac:dyDescent="0.2">
      <c r="A218">
        <v>214</v>
      </c>
      <c r="B218">
        <v>0</v>
      </c>
      <c r="C218">
        <v>10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</v>
      </c>
      <c r="AU218">
        <v>6</v>
      </c>
      <c r="AV218">
        <v>0</v>
      </c>
      <c r="AW218">
        <v>0</v>
      </c>
      <c r="AX218">
        <v>0</v>
      </c>
      <c r="AY218">
        <v>0</v>
      </c>
      <c r="AZ218">
        <v>18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28</v>
      </c>
      <c r="BI218">
        <v>1</v>
      </c>
      <c r="BJ218">
        <v>0</v>
      </c>
      <c r="BK218">
        <v>0</v>
      </c>
      <c r="BL218">
        <v>0</v>
      </c>
      <c r="BM218">
        <v>6</v>
      </c>
      <c r="BN218">
        <v>7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4</v>
      </c>
      <c r="CG218">
        <v>4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50</v>
      </c>
    </row>
    <row r="219" spans="1:91" x14ac:dyDescent="0.2">
      <c r="A219">
        <v>215</v>
      </c>
      <c r="B219">
        <v>0</v>
      </c>
      <c r="C219">
        <v>20</v>
      </c>
      <c r="D219">
        <v>0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</v>
      </c>
      <c r="AB219">
        <v>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2</v>
      </c>
      <c r="AV219">
        <v>0</v>
      </c>
      <c r="AW219">
        <v>0</v>
      </c>
      <c r="AX219">
        <v>1</v>
      </c>
      <c r="AY219">
        <v>0</v>
      </c>
      <c r="AZ219">
        <v>2</v>
      </c>
      <c r="BA219">
        <v>0</v>
      </c>
      <c r="BB219">
        <v>0</v>
      </c>
      <c r="BC219">
        <v>0</v>
      </c>
      <c r="BD219">
        <v>0</v>
      </c>
      <c r="BE219">
        <v>6</v>
      </c>
      <c r="BF219">
        <v>0</v>
      </c>
      <c r="BG219">
        <v>0</v>
      </c>
      <c r="BH219">
        <v>14</v>
      </c>
      <c r="BI219">
        <v>0</v>
      </c>
      <c r="BJ219">
        <v>0</v>
      </c>
      <c r="BK219">
        <v>0</v>
      </c>
      <c r="BL219">
        <v>0</v>
      </c>
      <c r="BM219">
        <v>7</v>
      </c>
      <c r="BN219">
        <v>7</v>
      </c>
      <c r="BO219">
        <v>0</v>
      </c>
      <c r="BP219">
        <v>0</v>
      </c>
      <c r="BQ219">
        <v>0</v>
      </c>
      <c r="BR219">
        <v>3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</v>
      </c>
      <c r="BZ219">
        <v>0</v>
      </c>
      <c r="CA219">
        <v>20</v>
      </c>
      <c r="CB219">
        <v>0</v>
      </c>
      <c r="CC219">
        <v>0</v>
      </c>
      <c r="CD219">
        <v>0</v>
      </c>
      <c r="CE219">
        <v>0</v>
      </c>
      <c r="CF219">
        <v>7</v>
      </c>
      <c r="CG219">
        <v>27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76</v>
      </c>
    </row>
    <row r="220" spans="1:91" x14ac:dyDescent="0.2">
      <c r="A220">
        <v>216</v>
      </c>
      <c r="B220">
        <v>0</v>
      </c>
      <c r="C220">
        <v>17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9</v>
      </c>
      <c r="AB220">
        <v>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17</v>
      </c>
      <c r="AU220">
        <v>7</v>
      </c>
      <c r="AV220">
        <v>0</v>
      </c>
      <c r="AW220">
        <v>1</v>
      </c>
      <c r="AX220">
        <v>1</v>
      </c>
      <c r="AY220">
        <v>0</v>
      </c>
      <c r="AZ220">
        <v>8</v>
      </c>
      <c r="BA220">
        <v>0</v>
      </c>
      <c r="BB220">
        <v>0</v>
      </c>
      <c r="BC220">
        <v>0</v>
      </c>
      <c r="BD220">
        <v>0</v>
      </c>
      <c r="BE220">
        <v>2</v>
      </c>
      <c r="BF220">
        <v>0</v>
      </c>
      <c r="BG220">
        <v>0</v>
      </c>
      <c r="BH220">
        <v>39</v>
      </c>
      <c r="BI220">
        <v>0</v>
      </c>
      <c r="BJ220">
        <v>0</v>
      </c>
      <c r="BK220">
        <v>0</v>
      </c>
      <c r="BL220">
        <v>0</v>
      </c>
      <c r="BM220">
        <v>12</v>
      </c>
      <c r="BN220">
        <v>12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81</v>
      </c>
      <c r="CG220">
        <v>81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158</v>
      </c>
    </row>
    <row r="221" spans="1:91" x14ac:dyDescent="0.2">
      <c r="A221">
        <v>217</v>
      </c>
      <c r="B221">
        <v>0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6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8</v>
      </c>
      <c r="BI221">
        <v>1</v>
      </c>
      <c r="BJ221">
        <v>0</v>
      </c>
      <c r="BK221">
        <v>0</v>
      </c>
      <c r="BL221">
        <v>0</v>
      </c>
      <c r="BM221">
        <v>13</v>
      </c>
      <c r="BN221">
        <v>14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18</v>
      </c>
      <c r="CG221">
        <v>18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45</v>
      </c>
    </row>
    <row r="222" spans="1:91" x14ac:dyDescent="0.2">
      <c r="A222">
        <v>218</v>
      </c>
      <c r="B222">
        <v>0</v>
      </c>
      <c r="C222">
        <v>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3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3</v>
      </c>
      <c r="BI222">
        <v>0</v>
      </c>
      <c r="BJ222">
        <v>0</v>
      </c>
      <c r="BK222">
        <v>0</v>
      </c>
      <c r="BL222">
        <v>0</v>
      </c>
      <c r="BM222">
        <v>4</v>
      </c>
      <c r="BN222">
        <v>4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3</v>
      </c>
      <c r="CB222">
        <v>0</v>
      </c>
      <c r="CC222">
        <v>0</v>
      </c>
      <c r="CD222">
        <v>0</v>
      </c>
      <c r="CE222">
        <v>0</v>
      </c>
      <c r="CF222">
        <v>8</v>
      </c>
      <c r="CG222">
        <v>11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28</v>
      </c>
    </row>
    <row r="223" spans="1:91" x14ac:dyDescent="0.2">
      <c r="A223">
        <v>219</v>
      </c>
      <c r="B223">
        <v>0</v>
      </c>
      <c r="C223">
        <v>12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13</v>
      </c>
      <c r="P223">
        <v>2</v>
      </c>
      <c r="Q223">
        <v>1</v>
      </c>
      <c r="R223">
        <v>0</v>
      </c>
      <c r="S223">
        <v>0</v>
      </c>
      <c r="T223">
        <v>3</v>
      </c>
      <c r="U223">
        <v>0</v>
      </c>
      <c r="V223">
        <v>0</v>
      </c>
      <c r="W223">
        <v>0</v>
      </c>
      <c r="X223">
        <v>2</v>
      </c>
      <c r="Y223">
        <v>2</v>
      </c>
      <c r="Z223">
        <v>0</v>
      </c>
      <c r="AA223">
        <v>0</v>
      </c>
      <c r="AB223">
        <v>10</v>
      </c>
      <c r="AC223">
        <v>0</v>
      </c>
      <c r="AD223">
        <v>0</v>
      </c>
      <c r="AE223">
        <v>0</v>
      </c>
      <c r="AF223">
        <v>4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</v>
      </c>
      <c r="AW223">
        <v>0</v>
      </c>
      <c r="AX223">
        <v>3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11</v>
      </c>
      <c r="BI223">
        <v>2</v>
      </c>
      <c r="BJ223">
        <v>0</v>
      </c>
      <c r="BK223">
        <v>0</v>
      </c>
      <c r="BL223">
        <v>0</v>
      </c>
      <c r="BM223">
        <v>11</v>
      </c>
      <c r="BN223">
        <v>13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19</v>
      </c>
      <c r="CB223">
        <v>0</v>
      </c>
      <c r="CC223">
        <v>0</v>
      </c>
      <c r="CD223">
        <v>0</v>
      </c>
      <c r="CE223">
        <v>2</v>
      </c>
      <c r="CF223">
        <v>11</v>
      </c>
      <c r="CG223">
        <v>32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79</v>
      </c>
    </row>
    <row r="224" spans="1:91" x14ac:dyDescent="0.2">
      <c r="A224">
        <v>220</v>
      </c>
      <c r="B224">
        <v>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4</v>
      </c>
      <c r="V224">
        <v>6</v>
      </c>
      <c r="W224">
        <v>0</v>
      </c>
      <c r="X224">
        <v>3</v>
      </c>
      <c r="Y224">
        <v>0</v>
      </c>
      <c r="Z224">
        <v>0</v>
      </c>
      <c r="AA224">
        <v>0</v>
      </c>
      <c r="AB224">
        <v>15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6</v>
      </c>
      <c r="BI224">
        <v>0</v>
      </c>
      <c r="BJ224">
        <v>0</v>
      </c>
      <c r="BK224">
        <v>0</v>
      </c>
      <c r="BL224">
        <v>0</v>
      </c>
      <c r="BM224">
        <v>10</v>
      </c>
      <c r="BN224">
        <v>10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44</v>
      </c>
      <c r="CB224">
        <v>0</v>
      </c>
      <c r="CC224">
        <v>0</v>
      </c>
      <c r="CD224">
        <v>0</v>
      </c>
      <c r="CE224">
        <v>0</v>
      </c>
      <c r="CF224">
        <v>16</v>
      </c>
      <c r="CG224">
        <v>60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99</v>
      </c>
    </row>
    <row r="225" spans="1:91" x14ac:dyDescent="0.2">
      <c r="A225">
        <v>221</v>
      </c>
      <c r="B225">
        <v>0</v>
      </c>
      <c r="C225">
        <v>13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14</v>
      </c>
      <c r="P225">
        <v>0</v>
      </c>
      <c r="Q225">
        <v>1</v>
      </c>
      <c r="R225">
        <v>0</v>
      </c>
      <c r="S225">
        <v>0</v>
      </c>
      <c r="T225">
        <v>3</v>
      </c>
      <c r="U225">
        <v>0</v>
      </c>
      <c r="V225">
        <v>4</v>
      </c>
      <c r="W225">
        <v>0</v>
      </c>
      <c r="X225">
        <v>2</v>
      </c>
      <c r="Y225">
        <v>0</v>
      </c>
      <c r="Z225">
        <v>0</v>
      </c>
      <c r="AA225">
        <v>4</v>
      </c>
      <c r="AB225">
        <v>14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3</v>
      </c>
      <c r="BI225">
        <v>0</v>
      </c>
      <c r="BJ225">
        <v>0</v>
      </c>
      <c r="BK225">
        <v>0</v>
      </c>
      <c r="BL225">
        <v>0</v>
      </c>
      <c r="BM225">
        <v>4</v>
      </c>
      <c r="BN225">
        <v>4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25</v>
      </c>
      <c r="CB225">
        <v>0</v>
      </c>
      <c r="CC225">
        <v>3</v>
      </c>
      <c r="CD225">
        <v>0</v>
      </c>
      <c r="CE225">
        <v>0</v>
      </c>
      <c r="CF225">
        <v>12</v>
      </c>
      <c r="CG225">
        <v>40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75</v>
      </c>
    </row>
    <row r="226" spans="1:91" x14ac:dyDescent="0.2">
      <c r="A226">
        <v>222</v>
      </c>
      <c r="B226">
        <v>0</v>
      </c>
      <c r="C226">
        <v>10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10</v>
      </c>
      <c r="P226">
        <v>2</v>
      </c>
      <c r="Q226">
        <v>1</v>
      </c>
      <c r="R226">
        <v>0</v>
      </c>
      <c r="S226">
        <v>0</v>
      </c>
      <c r="T226">
        <v>8</v>
      </c>
      <c r="U226">
        <v>0</v>
      </c>
      <c r="V226">
        <v>2</v>
      </c>
      <c r="W226">
        <v>1</v>
      </c>
      <c r="X226">
        <v>1</v>
      </c>
      <c r="Y226">
        <v>0</v>
      </c>
      <c r="Z226">
        <v>0</v>
      </c>
      <c r="AA226">
        <v>3</v>
      </c>
      <c r="AB226">
        <v>18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7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12</v>
      </c>
      <c r="BI226">
        <v>7</v>
      </c>
      <c r="BJ226">
        <v>0</v>
      </c>
      <c r="BK226">
        <v>0</v>
      </c>
      <c r="BL226">
        <v>0</v>
      </c>
      <c r="BM226">
        <v>49</v>
      </c>
      <c r="BN226">
        <v>56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7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7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103</v>
      </c>
    </row>
    <row r="227" spans="1:91" x14ac:dyDescent="0.2">
      <c r="A227">
        <v>223</v>
      </c>
      <c r="B227">
        <v>0</v>
      </c>
      <c r="C227">
        <v>14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4</v>
      </c>
      <c r="W227">
        <v>1</v>
      </c>
      <c r="X227">
        <v>2</v>
      </c>
      <c r="Y227">
        <v>0</v>
      </c>
      <c r="Z227">
        <v>0</v>
      </c>
      <c r="AA227">
        <v>6</v>
      </c>
      <c r="AB227">
        <v>13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</v>
      </c>
      <c r="AY227">
        <v>0</v>
      </c>
      <c r="AZ227">
        <v>3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7</v>
      </c>
      <c r="BI227">
        <v>0</v>
      </c>
      <c r="BJ227">
        <v>0</v>
      </c>
      <c r="BK227">
        <v>0</v>
      </c>
      <c r="BL227">
        <v>0</v>
      </c>
      <c r="BM227">
        <v>35</v>
      </c>
      <c r="BN227">
        <v>35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13</v>
      </c>
      <c r="CB227">
        <v>0</v>
      </c>
      <c r="CC227">
        <v>0</v>
      </c>
      <c r="CD227">
        <v>0</v>
      </c>
      <c r="CE227">
        <v>0</v>
      </c>
      <c r="CF227">
        <v>14</v>
      </c>
      <c r="CG227">
        <v>27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97</v>
      </c>
    </row>
    <row r="228" spans="1:91" x14ac:dyDescent="0.2">
      <c r="A228">
        <v>224</v>
      </c>
      <c r="B228">
        <v>0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7</v>
      </c>
      <c r="P228">
        <v>2</v>
      </c>
      <c r="Q228">
        <v>0</v>
      </c>
      <c r="R228">
        <v>0</v>
      </c>
      <c r="S228">
        <v>0</v>
      </c>
      <c r="T228">
        <v>5</v>
      </c>
      <c r="U228">
        <v>2</v>
      </c>
      <c r="V228">
        <v>3</v>
      </c>
      <c r="W228">
        <v>0</v>
      </c>
      <c r="X228">
        <v>3</v>
      </c>
      <c r="Y228">
        <v>0</v>
      </c>
      <c r="Z228">
        <v>0</v>
      </c>
      <c r="AA228">
        <v>2</v>
      </c>
      <c r="AB228">
        <v>17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7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0</v>
      </c>
      <c r="BG228">
        <v>0</v>
      </c>
      <c r="BH228">
        <v>11</v>
      </c>
      <c r="BI228">
        <v>1</v>
      </c>
      <c r="BJ228">
        <v>0</v>
      </c>
      <c r="BK228">
        <v>0</v>
      </c>
      <c r="BL228">
        <v>0</v>
      </c>
      <c r="BM228">
        <v>7</v>
      </c>
      <c r="BN228">
        <v>8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6</v>
      </c>
      <c r="CB228">
        <v>0</v>
      </c>
      <c r="CC228">
        <v>0</v>
      </c>
      <c r="CD228">
        <v>0</v>
      </c>
      <c r="CE228">
        <v>0</v>
      </c>
      <c r="CF228">
        <v>7</v>
      </c>
      <c r="CG228">
        <v>13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56</v>
      </c>
    </row>
    <row r="229" spans="1:91" x14ac:dyDescent="0.2">
      <c r="A229">
        <v>225</v>
      </c>
      <c r="B229">
        <v>0</v>
      </c>
      <c r="C229">
        <v>11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12</v>
      </c>
      <c r="P229">
        <v>3</v>
      </c>
      <c r="Q229">
        <v>0</v>
      </c>
      <c r="R229">
        <v>0</v>
      </c>
      <c r="S229">
        <v>0</v>
      </c>
      <c r="T229">
        <v>17</v>
      </c>
      <c r="U229">
        <v>0</v>
      </c>
      <c r="V229">
        <v>4</v>
      </c>
      <c r="W229">
        <v>0</v>
      </c>
      <c r="X229">
        <v>1</v>
      </c>
      <c r="Y229">
        <v>0</v>
      </c>
      <c r="Z229">
        <v>0</v>
      </c>
      <c r="AA229">
        <v>3</v>
      </c>
      <c r="AB229">
        <v>28</v>
      </c>
      <c r="AC229">
        <v>0</v>
      </c>
      <c r="AD229">
        <v>0</v>
      </c>
      <c r="AE229">
        <v>0</v>
      </c>
      <c r="AF229">
        <v>4</v>
      </c>
      <c r="AG229">
        <v>0</v>
      </c>
      <c r="AH229">
        <v>0</v>
      </c>
      <c r="AI229">
        <v>1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</v>
      </c>
      <c r="AR229">
        <v>0</v>
      </c>
      <c r="AS229">
        <v>0</v>
      </c>
      <c r="AT229">
        <v>4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5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20</v>
      </c>
      <c r="BI229">
        <v>3</v>
      </c>
      <c r="BJ229">
        <v>0</v>
      </c>
      <c r="BK229">
        <v>0</v>
      </c>
      <c r="BL229">
        <v>0</v>
      </c>
      <c r="BM229">
        <v>20</v>
      </c>
      <c r="BN229">
        <v>23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10</v>
      </c>
      <c r="CB229">
        <v>0</v>
      </c>
      <c r="CC229">
        <v>0</v>
      </c>
      <c r="CD229">
        <v>0</v>
      </c>
      <c r="CE229">
        <v>0</v>
      </c>
      <c r="CF229">
        <v>10</v>
      </c>
      <c r="CG229">
        <v>20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103</v>
      </c>
    </row>
    <row r="230" spans="1:91" x14ac:dyDescent="0.2">
      <c r="A230">
        <v>226</v>
      </c>
      <c r="B230">
        <v>0</v>
      </c>
      <c r="C230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</v>
      </c>
      <c r="X230">
        <v>0</v>
      </c>
      <c r="Y230">
        <v>0</v>
      </c>
      <c r="Z230">
        <v>0</v>
      </c>
      <c r="AA230">
        <v>4</v>
      </c>
      <c r="AB230">
        <v>10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10</v>
      </c>
      <c r="BI230">
        <v>3</v>
      </c>
      <c r="BJ230">
        <v>0</v>
      </c>
      <c r="BK230">
        <v>0</v>
      </c>
      <c r="BL230">
        <v>0</v>
      </c>
      <c r="BM230">
        <v>12</v>
      </c>
      <c r="BN230">
        <v>15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25</v>
      </c>
      <c r="CG230">
        <v>26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66</v>
      </c>
    </row>
    <row r="231" spans="1:91" x14ac:dyDescent="0.2">
      <c r="A231">
        <v>227</v>
      </c>
      <c r="B231">
        <v>0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3</v>
      </c>
      <c r="P231">
        <v>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2</v>
      </c>
      <c r="AB231">
        <v>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10</v>
      </c>
      <c r="AU231">
        <v>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16</v>
      </c>
      <c r="BI231">
        <v>1</v>
      </c>
      <c r="BJ231">
        <v>0</v>
      </c>
      <c r="BK231">
        <v>0</v>
      </c>
      <c r="BL231">
        <v>0</v>
      </c>
      <c r="BM231">
        <v>4</v>
      </c>
      <c r="BN231">
        <v>5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31</v>
      </c>
    </row>
    <row r="232" spans="1:91" x14ac:dyDescent="0.2">
      <c r="A232">
        <v>228</v>
      </c>
      <c r="B232">
        <v>0</v>
      </c>
      <c r="C232">
        <v>11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12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6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15</v>
      </c>
      <c r="BI232">
        <v>0</v>
      </c>
      <c r="BJ232">
        <v>0</v>
      </c>
      <c r="BK232">
        <v>0</v>
      </c>
      <c r="BL232">
        <v>0</v>
      </c>
      <c r="BM232">
        <v>11</v>
      </c>
      <c r="BN232">
        <v>11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15</v>
      </c>
      <c r="CG232">
        <v>15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59</v>
      </c>
    </row>
    <row r="233" spans="1:91" x14ac:dyDescent="0.2">
      <c r="A233">
        <v>229</v>
      </c>
      <c r="B233">
        <v>0</v>
      </c>
      <c r="C233">
        <v>22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22</v>
      </c>
      <c r="P233">
        <v>4</v>
      </c>
      <c r="Q233">
        <v>0</v>
      </c>
      <c r="R233">
        <v>0</v>
      </c>
      <c r="S233">
        <v>0</v>
      </c>
      <c r="T233">
        <v>6</v>
      </c>
      <c r="U233">
        <v>0</v>
      </c>
      <c r="V233">
        <v>0</v>
      </c>
      <c r="W233">
        <v>0</v>
      </c>
      <c r="X233">
        <v>3</v>
      </c>
      <c r="Y233">
        <v>1</v>
      </c>
      <c r="Z233">
        <v>0</v>
      </c>
      <c r="AA233">
        <v>2</v>
      </c>
      <c r="AB233">
        <v>16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3</v>
      </c>
      <c r="AY233">
        <v>2</v>
      </c>
      <c r="AZ233">
        <v>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12</v>
      </c>
      <c r="BI233">
        <v>9</v>
      </c>
      <c r="BJ233">
        <v>0</v>
      </c>
      <c r="BK233">
        <v>0</v>
      </c>
      <c r="BL233">
        <v>0</v>
      </c>
      <c r="BM233">
        <v>12</v>
      </c>
      <c r="BN233">
        <v>21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2</v>
      </c>
      <c r="CB233">
        <v>0</v>
      </c>
      <c r="CC233">
        <v>0</v>
      </c>
      <c r="CD233">
        <v>0</v>
      </c>
      <c r="CE233">
        <v>0</v>
      </c>
      <c r="CF233">
        <v>43</v>
      </c>
      <c r="CG233">
        <v>45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116</v>
      </c>
    </row>
    <row r="234" spans="1:91" x14ac:dyDescent="0.2">
      <c r="A234">
        <v>230</v>
      </c>
      <c r="B234">
        <v>0</v>
      </c>
      <c r="C234">
        <v>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5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14</v>
      </c>
      <c r="BI234">
        <v>0</v>
      </c>
      <c r="BJ234">
        <v>0</v>
      </c>
      <c r="BK234">
        <v>0</v>
      </c>
      <c r="BL234">
        <v>0</v>
      </c>
      <c r="BM234">
        <v>5</v>
      </c>
      <c r="BN234">
        <v>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39</v>
      </c>
      <c r="CG234">
        <v>39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65</v>
      </c>
    </row>
    <row r="235" spans="1:91" x14ac:dyDescent="0.2">
      <c r="A235">
        <v>231</v>
      </c>
      <c r="B235">
        <v>0</v>
      </c>
      <c r="C235">
        <v>9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3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6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7</v>
      </c>
      <c r="BI235">
        <v>0</v>
      </c>
      <c r="BJ235">
        <v>0</v>
      </c>
      <c r="BK235">
        <v>0</v>
      </c>
      <c r="BL235">
        <v>0</v>
      </c>
      <c r="BM235">
        <v>10</v>
      </c>
      <c r="BN235">
        <v>10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32</v>
      </c>
    </row>
    <row r="236" spans="1:91" x14ac:dyDescent="0.2">
      <c r="A236">
        <v>232</v>
      </c>
      <c r="B236">
        <v>0</v>
      </c>
      <c r="C236">
        <v>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  <c r="P236">
        <v>3</v>
      </c>
      <c r="Q236">
        <v>0</v>
      </c>
      <c r="R236">
        <v>0</v>
      </c>
      <c r="S236">
        <v>0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</v>
      </c>
      <c r="AB236">
        <v>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10</v>
      </c>
      <c r="AU236">
        <v>0</v>
      </c>
      <c r="AV236">
        <v>0</v>
      </c>
      <c r="AW236">
        <v>0</v>
      </c>
      <c r="AX236">
        <v>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18</v>
      </c>
      <c r="BI236">
        <v>4</v>
      </c>
      <c r="BJ236">
        <v>0</v>
      </c>
      <c r="BK236">
        <v>0</v>
      </c>
      <c r="BL236">
        <v>0</v>
      </c>
      <c r="BM236">
        <v>3</v>
      </c>
      <c r="BN236">
        <v>7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10</v>
      </c>
      <c r="CG236">
        <v>10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56</v>
      </c>
    </row>
    <row r="237" spans="1:91" x14ac:dyDescent="0.2">
      <c r="A237">
        <v>233</v>
      </c>
      <c r="B237">
        <v>0</v>
      </c>
      <c r="C237">
        <v>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>
        <v>2</v>
      </c>
      <c r="BJ237">
        <v>0</v>
      </c>
      <c r="BK237">
        <v>0</v>
      </c>
      <c r="BL237">
        <v>0</v>
      </c>
      <c r="BM237">
        <v>22</v>
      </c>
      <c r="BN237">
        <v>24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37</v>
      </c>
      <c r="CG237">
        <v>37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67</v>
      </c>
    </row>
    <row r="238" spans="1:91" x14ac:dyDescent="0.2">
      <c r="A238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4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6</v>
      </c>
      <c r="BI238">
        <v>1</v>
      </c>
      <c r="BJ238">
        <v>0</v>
      </c>
      <c r="BK238">
        <v>0</v>
      </c>
      <c r="BL238">
        <v>0</v>
      </c>
      <c r="BM238">
        <v>10</v>
      </c>
      <c r="BN238">
        <v>11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15</v>
      </c>
      <c r="BV238">
        <v>0</v>
      </c>
      <c r="BW238">
        <v>0</v>
      </c>
      <c r="BX238">
        <v>0</v>
      </c>
      <c r="BY238">
        <v>15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52</v>
      </c>
      <c r="CG238">
        <v>52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85</v>
      </c>
    </row>
    <row r="239" spans="1:91" x14ac:dyDescent="0.2">
      <c r="A239">
        <v>235</v>
      </c>
      <c r="B239">
        <v>0</v>
      </c>
      <c r="C239">
        <v>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11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3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18</v>
      </c>
      <c r="BI239">
        <v>0</v>
      </c>
      <c r="BJ239">
        <v>0</v>
      </c>
      <c r="BK239">
        <v>0</v>
      </c>
      <c r="BL239">
        <v>0</v>
      </c>
      <c r="BM239">
        <v>18</v>
      </c>
      <c r="BN239">
        <v>18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40</v>
      </c>
      <c r="CG239">
        <v>40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81</v>
      </c>
    </row>
    <row r="240" spans="1:91" x14ac:dyDescent="0.2">
      <c r="A240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  <c r="Q240">
        <v>1</v>
      </c>
      <c r="R240">
        <v>0</v>
      </c>
      <c r="S240">
        <v>0</v>
      </c>
      <c r="T240">
        <v>4</v>
      </c>
      <c r="U240">
        <v>0</v>
      </c>
      <c r="V240">
        <v>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14</v>
      </c>
      <c r="BI240">
        <v>4</v>
      </c>
      <c r="BJ240">
        <v>1</v>
      </c>
      <c r="BK240">
        <v>0</v>
      </c>
      <c r="BL240">
        <v>0</v>
      </c>
      <c r="BM240">
        <v>22</v>
      </c>
      <c r="BN240">
        <v>27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17</v>
      </c>
      <c r="CG240">
        <v>17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71</v>
      </c>
    </row>
    <row r="241" spans="1:91" x14ac:dyDescent="0.2">
      <c r="A241">
        <v>237</v>
      </c>
      <c r="B241">
        <v>0</v>
      </c>
      <c r="C241">
        <v>15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15</v>
      </c>
      <c r="P241">
        <v>4</v>
      </c>
      <c r="Q241">
        <v>0</v>
      </c>
      <c r="R241">
        <v>0</v>
      </c>
      <c r="S241">
        <v>0</v>
      </c>
      <c r="T241">
        <v>12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11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18</v>
      </c>
      <c r="BI241">
        <v>6</v>
      </c>
      <c r="BJ241">
        <v>1</v>
      </c>
      <c r="BK241">
        <v>0</v>
      </c>
      <c r="BL241">
        <v>0</v>
      </c>
      <c r="BM241">
        <v>100</v>
      </c>
      <c r="BN241">
        <v>107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11</v>
      </c>
      <c r="CG241">
        <v>11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174</v>
      </c>
    </row>
    <row r="242" spans="1:91" x14ac:dyDescent="0.2">
      <c r="A242">
        <v>238</v>
      </c>
      <c r="B242">
        <v>0</v>
      </c>
      <c r="C242">
        <v>12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12</v>
      </c>
      <c r="P242">
        <v>3</v>
      </c>
      <c r="Q242">
        <v>0</v>
      </c>
      <c r="R242">
        <v>0</v>
      </c>
      <c r="S242">
        <v>0</v>
      </c>
      <c r="T242">
        <v>12</v>
      </c>
      <c r="U242">
        <v>2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10</v>
      </c>
      <c r="AB242">
        <v>31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10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14</v>
      </c>
      <c r="BI242">
        <v>7</v>
      </c>
      <c r="BJ242">
        <v>0</v>
      </c>
      <c r="BK242">
        <v>0</v>
      </c>
      <c r="BL242">
        <v>0</v>
      </c>
      <c r="BM242">
        <v>27</v>
      </c>
      <c r="BN242">
        <v>34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31</v>
      </c>
      <c r="CG242">
        <v>31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122</v>
      </c>
    </row>
    <row r="243" spans="1:91" x14ac:dyDescent="0.2">
      <c r="A243">
        <v>239</v>
      </c>
      <c r="B243">
        <v>0</v>
      </c>
      <c r="C243">
        <v>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</v>
      </c>
      <c r="P243">
        <v>9</v>
      </c>
      <c r="Q243">
        <v>0</v>
      </c>
      <c r="R243">
        <v>0</v>
      </c>
      <c r="S243">
        <v>0</v>
      </c>
      <c r="T243">
        <v>24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11</v>
      </c>
      <c r="AB243">
        <v>45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5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9</v>
      </c>
      <c r="BI243">
        <v>5</v>
      </c>
      <c r="BJ243">
        <v>0</v>
      </c>
      <c r="BK243">
        <v>0</v>
      </c>
      <c r="BL243">
        <v>0</v>
      </c>
      <c r="BM243">
        <v>45</v>
      </c>
      <c r="BN243">
        <v>50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7</v>
      </c>
      <c r="CB243">
        <v>0</v>
      </c>
      <c r="CC243">
        <v>0</v>
      </c>
      <c r="CD243">
        <v>0</v>
      </c>
      <c r="CE243">
        <v>0</v>
      </c>
      <c r="CF243">
        <v>23</v>
      </c>
      <c r="CG243">
        <v>30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140</v>
      </c>
    </row>
    <row r="244" spans="1:91" x14ac:dyDescent="0.2">
      <c r="A244">
        <v>240</v>
      </c>
      <c r="B244">
        <v>0</v>
      </c>
      <c r="C244">
        <v>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N244">
        <v>0</v>
      </c>
      <c r="O244">
        <v>14</v>
      </c>
      <c r="P244">
        <v>4</v>
      </c>
      <c r="Q244">
        <v>1</v>
      </c>
      <c r="R244">
        <v>0</v>
      </c>
      <c r="S244">
        <v>0</v>
      </c>
      <c r="T244">
        <v>15</v>
      </c>
      <c r="U244">
        <v>3</v>
      </c>
      <c r="V244">
        <v>2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28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6</v>
      </c>
      <c r="BA244">
        <v>0</v>
      </c>
      <c r="BB244">
        <v>0</v>
      </c>
      <c r="BC244">
        <v>0</v>
      </c>
      <c r="BD244">
        <v>0</v>
      </c>
      <c r="BE244">
        <v>3</v>
      </c>
      <c r="BF244">
        <v>0</v>
      </c>
      <c r="BG244">
        <v>0</v>
      </c>
      <c r="BH244">
        <v>14</v>
      </c>
      <c r="BI244">
        <v>4</v>
      </c>
      <c r="BJ244">
        <v>0</v>
      </c>
      <c r="BK244">
        <v>0</v>
      </c>
      <c r="BL244">
        <v>0</v>
      </c>
      <c r="BM244">
        <v>10</v>
      </c>
      <c r="BN244">
        <v>14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36</v>
      </c>
      <c r="CG244">
        <v>37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107</v>
      </c>
    </row>
    <row r="245" spans="1:91" x14ac:dyDescent="0.2">
      <c r="A245">
        <v>241</v>
      </c>
      <c r="B245">
        <v>0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</v>
      </c>
      <c r="AU245">
        <v>0</v>
      </c>
      <c r="AV245">
        <v>2</v>
      </c>
      <c r="AW245">
        <v>0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9</v>
      </c>
      <c r="BI245">
        <v>0</v>
      </c>
      <c r="BJ245">
        <v>0</v>
      </c>
      <c r="BK245">
        <v>6</v>
      </c>
      <c r="BL245">
        <v>2</v>
      </c>
      <c r="BM245">
        <v>1</v>
      </c>
      <c r="BN245">
        <v>9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34</v>
      </c>
      <c r="CG245">
        <v>34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57</v>
      </c>
    </row>
    <row r="246" spans="1:91" x14ac:dyDescent="0.2">
      <c r="A246">
        <v>242</v>
      </c>
      <c r="B246">
        <v>0</v>
      </c>
      <c r="C246">
        <v>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</v>
      </c>
      <c r="Y246">
        <v>0</v>
      </c>
      <c r="Z246">
        <v>2</v>
      </c>
      <c r="AA246">
        <v>0</v>
      </c>
      <c r="AB246">
        <v>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2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6</v>
      </c>
      <c r="BF246">
        <v>0</v>
      </c>
      <c r="BG246">
        <v>0</v>
      </c>
      <c r="BH246">
        <v>10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6</v>
      </c>
      <c r="BW246">
        <v>0</v>
      </c>
      <c r="BX246">
        <v>0</v>
      </c>
      <c r="BY246">
        <v>10</v>
      </c>
      <c r="BZ246">
        <v>0</v>
      </c>
      <c r="CA246">
        <v>8</v>
      </c>
      <c r="CB246">
        <v>0</v>
      </c>
      <c r="CC246">
        <v>0</v>
      </c>
      <c r="CD246">
        <v>0</v>
      </c>
      <c r="CE246">
        <v>0</v>
      </c>
      <c r="CF246">
        <v>3</v>
      </c>
      <c r="CG246">
        <v>11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47</v>
      </c>
    </row>
    <row r="247" spans="1:91" x14ac:dyDescent="0.2">
      <c r="A247">
        <v>243</v>
      </c>
      <c r="B247">
        <v>0</v>
      </c>
      <c r="C247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3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</v>
      </c>
      <c r="Y247">
        <v>0</v>
      </c>
      <c r="Z247">
        <v>0</v>
      </c>
      <c r="AA247">
        <v>0</v>
      </c>
      <c r="AB247">
        <v>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7</v>
      </c>
      <c r="BF247">
        <v>0</v>
      </c>
      <c r="BG247">
        <v>0</v>
      </c>
      <c r="BH247">
        <v>8</v>
      </c>
      <c r="BI247">
        <v>0</v>
      </c>
      <c r="BJ247">
        <v>0</v>
      </c>
      <c r="BK247">
        <v>0</v>
      </c>
      <c r="BL247">
        <v>0</v>
      </c>
      <c r="BM247">
        <v>7</v>
      </c>
      <c r="BN247">
        <v>7</v>
      </c>
      <c r="BO247">
        <v>0</v>
      </c>
      <c r="BP247">
        <v>2</v>
      </c>
      <c r="BQ247">
        <v>1</v>
      </c>
      <c r="BR247">
        <v>5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8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8</v>
      </c>
      <c r="CG247">
        <v>8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42</v>
      </c>
    </row>
    <row r="248" spans="1:91" x14ac:dyDescent="0.2">
      <c r="A248">
        <v>244</v>
      </c>
      <c r="B248">
        <v>0</v>
      </c>
      <c r="C248">
        <v>19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21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</v>
      </c>
      <c r="AA248">
        <v>0</v>
      </c>
      <c r="AB248">
        <v>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6</v>
      </c>
      <c r="BF248">
        <v>0</v>
      </c>
      <c r="BG248">
        <v>0</v>
      </c>
      <c r="BH248">
        <v>8</v>
      </c>
      <c r="BI248">
        <v>1</v>
      </c>
      <c r="BJ248">
        <v>0</v>
      </c>
      <c r="BK248">
        <v>2</v>
      </c>
      <c r="BL248">
        <v>0</v>
      </c>
      <c r="BM248">
        <v>4</v>
      </c>
      <c r="BN248">
        <v>7</v>
      </c>
      <c r="BO248">
        <v>0</v>
      </c>
      <c r="BP248">
        <v>1</v>
      </c>
      <c r="BQ248">
        <v>1</v>
      </c>
      <c r="BR248">
        <v>0</v>
      </c>
      <c r="BS248">
        <v>1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4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6</v>
      </c>
      <c r="CF248">
        <v>9</v>
      </c>
      <c r="CG248">
        <v>15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60</v>
      </c>
    </row>
    <row r="249" spans="1:91" x14ac:dyDescent="0.2">
      <c r="A249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13</v>
      </c>
      <c r="BN249">
        <v>13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14</v>
      </c>
    </row>
    <row r="250" spans="1:91" x14ac:dyDescent="0.2">
      <c r="A250">
        <v>246</v>
      </c>
      <c r="B250">
        <v>0</v>
      </c>
      <c r="C250">
        <v>17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17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6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0</v>
      </c>
      <c r="AU250">
        <v>0</v>
      </c>
      <c r="AV250">
        <v>0</v>
      </c>
      <c r="AW250">
        <v>0</v>
      </c>
      <c r="AX250">
        <v>13</v>
      </c>
      <c r="AY250">
        <v>0</v>
      </c>
      <c r="AZ250">
        <v>3</v>
      </c>
      <c r="BA250">
        <v>0</v>
      </c>
      <c r="BB250">
        <v>0</v>
      </c>
      <c r="BC250">
        <v>0</v>
      </c>
      <c r="BD250">
        <v>0</v>
      </c>
      <c r="BE250">
        <v>4</v>
      </c>
      <c r="BF250">
        <v>0</v>
      </c>
      <c r="BG250">
        <v>0</v>
      </c>
      <c r="BH250">
        <v>26</v>
      </c>
      <c r="BI250">
        <v>0</v>
      </c>
      <c r="BJ250">
        <v>0</v>
      </c>
      <c r="BK250">
        <v>0</v>
      </c>
      <c r="BL250">
        <v>0</v>
      </c>
      <c r="BM250">
        <v>35</v>
      </c>
      <c r="BN250">
        <v>35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17</v>
      </c>
      <c r="CG250">
        <v>17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101</v>
      </c>
    </row>
    <row r="251" spans="1:91" x14ac:dyDescent="0.2">
      <c r="A251">
        <v>247</v>
      </c>
      <c r="B251">
        <v>0</v>
      </c>
      <c r="C251">
        <v>13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13</v>
      </c>
      <c r="P251">
        <v>0</v>
      </c>
      <c r="Q251">
        <v>0</v>
      </c>
      <c r="R251">
        <v>0</v>
      </c>
      <c r="S251">
        <v>0</v>
      </c>
      <c r="T251">
        <v>35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4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</v>
      </c>
      <c r="AU251">
        <v>0</v>
      </c>
      <c r="AV251">
        <v>0</v>
      </c>
      <c r="AW251">
        <v>0</v>
      </c>
      <c r="AX251">
        <v>22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29</v>
      </c>
      <c r="BI251">
        <v>3</v>
      </c>
      <c r="BJ251">
        <v>0</v>
      </c>
      <c r="BK251">
        <v>0</v>
      </c>
      <c r="BL251">
        <v>0</v>
      </c>
      <c r="BM251">
        <v>12</v>
      </c>
      <c r="BN251">
        <v>15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14</v>
      </c>
      <c r="CG251">
        <v>14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106</v>
      </c>
    </row>
    <row r="252" spans="1:91" x14ac:dyDescent="0.2">
      <c r="A252">
        <v>248</v>
      </c>
      <c r="B252">
        <v>0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0</v>
      </c>
      <c r="AP252">
        <v>1</v>
      </c>
      <c r="AQ252">
        <v>0</v>
      </c>
      <c r="AR252">
        <v>2</v>
      </c>
      <c r="AS252">
        <v>0</v>
      </c>
      <c r="AT252">
        <v>8</v>
      </c>
      <c r="AU252">
        <v>0</v>
      </c>
      <c r="AV252">
        <v>0</v>
      </c>
      <c r="AW252">
        <v>0</v>
      </c>
      <c r="AX252">
        <v>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19</v>
      </c>
      <c r="BI252">
        <v>0</v>
      </c>
      <c r="BJ252">
        <v>0</v>
      </c>
      <c r="BK252">
        <v>0</v>
      </c>
      <c r="BL252">
        <v>0</v>
      </c>
      <c r="BM252">
        <v>7</v>
      </c>
      <c r="BN252">
        <v>7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2</v>
      </c>
      <c r="CB252">
        <v>0</v>
      </c>
      <c r="CC252">
        <v>0</v>
      </c>
      <c r="CD252">
        <v>0</v>
      </c>
      <c r="CE252">
        <v>0</v>
      </c>
      <c r="CF252">
        <v>7</v>
      </c>
      <c r="CG252">
        <v>9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43</v>
      </c>
    </row>
    <row r="253" spans="1:91" x14ac:dyDescent="0.2">
      <c r="A253">
        <v>249</v>
      </c>
      <c r="B253">
        <v>0</v>
      </c>
      <c r="C253">
        <v>52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52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11</v>
      </c>
      <c r="AB253">
        <v>13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33</v>
      </c>
      <c r="AU253">
        <v>12</v>
      </c>
      <c r="AV253">
        <v>0</v>
      </c>
      <c r="AW253">
        <v>0</v>
      </c>
      <c r="AX253">
        <v>5</v>
      </c>
      <c r="AY253">
        <v>0</v>
      </c>
      <c r="AZ253">
        <v>13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0</v>
      </c>
      <c r="BG253">
        <v>0</v>
      </c>
      <c r="BH253">
        <v>68</v>
      </c>
      <c r="BI253">
        <v>8</v>
      </c>
      <c r="BJ253">
        <v>0</v>
      </c>
      <c r="BK253">
        <v>0</v>
      </c>
      <c r="BL253">
        <v>0</v>
      </c>
      <c r="BM253">
        <v>54</v>
      </c>
      <c r="BN253">
        <v>62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37</v>
      </c>
      <c r="CG253">
        <v>38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233</v>
      </c>
    </row>
    <row r="254" spans="1:91" x14ac:dyDescent="0.2">
      <c r="A254">
        <v>250</v>
      </c>
      <c r="B254">
        <v>0</v>
      </c>
      <c r="C254">
        <v>17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18</v>
      </c>
      <c r="P254">
        <v>0</v>
      </c>
      <c r="Q254">
        <v>0</v>
      </c>
      <c r="R254">
        <v>0</v>
      </c>
      <c r="S254">
        <v>0</v>
      </c>
      <c r="T254">
        <v>7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0</v>
      </c>
      <c r="AA254">
        <v>5</v>
      </c>
      <c r="AB254">
        <v>15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18</v>
      </c>
      <c r="AU254">
        <v>0</v>
      </c>
      <c r="AV254">
        <v>0</v>
      </c>
      <c r="AW254">
        <v>0</v>
      </c>
      <c r="AX254">
        <v>7</v>
      </c>
      <c r="AY254">
        <v>0</v>
      </c>
      <c r="AZ254">
        <v>8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37</v>
      </c>
      <c r="BI254">
        <v>4</v>
      </c>
      <c r="BJ254">
        <v>0</v>
      </c>
      <c r="BK254">
        <v>0</v>
      </c>
      <c r="BL254">
        <v>0</v>
      </c>
      <c r="BM254">
        <v>30</v>
      </c>
      <c r="BN254">
        <v>34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26</v>
      </c>
      <c r="CB254">
        <v>0</v>
      </c>
      <c r="CC254">
        <v>7</v>
      </c>
      <c r="CD254">
        <v>0</v>
      </c>
      <c r="CE254">
        <v>0</v>
      </c>
      <c r="CF254">
        <v>36</v>
      </c>
      <c r="CG254">
        <v>69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173</v>
      </c>
    </row>
    <row r="255" spans="1:91" x14ac:dyDescent="0.2">
      <c r="A255">
        <v>251</v>
      </c>
      <c r="B255">
        <v>0</v>
      </c>
      <c r="C255">
        <v>25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25</v>
      </c>
      <c r="P255">
        <v>0</v>
      </c>
      <c r="Q255">
        <v>0</v>
      </c>
      <c r="R255">
        <v>0</v>
      </c>
      <c r="S255">
        <v>2</v>
      </c>
      <c r="T255">
        <v>46</v>
      </c>
      <c r="U255">
        <v>0</v>
      </c>
      <c r="V255">
        <v>4</v>
      </c>
      <c r="W255">
        <v>0</v>
      </c>
      <c r="X255">
        <v>0</v>
      </c>
      <c r="Y255">
        <v>0</v>
      </c>
      <c r="Z255">
        <v>0</v>
      </c>
      <c r="AA255">
        <v>11</v>
      </c>
      <c r="AB255">
        <v>63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18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21</v>
      </c>
      <c r="BI255">
        <v>11</v>
      </c>
      <c r="BJ255">
        <v>0</v>
      </c>
      <c r="BK255">
        <v>0</v>
      </c>
      <c r="BL255">
        <v>0</v>
      </c>
      <c r="BM255">
        <v>20</v>
      </c>
      <c r="BN255">
        <v>31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2</v>
      </c>
      <c r="CF255">
        <v>27</v>
      </c>
      <c r="CG255">
        <v>29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169</v>
      </c>
    </row>
    <row r="256" spans="1:91" x14ac:dyDescent="0.2">
      <c r="A256">
        <v>252</v>
      </c>
      <c r="B256">
        <v>0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5</v>
      </c>
      <c r="P256">
        <v>0</v>
      </c>
      <c r="Q256">
        <v>0</v>
      </c>
      <c r="R256">
        <v>0</v>
      </c>
      <c r="S256">
        <v>0</v>
      </c>
      <c r="T256">
        <v>100</v>
      </c>
      <c r="U256">
        <v>0</v>
      </c>
      <c r="V256">
        <v>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107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8</v>
      </c>
      <c r="AU256">
        <v>0</v>
      </c>
      <c r="AV256">
        <v>0</v>
      </c>
      <c r="AW256">
        <v>0</v>
      </c>
      <c r="AX256">
        <v>2</v>
      </c>
      <c r="AY256">
        <v>0</v>
      </c>
      <c r="AZ256">
        <v>12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22</v>
      </c>
      <c r="BI256">
        <v>6</v>
      </c>
      <c r="BJ256">
        <v>0</v>
      </c>
      <c r="BK256">
        <v>0</v>
      </c>
      <c r="BL256">
        <v>0</v>
      </c>
      <c r="BM256">
        <v>8</v>
      </c>
      <c r="BN256">
        <v>14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4</v>
      </c>
      <c r="CG256">
        <v>4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152</v>
      </c>
    </row>
    <row r="257" spans="1:91" x14ac:dyDescent="0.2">
      <c r="A257">
        <v>253</v>
      </c>
      <c r="B257">
        <v>0</v>
      </c>
      <c r="C257">
        <v>42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43</v>
      </c>
      <c r="P257">
        <v>1</v>
      </c>
      <c r="Q257">
        <v>4</v>
      </c>
      <c r="R257">
        <v>0</v>
      </c>
      <c r="S257">
        <v>2</v>
      </c>
      <c r="T257">
        <v>8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12</v>
      </c>
      <c r="AB257">
        <v>28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8</v>
      </c>
      <c r="BA257">
        <v>0</v>
      </c>
      <c r="BB257">
        <v>0</v>
      </c>
      <c r="BC257">
        <v>0</v>
      </c>
      <c r="BD257">
        <v>0</v>
      </c>
      <c r="BE257">
        <v>3</v>
      </c>
      <c r="BF257">
        <v>0</v>
      </c>
      <c r="BG257">
        <v>0</v>
      </c>
      <c r="BH257">
        <v>15</v>
      </c>
      <c r="BI257">
        <v>4</v>
      </c>
      <c r="BJ257">
        <v>0</v>
      </c>
      <c r="BK257">
        <v>0</v>
      </c>
      <c r="BL257">
        <v>0</v>
      </c>
      <c r="BM257">
        <v>20</v>
      </c>
      <c r="BN257">
        <v>24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10</v>
      </c>
      <c r="CB257">
        <v>0</v>
      </c>
      <c r="CC257">
        <v>0</v>
      </c>
      <c r="CD257">
        <v>0</v>
      </c>
      <c r="CE257">
        <v>0</v>
      </c>
      <c r="CF257">
        <v>24</v>
      </c>
      <c r="CG257">
        <v>34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144</v>
      </c>
    </row>
    <row r="258" spans="1:91" x14ac:dyDescent="0.2">
      <c r="A258">
        <v>254</v>
      </c>
      <c r="B258">
        <v>0</v>
      </c>
      <c r="C258">
        <v>28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28</v>
      </c>
      <c r="P258">
        <v>3</v>
      </c>
      <c r="Q258">
        <v>2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</v>
      </c>
      <c r="AB258">
        <v>14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9</v>
      </c>
      <c r="AY258">
        <v>0</v>
      </c>
      <c r="AZ258">
        <v>8</v>
      </c>
      <c r="BA258">
        <v>36</v>
      </c>
      <c r="BB258">
        <v>0</v>
      </c>
      <c r="BC258">
        <v>0</v>
      </c>
      <c r="BD258">
        <v>0</v>
      </c>
      <c r="BE258">
        <v>2</v>
      </c>
      <c r="BF258">
        <v>0</v>
      </c>
      <c r="BG258">
        <v>0</v>
      </c>
      <c r="BH258">
        <v>57</v>
      </c>
      <c r="BI258">
        <v>3</v>
      </c>
      <c r="BJ258">
        <v>0</v>
      </c>
      <c r="BK258">
        <v>0</v>
      </c>
      <c r="BL258">
        <v>0</v>
      </c>
      <c r="BM258">
        <v>17</v>
      </c>
      <c r="BN258">
        <v>20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27</v>
      </c>
      <c r="CB258">
        <v>0</v>
      </c>
      <c r="CC258">
        <v>2</v>
      </c>
      <c r="CD258">
        <v>0</v>
      </c>
      <c r="CE258">
        <v>0</v>
      </c>
      <c r="CF258">
        <v>0</v>
      </c>
      <c r="CG258">
        <v>30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149</v>
      </c>
    </row>
    <row r="259" spans="1:91" x14ac:dyDescent="0.2">
      <c r="A259">
        <v>255</v>
      </c>
      <c r="B259">
        <v>0</v>
      </c>
      <c r="C259">
        <v>13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13</v>
      </c>
      <c r="P259">
        <v>0</v>
      </c>
      <c r="Q259">
        <v>0</v>
      </c>
      <c r="R259">
        <v>0</v>
      </c>
      <c r="S259">
        <v>0</v>
      </c>
      <c r="T259">
        <v>26</v>
      </c>
      <c r="U259">
        <v>0</v>
      </c>
      <c r="V259">
        <v>7</v>
      </c>
      <c r="W259">
        <v>0</v>
      </c>
      <c r="X259">
        <v>0</v>
      </c>
      <c r="Y259">
        <v>0</v>
      </c>
      <c r="Z259">
        <v>0</v>
      </c>
      <c r="AA259">
        <v>4</v>
      </c>
      <c r="AB259">
        <v>37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7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14</v>
      </c>
      <c r="BI259">
        <v>2</v>
      </c>
      <c r="BJ259">
        <v>0</v>
      </c>
      <c r="BK259">
        <v>0</v>
      </c>
      <c r="BL259">
        <v>0</v>
      </c>
      <c r="BM259">
        <v>16</v>
      </c>
      <c r="BN259">
        <v>18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19</v>
      </c>
      <c r="CB259">
        <v>0</v>
      </c>
      <c r="CC259">
        <v>0</v>
      </c>
      <c r="CD259">
        <v>0</v>
      </c>
      <c r="CE259">
        <v>0</v>
      </c>
      <c r="CF259">
        <v>9</v>
      </c>
      <c r="CG259">
        <v>28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110</v>
      </c>
    </row>
    <row r="260" spans="1:91" x14ac:dyDescent="0.2">
      <c r="A260">
        <v>256</v>
      </c>
      <c r="B260">
        <v>0</v>
      </c>
      <c r="C260">
        <v>8</v>
      </c>
      <c r="D260">
        <v>0</v>
      </c>
      <c r="E260">
        <v>0</v>
      </c>
      <c r="F260">
        <v>0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2</v>
      </c>
      <c r="BI260">
        <v>0</v>
      </c>
      <c r="BJ260">
        <v>0</v>
      </c>
      <c r="BK260">
        <v>0</v>
      </c>
      <c r="BL260">
        <v>0</v>
      </c>
      <c r="BM260">
        <v>12</v>
      </c>
      <c r="BN260">
        <v>12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15</v>
      </c>
      <c r="CB260">
        <v>0</v>
      </c>
      <c r="CC260">
        <v>0</v>
      </c>
      <c r="CD260">
        <v>0</v>
      </c>
      <c r="CE260">
        <v>0</v>
      </c>
      <c r="CF260">
        <v>8</v>
      </c>
      <c r="CG260">
        <v>23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49</v>
      </c>
    </row>
    <row r="261" spans="1:91" x14ac:dyDescent="0.2">
      <c r="A261">
        <v>257</v>
      </c>
      <c r="B261">
        <v>0</v>
      </c>
      <c r="C261">
        <v>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7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12</v>
      </c>
      <c r="BI261">
        <v>0</v>
      </c>
      <c r="BJ261">
        <v>0</v>
      </c>
      <c r="BK261">
        <v>0</v>
      </c>
      <c r="BL261">
        <v>0</v>
      </c>
      <c r="BM261">
        <v>4</v>
      </c>
      <c r="BN261">
        <v>4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0</v>
      </c>
      <c r="CA261">
        <v>19</v>
      </c>
      <c r="CB261">
        <v>0</v>
      </c>
      <c r="CC261">
        <v>0</v>
      </c>
      <c r="CD261">
        <v>0</v>
      </c>
      <c r="CE261">
        <v>0</v>
      </c>
      <c r="CF261">
        <v>16</v>
      </c>
      <c r="CG261">
        <v>35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65</v>
      </c>
    </row>
    <row r="262" spans="1:91" x14ac:dyDescent="0.2">
      <c r="A262">
        <v>258</v>
      </c>
      <c r="B262">
        <v>0</v>
      </c>
      <c r="C262">
        <v>14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14</v>
      </c>
      <c r="P262">
        <v>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7</v>
      </c>
      <c r="BI262">
        <v>0</v>
      </c>
      <c r="BJ262">
        <v>0</v>
      </c>
      <c r="BK262">
        <v>1</v>
      </c>
      <c r="BL262">
        <v>0</v>
      </c>
      <c r="BM262">
        <v>4</v>
      </c>
      <c r="BN262">
        <v>5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3</v>
      </c>
      <c r="CB262">
        <v>0</v>
      </c>
      <c r="CC262">
        <v>0</v>
      </c>
      <c r="CD262">
        <v>0</v>
      </c>
      <c r="CE262">
        <v>0</v>
      </c>
      <c r="CF262">
        <v>6</v>
      </c>
      <c r="CG262">
        <v>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41</v>
      </c>
    </row>
    <row r="263" spans="1:91" x14ac:dyDescent="0.2">
      <c r="A263">
        <v>259</v>
      </c>
      <c r="B263">
        <v>0</v>
      </c>
      <c r="C263">
        <v>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</v>
      </c>
      <c r="P263">
        <v>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</v>
      </c>
      <c r="X263">
        <v>0</v>
      </c>
      <c r="Y263">
        <v>0</v>
      </c>
      <c r="Z263">
        <v>0</v>
      </c>
      <c r="AA263">
        <v>0</v>
      </c>
      <c r="AB263">
        <v>12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3</v>
      </c>
      <c r="AY263">
        <v>2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8</v>
      </c>
      <c r="BI263">
        <v>0</v>
      </c>
      <c r="BJ263">
        <v>0</v>
      </c>
      <c r="BK263">
        <v>0</v>
      </c>
      <c r="BL263">
        <v>0</v>
      </c>
      <c r="BM263">
        <v>7</v>
      </c>
      <c r="BN263">
        <v>7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8</v>
      </c>
      <c r="CB263">
        <v>0</v>
      </c>
      <c r="CC263">
        <v>0</v>
      </c>
      <c r="CD263">
        <v>0</v>
      </c>
      <c r="CE263">
        <v>0</v>
      </c>
      <c r="CF263">
        <v>18</v>
      </c>
      <c r="CG263">
        <v>26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60</v>
      </c>
    </row>
    <row r="264" spans="1:91" x14ac:dyDescent="0.2">
      <c r="A264">
        <v>260</v>
      </c>
      <c r="B264">
        <v>0</v>
      </c>
      <c r="C264">
        <v>8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</v>
      </c>
      <c r="P264">
        <v>2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5</v>
      </c>
      <c r="AB264">
        <v>10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7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0</v>
      </c>
      <c r="BG264">
        <v>0</v>
      </c>
      <c r="BH264">
        <v>11</v>
      </c>
      <c r="BI264">
        <v>0</v>
      </c>
      <c r="BJ264">
        <v>0</v>
      </c>
      <c r="BK264">
        <v>7</v>
      </c>
      <c r="BL264">
        <v>0</v>
      </c>
      <c r="BM264">
        <v>7</v>
      </c>
      <c r="BN264">
        <v>14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20</v>
      </c>
      <c r="CB264">
        <v>0</v>
      </c>
      <c r="CC264">
        <v>2</v>
      </c>
      <c r="CD264">
        <v>0</v>
      </c>
      <c r="CE264">
        <v>3</v>
      </c>
      <c r="CF264">
        <v>31</v>
      </c>
      <c r="CG264">
        <v>56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100</v>
      </c>
    </row>
    <row r="265" spans="1:91" x14ac:dyDescent="0.2">
      <c r="A265">
        <v>261</v>
      </c>
      <c r="B265">
        <v>0</v>
      </c>
      <c r="C265">
        <v>11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11</v>
      </c>
      <c r="P265">
        <v>2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12</v>
      </c>
      <c r="AU265">
        <v>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14</v>
      </c>
      <c r="BI265">
        <v>0</v>
      </c>
      <c r="BJ265">
        <v>0</v>
      </c>
      <c r="BK265">
        <v>0</v>
      </c>
      <c r="BL265">
        <v>0</v>
      </c>
      <c r="BM265">
        <v>12</v>
      </c>
      <c r="BN265">
        <v>12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6</v>
      </c>
      <c r="CB265">
        <v>0</v>
      </c>
      <c r="CC265">
        <v>0</v>
      </c>
      <c r="CD265">
        <v>0</v>
      </c>
      <c r="CE265">
        <v>0</v>
      </c>
      <c r="CF265">
        <v>27</v>
      </c>
      <c r="CG265">
        <v>33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76</v>
      </c>
    </row>
    <row r="266" spans="1:91" x14ac:dyDescent="0.2">
      <c r="A266">
        <v>262</v>
      </c>
      <c r="B266">
        <v>0</v>
      </c>
      <c r="C266">
        <v>13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14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</v>
      </c>
      <c r="W266">
        <v>0</v>
      </c>
      <c r="X266">
        <v>0</v>
      </c>
      <c r="Y266">
        <v>0</v>
      </c>
      <c r="Z266">
        <v>0</v>
      </c>
      <c r="AA266">
        <v>7</v>
      </c>
      <c r="AB266">
        <v>11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8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24</v>
      </c>
      <c r="BI266">
        <v>0</v>
      </c>
      <c r="BJ266">
        <v>0</v>
      </c>
      <c r="BK266">
        <v>0</v>
      </c>
      <c r="BL266">
        <v>0</v>
      </c>
      <c r="BM266">
        <v>7</v>
      </c>
      <c r="BN266">
        <v>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20</v>
      </c>
      <c r="CB266">
        <v>0</v>
      </c>
      <c r="CC266">
        <v>0</v>
      </c>
      <c r="CD266">
        <v>0</v>
      </c>
      <c r="CE266">
        <v>0</v>
      </c>
      <c r="CF266">
        <v>34</v>
      </c>
      <c r="CG266">
        <v>54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110</v>
      </c>
    </row>
    <row r="267" spans="1:91" x14ac:dyDescent="0.2">
      <c r="A267">
        <v>263</v>
      </c>
      <c r="B267">
        <v>0</v>
      </c>
      <c r="C267">
        <v>12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13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6</v>
      </c>
      <c r="AU267">
        <v>2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12</v>
      </c>
      <c r="BI267">
        <v>0</v>
      </c>
      <c r="BJ267">
        <v>0</v>
      </c>
      <c r="BK267">
        <v>0</v>
      </c>
      <c r="BL267">
        <v>0</v>
      </c>
      <c r="BM267">
        <v>25</v>
      </c>
      <c r="BN267">
        <v>25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14</v>
      </c>
      <c r="CG267">
        <v>14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66</v>
      </c>
    </row>
    <row r="268" spans="1:91" x14ac:dyDescent="0.2">
      <c r="A268">
        <v>264</v>
      </c>
      <c r="B268">
        <v>0</v>
      </c>
      <c r="C268">
        <v>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8</v>
      </c>
      <c r="P268">
        <v>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5</v>
      </c>
      <c r="AB268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9</v>
      </c>
      <c r="AU268">
        <v>1</v>
      </c>
      <c r="AV268">
        <v>0</v>
      </c>
      <c r="AW268">
        <v>0</v>
      </c>
      <c r="AX268">
        <v>2</v>
      </c>
      <c r="AY268">
        <v>1</v>
      </c>
      <c r="AZ268">
        <v>3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16</v>
      </c>
      <c r="BI268">
        <v>0</v>
      </c>
      <c r="BJ268">
        <v>0</v>
      </c>
      <c r="BK268">
        <v>0</v>
      </c>
      <c r="BL268">
        <v>0</v>
      </c>
      <c r="BM268">
        <v>25</v>
      </c>
      <c r="BN268">
        <v>25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15</v>
      </c>
      <c r="CB268">
        <v>0</v>
      </c>
      <c r="CC268">
        <v>0</v>
      </c>
      <c r="CD268">
        <v>0</v>
      </c>
      <c r="CE268">
        <v>0</v>
      </c>
      <c r="CF268">
        <v>3</v>
      </c>
      <c r="CG268">
        <v>18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76</v>
      </c>
    </row>
    <row r="269" spans="1:91" x14ac:dyDescent="0.2">
      <c r="A269">
        <v>265</v>
      </c>
      <c r="B269">
        <v>0</v>
      </c>
      <c r="C269">
        <v>14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8</v>
      </c>
      <c r="W269">
        <v>0</v>
      </c>
      <c r="X269">
        <v>0</v>
      </c>
      <c r="Y269">
        <v>0</v>
      </c>
      <c r="Z269">
        <v>0</v>
      </c>
      <c r="AA269">
        <v>13</v>
      </c>
      <c r="AB269">
        <v>21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9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20</v>
      </c>
      <c r="BI269">
        <v>0</v>
      </c>
      <c r="BJ269">
        <v>0</v>
      </c>
      <c r="BK269">
        <v>0</v>
      </c>
      <c r="BL269">
        <v>0</v>
      </c>
      <c r="BM269">
        <v>14</v>
      </c>
      <c r="BN269">
        <v>14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</v>
      </c>
      <c r="CD269">
        <v>0</v>
      </c>
      <c r="CE269">
        <v>0</v>
      </c>
      <c r="CF269">
        <v>16</v>
      </c>
      <c r="CG269">
        <v>18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87</v>
      </c>
    </row>
    <row r="270" spans="1:91" x14ac:dyDescent="0.2">
      <c r="A270">
        <v>266</v>
      </c>
      <c r="B270">
        <v>0</v>
      </c>
      <c r="C270">
        <v>10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10</v>
      </c>
      <c r="P270">
        <v>2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8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12</v>
      </c>
      <c r="BI270">
        <v>2</v>
      </c>
      <c r="BJ270">
        <v>0</v>
      </c>
      <c r="BK270">
        <v>0</v>
      </c>
      <c r="BL270">
        <v>0</v>
      </c>
      <c r="BM270">
        <v>12</v>
      </c>
      <c r="BN270">
        <v>14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45</v>
      </c>
    </row>
    <row r="271" spans="1:91" x14ac:dyDescent="0.2">
      <c r="A271">
        <v>267</v>
      </c>
      <c r="B271">
        <v>0</v>
      </c>
      <c r="C271">
        <v>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</v>
      </c>
      <c r="P271">
        <v>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7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32</v>
      </c>
      <c r="CG271">
        <v>32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43</v>
      </c>
    </row>
    <row r="272" spans="1:91" x14ac:dyDescent="0.2">
      <c r="A272">
        <v>268</v>
      </c>
      <c r="B272">
        <v>0</v>
      </c>
      <c r="C272">
        <v>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6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15</v>
      </c>
      <c r="BN272">
        <v>15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39</v>
      </c>
      <c r="CG272">
        <v>39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62</v>
      </c>
    </row>
    <row r="273" spans="1:91" x14ac:dyDescent="0.2">
      <c r="A273">
        <v>269</v>
      </c>
      <c r="B273">
        <v>0</v>
      </c>
      <c r="C273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8</v>
      </c>
      <c r="P273">
        <v>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>
        <v>4</v>
      </c>
      <c r="BJ273">
        <v>0</v>
      </c>
      <c r="BK273">
        <v>0</v>
      </c>
      <c r="BL273">
        <v>0</v>
      </c>
      <c r="BM273">
        <v>7</v>
      </c>
      <c r="BN273">
        <v>11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159</v>
      </c>
      <c r="CG273">
        <v>159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188</v>
      </c>
    </row>
    <row r="274" spans="1:91" x14ac:dyDescent="0.2">
      <c r="A274">
        <v>270</v>
      </c>
      <c r="B274">
        <v>0</v>
      </c>
      <c r="C274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6</v>
      </c>
      <c r="BN274">
        <v>6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152</v>
      </c>
      <c r="CG274">
        <v>152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163</v>
      </c>
    </row>
    <row r="275" spans="1:91" x14ac:dyDescent="0.2">
      <c r="A275">
        <v>271</v>
      </c>
      <c r="B275">
        <v>0</v>
      </c>
      <c r="C275">
        <v>12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12</v>
      </c>
      <c r="P275">
        <v>3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0</v>
      </c>
      <c r="AV275">
        <v>3</v>
      </c>
      <c r="AW275">
        <v>0</v>
      </c>
      <c r="AX275">
        <v>4</v>
      </c>
      <c r="AY275">
        <v>0</v>
      </c>
      <c r="AZ275">
        <v>3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12</v>
      </c>
      <c r="BI275">
        <v>0</v>
      </c>
      <c r="BJ275">
        <v>0</v>
      </c>
      <c r="BK275">
        <v>0</v>
      </c>
      <c r="BL275">
        <v>0</v>
      </c>
      <c r="BM275">
        <v>2</v>
      </c>
      <c r="BN275">
        <v>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107</v>
      </c>
      <c r="CG275">
        <v>107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138</v>
      </c>
    </row>
    <row r="276" spans="1:91" x14ac:dyDescent="0.2">
      <c r="A276">
        <v>272</v>
      </c>
      <c r="B276">
        <v>0</v>
      </c>
      <c r="C276">
        <v>13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14</v>
      </c>
      <c r="P276">
        <v>4</v>
      </c>
      <c r="Q276">
        <v>0</v>
      </c>
      <c r="R276">
        <v>0</v>
      </c>
      <c r="S276">
        <v>0</v>
      </c>
      <c r="T276">
        <v>2</v>
      </c>
      <c r="U276">
        <v>1</v>
      </c>
      <c r="V276">
        <v>1</v>
      </c>
      <c r="W276">
        <v>2</v>
      </c>
      <c r="X276">
        <v>0</v>
      </c>
      <c r="Y276">
        <v>0</v>
      </c>
      <c r="Z276">
        <v>0</v>
      </c>
      <c r="AA276">
        <v>5</v>
      </c>
      <c r="AB276">
        <v>15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7</v>
      </c>
      <c r="AU276">
        <v>2</v>
      </c>
      <c r="AV276">
        <v>0</v>
      </c>
      <c r="AW276">
        <v>1</v>
      </c>
      <c r="AX276">
        <v>4</v>
      </c>
      <c r="AY276">
        <v>0</v>
      </c>
      <c r="AZ276">
        <v>1</v>
      </c>
      <c r="BA276">
        <v>2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20</v>
      </c>
      <c r="BI276">
        <v>0</v>
      </c>
      <c r="BJ276">
        <v>0</v>
      </c>
      <c r="BK276">
        <v>0</v>
      </c>
      <c r="BL276">
        <v>0</v>
      </c>
      <c r="BM276">
        <v>12</v>
      </c>
      <c r="BN276">
        <v>12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1</v>
      </c>
      <c r="BZ276">
        <v>0</v>
      </c>
      <c r="CA276">
        <v>7</v>
      </c>
      <c r="CB276">
        <v>0</v>
      </c>
      <c r="CC276">
        <v>9</v>
      </c>
      <c r="CD276">
        <v>0</v>
      </c>
      <c r="CE276">
        <v>0</v>
      </c>
      <c r="CF276">
        <v>48</v>
      </c>
      <c r="CG276">
        <v>64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126</v>
      </c>
    </row>
    <row r="277" spans="1:91" x14ac:dyDescent="0.2">
      <c r="A277">
        <v>273</v>
      </c>
      <c r="B277">
        <v>0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8</v>
      </c>
      <c r="P277">
        <v>3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6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5</v>
      </c>
      <c r="AY277">
        <v>0</v>
      </c>
      <c r="AZ277">
        <v>7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12</v>
      </c>
      <c r="BI277">
        <v>0</v>
      </c>
      <c r="BJ277">
        <v>0</v>
      </c>
      <c r="BK277">
        <v>0</v>
      </c>
      <c r="BL277">
        <v>0</v>
      </c>
      <c r="BM277">
        <v>16</v>
      </c>
      <c r="BN277">
        <v>16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6</v>
      </c>
      <c r="CD277">
        <v>0</v>
      </c>
      <c r="CE277">
        <v>0</v>
      </c>
      <c r="CF277">
        <v>104</v>
      </c>
      <c r="CG277">
        <v>110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152</v>
      </c>
    </row>
    <row r="278" spans="1:91" x14ac:dyDescent="0.2">
      <c r="A278">
        <v>274</v>
      </c>
      <c r="B278">
        <v>0</v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7</v>
      </c>
      <c r="P278">
        <v>0</v>
      </c>
      <c r="Q278">
        <v>0</v>
      </c>
      <c r="R278">
        <v>0</v>
      </c>
      <c r="S278">
        <v>0</v>
      </c>
      <c r="T278">
        <v>18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10</v>
      </c>
      <c r="AB278">
        <v>28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16</v>
      </c>
      <c r="AU278">
        <v>3</v>
      </c>
      <c r="AV278">
        <v>0</v>
      </c>
      <c r="AW278">
        <v>0</v>
      </c>
      <c r="AX278">
        <v>0</v>
      </c>
      <c r="AY278">
        <v>0</v>
      </c>
      <c r="AZ278">
        <v>4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25</v>
      </c>
      <c r="BI278">
        <v>3</v>
      </c>
      <c r="BJ278">
        <v>0</v>
      </c>
      <c r="BK278">
        <v>0</v>
      </c>
      <c r="BL278">
        <v>0</v>
      </c>
      <c r="BM278">
        <v>7</v>
      </c>
      <c r="BN278">
        <v>10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29</v>
      </c>
      <c r="CB278">
        <v>0</v>
      </c>
      <c r="CC278">
        <v>1</v>
      </c>
      <c r="CD278">
        <v>0</v>
      </c>
      <c r="CE278">
        <v>0</v>
      </c>
      <c r="CF278">
        <v>19</v>
      </c>
      <c r="CG278">
        <v>49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119</v>
      </c>
    </row>
    <row r="279" spans="1:91" x14ac:dyDescent="0.2">
      <c r="A279">
        <v>275</v>
      </c>
      <c r="B279">
        <v>0</v>
      </c>
      <c r="C279">
        <v>15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1</v>
      </c>
      <c r="Q279">
        <v>2</v>
      </c>
      <c r="R279">
        <v>0</v>
      </c>
      <c r="S279">
        <v>0</v>
      </c>
      <c r="T279">
        <v>13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10</v>
      </c>
      <c r="AB279">
        <v>26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41</v>
      </c>
      <c r="CB279">
        <v>0</v>
      </c>
      <c r="CC279">
        <v>7</v>
      </c>
      <c r="CD279">
        <v>0</v>
      </c>
      <c r="CE279">
        <v>0</v>
      </c>
      <c r="CF279">
        <v>90</v>
      </c>
      <c r="CG279">
        <v>138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187</v>
      </c>
    </row>
    <row r="280" spans="1:91" x14ac:dyDescent="0.2">
      <c r="A280">
        <v>276</v>
      </c>
      <c r="B280">
        <v>0</v>
      </c>
      <c r="C280">
        <v>10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7</v>
      </c>
      <c r="AB280">
        <v>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14</v>
      </c>
      <c r="AU280">
        <v>1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20</v>
      </c>
      <c r="BI280">
        <v>4</v>
      </c>
      <c r="BJ280">
        <v>0</v>
      </c>
      <c r="BK280">
        <v>0</v>
      </c>
      <c r="BL280">
        <v>0</v>
      </c>
      <c r="BM280">
        <v>7</v>
      </c>
      <c r="BN280">
        <v>11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6</v>
      </c>
      <c r="CB280">
        <v>0</v>
      </c>
      <c r="CC280">
        <v>3</v>
      </c>
      <c r="CD280">
        <v>0</v>
      </c>
      <c r="CE280">
        <v>0</v>
      </c>
      <c r="CF280">
        <v>13</v>
      </c>
      <c r="CG280">
        <v>22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71</v>
      </c>
    </row>
    <row r="281" spans="1:91" x14ac:dyDescent="0.2">
      <c r="A281">
        <v>277</v>
      </c>
      <c r="B281">
        <v>0</v>
      </c>
      <c r="C281">
        <v>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8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26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27</v>
      </c>
      <c r="BI281">
        <v>0</v>
      </c>
      <c r="BJ281">
        <v>0</v>
      </c>
      <c r="BK281">
        <v>0</v>
      </c>
      <c r="BL281">
        <v>0</v>
      </c>
      <c r="BM281">
        <v>25</v>
      </c>
      <c r="BN281">
        <v>25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95</v>
      </c>
      <c r="CG281">
        <v>96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164</v>
      </c>
    </row>
    <row r="282" spans="1:91" x14ac:dyDescent="0.2">
      <c r="A282">
        <v>278</v>
      </c>
      <c r="B282">
        <v>0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8</v>
      </c>
      <c r="P282">
        <v>7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10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4</v>
      </c>
      <c r="BI282">
        <v>0</v>
      </c>
      <c r="BJ282">
        <v>0</v>
      </c>
      <c r="BK282">
        <v>0</v>
      </c>
      <c r="BL282">
        <v>0</v>
      </c>
      <c r="BM282">
        <v>20</v>
      </c>
      <c r="BN282">
        <v>20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8</v>
      </c>
      <c r="CB282">
        <v>0</v>
      </c>
      <c r="CC282">
        <v>0</v>
      </c>
      <c r="CD282">
        <v>0</v>
      </c>
      <c r="CE282">
        <v>0</v>
      </c>
      <c r="CF282">
        <v>22</v>
      </c>
      <c r="CG282">
        <v>30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72</v>
      </c>
    </row>
    <row r="283" spans="1:91" x14ac:dyDescent="0.2">
      <c r="A283">
        <v>279</v>
      </c>
      <c r="B283">
        <v>0</v>
      </c>
      <c r="C283">
        <v>12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12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3</v>
      </c>
      <c r="W283">
        <v>3</v>
      </c>
      <c r="X283">
        <v>1</v>
      </c>
      <c r="Y283">
        <v>0</v>
      </c>
      <c r="Z283">
        <v>0</v>
      </c>
      <c r="AA283">
        <v>2</v>
      </c>
      <c r="AB283">
        <v>10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4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7</v>
      </c>
      <c r="BI283">
        <v>3</v>
      </c>
      <c r="BJ283">
        <v>0</v>
      </c>
      <c r="BK283">
        <v>0</v>
      </c>
      <c r="BL283">
        <v>0</v>
      </c>
      <c r="BM283">
        <v>8</v>
      </c>
      <c r="BN283">
        <v>11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29</v>
      </c>
      <c r="CG283">
        <v>30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70</v>
      </c>
    </row>
    <row r="284" spans="1:91" x14ac:dyDescent="0.2">
      <c r="A284">
        <v>280</v>
      </c>
      <c r="B284">
        <v>0</v>
      </c>
      <c r="C284">
        <v>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7</v>
      </c>
      <c r="P284">
        <v>2</v>
      </c>
      <c r="Q284">
        <v>2</v>
      </c>
      <c r="R284">
        <v>0</v>
      </c>
      <c r="S284">
        <v>0</v>
      </c>
      <c r="T284">
        <v>3</v>
      </c>
      <c r="U284">
        <v>1</v>
      </c>
      <c r="V284">
        <v>0</v>
      </c>
      <c r="W284">
        <v>1</v>
      </c>
      <c r="X284">
        <v>6</v>
      </c>
      <c r="Y284">
        <v>0</v>
      </c>
      <c r="Z284">
        <v>0</v>
      </c>
      <c r="AA284">
        <v>0</v>
      </c>
      <c r="AB284">
        <v>15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7</v>
      </c>
      <c r="AU284">
        <v>0</v>
      </c>
      <c r="AV284">
        <v>0</v>
      </c>
      <c r="AW284">
        <v>0</v>
      </c>
      <c r="AX284">
        <v>3</v>
      </c>
      <c r="AY284">
        <v>0</v>
      </c>
      <c r="AZ284">
        <v>3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17</v>
      </c>
      <c r="BI284">
        <v>0</v>
      </c>
      <c r="BJ284">
        <v>0</v>
      </c>
      <c r="BK284">
        <v>0</v>
      </c>
      <c r="BL284">
        <v>0</v>
      </c>
      <c r="BM284">
        <v>8</v>
      </c>
      <c r="BN284">
        <v>8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7</v>
      </c>
      <c r="CB284">
        <v>0</v>
      </c>
      <c r="CC284">
        <v>4</v>
      </c>
      <c r="CD284">
        <v>0</v>
      </c>
      <c r="CE284">
        <v>0</v>
      </c>
      <c r="CF284">
        <v>8</v>
      </c>
      <c r="CG284">
        <v>19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66</v>
      </c>
    </row>
    <row r="285" spans="1:91" x14ac:dyDescent="0.2">
      <c r="A285">
        <v>281</v>
      </c>
      <c r="B285">
        <v>0</v>
      </c>
      <c r="C285">
        <v>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9</v>
      </c>
      <c r="P285">
        <v>13</v>
      </c>
      <c r="Q285">
        <v>0</v>
      </c>
      <c r="R285">
        <v>0</v>
      </c>
      <c r="S285">
        <v>0</v>
      </c>
      <c r="T285">
        <v>11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26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</v>
      </c>
      <c r="AU285">
        <v>0</v>
      </c>
      <c r="AV285">
        <v>0</v>
      </c>
      <c r="AW285">
        <v>0</v>
      </c>
      <c r="AX285">
        <v>4</v>
      </c>
      <c r="AY285">
        <v>0</v>
      </c>
      <c r="AZ285">
        <v>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13</v>
      </c>
      <c r="BI285">
        <v>0</v>
      </c>
      <c r="BJ285">
        <v>0</v>
      </c>
      <c r="BK285">
        <v>0</v>
      </c>
      <c r="BL285">
        <v>0</v>
      </c>
      <c r="BM285">
        <v>14</v>
      </c>
      <c r="BN285">
        <v>14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34</v>
      </c>
      <c r="CG285">
        <v>34</v>
      </c>
      <c r="CH285">
        <v>0</v>
      </c>
      <c r="CI285">
        <v>100</v>
      </c>
      <c r="CJ285">
        <v>0</v>
      </c>
      <c r="CK285">
        <v>0</v>
      </c>
      <c r="CL285">
        <v>100</v>
      </c>
      <c r="CM285">
        <v>196</v>
      </c>
    </row>
    <row r="286" spans="1:91" x14ac:dyDescent="0.2">
      <c r="A286">
        <v>282</v>
      </c>
      <c r="B286">
        <v>0</v>
      </c>
      <c r="C286">
        <v>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6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2</v>
      </c>
      <c r="AB286">
        <v>11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6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6</v>
      </c>
      <c r="BI286">
        <v>1</v>
      </c>
      <c r="BJ286">
        <v>0</v>
      </c>
      <c r="BK286">
        <v>0</v>
      </c>
      <c r="BL286">
        <v>0</v>
      </c>
      <c r="BM286">
        <v>4</v>
      </c>
      <c r="BN286">
        <v>5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15</v>
      </c>
      <c r="CG286">
        <v>15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41</v>
      </c>
    </row>
    <row r="287" spans="1:91" x14ac:dyDescent="0.2">
      <c r="A287">
        <v>283</v>
      </c>
      <c r="B287">
        <v>0</v>
      </c>
      <c r="C287">
        <v>11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11</v>
      </c>
      <c r="P287">
        <v>12</v>
      </c>
      <c r="Q287">
        <v>0</v>
      </c>
      <c r="R287">
        <v>0</v>
      </c>
      <c r="S287">
        <v>0</v>
      </c>
      <c r="T287">
        <v>7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4</v>
      </c>
      <c r="AB287">
        <v>25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5</v>
      </c>
      <c r="AU287">
        <v>0</v>
      </c>
      <c r="AV287">
        <v>0</v>
      </c>
      <c r="AW287">
        <v>0</v>
      </c>
      <c r="AX287">
        <v>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10</v>
      </c>
      <c r="BI287">
        <v>0</v>
      </c>
      <c r="BJ287">
        <v>0</v>
      </c>
      <c r="BK287">
        <v>0</v>
      </c>
      <c r="BL287">
        <v>0</v>
      </c>
      <c r="BM287">
        <v>4</v>
      </c>
      <c r="BN287">
        <v>4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19</v>
      </c>
      <c r="CG287">
        <v>19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69</v>
      </c>
    </row>
    <row r="288" spans="1:91" x14ac:dyDescent="0.2">
      <c r="A288">
        <v>284</v>
      </c>
      <c r="B288">
        <v>0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14</v>
      </c>
      <c r="P288">
        <v>12</v>
      </c>
      <c r="Q288">
        <v>2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10</v>
      </c>
      <c r="AB288">
        <v>27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1</v>
      </c>
      <c r="AV288">
        <v>0</v>
      </c>
      <c r="AW288">
        <v>0</v>
      </c>
      <c r="AX288">
        <v>20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24</v>
      </c>
      <c r="BI288">
        <v>0</v>
      </c>
      <c r="BJ288">
        <v>0</v>
      </c>
      <c r="BK288">
        <v>0</v>
      </c>
      <c r="BL288">
        <v>0</v>
      </c>
      <c r="BM288">
        <v>10</v>
      </c>
      <c r="BN288">
        <v>10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15</v>
      </c>
      <c r="CB288">
        <v>0</v>
      </c>
      <c r="CC288">
        <v>7</v>
      </c>
      <c r="CD288">
        <v>0</v>
      </c>
      <c r="CE288">
        <v>0</v>
      </c>
      <c r="CF288">
        <v>0</v>
      </c>
      <c r="CG288">
        <v>22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97</v>
      </c>
    </row>
    <row r="289" spans="1:91" x14ac:dyDescent="0.2">
      <c r="A289">
        <v>285</v>
      </c>
      <c r="B289">
        <v>0</v>
      </c>
      <c r="C289">
        <v>12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</v>
      </c>
      <c r="N289">
        <v>0</v>
      </c>
      <c r="O289">
        <v>14</v>
      </c>
      <c r="P289">
        <v>0</v>
      </c>
      <c r="Q289">
        <v>0</v>
      </c>
      <c r="R289">
        <v>0</v>
      </c>
      <c r="S289">
        <v>0</v>
      </c>
      <c r="T289">
        <v>33</v>
      </c>
      <c r="U289">
        <v>1</v>
      </c>
      <c r="V289">
        <v>22</v>
      </c>
      <c r="W289">
        <v>0</v>
      </c>
      <c r="X289">
        <v>1</v>
      </c>
      <c r="Y289">
        <v>0</v>
      </c>
      <c r="Z289">
        <v>0</v>
      </c>
      <c r="AA289">
        <v>3</v>
      </c>
      <c r="AB289">
        <v>60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7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11</v>
      </c>
      <c r="BI289">
        <v>3</v>
      </c>
      <c r="BJ289">
        <v>0</v>
      </c>
      <c r="BK289">
        <v>0</v>
      </c>
      <c r="BL289">
        <v>0</v>
      </c>
      <c r="BM289">
        <v>20</v>
      </c>
      <c r="BN289">
        <v>23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12</v>
      </c>
      <c r="CG289">
        <v>12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120</v>
      </c>
    </row>
    <row r="290" spans="1:91" x14ac:dyDescent="0.2">
      <c r="A290">
        <v>286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3</v>
      </c>
      <c r="P290">
        <v>0</v>
      </c>
      <c r="Q290">
        <v>0</v>
      </c>
      <c r="R290">
        <v>0</v>
      </c>
      <c r="S290">
        <v>4</v>
      </c>
      <c r="T290">
        <v>7</v>
      </c>
      <c r="U290">
        <v>0</v>
      </c>
      <c r="V290">
        <v>27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3</v>
      </c>
      <c r="BJ290">
        <v>0</v>
      </c>
      <c r="BK290">
        <v>0</v>
      </c>
      <c r="BL290">
        <v>0</v>
      </c>
      <c r="BM290">
        <v>50</v>
      </c>
      <c r="BN290">
        <v>53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7</v>
      </c>
      <c r="CG290">
        <v>7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101</v>
      </c>
    </row>
    <row r="291" spans="1:91" x14ac:dyDescent="0.2">
      <c r="A291">
        <v>287</v>
      </c>
      <c r="B291">
        <v>0</v>
      </c>
      <c r="C291">
        <v>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7</v>
      </c>
      <c r="P291">
        <v>0</v>
      </c>
      <c r="Q291">
        <v>0</v>
      </c>
      <c r="R291">
        <v>0</v>
      </c>
      <c r="S291">
        <v>0</v>
      </c>
      <c r="T291">
        <v>16</v>
      </c>
      <c r="U291">
        <v>0</v>
      </c>
      <c r="V291">
        <v>14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7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16</v>
      </c>
      <c r="BI291">
        <v>0</v>
      </c>
      <c r="BJ291">
        <v>0</v>
      </c>
      <c r="BK291">
        <v>0</v>
      </c>
      <c r="BL291">
        <v>0</v>
      </c>
      <c r="BM291">
        <v>14</v>
      </c>
      <c r="BN291">
        <v>14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28</v>
      </c>
      <c r="CG291">
        <v>28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95</v>
      </c>
    </row>
    <row r="292" spans="1:91" x14ac:dyDescent="0.2">
      <c r="A292">
        <v>288</v>
      </c>
      <c r="B292">
        <v>0</v>
      </c>
      <c r="C292">
        <v>16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16</v>
      </c>
      <c r="P292">
        <v>0</v>
      </c>
      <c r="Q292">
        <v>0</v>
      </c>
      <c r="R292">
        <v>0</v>
      </c>
      <c r="S292">
        <v>0</v>
      </c>
      <c r="T292">
        <v>13</v>
      </c>
      <c r="U292">
        <v>1</v>
      </c>
      <c r="V292">
        <v>23</v>
      </c>
      <c r="W292">
        <v>0</v>
      </c>
      <c r="X292">
        <v>3</v>
      </c>
      <c r="Y292">
        <v>0</v>
      </c>
      <c r="Z292">
        <v>0</v>
      </c>
      <c r="AA292">
        <v>9</v>
      </c>
      <c r="AB292">
        <v>49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</v>
      </c>
      <c r="AV292">
        <v>0</v>
      </c>
      <c r="AW292">
        <v>0</v>
      </c>
      <c r="AX292">
        <v>0</v>
      </c>
      <c r="AY292">
        <v>0</v>
      </c>
      <c r="AZ292">
        <v>8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11</v>
      </c>
      <c r="BI292">
        <v>0</v>
      </c>
      <c r="BJ292">
        <v>0</v>
      </c>
      <c r="BK292">
        <v>0</v>
      </c>
      <c r="BL292">
        <v>0</v>
      </c>
      <c r="BM292">
        <v>9</v>
      </c>
      <c r="BN292">
        <v>9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49</v>
      </c>
      <c r="CG292">
        <v>50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136</v>
      </c>
    </row>
    <row r="293" spans="1:91" x14ac:dyDescent="0.2">
      <c r="A293">
        <v>289</v>
      </c>
      <c r="B293">
        <v>0</v>
      </c>
      <c r="C293">
        <v>12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12</v>
      </c>
      <c r="P293">
        <v>1</v>
      </c>
      <c r="Q293">
        <v>0</v>
      </c>
      <c r="R293">
        <v>0</v>
      </c>
      <c r="S293">
        <v>0</v>
      </c>
      <c r="T293">
        <v>8</v>
      </c>
      <c r="U293">
        <v>1</v>
      </c>
      <c r="V293">
        <v>8</v>
      </c>
      <c r="W293">
        <v>0</v>
      </c>
      <c r="X293">
        <v>0</v>
      </c>
      <c r="Y293">
        <v>0</v>
      </c>
      <c r="Z293">
        <v>0</v>
      </c>
      <c r="AA293">
        <v>5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4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15</v>
      </c>
      <c r="BI293">
        <v>9</v>
      </c>
      <c r="BJ293">
        <v>0</v>
      </c>
      <c r="BK293">
        <v>0</v>
      </c>
      <c r="BL293">
        <v>0</v>
      </c>
      <c r="BM293">
        <v>20</v>
      </c>
      <c r="BN293">
        <v>29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67</v>
      </c>
      <c r="CG293">
        <v>67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146</v>
      </c>
    </row>
    <row r="294" spans="1:91" x14ac:dyDescent="0.2">
      <c r="A294">
        <v>290</v>
      </c>
      <c r="B294">
        <v>0</v>
      </c>
      <c r="C294">
        <v>14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14</v>
      </c>
      <c r="P294">
        <v>1</v>
      </c>
      <c r="Q294">
        <v>0</v>
      </c>
      <c r="R294">
        <v>0</v>
      </c>
      <c r="S294">
        <v>0</v>
      </c>
      <c r="T294">
        <v>14</v>
      </c>
      <c r="U294">
        <v>0</v>
      </c>
      <c r="V294">
        <v>18</v>
      </c>
      <c r="W294">
        <v>0</v>
      </c>
      <c r="X294">
        <v>0</v>
      </c>
      <c r="Y294">
        <v>0</v>
      </c>
      <c r="Z294">
        <v>0</v>
      </c>
      <c r="AA294">
        <v>2</v>
      </c>
      <c r="AB294">
        <v>35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8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13</v>
      </c>
      <c r="BI294">
        <v>6</v>
      </c>
      <c r="BJ294">
        <v>1</v>
      </c>
      <c r="BK294">
        <v>0</v>
      </c>
      <c r="BL294">
        <v>0</v>
      </c>
      <c r="BM294">
        <v>12</v>
      </c>
      <c r="BN294">
        <v>19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45</v>
      </c>
      <c r="CG294">
        <v>45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126</v>
      </c>
    </row>
    <row r="295" spans="1:91" x14ac:dyDescent="0.2">
      <c r="A295">
        <v>291</v>
      </c>
      <c r="B295">
        <v>0</v>
      </c>
      <c r="C295">
        <v>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</v>
      </c>
      <c r="M295">
        <v>0</v>
      </c>
      <c r="N295">
        <v>0</v>
      </c>
      <c r="O295">
        <v>8</v>
      </c>
      <c r="P295">
        <v>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3</v>
      </c>
      <c r="AA295">
        <v>0</v>
      </c>
      <c r="AB295">
        <v>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4</v>
      </c>
      <c r="AU295">
        <v>2</v>
      </c>
      <c r="AV295">
        <v>5</v>
      </c>
      <c r="AW295">
        <v>0</v>
      </c>
      <c r="AX295">
        <v>4</v>
      </c>
      <c r="AY295">
        <v>0</v>
      </c>
      <c r="AZ295">
        <v>2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18</v>
      </c>
      <c r="BI295">
        <v>3</v>
      </c>
      <c r="BJ295">
        <v>0</v>
      </c>
      <c r="BK295">
        <v>1</v>
      </c>
      <c r="BL295">
        <v>4</v>
      </c>
      <c r="BM295">
        <v>4</v>
      </c>
      <c r="BN295">
        <v>12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30</v>
      </c>
      <c r="CB295">
        <v>0</v>
      </c>
      <c r="CC295">
        <v>0</v>
      </c>
      <c r="CD295">
        <v>0</v>
      </c>
      <c r="CE295">
        <v>0</v>
      </c>
      <c r="CF295">
        <v>23</v>
      </c>
      <c r="CG295">
        <v>53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97</v>
      </c>
    </row>
    <row r="296" spans="1:91" x14ac:dyDescent="0.2">
      <c r="A296">
        <v>292</v>
      </c>
      <c r="B296">
        <v>0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5</v>
      </c>
      <c r="M296">
        <v>0</v>
      </c>
      <c r="N296">
        <v>0</v>
      </c>
      <c r="O296">
        <v>7</v>
      </c>
      <c r="P296">
        <v>2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4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3</v>
      </c>
      <c r="AU296">
        <v>3</v>
      </c>
      <c r="AV296">
        <v>0</v>
      </c>
      <c r="AW296">
        <v>0</v>
      </c>
      <c r="AX296">
        <v>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14</v>
      </c>
      <c r="BI296">
        <v>0</v>
      </c>
      <c r="BJ296">
        <v>0</v>
      </c>
      <c r="BK296">
        <v>2</v>
      </c>
      <c r="BL296">
        <v>4</v>
      </c>
      <c r="BM296">
        <v>6</v>
      </c>
      <c r="BN296">
        <v>12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20</v>
      </c>
      <c r="CB296">
        <v>0</v>
      </c>
      <c r="CC296">
        <v>0</v>
      </c>
      <c r="CD296">
        <v>0</v>
      </c>
      <c r="CE296">
        <v>0</v>
      </c>
      <c r="CF296">
        <v>25</v>
      </c>
      <c r="CG296">
        <v>45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82</v>
      </c>
    </row>
    <row r="297" spans="1:91" x14ac:dyDescent="0.2">
      <c r="A297">
        <v>293</v>
      </c>
      <c r="B297">
        <v>0</v>
      </c>
      <c r="C297">
        <v>14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</v>
      </c>
      <c r="M297">
        <v>0</v>
      </c>
      <c r="N297">
        <v>0</v>
      </c>
      <c r="O297">
        <v>16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4</v>
      </c>
      <c r="AU297">
        <v>1</v>
      </c>
      <c r="AV297">
        <v>0</v>
      </c>
      <c r="AW297">
        <v>0</v>
      </c>
      <c r="AX297">
        <v>2</v>
      </c>
      <c r="AY297">
        <v>0</v>
      </c>
      <c r="AZ297">
        <v>6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14</v>
      </c>
      <c r="BI297">
        <v>1</v>
      </c>
      <c r="BJ297">
        <v>0</v>
      </c>
      <c r="BK297">
        <v>0</v>
      </c>
      <c r="BL297">
        <v>3</v>
      </c>
      <c r="BM297">
        <v>8</v>
      </c>
      <c r="BN297">
        <v>12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3</v>
      </c>
      <c r="CA297">
        <v>25</v>
      </c>
      <c r="CB297">
        <v>0</v>
      </c>
      <c r="CC297">
        <v>3</v>
      </c>
      <c r="CD297">
        <v>0</v>
      </c>
      <c r="CE297">
        <v>0</v>
      </c>
      <c r="CF297">
        <v>77</v>
      </c>
      <c r="CG297">
        <v>108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153</v>
      </c>
    </row>
    <row r="298" spans="1:91" x14ac:dyDescent="0.2">
      <c r="A298">
        <v>294</v>
      </c>
      <c r="B298">
        <v>0</v>
      </c>
      <c r="C298">
        <v>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9</v>
      </c>
      <c r="M298">
        <v>0</v>
      </c>
      <c r="N298">
        <v>0</v>
      </c>
      <c r="O298">
        <v>15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2</v>
      </c>
      <c r="AV298">
        <v>0</v>
      </c>
      <c r="AW298">
        <v>0</v>
      </c>
      <c r="AX298">
        <v>1</v>
      </c>
      <c r="AY298">
        <v>0</v>
      </c>
      <c r="AZ298">
        <v>4</v>
      </c>
      <c r="BA298">
        <v>0</v>
      </c>
      <c r="BB298">
        <v>0</v>
      </c>
      <c r="BC298">
        <v>0</v>
      </c>
      <c r="BD298">
        <v>0</v>
      </c>
      <c r="BE298">
        <v>3</v>
      </c>
      <c r="BF298">
        <v>0</v>
      </c>
      <c r="BG298">
        <v>0</v>
      </c>
      <c r="BH298">
        <v>12</v>
      </c>
      <c r="BI298">
        <v>0</v>
      </c>
      <c r="BJ298">
        <v>0</v>
      </c>
      <c r="BK298">
        <v>0</v>
      </c>
      <c r="BL298">
        <v>4</v>
      </c>
      <c r="BM298">
        <v>3</v>
      </c>
      <c r="BN298">
        <v>7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34</v>
      </c>
      <c r="CG298">
        <v>34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70</v>
      </c>
    </row>
    <row r="299" spans="1:91" x14ac:dyDescent="0.2">
      <c r="A299">
        <v>295</v>
      </c>
      <c r="B299">
        <v>0</v>
      </c>
      <c r="C299">
        <v>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9</v>
      </c>
      <c r="P299">
        <v>14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5</v>
      </c>
      <c r="AB299">
        <v>21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3</v>
      </c>
      <c r="AU299">
        <v>3</v>
      </c>
      <c r="AV299">
        <v>0</v>
      </c>
      <c r="AW299">
        <v>0</v>
      </c>
      <c r="AX299">
        <v>2</v>
      </c>
      <c r="AY299">
        <v>0</v>
      </c>
      <c r="AZ299">
        <v>9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0</v>
      </c>
      <c r="BG299">
        <v>0</v>
      </c>
      <c r="BH299">
        <v>22</v>
      </c>
      <c r="BI299">
        <v>0</v>
      </c>
      <c r="BJ299">
        <v>0</v>
      </c>
      <c r="BK299">
        <v>0</v>
      </c>
      <c r="BL299">
        <v>0</v>
      </c>
      <c r="BM299">
        <v>13</v>
      </c>
      <c r="BN299">
        <v>13</v>
      </c>
      <c r="BO299">
        <v>0</v>
      </c>
      <c r="BP299">
        <v>0</v>
      </c>
      <c r="BQ299">
        <v>0</v>
      </c>
      <c r="BR299">
        <v>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7</v>
      </c>
      <c r="BZ299">
        <v>0</v>
      </c>
      <c r="CA299">
        <v>3</v>
      </c>
      <c r="CB299">
        <v>0</v>
      </c>
      <c r="CC299">
        <v>1</v>
      </c>
      <c r="CD299">
        <v>0</v>
      </c>
      <c r="CE299">
        <v>0</v>
      </c>
      <c r="CF299">
        <v>104</v>
      </c>
      <c r="CG299">
        <v>108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180</v>
      </c>
    </row>
    <row r="300" spans="1:91" x14ac:dyDescent="0.2">
      <c r="A300">
        <v>296</v>
      </c>
      <c r="B300">
        <v>0</v>
      </c>
      <c r="C300">
        <v>10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10</v>
      </c>
      <c r="P300">
        <v>7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6</v>
      </c>
      <c r="W300">
        <v>0</v>
      </c>
      <c r="X300">
        <v>0</v>
      </c>
      <c r="Y300">
        <v>0</v>
      </c>
      <c r="Z300">
        <v>0</v>
      </c>
      <c r="AA300">
        <v>6</v>
      </c>
      <c r="AB300">
        <v>20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0</v>
      </c>
      <c r="AW300">
        <v>0</v>
      </c>
      <c r="AX300">
        <v>1</v>
      </c>
      <c r="AY300">
        <v>0</v>
      </c>
      <c r="AZ300">
        <v>6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12</v>
      </c>
      <c r="BI300">
        <v>3</v>
      </c>
      <c r="BJ300">
        <v>0</v>
      </c>
      <c r="BK300">
        <v>0</v>
      </c>
      <c r="BL300">
        <v>0</v>
      </c>
      <c r="BM300">
        <v>16</v>
      </c>
      <c r="BN300">
        <v>19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12</v>
      </c>
      <c r="CB300">
        <v>0</v>
      </c>
      <c r="CC300">
        <v>2</v>
      </c>
      <c r="CD300">
        <v>0</v>
      </c>
      <c r="CE300">
        <v>0</v>
      </c>
      <c r="CF300">
        <v>46</v>
      </c>
      <c r="CG300">
        <v>60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121</v>
      </c>
    </row>
    <row r="301" spans="1:91" x14ac:dyDescent="0.2">
      <c r="A301">
        <v>297</v>
      </c>
      <c r="B301">
        <v>0</v>
      </c>
      <c r="C301">
        <v>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</v>
      </c>
      <c r="P301">
        <v>18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3</v>
      </c>
      <c r="W301">
        <v>0</v>
      </c>
      <c r="X301">
        <v>0</v>
      </c>
      <c r="Y301">
        <v>0</v>
      </c>
      <c r="Z301">
        <v>0</v>
      </c>
      <c r="AA301">
        <v>5</v>
      </c>
      <c r="AB301">
        <v>28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6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</v>
      </c>
      <c r="BA301">
        <v>0</v>
      </c>
      <c r="BB301">
        <v>0</v>
      </c>
      <c r="BC301">
        <v>0</v>
      </c>
      <c r="BD301">
        <v>0</v>
      </c>
      <c r="BE301">
        <v>2</v>
      </c>
      <c r="BF301">
        <v>0</v>
      </c>
      <c r="BG301">
        <v>0</v>
      </c>
      <c r="BH301">
        <v>12</v>
      </c>
      <c r="BI301">
        <v>0</v>
      </c>
      <c r="BJ301">
        <v>0</v>
      </c>
      <c r="BK301">
        <v>0</v>
      </c>
      <c r="BL301">
        <v>0</v>
      </c>
      <c r="BM301">
        <v>11</v>
      </c>
      <c r="BN301">
        <v>11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56</v>
      </c>
      <c r="CG301">
        <v>56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112</v>
      </c>
    </row>
    <row r="302" spans="1:91" x14ac:dyDescent="0.2">
      <c r="A302">
        <v>298</v>
      </c>
      <c r="B302">
        <v>0</v>
      </c>
      <c r="C302">
        <v>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7</v>
      </c>
      <c r="P302">
        <v>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0</v>
      </c>
      <c r="Z302">
        <v>0</v>
      </c>
      <c r="AA302">
        <v>2</v>
      </c>
      <c r="AB302">
        <v>13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</v>
      </c>
      <c r="BA302">
        <v>0</v>
      </c>
      <c r="BB302">
        <v>0</v>
      </c>
      <c r="BC302">
        <v>0</v>
      </c>
      <c r="BD302">
        <v>0</v>
      </c>
      <c r="BE302">
        <v>6</v>
      </c>
      <c r="BF302">
        <v>0</v>
      </c>
      <c r="BG302">
        <v>0</v>
      </c>
      <c r="BH302">
        <v>12</v>
      </c>
      <c r="BI302">
        <v>0</v>
      </c>
      <c r="BJ302">
        <v>0</v>
      </c>
      <c r="BK302">
        <v>0</v>
      </c>
      <c r="BL302">
        <v>0</v>
      </c>
      <c r="BM302">
        <v>17</v>
      </c>
      <c r="BN302">
        <v>17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163</v>
      </c>
      <c r="CG302">
        <v>163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213</v>
      </c>
    </row>
    <row r="303" spans="1:91" x14ac:dyDescent="0.2">
      <c r="A303">
        <v>299</v>
      </c>
      <c r="B303">
        <v>0</v>
      </c>
      <c r="C303">
        <v>5</v>
      </c>
      <c r="D303">
        <v>0</v>
      </c>
      <c r="E303">
        <v>0</v>
      </c>
      <c r="F303">
        <v>0</v>
      </c>
      <c r="G303">
        <v>2</v>
      </c>
      <c r="H303">
        <v>0</v>
      </c>
      <c r="I303">
        <v>1</v>
      </c>
      <c r="J303">
        <v>0</v>
      </c>
      <c r="K303">
        <v>0</v>
      </c>
      <c r="L303">
        <v>2</v>
      </c>
      <c r="M303">
        <v>1</v>
      </c>
      <c r="N303">
        <v>0</v>
      </c>
      <c r="O303">
        <v>11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1</v>
      </c>
      <c r="Y303">
        <v>0</v>
      </c>
      <c r="Z303">
        <v>1</v>
      </c>
      <c r="AA303">
        <v>0</v>
      </c>
      <c r="AB303">
        <v>6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9</v>
      </c>
      <c r="BI303">
        <v>0</v>
      </c>
      <c r="BJ303">
        <v>0</v>
      </c>
      <c r="BK303">
        <v>0</v>
      </c>
      <c r="BL303">
        <v>0</v>
      </c>
      <c r="BM303">
        <v>11</v>
      </c>
      <c r="BN303">
        <v>11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2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17</v>
      </c>
      <c r="CG303">
        <v>17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56</v>
      </c>
    </row>
    <row r="304" spans="1:91" x14ac:dyDescent="0.2">
      <c r="A304">
        <v>300</v>
      </c>
      <c r="B304">
        <v>0</v>
      </c>
      <c r="C304">
        <v>7</v>
      </c>
      <c r="D304">
        <v>0</v>
      </c>
      <c r="E304">
        <v>0</v>
      </c>
      <c r="F304">
        <v>0</v>
      </c>
      <c r="G304">
        <v>4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13</v>
      </c>
      <c r="P304">
        <v>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8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20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2</v>
      </c>
      <c r="BE304">
        <v>0</v>
      </c>
      <c r="BF304">
        <v>0</v>
      </c>
      <c r="BG304">
        <v>0</v>
      </c>
      <c r="BH304">
        <v>28</v>
      </c>
      <c r="BI304">
        <v>0</v>
      </c>
      <c r="BJ304">
        <v>0</v>
      </c>
      <c r="BK304">
        <v>0</v>
      </c>
      <c r="BL304">
        <v>0</v>
      </c>
      <c r="BM304">
        <v>3</v>
      </c>
      <c r="BN304">
        <v>3</v>
      </c>
      <c r="BO304">
        <v>0</v>
      </c>
      <c r="BP304">
        <v>0</v>
      </c>
      <c r="BQ304">
        <v>2</v>
      </c>
      <c r="BR304">
        <v>2</v>
      </c>
      <c r="BS304">
        <v>2</v>
      </c>
      <c r="BT304">
        <v>0</v>
      </c>
      <c r="BU304">
        <v>0</v>
      </c>
      <c r="BV304">
        <v>5</v>
      </c>
      <c r="BW304">
        <v>0</v>
      </c>
      <c r="BX304">
        <v>0</v>
      </c>
      <c r="BY304">
        <v>11</v>
      </c>
      <c r="BZ304">
        <v>0</v>
      </c>
      <c r="CA304">
        <v>20</v>
      </c>
      <c r="CB304">
        <v>0</v>
      </c>
      <c r="CC304">
        <v>0</v>
      </c>
      <c r="CD304">
        <v>0</v>
      </c>
      <c r="CE304">
        <v>3</v>
      </c>
      <c r="CF304">
        <v>3</v>
      </c>
      <c r="CG304">
        <v>26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89</v>
      </c>
    </row>
    <row r="305" spans="1:91" x14ac:dyDescent="0.2">
      <c r="A305">
        <v>301</v>
      </c>
      <c r="B305">
        <v>0</v>
      </c>
      <c r="C305">
        <v>8</v>
      </c>
      <c r="D305">
        <v>0</v>
      </c>
      <c r="E305">
        <v>0</v>
      </c>
      <c r="F305">
        <v>0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3</v>
      </c>
      <c r="M305">
        <v>1</v>
      </c>
      <c r="N305">
        <v>0</v>
      </c>
      <c r="O305">
        <v>14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3</v>
      </c>
      <c r="AW305">
        <v>0</v>
      </c>
      <c r="AX305">
        <v>25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3</v>
      </c>
      <c r="BE305">
        <v>3</v>
      </c>
      <c r="BF305">
        <v>0</v>
      </c>
      <c r="BG305">
        <v>0</v>
      </c>
      <c r="BH305">
        <v>36</v>
      </c>
      <c r="BI305">
        <v>0</v>
      </c>
      <c r="BJ305">
        <v>0</v>
      </c>
      <c r="BK305">
        <v>2</v>
      </c>
      <c r="BL305">
        <v>0</v>
      </c>
      <c r="BM305">
        <v>13</v>
      </c>
      <c r="BN305">
        <v>15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3</v>
      </c>
      <c r="BW305">
        <v>0</v>
      </c>
      <c r="BX305">
        <v>0</v>
      </c>
      <c r="BY305">
        <v>4</v>
      </c>
      <c r="BZ305">
        <v>0</v>
      </c>
      <c r="CA305">
        <v>25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25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95</v>
      </c>
    </row>
    <row r="306" spans="1:91" x14ac:dyDescent="0.2">
      <c r="A306">
        <v>302</v>
      </c>
      <c r="B306">
        <v>0</v>
      </c>
      <c r="C306">
        <v>19</v>
      </c>
      <c r="D306">
        <v>0</v>
      </c>
      <c r="E306">
        <v>0</v>
      </c>
      <c r="F306">
        <v>0</v>
      </c>
      <c r="G306">
        <v>2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2</v>
      </c>
      <c r="AC306">
        <v>0</v>
      </c>
      <c r="AD306">
        <v>0</v>
      </c>
      <c r="AE306">
        <v>0</v>
      </c>
      <c r="AF306">
        <v>3</v>
      </c>
      <c r="AG306">
        <v>1</v>
      </c>
      <c r="AH306">
        <v>0</v>
      </c>
      <c r="AI306">
        <v>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39</v>
      </c>
      <c r="BI306">
        <v>0</v>
      </c>
      <c r="BJ306">
        <v>0</v>
      </c>
      <c r="BK306">
        <v>0</v>
      </c>
      <c r="BL306">
        <v>0</v>
      </c>
      <c r="BM306">
        <v>5</v>
      </c>
      <c r="BN306">
        <v>5</v>
      </c>
      <c r="BO306">
        <v>0</v>
      </c>
      <c r="BP306">
        <v>0</v>
      </c>
      <c r="BQ306">
        <v>0</v>
      </c>
      <c r="BR306">
        <v>6</v>
      </c>
      <c r="BS306">
        <v>1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8</v>
      </c>
      <c r="BZ306">
        <v>0</v>
      </c>
      <c r="CA306">
        <v>27</v>
      </c>
      <c r="CB306">
        <v>0</v>
      </c>
      <c r="CC306">
        <v>3</v>
      </c>
      <c r="CD306">
        <v>0</v>
      </c>
      <c r="CE306">
        <v>0</v>
      </c>
      <c r="CF306">
        <v>0</v>
      </c>
      <c r="CG306">
        <v>30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106</v>
      </c>
    </row>
    <row r="307" spans="1:91" x14ac:dyDescent="0.2">
      <c r="A307">
        <v>303</v>
      </c>
      <c r="B307">
        <v>0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</v>
      </c>
      <c r="AA307">
        <v>1</v>
      </c>
      <c r="AB307">
        <v>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>
        <v>1</v>
      </c>
      <c r="BJ307">
        <v>0</v>
      </c>
      <c r="BK307">
        <v>7</v>
      </c>
      <c r="BL307">
        <v>10</v>
      </c>
      <c r="BM307">
        <v>2</v>
      </c>
      <c r="BN307">
        <v>20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94</v>
      </c>
      <c r="CG307">
        <v>96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130</v>
      </c>
    </row>
    <row r="308" spans="1:91" x14ac:dyDescent="0.2">
      <c r="A308">
        <v>304</v>
      </c>
      <c r="B308">
        <v>0</v>
      </c>
      <c r="C308">
        <v>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0</v>
      </c>
      <c r="BC308">
        <v>0</v>
      </c>
      <c r="BD308">
        <v>0</v>
      </c>
      <c r="BE308">
        <v>3</v>
      </c>
      <c r="BF308">
        <v>0</v>
      </c>
      <c r="BG308">
        <v>0</v>
      </c>
      <c r="BH308">
        <v>7</v>
      </c>
      <c r="BI308">
        <v>0</v>
      </c>
      <c r="BJ308">
        <v>0</v>
      </c>
      <c r="BK308">
        <v>13</v>
      </c>
      <c r="BL308">
        <v>3</v>
      </c>
      <c r="BM308">
        <v>0</v>
      </c>
      <c r="BN308">
        <v>16</v>
      </c>
      <c r="BO308">
        <v>0</v>
      </c>
      <c r="BP308">
        <v>0</v>
      </c>
      <c r="BQ308">
        <v>0</v>
      </c>
      <c r="BR308">
        <v>3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0</v>
      </c>
      <c r="CA308">
        <v>8</v>
      </c>
      <c r="CB308">
        <v>0</v>
      </c>
      <c r="CC308">
        <v>2</v>
      </c>
      <c r="CD308">
        <v>0</v>
      </c>
      <c r="CE308">
        <v>68</v>
      </c>
      <c r="CF308">
        <v>158</v>
      </c>
      <c r="CG308">
        <v>236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271</v>
      </c>
    </row>
    <row r="309" spans="1:91" x14ac:dyDescent="0.2">
      <c r="A309">
        <v>305</v>
      </c>
      <c r="B309">
        <v>0</v>
      </c>
      <c r="C309">
        <v>10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12</v>
      </c>
      <c r="M309">
        <v>0</v>
      </c>
      <c r="N309">
        <v>0</v>
      </c>
      <c r="O309">
        <v>22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3</v>
      </c>
      <c r="BB309">
        <v>0</v>
      </c>
      <c r="BC309">
        <v>0</v>
      </c>
      <c r="BD309">
        <v>0</v>
      </c>
      <c r="BE309">
        <v>3</v>
      </c>
      <c r="BF309">
        <v>0</v>
      </c>
      <c r="BG309">
        <v>0</v>
      </c>
      <c r="BH309">
        <v>6</v>
      </c>
      <c r="BI309">
        <v>0</v>
      </c>
      <c r="BJ309">
        <v>0</v>
      </c>
      <c r="BK309">
        <v>4</v>
      </c>
      <c r="BL309">
        <v>14</v>
      </c>
      <c r="BM309">
        <v>0</v>
      </c>
      <c r="BN309">
        <v>18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50</v>
      </c>
      <c r="CB309">
        <v>0</v>
      </c>
      <c r="CC309">
        <v>6</v>
      </c>
      <c r="CD309">
        <v>1</v>
      </c>
      <c r="CE309">
        <v>50</v>
      </c>
      <c r="CF309">
        <v>50</v>
      </c>
      <c r="CG309">
        <v>157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203</v>
      </c>
    </row>
    <row r="310" spans="1:91" x14ac:dyDescent="0.2">
      <c r="A310">
        <v>306</v>
      </c>
      <c r="B310">
        <v>0</v>
      </c>
      <c r="C310">
        <v>16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0</v>
      </c>
      <c r="N310">
        <v>0</v>
      </c>
      <c r="O310">
        <v>19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3</v>
      </c>
      <c r="AY310">
        <v>0</v>
      </c>
      <c r="AZ310">
        <v>0</v>
      </c>
      <c r="BA310">
        <v>7</v>
      </c>
      <c r="BB310">
        <v>0</v>
      </c>
      <c r="BC310">
        <v>0</v>
      </c>
      <c r="BD310">
        <v>0</v>
      </c>
      <c r="BE310">
        <v>4</v>
      </c>
      <c r="BF310">
        <v>0</v>
      </c>
      <c r="BG310">
        <v>0</v>
      </c>
      <c r="BH310">
        <v>15</v>
      </c>
      <c r="BI310">
        <v>0</v>
      </c>
      <c r="BJ310">
        <v>0</v>
      </c>
      <c r="BK310">
        <v>8</v>
      </c>
      <c r="BL310">
        <v>4</v>
      </c>
      <c r="BM310">
        <v>4</v>
      </c>
      <c r="BN310">
        <v>16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20</v>
      </c>
      <c r="CD310">
        <v>0</v>
      </c>
      <c r="CE310">
        <v>3</v>
      </c>
      <c r="CF310">
        <v>35</v>
      </c>
      <c r="CG310">
        <v>58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108</v>
      </c>
    </row>
    <row r="311" spans="1:91" x14ac:dyDescent="0.2">
      <c r="A311">
        <v>307</v>
      </c>
      <c r="B311">
        <v>0</v>
      </c>
      <c r="C311">
        <v>13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4</v>
      </c>
      <c r="M311">
        <v>0</v>
      </c>
      <c r="N311">
        <v>0</v>
      </c>
      <c r="O311">
        <v>17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3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</v>
      </c>
      <c r="BE311">
        <v>3</v>
      </c>
      <c r="BF311">
        <v>0</v>
      </c>
      <c r="BG311">
        <v>0</v>
      </c>
      <c r="BH311">
        <v>12</v>
      </c>
      <c r="BI311">
        <v>0</v>
      </c>
      <c r="BJ311">
        <v>0</v>
      </c>
      <c r="BK311">
        <v>7</v>
      </c>
      <c r="BL311">
        <v>14</v>
      </c>
      <c r="BM311">
        <v>4</v>
      </c>
      <c r="BN311">
        <v>25</v>
      </c>
      <c r="BO311">
        <v>0</v>
      </c>
      <c r="BP311">
        <v>0</v>
      </c>
      <c r="BQ311">
        <v>0</v>
      </c>
      <c r="BR311">
        <v>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4</v>
      </c>
      <c r="BZ311">
        <v>0</v>
      </c>
      <c r="CA311">
        <v>0</v>
      </c>
      <c r="CB311">
        <v>0</v>
      </c>
      <c r="CC311">
        <v>3</v>
      </c>
      <c r="CD311">
        <v>0</v>
      </c>
      <c r="CE311">
        <v>1</v>
      </c>
      <c r="CF311">
        <v>13</v>
      </c>
      <c r="CG311">
        <v>17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78</v>
      </c>
    </row>
    <row r="312" spans="1:91" x14ac:dyDescent="0.2">
      <c r="A312">
        <v>308</v>
      </c>
      <c r="B312">
        <v>0</v>
      </c>
      <c r="C312">
        <v>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7</v>
      </c>
      <c r="P312">
        <v>0</v>
      </c>
      <c r="Q312">
        <v>0</v>
      </c>
      <c r="R312">
        <v>0</v>
      </c>
      <c r="S312">
        <v>0</v>
      </c>
      <c r="T312">
        <v>17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</v>
      </c>
      <c r="AB312">
        <v>22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4</v>
      </c>
      <c r="AN312">
        <v>0</v>
      </c>
      <c r="AO312">
        <v>0</v>
      </c>
      <c r="AP312">
        <v>1</v>
      </c>
      <c r="AQ312">
        <v>0</v>
      </c>
      <c r="AR312">
        <v>2</v>
      </c>
      <c r="AS312">
        <v>1</v>
      </c>
      <c r="AT312">
        <v>1</v>
      </c>
      <c r="AU312">
        <v>0</v>
      </c>
      <c r="AV312">
        <v>2</v>
      </c>
      <c r="AW312">
        <v>0</v>
      </c>
      <c r="AX312">
        <v>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17</v>
      </c>
      <c r="BI312">
        <v>0</v>
      </c>
      <c r="BJ312">
        <v>0</v>
      </c>
      <c r="BK312">
        <v>1</v>
      </c>
      <c r="BL312">
        <v>0</v>
      </c>
      <c r="BM312">
        <v>1</v>
      </c>
      <c r="BN312">
        <v>2</v>
      </c>
      <c r="BO312">
        <v>0</v>
      </c>
      <c r="BP312">
        <v>0</v>
      </c>
      <c r="BQ312">
        <v>0</v>
      </c>
      <c r="BR312">
        <v>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3</v>
      </c>
      <c r="BZ312">
        <v>0</v>
      </c>
      <c r="CA312">
        <v>50</v>
      </c>
      <c r="CB312">
        <v>0</v>
      </c>
      <c r="CC312">
        <v>11</v>
      </c>
      <c r="CD312">
        <v>0</v>
      </c>
      <c r="CE312">
        <v>9</v>
      </c>
      <c r="CF312">
        <v>40</v>
      </c>
      <c r="CG312">
        <v>110</v>
      </c>
      <c r="CH312">
        <v>1</v>
      </c>
      <c r="CI312">
        <v>0</v>
      </c>
      <c r="CJ312">
        <v>0</v>
      </c>
      <c r="CK312">
        <v>0</v>
      </c>
      <c r="CL312">
        <v>1</v>
      </c>
      <c r="CM312">
        <v>162</v>
      </c>
    </row>
    <row r="313" spans="1:91" x14ac:dyDescent="0.2">
      <c r="A313">
        <v>309</v>
      </c>
      <c r="B313">
        <v>0</v>
      </c>
      <c r="C313">
        <v>13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13</v>
      </c>
      <c r="P313">
        <v>0</v>
      </c>
      <c r="Q313">
        <v>0</v>
      </c>
      <c r="R313">
        <v>0</v>
      </c>
      <c r="S313">
        <v>0</v>
      </c>
      <c r="T313">
        <v>12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</v>
      </c>
      <c r="AB313">
        <v>15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</v>
      </c>
      <c r="AS313">
        <v>0</v>
      </c>
      <c r="AT313">
        <v>1</v>
      </c>
      <c r="AU313">
        <v>0</v>
      </c>
      <c r="AV313">
        <v>1</v>
      </c>
      <c r="AW313">
        <v>6</v>
      </c>
      <c r="AX313">
        <v>3</v>
      </c>
      <c r="AY313">
        <v>1</v>
      </c>
      <c r="AZ313">
        <v>0</v>
      </c>
      <c r="BA313">
        <v>10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24</v>
      </c>
      <c r="BI313">
        <v>0</v>
      </c>
      <c r="BJ313">
        <v>0</v>
      </c>
      <c r="BK313">
        <v>0</v>
      </c>
      <c r="BL313">
        <v>0</v>
      </c>
      <c r="BM313">
        <v>3</v>
      </c>
      <c r="BN313">
        <v>3</v>
      </c>
      <c r="BO313">
        <v>0</v>
      </c>
      <c r="BP313">
        <v>0</v>
      </c>
      <c r="BQ313">
        <v>0</v>
      </c>
      <c r="BR313">
        <v>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</v>
      </c>
      <c r="BZ313">
        <v>0</v>
      </c>
      <c r="CA313">
        <v>15</v>
      </c>
      <c r="CB313">
        <v>0</v>
      </c>
      <c r="CC313">
        <v>9</v>
      </c>
      <c r="CD313">
        <v>0</v>
      </c>
      <c r="CE313">
        <v>14</v>
      </c>
      <c r="CF313">
        <v>38</v>
      </c>
      <c r="CG313">
        <v>76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133</v>
      </c>
    </row>
    <row r="314" spans="1:91" x14ac:dyDescent="0.2">
      <c r="A314">
        <v>310</v>
      </c>
      <c r="B314">
        <v>0</v>
      </c>
      <c r="C314">
        <v>16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2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</v>
      </c>
      <c r="AW314">
        <v>3</v>
      </c>
      <c r="AX314">
        <v>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12</v>
      </c>
      <c r="BI314">
        <v>0</v>
      </c>
      <c r="BJ314">
        <v>0</v>
      </c>
      <c r="BK314">
        <v>2</v>
      </c>
      <c r="BL314">
        <v>1</v>
      </c>
      <c r="BM314">
        <v>9</v>
      </c>
      <c r="BN314">
        <v>12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18</v>
      </c>
      <c r="CF314">
        <v>41</v>
      </c>
      <c r="CG314">
        <v>60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104</v>
      </c>
    </row>
    <row r="315" spans="1:91" x14ac:dyDescent="0.2">
      <c r="A315">
        <v>311</v>
      </c>
      <c r="B315">
        <v>0</v>
      </c>
      <c r="C315">
        <v>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2</v>
      </c>
      <c r="BI315">
        <v>0</v>
      </c>
      <c r="BJ315">
        <v>0</v>
      </c>
      <c r="BK315">
        <v>7</v>
      </c>
      <c r="BL315">
        <v>4</v>
      </c>
      <c r="BM315">
        <v>2</v>
      </c>
      <c r="BN315">
        <v>13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7</v>
      </c>
      <c r="CE315">
        <v>0</v>
      </c>
      <c r="CF315">
        <v>154</v>
      </c>
      <c r="CG315">
        <v>161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182</v>
      </c>
    </row>
    <row r="316" spans="1:91" x14ac:dyDescent="0.2">
      <c r="A316">
        <v>312</v>
      </c>
      <c r="B316">
        <v>0</v>
      </c>
      <c r="C316">
        <v>10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10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6</v>
      </c>
      <c r="AY316">
        <v>0</v>
      </c>
      <c r="AZ316">
        <v>2</v>
      </c>
      <c r="BA316">
        <v>0</v>
      </c>
      <c r="BB316">
        <v>0</v>
      </c>
      <c r="BC316">
        <v>0</v>
      </c>
      <c r="BD316">
        <v>4</v>
      </c>
      <c r="BE316">
        <v>0</v>
      </c>
      <c r="BF316">
        <v>0</v>
      </c>
      <c r="BG316">
        <v>0</v>
      </c>
      <c r="BH316">
        <v>14</v>
      </c>
      <c r="BI316">
        <v>0</v>
      </c>
      <c r="BJ316">
        <v>0</v>
      </c>
      <c r="BK316">
        <v>0</v>
      </c>
      <c r="BL316">
        <v>0</v>
      </c>
      <c r="BM316">
        <v>2</v>
      </c>
      <c r="BN316">
        <v>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124</v>
      </c>
      <c r="CG316">
        <v>124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155</v>
      </c>
    </row>
    <row r="317" spans="1:91" x14ac:dyDescent="0.2">
      <c r="A317">
        <v>313</v>
      </c>
      <c r="B317">
        <v>0</v>
      </c>
      <c r="C317">
        <v>10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</v>
      </c>
      <c r="AA317">
        <v>1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6</v>
      </c>
      <c r="AU317">
        <v>1</v>
      </c>
      <c r="AV317">
        <v>3</v>
      </c>
      <c r="AW317">
        <v>0</v>
      </c>
      <c r="AX317">
        <v>1</v>
      </c>
      <c r="AY317">
        <v>2</v>
      </c>
      <c r="AZ317">
        <v>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17</v>
      </c>
      <c r="BI317">
        <v>0</v>
      </c>
      <c r="BJ317">
        <v>0</v>
      </c>
      <c r="BK317">
        <v>0</v>
      </c>
      <c r="BL317">
        <v>0</v>
      </c>
      <c r="BM317">
        <v>8</v>
      </c>
      <c r="BN317">
        <v>8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1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31</v>
      </c>
      <c r="CG317">
        <v>32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71</v>
      </c>
    </row>
    <row r="318" spans="1:91" x14ac:dyDescent="0.2">
      <c r="A318">
        <v>314</v>
      </c>
      <c r="B318">
        <v>0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3</v>
      </c>
      <c r="M318">
        <v>0</v>
      </c>
      <c r="N318">
        <v>0</v>
      </c>
      <c r="O318">
        <v>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5</v>
      </c>
      <c r="AU318">
        <v>5</v>
      </c>
      <c r="AV318">
        <v>1</v>
      </c>
      <c r="AW318">
        <v>0</v>
      </c>
      <c r="AX318">
        <v>1</v>
      </c>
      <c r="AY318">
        <v>1</v>
      </c>
      <c r="AZ318">
        <v>5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18</v>
      </c>
      <c r="BI318">
        <v>0</v>
      </c>
      <c r="BJ318">
        <v>0</v>
      </c>
      <c r="BK318">
        <v>0</v>
      </c>
      <c r="BL318">
        <v>0</v>
      </c>
      <c r="BM318">
        <v>7</v>
      </c>
      <c r="BN318">
        <v>7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20</v>
      </c>
      <c r="CB318">
        <v>0</v>
      </c>
      <c r="CC318">
        <v>0</v>
      </c>
      <c r="CD318">
        <v>0</v>
      </c>
      <c r="CE318">
        <v>0</v>
      </c>
      <c r="CF318">
        <v>70</v>
      </c>
      <c r="CG318">
        <v>90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126</v>
      </c>
    </row>
    <row r="319" spans="1:91" x14ac:dyDescent="0.2">
      <c r="A319">
        <v>315</v>
      </c>
      <c r="B319">
        <v>0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</v>
      </c>
      <c r="M319">
        <v>0</v>
      </c>
      <c r="N319">
        <v>0</v>
      </c>
      <c r="O319">
        <v>10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4</v>
      </c>
      <c r="AU319">
        <v>3</v>
      </c>
      <c r="AV319">
        <v>1</v>
      </c>
      <c r="AW319">
        <v>0</v>
      </c>
      <c r="AX319">
        <v>6</v>
      </c>
      <c r="AY319">
        <v>0</v>
      </c>
      <c r="AZ319">
        <v>8</v>
      </c>
      <c r="BA319">
        <v>0</v>
      </c>
      <c r="BB319">
        <v>0</v>
      </c>
      <c r="BC319">
        <v>0</v>
      </c>
      <c r="BD319">
        <v>0</v>
      </c>
      <c r="BE319">
        <v>2</v>
      </c>
      <c r="BF319">
        <v>0</v>
      </c>
      <c r="BG319">
        <v>0</v>
      </c>
      <c r="BH319">
        <v>25</v>
      </c>
      <c r="BI319">
        <v>6</v>
      </c>
      <c r="BJ319">
        <v>0</v>
      </c>
      <c r="BK319">
        <v>0</v>
      </c>
      <c r="BL319">
        <v>0</v>
      </c>
      <c r="BM319">
        <v>11</v>
      </c>
      <c r="BN319">
        <v>17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2</v>
      </c>
      <c r="BY319">
        <v>2</v>
      </c>
      <c r="BZ319">
        <v>1</v>
      </c>
      <c r="CA319">
        <v>3</v>
      </c>
      <c r="CB319">
        <v>0</v>
      </c>
      <c r="CC319">
        <v>0</v>
      </c>
      <c r="CD319">
        <v>0</v>
      </c>
      <c r="CE319">
        <v>0</v>
      </c>
      <c r="CF319">
        <v>16</v>
      </c>
      <c r="CG319">
        <v>20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77</v>
      </c>
    </row>
    <row r="320" spans="1:91" x14ac:dyDescent="0.2">
      <c r="A320">
        <v>316</v>
      </c>
      <c r="B320">
        <v>0</v>
      </c>
      <c r="C320">
        <v>13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13</v>
      </c>
      <c r="P320">
        <v>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4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7</v>
      </c>
      <c r="BI320">
        <v>0</v>
      </c>
      <c r="BJ320">
        <v>0</v>
      </c>
      <c r="BK320">
        <v>0</v>
      </c>
      <c r="BL320">
        <v>0</v>
      </c>
      <c r="BM320">
        <v>4</v>
      </c>
      <c r="BN320">
        <v>4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53</v>
      </c>
      <c r="CG320">
        <v>53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82</v>
      </c>
    </row>
    <row r="321" spans="1:91" x14ac:dyDescent="0.2">
      <c r="A321">
        <v>317</v>
      </c>
      <c r="B321">
        <v>0</v>
      </c>
      <c r="C321">
        <v>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11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</v>
      </c>
      <c r="AU321">
        <v>2</v>
      </c>
      <c r="AV321">
        <v>1</v>
      </c>
      <c r="AW321">
        <v>0</v>
      </c>
      <c r="AX321">
        <v>5</v>
      </c>
      <c r="AY321">
        <v>2</v>
      </c>
      <c r="AZ321">
        <v>4</v>
      </c>
      <c r="BA321">
        <v>0</v>
      </c>
      <c r="BB321">
        <v>0</v>
      </c>
      <c r="BC321">
        <v>0</v>
      </c>
      <c r="BD321">
        <v>0</v>
      </c>
      <c r="BE321">
        <v>3</v>
      </c>
      <c r="BF321">
        <v>0</v>
      </c>
      <c r="BG321">
        <v>0</v>
      </c>
      <c r="BH321">
        <v>19</v>
      </c>
      <c r="BI321">
        <v>1</v>
      </c>
      <c r="BJ321">
        <v>0</v>
      </c>
      <c r="BK321">
        <v>0</v>
      </c>
      <c r="BL321">
        <v>0</v>
      </c>
      <c r="BM321">
        <v>7</v>
      </c>
      <c r="BN321">
        <v>8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50</v>
      </c>
      <c r="CB321">
        <v>0</v>
      </c>
      <c r="CC321">
        <v>0</v>
      </c>
      <c r="CD321">
        <v>3</v>
      </c>
      <c r="CE321">
        <v>0</v>
      </c>
      <c r="CF321">
        <v>156</v>
      </c>
      <c r="CG321">
        <v>209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253</v>
      </c>
    </row>
    <row r="322" spans="1:91" x14ac:dyDescent="0.2">
      <c r="A322">
        <v>318</v>
      </c>
      <c r="B322">
        <v>0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1</v>
      </c>
      <c r="N322">
        <v>0</v>
      </c>
      <c r="O322">
        <v>12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6</v>
      </c>
      <c r="AB322">
        <v>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11</v>
      </c>
      <c r="AU322">
        <v>0</v>
      </c>
      <c r="AV322">
        <v>0</v>
      </c>
      <c r="AW322">
        <v>0</v>
      </c>
      <c r="AX322">
        <v>2</v>
      </c>
      <c r="AY322">
        <v>0</v>
      </c>
      <c r="AZ322">
        <v>7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23</v>
      </c>
      <c r="BI322">
        <v>2</v>
      </c>
      <c r="BJ322">
        <v>0</v>
      </c>
      <c r="BK322">
        <v>0</v>
      </c>
      <c r="BL322">
        <v>0</v>
      </c>
      <c r="BM322">
        <v>9</v>
      </c>
      <c r="BN322">
        <v>11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112</v>
      </c>
      <c r="CG322">
        <v>113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168</v>
      </c>
    </row>
    <row r="323" spans="1:91" x14ac:dyDescent="0.2">
      <c r="A323">
        <v>319</v>
      </c>
      <c r="B323">
        <v>0</v>
      </c>
      <c r="C323">
        <v>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</v>
      </c>
      <c r="P323">
        <v>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4</v>
      </c>
      <c r="AU323">
        <v>4</v>
      </c>
      <c r="AV323">
        <v>0</v>
      </c>
      <c r="AW323">
        <v>0</v>
      </c>
      <c r="AX323">
        <v>0</v>
      </c>
      <c r="AY323">
        <v>0</v>
      </c>
      <c r="AZ323">
        <v>3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13</v>
      </c>
      <c r="BI323">
        <v>0</v>
      </c>
      <c r="BJ323">
        <v>0</v>
      </c>
      <c r="BK323">
        <v>0</v>
      </c>
      <c r="BL323">
        <v>0</v>
      </c>
      <c r="BM323">
        <v>8</v>
      </c>
      <c r="BN323">
        <v>8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85</v>
      </c>
      <c r="CG323">
        <v>85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114</v>
      </c>
    </row>
    <row r="324" spans="1:91" x14ac:dyDescent="0.2">
      <c r="A324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7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>
        <v>0</v>
      </c>
      <c r="BJ324">
        <v>0</v>
      </c>
      <c r="BK324">
        <v>0</v>
      </c>
      <c r="BL324">
        <v>0</v>
      </c>
      <c r="BM324">
        <v>12</v>
      </c>
      <c r="BN324">
        <v>12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80</v>
      </c>
      <c r="CG324">
        <v>80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102</v>
      </c>
    </row>
    <row r="325" spans="1:91" x14ac:dyDescent="0.2">
      <c r="A325">
        <v>321</v>
      </c>
      <c r="B325">
        <v>0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>
        <v>0</v>
      </c>
      <c r="Z325">
        <v>0</v>
      </c>
      <c r="AA325">
        <v>0</v>
      </c>
      <c r="AB325">
        <v>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3</v>
      </c>
      <c r="BA325">
        <v>0</v>
      </c>
      <c r="BB325">
        <v>0</v>
      </c>
      <c r="BC325">
        <v>1</v>
      </c>
      <c r="BD325">
        <v>0</v>
      </c>
      <c r="BE325">
        <v>1</v>
      </c>
      <c r="BF325">
        <v>0</v>
      </c>
      <c r="BG325">
        <v>0</v>
      </c>
      <c r="BH325">
        <v>15</v>
      </c>
      <c r="BI325">
        <v>0</v>
      </c>
      <c r="BJ325">
        <v>0</v>
      </c>
      <c r="BK325">
        <v>0</v>
      </c>
      <c r="BL325">
        <v>0</v>
      </c>
      <c r="BM325">
        <v>11</v>
      </c>
      <c r="BN325">
        <v>11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112</v>
      </c>
      <c r="CG325">
        <v>112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143</v>
      </c>
    </row>
    <row r="326" spans="1:91" x14ac:dyDescent="0.2">
      <c r="A326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</v>
      </c>
      <c r="AU326">
        <v>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8</v>
      </c>
      <c r="BI326">
        <v>0</v>
      </c>
      <c r="BJ326">
        <v>0</v>
      </c>
      <c r="BK326">
        <v>0</v>
      </c>
      <c r="BL326">
        <v>0</v>
      </c>
      <c r="BM326">
        <v>4</v>
      </c>
      <c r="BN326">
        <v>4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56</v>
      </c>
      <c r="CG326">
        <v>56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71</v>
      </c>
    </row>
    <row r="327" spans="1:91" x14ac:dyDescent="0.2">
      <c r="A327">
        <v>323</v>
      </c>
      <c r="B327">
        <v>0</v>
      </c>
      <c r="C327">
        <v>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8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5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8</v>
      </c>
      <c r="BI327">
        <v>0</v>
      </c>
      <c r="BJ327">
        <v>0</v>
      </c>
      <c r="BK327">
        <v>0</v>
      </c>
      <c r="BL327">
        <v>0</v>
      </c>
      <c r="BM327">
        <v>4</v>
      </c>
      <c r="BN327">
        <v>4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133</v>
      </c>
      <c r="CG327">
        <v>133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156</v>
      </c>
    </row>
    <row r="328" spans="1:91" x14ac:dyDescent="0.2">
      <c r="A328">
        <v>324</v>
      </c>
      <c r="B328">
        <v>0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</v>
      </c>
      <c r="P328">
        <v>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0</v>
      </c>
      <c r="X328">
        <v>3</v>
      </c>
      <c r="Y328">
        <v>0</v>
      </c>
      <c r="Z328">
        <v>0</v>
      </c>
      <c r="AA328">
        <v>3</v>
      </c>
      <c r="AB328">
        <v>11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4</v>
      </c>
      <c r="AU328">
        <v>3</v>
      </c>
      <c r="AV328">
        <v>0</v>
      </c>
      <c r="AW328">
        <v>0</v>
      </c>
      <c r="AX328">
        <v>0</v>
      </c>
      <c r="AY328">
        <v>0</v>
      </c>
      <c r="AZ328">
        <v>8</v>
      </c>
      <c r="BA328">
        <v>0</v>
      </c>
      <c r="BB328">
        <v>0</v>
      </c>
      <c r="BC328">
        <v>0</v>
      </c>
      <c r="BD328">
        <v>0</v>
      </c>
      <c r="BE328">
        <v>6</v>
      </c>
      <c r="BF328">
        <v>0</v>
      </c>
      <c r="BG328">
        <v>0</v>
      </c>
      <c r="BH328">
        <v>22</v>
      </c>
      <c r="BI328">
        <v>8</v>
      </c>
      <c r="BJ328">
        <v>0</v>
      </c>
      <c r="BK328">
        <v>0</v>
      </c>
      <c r="BL328">
        <v>0</v>
      </c>
      <c r="BM328">
        <v>14</v>
      </c>
      <c r="BN328">
        <v>22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112</v>
      </c>
      <c r="CG328">
        <v>112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171</v>
      </c>
    </row>
    <row r="329" spans="1:91" x14ac:dyDescent="0.2">
      <c r="A329">
        <v>325</v>
      </c>
      <c r="B329">
        <v>0</v>
      </c>
      <c r="C329">
        <v>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7</v>
      </c>
      <c r="P329">
        <v>0</v>
      </c>
      <c r="Q329">
        <v>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</v>
      </c>
      <c r="X329">
        <v>2</v>
      </c>
      <c r="Y329">
        <v>0</v>
      </c>
      <c r="Z329">
        <v>6</v>
      </c>
      <c r="AA329">
        <v>0</v>
      </c>
      <c r="AB329">
        <v>13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55</v>
      </c>
      <c r="AY329">
        <v>0</v>
      </c>
      <c r="AZ329">
        <v>0</v>
      </c>
      <c r="BA329">
        <v>4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59</v>
      </c>
      <c r="BI329">
        <v>0</v>
      </c>
      <c r="BJ329">
        <v>0</v>
      </c>
      <c r="BK329">
        <v>1</v>
      </c>
      <c r="BL329">
        <v>0</v>
      </c>
      <c r="BM329">
        <v>3</v>
      </c>
      <c r="BN329">
        <v>4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6</v>
      </c>
      <c r="CB329">
        <v>0</v>
      </c>
      <c r="CC329">
        <v>0</v>
      </c>
      <c r="CD329">
        <v>0</v>
      </c>
      <c r="CE329">
        <v>0</v>
      </c>
      <c r="CF329">
        <v>5</v>
      </c>
      <c r="CG329">
        <v>11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94</v>
      </c>
    </row>
    <row r="330" spans="1:91" x14ac:dyDescent="0.2">
      <c r="A330">
        <v>326</v>
      </c>
      <c r="B330">
        <v>0</v>
      </c>
      <c r="C330">
        <v>11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12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15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3</v>
      </c>
      <c r="BE330">
        <v>0</v>
      </c>
      <c r="BF330">
        <v>0</v>
      </c>
      <c r="BG330">
        <v>0</v>
      </c>
      <c r="BH330">
        <v>21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6</v>
      </c>
      <c r="CG330">
        <v>6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41</v>
      </c>
    </row>
    <row r="331" spans="1:91" x14ac:dyDescent="0.2">
      <c r="A331">
        <v>327</v>
      </c>
      <c r="B331">
        <v>0</v>
      </c>
      <c r="C331">
        <v>10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0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30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34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1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3</v>
      </c>
      <c r="CB331">
        <v>0</v>
      </c>
      <c r="CC331">
        <v>0</v>
      </c>
      <c r="CD331">
        <v>0</v>
      </c>
      <c r="CE331">
        <v>4</v>
      </c>
      <c r="CF331">
        <v>6</v>
      </c>
      <c r="CG331">
        <v>13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62</v>
      </c>
    </row>
    <row r="332" spans="1:91" x14ac:dyDescent="0.2">
      <c r="A332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2</v>
      </c>
      <c r="AA332">
        <v>2</v>
      </c>
      <c r="AB332">
        <v>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22</v>
      </c>
      <c r="AY332">
        <v>3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27</v>
      </c>
      <c r="BI332">
        <v>0</v>
      </c>
      <c r="BJ332">
        <v>0</v>
      </c>
      <c r="BK332">
        <v>2</v>
      </c>
      <c r="BL332">
        <v>0</v>
      </c>
      <c r="BM332">
        <v>20</v>
      </c>
      <c r="BN332">
        <v>22</v>
      </c>
      <c r="BO332">
        <v>0</v>
      </c>
      <c r="BP332">
        <v>0</v>
      </c>
      <c r="BQ332">
        <v>1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2</v>
      </c>
      <c r="BZ332">
        <v>0</v>
      </c>
      <c r="CA332">
        <v>14</v>
      </c>
      <c r="CB332">
        <v>0</v>
      </c>
      <c r="CC332">
        <v>0</v>
      </c>
      <c r="CD332">
        <v>0</v>
      </c>
      <c r="CE332">
        <v>7</v>
      </c>
      <c r="CF332">
        <v>19</v>
      </c>
      <c r="CG332">
        <v>40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97</v>
      </c>
    </row>
    <row r="333" spans="1:91" x14ac:dyDescent="0.2">
      <c r="A333">
        <v>329</v>
      </c>
      <c r="B333">
        <v>0</v>
      </c>
      <c r="C333">
        <v>11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13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</v>
      </c>
      <c r="X333">
        <v>0</v>
      </c>
      <c r="Y333">
        <v>0</v>
      </c>
      <c r="Z333">
        <v>0</v>
      </c>
      <c r="AA333">
        <v>0</v>
      </c>
      <c r="AB333">
        <v>3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35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</v>
      </c>
      <c r="BE333">
        <v>1</v>
      </c>
      <c r="BF333">
        <v>0</v>
      </c>
      <c r="BG333">
        <v>0</v>
      </c>
      <c r="BH333">
        <v>40</v>
      </c>
      <c r="BI333">
        <v>0</v>
      </c>
      <c r="BJ333">
        <v>0</v>
      </c>
      <c r="BK333">
        <v>0</v>
      </c>
      <c r="BL333">
        <v>2</v>
      </c>
      <c r="BM333">
        <v>4</v>
      </c>
      <c r="BN333">
        <v>6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7</v>
      </c>
      <c r="CG333">
        <v>7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69</v>
      </c>
    </row>
    <row r="334" spans="1:91" x14ac:dyDescent="0.2">
      <c r="A334">
        <v>330</v>
      </c>
      <c r="B334">
        <v>0</v>
      </c>
      <c r="C334">
        <v>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6</v>
      </c>
      <c r="P334">
        <v>0</v>
      </c>
      <c r="Q334">
        <v>0</v>
      </c>
      <c r="R334">
        <v>0</v>
      </c>
      <c r="S334">
        <v>0</v>
      </c>
      <c r="T334">
        <v>14</v>
      </c>
      <c r="U334">
        <v>2</v>
      </c>
      <c r="V334">
        <v>0</v>
      </c>
      <c r="W334">
        <v>0</v>
      </c>
      <c r="X334">
        <v>2</v>
      </c>
      <c r="Y334">
        <v>0</v>
      </c>
      <c r="Z334">
        <v>2</v>
      </c>
      <c r="AA334">
        <v>3</v>
      </c>
      <c r="AB334">
        <v>23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3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7</v>
      </c>
      <c r="BI334">
        <v>0</v>
      </c>
      <c r="BJ334">
        <v>0</v>
      </c>
      <c r="BK334">
        <v>0</v>
      </c>
      <c r="BL334">
        <v>0</v>
      </c>
      <c r="BM334">
        <v>4</v>
      </c>
      <c r="BN334">
        <v>4</v>
      </c>
      <c r="BO334">
        <v>0</v>
      </c>
      <c r="BP334">
        <v>0</v>
      </c>
      <c r="BQ334">
        <v>4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3</v>
      </c>
      <c r="CB334">
        <v>0</v>
      </c>
      <c r="CC334">
        <v>2</v>
      </c>
      <c r="CD334">
        <v>0</v>
      </c>
      <c r="CE334">
        <v>0</v>
      </c>
      <c r="CF334">
        <v>7</v>
      </c>
      <c r="CG334">
        <v>12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56</v>
      </c>
    </row>
    <row r="335" spans="1:91" x14ac:dyDescent="0.2">
      <c r="A335">
        <v>331</v>
      </c>
      <c r="B335">
        <v>0</v>
      </c>
      <c r="C335">
        <v>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6</v>
      </c>
      <c r="P335">
        <v>0</v>
      </c>
      <c r="Q335">
        <v>0</v>
      </c>
      <c r="R335">
        <v>0</v>
      </c>
      <c r="S335">
        <v>0</v>
      </c>
      <c r="T335">
        <v>4</v>
      </c>
      <c r="U335">
        <v>1</v>
      </c>
      <c r="V335">
        <v>0</v>
      </c>
      <c r="W335">
        <v>2</v>
      </c>
      <c r="X335">
        <v>0</v>
      </c>
      <c r="Y335">
        <v>0</v>
      </c>
      <c r="Z335">
        <v>0</v>
      </c>
      <c r="AA335">
        <v>7</v>
      </c>
      <c r="AB335">
        <v>14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0</v>
      </c>
      <c r="AM335">
        <v>0</v>
      </c>
      <c r="AN335">
        <v>4</v>
      </c>
      <c r="AO335">
        <v>0</v>
      </c>
      <c r="AP335">
        <v>0</v>
      </c>
      <c r="AQ335">
        <v>0</v>
      </c>
      <c r="AR335">
        <v>3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1</v>
      </c>
      <c r="BG335">
        <v>0</v>
      </c>
      <c r="BH335">
        <v>15</v>
      </c>
      <c r="BI335">
        <v>0</v>
      </c>
      <c r="BJ335">
        <v>0</v>
      </c>
      <c r="BK335">
        <v>0</v>
      </c>
      <c r="BL335">
        <v>0</v>
      </c>
      <c r="BM335">
        <v>7</v>
      </c>
      <c r="BN335">
        <v>7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21</v>
      </c>
      <c r="CB335">
        <v>0</v>
      </c>
      <c r="CC335">
        <v>1</v>
      </c>
      <c r="CD335">
        <v>0</v>
      </c>
      <c r="CE335">
        <v>5</v>
      </c>
      <c r="CF335">
        <v>7</v>
      </c>
      <c r="CG335">
        <v>34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76</v>
      </c>
    </row>
    <row r="336" spans="1:91" x14ac:dyDescent="0.2">
      <c r="A336">
        <v>332</v>
      </c>
      <c r="B336">
        <v>0</v>
      </c>
      <c r="C336">
        <v>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7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</v>
      </c>
      <c r="Y336">
        <v>0</v>
      </c>
      <c r="Z336">
        <v>0</v>
      </c>
      <c r="AA336">
        <v>4</v>
      </c>
      <c r="AB336">
        <v>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1</v>
      </c>
      <c r="AY336">
        <v>2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2</v>
      </c>
      <c r="BG336">
        <v>0</v>
      </c>
      <c r="BH336">
        <v>7</v>
      </c>
      <c r="BI336">
        <v>0</v>
      </c>
      <c r="BJ336">
        <v>0</v>
      </c>
      <c r="BK336">
        <v>2</v>
      </c>
      <c r="BL336">
        <v>2</v>
      </c>
      <c r="BM336">
        <v>6</v>
      </c>
      <c r="BN336">
        <v>10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59</v>
      </c>
      <c r="CB336">
        <v>0</v>
      </c>
      <c r="CC336">
        <v>2</v>
      </c>
      <c r="CD336">
        <v>0</v>
      </c>
      <c r="CE336">
        <v>0</v>
      </c>
      <c r="CF336">
        <v>12</v>
      </c>
      <c r="CG336">
        <v>73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105</v>
      </c>
    </row>
    <row r="337" spans="1:91" x14ac:dyDescent="0.2">
      <c r="A337">
        <v>333</v>
      </c>
      <c r="B337">
        <v>0</v>
      </c>
      <c r="C337">
        <v>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7</v>
      </c>
      <c r="N337">
        <v>0</v>
      </c>
      <c r="O337">
        <v>13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2</v>
      </c>
      <c r="Y337">
        <v>0</v>
      </c>
      <c r="Z337">
        <v>0</v>
      </c>
      <c r="AA337">
        <v>9</v>
      </c>
      <c r="AB337">
        <v>13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</v>
      </c>
      <c r="AW337">
        <v>1</v>
      </c>
      <c r="AX337">
        <v>4</v>
      </c>
      <c r="AY337">
        <v>0</v>
      </c>
      <c r="AZ337">
        <v>0</v>
      </c>
      <c r="BA337">
        <v>4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16</v>
      </c>
      <c r="BI337">
        <v>0</v>
      </c>
      <c r="BJ337">
        <v>0</v>
      </c>
      <c r="BK337">
        <v>1</v>
      </c>
      <c r="BL337">
        <v>0</v>
      </c>
      <c r="BM337">
        <v>7</v>
      </c>
      <c r="BN337">
        <v>8</v>
      </c>
      <c r="BO337">
        <v>0</v>
      </c>
      <c r="BP337">
        <v>0</v>
      </c>
      <c r="BQ337">
        <v>3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4</v>
      </c>
      <c r="BZ337">
        <v>0</v>
      </c>
      <c r="CA337">
        <v>9</v>
      </c>
      <c r="CB337">
        <v>0</v>
      </c>
      <c r="CC337">
        <v>7</v>
      </c>
      <c r="CD337">
        <v>0</v>
      </c>
      <c r="CE337">
        <v>0</v>
      </c>
      <c r="CF337">
        <v>7</v>
      </c>
      <c r="CG337">
        <v>23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77</v>
      </c>
    </row>
    <row r="338" spans="1:91" x14ac:dyDescent="0.2">
      <c r="A338">
        <v>334</v>
      </c>
      <c r="B338">
        <v>0</v>
      </c>
      <c r="C338">
        <v>10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0</v>
      </c>
      <c r="Z338">
        <v>0</v>
      </c>
      <c r="AA338">
        <v>3</v>
      </c>
      <c r="AB338">
        <v>6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11</v>
      </c>
      <c r="AY338">
        <v>1</v>
      </c>
      <c r="AZ338">
        <v>0</v>
      </c>
      <c r="BA338">
        <v>13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28</v>
      </c>
      <c r="BI338">
        <v>0</v>
      </c>
      <c r="BJ338">
        <v>0</v>
      </c>
      <c r="BK338">
        <v>0</v>
      </c>
      <c r="BL338">
        <v>0</v>
      </c>
      <c r="BM338">
        <v>7</v>
      </c>
      <c r="BN338">
        <v>7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3</v>
      </c>
      <c r="CD338">
        <v>0</v>
      </c>
      <c r="CE338">
        <v>1</v>
      </c>
      <c r="CF338">
        <v>3</v>
      </c>
      <c r="CG338">
        <v>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59</v>
      </c>
    </row>
    <row r="339" spans="1:91" x14ac:dyDescent="0.2">
      <c r="A339">
        <v>335</v>
      </c>
      <c r="B339">
        <v>0</v>
      </c>
      <c r="C339">
        <v>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13</v>
      </c>
      <c r="P339">
        <v>1</v>
      </c>
      <c r="Q339">
        <v>0</v>
      </c>
      <c r="R339">
        <v>0</v>
      </c>
      <c r="S339">
        <v>0</v>
      </c>
      <c r="T339">
        <v>4</v>
      </c>
      <c r="U339">
        <v>1</v>
      </c>
      <c r="V339">
        <v>0</v>
      </c>
      <c r="W339">
        <v>0</v>
      </c>
      <c r="X339">
        <v>3</v>
      </c>
      <c r="Y339">
        <v>0</v>
      </c>
      <c r="Z339">
        <v>0</v>
      </c>
      <c r="AA339">
        <v>6</v>
      </c>
      <c r="AB339">
        <v>15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>
        <v>0</v>
      </c>
      <c r="BJ339">
        <v>0</v>
      </c>
      <c r="BK339">
        <v>0</v>
      </c>
      <c r="BL339">
        <v>0</v>
      </c>
      <c r="BM339">
        <v>7</v>
      </c>
      <c r="BN339">
        <v>7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1</v>
      </c>
      <c r="BZ339">
        <v>0</v>
      </c>
      <c r="CA339">
        <v>20</v>
      </c>
      <c r="CB339">
        <v>0</v>
      </c>
      <c r="CC339">
        <v>3</v>
      </c>
      <c r="CD339">
        <v>0</v>
      </c>
      <c r="CE339">
        <v>0</v>
      </c>
      <c r="CF339">
        <v>7</v>
      </c>
      <c r="CG339">
        <v>30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69</v>
      </c>
    </row>
    <row r="340" spans="1:91" x14ac:dyDescent="0.2">
      <c r="A340">
        <v>336</v>
      </c>
      <c r="B340">
        <v>0</v>
      </c>
      <c r="C340">
        <v>10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</v>
      </c>
      <c r="AB340">
        <v>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5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22</v>
      </c>
      <c r="CG340">
        <v>22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43</v>
      </c>
    </row>
    <row r="341" spans="1:91" x14ac:dyDescent="0.2">
      <c r="A341">
        <v>337</v>
      </c>
      <c r="B341">
        <v>0</v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9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2</v>
      </c>
      <c r="AB341">
        <v>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3</v>
      </c>
      <c r="BI341">
        <v>0</v>
      </c>
      <c r="BJ341">
        <v>0</v>
      </c>
      <c r="BK341">
        <v>0</v>
      </c>
      <c r="BL341">
        <v>0</v>
      </c>
      <c r="BM341">
        <v>8</v>
      </c>
      <c r="BN341">
        <v>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7</v>
      </c>
      <c r="CG341">
        <v>7</v>
      </c>
      <c r="CH341">
        <v>0</v>
      </c>
      <c r="CI341">
        <v>0</v>
      </c>
      <c r="CJ341">
        <v>0</v>
      </c>
      <c r="CK341">
        <v>1</v>
      </c>
      <c r="CL341">
        <v>1</v>
      </c>
      <c r="CM341">
        <v>33</v>
      </c>
    </row>
    <row r="342" spans="1:91" x14ac:dyDescent="0.2">
      <c r="A342">
        <v>338</v>
      </c>
      <c r="B342">
        <v>0</v>
      </c>
      <c r="C342">
        <v>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9</v>
      </c>
      <c r="P342">
        <v>4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6</v>
      </c>
      <c r="BI342">
        <v>0</v>
      </c>
      <c r="BJ342">
        <v>0</v>
      </c>
      <c r="BK342">
        <v>0</v>
      </c>
      <c r="BL342">
        <v>0</v>
      </c>
      <c r="BM342">
        <v>4</v>
      </c>
      <c r="BN342">
        <v>4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25</v>
      </c>
    </row>
    <row r="343" spans="1:91" x14ac:dyDescent="0.2">
      <c r="A343">
        <v>339</v>
      </c>
      <c r="B343">
        <v>0</v>
      </c>
      <c r="C343">
        <v>16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</v>
      </c>
      <c r="AS343">
        <v>0</v>
      </c>
      <c r="AT343">
        <v>14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17</v>
      </c>
      <c r="BI343">
        <v>0</v>
      </c>
      <c r="BJ343">
        <v>0</v>
      </c>
      <c r="BK343">
        <v>0</v>
      </c>
      <c r="BL343">
        <v>0</v>
      </c>
      <c r="BM343">
        <v>3</v>
      </c>
      <c r="BN343">
        <v>3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25</v>
      </c>
      <c r="CG343">
        <v>25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61</v>
      </c>
    </row>
    <row r="344" spans="1:91" x14ac:dyDescent="0.2">
      <c r="A344">
        <v>340</v>
      </c>
      <c r="B344">
        <v>0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3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7</v>
      </c>
      <c r="BI344">
        <v>0</v>
      </c>
      <c r="BJ344">
        <v>0</v>
      </c>
      <c r="BK344">
        <v>0</v>
      </c>
      <c r="BL344">
        <v>0</v>
      </c>
      <c r="BM344">
        <v>7</v>
      </c>
      <c r="BN344">
        <v>7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21</v>
      </c>
    </row>
    <row r="345" spans="1:91" x14ac:dyDescent="0.2">
      <c r="A345">
        <v>341</v>
      </c>
      <c r="B345">
        <v>0</v>
      </c>
      <c r="C345">
        <v>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4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7</v>
      </c>
      <c r="BI345">
        <v>0</v>
      </c>
      <c r="BJ345">
        <v>0</v>
      </c>
      <c r="BK345">
        <v>0</v>
      </c>
      <c r="BL345">
        <v>0</v>
      </c>
      <c r="BM345">
        <v>9</v>
      </c>
      <c r="BN345">
        <v>9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13</v>
      </c>
      <c r="CB345">
        <v>0</v>
      </c>
      <c r="CC345">
        <v>0</v>
      </c>
      <c r="CD345">
        <v>0</v>
      </c>
      <c r="CE345">
        <v>0</v>
      </c>
      <c r="CF345">
        <v>13</v>
      </c>
      <c r="CG345">
        <v>26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48</v>
      </c>
    </row>
    <row r="346" spans="1:91" x14ac:dyDescent="0.2">
      <c r="A346">
        <v>342</v>
      </c>
      <c r="B346">
        <v>0</v>
      </c>
      <c r="C346">
        <v>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2</v>
      </c>
      <c r="Y346">
        <v>0</v>
      </c>
      <c r="Z346">
        <v>0</v>
      </c>
      <c r="AA346">
        <v>0</v>
      </c>
      <c r="AB346">
        <v>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</v>
      </c>
      <c r="AY346">
        <v>0</v>
      </c>
      <c r="AZ346">
        <v>0</v>
      </c>
      <c r="BA346">
        <v>7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10</v>
      </c>
      <c r="BI346">
        <v>0</v>
      </c>
      <c r="BJ346">
        <v>0</v>
      </c>
      <c r="BK346">
        <v>0</v>
      </c>
      <c r="BL346">
        <v>0</v>
      </c>
      <c r="BM346">
        <v>6</v>
      </c>
      <c r="BN346">
        <v>6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5</v>
      </c>
      <c r="CG346">
        <v>5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27</v>
      </c>
    </row>
    <row r="347" spans="1:91" x14ac:dyDescent="0.2">
      <c r="A347">
        <v>343</v>
      </c>
      <c r="B347">
        <v>0</v>
      </c>
      <c r="C347">
        <v>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</v>
      </c>
      <c r="AB347">
        <v>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2</v>
      </c>
      <c r="BI347">
        <v>0</v>
      </c>
      <c r="BJ347">
        <v>0</v>
      </c>
      <c r="BK347">
        <v>0</v>
      </c>
      <c r="BL347">
        <v>0</v>
      </c>
      <c r="BM347">
        <v>8</v>
      </c>
      <c r="BN347">
        <v>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9</v>
      </c>
      <c r="CB347">
        <v>0</v>
      </c>
      <c r="CC347">
        <v>2</v>
      </c>
      <c r="CD347">
        <v>0</v>
      </c>
      <c r="CE347">
        <v>0</v>
      </c>
      <c r="CF347">
        <v>0</v>
      </c>
      <c r="CG347">
        <v>11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38</v>
      </c>
    </row>
    <row r="348" spans="1:91" x14ac:dyDescent="0.2">
      <c r="A348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2</v>
      </c>
      <c r="BI348">
        <v>0</v>
      </c>
      <c r="BJ348">
        <v>0</v>
      </c>
      <c r="BK348">
        <v>0</v>
      </c>
      <c r="BL348">
        <v>3</v>
      </c>
      <c r="BM348">
        <v>0</v>
      </c>
      <c r="BN348">
        <v>3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34</v>
      </c>
      <c r="CG348">
        <v>34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43</v>
      </c>
    </row>
    <row r="349" spans="1:91" x14ac:dyDescent="0.2">
      <c r="A349" t="s">
        <v>145</v>
      </c>
      <c r="B349">
        <v>1</v>
      </c>
      <c r="C349">
        <v>4073</v>
      </c>
      <c r="D349">
        <v>2</v>
      </c>
      <c r="E349">
        <v>2</v>
      </c>
      <c r="F349">
        <v>1</v>
      </c>
      <c r="G349">
        <v>109</v>
      </c>
      <c r="H349">
        <v>11</v>
      </c>
      <c r="I349">
        <v>18</v>
      </c>
      <c r="J349">
        <v>5</v>
      </c>
      <c r="K349">
        <v>3</v>
      </c>
      <c r="L349">
        <v>93</v>
      </c>
      <c r="M349">
        <v>57</v>
      </c>
      <c r="N349">
        <v>1</v>
      </c>
      <c r="O349">
        <v>4376</v>
      </c>
      <c r="P349">
        <v>582</v>
      </c>
      <c r="Q349">
        <v>156</v>
      </c>
      <c r="R349">
        <v>3</v>
      </c>
      <c r="S349">
        <v>32</v>
      </c>
      <c r="T349">
        <v>2089</v>
      </c>
      <c r="U349">
        <v>178</v>
      </c>
      <c r="V349">
        <v>564</v>
      </c>
      <c r="W349">
        <v>196</v>
      </c>
      <c r="X349">
        <v>169</v>
      </c>
      <c r="Y349">
        <v>9</v>
      </c>
      <c r="Z349">
        <v>44</v>
      </c>
      <c r="AA349">
        <v>901</v>
      </c>
      <c r="AB349">
        <v>4923</v>
      </c>
      <c r="AC349">
        <v>6</v>
      </c>
      <c r="AD349">
        <v>4</v>
      </c>
      <c r="AE349">
        <v>1</v>
      </c>
      <c r="AF349">
        <v>48</v>
      </c>
      <c r="AG349">
        <v>49</v>
      </c>
      <c r="AH349">
        <v>5</v>
      </c>
      <c r="AI349">
        <v>90</v>
      </c>
      <c r="AJ349">
        <v>9</v>
      </c>
      <c r="AK349">
        <v>65</v>
      </c>
      <c r="AL349">
        <v>12</v>
      </c>
      <c r="AM349">
        <v>74</v>
      </c>
      <c r="AN349">
        <v>107</v>
      </c>
      <c r="AO349">
        <v>1</v>
      </c>
      <c r="AP349">
        <v>25</v>
      </c>
      <c r="AQ349">
        <v>59</v>
      </c>
      <c r="AR349">
        <v>37</v>
      </c>
      <c r="AS349">
        <v>234</v>
      </c>
      <c r="AT349">
        <v>1204</v>
      </c>
      <c r="AU349">
        <v>432</v>
      </c>
      <c r="AV349">
        <v>94</v>
      </c>
      <c r="AW349">
        <v>43</v>
      </c>
      <c r="AX349">
        <v>1011</v>
      </c>
      <c r="AY349">
        <v>107</v>
      </c>
      <c r="AZ349">
        <v>1788</v>
      </c>
      <c r="BA349">
        <v>169</v>
      </c>
      <c r="BB349">
        <v>7</v>
      </c>
      <c r="BC349">
        <v>1</v>
      </c>
      <c r="BD349">
        <v>20</v>
      </c>
      <c r="BE349">
        <v>177</v>
      </c>
      <c r="BF349">
        <v>16</v>
      </c>
      <c r="BG349">
        <v>11</v>
      </c>
      <c r="BH349">
        <v>5906</v>
      </c>
      <c r="BI349">
        <v>633</v>
      </c>
      <c r="BJ349">
        <v>6</v>
      </c>
      <c r="BK349">
        <v>86</v>
      </c>
      <c r="BL349">
        <v>74</v>
      </c>
      <c r="BM349">
        <v>6585</v>
      </c>
      <c r="BN349">
        <v>7384</v>
      </c>
      <c r="BO349">
        <v>17</v>
      </c>
      <c r="BP349">
        <v>5</v>
      </c>
      <c r="BQ349">
        <v>71</v>
      </c>
      <c r="BR349">
        <v>45</v>
      </c>
      <c r="BS349">
        <v>13</v>
      </c>
      <c r="BT349">
        <v>2</v>
      </c>
      <c r="BU349">
        <v>15</v>
      </c>
      <c r="BV349">
        <v>17</v>
      </c>
      <c r="BW349">
        <v>26</v>
      </c>
      <c r="BX349">
        <v>8</v>
      </c>
      <c r="BY349">
        <v>219</v>
      </c>
      <c r="BZ349">
        <v>7</v>
      </c>
      <c r="CA349">
        <v>2611</v>
      </c>
      <c r="CB349">
        <v>1</v>
      </c>
      <c r="CC349">
        <v>464</v>
      </c>
      <c r="CD349">
        <v>13</v>
      </c>
      <c r="CE349">
        <v>316</v>
      </c>
      <c r="CF349">
        <v>9007</v>
      </c>
      <c r="CG349">
        <v>12419</v>
      </c>
      <c r="CH349">
        <v>2</v>
      </c>
      <c r="CI349">
        <v>100</v>
      </c>
      <c r="CJ349">
        <v>1</v>
      </c>
      <c r="CK349">
        <v>5</v>
      </c>
      <c r="CL349">
        <v>108</v>
      </c>
      <c r="CM349">
        <v>35335</v>
      </c>
    </row>
    <row r="350" spans="1:91" x14ac:dyDescent="0.2">
      <c r="A350" t="s">
        <v>101</v>
      </c>
      <c r="B350">
        <f>AVERAGE(B5:B348)</f>
        <v>2.9069767441860465E-3</v>
      </c>
      <c r="C350">
        <f t="shared" ref="C350:BM350" si="0">AVERAGE(C5:C348)</f>
        <v>11.840116279069768</v>
      </c>
      <c r="D350">
        <f t="shared" si="0"/>
        <v>5.8139534883720929E-3</v>
      </c>
      <c r="E350">
        <f t="shared" si="0"/>
        <v>5.8139534883720929E-3</v>
      </c>
      <c r="F350">
        <f t="shared" si="0"/>
        <v>2.9069767441860465E-3</v>
      </c>
      <c r="G350">
        <f t="shared" si="0"/>
        <v>0.31686046511627908</v>
      </c>
      <c r="H350">
        <f t="shared" si="0"/>
        <v>3.1976744186046513E-2</v>
      </c>
      <c r="I350">
        <f t="shared" si="0"/>
        <v>5.232558139534884E-2</v>
      </c>
      <c r="J350">
        <f t="shared" si="0"/>
        <v>1.4534883720930232E-2</v>
      </c>
      <c r="K350">
        <f t="shared" si="0"/>
        <v>8.7209302325581394E-3</v>
      </c>
      <c r="L350">
        <f t="shared" si="0"/>
        <v>0.27034883720930231</v>
      </c>
      <c r="M350">
        <f t="shared" si="0"/>
        <v>0.16569767441860464</v>
      </c>
      <c r="N350">
        <f t="shared" si="0"/>
        <v>2.9069767441860465E-3</v>
      </c>
      <c r="O350">
        <f t="shared" si="0"/>
        <v>12.720930232558139</v>
      </c>
      <c r="P350">
        <f t="shared" si="0"/>
        <v>1.691860465116279</v>
      </c>
      <c r="Q350">
        <f t="shared" si="0"/>
        <v>0.45348837209302323</v>
      </c>
      <c r="R350">
        <f t="shared" si="0"/>
        <v>8.7209302325581394E-3</v>
      </c>
      <c r="S350">
        <f t="shared" si="0"/>
        <v>9.3023255813953487E-2</v>
      </c>
      <c r="T350">
        <f t="shared" si="0"/>
        <v>6.0726744186046515</v>
      </c>
      <c r="U350">
        <f t="shared" si="0"/>
        <v>0.51744186046511631</v>
      </c>
      <c r="V350">
        <f t="shared" si="0"/>
        <v>1.6395348837209303</v>
      </c>
      <c r="W350">
        <f t="shared" si="0"/>
        <v>0.56976744186046513</v>
      </c>
      <c r="X350">
        <f t="shared" si="0"/>
        <v>0.49127906976744184</v>
      </c>
      <c r="Y350">
        <f t="shared" si="0"/>
        <v>2.616279069767442E-2</v>
      </c>
      <c r="Z350">
        <f t="shared" si="0"/>
        <v>0.12790697674418605</v>
      </c>
      <c r="AA350">
        <f t="shared" si="0"/>
        <v>2.6191860465116279</v>
      </c>
      <c r="AB350">
        <f t="shared" si="0"/>
        <v>14.311046511627907</v>
      </c>
      <c r="AC350">
        <f t="shared" si="0"/>
        <v>1.7441860465116279E-2</v>
      </c>
      <c r="AD350">
        <f t="shared" si="0"/>
        <v>1.1627906976744186E-2</v>
      </c>
      <c r="AE350">
        <f t="shared" si="0"/>
        <v>2.9069767441860465E-3</v>
      </c>
      <c r="AF350">
        <f t="shared" si="0"/>
        <v>0.13953488372093023</v>
      </c>
      <c r="AG350">
        <f t="shared" si="0"/>
        <v>0.14244186046511628</v>
      </c>
      <c r="AH350">
        <f t="shared" si="0"/>
        <v>1.4534883720930232E-2</v>
      </c>
      <c r="AI350">
        <f t="shared" si="0"/>
        <v>0.26162790697674421</v>
      </c>
      <c r="AJ350">
        <f t="shared" si="0"/>
        <v>2.616279069767442E-2</v>
      </c>
      <c r="AK350">
        <f t="shared" si="0"/>
        <v>0.18895348837209303</v>
      </c>
      <c r="AL350">
        <f t="shared" si="0"/>
        <v>3.4883720930232558E-2</v>
      </c>
      <c r="AM350">
        <f t="shared" si="0"/>
        <v>0.21511627906976744</v>
      </c>
      <c r="AN350">
        <f t="shared" si="0"/>
        <v>0.31104651162790697</v>
      </c>
      <c r="AO350">
        <f t="shared" si="0"/>
        <v>2.9069767441860465E-3</v>
      </c>
      <c r="AP350">
        <f t="shared" si="0"/>
        <v>7.2674418604651167E-2</v>
      </c>
      <c r="AQ350">
        <f t="shared" si="0"/>
        <v>0.17151162790697674</v>
      </c>
      <c r="AR350">
        <f t="shared" si="0"/>
        <v>0.10755813953488372</v>
      </c>
      <c r="AS350">
        <f t="shared" si="0"/>
        <v>0.68023255813953487</v>
      </c>
      <c r="AT350">
        <f t="shared" si="0"/>
        <v>3.5</v>
      </c>
      <c r="AU350">
        <f t="shared" si="0"/>
        <v>1.2558139534883721</v>
      </c>
      <c r="AV350">
        <v>0.27325581395348836</v>
      </c>
      <c r="AW350">
        <f t="shared" si="0"/>
        <v>0.125</v>
      </c>
      <c r="AX350">
        <f t="shared" si="0"/>
        <v>2.9389534883720931</v>
      </c>
      <c r="AY350">
        <f t="shared" si="0"/>
        <v>0.31104651162790697</v>
      </c>
      <c r="AZ350">
        <f t="shared" si="0"/>
        <v>5.1976744186046515</v>
      </c>
      <c r="BA350">
        <f t="shared" si="0"/>
        <v>0.49127906976744184</v>
      </c>
      <c r="BB350">
        <f t="shared" si="0"/>
        <v>2.0348837209302327E-2</v>
      </c>
      <c r="BC350">
        <f t="shared" si="0"/>
        <v>2.9069767441860465E-3</v>
      </c>
      <c r="BD350">
        <f t="shared" si="0"/>
        <v>5.8139534883720929E-2</v>
      </c>
      <c r="BE350">
        <f t="shared" si="0"/>
        <v>0.51453488372093026</v>
      </c>
      <c r="BF350">
        <f t="shared" si="0"/>
        <v>4.6511627906976744E-2</v>
      </c>
      <c r="BG350">
        <f t="shared" si="0"/>
        <v>3.1976744186046513E-2</v>
      </c>
      <c r="BH350">
        <f t="shared" si="0"/>
        <v>17.168604651162791</v>
      </c>
      <c r="BI350">
        <f t="shared" si="0"/>
        <v>1.8401162790697674</v>
      </c>
      <c r="BJ350">
        <f t="shared" si="0"/>
        <v>1.7441860465116279E-2</v>
      </c>
      <c r="BK350">
        <f t="shared" si="0"/>
        <v>0.25</v>
      </c>
      <c r="BL350">
        <f t="shared" si="0"/>
        <v>0.21511627906976744</v>
      </c>
      <c r="BM350">
        <f t="shared" si="0"/>
        <v>19.142441860465116</v>
      </c>
      <c r="BN350">
        <f t="shared" ref="BN350:CL350" si="1">AVERAGE(BN5:BN348)</f>
        <v>21.465116279069768</v>
      </c>
      <c r="BO350">
        <f t="shared" si="1"/>
        <v>4.9418604651162788E-2</v>
      </c>
      <c r="BP350">
        <f t="shared" si="1"/>
        <v>1.4534883720930232E-2</v>
      </c>
      <c r="BQ350">
        <f t="shared" si="1"/>
        <v>0.20639534883720931</v>
      </c>
      <c r="BR350">
        <f t="shared" si="1"/>
        <v>0.1308139534883721</v>
      </c>
      <c r="BS350">
        <f t="shared" si="1"/>
        <v>3.7790697674418602E-2</v>
      </c>
      <c r="BT350">
        <f t="shared" si="1"/>
        <v>5.8139534883720929E-3</v>
      </c>
      <c r="BU350">
        <f t="shared" si="1"/>
        <v>4.3604651162790699E-2</v>
      </c>
      <c r="BV350">
        <f t="shared" si="1"/>
        <v>4.9418604651162788E-2</v>
      </c>
      <c r="BW350">
        <f t="shared" si="1"/>
        <v>7.5581395348837205E-2</v>
      </c>
      <c r="BX350">
        <f t="shared" si="1"/>
        <v>2.3255813953488372E-2</v>
      </c>
      <c r="BY350">
        <f t="shared" si="1"/>
        <v>0.63662790697674421</v>
      </c>
      <c r="BZ350">
        <f t="shared" si="1"/>
        <v>2.0348837209302327E-2</v>
      </c>
      <c r="CA350">
        <f t="shared" si="1"/>
        <v>7.5901162790697674</v>
      </c>
      <c r="CB350">
        <f t="shared" si="1"/>
        <v>2.9069767441860465E-3</v>
      </c>
      <c r="CC350">
        <f t="shared" si="1"/>
        <v>1.3488372093023255</v>
      </c>
      <c r="CD350">
        <f t="shared" si="1"/>
        <v>3.7790697674418602E-2</v>
      </c>
      <c r="CE350">
        <f t="shared" si="1"/>
        <v>0.91860465116279066</v>
      </c>
      <c r="CF350">
        <f t="shared" si="1"/>
        <v>26.183139534883722</v>
      </c>
      <c r="CG350">
        <f t="shared" si="1"/>
        <v>36.10174418604651</v>
      </c>
      <c r="CH350">
        <f t="shared" si="1"/>
        <v>5.8139534883720929E-3</v>
      </c>
      <c r="CI350">
        <f t="shared" si="1"/>
        <v>0.29069767441860467</v>
      </c>
      <c r="CJ350">
        <f t="shared" si="1"/>
        <v>2.9069767441860465E-3</v>
      </c>
      <c r="CK350">
        <f t="shared" si="1"/>
        <v>1.4534883720930232E-2</v>
      </c>
      <c r="CL350">
        <f t="shared" si="1"/>
        <v>0.31395348837209303</v>
      </c>
      <c r="CM350">
        <f>AVERAGE(CM5:CM348)</f>
        <v>102.71802325581395</v>
      </c>
    </row>
    <row r="351" spans="1:91" x14ac:dyDescent="0.2">
      <c r="A351" t="s">
        <v>219</v>
      </c>
      <c r="B351">
        <f>STDEV(B5:B348)</f>
        <v>5.3916386601719206E-2</v>
      </c>
      <c r="C351">
        <f t="shared" ref="C351:BM351" si="2">STDEV(C5:C348)</f>
        <v>7.7475109132463471</v>
      </c>
      <c r="D351">
        <f t="shared" si="2"/>
        <v>7.6138053472995501E-2</v>
      </c>
      <c r="E351">
        <f t="shared" si="2"/>
        <v>7.6138053472995501E-2</v>
      </c>
      <c r="F351">
        <f t="shared" si="2"/>
        <v>5.3916386601719206E-2</v>
      </c>
      <c r="G351">
        <f t="shared" si="2"/>
        <v>0.79807021126333577</v>
      </c>
      <c r="H351">
        <f t="shared" si="2"/>
        <v>0.19202963672774209</v>
      </c>
      <c r="I351">
        <f t="shared" si="2"/>
        <v>0.22300714166343899</v>
      </c>
      <c r="J351">
        <f t="shared" si="2"/>
        <v>0.1421136323294285</v>
      </c>
      <c r="K351">
        <f t="shared" si="2"/>
        <v>0.12042002789195612</v>
      </c>
      <c r="L351">
        <f t="shared" si="2"/>
        <v>1.0578838524643273</v>
      </c>
      <c r="M351">
        <f t="shared" si="2"/>
        <v>0.53874714980512639</v>
      </c>
      <c r="N351">
        <f t="shared" si="2"/>
        <v>5.3916386601719206E-2</v>
      </c>
      <c r="O351">
        <f t="shared" si="2"/>
        <v>8.0056848064115105</v>
      </c>
      <c r="P351">
        <f t="shared" si="2"/>
        <v>2.3581242294136855</v>
      </c>
      <c r="Q351">
        <f t="shared" si="2"/>
        <v>1.3651811506933507</v>
      </c>
      <c r="R351">
        <f t="shared" si="2"/>
        <v>9.3113260749541085E-2</v>
      </c>
      <c r="S351">
        <f t="shared" si="2"/>
        <v>0.57908960372026241</v>
      </c>
      <c r="T351">
        <f t="shared" si="2"/>
        <v>14.812057095225834</v>
      </c>
      <c r="U351">
        <f t="shared" si="2"/>
        <v>1.2096494309844803</v>
      </c>
      <c r="V351">
        <f t="shared" si="2"/>
        <v>3.9778183530789248</v>
      </c>
      <c r="W351">
        <f t="shared" si="2"/>
        <v>1.4268618151862449</v>
      </c>
      <c r="X351">
        <f t="shared" si="2"/>
        <v>1.1170215462205724</v>
      </c>
      <c r="Y351">
        <f t="shared" si="2"/>
        <v>0.1929103092530205</v>
      </c>
      <c r="Z351">
        <f t="shared" si="2"/>
        <v>0.57237700124540447</v>
      </c>
      <c r="AA351">
        <f t="shared" si="2"/>
        <v>3.1839216023562051</v>
      </c>
      <c r="AB351">
        <f t="shared" si="2"/>
        <v>17.64979356524573</v>
      </c>
      <c r="AC351">
        <f t="shared" si="2"/>
        <v>0.15171852137914205</v>
      </c>
      <c r="AD351">
        <f t="shared" si="2"/>
        <v>0.1073601656409488</v>
      </c>
      <c r="AE351">
        <f t="shared" si="2"/>
        <v>5.3916386601719206E-2</v>
      </c>
      <c r="AF351">
        <f t="shared" si="2"/>
        <v>0.73501021508023245</v>
      </c>
      <c r="AG351">
        <f t="shared" si="2"/>
        <v>0.40413442340198241</v>
      </c>
      <c r="AH351">
        <f t="shared" si="2"/>
        <v>0.11985566613129529</v>
      </c>
      <c r="AI351">
        <f t="shared" si="2"/>
        <v>0.72129921728197044</v>
      </c>
      <c r="AJ351">
        <f t="shared" si="2"/>
        <v>0.17715384169136311</v>
      </c>
      <c r="AK351">
        <f t="shared" si="2"/>
        <v>0.50857952084772029</v>
      </c>
      <c r="AL351">
        <f t="shared" si="2"/>
        <v>0.19898719759598998</v>
      </c>
      <c r="AM351">
        <f t="shared" si="2"/>
        <v>0.70002373002017737</v>
      </c>
      <c r="AN351">
        <f t="shared" si="2"/>
        <v>0.8039951685591854</v>
      </c>
      <c r="AO351">
        <f t="shared" si="2"/>
        <v>5.3916386601719206E-2</v>
      </c>
      <c r="AP351">
        <f t="shared" si="2"/>
        <v>0.25997947628618689</v>
      </c>
      <c r="AQ351">
        <f t="shared" si="2"/>
        <v>0.99690602115984206</v>
      </c>
      <c r="AR351">
        <f t="shared" si="2"/>
        <v>0.49786819253163883</v>
      </c>
      <c r="AS351">
        <f t="shared" si="2"/>
        <v>1.1439096956592223</v>
      </c>
      <c r="AT351">
        <f t="shared" si="2"/>
        <v>5.5501950166667182</v>
      </c>
      <c r="AU351">
        <f t="shared" si="2"/>
        <v>2.5654626780481129</v>
      </c>
      <c r="AV351">
        <v>0.75653412858984848</v>
      </c>
      <c r="AW351">
        <f t="shared" si="2"/>
        <v>0.52245495851170687</v>
      </c>
      <c r="AX351">
        <f t="shared" si="2"/>
        <v>9.2446057115313884</v>
      </c>
      <c r="AY351">
        <f t="shared" si="2"/>
        <v>0.63823285380253425</v>
      </c>
      <c r="AZ351">
        <f t="shared" si="2"/>
        <v>6.1517633916327048</v>
      </c>
      <c r="BA351">
        <f t="shared" si="2"/>
        <v>2.7340706615840071</v>
      </c>
      <c r="BB351">
        <f t="shared" si="2"/>
        <v>0.1413961840831624</v>
      </c>
      <c r="BC351">
        <f t="shared" si="2"/>
        <v>5.3916386601719206E-2</v>
      </c>
      <c r="BD351">
        <f t="shared" si="2"/>
        <v>0.37733610271098167</v>
      </c>
      <c r="BE351">
        <f t="shared" si="2"/>
        <v>1.1529241889077093</v>
      </c>
      <c r="BF351">
        <f t="shared" si="2"/>
        <v>0.23693754299668765</v>
      </c>
      <c r="BG351">
        <f t="shared" si="2"/>
        <v>0.17619443121648634</v>
      </c>
      <c r="BH351">
        <f t="shared" si="2"/>
        <v>12.967128313787034</v>
      </c>
      <c r="BI351">
        <f t="shared" si="2"/>
        <v>2.890724280678846</v>
      </c>
      <c r="BJ351">
        <f t="shared" si="2"/>
        <v>0.15171852137914205</v>
      </c>
      <c r="BK351">
        <f t="shared" si="2"/>
        <v>1.2247448713915889</v>
      </c>
      <c r="BL351">
        <f t="shared" si="2"/>
        <v>1.3182741117347634</v>
      </c>
      <c r="BM351">
        <f t="shared" si="2"/>
        <v>22.421877354659603</v>
      </c>
      <c r="BN351">
        <f t="shared" ref="BN351:CM351" si="3">STDEV(BN5:BN348)</f>
        <v>23.10437600665713</v>
      </c>
      <c r="BO351">
        <f t="shared" si="3"/>
        <v>0.61126424389356382</v>
      </c>
      <c r="BP351">
        <f t="shared" si="3"/>
        <v>0.16132944022698231</v>
      </c>
      <c r="BQ351">
        <f t="shared" si="3"/>
        <v>0.70472360901952114</v>
      </c>
      <c r="BR351">
        <f t="shared" si="3"/>
        <v>0.68109278530564621</v>
      </c>
      <c r="BS351">
        <f t="shared" si="3"/>
        <v>0.28829811733918664</v>
      </c>
      <c r="BT351">
        <f t="shared" si="3"/>
        <v>7.6138053472995501E-2</v>
      </c>
      <c r="BU351">
        <f t="shared" si="3"/>
        <v>0.80874579902578814</v>
      </c>
      <c r="BV351">
        <f t="shared" si="3"/>
        <v>0.45867054596989482</v>
      </c>
      <c r="BW351">
        <f t="shared" si="3"/>
        <v>0.41836445297481495</v>
      </c>
      <c r="BX351">
        <f t="shared" si="3"/>
        <v>0.16915114334684664</v>
      </c>
      <c r="BY351">
        <f t="shared" si="3"/>
        <v>1.7291688024714373</v>
      </c>
      <c r="BZ351">
        <f t="shared" si="3"/>
        <v>0.19361196306928438</v>
      </c>
      <c r="CA351">
        <f t="shared" si="3"/>
        <v>11.746993461308548</v>
      </c>
      <c r="CB351">
        <f t="shared" si="3"/>
        <v>5.3916386601719206E-2</v>
      </c>
      <c r="CC351">
        <f t="shared" si="3"/>
        <v>2.7953207125405788</v>
      </c>
      <c r="CD351">
        <f t="shared" si="3"/>
        <v>0.42001222018260231</v>
      </c>
      <c r="CE351">
        <f t="shared" si="3"/>
        <v>5.0897830921244829</v>
      </c>
      <c r="CF351">
        <f t="shared" si="3"/>
        <v>28.746781399722771</v>
      </c>
      <c r="CG351">
        <f t="shared" si="3"/>
        <v>32.61228367519864</v>
      </c>
      <c r="CH351">
        <f t="shared" si="3"/>
        <v>7.6138053472995501E-2</v>
      </c>
      <c r="CI351">
        <f t="shared" si="3"/>
        <v>5.3916386601719211</v>
      </c>
      <c r="CJ351">
        <f t="shared" si="3"/>
        <v>5.3916386601719206E-2</v>
      </c>
      <c r="CK351">
        <f t="shared" si="3"/>
        <v>0.11985566613129529</v>
      </c>
      <c r="CL351">
        <f t="shared" si="3"/>
        <v>5.3924937094069598</v>
      </c>
      <c r="CM351">
        <f t="shared" si="3"/>
        <v>46.122970639052362</v>
      </c>
    </row>
    <row r="352" spans="1:91" x14ac:dyDescent="0.2">
      <c r="A352" t="s">
        <v>220</v>
      </c>
      <c r="B352">
        <f>B351/(344^0.5)</f>
        <v>2.9069767441860465E-3</v>
      </c>
      <c r="C352">
        <f>C351/(344^0.5)</f>
        <v>0.41771779359962868</v>
      </c>
      <c r="D352">
        <f t="shared" ref="D352:BM352" si="4">D351/(344^0.5)</f>
        <v>4.105088726152395E-3</v>
      </c>
      <c r="E352">
        <f t="shared" si="4"/>
        <v>4.105088726152395E-3</v>
      </c>
      <c r="F352">
        <f t="shared" si="4"/>
        <v>2.9069767441860465E-3</v>
      </c>
      <c r="G352">
        <f t="shared" si="4"/>
        <v>4.3029062045789733E-2</v>
      </c>
      <c r="H352">
        <f t="shared" si="4"/>
        <v>1.035354413280064E-2</v>
      </c>
      <c r="I352">
        <f t="shared" si="4"/>
        <v>1.202373926487034E-2</v>
      </c>
      <c r="J352">
        <f t="shared" si="4"/>
        <v>7.6622535420480488E-3</v>
      </c>
      <c r="K352">
        <f t="shared" si="4"/>
        <v>6.4926127784125159E-3</v>
      </c>
      <c r="L352">
        <f t="shared" si="4"/>
        <v>5.7037274769182751E-2</v>
      </c>
      <c r="M352">
        <f t="shared" si="4"/>
        <v>2.9047299609467527E-2</v>
      </c>
      <c r="N352">
        <f t="shared" si="4"/>
        <v>2.9069767441860465E-3</v>
      </c>
      <c r="O352">
        <f t="shared" si="4"/>
        <v>0.43163759703399257</v>
      </c>
      <c r="P352">
        <f t="shared" si="4"/>
        <v>0.12714153760794947</v>
      </c>
      <c r="Q352">
        <f t="shared" si="4"/>
        <v>7.3605634702162581E-2</v>
      </c>
      <c r="R352">
        <f t="shared" si="4"/>
        <v>5.0203305643189439E-3</v>
      </c>
      <c r="S352">
        <f t="shared" si="4"/>
        <v>3.122241895121804E-2</v>
      </c>
      <c r="T352">
        <f t="shared" si="4"/>
        <v>0.79861259671293405</v>
      </c>
      <c r="U352">
        <f t="shared" si="4"/>
        <v>6.5219926373508902E-2</v>
      </c>
      <c r="V352">
        <f t="shared" si="4"/>
        <v>0.2144695921560173</v>
      </c>
      <c r="W352">
        <f t="shared" si="4"/>
        <v>7.6931233254812395E-2</v>
      </c>
      <c r="X352">
        <f t="shared" si="4"/>
        <v>6.0225765528478539E-2</v>
      </c>
      <c r="Y352">
        <f t="shared" si="4"/>
        <v>1.0401026813143062E-2</v>
      </c>
      <c r="Z352">
        <f t="shared" si="4"/>
        <v>3.0860499681079942E-2</v>
      </c>
      <c r="AA352">
        <f t="shared" si="4"/>
        <v>0.17166554802220244</v>
      </c>
      <c r="AB352">
        <f t="shared" si="4"/>
        <v>0.95161309330432475</v>
      </c>
      <c r="AC352">
        <f t="shared" si="4"/>
        <v>8.1801144533190234E-3</v>
      </c>
      <c r="AD352">
        <f t="shared" si="4"/>
        <v>5.7884721963220066E-3</v>
      </c>
      <c r="AE352">
        <f t="shared" si="4"/>
        <v>2.9069767441860465E-3</v>
      </c>
      <c r="AF352">
        <f t="shared" si="4"/>
        <v>3.9629094912478596E-2</v>
      </c>
      <c r="AG352">
        <f t="shared" si="4"/>
        <v>2.1789467811204163E-2</v>
      </c>
      <c r="AH352">
        <f t="shared" si="4"/>
        <v>6.4621844315414997E-3</v>
      </c>
      <c r="AI352">
        <f t="shared" si="4"/>
        <v>3.8889847454492185E-2</v>
      </c>
      <c r="AJ352">
        <f t="shared" si="4"/>
        <v>9.5514950166112958E-3</v>
      </c>
      <c r="AK352">
        <f t="shared" si="4"/>
        <v>2.74207700637428E-2</v>
      </c>
      <c r="AL352">
        <f t="shared" si="4"/>
        <v>1.0728670674378087E-2</v>
      </c>
      <c r="AM352">
        <f t="shared" si="4"/>
        <v>3.7742750058145397E-2</v>
      </c>
      <c r="AN352">
        <f t="shared" si="4"/>
        <v>4.3348514333951441E-2</v>
      </c>
      <c r="AO352">
        <f t="shared" si="4"/>
        <v>2.9069767441860465E-3</v>
      </c>
      <c r="AP352">
        <f t="shared" si="4"/>
        <v>1.4017153951958544E-2</v>
      </c>
      <c r="AQ352">
        <f t="shared" si="4"/>
        <v>5.374957044243571E-2</v>
      </c>
      <c r="AR352">
        <f t="shared" si="4"/>
        <v>2.6843253945235009E-2</v>
      </c>
      <c r="AS352">
        <f t="shared" si="4"/>
        <v>6.1675477388617589E-2</v>
      </c>
      <c r="AT352">
        <f t="shared" si="4"/>
        <v>0.29924646023353818</v>
      </c>
      <c r="AU352">
        <f t="shared" si="4"/>
        <v>0.13832047756192395</v>
      </c>
      <c r="AV352">
        <v>4.078958655444502E-2</v>
      </c>
      <c r="AW352">
        <f t="shared" si="4"/>
        <v>2.8168883525102356E-2</v>
      </c>
      <c r="AX352">
        <f t="shared" si="4"/>
        <v>0.49843573552338782</v>
      </c>
      <c r="AY352">
        <f t="shared" si="4"/>
        <v>3.4411209287535972E-2</v>
      </c>
      <c r="AZ352">
        <f t="shared" si="4"/>
        <v>0.33168085330557229</v>
      </c>
      <c r="BA352">
        <f t="shared" si="4"/>
        <v>0.14741121078638153</v>
      </c>
      <c r="BB352">
        <f t="shared" si="4"/>
        <v>7.6235713250356399E-3</v>
      </c>
      <c r="BC352">
        <f t="shared" si="4"/>
        <v>2.9069767441860465E-3</v>
      </c>
      <c r="BD352">
        <f t="shared" si="4"/>
        <v>2.0344599192551313E-2</v>
      </c>
      <c r="BE352">
        <f t="shared" si="4"/>
        <v>6.21615062916216E-2</v>
      </c>
      <c r="BF352">
        <f t="shared" si="4"/>
        <v>1.2774816168670879E-2</v>
      </c>
      <c r="BG352">
        <f t="shared" si="4"/>
        <v>9.4997670705381006E-3</v>
      </c>
      <c r="BH352">
        <f t="shared" si="4"/>
        <v>0.69914070328024103</v>
      </c>
      <c r="BI352">
        <f t="shared" si="4"/>
        <v>0.15585740787605731</v>
      </c>
      <c r="BJ352">
        <f t="shared" si="4"/>
        <v>8.1801144533190234E-3</v>
      </c>
      <c r="BK352">
        <f t="shared" si="4"/>
        <v>6.6033817974421774E-2</v>
      </c>
      <c r="BL352">
        <f t="shared" si="4"/>
        <v>7.1076576655329488E-2</v>
      </c>
      <c r="BM352">
        <f t="shared" si="4"/>
        <v>1.2089066077901602</v>
      </c>
      <c r="BN352">
        <f t="shared" ref="BN352:CM352" si="5">BN351/(344^0.5)</f>
        <v>1.2457044689664112</v>
      </c>
      <c r="BO352">
        <f t="shared" si="5"/>
        <v>3.2957159289572963E-2</v>
      </c>
      <c r="BP352">
        <f t="shared" si="5"/>
        <v>8.6983004695169296E-3</v>
      </c>
      <c r="BQ352">
        <f t="shared" si="5"/>
        <v>3.7996150551255312E-2</v>
      </c>
      <c r="BR352">
        <f t="shared" si="5"/>
        <v>3.6722061924180961E-2</v>
      </c>
      <c r="BS352">
        <f t="shared" si="5"/>
        <v>1.5543992751007395E-2</v>
      </c>
      <c r="BT352">
        <f t="shared" si="5"/>
        <v>4.105088726152395E-3</v>
      </c>
      <c r="BU352">
        <f t="shared" si="5"/>
        <v>4.3604651162790699E-2</v>
      </c>
      <c r="BV352">
        <f t="shared" si="5"/>
        <v>2.4729858479334472E-2</v>
      </c>
      <c r="BW352">
        <f t="shared" si="5"/>
        <v>2.2556699587006897E-2</v>
      </c>
      <c r="BX352">
        <f t="shared" si="5"/>
        <v>9.1200184388114062E-3</v>
      </c>
      <c r="BY352">
        <f t="shared" si="5"/>
        <v>9.3230533653681849E-2</v>
      </c>
      <c r="BZ352">
        <f t="shared" si="5"/>
        <v>1.0438857451561319E-2</v>
      </c>
      <c r="CA352">
        <f t="shared" si="5"/>
        <v>0.6333554408677794</v>
      </c>
      <c r="CB352">
        <f t="shared" si="5"/>
        <v>2.9069767441860465E-3</v>
      </c>
      <c r="CC352">
        <f t="shared" si="5"/>
        <v>0.15071359221313105</v>
      </c>
      <c r="CD352">
        <f t="shared" si="5"/>
        <v>2.2645541240811598E-2</v>
      </c>
      <c r="CE352">
        <f t="shared" si="5"/>
        <v>0.27442271291387743</v>
      </c>
      <c r="CF352">
        <f t="shared" si="5"/>
        <v>1.5499225795025637</v>
      </c>
      <c r="CG352">
        <f t="shared" si="5"/>
        <v>1.758336494596946</v>
      </c>
      <c r="CH352">
        <f t="shared" si="5"/>
        <v>4.105088726152395E-3</v>
      </c>
      <c r="CI352">
        <f t="shared" si="5"/>
        <v>0.29069767441860467</v>
      </c>
      <c r="CJ352">
        <f t="shared" si="5"/>
        <v>2.9069767441860465E-3</v>
      </c>
      <c r="CK352">
        <f t="shared" si="5"/>
        <v>6.4621844315414997E-3</v>
      </c>
      <c r="CL352">
        <f t="shared" si="5"/>
        <v>0.2907437755837245</v>
      </c>
      <c r="CM352">
        <f t="shared" si="5"/>
        <v>2.486783916194891</v>
      </c>
    </row>
    <row r="353" spans="1:91" x14ac:dyDescent="0.2">
      <c r="B353" t="s">
        <v>44</v>
      </c>
      <c r="O353" t="s">
        <v>212</v>
      </c>
      <c r="P353" t="s">
        <v>13</v>
      </c>
      <c r="AB353" t="s">
        <v>213</v>
      </c>
      <c r="AC353" t="s">
        <v>23</v>
      </c>
      <c r="BH353" t="s">
        <v>214</v>
      </c>
      <c r="BI353" t="s">
        <v>16</v>
      </c>
      <c r="BN353" t="s">
        <v>215</v>
      </c>
      <c r="BO353" t="s">
        <v>20</v>
      </c>
      <c r="BY353" t="s">
        <v>216</v>
      </c>
      <c r="BZ353" t="s">
        <v>26</v>
      </c>
      <c r="CG353" t="s">
        <v>217</v>
      </c>
      <c r="CH353" t="s">
        <v>206</v>
      </c>
      <c r="CL353" t="s">
        <v>218</v>
      </c>
      <c r="CM353" t="s">
        <v>145</v>
      </c>
    </row>
    <row r="354" spans="1:91" x14ac:dyDescent="0.2">
      <c r="A354" t="s">
        <v>0</v>
      </c>
      <c r="B354" t="s">
        <v>96</v>
      </c>
      <c r="C354" t="s">
        <v>22</v>
      </c>
      <c r="D354" t="s">
        <v>168</v>
      </c>
      <c r="E354" t="s">
        <v>196</v>
      </c>
      <c r="F354" t="s">
        <v>76</v>
      </c>
      <c r="G354" t="s">
        <v>67</v>
      </c>
      <c r="H354" t="s">
        <v>84</v>
      </c>
      <c r="I354" t="s">
        <v>75</v>
      </c>
      <c r="J354" t="s">
        <v>95</v>
      </c>
      <c r="K354" t="s">
        <v>167</v>
      </c>
      <c r="L354" t="s">
        <v>105</v>
      </c>
      <c r="M354" t="s">
        <v>45</v>
      </c>
      <c r="N354" t="s">
        <v>166</v>
      </c>
      <c r="O354">
        <v>0</v>
      </c>
      <c r="P354" t="s">
        <v>15</v>
      </c>
      <c r="Q354" t="s">
        <v>42</v>
      </c>
      <c r="R354" t="s">
        <v>192</v>
      </c>
      <c r="S354" t="s">
        <v>138</v>
      </c>
      <c r="T354" t="s">
        <v>48</v>
      </c>
      <c r="U354" t="s">
        <v>127</v>
      </c>
      <c r="V354" t="s">
        <v>35</v>
      </c>
      <c r="W354" t="s">
        <v>57</v>
      </c>
      <c r="X354" t="s">
        <v>52</v>
      </c>
      <c r="Y354" t="s">
        <v>155</v>
      </c>
      <c r="Z354" t="s">
        <v>107</v>
      </c>
      <c r="AA354" t="s">
        <v>19</v>
      </c>
      <c r="AB354">
        <v>0</v>
      </c>
      <c r="AC354" t="s">
        <v>129</v>
      </c>
      <c r="AD354" t="s">
        <v>39</v>
      </c>
      <c r="AE354" t="s">
        <v>98</v>
      </c>
      <c r="AF354" t="s">
        <v>89</v>
      </c>
      <c r="AG354" t="s">
        <v>60</v>
      </c>
      <c r="AH354" t="s">
        <v>106</v>
      </c>
      <c r="AI354" t="s">
        <v>43</v>
      </c>
      <c r="AJ354" t="s">
        <v>131</v>
      </c>
      <c r="AK354" t="s">
        <v>50</v>
      </c>
      <c r="AL354" t="s">
        <v>66</v>
      </c>
      <c r="AM354" t="s">
        <v>56</v>
      </c>
      <c r="AN354" t="s">
        <v>41</v>
      </c>
      <c r="AO354" t="s">
        <v>185</v>
      </c>
      <c r="AP354" t="s">
        <v>92</v>
      </c>
      <c r="AQ354" t="s">
        <v>59</v>
      </c>
      <c r="AR354" t="s">
        <v>73</v>
      </c>
      <c r="AS354" t="s">
        <v>37</v>
      </c>
      <c r="AT354" t="s">
        <v>132</v>
      </c>
      <c r="AU354" t="s">
        <v>30</v>
      </c>
      <c r="AV354" t="s">
        <v>81</v>
      </c>
      <c r="AW354" t="s">
        <v>71</v>
      </c>
      <c r="AX354" t="s">
        <v>32</v>
      </c>
      <c r="AY354" t="s">
        <v>25</v>
      </c>
      <c r="AZ354" t="s">
        <v>34</v>
      </c>
      <c r="BA354" t="s">
        <v>83</v>
      </c>
      <c r="BB354" t="s">
        <v>103</v>
      </c>
      <c r="BC354" t="s">
        <v>188</v>
      </c>
      <c r="BD354" t="s">
        <v>170</v>
      </c>
      <c r="BE354" t="s">
        <v>63</v>
      </c>
      <c r="BF354" t="s">
        <v>108</v>
      </c>
      <c r="BG354" t="s">
        <v>65</v>
      </c>
      <c r="BH354">
        <v>0</v>
      </c>
      <c r="BI354" t="s">
        <v>18</v>
      </c>
      <c r="BJ354" t="s">
        <v>98</v>
      </c>
      <c r="BK354" t="s">
        <v>157</v>
      </c>
      <c r="BL354" t="s">
        <v>163</v>
      </c>
      <c r="BM354" t="s">
        <v>29</v>
      </c>
      <c r="BN354">
        <v>0</v>
      </c>
      <c r="BO354" t="s">
        <v>156</v>
      </c>
      <c r="BP354" t="s">
        <v>96</v>
      </c>
      <c r="BQ354" t="s">
        <v>69</v>
      </c>
      <c r="BR354" t="s">
        <v>90</v>
      </c>
      <c r="BS354" t="s">
        <v>126</v>
      </c>
      <c r="BT354" t="s">
        <v>165</v>
      </c>
      <c r="BU354" t="s">
        <v>161</v>
      </c>
      <c r="BV354" t="s">
        <v>164</v>
      </c>
      <c r="BW354" t="s">
        <v>79</v>
      </c>
      <c r="BX354" t="s">
        <v>204</v>
      </c>
      <c r="BY354">
        <v>0</v>
      </c>
      <c r="BZ354" t="s">
        <v>160</v>
      </c>
      <c r="CA354" t="s">
        <v>121</v>
      </c>
      <c r="CB354" t="s">
        <v>87</v>
      </c>
      <c r="CC354" t="s">
        <v>54</v>
      </c>
      <c r="CD354" t="s">
        <v>187</v>
      </c>
      <c r="CE354" t="s">
        <v>100</v>
      </c>
      <c r="CF354" t="s">
        <v>27</v>
      </c>
      <c r="CG354">
        <v>0</v>
      </c>
      <c r="CH354" t="s">
        <v>133</v>
      </c>
      <c r="CI354" t="s">
        <v>182</v>
      </c>
      <c r="CJ354" t="s">
        <v>97</v>
      </c>
      <c r="CK354" t="s">
        <v>202</v>
      </c>
      <c r="CL354">
        <v>0</v>
      </c>
      <c r="CM354">
        <v>0</v>
      </c>
    </row>
    <row r="356" spans="1:91" x14ac:dyDescent="0.2">
      <c r="A356" t="s">
        <v>44</v>
      </c>
      <c r="F356" t="s">
        <v>13</v>
      </c>
      <c r="K356" t="s">
        <v>23</v>
      </c>
      <c r="P356" t="s">
        <v>16</v>
      </c>
      <c r="U356" t="s">
        <v>20</v>
      </c>
      <c r="Z356" t="s">
        <v>26</v>
      </c>
    </row>
    <row r="357" spans="1:91" x14ac:dyDescent="0.2">
      <c r="A357" t="s">
        <v>101</v>
      </c>
      <c r="B357" t="s">
        <v>219</v>
      </c>
      <c r="C357" t="s">
        <v>220</v>
      </c>
      <c r="F357" t="s">
        <v>101</v>
      </c>
      <c r="G357" t="s">
        <v>219</v>
      </c>
      <c r="H357" t="s">
        <v>220</v>
      </c>
      <c r="K357" t="s">
        <v>101</v>
      </c>
      <c r="L357" t="s">
        <v>219</v>
      </c>
      <c r="M357" t="s">
        <v>220</v>
      </c>
      <c r="P357" t="s">
        <v>101</v>
      </c>
      <c r="Q357" t="s">
        <v>219</v>
      </c>
      <c r="R357" t="s">
        <v>220</v>
      </c>
      <c r="U357" t="s">
        <v>101</v>
      </c>
      <c r="V357" t="s">
        <v>219</v>
      </c>
      <c r="W357" t="s">
        <v>220</v>
      </c>
      <c r="Z357" t="s">
        <v>101</v>
      </c>
      <c r="AA357" t="s">
        <v>219</v>
      </c>
      <c r="AB357" t="s">
        <v>220</v>
      </c>
    </row>
    <row r="358" spans="1:91" x14ac:dyDescent="0.2">
      <c r="A358">
        <v>11.840116279069768</v>
      </c>
      <c r="B358">
        <v>7.7475109132463471</v>
      </c>
      <c r="C358">
        <v>0.41771779359962868</v>
      </c>
      <c r="D358" t="s">
        <v>22</v>
      </c>
      <c r="E358">
        <v>1</v>
      </c>
      <c r="F358">
        <v>6.0726744186046515</v>
      </c>
      <c r="G358">
        <v>14.812057095225834</v>
      </c>
      <c r="H358">
        <v>0.79861259671293405</v>
      </c>
      <c r="I358" t="s">
        <v>48</v>
      </c>
      <c r="J358">
        <v>1</v>
      </c>
      <c r="K358">
        <v>5.1976744186046515</v>
      </c>
      <c r="L358">
        <v>6.1517633916327048</v>
      </c>
      <c r="M358">
        <v>0.33168085330557229</v>
      </c>
      <c r="N358" t="s">
        <v>34</v>
      </c>
      <c r="O358">
        <v>1</v>
      </c>
      <c r="P358">
        <v>19.142441860465116</v>
      </c>
      <c r="Q358">
        <v>22.421877354659603</v>
      </c>
      <c r="R358">
        <v>1.2089066077901602</v>
      </c>
      <c r="S358" t="s">
        <v>29</v>
      </c>
      <c r="T358">
        <v>1</v>
      </c>
      <c r="U358">
        <v>0.20639534883720931</v>
      </c>
      <c r="V358">
        <v>0.70472360901952114</v>
      </c>
      <c r="W358">
        <v>3.7996150551255312E-2</v>
      </c>
      <c r="X358" t="s">
        <v>69</v>
      </c>
      <c r="Y358">
        <v>1</v>
      </c>
      <c r="Z358">
        <v>26.183139534883722</v>
      </c>
      <c r="AA358">
        <v>28.746781399722771</v>
      </c>
      <c r="AB358">
        <v>1.5499225795025637</v>
      </c>
      <c r="AC358" t="s">
        <v>27</v>
      </c>
      <c r="AD358">
        <v>1</v>
      </c>
    </row>
    <row r="359" spans="1:91" x14ac:dyDescent="0.2">
      <c r="A359">
        <v>0.31686046511627908</v>
      </c>
      <c r="B359">
        <v>0.79807021126333577</v>
      </c>
      <c r="C359">
        <v>4.3029062045789733E-2</v>
      </c>
      <c r="D359" t="s">
        <v>67</v>
      </c>
      <c r="E359">
        <v>2</v>
      </c>
      <c r="F359">
        <v>2.6191860465116279</v>
      </c>
      <c r="G359">
        <v>3.1839216023562051</v>
      </c>
      <c r="H359">
        <v>0.17166554802220244</v>
      </c>
      <c r="I359" t="s">
        <v>19</v>
      </c>
      <c r="J359">
        <v>2</v>
      </c>
      <c r="K359">
        <v>3.5</v>
      </c>
      <c r="L359">
        <v>5.5501950166667182</v>
      </c>
      <c r="M359">
        <v>0.29924646023353818</v>
      </c>
      <c r="N359" t="s">
        <v>132</v>
      </c>
      <c r="O359">
        <v>2</v>
      </c>
      <c r="P359">
        <v>1.8401162790697674</v>
      </c>
      <c r="Q359">
        <v>2.890724280678846</v>
      </c>
      <c r="R359">
        <v>0.15585740787605731</v>
      </c>
      <c r="S359" t="s">
        <v>18</v>
      </c>
      <c r="T359">
        <v>2</v>
      </c>
      <c r="U359">
        <v>0.1308139534883721</v>
      </c>
      <c r="V359">
        <v>0.68109278530564621</v>
      </c>
      <c r="W359">
        <v>3.6722061924180961E-2</v>
      </c>
      <c r="X359" t="s">
        <v>90</v>
      </c>
      <c r="Y359">
        <v>2</v>
      </c>
      <c r="Z359">
        <v>7.5901162790697674</v>
      </c>
      <c r="AA359">
        <v>11.746993461308548</v>
      </c>
      <c r="AB359">
        <v>0.6333554408677794</v>
      </c>
      <c r="AC359" t="s">
        <v>121</v>
      </c>
      <c r="AD359">
        <v>2</v>
      </c>
    </row>
    <row r="360" spans="1:91" x14ac:dyDescent="0.2">
      <c r="A360">
        <v>0.27034883720930231</v>
      </c>
      <c r="B360">
        <v>1.0578838524643273</v>
      </c>
      <c r="C360">
        <v>5.7037274769182751E-2</v>
      </c>
      <c r="D360" t="s">
        <v>105</v>
      </c>
      <c r="E360">
        <v>3</v>
      </c>
      <c r="F360">
        <v>1.691860465116279</v>
      </c>
      <c r="G360">
        <v>2.3581242294136855</v>
      </c>
      <c r="H360">
        <v>0.12714153760794947</v>
      </c>
      <c r="I360" t="s">
        <v>15</v>
      </c>
      <c r="J360">
        <v>3</v>
      </c>
      <c r="K360">
        <v>2.9389534883720931</v>
      </c>
      <c r="L360">
        <v>9.2446057115313884</v>
      </c>
      <c r="M360">
        <v>0.49843573552338782</v>
      </c>
      <c r="N360" t="s">
        <v>32</v>
      </c>
      <c r="O360">
        <v>3</v>
      </c>
      <c r="P360">
        <v>0.25</v>
      </c>
      <c r="Q360">
        <v>1.2247448713915889</v>
      </c>
      <c r="R360">
        <v>6.6033817974421774E-2</v>
      </c>
      <c r="S360" t="s">
        <v>157</v>
      </c>
      <c r="T360">
        <v>3</v>
      </c>
      <c r="U360">
        <v>7.5581395348837205E-2</v>
      </c>
      <c r="V360">
        <v>0.41836445297481495</v>
      </c>
      <c r="W360">
        <v>2.2556699587006897E-2</v>
      </c>
      <c r="X360" t="s">
        <v>79</v>
      </c>
      <c r="Y360">
        <v>3</v>
      </c>
      <c r="Z360">
        <v>1.3488372093023255</v>
      </c>
      <c r="AA360">
        <v>2.7953207125405788</v>
      </c>
      <c r="AB360">
        <v>0.15071359221313105</v>
      </c>
      <c r="AC360" t="s">
        <v>54</v>
      </c>
      <c r="AD360">
        <v>3</v>
      </c>
    </row>
    <row r="361" spans="1:91" x14ac:dyDescent="0.2">
      <c r="A361">
        <v>0.16569767441860464</v>
      </c>
      <c r="B361">
        <v>0.53874714980512639</v>
      </c>
      <c r="C361">
        <v>2.9047299609467527E-2</v>
      </c>
      <c r="D361" t="s">
        <v>45</v>
      </c>
      <c r="E361">
        <v>4</v>
      </c>
      <c r="F361">
        <v>1.6395348837209303</v>
      </c>
      <c r="G361">
        <v>3.9778183530789248</v>
      </c>
      <c r="H361">
        <v>0.2144695921560173</v>
      </c>
      <c r="I361" t="s">
        <v>35</v>
      </c>
      <c r="J361">
        <v>4</v>
      </c>
      <c r="K361">
        <v>1.2558139534883721</v>
      </c>
      <c r="L361">
        <v>2.5654626780481129</v>
      </c>
      <c r="M361">
        <v>0.13832047756192395</v>
      </c>
      <c r="N361" t="s">
        <v>30</v>
      </c>
      <c r="O361">
        <v>4</v>
      </c>
      <c r="P361">
        <v>0.21511627906976744</v>
      </c>
      <c r="Q361">
        <v>1.3182741117347634</v>
      </c>
      <c r="R361">
        <v>7.1076576655329488E-2</v>
      </c>
      <c r="S361" t="s">
        <v>163</v>
      </c>
      <c r="T361">
        <v>4</v>
      </c>
      <c r="U361">
        <v>4.9418604651162788E-2</v>
      </c>
      <c r="V361">
        <v>0.61126424389356382</v>
      </c>
      <c r="W361">
        <v>3.2957159289572963E-2</v>
      </c>
      <c r="X361" t="s">
        <v>156</v>
      </c>
      <c r="Y361">
        <v>4</v>
      </c>
      <c r="Z361">
        <v>0.91860465116279066</v>
      </c>
      <c r="AA361">
        <v>5.0897830921244829</v>
      </c>
      <c r="AB361">
        <v>0.27442271291387743</v>
      </c>
      <c r="AC361" t="s">
        <v>100</v>
      </c>
      <c r="AD361">
        <v>4</v>
      </c>
    </row>
    <row r="362" spans="1:91" x14ac:dyDescent="0.2">
      <c r="A362">
        <v>5.232558139534884E-2</v>
      </c>
      <c r="B362">
        <v>0.22300714166343899</v>
      </c>
      <c r="C362">
        <v>1.202373926487034E-2</v>
      </c>
      <c r="D362" t="s">
        <v>75</v>
      </c>
      <c r="E362">
        <v>5</v>
      </c>
      <c r="F362">
        <v>0.56976744186046513</v>
      </c>
      <c r="G362">
        <v>1.4268618151862449</v>
      </c>
      <c r="H362">
        <v>7.6931233254812395E-2</v>
      </c>
      <c r="I362" t="s">
        <v>57</v>
      </c>
      <c r="J362">
        <v>5</v>
      </c>
      <c r="K362">
        <v>0.68023255813953487</v>
      </c>
      <c r="L362">
        <v>1.1439096956592223</v>
      </c>
      <c r="M362">
        <v>6.1675477388617589E-2</v>
      </c>
      <c r="N362" t="s">
        <v>37</v>
      </c>
      <c r="O362">
        <v>5</v>
      </c>
      <c r="P362">
        <v>1.7441860465116279E-2</v>
      </c>
      <c r="Q362">
        <v>0.15171852137914205</v>
      </c>
      <c r="R362">
        <v>8.1801144533190234E-3</v>
      </c>
      <c r="S362" t="s">
        <v>98</v>
      </c>
      <c r="T362">
        <v>5</v>
      </c>
      <c r="U362">
        <v>4.9418604651162788E-2</v>
      </c>
      <c r="V362">
        <v>0.45867054596989482</v>
      </c>
      <c r="W362">
        <v>2.4729858479334472E-2</v>
      </c>
      <c r="X362" t="s">
        <v>164</v>
      </c>
      <c r="Y362">
        <v>5</v>
      </c>
      <c r="Z362">
        <v>3.7790697674418602E-2</v>
      </c>
      <c r="AA362">
        <v>0.42001222018260231</v>
      </c>
      <c r="AB362">
        <v>2.2645541240811598E-2</v>
      </c>
      <c r="AC362" t="s">
        <v>187</v>
      </c>
      <c r="AD362">
        <v>5</v>
      </c>
    </row>
    <row r="363" spans="1:91" x14ac:dyDescent="0.2">
      <c r="A363">
        <v>3.1976744186046513E-2</v>
      </c>
      <c r="B363">
        <v>0.19202963672774209</v>
      </c>
      <c r="C363">
        <v>1.035354413280064E-2</v>
      </c>
      <c r="D363" t="s">
        <v>84</v>
      </c>
      <c r="E363">
        <v>6</v>
      </c>
      <c r="F363">
        <v>0.51744186046511631</v>
      </c>
      <c r="G363">
        <v>1.2096494309844803</v>
      </c>
      <c r="H363">
        <v>6.5219926373508902E-2</v>
      </c>
      <c r="I363" t="s">
        <v>127</v>
      </c>
      <c r="J363">
        <v>6</v>
      </c>
      <c r="K363">
        <v>0.51453488372093026</v>
      </c>
      <c r="L363">
        <v>1.1529241889077093</v>
      </c>
      <c r="M363">
        <v>6.21615062916216E-2</v>
      </c>
      <c r="N363" t="s">
        <v>63</v>
      </c>
      <c r="O363">
        <v>6</v>
      </c>
      <c r="P363">
        <v>21.465116279069768</v>
      </c>
      <c r="Q363">
        <v>23.10437600665713</v>
      </c>
      <c r="R363">
        <v>1.2457044689664112</v>
      </c>
      <c r="S363" t="s">
        <v>215</v>
      </c>
      <c r="T363">
        <v>0</v>
      </c>
      <c r="U363">
        <v>4.3604651162790699E-2</v>
      </c>
      <c r="V363">
        <v>0.80874579902578814</v>
      </c>
      <c r="W363">
        <v>4.3604651162790699E-2</v>
      </c>
      <c r="X363" t="s">
        <v>161</v>
      </c>
      <c r="Y363">
        <v>6</v>
      </c>
      <c r="Z363">
        <v>2.0348837209302327E-2</v>
      </c>
      <c r="AA363">
        <v>0.19361196306928438</v>
      </c>
      <c r="AB363">
        <v>1.0438857451561319E-2</v>
      </c>
      <c r="AC363" t="s">
        <v>160</v>
      </c>
      <c r="AD363">
        <v>6</v>
      </c>
    </row>
    <row r="364" spans="1:91" x14ac:dyDescent="0.2">
      <c r="A364">
        <v>1.4534883720930232E-2</v>
      </c>
      <c r="B364">
        <v>0.1421136323294285</v>
      </c>
      <c r="C364">
        <v>7.6622535420480488E-3</v>
      </c>
      <c r="D364" t="s">
        <v>95</v>
      </c>
      <c r="E364">
        <v>7</v>
      </c>
      <c r="F364">
        <v>0.49127906976744184</v>
      </c>
      <c r="G364">
        <v>1.1170215462205724</v>
      </c>
      <c r="H364">
        <v>6.0225765528478539E-2</v>
      </c>
      <c r="I364" t="s">
        <v>52</v>
      </c>
      <c r="J364">
        <v>7</v>
      </c>
      <c r="K364">
        <v>0.49127906976744184</v>
      </c>
      <c r="L364">
        <v>2.7340706615840071</v>
      </c>
      <c r="M364">
        <v>0.14741121078638153</v>
      </c>
      <c r="N364" t="s">
        <v>83</v>
      </c>
      <c r="O364">
        <v>7</v>
      </c>
      <c r="U364">
        <v>3.7790697674418602E-2</v>
      </c>
      <c r="V364">
        <v>0.28829811733918664</v>
      </c>
      <c r="W364">
        <v>1.5543992751007395E-2</v>
      </c>
      <c r="X364" t="s">
        <v>126</v>
      </c>
      <c r="Y364">
        <v>7</v>
      </c>
      <c r="Z364">
        <v>2.9069767441860465E-3</v>
      </c>
      <c r="AA364">
        <v>5.3916386601719206E-2</v>
      </c>
      <c r="AB364">
        <v>2.9069767441860465E-3</v>
      </c>
      <c r="AC364" t="s">
        <v>87</v>
      </c>
      <c r="AD364">
        <v>7</v>
      </c>
    </row>
    <row r="365" spans="1:91" x14ac:dyDescent="0.2">
      <c r="A365">
        <v>8.7209302325581394E-3</v>
      </c>
      <c r="B365">
        <v>0.12042002789195612</v>
      </c>
      <c r="C365">
        <v>6.4926127784125159E-3</v>
      </c>
      <c r="D365" t="s">
        <v>167</v>
      </c>
      <c r="E365">
        <v>8</v>
      </c>
      <c r="F365">
        <v>0.45348837209302323</v>
      </c>
      <c r="G365">
        <v>1.3651811506933507</v>
      </c>
      <c r="H365">
        <v>7.3605634702162581E-2</v>
      </c>
      <c r="I365" t="s">
        <v>42</v>
      </c>
      <c r="J365">
        <v>8</v>
      </c>
      <c r="K365">
        <v>0.31104651162790697</v>
      </c>
      <c r="L365">
        <v>0.8039951685591854</v>
      </c>
      <c r="M365">
        <v>4.3348514333951441E-2</v>
      </c>
      <c r="N365" t="s">
        <v>41</v>
      </c>
      <c r="O365">
        <v>8</v>
      </c>
      <c r="U365">
        <v>2.3255813953488372E-2</v>
      </c>
      <c r="V365">
        <v>0.16915114334684664</v>
      </c>
      <c r="W365">
        <v>9.1200184388114062E-3</v>
      </c>
      <c r="X365" t="s">
        <v>204</v>
      </c>
      <c r="Y365">
        <v>8</v>
      </c>
      <c r="Z365">
        <v>36.10174418604651</v>
      </c>
      <c r="AA365">
        <v>32.61228367519864</v>
      </c>
      <c r="AB365">
        <v>1.758336494596946</v>
      </c>
      <c r="AC365" t="s">
        <v>217</v>
      </c>
      <c r="AD365">
        <v>0</v>
      </c>
    </row>
    <row r="366" spans="1:91" x14ac:dyDescent="0.2">
      <c r="A366">
        <v>5.8139534883720929E-3</v>
      </c>
      <c r="B366">
        <v>7.6138053472995501E-2</v>
      </c>
      <c r="C366">
        <v>4.105088726152395E-3</v>
      </c>
      <c r="D366" t="s">
        <v>168</v>
      </c>
      <c r="E366">
        <v>9</v>
      </c>
      <c r="F366">
        <v>0.12790697674418605</v>
      </c>
      <c r="G366">
        <v>0.57237700124540447</v>
      </c>
      <c r="H366">
        <v>3.0860499681079942E-2</v>
      </c>
      <c r="I366" t="s">
        <v>107</v>
      </c>
      <c r="J366">
        <v>9</v>
      </c>
      <c r="K366">
        <v>0.31104651162790697</v>
      </c>
      <c r="L366">
        <v>0.63823285380253425</v>
      </c>
      <c r="M366">
        <v>3.4411209287535972E-2</v>
      </c>
      <c r="N366" t="s">
        <v>25</v>
      </c>
      <c r="O366">
        <v>9</v>
      </c>
      <c r="U366">
        <v>1.4534883720930232E-2</v>
      </c>
      <c r="V366">
        <v>0.16132944022698231</v>
      </c>
      <c r="W366">
        <v>8.6983004695169296E-3</v>
      </c>
      <c r="X366" t="s">
        <v>96</v>
      </c>
      <c r="Y366">
        <v>9</v>
      </c>
    </row>
    <row r="367" spans="1:91" x14ac:dyDescent="0.2">
      <c r="A367">
        <v>5.8139534883720929E-3</v>
      </c>
      <c r="B367">
        <v>7.6138053472995501E-2</v>
      </c>
      <c r="C367">
        <v>4.105088726152395E-3</v>
      </c>
      <c r="D367" t="s">
        <v>196</v>
      </c>
      <c r="E367">
        <v>10</v>
      </c>
      <c r="F367">
        <v>9.3023255813953487E-2</v>
      </c>
      <c r="G367">
        <v>0.57908960372026241</v>
      </c>
      <c r="H367">
        <v>3.122241895121804E-2</v>
      </c>
      <c r="I367" t="s">
        <v>138</v>
      </c>
      <c r="J367">
        <v>10</v>
      </c>
      <c r="K367">
        <v>0.27325581395348836</v>
      </c>
      <c r="L367">
        <v>0.75653412858984848</v>
      </c>
      <c r="M367">
        <v>4.078958655444502E-2</v>
      </c>
      <c r="N367" t="s">
        <v>81</v>
      </c>
      <c r="O367">
        <v>10</v>
      </c>
      <c r="U367">
        <v>5.8139534883720929E-3</v>
      </c>
      <c r="V367">
        <v>7.6138053472995501E-2</v>
      </c>
      <c r="W367">
        <v>4.105088726152395E-3</v>
      </c>
      <c r="X367" t="s">
        <v>165</v>
      </c>
      <c r="Y367">
        <v>10</v>
      </c>
    </row>
    <row r="368" spans="1:91" x14ac:dyDescent="0.2">
      <c r="A368">
        <v>2.9069767441860465E-3</v>
      </c>
      <c r="B368">
        <v>5.3916386601719206E-2</v>
      </c>
      <c r="C368">
        <v>2.9069767441860465E-3</v>
      </c>
      <c r="D368" t="s">
        <v>96</v>
      </c>
      <c r="E368">
        <v>11</v>
      </c>
      <c r="F368">
        <v>2.616279069767442E-2</v>
      </c>
      <c r="G368">
        <v>0.1929103092530205</v>
      </c>
      <c r="H368">
        <v>1.0401026813143062E-2</v>
      </c>
      <c r="I368" t="s">
        <v>155</v>
      </c>
      <c r="J368">
        <v>11</v>
      </c>
      <c r="K368">
        <v>0.26162790697674421</v>
      </c>
      <c r="L368">
        <v>0.72129921728197044</v>
      </c>
      <c r="M368">
        <v>3.8889847454492185E-2</v>
      </c>
      <c r="N368" t="s">
        <v>43</v>
      </c>
      <c r="O368">
        <v>11</v>
      </c>
      <c r="U368">
        <v>0.63662790697674421</v>
      </c>
      <c r="V368">
        <v>1.7291688024714373</v>
      </c>
      <c r="W368">
        <v>9.3230533653681849E-2</v>
      </c>
      <c r="X368" t="s">
        <v>216</v>
      </c>
      <c r="Y368">
        <v>0</v>
      </c>
    </row>
    <row r="369" spans="1:29" x14ac:dyDescent="0.2">
      <c r="A369">
        <v>2.9069767441860465E-3</v>
      </c>
      <c r="B369">
        <v>5.3916386601719206E-2</v>
      </c>
      <c r="C369">
        <v>2.9069767441860465E-3</v>
      </c>
      <c r="D369" t="s">
        <v>76</v>
      </c>
      <c r="E369">
        <v>12</v>
      </c>
      <c r="F369">
        <v>8.7209302325581394E-3</v>
      </c>
      <c r="G369">
        <v>9.3113260749541085E-2</v>
      </c>
      <c r="H369">
        <v>5.0203305643189439E-3</v>
      </c>
      <c r="I369" t="s">
        <v>192</v>
      </c>
      <c r="J369">
        <v>12</v>
      </c>
      <c r="K369">
        <v>0.21511627906976744</v>
      </c>
      <c r="L369">
        <v>0.70002373002017737</v>
      </c>
      <c r="M369">
        <v>3.7742750058145397E-2</v>
      </c>
      <c r="N369" t="s">
        <v>56</v>
      </c>
      <c r="O369">
        <v>12</v>
      </c>
    </row>
    <row r="370" spans="1:29" x14ac:dyDescent="0.2">
      <c r="A370">
        <v>2.9069767441860465E-3</v>
      </c>
      <c r="B370">
        <v>5.3916386601719206E-2</v>
      </c>
      <c r="C370">
        <v>2.9069767441860465E-3</v>
      </c>
      <c r="D370" t="s">
        <v>166</v>
      </c>
      <c r="E370">
        <v>13</v>
      </c>
      <c r="F370">
        <v>14.311046511627907</v>
      </c>
      <c r="G370">
        <v>17.64979356524573</v>
      </c>
      <c r="H370">
        <v>0.95161309330432475</v>
      </c>
      <c r="I370" t="s">
        <v>213</v>
      </c>
      <c r="K370">
        <v>0.18895348837209303</v>
      </c>
      <c r="L370">
        <v>0.50857952084772029</v>
      </c>
      <c r="M370">
        <v>2.74207700637428E-2</v>
      </c>
      <c r="N370" t="s">
        <v>50</v>
      </c>
      <c r="O370">
        <v>13</v>
      </c>
    </row>
    <row r="371" spans="1:29" x14ac:dyDescent="0.2">
      <c r="A371">
        <v>12.720930232558139</v>
      </c>
      <c r="B371">
        <v>8.0056848064115105</v>
      </c>
      <c r="C371">
        <v>0.43163759703399257</v>
      </c>
      <c r="D371" t="s">
        <v>212</v>
      </c>
      <c r="K371">
        <v>0.17151162790697674</v>
      </c>
      <c r="L371">
        <v>0.99690602115984206</v>
      </c>
      <c r="M371">
        <v>5.374957044243571E-2</v>
      </c>
      <c r="N371" t="s">
        <v>59</v>
      </c>
      <c r="O371">
        <v>14</v>
      </c>
    </row>
    <row r="372" spans="1:29" x14ac:dyDescent="0.2">
      <c r="K372">
        <v>0.14244186046511628</v>
      </c>
      <c r="L372">
        <v>0.40413442340198241</v>
      </c>
      <c r="M372">
        <v>2.1789467811204163E-2</v>
      </c>
      <c r="N372" t="s">
        <v>60</v>
      </c>
      <c r="O372">
        <v>15</v>
      </c>
      <c r="Z372">
        <v>1.3488372093023255</v>
      </c>
      <c r="AA372">
        <v>2.7953207125405788</v>
      </c>
      <c r="AB372">
        <v>0.15071359221313105</v>
      </c>
      <c r="AC372" t="s">
        <v>54</v>
      </c>
    </row>
    <row r="373" spans="1:29" x14ac:dyDescent="0.2">
      <c r="K373">
        <v>0.13953488372093023</v>
      </c>
      <c r="L373">
        <v>0.73501021508023245</v>
      </c>
      <c r="M373">
        <v>3.9629094912478596E-2</v>
      </c>
      <c r="N373" t="s">
        <v>89</v>
      </c>
      <c r="O373">
        <v>16</v>
      </c>
      <c r="U373">
        <v>7.5581395348837205E-2</v>
      </c>
      <c r="V373">
        <v>0.41836445297481495</v>
      </c>
      <c r="W373">
        <v>2.2556699587006897E-2</v>
      </c>
      <c r="X373" t="s">
        <v>79</v>
      </c>
      <c r="Z373">
        <v>7.5901162790697674</v>
      </c>
      <c r="AA373">
        <v>11.746993461308548</v>
      </c>
      <c r="AB373">
        <v>0.6333554408677794</v>
      </c>
      <c r="AC373" t="s">
        <v>121</v>
      </c>
    </row>
    <row r="374" spans="1:29" x14ac:dyDescent="0.2">
      <c r="F374">
        <v>6.0726744186046515</v>
      </c>
      <c r="G374">
        <v>14.812057095225834</v>
      </c>
      <c r="H374">
        <v>0.79861259671293405</v>
      </c>
      <c r="I374" t="s">
        <v>48</v>
      </c>
      <c r="K374">
        <v>0.125</v>
      </c>
      <c r="L374">
        <v>0.52245495851170687</v>
      </c>
      <c r="M374">
        <v>2.8168883525102356E-2</v>
      </c>
      <c r="N374" t="s">
        <v>71</v>
      </c>
      <c r="O374">
        <v>17</v>
      </c>
      <c r="U374">
        <f>SUM(U364,U367)</f>
        <v>4.3604651162790692E-2</v>
      </c>
      <c r="X374" t="s">
        <v>21</v>
      </c>
      <c r="Z374">
        <v>0.91860465116279066</v>
      </c>
      <c r="AA374">
        <v>5.0897830921244829</v>
      </c>
      <c r="AB374">
        <v>0.27442271291387743</v>
      </c>
      <c r="AC374" t="s">
        <v>100</v>
      </c>
    </row>
    <row r="375" spans="1:29" x14ac:dyDescent="0.2">
      <c r="F375">
        <f>SUM(F362,F364,F368)</f>
        <v>1.0872093023255813</v>
      </c>
      <c r="I375" t="s">
        <v>224</v>
      </c>
      <c r="K375">
        <v>0.10755813953488372</v>
      </c>
      <c r="L375">
        <v>0.49786819253163883</v>
      </c>
      <c r="M375">
        <v>2.6843253945235009E-2</v>
      </c>
      <c r="N375" t="s">
        <v>73</v>
      </c>
      <c r="O375">
        <v>18</v>
      </c>
      <c r="U375">
        <f>SUM(U358:U359,U361:U362,U366)</f>
        <v>0.45058139534883723</v>
      </c>
      <c r="X375" t="s">
        <v>68</v>
      </c>
      <c r="Z375">
        <v>26.183139534883722</v>
      </c>
      <c r="AA375">
        <v>28.746781399722771</v>
      </c>
      <c r="AB375">
        <v>1.5499225795025637</v>
      </c>
      <c r="AC375" t="s">
        <v>27</v>
      </c>
    </row>
    <row r="376" spans="1:29" x14ac:dyDescent="0.2">
      <c r="A376">
        <v>11.840116279069768</v>
      </c>
      <c r="B376">
        <v>7.7475109132463471</v>
      </c>
      <c r="C376">
        <v>0.41771779359962868</v>
      </c>
      <c r="D376" t="s">
        <v>22</v>
      </c>
      <c r="F376">
        <f>SUM(F360,F365)</f>
        <v>2.1453488372093021</v>
      </c>
      <c r="I376" t="s">
        <v>225</v>
      </c>
      <c r="K376">
        <v>7.2674418604651167E-2</v>
      </c>
      <c r="L376">
        <v>0.25997947628618689</v>
      </c>
      <c r="M376">
        <v>1.4017153951958544E-2</v>
      </c>
      <c r="N376" t="s">
        <v>92</v>
      </c>
      <c r="O376">
        <v>19</v>
      </c>
      <c r="U376">
        <f>U368-SUM(U373:U375)</f>
        <v>6.6860465116279078E-2</v>
      </c>
      <c r="X376" t="s">
        <v>223</v>
      </c>
      <c r="Z376">
        <f>Z365-SUM(Z372:Z375)</f>
        <v>6.1046511627900202E-2</v>
      </c>
      <c r="AC376" t="s">
        <v>223</v>
      </c>
    </row>
    <row r="377" spans="1:29" x14ac:dyDescent="0.2">
      <c r="A377">
        <v>0.31686046511627908</v>
      </c>
      <c r="B377">
        <v>0.79807021126333577</v>
      </c>
      <c r="C377">
        <v>4.3029062045789733E-2</v>
      </c>
      <c r="D377" t="s">
        <v>67</v>
      </c>
      <c r="F377">
        <v>2.6191860465116279</v>
      </c>
      <c r="I377" t="s">
        <v>226</v>
      </c>
      <c r="K377">
        <v>5.8139534883720929E-2</v>
      </c>
      <c r="L377">
        <v>0.37733610271098167</v>
      </c>
      <c r="M377">
        <v>2.0344599192551313E-2</v>
      </c>
      <c r="N377" t="s">
        <v>170</v>
      </c>
      <c r="O377">
        <v>20</v>
      </c>
    </row>
    <row r="378" spans="1:29" x14ac:dyDescent="0.2">
      <c r="A378">
        <v>1.4534883720930232E-2</v>
      </c>
      <c r="B378">
        <v>0.1421136323294285</v>
      </c>
      <c r="C378">
        <v>7.6622535420480488E-3</v>
      </c>
      <c r="D378" t="s">
        <v>95</v>
      </c>
      <c r="F378">
        <f>F370-SUM(F374:F377)</f>
        <v>2.3866279069767451</v>
      </c>
      <c r="I378" t="s">
        <v>223</v>
      </c>
      <c r="K378">
        <v>4.6511627906976744E-2</v>
      </c>
      <c r="L378">
        <v>0.23693754299668765</v>
      </c>
      <c r="M378">
        <v>1.2774816168670879E-2</v>
      </c>
      <c r="N378" t="s">
        <v>108</v>
      </c>
      <c r="O378">
        <v>21</v>
      </c>
    </row>
    <row r="379" spans="1:29" x14ac:dyDescent="0.2">
      <c r="A379">
        <v>5.232558139534884E-2</v>
      </c>
      <c r="B379">
        <v>0.22300714166343899</v>
      </c>
      <c r="C379">
        <v>1.202373926487034E-2</v>
      </c>
      <c r="D379" t="s">
        <v>75</v>
      </c>
      <c r="K379">
        <v>3.4883720930232558E-2</v>
      </c>
      <c r="L379">
        <v>0.19898719759598998</v>
      </c>
      <c r="M379">
        <v>1.0728670674378087E-2</v>
      </c>
      <c r="N379" t="s">
        <v>66</v>
      </c>
      <c r="O379">
        <v>22</v>
      </c>
    </row>
    <row r="380" spans="1:29" x14ac:dyDescent="0.2">
      <c r="A380">
        <f>A371-SUM(A376:A379)</f>
        <v>0.49709302325581106</v>
      </c>
      <c r="D380" t="s">
        <v>223</v>
      </c>
      <c r="K380">
        <v>3.1976744186046513E-2</v>
      </c>
      <c r="L380">
        <v>0.17619443121648634</v>
      </c>
      <c r="M380">
        <v>9.4997670705381006E-3</v>
      </c>
      <c r="N380" t="s">
        <v>65</v>
      </c>
      <c r="O380">
        <v>23</v>
      </c>
    </row>
    <row r="381" spans="1:29" x14ac:dyDescent="0.2">
      <c r="K381">
        <v>2.616279069767442E-2</v>
      </c>
      <c r="L381">
        <v>0.17715384169136311</v>
      </c>
      <c r="M381">
        <v>9.5514950166112958E-3</v>
      </c>
      <c r="N381" t="s">
        <v>131</v>
      </c>
      <c r="O381">
        <v>24</v>
      </c>
    </row>
    <row r="382" spans="1:29" x14ac:dyDescent="0.2">
      <c r="K382">
        <v>2.0348837209302327E-2</v>
      </c>
      <c r="L382">
        <v>0.1413961840831624</v>
      </c>
      <c r="M382">
        <v>7.6235713250356399E-3</v>
      </c>
      <c r="N382" t="s">
        <v>103</v>
      </c>
      <c r="O382">
        <v>25</v>
      </c>
    </row>
    <row r="383" spans="1:29" x14ac:dyDescent="0.2">
      <c r="K383">
        <v>1.7441860465116279E-2</v>
      </c>
      <c r="L383">
        <v>0.15171852137914205</v>
      </c>
      <c r="M383">
        <v>8.1801144533190234E-3</v>
      </c>
      <c r="N383" t="s">
        <v>129</v>
      </c>
      <c r="O383">
        <v>26</v>
      </c>
    </row>
    <row r="384" spans="1:29" x14ac:dyDescent="0.2">
      <c r="K384">
        <v>1.4534883720930232E-2</v>
      </c>
      <c r="L384">
        <v>0.11985566613129529</v>
      </c>
      <c r="M384">
        <v>6.4621844315414997E-3</v>
      </c>
      <c r="N384" t="s">
        <v>106</v>
      </c>
      <c r="O384">
        <v>27</v>
      </c>
    </row>
    <row r="385" spans="1:19" x14ac:dyDescent="0.2">
      <c r="K385">
        <v>1.1627906976744186E-2</v>
      </c>
      <c r="L385">
        <v>0.1073601656409488</v>
      </c>
      <c r="M385">
        <v>5.7884721963220066E-3</v>
      </c>
      <c r="N385" t="s">
        <v>39</v>
      </c>
      <c r="O385">
        <v>28</v>
      </c>
    </row>
    <row r="386" spans="1:19" x14ac:dyDescent="0.2">
      <c r="K386">
        <v>2.9069767441860465E-3</v>
      </c>
      <c r="L386">
        <v>5.3916386601719206E-2</v>
      </c>
      <c r="M386">
        <v>2.9069767441860465E-3</v>
      </c>
      <c r="N386" t="s">
        <v>98</v>
      </c>
      <c r="O386">
        <v>29</v>
      </c>
    </row>
    <row r="387" spans="1:19" x14ac:dyDescent="0.2">
      <c r="K387">
        <v>2.9069767441860465E-3</v>
      </c>
      <c r="L387">
        <v>5.3916386601719206E-2</v>
      </c>
      <c r="M387">
        <v>2.9069767441860465E-3</v>
      </c>
      <c r="N387" t="s">
        <v>185</v>
      </c>
      <c r="O387">
        <v>30</v>
      </c>
    </row>
    <row r="388" spans="1:19" x14ac:dyDescent="0.2">
      <c r="K388">
        <v>2.9069767441860465E-3</v>
      </c>
      <c r="L388">
        <v>5.3916386601719206E-2</v>
      </c>
      <c r="M388">
        <v>2.9069767441860465E-3</v>
      </c>
      <c r="N388" t="s">
        <v>188</v>
      </c>
      <c r="O388">
        <v>31</v>
      </c>
    </row>
    <row r="389" spans="1:19" x14ac:dyDescent="0.2">
      <c r="K389">
        <v>17.168604651162791</v>
      </c>
      <c r="L389">
        <v>12.967128313787034</v>
      </c>
      <c r="M389">
        <v>0.69914070328024103</v>
      </c>
      <c r="N389" t="s">
        <v>214</v>
      </c>
      <c r="O389">
        <v>0</v>
      </c>
    </row>
    <row r="391" spans="1:19" x14ac:dyDescent="0.2">
      <c r="K391">
        <v>2.9389534883720931</v>
      </c>
      <c r="L391" t="s">
        <v>32</v>
      </c>
    </row>
    <row r="392" spans="1:19" x14ac:dyDescent="0.2">
      <c r="K392">
        <f>SUM(K369,K372)</f>
        <v>0.35755813953488369</v>
      </c>
      <c r="L392" t="s">
        <v>28</v>
      </c>
      <c r="P392">
        <v>19.142441860465116</v>
      </c>
      <c r="Q392">
        <v>22.421877354659603</v>
      </c>
      <c r="R392">
        <v>1.2089066077901602</v>
      </c>
      <c r="S392" t="s">
        <v>29</v>
      </c>
    </row>
    <row r="393" spans="1:19" x14ac:dyDescent="0.2">
      <c r="K393">
        <f>SUM(K359,K361:K362,K367:K368,K384)</f>
        <v>5.9854651162790704</v>
      </c>
      <c r="L393" t="s">
        <v>118</v>
      </c>
      <c r="P393">
        <v>1.8401162790697674</v>
      </c>
      <c r="Q393">
        <v>2.890724280678846</v>
      </c>
      <c r="R393">
        <v>0.15585740787605731</v>
      </c>
      <c r="S393" t="s">
        <v>18</v>
      </c>
    </row>
    <row r="394" spans="1:19" x14ac:dyDescent="0.2">
      <c r="K394">
        <v>0.13953488372093023</v>
      </c>
      <c r="L394" t="s">
        <v>89</v>
      </c>
      <c r="P394">
        <f>P363-SUM(P392:P393)</f>
        <v>0.48255813953488413</v>
      </c>
      <c r="S394" t="s">
        <v>223</v>
      </c>
    </row>
    <row r="395" spans="1:19" x14ac:dyDescent="0.2">
      <c r="K395">
        <f>K389-SUM(K391:K394)</f>
        <v>7.7470930232558146</v>
      </c>
      <c r="L395" t="s">
        <v>223</v>
      </c>
    </row>
    <row r="396" spans="1:19" x14ac:dyDescent="0.2">
      <c r="A396" t="s">
        <v>235</v>
      </c>
    </row>
    <row r="397" spans="1:19" x14ac:dyDescent="0.2">
      <c r="A397">
        <v>0.43163759703399257</v>
      </c>
      <c r="B397">
        <v>0.95161309330432475</v>
      </c>
      <c r="C397">
        <v>0.69914070328024103</v>
      </c>
      <c r="D397">
        <v>1.2457044689664112</v>
      </c>
      <c r="E397">
        <v>9.3230533653681849E-2</v>
      </c>
      <c r="F397">
        <v>1.758336494596946</v>
      </c>
    </row>
    <row r="413" spans="1:91" x14ac:dyDescent="0.2">
      <c r="A413" t="s">
        <v>222</v>
      </c>
      <c r="B413" t="s">
        <v>5</v>
      </c>
      <c r="C413" t="s">
        <v>7</v>
      </c>
    </row>
    <row r="414" spans="1:91" x14ac:dyDescent="0.2">
      <c r="B414" t="s">
        <v>44</v>
      </c>
      <c r="O414" t="s">
        <v>212</v>
      </c>
      <c r="P414" t="s">
        <v>13</v>
      </c>
      <c r="AB414" t="s">
        <v>213</v>
      </c>
      <c r="AC414" t="s">
        <v>23</v>
      </c>
      <c r="BH414" t="s">
        <v>214</v>
      </c>
      <c r="BI414" t="s">
        <v>16</v>
      </c>
      <c r="BN414" t="s">
        <v>215</v>
      </c>
      <c r="BO414" t="s">
        <v>20</v>
      </c>
      <c r="BY414" t="s">
        <v>216</v>
      </c>
      <c r="BZ414" t="s">
        <v>26</v>
      </c>
      <c r="CG414" t="s">
        <v>217</v>
      </c>
      <c r="CH414" t="s">
        <v>206</v>
      </c>
      <c r="CL414" t="s">
        <v>218</v>
      </c>
      <c r="CM414" t="s">
        <v>145</v>
      </c>
    </row>
    <row r="415" spans="1:91" x14ac:dyDescent="0.2">
      <c r="A415" t="s">
        <v>0</v>
      </c>
      <c r="B415" t="s">
        <v>96</v>
      </c>
      <c r="C415" t="s">
        <v>22</v>
      </c>
      <c r="D415" t="s">
        <v>168</v>
      </c>
      <c r="E415" t="s">
        <v>196</v>
      </c>
      <c r="F415" t="s">
        <v>76</v>
      </c>
      <c r="G415" t="s">
        <v>67</v>
      </c>
      <c r="H415" t="s">
        <v>84</v>
      </c>
      <c r="I415" t="s">
        <v>75</v>
      </c>
      <c r="J415" t="s">
        <v>95</v>
      </c>
      <c r="K415" t="s">
        <v>167</v>
      </c>
      <c r="L415" t="s">
        <v>105</v>
      </c>
      <c r="M415" t="s">
        <v>45</v>
      </c>
      <c r="N415" t="s">
        <v>166</v>
      </c>
      <c r="O415">
        <v>0</v>
      </c>
      <c r="P415" t="s">
        <v>15</v>
      </c>
      <c r="Q415" t="s">
        <v>42</v>
      </c>
      <c r="R415" t="s">
        <v>192</v>
      </c>
      <c r="S415" t="s">
        <v>138</v>
      </c>
      <c r="T415" t="s">
        <v>48</v>
      </c>
      <c r="U415" t="s">
        <v>127</v>
      </c>
      <c r="V415" t="s">
        <v>35</v>
      </c>
      <c r="W415" t="s">
        <v>57</v>
      </c>
      <c r="X415" t="s">
        <v>52</v>
      </c>
      <c r="Y415" t="s">
        <v>155</v>
      </c>
      <c r="Z415" t="s">
        <v>107</v>
      </c>
      <c r="AA415" t="s">
        <v>19</v>
      </c>
      <c r="AB415">
        <v>0</v>
      </c>
      <c r="AC415" t="s">
        <v>129</v>
      </c>
      <c r="AD415" t="s">
        <v>39</v>
      </c>
      <c r="AE415" t="s">
        <v>98</v>
      </c>
      <c r="AF415" t="s">
        <v>89</v>
      </c>
      <c r="AG415" t="s">
        <v>60</v>
      </c>
      <c r="AH415" t="s">
        <v>106</v>
      </c>
      <c r="AI415" t="s">
        <v>43</v>
      </c>
      <c r="AJ415" t="s">
        <v>131</v>
      </c>
      <c r="AK415" t="s">
        <v>50</v>
      </c>
      <c r="AL415" t="s">
        <v>66</v>
      </c>
      <c r="AM415" t="s">
        <v>56</v>
      </c>
      <c r="AN415" t="s">
        <v>41</v>
      </c>
      <c r="AO415" t="s">
        <v>185</v>
      </c>
      <c r="AP415" t="s">
        <v>92</v>
      </c>
      <c r="AQ415" t="s">
        <v>59</v>
      </c>
      <c r="AR415" t="s">
        <v>73</v>
      </c>
      <c r="AS415" t="s">
        <v>37</v>
      </c>
      <c r="AT415" t="s">
        <v>132</v>
      </c>
      <c r="AU415" t="s">
        <v>30</v>
      </c>
      <c r="AV415" t="s">
        <v>81</v>
      </c>
      <c r="AW415" t="s">
        <v>71</v>
      </c>
      <c r="AX415" t="s">
        <v>32</v>
      </c>
      <c r="AY415" t="s">
        <v>25</v>
      </c>
      <c r="AZ415" t="s">
        <v>34</v>
      </c>
      <c r="BA415" t="s">
        <v>83</v>
      </c>
      <c r="BB415" t="s">
        <v>103</v>
      </c>
      <c r="BC415" t="s">
        <v>188</v>
      </c>
      <c r="BD415" t="s">
        <v>170</v>
      </c>
      <c r="BE415" t="s">
        <v>63</v>
      </c>
      <c r="BF415" t="s">
        <v>108</v>
      </c>
      <c r="BG415" t="s">
        <v>65</v>
      </c>
      <c r="BH415">
        <v>0</v>
      </c>
      <c r="BI415" t="s">
        <v>18</v>
      </c>
      <c r="BJ415" t="s">
        <v>98</v>
      </c>
      <c r="BK415" t="s">
        <v>157</v>
      </c>
      <c r="BL415" t="s">
        <v>163</v>
      </c>
      <c r="BM415" t="s">
        <v>29</v>
      </c>
      <c r="BN415">
        <v>0</v>
      </c>
      <c r="BO415" t="s">
        <v>156</v>
      </c>
      <c r="BP415" t="s">
        <v>96</v>
      </c>
      <c r="BQ415" t="s">
        <v>69</v>
      </c>
      <c r="BR415" t="s">
        <v>90</v>
      </c>
      <c r="BS415" t="s">
        <v>126</v>
      </c>
      <c r="BT415" t="s">
        <v>165</v>
      </c>
      <c r="BU415" t="s">
        <v>161</v>
      </c>
      <c r="BV415" t="s">
        <v>164</v>
      </c>
      <c r="BW415" t="s">
        <v>79</v>
      </c>
      <c r="BX415" t="s">
        <v>204</v>
      </c>
      <c r="BY415">
        <v>0</v>
      </c>
      <c r="BZ415" t="s">
        <v>160</v>
      </c>
      <c r="CA415" t="s">
        <v>121</v>
      </c>
      <c r="CB415" t="s">
        <v>87</v>
      </c>
      <c r="CC415" t="s">
        <v>54</v>
      </c>
      <c r="CD415" t="s">
        <v>187</v>
      </c>
      <c r="CE415" t="s">
        <v>100</v>
      </c>
      <c r="CF415" t="s">
        <v>27</v>
      </c>
      <c r="CG415">
        <v>0</v>
      </c>
      <c r="CH415" t="s">
        <v>133</v>
      </c>
      <c r="CI415" t="s">
        <v>182</v>
      </c>
      <c r="CJ415" t="s">
        <v>97</v>
      </c>
      <c r="CK415" t="s">
        <v>202</v>
      </c>
      <c r="CL415">
        <v>0</v>
      </c>
      <c r="CM415">
        <v>0</v>
      </c>
    </row>
    <row r="508" spans="1:91" x14ac:dyDescent="0.2">
      <c r="A508">
        <v>93</v>
      </c>
      <c r="B508">
        <v>0</v>
      </c>
      <c r="C508">
        <v>806.83077128859065</v>
      </c>
      <c r="D508">
        <v>0</v>
      </c>
      <c r="E508">
        <v>0</v>
      </c>
      <c r="F508">
        <v>0</v>
      </c>
      <c r="G508">
        <v>1958.4</v>
      </c>
      <c r="H508">
        <v>0</v>
      </c>
      <c r="I508">
        <v>0</v>
      </c>
      <c r="J508">
        <v>0</v>
      </c>
      <c r="K508">
        <v>0</v>
      </c>
      <c r="L508">
        <v>236.3539157445052</v>
      </c>
      <c r="M508">
        <v>0</v>
      </c>
      <c r="N508">
        <v>0</v>
      </c>
      <c r="O508">
        <v>3001.5846870330961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6704.4063134857333</v>
      </c>
      <c r="X508">
        <v>0</v>
      </c>
      <c r="Y508">
        <v>0</v>
      </c>
      <c r="Z508">
        <v>0</v>
      </c>
      <c r="AA508">
        <v>0</v>
      </c>
      <c r="AB508">
        <v>6704.4063134857333</v>
      </c>
      <c r="AC508">
        <v>0</v>
      </c>
      <c r="AD508">
        <v>0</v>
      </c>
      <c r="AE508">
        <v>0</v>
      </c>
      <c r="AF508">
        <v>0</v>
      </c>
      <c r="AG508">
        <v>963.41425635332951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253.2275275322385</v>
      </c>
      <c r="AQ508">
        <v>0</v>
      </c>
      <c r="AR508">
        <v>0</v>
      </c>
      <c r="AS508">
        <v>686.26279947656167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995.71385584277698</v>
      </c>
      <c r="BF508">
        <v>0</v>
      </c>
      <c r="BG508">
        <v>0</v>
      </c>
      <c r="BH508">
        <v>2898.6184392049067</v>
      </c>
      <c r="BI508">
        <v>318.09133598284416</v>
      </c>
      <c r="BJ508">
        <v>0</v>
      </c>
      <c r="BK508">
        <v>0</v>
      </c>
      <c r="BL508">
        <v>0</v>
      </c>
      <c r="BM508">
        <v>5049.3002196876259</v>
      </c>
      <c r="BN508">
        <v>5367.3915556704706</v>
      </c>
      <c r="BO508">
        <v>0</v>
      </c>
      <c r="BP508">
        <v>0</v>
      </c>
      <c r="BQ508">
        <v>0</v>
      </c>
      <c r="BR508">
        <v>868.77740045593737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868.77740045593737</v>
      </c>
      <c r="BZ508">
        <v>0</v>
      </c>
      <c r="CA508">
        <v>488.74624933089598</v>
      </c>
      <c r="CB508">
        <v>0</v>
      </c>
      <c r="CC508">
        <v>0</v>
      </c>
      <c r="CD508">
        <v>0</v>
      </c>
      <c r="CE508">
        <v>416.21818647604238</v>
      </c>
      <c r="CF508">
        <v>46.055793624187807</v>
      </c>
      <c r="CG508">
        <v>951.02022943112615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19791.79862528127</v>
      </c>
    </row>
    <row r="509" spans="1:91" x14ac:dyDescent="0.2">
      <c r="A509">
        <v>94</v>
      </c>
      <c r="B509">
        <v>0</v>
      </c>
      <c r="C509">
        <v>1882.6051330067116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1882.6051330067116</v>
      </c>
      <c r="P509">
        <v>1360.9542310211177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8939.2084179809772</v>
      </c>
      <c r="X509">
        <v>0</v>
      </c>
      <c r="Y509">
        <v>0</v>
      </c>
      <c r="Z509">
        <v>0</v>
      </c>
      <c r="AA509">
        <v>0</v>
      </c>
      <c r="AB509">
        <v>10300.162649002095</v>
      </c>
      <c r="AC509">
        <v>0</v>
      </c>
      <c r="AD509">
        <v>0</v>
      </c>
      <c r="AE509">
        <v>0</v>
      </c>
      <c r="AF509">
        <v>6343.6768681661915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0.42515672099666657</v>
      </c>
      <c r="AS509">
        <v>2049.3740817288258</v>
      </c>
      <c r="AT509">
        <v>0</v>
      </c>
      <c r="AU509">
        <v>0</v>
      </c>
      <c r="AV509">
        <v>0</v>
      </c>
      <c r="AW509">
        <v>0</v>
      </c>
      <c r="AX509">
        <v>315.29751916451954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746.78539188208276</v>
      </c>
      <c r="BF509">
        <v>0</v>
      </c>
      <c r="BG509">
        <v>0</v>
      </c>
      <c r="BH509">
        <v>9455.5590176626156</v>
      </c>
      <c r="BI509">
        <v>0</v>
      </c>
      <c r="BJ509">
        <v>0</v>
      </c>
      <c r="BK509">
        <v>0</v>
      </c>
      <c r="BL509">
        <v>0</v>
      </c>
      <c r="BM509">
        <v>21880.300951979712</v>
      </c>
      <c r="BN509">
        <v>21880.300951979712</v>
      </c>
      <c r="BO509">
        <v>0</v>
      </c>
      <c r="BP509">
        <v>0</v>
      </c>
      <c r="BQ509">
        <v>0</v>
      </c>
      <c r="BR509">
        <v>0</v>
      </c>
      <c r="BS509">
        <v>11283.186648052952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11283.186648052952</v>
      </c>
      <c r="BZ509">
        <v>0</v>
      </c>
      <c r="CA509">
        <v>2.7371420366991948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2.7371420366991948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54804.551541740788</v>
      </c>
    </row>
    <row r="510" spans="1:91" x14ac:dyDescent="0.2">
      <c r="A510">
        <v>95</v>
      </c>
      <c r="B510">
        <v>0</v>
      </c>
      <c r="C510">
        <v>6934.1335768117433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6934.1335768117433</v>
      </c>
      <c r="P510">
        <v>680.47711551055886</v>
      </c>
      <c r="Q510">
        <v>0</v>
      </c>
      <c r="R510">
        <v>0</v>
      </c>
      <c r="S510">
        <v>0</v>
      </c>
      <c r="T510">
        <v>0</v>
      </c>
      <c r="U510">
        <v>201.4378869087559</v>
      </c>
      <c r="V510">
        <v>0</v>
      </c>
      <c r="W510">
        <v>15643.614731466711</v>
      </c>
      <c r="X510">
        <v>2657.158937983349</v>
      </c>
      <c r="Y510">
        <v>0</v>
      </c>
      <c r="Z510">
        <v>0</v>
      </c>
      <c r="AA510">
        <v>0</v>
      </c>
      <c r="AB510">
        <v>19182.688671869375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998.22402524150357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0.56687562799555546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788.24379791129888</v>
      </c>
      <c r="AY510">
        <v>0</v>
      </c>
      <c r="AZ510">
        <v>0.41718749999999999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1787.4518862807979</v>
      </c>
      <c r="BI510">
        <v>521.91368462946423</v>
      </c>
      <c r="BJ510">
        <v>0</v>
      </c>
      <c r="BK510">
        <v>0</v>
      </c>
      <c r="BL510">
        <v>0</v>
      </c>
      <c r="BM510">
        <v>4039.4401757501005</v>
      </c>
      <c r="BN510">
        <v>4561.353860379565</v>
      </c>
      <c r="BO510">
        <v>0</v>
      </c>
      <c r="BP510">
        <v>0</v>
      </c>
      <c r="BQ510">
        <v>585.86122680541723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585.86122680541723</v>
      </c>
      <c r="BZ510">
        <v>0</v>
      </c>
      <c r="CA510">
        <v>3.3453958226323492</v>
      </c>
      <c r="CB510">
        <v>0</v>
      </c>
      <c r="CC510">
        <v>0</v>
      </c>
      <c r="CD510">
        <v>0</v>
      </c>
      <c r="CE510">
        <v>621.1199642128098</v>
      </c>
      <c r="CF510">
        <v>2.421002523326786</v>
      </c>
      <c r="CG510">
        <v>626.88636255876895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33678.375584705667</v>
      </c>
    </row>
    <row r="511" spans="1:91" x14ac:dyDescent="0.2">
      <c r="A511">
        <v>96</v>
      </c>
      <c r="B511">
        <v>0</v>
      </c>
      <c r="C511">
        <v>7850.0788030288586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7850.0788030288586</v>
      </c>
      <c r="P511">
        <v>340.23855775527943</v>
      </c>
      <c r="Q511">
        <v>0</v>
      </c>
      <c r="R511">
        <v>0</v>
      </c>
      <c r="S511">
        <v>0</v>
      </c>
      <c r="T511">
        <v>740.96728909580781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1081.2058468510872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472.94627874677929</v>
      </c>
      <c r="AY511">
        <v>846.81064635675693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1319.7569251035361</v>
      </c>
      <c r="BI511">
        <v>0</v>
      </c>
      <c r="BJ511">
        <v>0</v>
      </c>
      <c r="BK511">
        <v>0</v>
      </c>
      <c r="BL511">
        <v>0</v>
      </c>
      <c r="BM511">
        <v>2692.9601171667337</v>
      </c>
      <c r="BN511">
        <v>2692.9601171667337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9.1238067889973156</v>
      </c>
      <c r="CB511">
        <v>0</v>
      </c>
      <c r="CC511">
        <v>0</v>
      </c>
      <c r="CD511">
        <v>0</v>
      </c>
      <c r="CE511">
        <v>0</v>
      </c>
      <c r="CF511">
        <v>27.770197870674821</v>
      </c>
      <c r="CG511">
        <v>36.894004659672134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12980.89569680989</v>
      </c>
    </row>
    <row r="512" spans="1:91" x14ac:dyDescent="0.2">
      <c r="A512">
        <v>97</v>
      </c>
      <c r="B512">
        <v>0</v>
      </c>
      <c r="C512">
        <v>2849.265039796308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2849.265039796308</v>
      </c>
      <c r="P512">
        <v>340.23855775527943</v>
      </c>
      <c r="Q512">
        <v>0</v>
      </c>
      <c r="R512">
        <v>0</v>
      </c>
      <c r="S512">
        <v>0</v>
      </c>
      <c r="T512">
        <v>0</v>
      </c>
      <c r="U512">
        <v>100.71894345437795</v>
      </c>
      <c r="V512">
        <v>3.9112516180267258</v>
      </c>
      <c r="W512">
        <v>0</v>
      </c>
      <c r="X512">
        <v>0</v>
      </c>
      <c r="Y512">
        <v>0</v>
      </c>
      <c r="Z512">
        <v>0</v>
      </c>
      <c r="AA512">
        <v>15.604833996665857</v>
      </c>
      <c r="AB512">
        <v>460.47358682434992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700.44716671055994</v>
      </c>
      <c r="AL512">
        <v>261.42128550317625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686.26279947656167</v>
      </c>
      <c r="AT512">
        <v>0</v>
      </c>
      <c r="AU512">
        <v>0</v>
      </c>
      <c r="AV512">
        <v>0</v>
      </c>
      <c r="AW512">
        <v>0</v>
      </c>
      <c r="AX512">
        <v>443.79294680201997</v>
      </c>
      <c r="AY512">
        <v>423.40532317837847</v>
      </c>
      <c r="AZ512">
        <v>0.27812500000000001</v>
      </c>
      <c r="BA512">
        <v>0</v>
      </c>
      <c r="BB512">
        <v>0</v>
      </c>
      <c r="BC512">
        <v>0</v>
      </c>
      <c r="BD512">
        <v>0</v>
      </c>
      <c r="BE512">
        <v>248.92846396069424</v>
      </c>
      <c r="BF512">
        <v>0</v>
      </c>
      <c r="BG512">
        <v>0</v>
      </c>
      <c r="BH512">
        <v>2764.5361106313908</v>
      </c>
      <c r="BI512">
        <v>318.09133598284416</v>
      </c>
      <c r="BJ512">
        <v>0</v>
      </c>
      <c r="BK512">
        <v>0</v>
      </c>
      <c r="BL512">
        <v>0</v>
      </c>
      <c r="BM512">
        <v>4039.4401757501005</v>
      </c>
      <c r="BN512">
        <v>4357.5315117329446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516.56625812105892</v>
      </c>
      <c r="CB512">
        <v>0</v>
      </c>
      <c r="CC512">
        <v>1201.9133701520598</v>
      </c>
      <c r="CD512">
        <v>0</v>
      </c>
      <c r="CE512">
        <v>0</v>
      </c>
      <c r="CF512">
        <v>13.88509893533741</v>
      </c>
      <c r="CG512">
        <v>1732.3647272084561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12164.170976193449</v>
      </c>
    </row>
    <row r="513" spans="1:91" x14ac:dyDescent="0.2">
      <c r="A513">
        <v>98</v>
      </c>
      <c r="B513">
        <v>0</v>
      </c>
      <c r="C513">
        <v>5269.7573536620803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242.00460433547849</v>
      </c>
      <c r="N513">
        <v>0</v>
      </c>
      <c r="O513">
        <v>5511.761957997559</v>
      </c>
      <c r="P513">
        <v>340.23855775527943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2293.338542466096</v>
      </c>
      <c r="X513">
        <v>0</v>
      </c>
      <c r="Y513">
        <v>0</v>
      </c>
      <c r="Z513">
        <v>0</v>
      </c>
      <c r="AA513">
        <v>7.5117071566069322</v>
      </c>
      <c r="AB513">
        <v>2641.0888073779824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700.44716671055994</v>
      </c>
      <c r="AL513">
        <v>0</v>
      </c>
      <c r="AM513">
        <v>0</v>
      </c>
      <c r="AN513">
        <v>218.93214068561713</v>
      </c>
      <c r="AO513">
        <v>0</v>
      </c>
      <c r="AP513">
        <v>0</v>
      </c>
      <c r="AQ513">
        <v>0</v>
      </c>
      <c r="AR513">
        <v>0</v>
      </c>
      <c r="AS513">
        <v>2216.9259164416171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2.3640625000000002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83.944873923971386</v>
      </c>
      <c r="BG513">
        <v>0</v>
      </c>
      <c r="BH513">
        <v>3222.6141602617654</v>
      </c>
      <c r="BI513">
        <v>0</v>
      </c>
      <c r="BJ513">
        <v>0</v>
      </c>
      <c r="BK513">
        <v>0</v>
      </c>
      <c r="BL513">
        <v>0</v>
      </c>
      <c r="BM513">
        <v>3186.0566942994997</v>
      </c>
      <c r="BN513">
        <v>3186.0566942994997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103.37273594352064</v>
      </c>
      <c r="CB513">
        <v>0</v>
      </c>
      <c r="CC513">
        <v>400.63779005068659</v>
      </c>
      <c r="CD513">
        <v>0</v>
      </c>
      <c r="CE513">
        <v>0</v>
      </c>
      <c r="CF513">
        <v>7.3056998461677223</v>
      </c>
      <c r="CG513">
        <v>511.31622584037495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15072.837845777183</v>
      </c>
    </row>
    <row r="514" spans="1:91" x14ac:dyDescent="0.2">
      <c r="A514">
        <v>99</v>
      </c>
      <c r="B514">
        <v>0</v>
      </c>
      <c r="C514">
        <v>7862.7278649454202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242.00460433547849</v>
      </c>
      <c r="N514">
        <v>0</v>
      </c>
      <c r="O514">
        <v>8104.7324692808988</v>
      </c>
      <c r="P514">
        <v>74.436080804008085</v>
      </c>
      <c r="Q514">
        <v>0</v>
      </c>
      <c r="R514">
        <v>0</v>
      </c>
      <c r="S514">
        <v>0</v>
      </c>
      <c r="T514">
        <v>0</v>
      </c>
      <c r="U514">
        <v>100.71894345437795</v>
      </c>
      <c r="V514">
        <v>0.2865789524483992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175.44160321083444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286.87830370223014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704.52559316687632</v>
      </c>
      <c r="AT514">
        <v>0</v>
      </c>
      <c r="AU514">
        <v>0</v>
      </c>
      <c r="AV514">
        <v>0</v>
      </c>
      <c r="AW514">
        <v>0</v>
      </c>
      <c r="AX514">
        <v>887.58589360403994</v>
      </c>
      <c r="AY514">
        <v>0</v>
      </c>
      <c r="AZ514">
        <v>1.66875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1880.6585404731466</v>
      </c>
      <c r="BI514">
        <v>318.09133598284416</v>
      </c>
      <c r="BJ514">
        <v>0</v>
      </c>
      <c r="BK514">
        <v>0</v>
      </c>
      <c r="BL514">
        <v>0</v>
      </c>
      <c r="BM514">
        <v>5268.4542539688555</v>
      </c>
      <c r="BN514">
        <v>5586.5455899517001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248.93502805994666</v>
      </c>
      <c r="CB514">
        <v>0</v>
      </c>
      <c r="CC514">
        <v>2804.4645303548059</v>
      </c>
      <c r="CD514">
        <v>0</v>
      </c>
      <c r="CE514">
        <v>0</v>
      </c>
      <c r="CF514">
        <v>44.560499834004375</v>
      </c>
      <c r="CG514">
        <v>3097.9600582487569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18845.338261165336</v>
      </c>
    </row>
    <row r="515" spans="1:91" x14ac:dyDescent="0.2">
      <c r="A515">
        <v>100</v>
      </c>
      <c r="B515">
        <v>0</v>
      </c>
      <c r="C515">
        <v>2420.4923138657718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242.00460433547849</v>
      </c>
      <c r="N515">
        <v>0</v>
      </c>
      <c r="O515">
        <v>2662.4969182012505</v>
      </c>
      <c r="P515">
        <v>1360.9542310211177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2234.8021044952443</v>
      </c>
      <c r="X515">
        <v>0</v>
      </c>
      <c r="Y515">
        <v>0</v>
      </c>
      <c r="Z515">
        <v>0</v>
      </c>
      <c r="AA515">
        <v>0</v>
      </c>
      <c r="AB515">
        <v>3595.756335516362</v>
      </c>
      <c r="AC515">
        <v>0</v>
      </c>
      <c r="AD515">
        <v>0</v>
      </c>
      <c r="AE515">
        <v>0</v>
      </c>
      <c r="AF515">
        <v>0</v>
      </c>
      <c r="AG515">
        <v>481.70712817666475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256.67129450408601</v>
      </c>
      <c r="AT515">
        <v>0</v>
      </c>
      <c r="AU515">
        <v>0</v>
      </c>
      <c r="AV515">
        <v>0</v>
      </c>
      <c r="AW515">
        <v>0</v>
      </c>
      <c r="AX515">
        <v>443.79294680201997</v>
      </c>
      <c r="AY515">
        <v>0</v>
      </c>
      <c r="AZ515">
        <v>0.27812500000000001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1182.4494944827709</v>
      </c>
      <c r="BI515">
        <v>106.03044532761471</v>
      </c>
      <c r="BJ515">
        <v>0</v>
      </c>
      <c r="BK515">
        <v>0</v>
      </c>
      <c r="BL515">
        <v>0</v>
      </c>
      <c r="BM515">
        <v>1009.8600439375251</v>
      </c>
      <c r="BN515">
        <v>1115.8904892651399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25.30650307116067</v>
      </c>
      <c r="CG515">
        <v>25.30650307116067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8581.8997405366845</v>
      </c>
    </row>
    <row r="516" spans="1:91" x14ac:dyDescent="0.2">
      <c r="A516">
        <v>101</v>
      </c>
      <c r="B516">
        <v>0</v>
      </c>
      <c r="C516">
        <v>7312.1916221697975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335.75588255125439</v>
      </c>
      <c r="M516">
        <v>0</v>
      </c>
      <c r="N516">
        <v>0</v>
      </c>
      <c r="O516">
        <v>7647.9475047210517</v>
      </c>
      <c r="P516">
        <v>340.23855775527943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0.29070984172599634</v>
      </c>
      <c r="AB516">
        <v>340.5292675970054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1.9468749999999999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1.9468749999999999</v>
      </c>
      <c r="BI516">
        <v>318.09133598284416</v>
      </c>
      <c r="BJ516">
        <v>0</v>
      </c>
      <c r="BK516">
        <v>0</v>
      </c>
      <c r="BL516">
        <v>0</v>
      </c>
      <c r="BM516">
        <v>3812.3971782448734</v>
      </c>
      <c r="BN516">
        <v>4130.488514227718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113.06028577754807</v>
      </c>
      <c r="CG516">
        <v>113.06028577754807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12233.972447323324</v>
      </c>
    </row>
    <row r="517" spans="1:91" x14ac:dyDescent="0.2">
      <c r="A517">
        <v>102</v>
      </c>
      <c r="B517">
        <v>0</v>
      </c>
      <c r="C517">
        <v>4375.2713446627013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4375.2713446627013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1047.1500000000001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686.26279947656167</v>
      </c>
      <c r="AT517">
        <v>0</v>
      </c>
      <c r="AU517">
        <v>0</v>
      </c>
      <c r="AV517">
        <v>0</v>
      </c>
      <c r="AW517">
        <v>0</v>
      </c>
      <c r="AX517">
        <v>157.64875958225977</v>
      </c>
      <c r="AY517">
        <v>0</v>
      </c>
      <c r="AZ517">
        <v>1.5296875000000001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1892.5912465588215</v>
      </c>
      <c r="BI517">
        <v>0</v>
      </c>
      <c r="BJ517">
        <v>0</v>
      </c>
      <c r="BK517">
        <v>0</v>
      </c>
      <c r="BL517">
        <v>0</v>
      </c>
      <c r="BM517">
        <v>2019.7200878750502</v>
      </c>
      <c r="BN517">
        <v>2019.7200878750502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102.80669062720084</v>
      </c>
      <c r="CG517">
        <v>102.80669062720084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8390.3893697237763</v>
      </c>
    </row>
    <row r="518" spans="1:91" x14ac:dyDescent="0.2">
      <c r="A518">
        <v>103</v>
      </c>
      <c r="B518">
        <v>0</v>
      </c>
      <c r="C518">
        <v>8179.6997662603499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8179.6997662603499</v>
      </c>
      <c r="P518">
        <v>637.98288097131172</v>
      </c>
      <c r="Q518">
        <v>775.35817673764666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22.535121469820798</v>
      </c>
      <c r="AB518">
        <v>1435.8761791787792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315.29751916451954</v>
      </c>
      <c r="AY518">
        <v>0</v>
      </c>
      <c r="AZ518">
        <v>4.3109374999999996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319.60845666451957</v>
      </c>
      <c r="BI518">
        <v>106.03044532761471</v>
      </c>
      <c r="BJ518">
        <v>0</v>
      </c>
      <c r="BK518">
        <v>0</v>
      </c>
      <c r="BL518">
        <v>0</v>
      </c>
      <c r="BM518">
        <v>5722.5402489793087</v>
      </c>
      <c r="BN518">
        <v>5828.5706943069235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109.95708401361054</v>
      </c>
      <c r="CB518">
        <v>0</v>
      </c>
      <c r="CC518">
        <v>0</v>
      </c>
      <c r="CD518">
        <v>0</v>
      </c>
      <c r="CE518">
        <v>0</v>
      </c>
      <c r="CF518">
        <v>68.214993415023656</v>
      </c>
      <c r="CG518">
        <v>178.1720774286342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15941.927173839207</v>
      </c>
    </row>
    <row r="519" spans="1:91" x14ac:dyDescent="0.2">
      <c r="A519">
        <v>104</v>
      </c>
      <c r="B519">
        <v>0</v>
      </c>
      <c r="C519">
        <v>8119.0223934583883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8119.0223934583883</v>
      </c>
      <c r="P519">
        <v>1360.9542310211177</v>
      </c>
      <c r="Q519">
        <v>1006.3414397267468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0.50256124877797914</v>
      </c>
      <c r="AA519">
        <v>7.8024169983329283</v>
      </c>
      <c r="AB519">
        <v>2375.600648994975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244.49609871054292</v>
      </c>
      <c r="AT519">
        <v>0</v>
      </c>
      <c r="AU519">
        <v>0</v>
      </c>
      <c r="AV519">
        <v>0</v>
      </c>
      <c r="AW519">
        <v>0</v>
      </c>
      <c r="AX519">
        <v>157.64875958225977</v>
      </c>
      <c r="AY519">
        <v>0</v>
      </c>
      <c r="AZ519">
        <v>2.3640625000000002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404.50892079280271</v>
      </c>
      <c r="BI519">
        <v>106.03044532761471</v>
      </c>
      <c r="BJ519">
        <v>0</v>
      </c>
      <c r="BK519">
        <v>0</v>
      </c>
      <c r="BL519">
        <v>0</v>
      </c>
      <c r="BM519">
        <v>3029.5801318125755</v>
      </c>
      <c r="BN519">
        <v>3135.6105771401903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57.477197760011066</v>
      </c>
      <c r="CG519">
        <v>57.477197760011066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14092.219738146368</v>
      </c>
    </row>
    <row r="520" spans="1:91" x14ac:dyDescent="0.2">
      <c r="A520">
        <v>105</v>
      </c>
      <c r="B520">
        <v>0</v>
      </c>
      <c r="C520">
        <v>3197.2140135564196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3197.2140135564196</v>
      </c>
      <c r="P520">
        <v>0</v>
      </c>
      <c r="Q520">
        <v>0</v>
      </c>
      <c r="R520">
        <v>0</v>
      </c>
      <c r="S520">
        <v>0</v>
      </c>
      <c r="T520">
        <v>2963.8691563832313</v>
      </c>
      <c r="U520">
        <v>402.8757738175118</v>
      </c>
      <c r="V520">
        <v>3.9112516180267258</v>
      </c>
      <c r="W520">
        <v>0</v>
      </c>
      <c r="X520">
        <v>1137.8025435833395</v>
      </c>
      <c r="Y520">
        <v>0</v>
      </c>
      <c r="Z520">
        <v>0</v>
      </c>
      <c r="AA520">
        <v>22.535121469820798</v>
      </c>
      <c r="AB520">
        <v>4530.9938468719301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7.0367149081055116</v>
      </c>
      <c r="AK520">
        <v>700.44716671055994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244.49609871054292</v>
      </c>
      <c r="AW520">
        <v>0</v>
      </c>
      <c r="AX520">
        <v>0</v>
      </c>
      <c r="AY520">
        <v>0</v>
      </c>
      <c r="AZ520">
        <v>0</v>
      </c>
      <c r="BA520">
        <v>1298.3113300925249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2250.2913104217332</v>
      </c>
      <c r="BI520">
        <v>0</v>
      </c>
      <c r="BJ520">
        <v>0</v>
      </c>
      <c r="BK520">
        <v>0</v>
      </c>
      <c r="BL520">
        <v>0</v>
      </c>
      <c r="BM520">
        <v>10098.600439375252</v>
      </c>
      <c r="BN520">
        <v>10098.600439375252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864.00262767900244</v>
      </c>
      <c r="CB520">
        <v>0</v>
      </c>
      <c r="CC520">
        <v>0</v>
      </c>
      <c r="CD520">
        <v>0</v>
      </c>
      <c r="CE520">
        <v>0</v>
      </c>
      <c r="CF520">
        <v>97.480485075881916</v>
      </c>
      <c r="CG520">
        <v>961.48311275488436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21038.582722980216</v>
      </c>
    </row>
    <row r="521" spans="1:91" x14ac:dyDescent="0.2">
      <c r="A521">
        <v>106</v>
      </c>
      <c r="B521">
        <v>0</v>
      </c>
      <c r="C521">
        <v>1882.6051330067116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418.47378368926201</v>
      </c>
      <c r="N521">
        <v>0</v>
      </c>
      <c r="O521">
        <v>2301.0789166959735</v>
      </c>
      <c r="P521">
        <v>0</v>
      </c>
      <c r="Q521">
        <v>650.05665398736835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1624.8508847285632</v>
      </c>
      <c r="X521">
        <v>0</v>
      </c>
      <c r="Y521">
        <v>0</v>
      </c>
      <c r="Z521">
        <v>0</v>
      </c>
      <c r="AA521">
        <v>96.008928818122754</v>
      </c>
      <c r="AB521">
        <v>2370.9164675340544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211.39242031612073</v>
      </c>
      <c r="AJ521">
        <v>0</v>
      </c>
      <c r="AK521">
        <v>700.44716671055994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911.83958702668065</v>
      </c>
      <c r="BI521">
        <v>0</v>
      </c>
      <c r="BJ521">
        <v>0</v>
      </c>
      <c r="BK521">
        <v>0</v>
      </c>
      <c r="BL521">
        <v>0</v>
      </c>
      <c r="BM521">
        <v>13128.180571187826</v>
      </c>
      <c r="BN521">
        <v>13128.180571187826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476.51677101178251</v>
      </c>
      <c r="CB521">
        <v>0</v>
      </c>
      <c r="CC521">
        <v>0</v>
      </c>
      <c r="CD521">
        <v>0</v>
      </c>
      <c r="CE521">
        <v>0</v>
      </c>
      <c r="CF521">
        <v>29.949100141668925</v>
      </c>
      <c r="CG521">
        <v>506.46587115345142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19218.481413597983</v>
      </c>
    </row>
    <row r="522" spans="1:91" x14ac:dyDescent="0.2">
      <c r="A522">
        <v>107</v>
      </c>
      <c r="B522">
        <v>0</v>
      </c>
      <c r="C522">
        <v>3931.2637870272256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3931.2637870272256</v>
      </c>
      <c r="P522">
        <v>340.23855775527943</v>
      </c>
      <c r="Q522">
        <v>0</v>
      </c>
      <c r="R522">
        <v>0</v>
      </c>
      <c r="S522">
        <v>0</v>
      </c>
      <c r="T522">
        <v>0</v>
      </c>
      <c r="U522">
        <v>302.15683036313385</v>
      </c>
      <c r="V522">
        <v>0.2865789524483992</v>
      </c>
      <c r="W522">
        <v>0</v>
      </c>
      <c r="X522">
        <v>0</v>
      </c>
      <c r="Y522">
        <v>0</v>
      </c>
      <c r="Z522">
        <v>0</v>
      </c>
      <c r="AA522">
        <v>7.5117071566069322</v>
      </c>
      <c r="AB522">
        <v>650.19367422746859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7.0367149081055116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13.563409057226703</v>
      </c>
      <c r="AZ522">
        <v>0.13906250000000001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20.739186465332217</v>
      </c>
      <c r="BI522">
        <v>0</v>
      </c>
      <c r="BJ522">
        <v>0</v>
      </c>
      <c r="BK522">
        <v>0</v>
      </c>
      <c r="BL522">
        <v>0</v>
      </c>
      <c r="BM522">
        <v>21880.300951979712</v>
      </c>
      <c r="BN522">
        <v>21880.300951979712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83.102677689934751</v>
      </c>
      <c r="CB522">
        <v>0</v>
      </c>
      <c r="CC522">
        <v>0</v>
      </c>
      <c r="CD522">
        <v>0</v>
      </c>
      <c r="CE522">
        <v>268.19875039964279</v>
      </c>
      <c r="CF522">
        <v>38.949501754165397</v>
      </c>
      <c r="CG522">
        <v>390.25092984374294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26872.748529543482</v>
      </c>
    </row>
    <row r="523" spans="1:91" x14ac:dyDescent="0.2">
      <c r="A523">
        <v>108</v>
      </c>
      <c r="B523">
        <v>0</v>
      </c>
      <c r="C523">
        <v>4234.1153657000841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4234.1153657000841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2234.8021044952443</v>
      </c>
      <c r="Y523">
        <v>0</v>
      </c>
      <c r="Z523">
        <v>0</v>
      </c>
      <c r="AA523">
        <v>0</v>
      </c>
      <c r="AB523">
        <v>2234.8021044952443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316.00817566588245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0.41718749999999999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316.42536316588246</v>
      </c>
      <c r="BI523">
        <v>0</v>
      </c>
      <c r="BJ523">
        <v>0</v>
      </c>
      <c r="BK523">
        <v>0</v>
      </c>
      <c r="BL523">
        <v>0</v>
      </c>
      <c r="BM523">
        <v>17504.240761583769</v>
      </c>
      <c r="BN523">
        <v>17504.240761583769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112.33398502055003</v>
      </c>
      <c r="CG523">
        <v>112.33398502055003</v>
      </c>
      <c r="CH523">
        <v>2.593034515359999</v>
      </c>
      <c r="CI523">
        <v>0</v>
      </c>
      <c r="CJ523">
        <v>0</v>
      </c>
      <c r="CK523">
        <v>0</v>
      </c>
      <c r="CL523">
        <v>2.593034515359999</v>
      </c>
      <c r="CM523">
        <v>24404.510614480892</v>
      </c>
    </row>
    <row r="524" spans="1:91" x14ac:dyDescent="0.2">
      <c r="A524">
        <v>109</v>
      </c>
      <c r="B524">
        <v>0</v>
      </c>
      <c r="C524">
        <v>2100.2649707016285</v>
      </c>
      <c r="D524">
        <v>0</v>
      </c>
      <c r="E524">
        <v>0</v>
      </c>
      <c r="F524">
        <v>0</v>
      </c>
      <c r="G524">
        <v>1394.2124999999999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3494.4774707016286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201.4378869087559</v>
      </c>
      <c r="V524">
        <v>0</v>
      </c>
      <c r="W524">
        <v>0</v>
      </c>
      <c r="X524">
        <v>2234.8021044952443</v>
      </c>
      <c r="Y524">
        <v>0</v>
      </c>
      <c r="Z524">
        <v>0</v>
      </c>
      <c r="AA524">
        <v>15.023414313213864</v>
      </c>
      <c r="AB524">
        <v>2451.263405717214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18.262793690314659</v>
      </c>
      <c r="AU524">
        <v>0</v>
      </c>
      <c r="AV524">
        <v>244.49609871054292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398.07721587920457</v>
      </c>
      <c r="BG524">
        <v>0</v>
      </c>
      <c r="BH524">
        <v>660.83610828006215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647.55168958485274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647.55168958485274</v>
      </c>
      <c r="BZ524">
        <v>0</v>
      </c>
      <c r="CA524">
        <v>235.6223228863083</v>
      </c>
      <c r="CB524">
        <v>0</v>
      </c>
      <c r="CC524">
        <v>599.06584981916899</v>
      </c>
      <c r="CD524">
        <v>0</v>
      </c>
      <c r="CE524">
        <v>198.82905265363576</v>
      </c>
      <c r="CF524">
        <v>27.770197870674821</v>
      </c>
      <c r="CG524">
        <v>1061.2874232297879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8315.4160975135474</v>
      </c>
    </row>
    <row r="525" spans="1:91" x14ac:dyDescent="0.2">
      <c r="A525">
        <v>110</v>
      </c>
      <c r="B525">
        <v>0</v>
      </c>
      <c r="C525">
        <v>2870.7242570140443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2870.7242570140443</v>
      </c>
      <c r="P525">
        <v>563.54680016730367</v>
      </c>
      <c r="Q525">
        <v>0</v>
      </c>
      <c r="R525">
        <v>0</v>
      </c>
      <c r="S525">
        <v>0</v>
      </c>
      <c r="T525">
        <v>0</v>
      </c>
      <c r="U525">
        <v>486.23812459083422</v>
      </c>
      <c r="V525">
        <v>0</v>
      </c>
      <c r="W525">
        <v>0</v>
      </c>
      <c r="X525">
        <v>1624.8508847285632</v>
      </c>
      <c r="Y525">
        <v>0</v>
      </c>
      <c r="Z525">
        <v>0</v>
      </c>
      <c r="AA525">
        <v>80.985514504908892</v>
      </c>
      <c r="AB525">
        <v>2755.6213239916096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244.49609871054292</v>
      </c>
      <c r="AT525">
        <v>0</v>
      </c>
      <c r="AU525">
        <v>0</v>
      </c>
      <c r="AV525">
        <v>0</v>
      </c>
      <c r="AW525">
        <v>0</v>
      </c>
      <c r="AX525">
        <v>32.755467643112482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248.92846396069424</v>
      </c>
      <c r="BF525">
        <v>0</v>
      </c>
      <c r="BG525">
        <v>10.964901018865781</v>
      </c>
      <c r="BH525">
        <v>537.14493133321548</v>
      </c>
      <c r="BI525">
        <v>0</v>
      </c>
      <c r="BJ525">
        <v>0</v>
      </c>
      <c r="BK525">
        <v>0</v>
      </c>
      <c r="BL525">
        <v>0</v>
      </c>
      <c r="BM525">
        <v>15147.900659062876</v>
      </c>
      <c r="BN525">
        <v>15147.900659062876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46.873559471882473</v>
      </c>
      <c r="CB525">
        <v>0</v>
      </c>
      <c r="CC525">
        <v>0</v>
      </c>
      <c r="CD525">
        <v>0</v>
      </c>
      <c r="CE525">
        <v>0</v>
      </c>
      <c r="CF525">
        <v>21.432899033837813</v>
      </c>
      <c r="CG525">
        <v>68.306458505720286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21379.697629907463</v>
      </c>
    </row>
    <row r="526" spans="1:91" x14ac:dyDescent="0.2">
      <c r="A526">
        <v>111</v>
      </c>
      <c r="B526">
        <v>0</v>
      </c>
      <c r="C526">
        <v>5233.3858686859057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5233.3858686859057</v>
      </c>
      <c r="P526">
        <v>0</v>
      </c>
      <c r="Q526">
        <v>1006.3414397267468</v>
      </c>
      <c r="R526">
        <v>0</v>
      </c>
      <c r="S526">
        <v>0</v>
      </c>
      <c r="T526">
        <v>8891.6074691496942</v>
      </c>
      <c r="U526">
        <v>586.95706804521217</v>
      </c>
      <c r="V526">
        <v>3.9112516180267258</v>
      </c>
      <c r="W526">
        <v>2234.8021044952443</v>
      </c>
      <c r="X526">
        <v>0</v>
      </c>
      <c r="Y526">
        <v>0</v>
      </c>
      <c r="Z526">
        <v>0</v>
      </c>
      <c r="AA526">
        <v>15.023414313213864</v>
      </c>
      <c r="AB526">
        <v>12738.642747348138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44.441138743501973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244.49609871054292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98.336011053719943</v>
      </c>
      <c r="AZ526">
        <v>1.66875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83.944873923971386</v>
      </c>
      <c r="BG526">
        <v>0</v>
      </c>
      <c r="BH526">
        <v>472.88687243173621</v>
      </c>
      <c r="BI526">
        <v>1060.3044532761471</v>
      </c>
      <c r="BJ526">
        <v>0</v>
      </c>
      <c r="BK526">
        <v>0</v>
      </c>
      <c r="BL526">
        <v>0</v>
      </c>
      <c r="BM526">
        <v>67324.002929168346</v>
      </c>
      <c r="BN526">
        <v>68384.307382444487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549.83953049725801</v>
      </c>
      <c r="CB526">
        <v>0</v>
      </c>
      <c r="CC526">
        <v>1602.5511602027464</v>
      </c>
      <c r="CD526">
        <v>0</v>
      </c>
      <c r="CE526">
        <v>0</v>
      </c>
      <c r="CF526">
        <v>70.635995938350433</v>
      </c>
      <c r="CG526">
        <v>2223.0266866383549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89052.249557548625</v>
      </c>
    </row>
    <row r="527" spans="1:91" x14ac:dyDescent="0.2">
      <c r="A527">
        <v>112</v>
      </c>
      <c r="B527">
        <v>0</v>
      </c>
      <c r="C527">
        <v>1789.3551918739613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1789.3551918739613</v>
      </c>
      <c r="P527">
        <v>0</v>
      </c>
      <c r="Q527">
        <v>0</v>
      </c>
      <c r="R527">
        <v>0</v>
      </c>
      <c r="S527">
        <v>0</v>
      </c>
      <c r="T527">
        <v>2222.9018672874236</v>
      </c>
      <c r="U527">
        <v>0</v>
      </c>
      <c r="V527">
        <v>0.57315790489679841</v>
      </c>
      <c r="W527">
        <v>0</v>
      </c>
      <c r="X527">
        <v>0</v>
      </c>
      <c r="Y527">
        <v>0</v>
      </c>
      <c r="Z527">
        <v>0</v>
      </c>
      <c r="AA527">
        <v>22.535121469820798</v>
      </c>
      <c r="AB527">
        <v>2246.0101466621413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590.49782747127915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1.390625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591.88845247127915</v>
      </c>
      <c r="BI527">
        <v>318.09133598284416</v>
      </c>
      <c r="BJ527">
        <v>0</v>
      </c>
      <c r="BK527">
        <v>0</v>
      </c>
      <c r="BL527">
        <v>0</v>
      </c>
      <c r="BM527">
        <v>5049.3002196876259</v>
      </c>
      <c r="BN527">
        <v>5367.3915556704706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177.16510433952925</v>
      </c>
      <c r="CB527">
        <v>0</v>
      </c>
      <c r="CC527">
        <v>0</v>
      </c>
      <c r="CD527">
        <v>0</v>
      </c>
      <c r="CE527">
        <v>0</v>
      </c>
      <c r="CF527">
        <v>35.03320544065518</v>
      </c>
      <c r="CG527">
        <v>212.19830978018445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10206.843656458035</v>
      </c>
    </row>
    <row r="528" spans="1:91" x14ac:dyDescent="0.2">
      <c r="A528">
        <v>113</v>
      </c>
      <c r="B528">
        <v>0</v>
      </c>
      <c r="C528">
        <v>2352.4850607939748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2352.4850607939748</v>
      </c>
      <c r="P528">
        <v>0</v>
      </c>
      <c r="Q528">
        <v>1006.3414397267468</v>
      </c>
      <c r="R528">
        <v>0</v>
      </c>
      <c r="S528">
        <v>0</v>
      </c>
      <c r="T528">
        <v>2222.9018672874236</v>
      </c>
      <c r="U528">
        <v>587.76222213511846</v>
      </c>
      <c r="V528">
        <v>0.85973685734519756</v>
      </c>
      <c r="W528">
        <v>0</v>
      </c>
      <c r="X528">
        <v>0</v>
      </c>
      <c r="Y528">
        <v>0</v>
      </c>
      <c r="Z528">
        <v>0</v>
      </c>
      <c r="AA528">
        <v>15.023414313213864</v>
      </c>
      <c r="AB528">
        <v>3832.8886803198479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211.39242031612073</v>
      </c>
      <c r="AJ528">
        <v>0</v>
      </c>
      <c r="AK528">
        <v>700.44716671055994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443.79294680201997</v>
      </c>
      <c r="AY528">
        <v>0</v>
      </c>
      <c r="AZ528">
        <v>0.6953125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1356.3278463287006</v>
      </c>
      <c r="BI528">
        <v>318.09133598284416</v>
      </c>
      <c r="BJ528">
        <v>0</v>
      </c>
      <c r="BK528">
        <v>0</v>
      </c>
      <c r="BL528">
        <v>0</v>
      </c>
      <c r="BM528">
        <v>50493.002196876259</v>
      </c>
      <c r="BN528">
        <v>50811.0935328591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488.74624933089598</v>
      </c>
      <c r="CB528">
        <v>0</v>
      </c>
      <c r="CC528">
        <v>801.27558010137318</v>
      </c>
      <c r="CD528">
        <v>0</v>
      </c>
      <c r="CE528">
        <v>328.28840756126442</v>
      </c>
      <c r="CF528">
        <v>23.853901557164598</v>
      </c>
      <c r="CG528">
        <v>1642.1641385506982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59994.95925885233</v>
      </c>
    </row>
    <row r="529" spans="1:91" x14ac:dyDescent="0.2">
      <c r="A529">
        <v>114</v>
      </c>
      <c r="B529">
        <v>0</v>
      </c>
      <c r="C529">
        <v>9956.6061871087186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9956.6061871087186</v>
      </c>
      <c r="P529">
        <v>0</v>
      </c>
      <c r="Q529">
        <v>0</v>
      </c>
      <c r="R529">
        <v>0</v>
      </c>
      <c r="S529">
        <v>0</v>
      </c>
      <c r="T529">
        <v>525.72022090987105</v>
      </c>
      <c r="U529">
        <v>486.23812459083422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1011.9583455007053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133.32341623050593</v>
      </c>
      <c r="AJ529">
        <v>0</v>
      </c>
      <c r="AK529">
        <v>286.87830370223014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423.40532317837847</v>
      </c>
      <c r="AZ529">
        <v>1.5296875000000001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398.07721587920457</v>
      </c>
      <c r="BG529">
        <v>0</v>
      </c>
      <c r="BH529">
        <v>1243.2139464903191</v>
      </c>
      <c r="BI529">
        <v>0</v>
      </c>
      <c r="BJ529">
        <v>0</v>
      </c>
      <c r="BK529">
        <v>0</v>
      </c>
      <c r="BL529">
        <v>0</v>
      </c>
      <c r="BM529">
        <v>10591.697016508018</v>
      </c>
      <c r="BN529">
        <v>10591.697016508018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451.21520045316481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451.21520045316481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23254.690696060923</v>
      </c>
    </row>
    <row r="530" spans="1:91" x14ac:dyDescent="0.2">
      <c r="A530">
        <v>115</v>
      </c>
      <c r="B530">
        <v>0</v>
      </c>
      <c r="C530">
        <v>3281.7380445780918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3281.7380445780918</v>
      </c>
      <c r="P530">
        <v>0</v>
      </c>
      <c r="Q530">
        <v>0</v>
      </c>
      <c r="R530">
        <v>0</v>
      </c>
      <c r="S530">
        <v>0</v>
      </c>
      <c r="T530">
        <v>1792.40773091555</v>
      </c>
      <c r="U530">
        <v>0</v>
      </c>
      <c r="V530">
        <v>15.645006472106903</v>
      </c>
      <c r="W530">
        <v>0</v>
      </c>
      <c r="X530">
        <v>1624.8508847285632</v>
      </c>
      <c r="Y530">
        <v>0</v>
      </c>
      <c r="Z530">
        <v>0</v>
      </c>
      <c r="AA530">
        <v>38.430665308212653</v>
      </c>
      <c r="AB530">
        <v>3471.3342874244327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42.613185277400873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1.2515624999999999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43.864747777400872</v>
      </c>
      <c r="BI530">
        <v>0</v>
      </c>
      <c r="BJ530">
        <v>0</v>
      </c>
      <c r="BK530">
        <v>0</v>
      </c>
      <c r="BL530">
        <v>0</v>
      </c>
      <c r="BM530">
        <v>50493.002196876259</v>
      </c>
      <c r="BN530">
        <v>50493.002196876259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50.413598166176023</v>
      </c>
      <c r="CG530">
        <v>50.413598166176023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57340.352874822362</v>
      </c>
    </row>
    <row r="531" spans="1:91" x14ac:dyDescent="0.2">
      <c r="A531">
        <v>116</v>
      </c>
      <c r="B531">
        <v>0</v>
      </c>
      <c r="C531">
        <v>2616.6929343429529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2616.6929343429529</v>
      </c>
      <c r="P531">
        <v>1360.9542310211177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3249.7017694571264</v>
      </c>
      <c r="X531">
        <v>9061.6173659952801</v>
      </c>
      <c r="Y531">
        <v>0</v>
      </c>
      <c r="Z531">
        <v>0</v>
      </c>
      <c r="AA531">
        <v>0</v>
      </c>
      <c r="AB531">
        <v>13672.273366473524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218.93214068561713</v>
      </c>
      <c r="AO531">
        <v>0</v>
      </c>
      <c r="AP531">
        <v>0</v>
      </c>
      <c r="AQ531">
        <v>0</v>
      </c>
      <c r="AR531">
        <v>0</v>
      </c>
      <c r="AS531">
        <v>1278.1357396334188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0.83437499999999998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1497.9022553190357</v>
      </c>
      <c r="BI531">
        <v>106.03044532761471</v>
      </c>
      <c r="BJ531">
        <v>0</v>
      </c>
      <c r="BK531">
        <v>0</v>
      </c>
      <c r="BL531">
        <v>0</v>
      </c>
      <c r="BM531">
        <v>5049.3002196876259</v>
      </c>
      <c r="BN531">
        <v>5155.3306650152408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67.488692658025613</v>
      </c>
      <c r="CG531">
        <v>67.488692658025613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23009.687913808775</v>
      </c>
    </row>
    <row r="532" spans="1:91" x14ac:dyDescent="0.2">
      <c r="A532">
        <v>117</v>
      </c>
      <c r="B532">
        <v>0</v>
      </c>
      <c r="C532">
        <v>11615.004532961215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11615.004532961215</v>
      </c>
      <c r="P532">
        <v>2041.4313465316766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759.67819720000477</v>
      </c>
      <c r="Y532">
        <v>0</v>
      </c>
      <c r="Z532">
        <v>0</v>
      </c>
      <c r="AA532">
        <v>0</v>
      </c>
      <c r="AB532">
        <v>2801.1095437316812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801.89024778739986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2058.788398429685</v>
      </c>
      <c r="AT532">
        <v>0</v>
      </c>
      <c r="AU532">
        <v>0</v>
      </c>
      <c r="AV532">
        <v>0</v>
      </c>
      <c r="AW532">
        <v>0</v>
      </c>
      <c r="AX532">
        <v>472.94627874677929</v>
      </c>
      <c r="AY532">
        <v>423.40532317837847</v>
      </c>
      <c r="AZ532">
        <v>2.78125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3759.8114981422423</v>
      </c>
      <c r="BI532">
        <v>0</v>
      </c>
      <c r="BJ532">
        <v>0</v>
      </c>
      <c r="BK532">
        <v>0</v>
      </c>
      <c r="BL532">
        <v>0</v>
      </c>
      <c r="BM532">
        <v>5722.5402489793087</v>
      </c>
      <c r="BN532">
        <v>5722.5402489793087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2.905203027992143</v>
      </c>
      <c r="CG532">
        <v>2.905203027992143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23901.37102684244</v>
      </c>
    </row>
    <row r="533" spans="1:91" x14ac:dyDescent="0.2">
      <c r="A533">
        <v>118</v>
      </c>
      <c r="B533">
        <v>0</v>
      </c>
      <c r="C533">
        <v>8584.1666043650985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242.00460433547849</v>
      </c>
      <c r="N533">
        <v>0</v>
      </c>
      <c r="O533">
        <v>8826.1712087005762</v>
      </c>
      <c r="P533">
        <v>1020.7156732658383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1020.7156732658383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0.28343781399777773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916.73922554879925</v>
      </c>
      <c r="AY533">
        <v>846.81064635675693</v>
      </c>
      <c r="AZ533">
        <v>2.5031249999999998</v>
      </c>
      <c r="BA533">
        <v>0</v>
      </c>
      <c r="BB533">
        <v>0</v>
      </c>
      <c r="BC533">
        <v>0</v>
      </c>
      <c r="BD533">
        <v>0</v>
      </c>
      <c r="BE533">
        <v>248.92846396069424</v>
      </c>
      <c r="BF533">
        <v>0</v>
      </c>
      <c r="BG533">
        <v>0</v>
      </c>
      <c r="BH533">
        <v>2015.2648986802483</v>
      </c>
      <c r="BI533">
        <v>424.12178131045886</v>
      </c>
      <c r="BJ533">
        <v>0</v>
      </c>
      <c r="BK533">
        <v>0</v>
      </c>
      <c r="BL533">
        <v>0</v>
      </c>
      <c r="BM533">
        <v>1346.4800585833668</v>
      </c>
      <c r="BN533">
        <v>1770.6018398938256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3170.1621859536208</v>
      </c>
      <c r="BX533">
        <v>0</v>
      </c>
      <c r="BY533">
        <v>3170.1621859536208</v>
      </c>
      <c r="BZ533">
        <v>0</v>
      </c>
      <c r="CA533">
        <v>25.386993646430295</v>
      </c>
      <c r="CB533">
        <v>0</v>
      </c>
      <c r="CC533">
        <v>0</v>
      </c>
      <c r="CD533">
        <v>0</v>
      </c>
      <c r="CE533">
        <v>0</v>
      </c>
      <c r="CF533">
        <v>171.74798479922251</v>
      </c>
      <c r="CG533">
        <v>197.13497844565279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17000.050784939758</v>
      </c>
    </row>
    <row r="534" spans="1:91" x14ac:dyDescent="0.2">
      <c r="A534">
        <v>119</v>
      </c>
      <c r="B534">
        <v>0</v>
      </c>
      <c r="C534">
        <v>2919.5445130158109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236.3539157445052</v>
      </c>
      <c r="M534">
        <v>0</v>
      </c>
      <c r="N534">
        <v>0</v>
      </c>
      <c r="O534">
        <v>3155.8984287603162</v>
      </c>
      <c r="P534">
        <v>0</v>
      </c>
      <c r="Q534">
        <v>0</v>
      </c>
      <c r="R534">
        <v>0</v>
      </c>
      <c r="S534">
        <v>0</v>
      </c>
      <c r="T534">
        <v>8150.6401800538861</v>
      </c>
      <c r="U534">
        <v>0</v>
      </c>
      <c r="V534">
        <v>0</v>
      </c>
      <c r="W534">
        <v>3413.4076307500181</v>
      </c>
      <c r="X534">
        <v>2933.5553509431638</v>
      </c>
      <c r="Y534">
        <v>0</v>
      </c>
      <c r="Z534">
        <v>0</v>
      </c>
      <c r="AA534">
        <v>58.450393035088091</v>
      </c>
      <c r="AB534">
        <v>14556.053554782156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286.87830370223014</v>
      </c>
      <c r="AL534">
        <v>0</v>
      </c>
      <c r="AM534">
        <v>0</v>
      </c>
      <c r="AN534">
        <v>218.93214068561713</v>
      </c>
      <c r="AO534">
        <v>0</v>
      </c>
      <c r="AP534">
        <v>0</v>
      </c>
      <c r="AQ534">
        <v>0</v>
      </c>
      <c r="AR534">
        <v>0</v>
      </c>
      <c r="AS534">
        <v>3001.7224924103325</v>
      </c>
      <c r="AT534">
        <v>0</v>
      </c>
      <c r="AU534">
        <v>0</v>
      </c>
      <c r="AV534">
        <v>0</v>
      </c>
      <c r="AW534">
        <v>0</v>
      </c>
      <c r="AX534">
        <v>157.64875958225977</v>
      </c>
      <c r="AY534">
        <v>423.40532317837847</v>
      </c>
      <c r="AZ534">
        <v>2.9203125000000001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4091.5073320588176</v>
      </c>
      <c r="BI534">
        <v>106.03044532761471</v>
      </c>
      <c r="BJ534">
        <v>0</v>
      </c>
      <c r="BK534">
        <v>0</v>
      </c>
      <c r="BL534">
        <v>0</v>
      </c>
      <c r="BM534">
        <v>6732.4002929168346</v>
      </c>
      <c r="BN534">
        <v>6838.4307382444495</v>
      </c>
      <c r="BO534">
        <v>0</v>
      </c>
      <c r="BP534">
        <v>0</v>
      </c>
      <c r="BQ534">
        <v>1202.8705218788218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1202.8705218788218</v>
      </c>
      <c r="BZ534">
        <v>0</v>
      </c>
      <c r="CA534">
        <v>0</v>
      </c>
      <c r="CB534">
        <v>0</v>
      </c>
      <c r="CC534">
        <v>1602.5511602027464</v>
      </c>
      <c r="CD534">
        <v>0</v>
      </c>
      <c r="CE534">
        <v>656.57681512252884</v>
      </c>
      <c r="CF534">
        <v>3.631503784990179</v>
      </c>
      <c r="CG534">
        <v>2262.7594791102656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32107.520054834826</v>
      </c>
    </row>
    <row r="535" spans="1:91" x14ac:dyDescent="0.2">
      <c r="A535">
        <v>120</v>
      </c>
      <c r="B535">
        <v>0</v>
      </c>
      <c r="C535">
        <v>10769.054243882538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10769.054243882538</v>
      </c>
      <c r="P535">
        <v>0</v>
      </c>
      <c r="Q535">
        <v>0</v>
      </c>
      <c r="R535">
        <v>0</v>
      </c>
      <c r="S535">
        <v>0</v>
      </c>
      <c r="T535">
        <v>8891.6074691496942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38.139955466486654</v>
      </c>
      <c r="AB535">
        <v>8929.7474246161801</v>
      </c>
      <c r="AC535">
        <v>0</v>
      </c>
      <c r="AD535">
        <v>0</v>
      </c>
      <c r="AE535">
        <v>0</v>
      </c>
      <c r="AF535">
        <v>0</v>
      </c>
      <c r="AG535">
        <v>481.70712817666475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686.26279947656167</v>
      </c>
      <c r="AT535">
        <v>42.613185277400873</v>
      </c>
      <c r="AU535">
        <v>82.937392577958377</v>
      </c>
      <c r="AV535">
        <v>0</v>
      </c>
      <c r="AW535">
        <v>1440.4767226263266</v>
      </c>
      <c r="AX535">
        <v>887.58589360403994</v>
      </c>
      <c r="AY535">
        <v>0</v>
      </c>
      <c r="AZ535">
        <v>0.97343749999999996</v>
      </c>
      <c r="BA535">
        <v>0</v>
      </c>
      <c r="BB535">
        <v>0</v>
      </c>
      <c r="BC535">
        <v>0</v>
      </c>
      <c r="BD535">
        <v>0</v>
      </c>
      <c r="BE535">
        <v>248.92846396069424</v>
      </c>
      <c r="BF535">
        <v>0</v>
      </c>
      <c r="BG535">
        <v>0</v>
      </c>
      <c r="BH535">
        <v>3871.4850231996465</v>
      </c>
      <c r="BI535">
        <v>0</v>
      </c>
      <c r="BJ535">
        <v>0</v>
      </c>
      <c r="BK535">
        <v>0</v>
      </c>
      <c r="BL535">
        <v>0</v>
      </c>
      <c r="BM535">
        <v>5722.5402489793087</v>
      </c>
      <c r="BN535">
        <v>5722.5402489793087</v>
      </c>
      <c r="BO535">
        <v>0</v>
      </c>
      <c r="BP535">
        <v>0</v>
      </c>
      <c r="BQ535">
        <v>0</v>
      </c>
      <c r="BR535">
        <v>868.77740045593737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868.77740045593737</v>
      </c>
      <c r="BZ535">
        <v>0</v>
      </c>
      <c r="CA535">
        <v>3.649522715598926</v>
      </c>
      <c r="CB535">
        <v>0</v>
      </c>
      <c r="CC535">
        <v>3205.1023204054927</v>
      </c>
      <c r="CD535">
        <v>0</v>
      </c>
      <c r="CE535">
        <v>0</v>
      </c>
      <c r="CF535">
        <v>39.718494787350799</v>
      </c>
      <c r="CG535">
        <v>3248.4703379084422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33410.07467904206</v>
      </c>
    </row>
    <row r="536" spans="1:91" x14ac:dyDescent="0.2">
      <c r="A536">
        <v>121</v>
      </c>
      <c r="B536">
        <v>0</v>
      </c>
      <c r="C536">
        <v>11004.374382149805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11004.374382149805</v>
      </c>
      <c r="P536">
        <v>340.23855775527943</v>
      </c>
      <c r="Q536">
        <v>2400.3619678223167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1137.8025435833395</v>
      </c>
      <c r="Y536">
        <v>0</v>
      </c>
      <c r="Z536">
        <v>0</v>
      </c>
      <c r="AA536">
        <v>15.023414313213864</v>
      </c>
      <c r="AB536">
        <v>3893.4264834741498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211.39242031612073</v>
      </c>
      <c r="AJ536">
        <v>0</v>
      </c>
      <c r="AK536">
        <v>0</v>
      </c>
      <c r="AL536">
        <v>0</v>
      </c>
      <c r="AM536">
        <v>2712.5</v>
      </c>
      <c r="AN536">
        <v>218.93214068561713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759.09046596653957</v>
      </c>
      <c r="AY536">
        <v>0</v>
      </c>
      <c r="AZ536">
        <v>1.390625</v>
      </c>
      <c r="BA536">
        <v>0</v>
      </c>
      <c r="BB536">
        <v>0</v>
      </c>
      <c r="BC536">
        <v>0</v>
      </c>
      <c r="BD536">
        <v>0</v>
      </c>
      <c r="BE536">
        <v>248.92846396069424</v>
      </c>
      <c r="BF536">
        <v>0</v>
      </c>
      <c r="BG536">
        <v>0</v>
      </c>
      <c r="BH536">
        <v>4152.2341159289717</v>
      </c>
      <c r="BI536">
        <v>0</v>
      </c>
      <c r="BJ536">
        <v>0</v>
      </c>
      <c r="BK536">
        <v>0</v>
      </c>
      <c r="BL536">
        <v>0</v>
      </c>
      <c r="BM536">
        <v>2019.7200878750502</v>
      </c>
      <c r="BN536">
        <v>2019.7200878750502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4.5619033944986578</v>
      </c>
      <c r="CB536">
        <v>0</v>
      </c>
      <c r="CC536">
        <v>1602.5511602027464</v>
      </c>
      <c r="CD536">
        <v>0</v>
      </c>
      <c r="CE536">
        <v>0</v>
      </c>
      <c r="CF536">
        <v>25.833395852013389</v>
      </c>
      <c r="CG536">
        <v>1632.9464594492583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22702.701528877242</v>
      </c>
    </row>
    <row r="537" spans="1:91" x14ac:dyDescent="0.2">
      <c r="A537">
        <v>122</v>
      </c>
      <c r="B537">
        <v>0</v>
      </c>
      <c r="C537">
        <v>4305.9441174805334</v>
      </c>
      <c r="D537">
        <v>0</v>
      </c>
      <c r="E537">
        <v>0</v>
      </c>
      <c r="F537">
        <v>0</v>
      </c>
      <c r="G537">
        <v>979.2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5285.1441174805332</v>
      </c>
      <c r="P537">
        <v>0</v>
      </c>
      <c r="Q537">
        <v>1163.0372651064699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11920.882860685717</v>
      </c>
      <c r="X537">
        <v>0</v>
      </c>
      <c r="Y537">
        <v>0</v>
      </c>
      <c r="Z537">
        <v>0</v>
      </c>
      <c r="AA537">
        <v>0</v>
      </c>
      <c r="AB537">
        <v>13083.920125792187</v>
      </c>
      <c r="AC537">
        <v>0</v>
      </c>
      <c r="AD537">
        <v>0</v>
      </c>
      <c r="AE537">
        <v>0</v>
      </c>
      <c r="AF537">
        <v>0</v>
      </c>
      <c r="AG537">
        <v>481.70712817666475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328.39821102842569</v>
      </c>
      <c r="AO537">
        <v>0</v>
      </c>
      <c r="AP537">
        <v>809.91355729585462</v>
      </c>
      <c r="AQ537">
        <v>0</v>
      </c>
      <c r="AR537">
        <v>0</v>
      </c>
      <c r="AS537">
        <v>3036.7727932718567</v>
      </c>
      <c r="AT537">
        <v>0</v>
      </c>
      <c r="AU537">
        <v>0</v>
      </c>
      <c r="AV537">
        <v>0</v>
      </c>
      <c r="AW537">
        <v>0</v>
      </c>
      <c r="AX537">
        <v>1389.6855042955785</v>
      </c>
      <c r="AY537">
        <v>846.81064635675693</v>
      </c>
      <c r="AZ537">
        <v>1.9468749999999999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10.964901018865781</v>
      </c>
      <c r="BH537">
        <v>6906.1996164440025</v>
      </c>
      <c r="BI537">
        <v>530.15222663807356</v>
      </c>
      <c r="BJ537">
        <v>0</v>
      </c>
      <c r="BK537">
        <v>0</v>
      </c>
      <c r="BL537">
        <v>0</v>
      </c>
      <c r="BM537">
        <v>1009.8600439375251</v>
      </c>
      <c r="BN537">
        <v>1540.0122705755987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28.124135683129488</v>
      </c>
      <c r="CB537">
        <v>0</v>
      </c>
      <c r="CC537">
        <v>1201.9133701520598</v>
      </c>
      <c r="CD537">
        <v>0</v>
      </c>
      <c r="CE537">
        <v>0</v>
      </c>
      <c r="CF537">
        <v>28.980699132338213</v>
      </c>
      <c r="CG537">
        <v>1259.0182049675275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28074.294335259852</v>
      </c>
    </row>
    <row r="538" spans="1:91" x14ac:dyDescent="0.2">
      <c r="A538">
        <v>123</v>
      </c>
      <c r="B538">
        <v>0</v>
      </c>
      <c r="C538">
        <v>3644.6218681599084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3644.6218681599084</v>
      </c>
      <c r="P538">
        <v>680.47711551055886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0.29070984172599634</v>
      </c>
      <c r="AB538">
        <v>680.76782535228483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700.44716671055994</v>
      </c>
      <c r="AL538">
        <v>0</v>
      </c>
      <c r="AM538">
        <v>0</v>
      </c>
      <c r="AN538">
        <v>218.93214068561713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36.525587380629318</v>
      </c>
      <c r="AU538">
        <v>18.032089163108441</v>
      </c>
      <c r="AV538">
        <v>6.0875978967715536</v>
      </c>
      <c r="AW538">
        <v>0</v>
      </c>
      <c r="AX538">
        <v>443.79294680201997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1423.8175286387063</v>
      </c>
      <c r="BI538">
        <v>0</v>
      </c>
      <c r="BJ538">
        <v>0</v>
      </c>
      <c r="BK538">
        <v>0</v>
      </c>
      <c r="BL538">
        <v>0</v>
      </c>
      <c r="BM538">
        <v>5722.5402489793087</v>
      </c>
      <c r="BN538">
        <v>5722.5402489793087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23.562232288630831</v>
      </c>
      <c r="CB538">
        <v>0</v>
      </c>
      <c r="CC538">
        <v>1201.9133701520598</v>
      </c>
      <c r="CD538">
        <v>0</v>
      </c>
      <c r="CE538">
        <v>0</v>
      </c>
      <c r="CF538">
        <v>78.952789070036246</v>
      </c>
      <c r="CG538">
        <v>1304.4283915107269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12776.175862640936</v>
      </c>
    </row>
    <row r="539" spans="1:91" x14ac:dyDescent="0.2">
      <c r="A539">
        <v>124</v>
      </c>
      <c r="B539">
        <v>0</v>
      </c>
      <c r="C539">
        <v>7708.0086058943398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7708.0086058943398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0.50256124877797914</v>
      </c>
      <c r="AA539">
        <v>0</v>
      </c>
      <c r="AB539">
        <v>0.50256124877797914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218.93214068561713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18.262793690314659</v>
      </c>
      <c r="AU539">
        <v>4.5080222907771104</v>
      </c>
      <c r="AV539">
        <v>0</v>
      </c>
      <c r="AW539">
        <v>0</v>
      </c>
      <c r="AX539">
        <v>887.58589360403994</v>
      </c>
      <c r="AY539">
        <v>423.40532317837847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1552.6941734491272</v>
      </c>
      <c r="BI539">
        <v>0</v>
      </c>
      <c r="BJ539">
        <v>0</v>
      </c>
      <c r="BK539">
        <v>0</v>
      </c>
      <c r="BL539">
        <v>0</v>
      </c>
      <c r="BM539">
        <v>1346.4800585833668</v>
      </c>
      <c r="BN539">
        <v>1346.4800585833668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33.381195950513792</v>
      </c>
      <c r="CG539">
        <v>33.381195950513792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10641.066595126127</v>
      </c>
    </row>
    <row r="540" spans="1:91" x14ac:dyDescent="0.2">
      <c r="A540">
        <v>125</v>
      </c>
      <c r="B540">
        <v>0</v>
      </c>
      <c r="C540">
        <v>7275.8201371936229</v>
      </c>
      <c r="D540">
        <v>0</v>
      </c>
      <c r="E540">
        <v>0</v>
      </c>
      <c r="F540">
        <v>0</v>
      </c>
      <c r="G540">
        <v>979.2</v>
      </c>
      <c r="H540">
        <v>0</v>
      </c>
      <c r="I540">
        <v>0</v>
      </c>
      <c r="J540">
        <v>0</v>
      </c>
      <c r="K540">
        <v>0</v>
      </c>
      <c r="L540">
        <v>806.64879863901933</v>
      </c>
      <c r="M540">
        <v>0</v>
      </c>
      <c r="N540">
        <v>0</v>
      </c>
      <c r="O540">
        <v>9061.6689358326439</v>
      </c>
      <c r="P540">
        <v>1020.7156732658383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759.67819720000477</v>
      </c>
      <c r="Y540">
        <v>0</v>
      </c>
      <c r="Z540">
        <v>0</v>
      </c>
      <c r="AA540">
        <v>30.046828626427729</v>
      </c>
      <c r="AB540">
        <v>1810.4406990922707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2067.2792818457515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248.92846396069424</v>
      </c>
      <c r="BF540">
        <v>0</v>
      </c>
      <c r="BG540">
        <v>0</v>
      </c>
      <c r="BH540">
        <v>2316.2077458064459</v>
      </c>
      <c r="BI540">
        <v>0</v>
      </c>
      <c r="BJ540">
        <v>0</v>
      </c>
      <c r="BK540">
        <v>0</v>
      </c>
      <c r="BL540">
        <v>0</v>
      </c>
      <c r="BM540">
        <v>5049.3002196876259</v>
      </c>
      <c r="BN540">
        <v>5049.3002196876259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400.63779005068659</v>
      </c>
      <c r="CD540">
        <v>0</v>
      </c>
      <c r="CE540">
        <v>0</v>
      </c>
      <c r="CF540">
        <v>109.42878199255789</v>
      </c>
      <c r="CG540">
        <v>510.06657204324449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18747.684172462228</v>
      </c>
    </row>
    <row r="541" spans="1:91" x14ac:dyDescent="0.2">
      <c r="A541">
        <v>126</v>
      </c>
      <c r="B541">
        <v>0</v>
      </c>
      <c r="C541">
        <v>8802.4561241508491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709.06174723351558</v>
      </c>
      <c r="M541">
        <v>242.00460433547849</v>
      </c>
      <c r="N541">
        <v>0</v>
      </c>
      <c r="O541">
        <v>9753.522475719843</v>
      </c>
      <c r="P541">
        <v>680.47711551055886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2234.8021044952443</v>
      </c>
      <c r="X541">
        <v>0</v>
      </c>
      <c r="Y541">
        <v>0</v>
      </c>
      <c r="Z541">
        <v>0</v>
      </c>
      <c r="AA541">
        <v>22.535121469820798</v>
      </c>
      <c r="AB541">
        <v>2937.8143414756237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1483.4376203099882</v>
      </c>
      <c r="AT541">
        <v>103.48916424511641</v>
      </c>
      <c r="AU541">
        <v>9.0160445815542207</v>
      </c>
      <c r="AV541">
        <v>51.026439339633377</v>
      </c>
      <c r="AW541">
        <v>0</v>
      </c>
      <c r="AX541">
        <v>1547.3342638778383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746.78539188208276</v>
      </c>
      <c r="BF541">
        <v>0</v>
      </c>
      <c r="BG541">
        <v>0</v>
      </c>
      <c r="BH541">
        <v>3941.0889242362136</v>
      </c>
      <c r="BI541">
        <v>318.09133598284416</v>
      </c>
      <c r="BJ541">
        <v>0</v>
      </c>
      <c r="BK541">
        <v>0</v>
      </c>
      <c r="BL541">
        <v>0</v>
      </c>
      <c r="BM541">
        <v>2692.9601171667337</v>
      </c>
      <c r="BN541">
        <v>3011.0514531495778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7612.118010963045</v>
      </c>
      <c r="CD541">
        <v>0</v>
      </c>
      <c r="CE541">
        <v>0</v>
      </c>
      <c r="CF541">
        <v>100.38568810387406</v>
      </c>
      <c r="CG541">
        <v>7712.5036990669187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27355.980893648175</v>
      </c>
    </row>
    <row r="542" spans="1:91" x14ac:dyDescent="0.2">
      <c r="A542">
        <v>127</v>
      </c>
      <c r="B542">
        <v>0</v>
      </c>
      <c r="C542">
        <v>8925.853164746979</v>
      </c>
      <c r="D542">
        <v>0</v>
      </c>
      <c r="E542">
        <v>0</v>
      </c>
      <c r="F542">
        <v>0</v>
      </c>
      <c r="G542">
        <v>4201.7624999999998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13127.61566474698</v>
      </c>
      <c r="P542">
        <v>340.23855775527943</v>
      </c>
      <c r="Q542">
        <v>0</v>
      </c>
      <c r="R542">
        <v>0</v>
      </c>
      <c r="S542">
        <v>0</v>
      </c>
      <c r="T542">
        <v>1606.8080608081455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15.604833996665857</v>
      </c>
      <c r="AB542">
        <v>1962.6514525600908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930.38750000000005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1033.6396409228757</v>
      </c>
      <c r="AT542">
        <v>0</v>
      </c>
      <c r="AU542">
        <v>0</v>
      </c>
      <c r="AV542">
        <v>0</v>
      </c>
      <c r="AW542">
        <v>0</v>
      </c>
      <c r="AX542">
        <v>1202.8834127685595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248.92846396069424</v>
      </c>
      <c r="BF542">
        <v>0</v>
      </c>
      <c r="BG542">
        <v>0</v>
      </c>
      <c r="BH542">
        <v>3415.8390176521298</v>
      </c>
      <c r="BI542">
        <v>0</v>
      </c>
      <c r="BJ542">
        <v>0</v>
      </c>
      <c r="BK542">
        <v>0</v>
      </c>
      <c r="BL542">
        <v>0</v>
      </c>
      <c r="BM542">
        <v>8415.5003661460432</v>
      </c>
      <c r="BN542">
        <v>8415.5003661460432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7.6031723241644293</v>
      </c>
      <c r="CB542">
        <v>0</v>
      </c>
      <c r="CC542">
        <v>6410.2046408109854</v>
      </c>
      <c r="CD542">
        <v>0</v>
      </c>
      <c r="CE542">
        <v>34.684848873003531</v>
      </c>
      <c r="CF542">
        <v>101.35408911320476</v>
      </c>
      <c r="CG542">
        <v>6553.8467511213585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33475.453252226602</v>
      </c>
    </row>
    <row r="543" spans="1:91" x14ac:dyDescent="0.2">
      <c r="A543">
        <v>128</v>
      </c>
      <c r="B543">
        <v>0</v>
      </c>
      <c r="C543">
        <v>6828.719400734466</v>
      </c>
      <c r="D543">
        <v>0</v>
      </c>
      <c r="E543">
        <v>0</v>
      </c>
      <c r="F543">
        <v>0</v>
      </c>
      <c r="G543">
        <v>1912.5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8741.219400734466</v>
      </c>
      <c r="P543">
        <v>0</v>
      </c>
      <c r="Q543">
        <v>1006.3414397267468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15.023414313213864</v>
      </c>
      <c r="AB543">
        <v>1021.3648540399606</v>
      </c>
      <c r="AC543">
        <v>0</v>
      </c>
      <c r="AD543">
        <v>0</v>
      </c>
      <c r="AE543">
        <v>0</v>
      </c>
      <c r="AF543">
        <v>0</v>
      </c>
      <c r="AG543">
        <v>709.5119576564025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2049.3740817288258</v>
      </c>
      <c r="AT543">
        <v>0</v>
      </c>
      <c r="AU543">
        <v>0</v>
      </c>
      <c r="AV543">
        <v>244.49609871054292</v>
      </c>
      <c r="AW543">
        <v>0</v>
      </c>
      <c r="AX543">
        <v>443.79294680201997</v>
      </c>
      <c r="AY543">
        <v>423.40532317837847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248.92846396069424</v>
      </c>
      <c r="BF543">
        <v>0</v>
      </c>
      <c r="BG543">
        <v>0</v>
      </c>
      <c r="BH543">
        <v>4119.5088720368631</v>
      </c>
      <c r="BI543">
        <v>0</v>
      </c>
      <c r="BJ543">
        <v>0</v>
      </c>
      <c r="BK543">
        <v>0</v>
      </c>
      <c r="BL543">
        <v>0</v>
      </c>
      <c r="BM543">
        <v>5049.3002196876259</v>
      </c>
      <c r="BN543">
        <v>5049.3002196876259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301.05880364201494</v>
      </c>
      <c r="CB543">
        <v>0</v>
      </c>
      <c r="CC543">
        <v>2403.8267403041195</v>
      </c>
      <c r="CD543">
        <v>0</v>
      </c>
      <c r="CE543">
        <v>0</v>
      </c>
      <c r="CF543">
        <v>21.432899033837813</v>
      </c>
      <c r="CG543">
        <v>2726.3184429799721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21657.71178947889</v>
      </c>
    </row>
    <row r="544" spans="1:91" x14ac:dyDescent="0.2">
      <c r="A544">
        <v>129</v>
      </c>
      <c r="B544">
        <v>0</v>
      </c>
      <c r="C544">
        <v>12974.350216786239</v>
      </c>
      <c r="D544">
        <v>0</v>
      </c>
      <c r="E544">
        <v>0</v>
      </c>
      <c r="F544">
        <v>0</v>
      </c>
      <c r="G544">
        <v>655.98749999999995</v>
      </c>
      <c r="H544">
        <v>0</v>
      </c>
      <c r="I544">
        <v>0</v>
      </c>
      <c r="J544">
        <v>0</v>
      </c>
      <c r="K544">
        <v>0</v>
      </c>
      <c r="L544">
        <v>97.587051405503814</v>
      </c>
      <c r="M544">
        <v>242.00460433547849</v>
      </c>
      <c r="N544">
        <v>0</v>
      </c>
      <c r="O544">
        <v>13969.92937252722</v>
      </c>
      <c r="P544">
        <v>0</v>
      </c>
      <c r="Q544">
        <v>0</v>
      </c>
      <c r="R544">
        <v>0</v>
      </c>
      <c r="S544">
        <v>0</v>
      </c>
      <c r="T544">
        <v>740.96728909580781</v>
      </c>
      <c r="U544">
        <v>0</v>
      </c>
      <c r="V544">
        <v>0</v>
      </c>
      <c r="W544">
        <v>7.1903552614113293</v>
      </c>
      <c r="X544">
        <v>0</v>
      </c>
      <c r="Y544">
        <v>0</v>
      </c>
      <c r="Z544">
        <v>0</v>
      </c>
      <c r="AA544">
        <v>0.58141968345199269</v>
      </c>
      <c r="AB544">
        <v>748.73906404067111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12.384593506362863</v>
      </c>
      <c r="AU544">
        <v>4.5080222907771104</v>
      </c>
      <c r="AV544">
        <v>0</v>
      </c>
      <c r="AW544">
        <v>0</v>
      </c>
      <c r="AX544">
        <v>887.58589360403994</v>
      </c>
      <c r="AY544">
        <v>0</v>
      </c>
      <c r="AZ544">
        <v>2.2250000000000001</v>
      </c>
      <c r="BA544">
        <v>0</v>
      </c>
      <c r="BB544">
        <v>0</v>
      </c>
      <c r="BC544">
        <v>0</v>
      </c>
      <c r="BD544">
        <v>0</v>
      </c>
      <c r="BE544">
        <v>248.92846396069424</v>
      </c>
      <c r="BF544">
        <v>0</v>
      </c>
      <c r="BG544">
        <v>0</v>
      </c>
      <c r="BH544">
        <v>1155.6319733618743</v>
      </c>
      <c r="BI544">
        <v>318.09133598284416</v>
      </c>
      <c r="BJ544">
        <v>0</v>
      </c>
      <c r="BK544">
        <v>0</v>
      </c>
      <c r="BL544">
        <v>0</v>
      </c>
      <c r="BM544">
        <v>8078.880351500201</v>
      </c>
      <c r="BN544">
        <v>8396.9716874830447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9.1238067889973156</v>
      </c>
      <c r="CB544">
        <v>0</v>
      </c>
      <c r="CC544">
        <v>0</v>
      </c>
      <c r="CD544">
        <v>0</v>
      </c>
      <c r="CE544">
        <v>0</v>
      </c>
      <c r="CF544">
        <v>75.03649275652603</v>
      </c>
      <c r="CG544">
        <v>84.160299545523344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24355.432396958335</v>
      </c>
    </row>
    <row r="545" spans="1:91" x14ac:dyDescent="0.2">
      <c r="A545">
        <v>130</v>
      </c>
      <c r="B545">
        <v>0</v>
      </c>
      <c r="C545">
        <v>5843.7314834162498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472.7078314890104</v>
      </c>
      <c r="M545">
        <v>0</v>
      </c>
      <c r="N545">
        <v>0</v>
      </c>
      <c r="O545">
        <v>6316.4393149052603</v>
      </c>
      <c r="P545">
        <v>340.23855775527943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11.733754854080178</v>
      </c>
      <c r="W545">
        <v>0</v>
      </c>
      <c r="X545">
        <v>0</v>
      </c>
      <c r="Y545">
        <v>0</v>
      </c>
      <c r="Z545">
        <v>0</v>
      </c>
      <c r="AA545">
        <v>7.8024169983329283</v>
      </c>
      <c r="AB545">
        <v>359.77472960769256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244.49609871054292</v>
      </c>
      <c r="AT545">
        <v>21.194361669791245</v>
      </c>
      <c r="AU545">
        <v>0</v>
      </c>
      <c r="AV545">
        <v>0</v>
      </c>
      <c r="AW545">
        <v>0</v>
      </c>
      <c r="AX545">
        <v>315.29751916451954</v>
      </c>
      <c r="AY545">
        <v>0</v>
      </c>
      <c r="AZ545">
        <v>1.5296875000000001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582.51766704485374</v>
      </c>
      <c r="BI545">
        <v>424.12178131045886</v>
      </c>
      <c r="BJ545">
        <v>0</v>
      </c>
      <c r="BK545">
        <v>0</v>
      </c>
      <c r="BL545">
        <v>0</v>
      </c>
      <c r="BM545">
        <v>4039.4401757501005</v>
      </c>
      <c r="BN545">
        <v>4463.5619570605595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129.85058774087761</v>
      </c>
      <c r="CG545">
        <v>129.85058774087761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11852.144256359243</v>
      </c>
    </row>
    <row r="546" spans="1:91" x14ac:dyDescent="0.2">
      <c r="A546">
        <v>131</v>
      </c>
      <c r="B546">
        <v>0</v>
      </c>
      <c r="C546">
        <v>9354.6258906775147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9354.6258906775147</v>
      </c>
      <c r="P546">
        <v>680.47711551055886</v>
      </c>
      <c r="Q546">
        <v>3019.0243191802401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3038.7127888000191</v>
      </c>
      <c r="Y546">
        <v>0</v>
      </c>
      <c r="Z546">
        <v>0</v>
      </c>
      <c r="AA546">
        <v>0</v>
      </c>
      <c r="AB546">
        <v>6738.2142234908188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2538.3662791499119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2.5031249999999998</v>
      </c>
      <c r="BA546">
        <v>0</v>
      </c>
      <c r="BB546">
        <v>0</v>
      </c>
      <c r="BC546">
        <v>0</v>
      </c>
      <c r="BD546">
        <v>0</v>
      </c>
      <c r="BE546">
        <v>248.92846396069424</v>
      </c>
      <c r="BF546">
        <v>0</v>
      </c>
      <c r="BG546">
        <v>0</v>
      </c>
      <c r="BH546">
        <v>2789.7978681106065</v>
      </c>
      <c r="BI546">
        <v>530.15222663807356</v>
      </c>
      <c r="BJ546">
        <v>0</v>
      </c>
      <c r="BK546">
        <v>0</v>
      </c>
      <c r="BL546">
        <v>0</v>
      </c>
      <c r="BM546">
        <v>15147.900659062876</v>
      </c>
      <c r="BN546">
        <v>15678.05288570095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132.02949001187173</v>
      </c>
      <c r="CG546">
        <v>132.02949001187173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34692.720357991762</v>
      </c>
    </row>
    <row r="547" spans="1:91" x14ac:dyDescent="0.2">
      <c r="A547">
        <v>132</v>
      </c>
      <c r="B547">
        <v>0</v>
      </c>
      <c r="C547">
        <v>4033.8693203618877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4033.8693203618877</v>
      </c>
      <c r="P547">
        <v>340.23855775527943</v>
      </c>
      <c r="Q547">
        <v>775.35817673764666</v>
      </c>
      <c r="R547">
        <v>0</v>
      </c>
      <c r="S547">
        <v>0</v>
      </c>
      <c r="T547">
        <v>9200.1038659227434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10315.70060041567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1585.490498989255</v>
      </c>
      <c r="AT547">
        <v>0</v>
      </c>
      <c r="AU547">
        <v>0</v>
      </c>
      <c r="AV547">
        <v>0</v>
      </c>
      <c r="AW547">
        <v>0</v>
      </c>
      <c r="AX547">
        <v>157.64875958225977</v>
      </c>
      <c r="AY547">
        <v>0</v>
      </c>
      <c r="AZ547">
        <v>0.27812500000000001</v>
      </c>
      <c r="BA547">
        <v>236.57276422968752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1979.9901478012023</v>
      </c>
      <c r="BI547">
        <v>318.09133598284416</v>
      </c>
      <c r="BJ547">
        <v>0</v>
      </c>
      <c r="BK547">
        <v>0</v>
      </c>
      <c r="BL547">
        <v>0</v>
      </c>
      <c r="BM547">
        <v>3366.2001464584173</v>
      </c>
      <c r="BN547">
        <v>3684.2914824412615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134.00898430672052</v>
      </c>
      <c r="CG547">
        <v>134.00898430672052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20147.860535326745</v>
      </c>
    </row>
    <row r="548" spans="1:91" x14ac:dyDescent="0.2">
      <c r="A548">
        <v>133</v>
      </c>
      <c r="B548">
        <v>0</v>
      </c>
      <c r="C548">
        <v>11666.003749614763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11666.003749614763</v>
      </c>
      <c r="P548">
        <v>0</v>
      </c>
      <c r="Q548">
        <v>387.67908836882333</v>
      </c>
      <c r="R548">
        <v>0</v>
      </c>
      <c r="S548">
        <v>0</v>
      </c>
      <c r="T548">
        <v>788.58033136480663</v>
      </c>
      <c r="U548">
        <v>0</v>
      </c>
      <c r="V548">
        <v>11.733754854080178</v>
      </c>
      <c r="W548">
        <v>0</v>
      </c>
      <c r="X548">
        <v>759.67819720000477</v>
      </c>
      <c r="Y548">
        <v>0</v>
      </c>
      <c r="Z548">
        <v>0</v>
      </c>
      <c r="AA548">
        <v>0</v>
      </c>
      <c r="AB548">
        <v>1947.6713717877151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211.39242031612073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315.29751916451954</v>
      </c>
      <c r="AY548">
        <v>0</v>
      </c>
      <c r="AZ548">
        <v>1.9468749999999999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528.63681448064028</v>
      </c>
      <c r="BI548">
        <v>424.12178131045886</v>
      </c>
      <c r="BJ548">
        <v>0</v>
      </c>
      <c r="BK548">
        <v>0</v>
      </c>
      <c r="BL548">
        <v>0</v>
      </c>
      <c r="BM548">
        <v>5049.3002196876259</v>
      </c>
      <c r="BN548">
        <v>5473.4220009980845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801.27558010137318</v>
      </c>
      <c r="CD548">
        <v>0</v>
      </c>
      <c r="CE548">
        <v>0</v>
      </c>
      <c r="CF548">
        <v>34.107496707511828</v>
      </c>
      <c r="CG548">
        <v>835.38307680888499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20451.117013690087</v>
      </c>
    </row>
    <row r="549" spans="1:91" x14ac:dyDescent="0.2">
      <c r="A549">
        <v>134</v>
      </c>
      <c r="B549">
        <v>0</v>
      </c>
      <c r="C549">
        <v>5197.0143837097303</v>
      </c>
      <c r="D549">
        <v>0</v>
      </c>
      <c r="E549">
        <v>0</v>
      </c>
      <c r="F549">
        <v>0</v>
      </c>
      <c r="G549">
        <v>3825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9022.0143837097312</v>
      </c>
      <c r="P549">
        <v>680.47711551055886</v>
      </c>
      <c r="Q549">
        <v>0</v>
      </c>
      <c r="R549">
        <v>0</v>
      </c>
      <c r="S549">
        <v>0</v>
      </c>
      <c r="T549">
        <v>7409.6728909580779</v>
      </c>
      <c r="U549">
        <v>100.71894345437795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30.337538468153724</v>
      </c>
      <c r="AB549">
        <v>8221.206488391168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218.93214068561713</v>
      </c>
      <c r="AO549">
        <v>0</v>
      </c>
      <c r="AP549">
        <v>0</v>
      </c>
      <c r="AQ549">
        <v>309.64832376527772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315.29751916451954</v>
      </c>
      <c r="AY549">
        <v>0</v>
      </c>
      <c r="AZ549">
        <v>3.7546875000000002</v>
      </c>
      <c r="BA549">
        <v>0</v>
      </c>
      <c r="BB549">
        <v>0</v>
      </c>
      <c r="BC549">
        <v>0</v>
      </c>
      <c r="BD549">
        <v>0</v>
      </c>
      <c r="BE549">
        <v>552.79152682071197</v>
      </c>
      <c r="BF549">
        <v>0</v>
      </c>
      <c r="BG549">
        <v>0</v>
      </c>
      <c r="BH549">
        <v>1400.4241979361263</v>
      </c>
      <c r="BI549">
        <v>318.09133598284416</v>
      </c>
      <c r="BJ549">
        <v>0</v>
      </c>
      <c r="BK549">
        <v>0</v>
      </c>
      <c r="BL549">
        <v>0</v>
      </c>
      <c r="BM549">
        <v>8415.5003661460432</v>
      </c>
      <c r="BN549">
        <v>8733.5917021288878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27377.236772165914</v>
      </c>
    </row>
    <row r="550" spans="1:91" x14ac:dyDescent="0.2">
      <c r="A550">
        <v>135</v>
      </c>
      <c r="B550">
        <v>0</v>
      </c>
      <c r="C550">
        <v>6505.3608508812067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6505.3608508812067</v>
      </c>
      <c r="P550">
        <v>680.47711551055886</v>
      </c>
      <c r="Q550">
        <v>2012.6828794534936</v>
      </c>
      <c r="R550">
        <v>0</v>
      </c>
      <c r="S550">
        <v>0</v>
      </c>
      <c r="T550">
        <v>7409.6728909580779</v>
      </c>
      <c r="U550">
        <v>100.71894345437795</v>
      </c>
      <c r="V550">
        <v>7.8225032360534517</v>
      </c>
      <c r="W550">
        <v>0</v>
      </c>
      <c r="X550">
        <v>1519.3563944000095</v>
      </c>
      <c r="Y550">
        <v>0</v>
      </c>
      <c r="Z550">
        <v>0</v>
      </c>
      <c r="AA550">
        <v>139.43590753999698</v>
      </c>
      <c r="AB550">
        <v>11870.166634552566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218.93214068561713</v>
      </c>
      <c r="AO550">
        <v>0</v>
      </c>
      <c r="AP550">
        <v>0</v>
      </c>
      <c r="AQ550">
        <v>928.94497129583317</v>
      </c>
      <c r="AR550">
        <v>0</v>
      </c>
      <c r="AS550">
        <v>0</v>
      </c>
      <c r="AT550">
        <v>0</v>
      </c>
      <c r="AU550">
        <v>37.857169670187268</v>
      </c>
      <c r="AV550">
        <v>0</v>
      </c>
      <c r="AW550">
        <v>0</v>
      </c>
      <c r="AX550">
        <v>315.29751916451954</v>
      </c>
      <c r="AY550">
        <v>0</v>
      </c>
      <c r="AZ550">
        <v>1.1125</v>
      </c>
      <c r="BA550">
        <v>0</v>
      </c>
      <c r="BB550">
        <v>0</v>
      </c>
      <c r="BC550">
        <v>0</v>
      </c>
      <c r="BD550">
        <v>0</v>
      </c>
      <c r="BE550">
        <v>497.85692792138849</v>
      </c>
      <c r="BF550">
        <v>0</v>
      </c>
      <c r="BG550">
        <v>0</v>
      </c>
      <c r="BH550">
        <v>2000.0012287375455</v>
      </c>
      <c r="BI550">
        <v>106.03044532761471</v>
      </c>
      <c r="BJ550">
        <v>0</v>
      </c>
      <c r="BK550">
        <v>0</v>
      </c>
      <c r="BL550">
        <v>0</v>
      </c>
      <c r="BM550">
        <v>18514.100805521295</v>
      </c>
      <c r="BN550">
        <v>18620.13125084891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1201.9133701520598</v>
      </c>
      <c r="CD550">
        <v>0</v>
      </c>
      <c r="CE550">
        <v>0</v>
      </c>
      <c r="CF550">
        <v>90.901085986712218</v>
      </c>
      <c r="CG550">
        <v>1292.8144561387719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40288.474421159</v>
      </c>
    </row>
    <row r="551" spans="1:91" x14ac:dyDescent="0.2">
      <c r="A551">
        <v>136</v>
      </c>
      <c r="B551">
        <v>0</v>
      </c>
      <c r="C551">
        <v>4731.8701728030192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4731.8701728030192</v>
      </c>
      <c r="P551">
        <v>340.23855775527943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0.29070984172599634</v>
      </c>
      <c r="AB551">
        <v>340.5292675970054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218.93214068561713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48.700783174172429</v>
      </c>
      <c r="AU551">
        <v>60.706491314699264</v>
      </c>
      <c r="AV551">
        <v>159.16691591567167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487.50633109016053</v>
      </c>
      <c r="BI551">
        <v>0</v>
      </c>
      <c r="BJ551">
        <v>0</v>
      </c>
      <c r="BK551">
        <v>0</v>
      </c>
      <c r="BL551">
        <v>0</v>
      </c>
      <c r="BM551">
        <v>3029.5801318125755</v>
      </c>
      <c r="BN551">
        <v>3029.5801318125755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121.61917916156655</v>
      </c>
      <c r="CG551">
        <v>121.61917916156655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8711.105082464328</v>
      </c>
    </row>
    <row r="552" spans="1:91" x14ac:dyDescent="0.2">
      <c r="A552">
        <v>137</v>
      </c>
      <c r="B552">
        <v>0</v>
      </c>
      <c r="C552">
        <v>6505.3608508812067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6505.3608508812067</v>
      </c>
      <c r="P552">
        <v>1020.7156732658383</v>
      </c>
      <c r="Q552">
        <v>0</v>
      </c>
      <c r="R552">
        <v>0</v>
      </c>
      <c r="S552">
        <v>0</v>
      </c>
      <c r="T552">
        <v>5186.7710236706544</v>
      </c>
      <c r="U552">
        <v>0</v>
      </c>
      <c r="V552">
        <v>0.2865789524483992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6207.7732758889415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42.613185277400873</v>
      </c>
      <c r="AU552">
        <v>4.5080222907771104</v>
      </c>
      <c r="AV552">
        <v>153.07931801890012</v>
      </c>
      <c r="AW552">
        <v>0</v>
      </c>
      <c r="AX552">
        <v>0</v>
      </c>
      <c r="AY552">
        <v>0</v>
      </c>
      <c r="AZ552">
        <v>0.13906250000000001</v>
      </c>
      <c r="BA552">
        <v>0</v>
      </c>
      <c r="BB552">
        <v>0</v>
      </c>
      <c r="BC552">
        <v>0</v>
      </c>
      <c r="BD552">
        <v>0</v>
      </c>
      <c r="BE552">
        <v>248.92846396069424</v>
      </c>
      <c r="BF552">
        <v>0</v>
      </c>
      <c r="BG552">
        <v>0</v>
      </c>
      <c r="BH552">
        <v>449.26805204777236</v>
      </c>
      <c r="BI552">
        <v>106.03044532761471</v>
      </c>
      <c r="BJ552">
        <v>0</v>
      </c>
      <c r="BK552">
        <v>0</v>
      </c>
      <c r="BL552">
        <v>0</v>
      </c>
      <c r="BM552">
        <v>3029.5801318125755</v>
      </c>
      <c r="BN552">
        <v>3135.6105771401903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78.468588565370894</v>
      </c>
      <c r="CG552">
        <v>78.468588565370894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16376.481344523479</v>
      </c>
    </row>
    <row r="553" spans="1:91" x14ac:dyDescent="0.2">
      <c r="A553">
        <v>138</v>
      </c>
      <c r="B553">
        <v>0</v>
      </c>
      <c r="C553">
        <v>4426.555097397315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603.67064065895704</v>
      </c>
      <c r="M553">
        <v>0</v>
      </c>
      <c r="N553">
        <v>0</v>
      </c>
      <c r="O553">
        <v>5030.2257380562723</v>
      </c>
      <c r="P553">
        <v>340.23855775527943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0.50256124877797914</v>
      </c>
      <c r="AA553">
        <v>8.0931268400589254</v>
      </c>
      <c r="AB553">
        <v>348.83424584411631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32.322568899235577</v>
      </c>
      <c r="AU553">
        <v>13.524066872331332</v>
      </c>
      <c r="AV553">
        <v>102.05287867926675</v>
      </c>
      <c r="AW553">
        <v>0</v>
      </c>
      <c r="AX553">
        <v>0</v>
      </c>
      <c r="AY553">
        <v>423.40532317837847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922.40316907735564</v>
      </c>
      <c r="BF553">
        <v>0</v>
      </c>
      <c r="BG553">
        <v>0</v>
      </c>
      <c r="BH553">
        <v>1493.7080067065676</v>
      </c>
      <c r="BI553">
        <v>0</v>
      </c>
      <c r="BJ553">
        <v>0</v>
      </c>
      <c r="BK553">
        <v>0</v>
      </c>
      <c r="BL553">
        <v>0</v>
      </c>
      <c r="BM553">
        <v>1346.4800585833668</v>
      </c>
      <c r="BN553">
        <v>1346.4800585833668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20.464498024507098</v>
      </c>
      <c r="CG553">
        <v>20.464498024507098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8239.7125472148291</v>
      </c>
    </row>
    <row r="554" spans="1:91" x14ac:dyDescent="0.2">
      <c r="A554">
        <v>139</v>
      </c>
      <c r="B554">
        <v>0</v>
      </c>
      <c r="C554">
        <v>3656.0958110848987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3656.0958110848987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3.9112516180267258</v>
      </c>
      <c r="W554">
        <v>0</v>
      </c>
      <c r="X554">
        <v>759.67819720000477</v>
      </c>
      <c r="Y554">
        <v>0</v>
      </c>
      <c r="Z554">
        <v>0</v>
      </c>
      <c r="AA554">
        <v>15.314124154939861</v>
      </c>
      <c r="AB554">
        <v>778.90357297297146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18.262793690314659</v>
      </c>
      <c r="AU554">
        <v>0</v>
      </c>
      <c r="AV554">
        <v>0</v>
      </c>
      <c r="AW554">
        <v>0</v>
      </c>
      <c r="AX554">
        <v>0</v>
      </c>
      <c r="AY554">
        <v>846.81064635675693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865.07344004707159</v>
      </c>
      <c r="BI554">
        <v>106.03044532761471</v>
      </c>
      <c r="BJ554">
        <v>0</v>
      </c>
      <c r="BK554">
        <v>0</v>
      </c>
      <c r="BL554">
        <v>0</v>
      </c>
      <c r="BM554">
        <v>2019.7200878750502</v>
      </c>
      <c r="BN554">
        <v>2125.7505332026649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801.27558010137318</v>
      </c>
      <c r="CD554">
        <v>0</v>
      </c>
      <c r="CE554">
        <v>0</v>
      </c>
      <c r="CF554">
        <v>103.09148315572088</v>
      </c>
      <c r="CG554">
        <v>904.36706325709406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8330.1904205647006</v>
      </c>
    </row>
    <row r="555" spans="1:91" x14ac:dyDescent="0.2">
      <c r="A555">
        <v>140</v>
      </c>
      <c r="B555">
        <v>0</v>
      </c>
      <c r="C555">
        <v>11469.803129137581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11469.803129137581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11.733754854080178</v>
      </c>
      <c r="W555">
        <v>0</v>
      </c>
      <c r="X555">
        <v>0</v>
      </c>
      <c r="Y555">
        <v>0</v>
      </c>
      <c r="Z555">
        <v>0</v>
      </c>
      <c r="AA555">
        <v>15.314124154939861</v>
      </c>
      <c r="AB555">
        <v>27.04787900902004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48.700783174172429</v>
      </c>
      <c r="AU555">
        <v>18.032089163108441</v>
      </c>
      <c r="AV555">
        <v>0</v>
      </c>
      <c r="AW555">
        <v>0</v>
      </c>
      <c r="AX555">
        <v>0</v>
      </c>
      <c r="AY555">
        <v>423.40532317837847</v>
      </c>
      <c r="AZ555">
        <v>0.55625000000000002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490.69444551565931</v>
      </c>
      <c r="BI555">
        <v>318.09133598284416</v>
      </c>
      <c r="BJ555">
        <v>0</v>
      </c>
      <c r="BK555">
        <v>0</v>
      </c>
      <c r="BL555">
        <v>0</v>
      </c>
      <c r="BM555">
        <v>8415.5003661460432</v>
      </c>
      <c r="BN555">
        <v>8733.5917021288878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127.7941271234638</v>
      </c>
      <c r="CB555">
        <v>0</v>
      </c>
      <c r="CC555">
        <v>0</v>
      </c>
      <c r="CD555">
        <v>0</v>
      </c>
      <c r="CE555">
        <v>0</v>
      </c>
      <c r="CF555">
        <v>40.928996049014195</v>
      </c>
      <c r="CG555">
        <v>168.72312317247798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20889.860278963624</v>
      </c>
    </row>
    <row r="556" spans="1:91" x14ac:dyDescent="0.2">
      <c r="A556">
        <v>141</v>
      </c>
      <c r="B556">
        <v>0</v>
      </c>
      <c r="C556">
        <v>6859.2116462076128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6859.2116462076128</v>
      </c>
      <c r="P556">
        <v>0</v>
      </c>
      <c r="Q556">
        <v>1006.3414397267468</v>
      </c>
      <c r="R556">
        <v>0</v>
      </c>
      <c r="S556">
        <v>0</v>
      </c>
      <c r="T556">
        <v>0</v>
      </c>
      <c r="U556">
        <v>0</v>
      </c>
      <c r="V556">
        <v>3.9112516180267258</v>
      </c>
      <c r="W556">
        <v>0</v>
      </c>
      <c r="X556">
        <v>0</v>
      </c>
      <c r="Y556">
        <v>0</v>
      </c>
      <c r="Z556">
        <v>0</v>
      </c>
      <c r="AA556">
        <v>7.5117071566069322</v>
      </c>
      <c r="AB556">
        <v>1017.7643985013805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109.46607034280856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12.175195793543107</v>
      </c>
      <c r="AU556">
        <v>0</v>
      </c>
      <c r="AV556">
        <v>0</v>
      </c>
      <c r="AW556">
        <v>0</v>
      </c>
      <c r="AX556">
        <v>157.64875958225977</v>
      </c>
      <c r="AY556">
        <v>423.40532317837847</v>
      </c>
      <c r="AZ556">
        <v>0.27812500000000001</v>
      </c>
      <c r="BA556">
        <v>236.57276422968752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939.54623812667751</v>
      </c>
      <c r="BI556">
        <v>106.03044532761471</v>
      </c>
      <c r="BJ556">
        <v>0</v>
      </c>
      <c r="BK556">
        <v>0</v>
      </c>
      <c r="BL556">
        <v>0</v>
      </c>
      <c r="BM556">
        <v>3029.5801318125755</v>
      </c>
      <c r="BN556">
        <v>3135.6105771401903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13.88509893533741</v>
      </c>
      <c r="CG556">
        <v>13.88509893533741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11966.017958911201</v>
      </c>
    </row>
    <row r="557" spans="1:91" x14ac:dyDescent="0.2">
      <c r="A557">
        <v>142</v>
      </c>
      <c r="B557">
        <v>0</v>
      </c>
      <c r="C557">
        <v>2616.6929343429529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2616.6929343429529</v>
      </c>
      <c r="P557">
        <v>680.47711551055886</v>
      </c>
      <c r="Q557">
        <v>0</v>
      </c>
      <c r="R557">
        <v>0</v>
      </c>
      <c r="S557">
        <v>0</v>
      </c>
      <c r="T557">
        <v>0</v>
      </c>
      <c r="U557">
        <v>486.23812459083422</v>
      </c>
      <c r="V557">
        <v>0</v>
      </c>
      <c r="W557">
        <v>0.25903779153143841</v>
      </c>
      <c r="X557">
        <v>0.25903779153143841</v>
      </c>
      <c r="Y557">
        <v>0</v>
      </c>
      <c r="Z557">
        <v>0</v>
      </c>
      <c r="AA557">
        <v>0</v>
      </c>
      <c r="AB557">
        <v>1167.2333156844561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109.46607034280856</v>
      </c>
      <c r="AO557">
        <v>0</v>
      </c>
      <c r="AP557">
        <v>0</v>
      </c>
      <c r="AQ557">
        <v>0</v>
      </c>
      <c r="AR557">
        <v>0</v>
      </c>
      <c r="AS557">
        <v>784.51473547126216</v>
      </c>
      <c r="AT557">
        <v>0</v>
      </c>
      <c r="AU557">
        <v>37.857169670187268</v>
      </c>
      <c r="AV557">
        <v>0</v>
      </c>
      <c r="AW557">
        <v>0</v>
      </c>
      <c r="AX557">
        <v>157.64875958225977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1089.4867350665177</v>
      </c>
      <c r="BI557">
        <v>0</v>
      </c>
      <c r="BJ557">
        <v>0</v>
      </c>
      <c r="BK557">
        <v>0</v>
      </c>
      <c r="BL557">
        <v>0</v>
      </c>
      <c r="BM557">
        <v>336.62001464584171</v>
      </c>
      <c r="BN557">
        <v>336.62001464584171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58.488291045529145</v>
      </c>
      <c r="CG557">
        <v>58.488291045529145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5268.5212907852965</v>
      </c>
    </row>
    <row r="558" spans="1:91" x14ac:dyDescent="0.2">
      <c r="A558">
        <v>143</v>
      </c>
      <c r="B558">
        <v>0</v>
      </c>
      <c r="C558">
        <v>1308.3464671714764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1308.3464671714764</v>
      </c>
      <c r="P558">
        <v>0</v>
      </c>
      <c r="Q558">
        <v>0</v>
      </c>
      <c r="R558">
        <v>0</v>
      </c>
      <c r="S558">
        <v>0</v>
      </c>
      <c r="T558">
        <v>5186.7710236706544</v>
      </c>
      <c r="U558">
        <v>100.71894345437795</v>
      </c>
      <c r="V558">
        <v>19.556258090133628</v>
      </c>
      <c r="W558">
        <v>0</v>
      </c>
      <c r="X558">
        <v>0</v>
      </c>
      <c r="Y558">
        <v>0</v>
      </c>
      <c r="Z558">
        <v>0</v>
      </c>
      <c r="AA558">
        <v>30.046828626427729</v>
      </c>
      <c r="AB558">
        <v>5337.0930538415932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0.41718749999999999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0.41718749999999999</v>
      </c>
      <c r="BI558">
        <v>318.09133598284416</v>
      </c>
      <c r="BJ558">
        <v>0</v>
      </c>
      <c r="BK558">
        <v>0</v>
      </c>
      <c r="BL558">
        <v>0</v>
      </c>
      <c r="BM558">
        <v>12454.940541896143</v>
      </c>
      <c r="BN558">
        <v>12773.031877878988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7.6031723241644293</v>
      </c>
      <c r="CB558">
        <v>0</v>
      </c>
      <c r="CC558">
        <v>801.27558010137318</v>
      </c>
      <c r="CD558">
        <v>0</v>
      </c>
      <c r="CE558">
        <v>0</v>
      </c>
      <c r="CF558">
        <v>65.793990891696865</v>
      </c>
      <c r="CG558">
        <v>874.67274331723456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20293.561329709293</v>
      </c>
    </row>
    <row r="559" spans="1:91" x14ac:dyDescent="0.2">
      <c r="A559">
        <v>144</v>
      </c>
      <c r="B559">
        <v>0</v>
      </c>
      <c r="C559">
        <v>9517.8707689487019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9517.8707689487019</v>
      </c>
      <c r="P559">
        <v>0</v>
      </c>
      <c r="Q559">
        <v>0</v>
      </c>
      <c r="R559">
        <v>0</v>
      </c>
      <c r="S559">
        <v>0.14094224804199171</v>
      </c>
      <c r="T559">
        <v>5186.7710236706544</v>
      </c>
      <c r="U559">
        <v>0</v>
      </c>
      <c r="V559">
        <v>23.467509708160357</v>
      </c>
      <c r="W559">
        <v>0</v>
      </c>
      <c r="X559">
        <v>759.67819720000477</v>
      </c>
      <c r="Y559">
        <v>0</v>
      </c>
      <c r="Z559">
        <v>0</v>
      </c>
      <c r="AA559">
        <v>132.79632990856803</v>
      </c>
      <c r="AB559">
        <v>6102.8540027354284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443.79294680201997</v>
      </c>
      <c r="AY559">
        <v>0</v>
      </c>
      <c r="AZ559">
        <v>1.1125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444.90544680201998</v>
      </c>
      <c r="BI559">
        <v>212.06089065522943</v>
      </c>
      <c r="BJ559">
        <v>0</v>
      </c>
      <c r="BK559">
        <v>0</v>
      </c>
      <c r="BL559">
        <v>0</v>
      </c>
      <c r="BM559">
        <v>11781.700512604461</v>
      </c>
      <c r="BN559">
        <v>11993.76140325969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1201.9133701520598</v>
      </c>
      <c r="CD559">
        <v>0</v>
      </c>
      <c r="CE559">
        <v>0</v>
      </c>
      <c r="CF559">
        <v>31.401701655664997</v>
      </c>
      <c r="CG559">
        <v>1233.3150718077247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29292.706693553562</v>
      </c>
    </row>
    <row r="560" spans="1:91" x14ac:dyDescent="0.2">
      <c r="A560">
        <v>145</v>
      </c>
      <c r="B560">
        <v>0</v>
      </c>
      <c r="C560">
        <v>7708.0086058943398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242.00460433547849</v>
      </c>
      <c r="N560">
        <v>0</v>
      </c>
      <c r="O560">
        <v>7950.0132102298185</v>
      </c>
      <c r="P560">
        <v>680.47711551055886</v>
      </c>
      <c r="Q560">
        <v>0</v>
      </c>
      <c r="R560">
        <v>0</v>
      </c>
      <c r="S560">
        <v>0</v>
      </c>
      <c r="T560">
        <v>5186.7710236706544</v>
      </c>
      <c r="U560">
        <v>972.47624918166844</v>
      </c>
      <c r="V560">
        <v>86.047535596587963</v>
      </c>
      <c r="W560">
        <v>0</v>
      </c>
      <c r="X560">
        <v>0</v>
      </c>
      <c r="Y560">
        <v>0</v>
      </c>
      <c r="Z560">
        <v>0</v>
      </c>
      <c r="AA560">
        <v>16.186253680117851</v>
      </c>
      <c r="AB560">
        <v>6941.958177639588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1202.8834127685595</v>
      </c>
      <c r="AY560">
        <v>0</v>
      </c>
      <c r="AZ560">
        <v>1.66875</v>
      </c>
      <c r="BA560">
        <v>0</v>
      </c>
      <c r="BB560">
        <v>0</v>
      </c>
      <c r="BC560">
        <v>0</v>
      </c>
      <c r="BD560">
        <v>0</v>
      </c>
      <c r="BE560">
        <v>248.92846396069424</v>
      </c>
      <c r="BF560">
        <v>0</v>
      </c>
      <c r="BG560">
        <v>0</v>
      </c>
      <c r="BH560">
        <v>1453.4806267292538</v>
      </c>
      <c r="BI560">
        <v>424.12178131045886</v>
      </c>
      <c r="BJ560">
        <v>0</v>
      </c>
      <c r="BK560">
        <v>0</v>
      </c>
      <c r="BL560">
        <v>0</v>
      </c>
      <c r="BM560">
        <v>3366.2001464584173</v>
      </c>
      <c r="BN560">
        <v>3790.3219277688763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13.642998683004731</v>
      </c>
      <c r="CG560">
        <v>13.642998683004731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20149.416941050538</v>
      </c>
    </row>
    <row r="561" spans="1:91" x14ac:dyDescent="0.2">
      <c r="A561">
        <v>146</v>
      </c>
      <c r="B561">
        <v>0</v>
      </c>
      <c r="C561">
        <v>8850.6466980617824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8850.6466980617824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58.668774270400888</v>
      </c>
      <c r="W561">
        <v>0</v>
      </c>
      <c r="X561">
        <v>0</v>
      </c>
      <c r="Y561">
        <v>0</v>
      </c>
      <c r="Z561">
        <v>0</v>
      </c>
      <c r="AA561">
        <v>100.26858161142408</v>
      </c>
      <c r="AB561">
        <v>158.93735588182497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987.32547041279008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2.5127725538370731</v>
      </c>
      <c r="AU561">
        <v>0</v>
      </c>
      <c r="AV561">
        <v>0</v>
      </c>
      <c r="AW561">
        <v>0</v>
      </c>
      <c r="AX561">
        <v>696.10597361526402</v>
      </c>
      <c r="AY561">
        <v>0</v>
      </c>
      <c r="AZ561">
        <v>0.6953125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1686.6395290818912</v>
      </c>
      <c r="BI561">
        <v>212.06089065522943</v>
      </c>
      <c r="BJ561">
        <v>0</v>
      </c>
      <c r="BK561">
        <v>0</v>
      </c>
      <c r="BL561">
        <v>0</v>
      </c>
      <c r="BM561">
        <v>5049.3002196876259</v>
      </c>
      <c r="BN561">
        <v>5261.3611103428557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84.623312154767632</v>
      </c>
      <c r="CB561">
        <v>0</v>
      </c>
      <c r="CC561">
        <v>0</v>
      </c>
      <c r="CD561">
        <v>0</v>
      </c>
      <c r="CE561">
        <v>0</v>
      </c>
      <c r="CF561">
        <v>6.052506308316965</v>
      </c>
      <c r="CG561">
        <v>90.675818463084596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16048.26051183144</v>
      </c>
    </row>
    <row r="562" spans="1:91" x14ac:dyDescent="0.2">
      <c r="A562">
        <v>147</v>
      </c>
      <c r="B562">
        <v>0</v>
      </c>
      <c r="C562">
        <v>9445.4123350774189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9445.4123350774189</v>
      </c>
      <c r="P562">
        <v>0</v>
      </c>
      <c r="Q562">
        <v>1006.3414397267468</v>
      </c>
      <c r="R562">
        <v>0</v>
      </c>
      <c r="S562">
        <v>0</v>
      </c>
      <c r="T562">
        <v>1606.8080608081455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111.6137628147886</v>
      </c>
      <c r="AB562">
        <v>2724.763263349681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1483.4376203099882</v>
      </c>
      <c r="AT562">
        <v>0</v>
      </c>
      <c r="AU562">
        <v>0</v>
      </c>
      <c r="AV562">
        <v>0</v>
      </c>
      <c r="AW562">
        <v>0</v>
      </c>
      <c r="AX562">
        <v>1775.1717872080799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3258.6094075180681</v>
      </c>
      <c r="BI562">
        <v>4697.2231616651779</v>
      </c>
      <c r="BJ562">
        <v>0</v>
      </c>
      <c r="BK562">
        <v>0</v>
      </c>
      <c r="BL562">
        <v>0</v>
      </c>
      <c r="BM562">
        <v>15147.900659062876</v>
      </c>
      <c r="BN562">
        <v>19845.123820728055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83.310593612024462</v>
      </c>
      <c r="CG562">
        <v>83.310593612024462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35357.219420285248</v>
      </c>
    </row>
    <row r="563" spans="1:91" x14ac:dyDescent="0.2">
      <c r="A563">
        <v>148</v>
      </c>
      <c r="B563">
        <v>0</v>
      </c>
      <c r="C563">
        <v>9010.8312251110237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9010.8312251110237</v>
      </c>
      <c r="P563">
        <v>0</v>
      </c>
      <c r="Q563">
        <v>0</v>
      </c>
      <c r="R563">
        <v>0</v>
      </c>
      <c r="S563">
        <v>0</v>
      </c>
      <c r="T563">
        <v>12596.443914628733</v>
      </c>
      <c r="U563">
        <v>0</v>
      </c>
      <c r="V563">
        <v>3.9112516180267258</v>
      </c>
      <c r="W563">
        <v>0</v>
      </c>
      <c r="X563">
        <v>0</v>
      </c>
      <c r="Y563">
        <v>0</v>
      </c>
      <c r="Z563">
        <v>0</v>
      </c>
      <c r="AA563">
        <v>0.58141968345199269</v>
      </c>
      <c r="AB563">
        <v>12600.936585930212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0.14171890699888887</v>
      </c>
      <c r="AS563">
        <v>2293.8701804393686</v>
      </c>
      <c r="AT563">
        <v>0</v>
      </c>
      <c r="AU563">
        <v>0</v>
      </c>
      <c r="AV563">
        <v>0</v>
      </c>
      <c r="AW563">
        <v>0</v>
      </c>
      <c r="AX563">
        <v>601.44170638427977</v>
      </c>
      <c r="AY563">
        <v>423.40532317837847</v>
      </c>
      <c r="AZ563">
        <v>1.5296875000000001</v>
      </c>
      <c r="BA563">
        <v>0</v>
      </c>
      <c r="BB563">
        <v>0</v>
      </c>
      <c r="BC563">
        <v>0</v>
      </c>
      <c r="BD563">
        <v>0</v>
      </c>
      <c r="BE563">
        <v>1420.2600969987443</v>
      </c>
      <c r="BF563">
        <v>0</v>
      </c>
      <c r="BG563">
        <v>0</v>
      </c>
      <c r="BH563">
        <v>4740.6487134077706</v>
      </c>
      <c r="BI563">
        <v>318.09133598284416</v>
      </c>
      <c r="BJ563">
        <v>0</v>
      </c>
      <c r="BK563">
        <v>0</v>
      </c>
      <c r="BL563">
        <v>0</v>
      </c>
      <c r="BM563">
        <v>10098.600439375252</v>
      </c>
      <c r="BN563">
        <v>10416.691775358096</v>
      </c>
      <c r="BO563">
        <v>0</v>
      </c>
      <c r="BP563">
        <v>0</v>
      </c>
      <c r="BQ563">
        <v>1171.7224536108345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19020.973115721725</v>
      </c>
      <c r="BX563">
        <v>0</v>
      </c>
      <c r="BY563">
        <v>20192.695569332558</v>
      </c>
      <c r="BZ563">
        <v>0</v>
      </c>
      <c r="CA563">
        <v>1.824761357799463</v>
      </c>
      <c r="CB563">
        <v>0</v>
      </c>
      <c r="CC563">
        <v>1201.9133701520598</v>
      </c>
      <c r="CD563">
        <v>0</v>
      </c>
      <c r="CE563">
        <v>0</v>
      </c>
      <c r="CF563">
        <v>6.052506308316965</v>
      </c>
      <c r="CG563">
        <v>1209.790637818176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58171.594506957845</v>
      </c>
    </row>
    <row r="564" spans="1:91" x14ac:dyDescent="0.2">
      <c r="A564">
        <v>149</v>
      </c>
      <c r="B564">
        <v>0</v>
      </c>
      <c r="C564">
        <v>3888.6679165382543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3888.6679165382543</v>
      </c>
      <c r="P564">
        <v>340.23855775527943</v>
      </c>
      <c r="Q564">
        <v>2012.6828794534936</v>
      </c>
      <c r="R564">
        <v>0</v>
      </c>
      <c r="S564">
        <v>0</v>
      </c>
      <c r="T564">
        <v>32419.941774765593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34772.863211974363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102.05287867926675</v>
      </c>
      <c r="AW564">
        <v>0</v>
      </c>
      <c r="AX564">
        <v>0</v>
      </c>
      <c r="AY564">
        <v>0</v>
      </c>
      <c r="AZ564">
        <v>0.6953125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102.74819117926675</v>
      </c>
      <c r="BI564">
        <v>318.09133598284416</v>
      </c>
      <c r="BJ564">
        <v>0</v>
      </c>
      <c r="BK564">
        <v>0</v>
      </c>
      <c r="BL564">
        <v>0</v>
      </c>
      <c r="BM564">
        <v>8415.5003661460432</v>
      </c>
      <c r="BN564">
        <v>8733.5917021288878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5866.6195135853322</v>
      </c>
      <c r="BX564">
        <v>0</v>
      </c>
      <c r="BY564">
        <v>5866.6195135853322</v>
      </c>
      <c r="BZ564">
        <v>0</v>
      </c>
      <c r="CA564">
        <v>0.60825378593315438</v>
      </c>
      <c r="CB564">
        <v>0</v>
      </c>
      <c r="CC564">
        <v>0</v>
      </c>
      <c r="CD564">
        <v>0</v>
      </c>
      <c r="CE564">
        <v>0</v>
      </c>
      <c r="CF564">
        <v>7.263007569980358</v>
      </c>
      <c r="CG564">
        <v>7.8712613559135125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53372.361796762016</v>
      </c>
    </row>
    <row r="565" spans="1:91" x14ac:dyDescent="0.2">
      <c r="A565">
        <v>150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1360.9542310211177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1360.9542310211177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4.5080222907771104</v>
      </c>
      <c r="AV565">
        <v>0</v>
      </c>
      <c r="AW565">
        <v>0</v>
      </c>
      <c r="AX565">
        <v>0</v>
      </c>
      <c r="AY565">
        <v>0</v>
      </c>
      <c r="AZ565">
        <v>0.6953125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5.2033347907771104</v>
      </c>
      <c r="BI565">
        <v>0</v>
      </c>
      <c r="BJ565">
        <v>0</v>
      </c>
      <c r="BK565">
        <v>0</v>
      </c>
      <c r="BL565">
        <v>0</v>
      </c>
      <c r="BM565">
        <v>5722.5402489793087</v>
      </c>
      <c r="BN565">
        <v>5722.5402489793087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3170.1621859536208</v>
      </c>
      <c r="BX565">
        <v>0</v>
      </c>
      <c r="BY565">
        <v>3170.1621859536208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26.075496104346069</v>
      </c>
      <c r="CG565">
        <v>26.075496104346069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10284.93549684917</v>
      </c>
    </row>
    <row r="566" spans="1:91" x14ac:dyDescent="0.2">
      <c r="A566">
        <v>151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25.477208029281577</v>
      </c>
      <c r="M566">
        <v>0</v>
      </c>
      <c r="N566">
        <v>0</v>
      </c>
      <c r="O566">
        <v>25.477208029281577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1355.1855333305457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4.5080222907771104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1359.6935556213227</v>
      </c>
      <c r="BI566">
        <v>0</v>
      </c>
      <c r="BJ566">
        <v>0</v>
      </c>
      <c r="BK566">
        <v>0</v>
      </c>
      <c r="BL566">
        <v>0</v>
      </c>
      <c r="BM566">
        <v>3029.5801318125755</v>
      </c>
      <c r="BN566">
        <v>3029.5801318125755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110.63928325422128</v>
      </c>
      <c r="CG566">
        <v>110.63928325422128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4525.3901787174009</v>
      </c>
    </row>
    <row r="567" spans="1:91" x14ac:dyDescent="0.2">
      <c r="A567">
        <v>152</v>
      </c>
      <c r="B567">
        <v>0</v>
      </c>
      <c r="C567">
        <v>4499.0135312685979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4499.0135312685979</v>
      </c>
      <c r="P567">
        <v>1360.9542310211177</v>
      </c>
      <c r="Q567">
        <v>0</v>
      </c>
      <c r="R567">
        <v>0</v>
      </c>
      <c r="S567">
        <v>0</v>
      </c>
      <c r="T567">
        <v>5927.7383127664625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58.450393035088091</v>
      </c>
      <c r="AB567">
        <v>7347.1429368226682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801.89024778739986</v>
      </c>
      <c r="AJ567">
        <v>0</v>
      </c>
      <c r="AK567">
        <v>0</v>
      </c>
      <c r="AL567">
        <v>0</v>
      </c>
      <c r="AM567">
        <v>0</v>
      </c>
      <c r="AN567">
        <v>437.86428137123426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295.52253805017631</v>
      </c>
      <c r="AW567">
        <v>0</v>
      </c>
      <c r="AX567">
        <v>443.79294680201997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497.85692792138849</v>
      </c>
      <c r="BF567">
        <v>0</v>
      </c>
      <c r="BG567">
        <v>90.812619345794587</v>
      </c>
      <c r="BH567">
        <v>2567.7395612780138</v>
      </c>
      <c r="BI567">
        <v>0</v>
      </c>
      <c r="BJ567">
        <v>0</v>
      </c>
      <c r="BK567">
        <v>0</v>
      </c>
      <c r="BL567">
        <v>0</v>
      </c>
      <c r="BM567">
        <v>2356.3401025208918</v>
      </c>
      <c r="BN567">
        <v>2356.3401025208918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15.70815485908722</v>
      </c>
      <c r="CB567">
        <v>0</v>
      </c>
      <c r="CC567">
        <v>0</v>
      </c>
      <c r="CD567">
        <v>0</v>
      </c>
      <c r="CE567">
        <v>0</v>
      </c>
      <c r="CF567">
        <v>13.158798178339374</v>
      </c>
      <c r="CG567">
        <v>28.866953037426594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16799.103084927596</v>
      </c>
    </row>
    <row r="568" spans="1:91" x14ac:dyDescent="0.2">
      <c r="A568">
        <v>153</v>
      </c>
      <c r="B568">
        <v>0</v>
      </c>
      <c r="C568">
        <v>1864.2771224780913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97.587051405503814</v>
      </c>
      <c r="M568">
        <v>0</v>
      </c>
      <c r="N568">
        <v>0</v>
      </c>
      <c r="O568">
        <v>1961.8641738835952</v>
      </c>
      <c r="P568">
        <v>680.47711551055886</v>
      </c>
      <c r="Q568">
        <v>0</v>
      </c>
      <c r="R568">
        <v>0</v>
      </c>
      <c r="S568">
        <v>0</v>
      </c>
      <c r="T568">
        <v>740.96728909580781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1421.4444046063668</v>
      </c>
      <c r="AC568">
        <v>0</v>
      </c>
      <c r="AD568">
        <v>0</v>
      </c>
      <c r="AE568">
        <v>0</v>
      </c>
      <c r="AF568">
        <v>0</v>
      </c>
      <c r="AG568">
        <v>709.5119576564025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69.708028455587552</v>
      </c>
      <c r="AU568">
        <v>0</v>
      </c>
      <c r="AV568">
        <v>57.114037236404933</v>
      </c>
      <c r="AW568">
        <v>0</v>
      </c>
      <c r="AX568">
        <v>0</v>
      </c>
      <c r="AY568">
        <v>0</v>
      </c>
      <c r="AZ568">
        <v>0.27812500000000001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836.61214834839495</v>
      </c>
      <c r="BI568">
        <v>0</v>
      </c>
      <c r="BJ568">
        <v>0</v>
      </c>
      <c r="BK568">
        <v>0</v>
      </c>
      <c r="BL568">
        <v>0</v>
      </c>
      <c r="BM568">
        <v>5385.9202343334673</v>
      </c>
      <c r="BN568">
        <v>5385.9202343334673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25.349195347348033</v>
      </c>
      <c r="CG568">
        <v>25.349195347348033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9631.1901565191711</v>
      </c>
    </row>
    <row r="569" spans="1:91" x14ac:dyDescent="0.2">
      <c r="A569">
        <v>154</v>
      </c>
      <c r="B569">
        <v>0</v>
      </c>
      <c r="C569">
        <v>12926.482206821805</v>
      </c>
      <c r="D569">
        <v>0</v>
      </c>
      <c r="E569">
        <v>0</v>
      </c>
      <c r="F569">
        <v>0</v>
      </c>
      <c r="G569">
        <v>3304.8</v>
      </c>
      <c r="H569">
        <v>0</v>
      </c>
      <c r="I569">
        <v>4792.9198364691711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21024.202043290978</v>
      </c>
      <c r="P569">
        <v>1360.9542310211177</v>
      </c>
      <c r="Q569">
        <v>0</v>
      </c>
      <c r="R569">
        <v>0</v>
      </c>
      <c r="S569">
        <v>0</v>
      </c>
      <c r="T569">
        <v>4445.8037345748471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80.985514504908892</v>
      </c>
      <c r="AB569">
        <v>5887.743480100874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887.70306266338639</v>
      </c>
      <c r="AJ569">
        <v>0</v>
      </c>
      <c r="AK569">
        <v>0</v>
      </c>
      <c r="AL569">
        <v>0</v>
      </c>
      <c r="AM569">
        <v>0</v>
      </c>
      <c r="AN569">
        <v>218.93214068561713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244.49609871054292</v>
      </c>
      <c r="AW569">
        <v>0</v>
      </c>
      <c r="AX569">
        <v>157.64875958225977</v>
      </c>
      <c r="AY569">
        <v>0</v>
      </c>
      <c r="AZ569">
        <v>0.55625000000000002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1509.3363116418061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2.7371420366991948</v>
      </c>
      <c r="CB569">
        <v>0</v>
      </c>
      <c r="CC569">
        <v>0</v>
      </c>
      <c r="CD569">
        <v>0</v>
      </c>
      <c r="CE569">
        <v>0</v>
      </c>
      <c r="CF569">
        <v>15.337700449333481</v>
      </c>
      <c r="CG569">
        <v>18.074842486032676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28439.356677519689</v>
      </c>
    </row>
    <row r="570" spans="1:91" x14ac:dyDescent="0.2">
      <c r="A570">
        <v>155</v>
      </c>
      <c r="B570">
        <v>0</v>
      </c>
      <c r="C570">
        <v>11263.324614246038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236.3539157445052</v>
      </c>
      <c r="M570">
        <v>0</v>
      </c>
      <c r="N570">
        <v>0</v>
      </c>
      <c r="O570">
        <v>11499.678529990542</v>
      </c>
      <c r="P570">
        <v>680.47711551055886</v>
      </c>
      <c r="Q570">
        <v>0</v>
      </c>
      <c r="R570">
        <v>0</v>
      </c>
      <c r="S570">
        <v>0</v>
      </c>
      <c r="T570">
        <v>1481.9345781916156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0.50256124877797914</v>
      </c>
      <c r="AA570">
        <v>30.628248309879723</v>
      </c>
      <c r="AB570">
        <v>2193.5425032608323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809.91355729585462</v>
      </c>
      <c r="AQ570">
        <v>0</v>
      </c>
      <c r="AR570">
        <v>0</v>
      </c>
      <c r="AS570">
        <v>250.58369660731447</v>
      </c>
      <c r="AT570">
        <v>0</v>
      </c>
      <c r="AU570">
        <v>0</v>
      </c>
      <c r="AV570">
        <v>244.49609871054292</v>
      </c>
      <c r="AW570">
        <v>0</v>
      </c>
      <c r="AX570">
        <v>443.79294680201997</v>
      </c>
      <c r="AY570">
        <v>0</v>
      </c>
      <c r="AZ570">
        <v>0</v>
      </c>
      <c r="BA570">
        <v>0</v>
      </c>
      <c r="BB570">
        <v>2000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3748.7862994157322</v>
      </c>
      <c r="BI570">
        <v>0</v>
      </c>
      <c r="BJ570">
        <v>0</v>
      </c>
      <c r="BK570">
        <v>0</v>
      </c>
      <c r="BL570">
        <v>0</v>
      </c>
      <c r="BM570">
        <v>6395.7802782709923</v>
      </c>
      <c r="BN570">
        <v>6395.7802782709923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9.1238067889973156</v>
      </c>
      <c r="CB570">
        <v>0</v>
      </c>
      <c r="CC570">
        <v>0</v>
      </c>
      <c r="CD570">
        <v>0</v>
      </c>
      <c r="CE570">
        <v>0</v>
      </c>
      <c r="CF570">
        <v>27.285997366009461</v>
      </c>
      <c r="CG570">
        <v>36.409804155006775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23874.197415093106</v>
      </c>
    </row>
    <row r="571" spans="1:91" x14ac:dyDescent="0.2">
      <c r="A571">
        <v>156</v>
      </c>
      <c r="B571">
        <v>0</v>
      </c>
      <c r="C571">
        <v>11345.776406450619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11345.776406450619</v>
      </c>
      <c r="P571">
        <v>340.23855775527943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1897.4807407833441</v>
      </c>
      <c r="Y571">
        <v>0</v>
      </c>
      <c r="Z571">
        <v>0</v>
      </c>
      <c r="AA571">
        <v>15.023414313213864</v>
      </c>
      <c r="AB571">
        <v>2252.7427128518375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286.87830370223014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24.350391587086214</v>
      </c>
      <c r="AU571">
        <v>9.0160445815542207</v>
      </c>
      <c r="AV571">
        <v>0</v>
      </c>
      <c r="AW571">
        <v>0</v>
      </c>
      <c r="AX571">
        <v>443.79294680201997</v>
      </c>
      <c r="AY571">
        <v>1107.6185990258091</v>
      </c>
      <c r="AZ571">
        <v>1.66875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1873.3250356986998</v>
      </c>
      <c r="BI571">
        <v>0</v>
      </c>
      <c r="BJ571">
        <v>0</v>
      </c>
      <c r="BK571">
        <v>0</v>
      </c>
      <c r="BL571">
        <v>0</v>
      </c>
      <c r="BM571">
        <v>4712.6802050417837</v>
      </c>
      <c r="BN571">
        <v>4712.6802050417837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152.7360882887115</v>
      </c>
      <c r="CG571">
        <v>152.7360882887115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20337.260448331654</v>
      </c>
    </row>
    <row r="572" spans="1:91" x14ac:dyDescent="0.2">
      <c r="A572">
        <v>157</v>
      </c>
      <c r="B572">
        <v>0</v>
      </c>
      <c r="C572">
        <v>11720.418709038491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11720.418709038491</v>
      </c>
      <c r="P572">
        <v>1360.9542310211177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4874.5526541856898</v>
      </c>
      <c r="Y572">
        <v>0</v>
      </c>
      <c r="Z572">
        <v>0</v>
      </c>
      <c r="AA572">
        <v>170.3548656916027</v>
      </c>
      <c r="AB572">
        <v>6405.8617508984098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1977.4125000000001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488.99219742108585</v>
      </c>
      <c r="AT572">
        <v>54.788381070943984</v>
      </c>
      <c r="AU572">
        <v>0</v>
      </c>
      <c r="AV572">
        <v>0</v>
      </c>
      <c r="AW572">
        <v>0</v>
      </c>
      <c r="AX572">
        <v>887.58589360403994</v>
      </c>
      <c r="AY572">
        <v>0</v>
      </c>
      <c r="AZ572">
        <v>0.97343749999999996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3409.7524095960698</v>
      </c>
      <c r="BI572">
        <v>0</v>
      </c>
      <c r="BJ572">
        <v>0</v>
      </c>
      <c r="BK572">
        <v>0</v>
      </c>
      <c r="BL572">
        <v>0</v>
      </c>
      <c r="BM572">
        <v>2356.3401025208918</v>
      </c>
      <c r="BN572">
        <v>2356.3401025208918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3.631503784990179</v>
      </c>
      <c r="CG572">
        <v>3.631503784990179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23896.004475838847</v>
      </c>
    </row>
    <row r="573" spans="1:91" x14ac:dyDescent="0.2">
      <c r="A573">
        <v>158</v>
      </c>
      <c r="B573">
        <v>0</v>
      </c>
      <c r="C573">
        <v>6723.0206885761236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242.00460433547849</v>
      </c>
      <c r="N573">
        <v>0</v>
      </c>
      <c r="O573">
        <v>6965.0252929116023</v>
      </c>
      <c r="P573">
        <v>340.23855775527943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19.556258090133628</v>
      </c>
      <c r="W573">
        <v>0</v>
      </c>
      <c r="X573">
        <v>0</v>
      </c>
      <c r="Y573">
        <v>0</v>
      </c>
      <c r="Z573">
        <v>0</v>
      </c>
      <c r="AA573">
        <v>8.6745465235109176</v>
      </c>
      <c r="AB573">
        <v>368.46936236892395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18.890986828773926</v>
      </c>
      <c r="AU573">
        <v>18.032089163108441</v>
      </c>
      <c r="AV573">
        <v>0</v>
      </c>
      <c r="AW573">
        <v>0</v>
      </c>
      <c r="AX573">
        <v>0</v>
      </c>
      <c r="AY573">
        <v>0</v>
      </c>
      <c r="AZ573">
        <v>1.9468749999999999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38.869950991882369</v>
      </c>
      <c r="BI573">
        <v>0</v>
      </c>
      <c r="BJ573">
        <v>0</v>
      </c>
      <c r="BK573">
        <v>0</v>
      </c>
      <c r="BL573">
        <v>0</v>
      </c>
      <c r="BM573">
        <v>5722.5402489793087</v>
      </c>
      <c r="BN573">
        <v>5722.5402489793087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47.266294885851202</v>
      </c>
      <c r="CG573">
        <v>47.266294885851202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13142.171150137567</v>
      </c>
    </row>
    <row r="574" spans="1:91" x14ac:dyDescent="0.2">
      <c r="A574">
        <v>159</v>
      </c>
      <c r="B574">
        <v>0</v>
      </c>
      <c r="C574">
        <v>4964.4422782563752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4964.4422782563752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3.9112516180267258</v>
      </c>
      <c r="W574">
        <v>0</v>
      </c>
      <c r="X574">
        <v>759.67819720000477</v>
      </c>
      <c r="Y574">
        <v>0</v>
      </c>
      <c r="Z574">
        <v>0</v>
      </c>
      <c r="AA574">
        <v>124.99391291023511</v>
      </c>
      <c r="AB574">
        <v>888.58336172826671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4687.2</v>
      </c>
      <c r="AN574">
        <v>109.46607034280856</v>
      </c>
      <c r="AO574">
        <v>0</v>
      </c>
      <c r="AP574">
        <v>809.91355729585462</v>
      </c>
      <c r="AQ574">
        <v>0</v>
      </c>
      <c r="AR574">
        <v>0</v>
      </c>
      <c r="AS574">
        <v>0</v>
      </c>
      <c r="AT574">
        <v>64.016944660011887</v>
      </c>
      <c r="AU574">
        <v>9.0160445815542207</v>
      </c>
      <c r="AV574">
        <v>0</v>
      </c>
      <c r="AW574">
        <v>0</v>
      </c>
      <c r="AX574">
        <v>443.79294680201997</v>
      </c>
      <c r="AY574">
        <v>0</v>
      </c>
      <c r="AZ574">
        <v>1.66875</v>
      </c>
      <c r="BA574">
        <v>0</v>
      </c>
      <c r="BB574">
        <v>2000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8125.0743136822502</v>
      </c>
      <c r="BI574">
        <v>106.03044532761471</v>
      </c>
      <c r="BJ574">
        <v>0</v>
      </c>
      <c r="BK574">
        <v>0</v>
      </c>
      <c r="BL574">
        <v>0</v>
      </c>
      <c r="BM574">
        <v>4039.4401757501005</v>
      </c>
      <c r="BN574">
        <v>4145.4706210777149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10.644441253830202</v>
      </c>
      <c r="CB574">
        <v>0</v>
      </c>
      <c r="CC574">
        <v>0</v>
      </c>
      <c r="CD574">
        <v>0</v>
      </c>
      <c r="CE574">
        <v>0</v>
      </c>
      <c r="CF574">
        <v>136.42998683004731</v>
      </c>
      <c r="CG574">
        <v>147.07442808387751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18270.645002828485</v>
      </c>
    </row>
    <row r="575" spans="1:91" x14ac:dyDescent="0.2">
      <c r="A575">
        <v>160</v>
      </c>
      <c r="B575">
        <v>0</v>
      </c>
      <c r="C575">
        <v>7275.8201371936229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1380.384264602885</v>
      </c>
      <c r="J575">
        <v>0</v>
      </c>
      <c r="K575">
        <v>0</v>
      </c>
      <c r="L575">
        <v>0</v>
      </c>
      <c r="M575">
        <v>242.00460433547849</v>
      </c>
      <c r="N575">
        <v>0</v>
      </c>
      <c r="O575">
        <v>8898.209006131985</v>
      </c>
      <c r="P575">
        <v>340.23855775527943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7.8225032360534517</v>
      </c>
      <c r="W575">
        <v>0</v>
      </c>
      <c r="X575">
        <v>0</v>
      </c>
      <c r="Y575">
        <v>0</v>
      </c>
      <c r="Z575">
        <v>0</v>
      </c>
      <c r="AA575">
        <v>89.078641344967821</v>
      </c>
      <c r="AB575">
        <v>437.13970233630073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1754.4216901984094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43.660173841499656</v>
      </c>
      <c r="AU575">
        <v>69.413325705627045</v>
      </c>
      <c r="AV575">
        <v>0</v>
      </c>
      <c r="AW575">
        <v>0</v>
      </c>
      <c r="AX575">
        <v>0</v>
      </c>
      <c r="AY575">
        <v>0</v>
      </c>
      <c r="AZ575">
        <v>1.5296875000000001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1869.0248772455361</v>
      </c>
      <c r="BI575">
        <v>0</v>
      </c>
      <c r="BJ575">
        <v>0</v>
      </c>
      <c r="BK575">
        <v>0</v>
      </c>
      <c r="BL575">
        <v>0</v>
      </c>
      <c r="BM575">
        <v>9425.3604100835673</v>
      </c>
      <c r="BN575">
        <v>9425.3604100835673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1602.5511602027464</v>
      </c>
      <c r="CD575">
        <v>0</v>
      </c>
      <c r="CE575">
        <v>0</v>
      </c>
      <c r="CF575">
        <v>96.26998381421852</v>
      </c>
      <c r="CG575">
        <v>1698.8211440169648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22328.555139814354</v>
      </c>
    </row>
    <row r="576" spans="1:91" x14ac:dyDescent="0.2">
      <c r="A576">
        <v>161</v>
      </c>
      <c r="B576">
        <v>0</v>
      </c>
      <c r="C576">
        <v>1631.7050170247358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1631.7050170247358</v>
      </c>
      <c r="P576">
        <v>340.23855775527943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340.23855775527943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18.262793690314659</v>
      </c>
      <c r="AU576">
        <v>46.873214251741487</v>
      </c>
      <c r="AV576">
        <v>0</v>
      </c>
      <c r="AW576">
        <v>0</v>
      </c>
      <c r="AX576">
        <v>0</v>
      </c>
      <c r="AY576">
        <v>0</v>
      </c>
      <c r="AZ576">
        <v>1.390625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66.526632942056153</v>
      </c>
      <c r="BI576">
        <v>0</v>
      </c>
      <c r="BJ576">
        <v>0</v>
      </c>
      <c r="BK576">
        <v>0</v>
      </c>
      <c r="BL576">
        <v>0</v>
      </c>
      <c r="BM576">
        <v>2692.9601171667337</v>
      </c>
      <c r="BN576">
        <v>2692.9601171667337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54.571994732018922</v>
      </c>
      <c r="CG576">
        <v>54.571994732018922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4786.002319620824</v>
      </c>
    </row>
    <row r="577" spans="1:91" x14ac:dyDescent="0.2">
      <c r="A577">
        <v>162</v>
      </c>
      <c r="B577">
        <v>0</v>
      </c>
      <c r="C577">
        <v>49.795084102369508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49.795084102369508</v>
      </c>
      <c r="P577">
        <v>0</v>
      </c>
      <c r="Q577">
        <v>1006.3414397267468</v>
      </c>
      <c r="R577">
        <v>0</v>
      </c>
      <c r="S577">
        <v>0</v>
      </c>
      <c r="T577">
        <v>2222.9018672874236</v>
      </c>
      <c r="U577">
        <v>0</v>
      </c>
      <c r="V577">
        <v>0</v>
      </c>
      <c r="W577">
        <v>0</v>
      </c>
      <c r="X577">
        <v>1519.3563944000095</v>
      </c>
      <c r="Y577">
        <v>0</v>
      </c>
      <c r="Z577">
        <v>0</v>
      </c>
      <c r="AA577">
        <v>7.5117071566069322</v>
      </c>
      <c r="AB577">
        <v>4756.1114085707877</v>
      </c>
      <c r="AC577">
        <v>0</v>
      </c>
      <c r="AD577">
        <v>0</v>
      </c>
      <c r="AE577">
        <v>0</v>
      </c>
      <c r="AF577">
        <v>0</v>
      </c>
      <c r="AG577">
        <v>481.70712817666475</v>
      </c>
      <c r="AH577">
        <v>0</v>
      </c>
      <c r="AI577">
        <v>211.39242031612073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18.262793690314659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83.944873923971386</v>
      </c>
      <c r="BG577">
        <v>0</v>
      </c>
      <c r="BH577">
        <v>795.30721610707155</v>
      </c>
      <c r="BI577">
        <v>0</v>
      </c>
      <c r="BJ577">
        <v>0</v>
      </c>
      <c r="BK577">
        <v>0.56623044088770236</v>
      </c>
      <c r="BL577">
        <v>0</v>
      </c>
      <c r="BM577">
        <v>3029.5801318125755</v>
      </c>
      <c r="BN577">
        <v>3030.1463622534634</v>
      </c>
      <c r="BO577">
        <v>0</v>
      </c>
      <c r="BP577">
        <v>0</v>
      </c>
      <c r="BQ577">
        <v>818.5927999638775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818.5927999638775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8.2314085793110721</v>
      </c>
      <c r="CG577">
        <v>8.2314085793110721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9458.1842795768807</v>
      </c>
    </row>
    <row r="578" spans="1:91" x14ac:dyDescent="0.2">
      <c r="A578">
        <v>163</v>
      </c>
      <c r="B578">
        <v>0</v>
      </c>
      <c r="C578">
        <v>6003.845154998321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6003.845154998321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4437.9294680202001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4437.9294680202001</v>
      </c>
      <c r="BI578">
        <v>0</v>
      </c>
      <c r="BJ578">
        <v>0</v>
      </c>
      <c r="BK578">
        <v>0</v>
      </c>
      <c r="BL578">
        <v>0</v>
      </c>
      <c r="BM578">
        <v>3029.5801318125755</v>
      </c>
      <c r="BN578">
        <v>3029.5801318125755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6.778807065315001</v>
      </c>
      <c r="CG578">
        <v>6.778807065315001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13478.133561896413</v>
      </c>
    </row>
    <row r="579" spans="1:91" x14ac:dyDescent="0.2">
      <c r="A579">
        <v>164</v>
      </c>
      <c r="B579">
        <v>0</v>
      </c>
      <c r="C579">
        <v>2311.3778589372478</v>
      </c>
      <c r="D579">
        <v>0</v>
      </c>
      <c r="E579">
        <v>0</v>
      </c>
      <c r="F579">
        <v>0</v>
      </c>
      <c r="G579">
        <v>1394.2124999999999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3705.5903589372474</v>
      </c>
      <c r="P579">
        <v>0</v>
      </c>
      <c r="Q579">
        <v>2012.6828794534936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2012.6828794534936</v>
      </c>
      <c r="AC579">
        <v>0</v>
      </c>
      <c r="AD579">
        <v>0</v>
      </c>
      <c r="AE579">
        <v>0</v>
      </c>
      <c r="AF579">
        <v>1019.3675821639105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4881.7224148222194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5901.0899969861302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22.159199790835846</v>
      </c>
      <c r="CG579">
        <v>22.159199790835846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11641.522435167706</v>
      </c>
    </row>
    <row r="580" spans="1:91" x14ac:dyDescent="0.2">
      <c r="A580">
        <v>165</v>
      </c>
      <c r="B580">
        <v>0</v>
      </c>
      <c r="C580">
        <v>4157.6115069677844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484.00920867095698</v>
      </c>
      <c r="N580">
        <v>0</v>
      </c>
      <c r="O580">
        <v>4641.6207156387418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998.39416525239915</v>
      </c>
      <c r="AH580">
        <v>0</v>
      </c>
      <c r="AI580">
        <v>590.49782747127915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0.28343781399777773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15532.753138070699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746.78539188208276</v>
      </c>
      <c r="BF580">
        <v>0</v>
      </c>
      <c r="BG580">
        <v>0</v>
      </c>
      <c r="BH580">
        <v>17868.713960490459</v>
      </c>
      <c r="BI580">
        <v>0</v>
      </c>
      <c r="BJ580">
        <v>0</v>
      </c>
      <c r="BK580">
        <v>0</v>
      </c>
      <c r="BL580">
        <v>0</v>
      </c>
      <c r="BM580">
        <v>2019.7200878750502</v>
      </c>
      <c r="BN580">
        <v>2019.7200878750502</v>
      </c>
      <c r="BO580">
        <v>0</v>
      </c>
      <c r="BP580">
        <v>0</v>
      </c>
      <c r="BQ580">
        <v>1171.7224536108345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1171.7224536108345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25701.777217615087</v>
      </c>
    </row>
    <row r="581" spans="1:91" x14ac:dyDescent="0.2">
      <c r="A581">
        <v>166</v>
      </c>
      <c r="B581">
        <v>0</v>
      </c>
      <c r="C581">
        <v>268.94359042953022</v>
      </c>
      <c r="D581">
        <v>0</v>
      </c>
      <c r="E581">
        <v>0</v>
      </c>
      <c r="F581">
        <v>0</v>
      </c>
      <c r="G581">
        <v>4480.9875000000002</v>
      </c>
      <c r="H581">
        <v>0</v>
      </c>
      <c r="I581">
        <v>0</v>
      </c>
      <c r="J581">
        <v>27012.852180651833</v>
      </c>
      <c r="K581">
        <v>0</v>
      </c>
      <c r="L581">
        <v>0</v>
      </c>
      <c r="M581">
        <v>0</v>
      </c>
      <c r="N581">
        <v>0</v>
      </c>
      <c r="O581">
        <v>31762.783271081364</v>
      </c>
      <c r="P581">
        <v>340.23855775527943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340.23855775527943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44379.294680201994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497.85692792138849</v>
      </c>
      <c r="BF581">
        <v>0</v>
      </c>
      <c r="BG581">
        <v>0</v>
      </c>
      <c r="BH581">
        <v>44877.151608123386</v>
      </c>
      <c r="BI581">
        <v>0</v>
      </c>
      <c r="BJ581">
        <v>0</v>
      </c>
      <c r="BK581">
        <v>0</v>
      </c>
      <c r="BL581">
        <v>0</v>
      </c>
      <c r="BM581">
        <v>1009.8600439375251</v>
      </c>
      <c r="BN581">
        <v>1009.8600439375251</v>
      </c>
      <c r="BO581">
        <v>0</v>
      </c>
      <c r="BP581">
        <v>0</v>
      </c>
      <c r="BQ581">
        <v>1171.7224536108345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1171.7224536108345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79161.755934508386</v>
      </c>
    </row>
    <row r="582" spans="1:91" x14ac:dyDescent="0.2">
      <c r="A582">
        <v>167</v>
      </c>
      <c r="B582">
        <v>0</v>
      </c>
      <c r="C582">
        <v>6468.9893659050322</v>
      </c>
      <c r="D582">
        <v>0</v>
      </c>
      <c r="E582">
        <v>0</v>
      </c>
      <c r="F582">
        <v>0</v>
      </c>
      <c r="G582">
        <v>2545.5374999999999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242.00460433547849</v>
      </c>
      <c r="N582">
        <v>0</v>
      </c>
      <c r="O582">
        <v>9256.5314702405103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1355.1855333305457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5932.2375000000002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1033.6396409228757</v>
      </c>
      <c r="AT582">
        <v>0</v>
      </c>
      <c r="AU582">
        <v>0</v>
      </c>
      <c r="AV582">
        <v>0</v>
      </c>
      <c r="AW582">
        <v>0</v>
      </c>
      <c r="AX582">
        <v>44379.294680201994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52700.357354455416</v>
      </c>
      <c r="BI582">
        <v>0</v>
      </c>
      <c r="BJ582">
        <v>0</v>
      </c>
      <c r="BK582">
        <v>0</v>
      </c>
      <c r="BL582">
        <v>0</v>
      </c>
      <c r="BM582">
        <v>1346.4800585833668</v>
      </c>
      <c r="BN582">
        <v>1346.4800585833668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801.27558010137318</v>
      </c>
      <c r="CD582">
        <v>0</v>
      </c>
      <c r="CE582">
        <v>0</v>
      </c>
      <c r="CF582">
        <v>1.6947017663287502</v>
      </c>
      <c r="CG582">
        <v>802.97028186770194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64106.339165146986</v>
      </c>
    </row>
    <row r="583" spans="1:91" x14ac:dyDescent="0.2">
      <c r="A583">
        <v>168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680.47711551055886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680.47711551055886</v>
      </c>
      <c r="AC583">
        <v>0</v>
      </c>
      <c r="AD583">
        <v>0</v>
      </c>
      <c r="AE583">
        <v>0</v>
      </c>
      <c r="AF583">
        <v>0</v>
      </c>
      <c r="AG583">
        <v>963.41425635332951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1388.8</v>
      </c>
      <c r="AN583">
        <v>0</v>
      </c>
      <c r="AO583">
        <v>0</v>
      </c>
      <c r="AP583">
        <v>0</v>
      </c>
      <c r="AQ583">
        <v>0</v>
      </c>
      <c r="AR583">
        <v>0.14171890699888887</v>
      </c>
      <c r="AS583">
        <v>686.26279947656167</v>
      </c>
      <c r="AT583">
        <v>0</v>
      </c>
      <c r="AU583">
        <v>0</v>
      </c>
      <c r="AV583">
        <v>0</v>
      </c>
      <c r="AW583">
        <v>0</v>
      </c>
      <c r="AX583">
        <v>443.79294680201997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248.92846396069424</v>
      </c>
      <c r="BF583">
        <v>0</v>
      </c>
      <c r="BG583">
        <v>0</v>
      </c>
      <c r="BH583">
        <v>3731.3401854996041</v>
      </c>
      <c r="BI583">
        <v>0</v>
      </c>
      <c r="BJ583">
        <v>0</v>
      </c>
      <c r="BK583">
        <v>0</v>
      </c>
      <c r="BL583">
        <v>0</v>
      </c>
      <c r="BM583">
        <v>3029.5801318125755</v>
      </c>
      <c r="BN583">
        <v>3029.5801318125755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7441.3974328227378</v>
      </c>
    </row>
    <row r="584" spans="1:91" x14ac:dyDescent="0.2">
      <c r="A584">
        <v>169</v>
      </c>
      <c r="B584">
        <v>0</v>
      </c>
      <c r="C584">
        <v>12472.834520903354</v>
      </c>
      <c r="D584">
        <v>0</v>
      </c>
      <c r="E584">
        <v>0</v>
      </c>
      <c r="F584">
        <v>0</v>
      </c>
      <c r="G584">
        <v>7368.8625000000002</v>
      </c>
      <c r="H584">
        <v>0</v>
      </c>
      <c r="I584">
        <v>0</v>
      </c>
      <c r="J584">
        <v>20627.434667225287</v>
      </c>
      <c r="K584">
        <v>0</v>
      </c>
      <c r="L584">
        <v>0</v>
      </c>
      <c r="M584">
        <v>0</v>
      </c>
      <c r="N584">
        <v>0</v>
      </c>
      <c r="O584">
        <v>40469.13168812864</v>
      </c>
      <c r="P584">
        <v>2381.6699042869559</v>
      </c>
      <c r="Q584">
        <v>1006.3414397267468</v>
      </c>
      <c r="R584">
        <v>0</v>
      </c>
      <c r="S584">
        <v>0</v>
      </c>
      <c r="T584">
        <v>740.96728909580781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15.314124154939861</v>
      </c>
      <c r="AB584">
        <v>4144.2927572644512</v>
      </c>
      <c r="AC584">
        <v>0</v>
      </c>
      <c r="AD584">
        <v>0</v>
      </c>
      <c r="AE584">
        <v>0</v>
      </c>
      <c r="AF584">
        <v>0</v>
      </c>
      <c r="AG584">
        <v>963.41425635332951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218.93214068561713</v>
      </c>
      <c r="AO584">
        <v>0</v>
      </c>
      <c r="AP584">
        <v>0</v>
      </c>
      <c r="AQ584">
        <v>0</v>
      </c>
      <c r="AR584">
        <v>0</v>
      </c>
      <c r="AS584">
        <v>6.0875978967715536</v>
      </c>
      <c r="AT584">
        <v>0</v>
      </c>
      <c r="AU584">
        <v>0</v>
      </c>
      <c r="AV584">
        <v>0</v>
      </c>
      <c r="AW584">
        <v>0</v>
      </c>
      <c r="AX584">
        <v>759.09046596653957</v>
      </c>
      <c r="AY584">
        <v>0</v>
      </c>
      <c r="AZ584">
        <v>0.55625000000000002</v>
      </c>
      <c r="BA584">
        <v>0</v>
      </c>
      <c r="BB584">
        <v>0</v>
      </c>
      <c r="BC584">
        <v>0</v>
      </c>
      <c r="BD584">
        <v>0</v>
      </c>
      <c r="BE584">
        <v>746.78539188208276</v>
      </c>
      <c r="BF584">
        <v>0</v>
      </c>
      <c r="BG584">
        <v>0</v>
      </c>
      <c r="BH584">
        <v>2694.8661027843405</v>
      </c>
      <c r="BI584">
        <v>106.03044532761471</v>
      </c>
      <c r="BJ584">
        <v>0</v>
      </c>
      <c r="BK584">
        <v>0</v>
      </c>
      <c r="BL584">
        <v>0</v>
      </c>
      <c r="BM584">
        <v>16831.000732292086</v>
      </c>
      <c r="BN584">
        <v>16937.031177619701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96.681944298255942</v>
      </c>
      <c r="CB584">
        <v>0</v>
      </c>
      <c r="CC584">
        <v>0</v>
      </c>
      <c r="CD584">
        <v>0</v>
      </c>
      <c r="CE584">
        <v>0</v>
      </c>
      <c r="CF584">
        <v>38.992194030352763</v>
      </c>
      <c r="CG584">
        <v>135.67413832860871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64380.995864125747</v>
      </c>
    </row>
    <row r="585" spans="1:91" x14ac:dyDescent="0.2">
      <c r="A585">
        <v>170</v>
      </c>
      <c r="B585">
        <v>0</v>
      </c>
      <c r="C585">
        <v>22903.234773298987</v>
      </c>
      <c r="D585">
        <v>0</v>
      </c>
      <c r="E585">
        <v>0</v>
      </c>
      <c r="F585">
        <v>0</v>
      </c>
      <c r="G585">
        <v>3027.4874999999997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242.00460433547849</v>
      </c>
      <c r="N585">
        <v>0</v>
      </c>
      <c r="O585">
        <v>26172.726877634464</v>
      </c>
      <c r="P585">
        <v>340.23855775527943</v>
      </c>
      <c r="Q585">
        <v>2012.6828794534936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23.697960836724782</v>
      </c>
      <c r="AB585">
        <v>2376.6193980454977</v>
      </c>
      <c r="AC585">
        <v>0</v>
      </c>
      <c r="AD585">
        <v>255.02120195358899</v>
      </c>
      <c r="AE585">
        <v>0</v>
      </c>
      <c r="AF585">
        <v>0</v>
      </c>
      <c r="AG585">
        <v>963.41425635332951</v>
      </c>
      <c r="AH585">
        <v>0</v>
      </c>
      <c r="AI585">
        <v>1271.8513909213236</v>
      </c>
      <c r="AJ585">
        <v>0</v>
      </c>
      <c r="AK585">
        <v>0</v>
      </c>
      <c r="AL585">
        <v>0</v>
      </c>
      <c r="AM585">
        <v>0</v>
      </c>
      <c r="AN585">
        <v>218.93214068561713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887.58589360403994</v>
      </c>
      <c r="AY585">
        <v>423.40532317837847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248.92846396069424</v>
      </c>
      <c r="BF585">
        <v>0</v>
      </c>
      <c r="BG585">
        <v>0</v>
      </c>
      <c r="BH585">
        <v>4269.138670656972</v>
      </c>
      <c r="BI585">
        <v>0</v>
      </c>
      <c r="BJ585">
        <v>0</v>
      </c>
      <c r="BK585">
        <v>0</v>
      </c>
      <c r="BL585">
        <v>0</v>
      </c>
      <c r="BM585">
        <v>7405.6403222085173</v>
      </c>
      <c r="BN585">
        <v>7405.6403222085173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400.63779005068659</v>
      </c>
      <c r="CD585">
        <v>0</v>
      </c>
      <c r="CE585">
        <v>0</v>
      </c>
      <c r="CF585">
        <v>160.12717268725396</v>
      </c>
      <c r="CG585">
        <v>560.76496273794055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40784.890231283389</v>
      </c>
    </row>
    <row r="586" spans="1:91" x14ac:dyDescent="0.2">
      <c r="A586">
        <v>171</v>
      </c>
      <c r="B586">
        <v>0</v>
      </c>
      <c r="C586">
        <v>2885.6365247724825</v>
      </c>
      <c r="D586">
        <v>0</v>
      </c>
      <c r="E586">
        <v>0</v>
      </c>
      <c r="F586">
        <v>0</v>
      </c>
      <c r="G586">
        <v>3304.8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6190.4365247724827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998.39416525239915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3954.8250000000003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4.6626273860903336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4957.88179263849</v>
      </c>
      <c r="BI586">
        <v>0</v>
      </c>
      <c r="BJ586">
        <v>0</v>
      </c>
      <c r="BK586">
        <v>0</v>
      </c>
      <c r="BL586">
        <v>0</v>
      </c>
      <c r="BM586">
        <v>3366.2001464584173</v>
      </c>
      <c r="BN586">
        <v>3366.2001464584173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20.948698529172454</v>
      </c>
      <c r="CG586">
        <v>20.948698529172454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14535.467162398563</v>
      </c>
    </row>
    <row r="587" spans="1:91" x14ac:dyDescent="0.2">
      <c r="A587">
        <v>172</v>
      </c>
      <c r="B587">
        <v>0</v>
      </c>
      <c r="C587">
        <v>3118.2086302258385</v>
      </c>
      <c r="D587">
        <v>0</v>
      </c>
      <c r="E587">
        <v>0</v>
      </c>
      <c r="F587">
        <v>0</v>
      </c>
      <c r="G587">
        <v>3304.8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6423.0086302258387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0.50256124877797914</v>
      </c>
      <c r="AA587">
        <v>0</v>
      </c>
      <c r="AB587">
        <v>0.50256124877797914</v>
      </c>
      <c r="AC587">
        <v>0</v>
      </c>
      <c r="AD587">
        <v>0</v>
      </c>
      <c r="AE587">
        <v>0</v>
      </c>
      <c r="AF587">
        <v>0</v>
      </c>
      <c r="AG587">
        <v>1355.1855333305457</v>
      </c>
      <c r="AH587">
        <v>0</v>
      </c>
      <c r="AI587">
        <v>0</v>
      </c>
      <c r="AJ587">
        <v>0</v>
      </c>
      <c r="AK587">
        <v>1400.8943334211199</v>
      </c>
      <c r="AL587">
        <v>0</v>
      </c>
      <c r="AM587">
        <v>0</v>
      </c>
      <c r="AN587">
        <v>0</v>
      </c>
      <c r="AO587">
        <v>0</v>
      </c>
      <c r="AP587">
        <v>809.91355729585462</v>
      </c>
      <c r="AQ587">
        <v>0</v>
      </c>
      <c r="AR587">
        <v>0</v>
      </c>
      <c r="AS587">
        <v>0</v>
      </c>
      <c r="AT587">
        <v>0</v>
      </c>
      <c r="AU587">
        <v>4.5080222907771104</v>
      </c>
      <c r="AV587">
        <v>244.49609871054292</v>
      </c>
      <c r="AW587">
        <v>0</v>
      </c>
      <c r="AX587">
        <v>443.79294680201997</v>
      </c>
      <c r="AY587">
        <v>846.81064635675693</v>
      </c>
      <c r="AZ587">
        <v>0.55625000000000002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5106.1573882076173</v>
      </c>
      <c r="BI587">
        <v>0</v>
      </c>
      <c r="BJ587">
        <v>0</v>
      </c>
      <c r="BK587">
        <v>0</v>
      </c>
      <c r="BL587">
        <v>0</v>
      </c>
      <c r="BM587">
        <v>1346.4800585833668</v>
      </c>
      <c r="BN587">
        <v>1346.4800585833668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38.664709225645353</v>
      </c>
      <c r="CG587">
        <v>38.664709225645353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12914.813347491245</v>
      </c>
    </row>
    <row r="588" spans="1:91" x14ac:dyDescent="0.2">
      <c r="A588">
        <v>173</v>
      </c>
      <c r="B588">
        <v>0</v>
      </c>
      <c r="C588">
        <v>9584.7344993980241</v>
      </c>
      <c r="D588">
        <v>0</v>
      </c>
      <c r="E588">
        <v>0</v>
      </c>
      <c r="F588">
        <v>0</v>
      </c>
      <c r="G588">
        <v>16646.400000000001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26231.134499398024</v>
      </c>
      <c r="P588">
        <v>340.23855775527943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10583.927940037933</v>
      </c>
      <c r="X588">
        <v>0</v>
      </c>
      <c r="Y588">
        <v>0</v>
      </c>
      <c r="Z588">
        <v>0</v>
      </c>
      <c r="AA588">
        <v>234.38299182380436</v>
      </c>
      <c r="AB588">
        <v>11158.549489617017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328.39821102842569</v>
      </c>
      <c r="AO588">
        <v>0</v>
      </c>
      <c r="AP588">
        <v>0</v>
      </c>
      <c r="AQ588">
        <v>0</v>
      </c>
      <c r="AR588">
        <v>0</v>
      </c>
      <c r="AS588">
        <v>6148.1222451864778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0.83437499999999998</v>
      </c>
      <c r="BA588">
        <v>0</v>
      </c>
      <c r="BB588">
        <v>0</v>
      </c>
      <c r="BC588">
        <v>0</v>
      </c>
      <c r="BD588">
        <v>0</v>
      </c>
      <c r="BE588">
        <v>303.86306286001775</v>
      </c>
      <c r="BF588">
        <v>0</v>
      </c>
      <c r="BG588">
        <v>0</v>
      </c>
      <c r="BH588">
        <v>6781.2178940749218</v>
      </c>
      <c r="BI588">
        <v>318.09133598284416</v>
      </c>
      <c r="BJ588">
        <v>0</v>
      </c>
      <c r="BK588">
        <v>0</v>
      </c>
      <c r="BL588">
        <v>0</v>
      </c>
      <c r="BM588">
        <v>0</v>
      </c>
      <c r="BN588">
        <v>318.09133598284416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78.540774295436094</v>
      </c>
      <c r="CB588">
        <v>0</v>
      </c>
      <c r="CC588">
        <v>1602.5511602027464</v>
      </c>
      <c r="CD588">
        <v>0</v>
      </c>
      <c r="CE588">
        <v>0</v>
      </c>
      <c r="CF588">
        <v>12.10501261663393</v>
      </c>
      <c r="CG588">
        <v>1693.1969471148163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46182.190166187618</v>
      </c>
    </row>
    <row r="589" spans="1:91" x14ac:dyDescent="0.2">
      <c r="A589">
        <v>174</v>
      </c>
      <c r="B589">
        <v>0</v>
      </c>
      <c r="C589">
        <v>1362.7614265952056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335.75588255125439</v>
      </c>
      <c r="M589">
        <v>0</v>
      </c>
      <c r="N589">
        <v>0</v>
      </c>
      <c r="O589">
        <v>1698.5173091464601</v>
      </c>
      <c r="P589">
        <v>0</v>
      </c>
      <c r="Q589">
        <v>0</v>
      </c>
      <c r="R589">
        <v>0</v>
      </c>
      <c r="S589">
        <v>0</v>
      </c>
      <c r="T589">
        <v>1481.9345781916156</v>
      </c>
      <c r="U589">
        <v>0</v>
      </c>
      <c r="V589">
        <v>0</v>
      </c>
      <c r="W589">
        <v>2234.8021044952443</v>
      </c>
      <c r="X589">
        <v>0</v>
      </c>
      <c r="Y589">
        <v>0</v>
      </c>
      <c r="Z589">
        <v>0</v>
      </c>
      <c r="AA589">
        <v>0</v>
      </c>
      <c r="AB589">
        <v>3716.7366826868601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1977.4125000000001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24.769187012725727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2002.1816870127259</v>
      </c>
      <c r="BI589">
        <v>0</v>
      </c>
      <c r="BJ589">
        <v>0</v>
      </c>
      <c r="BK589">
        <v>0</v>
      </c>
      <c r="BL589">
        <v>0</v>
      </c>
      <c r="BM589">
        <v>1009.8600439375251</v>
      </c>
      <c r="BN589">
        <v>1009.8600439375251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28.895314579963483</v>
      </c>
      <c r="CG589">
        <v>28.895314579963483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8456.1910373635365</v>
      </c>
    </row>
    <row r="590" spans="1:91" x14ac:dyDescent="0.2">
      <c r="A590">
        <v>175</v>
      </c>
      <c r="B590">
        <v>0</v>
      </c>
      <c r="C590">
        <v>11702.375234590938</v>
      </c>
      <c r="D590">
        <v>0</v>
      </c>
      <c r="E590">
        <v>0</v>
      </c>
      <c r="F590">
        <v>0</v>
      </c>
      <c r="G590">
        <v>7741.8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19444.175234590937</v>
      </c>
      <c r="P590">
        <v>1360.9542310211177</v>
      </c>
      <c r="Q590">
        <v>3019.0243191802401</v>
      </c>
      <c r="R590">
        <v>0</v>
      </c>
      <c r="S590">
        <v>0</v>
      </c>
      <c r="T590">
        <v>0</v>
      </c>
      <c r="U590">
        <v>100.71894345437795</v>
      </c>
      <c r="V590">
        <v>0</v>
      </c>
      <c r="W590">
        <v>0</v>
      </c>
      <c r="X590">
        <v>759.67819720000477</v>
      </c>
      <c r="Y590">
        <v>759.67819720000477</v>
      </c>
      <c r="Z590">
        <v>0</v>
      </c>
      <c r="AA590">
        <v>0</v>
      </c>
      <c r="AB590">
        <v>6000.0538880557451</v>
      </c>
      <c r="AC590">
        <v>0</v>
      </c>
      <c r="AD590">
        <v>0</v>
      </c>
      <c r="AE590">
        <v>0</v>
      </c>
      <c r="AF590">
        <v>12757.241764546039</v>
      </c>
      <c r="AG590">
        <v>0</v>
      </c>
      <c r="AH590">
        <v>0</v>
      </c>
      <c r="AI590">
        <v>0</v>
      </c>
      <c r="AJ590">
        <v>7.0367149081055116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1617.0216976636661</v>
      </c>
      <c r="AT590">
        <v>0</v>
      </c>
      <c r="AU590">
        <v>0</v>
      </c>
      <c r="AV590">
        <v>0</v>
      </c>
      <c r="AW590">
        <v>0</v>
      </c>
      <c r="AX590">
        <v>1202.8834127685595</v>
      </c>
      <c r="AY590">
        <v>1693.6212927135139</v>
      </c>
      <c r="AZ590">
        <v>0.41718749999999999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17278.222070099881</v>
      </c>
      <c r="BI590">
        <v>0</v>
      </c>
      <c r="BJ590">
        <v>0</v>
      </c>
      <c r="BK590">
        <v>0</v>
      </c>
      <c r="BL590">
        <v>0</v>
      </c>
      <c r="BM590">
        <v>2356.3401025208918</v>
      </c>
      <c r="BN590">
        <v>2356.3401025208918</v>
      </c>
      <c r="BO590">
        <v>0</v>
      </c>
      <c r="BP590">
        <v>0</v>
      </c>
      <c r="BQ590">
        <v>2455.7783998916325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2455.7783998916325</v>
      </c>
      <c r="BZ590">
        <v>0</v>
      </c>
      <c r="CA590">
        <v>86.394851724979702</v>
      </c>
      <c r="CB590">
        <v>0</v>
      </c>
      <c r="CC590">
        <v>2804.4645303548059</v>
      </c>
      <c r="CD590">
        <v>0</v>
      </c>
      <c r="CE590">
        <v>0</v>
      </c>
      <c r="CF590">
        <v>41.413196553679555</v>
      </c>
      <c r="CG590">
        <v>2932.2725786334649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50466.842273792572</v>
      </c>
    </row>
    <row r="591" spans="1:91" x14ac:dyDescent="0.2">
      <c r="A591">
        <v>176</v>
      </c>
      <c r="B591">
        <v>0</v>
      </c>
      <c r="C591">
        <v>12472.834520903354</v>
      </c>
      <c r="D591">
        <v>0</v>
      </c>
      <c r="E591">
        <v>0</v>
      </c>
      <c r="F591">
        <v>0</v>
      </c>
      <c r="G591">
        <v>16524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28996.834520903354</v>
      </c>
      <c r="P591">
        <v>1020.7156732658383</v>
      </c>
      <c r="Q591">
        <v>0</v>
      </c>
      <c r="R591">
        <v>0</v>
      </c>
      <c r="S591">
        <v>0</v>
      </c>
      <c r="T591">
        <v>2235.85805343211</v>
      </c>
      <c r="U591">
        <v>201.4378869087559</v>
      </c>
      <c r="V591">
        <v>0</v>
      </c>
      <c r="W591">
        <v>5963.3488854094776</v>
      </c>
      <c r="X591">
        <v>0</v>
      </c>
      <c r="Y591">
        <v>0</v>
      </c>
      <c r="Z591">
        <v>0</v>
      </c>
      <c r="AA591">
        <v>175.35117910526426</v>
      </c>
      <c r="AB591">
        <v>9596.7116781214463</v>
      </c>
      <c r="AC591">
        <v>0</v>
      </c>
      <c r="AD591">
        <v>0</v>
      </c>
      <c r="AE591">
        <v>0</v>
      </c>
      <c r="AF591">
        <v>20507.348730941216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0.56687562799555546</v>
      </c>
      <c r="AS591">
        <v>4587.7403608787372</v>
      </c>
      <c r="AT591">
        <v>0</v>
      </c>
      <c r="AU591">
        <v>0</v>
      </c>
      <c r="AV591">
        <v>0</v>
      </c>
      <c r="AW591">
        <v>0</v>
      </c>
      <c r="AX591">
        <v>1331.3788404060599</v>
      </c>
      <c r="AY591">
        <v>0</v>
      </c>
      <c r="AZ591">
        <v>0.41718749999999999</v>
      </c>
      <c r="BA591">
        <v>0</v>
      </c>
      <c r="BB591">
        <v>0</v>
      </c>
      <c r="BC591">
        <v>0</v>
      </c>
      <c r="BD591">
        <v>0</v>
      </c>
      <c r="BE591">
        <v>1171.3316330380499</v>
      </c>
      <c r="BF591">
        <v>0</v>
      </c>
      <c r="BG591">
        <v>0</v>
      </c>
      <c r="BH591">
        <v>27598.783628392062</v>
      </c>
      <c r="BI591">
        <v>0</v>
      </c>
      <c r="BJ591">
        <v>0</v>
      </c>
      <c r="BK591">
        <v>0</v>
      </c>
      <c r="BL591">
        <v>0</v>
      </c>
      <c r="BM591">
        <v>3366.2001464584173</v>
      </c>
      <c r="BN591">
        <v>3366.2001464584173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1026.3563015090406</v>
      </c>
      <c r="CB591">
        <v>0</v>
      </c>
      <c r="CC591">
        <v>4407.0156905575523</v>
      </c>
      <c r="CD591">
        <v>0</v>
      </c>
      <c r="CE591">
        <v>251.21051958474587</v>
      </c>
      <c r="CF591">
        <v>65.551890639364188</v>
      </c>
      <c r="CG591">
        <v>5750.1344022907033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75308.664376165994</v>
      </c>
    </row>
    <row r="592" spans="1:91" x14ac:dyDescent="0.2">
      <c r="A592">
        <v>177</v>
      </c>
      <c r="B592">
        <v>0</v>
      </c>
      <c r="C592">
        <v>3387.1522206553686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3387.1522206553686</v>
      </c>
      <c r="P592">
        <v>680.47711551055886</v>
      </c>
      <c r="Q592">
        <v>0</v>
      </c>
      <c r="R592">
        <v>0</v>
      </c>
      <c r="S592">
        <v>0</v>
      </c>
      <c r="T592">
        <v>7409.6728909580779</v>
      </c>
      <c r="U592">
        <v>0</v>
      </c>
      <c r="V592">
        <v>11.733754854080178</v>
      </c>
      <c r="W592">
        <v>0</v>
      </c>
      <c r="X592">
        <v>1624.8508847285632</v>
      </c>
      <c r="Y592">
        <v>0</v>
      </c>
      <c r="Z592">
        <v>0</v>
      </c>
      <c r="AA592">
        <v>58.450393035088091</v>
      </c>
      <c r="AB592">
        <v>9785.1850390863674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887.58589360403994</v>
      </c>
      <c r="AY592">
        <v>0</v>
      </c>
      <c r="AZ592">
        <v>1.66875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889.25464360403998</v>
      </c>
      <c r="BI592">
        <v>1166.3348986037618</v>
      </c>
      <c r="BJ592">
        <v>188.65</v>
      </c>
      <c r="BK592">
        <v>0</v>
      </c>
      <c r="BL592">
        <v>0</v>
      </c>
      <c r="BM592">
        <v>4039.4401757501005</v>
      </c>
      <c r="BN592">
        <v>5394.4250743538623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482.6315101713393</v>
      </c>
      <c r="CB592">
        <v>0</v>
      </c>
      <c r="CC592">
        <v>801.27558010137318</v>
      </c>
      <c r="CD592">
        <v>0</v>
      </c>
      <c r="CE592">
        <v>164.14420378063221</v>
      </c>
      <c r="CF592">
        <v>4.842005046653572</v>
      </c>
      <c r="CG592">
        <v>1452.8932990999986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20908.910276799637</v>
      </c>
    </row>
    <row r="593" spans="1:91" x14ac:dyDescent="0.2">
      <c r="A593">
        <v>178</v>
      </c>
      <c r="B593">
        <v>0</v>
      </c>
      <c r="C593">
        <v>7275.8201371936229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7275.8201371936229</v>
      </c>
      <c r="P593">
        <v>1020.7156732658383</v>
      </c>
      <c r="Q593">
        <v>2788.0410561911403</v>
      </c>
      <c r="R593">
        <v>0</v>
      </c>
      <c r="S593">
        <v>0</v>
      </c>
      <c r="T593">
        <v>0</v>
      </c>
      <c r="U593">
        <v>0</v>
      </c>
      <c r="V593">
        <v>11.733754854080178</v>
      </c>
      <c r="W593">
        <v>0</v>
      </c>
      <c r="X593">
        <v>1519.3563944000095</v>
      </c>
      <c r="Y593">
        <v>0</v>
      </c>
      <c r="Z593">
        <v>0</v>
      </c>
      <c r="AA593">
        <v>0</v>
      </c>
      <c r="AB593">
        <v>5339.8468787110678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42.613185277400873</v>
      </c>
      <c r="AU593">
        <v>0</v>
      </c>
      <c r="AV593">
        <v>0</v>
      </c>
      <c r="AW593">
        <v>0</v>
      </c>
      <c r="AX593">
        <v>0</v>
      </c>
      <c r="AY593">
        <v>423.40532317837847</v>
      </c>
      <c r="AZ593">
        <v>1.5296875000000001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467.54819595577936</v>
      </c>
      <c r="BI593">
        <v>0</v>
      </c>
      <c r="BJ593">
        <v>0</v>
      </c>
      <c r="BK593">
        <v>0</v>
      </c>
      <c r="BL593">
        <v>0</v>
      </c>
      <c r="BM593">
        <v>5722.5402489793087</v>
      </c>
      <c r="BN593">
        <v>5722.5402489793087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70.686696865892486</v>
      </c>
      <c r="CB593">
        <v>0</v>
      </c>
      <c r="CC593">
        <v>0</v>
      </c>
      <c r="CD593">
        <v>0</v>
      </c>
      <c r="CE593">
        <v>0</v>
      </c>
      <c r="CF593">
        <v>44.076299329339015</v>
      </c>
      <c r="CG593">
        <v>114.76299619523149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18920.51845703501</v>
      </c>
    </row>
    <row r="594" spans="1:91" x14ac:dyDescent="0.2">
      <c r="A594">
        <v>179</v>
      </c>
      <c r="B594">
        <v>0</v>
      </c>
      <c r="C594">
        <v>4858.7435660980327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4858.7435660980327</v>
      </c>
      <c r="P594">
        <v>1701.1927887763973</v>
      </c>
      <c r="Q594">
        <v>0</v>
      </c>
      <c r="R594">
        <v>0</v>
      </c>
      <c r="S594">
        <v>0</v>
      </c>
      <c r="T594">
        <v>10061.361240444494</v>
      </c>
      <c r="U594">
        <v>0</v>
      </c>
      <c r="V594">
        <v>7.8225032360534517</v>
      </c>
      <c r="W594">
        <v>759.67819720000477</v>
      </c>
      <c r="X594">
        <v>1137.8025435833395</v>
      </c>
      <c r="Y594">
        <v>0</v>
      </c>
      <c r="Z594">
        <v>0</v>
      </c>
      <c r="AA594">
        <v>0</v>
      </c>
      <c r="AB594">
        <v>13667.857273240288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138.57846605989607</v>
      </c>
      <c r="AU594">
        <v>0</v>
      </c>
      <c r="AV594">
        <v>0</v>
      </c>
      <c r="AW594">
        <v>0</v>
      </c>
      <c r="AX594">
        <v>443.79294680201997</v>
      </c>
      <c r="AY594">
        <v>846.81064635675693</v>
      </c>
      <c r="AZ594">
        <v>3.3374999999999999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1432.5195592186731</v>
      </c>
      <c r="BI594">
        <v>318.09133598284416</v>
      </c>
      <c r="BJ594">
        <v>0</v>
      </c>
      <c r="BK594">
        <v>0</v>
      </c>
      <c r="BL594">
        <v>0</v>
      </c>
      <c r="BM594">
        <v>8415.5003661460432</v>
      </c>
      <c r="BN594">
        <v>8733.5917021288878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1200.0427293085961</v>
      </c>
      <c r="CB594">
        <v>0</v>
      </c>
      <c r="CC594">
        <v>2403.8267403041195</v>
      </c>
      <c r="CD594">
        <v>0</v>
      </c>
      <c r="CE594">
        <v>0</v>
      </c>
      <c r="CF594">
        <v>2.421002523326786</v>
      </c>
      <c r="CG594">
        <v>3606.2904721360428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32299.002572821926</v>
      </c>
    </row>
    <row r="595" spans="1:91" x14ac:dyDescent="0.2">
      <c r="A595">
        <v>180</v>
      </c>
      <c r="B595">
        <v>0</v>
      </c>
      <c r="C595">
        <v>6737.9329563345618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6737.9329563345618</v>
      </c>
      <c r="P595">
        <v>414.67463855928753</v>
      </c>
      <c r="Q595">
        <v>3019.0243191802401</v>
      </c>
      <c r="R595">
        <v>0</v>
      </c>
      <c r="S595">
        <v>0</v>
      </c>
      <c r="T595">
        <v>6707.5741602963299</v>
      </c>
      <c r="U595">
        <v>586.95706804521217</v>
      </c>
      <c r="V595">
        <v>11.733754854080178</v>
      </c>
      <c r="W595">
        <v>1624.8508847285632</v>
      </c>
      <c r="X595">
        <v>0</v>
      </c>
      <c r="Y595">
        <v>0</v>
      </c>
      <c r="Z595">
        <v>0</v>
      </c>
      <c r="AA595">
        <v>248.82498645356623</v>
      </c>
      <c r="AB595">
        <v>12613.639812117279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1180.9956549425583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244.49609871054292</v>
      </c>
      <c r="AT595">
        <v>0</v>
      </c>
      <c r="AU595">
        <v>0</v>
      </c>
      <c r="AV595">
        <v>0</v>
      </c>
      <c r="AW595">
        <v>0</v>
      </c>
      <c r="AX595">
        <v>1775.1717872080799</v>
      </c>
      <c r="AY595">
        <v>0</v>
      </c>
      <c r="AZ595">
        <v>1.390625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3202.054165861181</v>
      </c>
      <c r="BI595">
        <v>424.12178131045886</v>
      </c>
      <c r="BJ595">
        <v>0</v>
      </c>
      <c r="BK595">
        <v>0</v>
      </c>
      <c r="BL595">
        <v>0</v>
      </c>
      <c r="BM595">
        <v>6732.4002929168346</v>
      </c>
      <c r="BN595">
        <v>7156.5220742272932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1972.4324904526579</v>
      </c>
      <c r="CB595">
        <v>0</v>
      </c>
      <c r="CC595">
        <v>2403.8267403041195</v>
      </c>
      <c r="CD595">
        <v>0</v>
      </c>
      <c r="CE595">
        <v>0</v>
      </c>
      <c r="CF595">
        <v>3.631503784990179</v>
      </c>
      <c r="CG595">
        <v>4379.8907345417674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34090.039743082089</v>
      </c>
    </row>
    <row r="596" spans="1:91" x14ac:dyDescent="0.2">
      <c r="A596">
        <v>181</v>
      </c>
      <c r="B596">
        <v>0</v>
      </c>
      <c r="C596">
        <v>2078.8057534838922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2078.8057534838922</v>
      </c>
      <c r="P596">
        <v>0</v>
      </c>
      <c r="Q596">
        <v>1006.3414397267468</v>
      </c>
      <c r="R596">
        <v>0</v>
      </c>
      <c r="S596">
        <v>0</v>
      </c>
      <c r="T596">
        <v>5927.7383127664625</v>
      </c>
      <c r="U596">
        <v>0</v>
      </c>
      <c r="V596">
        <v>132.98255501290868</v>
      </c>
      <c r="W596">
        <v>0</v>
      </c>
      <c r="X596">
        <v>0</v>
      </c>
      <c r="Y596">
        <v>0</v>
      </c>
      <c r="Z596">
        <v>0</v>
      </c>
      <c r="AA596">
        <v>307.27537948865432</v>
      </c>
      <c r="AB596">
        <v>7374.3376869947724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286.87830370223014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1175.2549968976475</v>
      </c>
      <c r="AT596">
        <v>0</v>
      </c>
      <c r="AU596">
        <v>0</v>
      </c>
      <c r="AV596">
        <v>0</v>
      </c>
      <c r="AW596">
        <v>0</v>
      </c>
      <c r="AX596">
        <v>443.79294680201997</v>
      </c>
      <c r="AY596">
        <v>0</v>
      </c>
      <c r="AZ596">
        <v>1.9468749999999999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1907.8731224018977</v>
      </c>
      <c r="BI596">
        <v>106.03044532761471</v>
      </c>
      <c r="BJ596">
        <v>0</v>
      </c>
      <c r="BK596">
        <v>0</v>
      </c>
      <c r="BL596">
        <v>0</v>
      </c>
      <c r="BM596">
        <v>8415.5003661460432</v>
      </c>
      <c r="BN596">
        <v>8521.5308114736581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17.758702972660267</v>
      </c>
      <c r="CG596">
        <v>17.758702972660267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19900.306077326877</v>
      </c>
    </row>
    <row r="597" spans="1:91" x14ac:dyDescent="0.2">
      <c r="A597">
        <v>182</v>
      </c>
      <c r="B597">
        <v>0</v>
      </c>
      <c r="C597">
        <v>4767.9571216981285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4767.9571216981285</v>
      </c>
      <c r="P597">
        <v>2190.3035081396929</v>
      </c>
      <c r="Q597">
        <v>0</v>
      </c>
      <c r="R597">
        <v>0</v>
      </c>
      <c r="S597">
        <v>0</v>
      </c>
      <c r="T597">
        <v>5186.7710236706544</v>
      </c>
      <c r="U597">
        <v>1944.9524983633369</v>
      </c>
      <c r="V597">
        <v>19.556258090133628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9341.5832882638169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244.49609871054292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2.9203125000000001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247.41641121054292</v>
      </c>
      <c r="BI597">
        <v>212.06089065522943</v>
      </c>
      <c r="BJ597">
        <v>0</v>
      </c>
      <c r="BK597">
        <v>0</v>
      </c>
      <c r="BL597">
        <v>0</v>
      </c>
      <c r="BM597">
        <v>3366.2001464584173</v>
      </c>
      <c r="BN597">
        <v>3578.2610371136466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1527.3320291590499</v>
      </c>
      <c r="CB597">
        <v>0</v>
      </c>
      <c r="CC597">
        <v>0</v>
      </c>
      <c r="CD597">
        <v>0</v>
      </c>
      <c r="CE597">
        <v>0</v>
      </c>
      <c r="CF597">
        <v>15.095600197000802</v>
      </c>
      <c r="CG597">
        <v>1542.4276293560506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19477.645487642185</v>
      </c>
    </row>
    <row r="598" spans="1:91" x14ac:dyDescent="0.2">
      <c r="A598">
        <v>183</v>
      </c>
      <c r="B598">
        <v>0</v>
      </c>
      <c r="C598">
        <v>12545.292954774637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12545.292954774637</v>
      </c>
      <c r="P598">
        <v>0</v>
      </c>
      <c r="Q598">
        <v>2012.6828794534936</v>
      </c>
      <c r="R598">
        <v>0</v>
      </c>
      <c r="S598">
        <v>0.14094224804199171</v>
      </c>
      <c r="T598">
        <v>3353.7870801481649</v>
      </c>
      <c r="U598">
        <v>0</v>
      </c>
      <c r="V598">
        <v>23.467509708160357</v>
      </c>
      <c r="W598">
        <v>0</v>
      </c>
      <c r="X598">
        <v>0</v>
      </c>
      <c r="Y598">
        <v>0</v>
      </c>
      <c r="Z598">
        <v>0</v>
      </c>
      <c r="AA598">
        <v>607.03905182070162</v>
      </c>
      <c r="AB598">
        <v>5997.1174633785622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590.49782747127915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19.519179967233196</v>
      </c>
      <c r="AU598">
        <v>0</v>
      </c>
      <c r="AV598">
        <v>0</v>
      </c>
      <c r="AW598">
        <v>0</v>
      </c>
      <c r="AX598">
        <v>443.79294680201997</v>
      </c>
      <c r="AY598">
        <v>0</v>
      </c>
      <c r="AZ598">
        <v>1.8078125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1055.6177667405323</v>
      </c>
      <c r="BI598">
        <v>318.09133598284416</v>
      </c>
      <c r="BJ598">
        <v>0</v>
      </c>
      <c r="BK598">
        <v>0</v>
      </c>
      <c r="BL598">
        <v>0</v>
      </c>
      <c r="BM598">
        <v>16157.760703000402</v>
      </c>
      <c r="BN598">
        <v>16475.852038983245</v>
      </c>
      <c r="BO598">
        <v>0</v>
      </c>
      <c r="BP598">
        <v>0</v>
      </c>
      <c r="BQ598">
        <v>801.9136812525478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801.9136812525478</v>
      </c>
      <c r="BZ598">
        <v>0</v>
      </c>
      <c r="CA598">
        <v>235.6223228863083</v>
      </c>
      <c r="CB598">
        <v>0</v>
      </c>
      <c r="CC598">
        <v>801.27558010137318</v>
      </c>
      <c r="CD598">
        <v>0</v>
      </c>
      <c r="CE598">
        <v>0</v>
      </c>
      <c r="CF598">
        <v>13.642998683004731</v>
      </c>
      <c r="CG598">
        <v>1050.540901670686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37926.334806800209</v>
      </c>
    </row>
    <row r="599" spans="1:91" x14ac:dyDescent="0.2">
      <c r="A599">
        <v>184</v>
      </c>
      <c r="B599">
        <v>0</v>
      </c>
      <c r="C599">
        <v>8031.3671557475991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8031.3671557475991</v>
      </c>
      <c r="P599">
        <v>0</v>
      </c>
      <c r="Q599">
        <v>1019.1090945432942</v>
      </c>
      <c r="R599">
        <v>0</v>
      </c>
      <c r="S599">
        <v>0</v>
      </c>
      <c r="T599">
        <v>3353.7870801481649</v>
      </c>
      <c r="U599">
        <v>201.4378869087559</v>
      </c>
      <c r="V599">
        <v>46.935019416320714</v>
      </c>
      <c r="W599">
        <v>3249.7017694571264</v>
      </c>
      <c r="X599">
        <v>1137.8025435833395</v>
      </c>
      <c r="Y599">
        <v>0</v>
      </c>
      <c r="Z599">
        <v>0</v>
      </c>
      <c r="AA599">
        <v>75.98920109124731</v>
      </c>
      <c r="AB599">
        <v>9084.7625951482496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4687.2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1483.4376203099882</v>
      </c>
      <c r="AT599">
        <v>24.350391587086214</v>
      </c>
      <c r="AU599">
        <v>4.5080222907771104</v>
      </c>
      <c r="AV599">
        <v>0</v>
      </c>
      <c r="AW599">
        <v>0</v>
      </c>
      <c r="AX599">
        <v>0</v>
      </c>
      <c r="AY599">
        <v>0</v>
      </c>
      <c r="AZ599">
        <v>0.97343749999999996</v>
      </c>
      <c r="BA599">
        <v>0</v>
      </c>
      <c r="BB599">
        <v>2000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8200.4694716878512</v>
      </c>
      <c r="BI599">
        <v>212.06089065522943</v>
      </c>
      <c r="BJ599">
        <v>0</v>
      </c>
      <c r="BK599">
        <v>0</v>
      </c>
      <c r="BL599">
        <v>0</v>
      </c>
      <c r="BM599">
        <v>11781.700512604461</v>
      </c>
      <c r="BN599">
        <v>11993.76140325969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34.457578647840208</v>
      </c>
      <c r="CB599">
        <v>0</v>
      </c>
      <c r="CC599">
        <v>0</v>
      </c>
      <c r="CD599">
        <v>0</v>
      </c>
      <c r="CE599">
        <v>0</v>
      </c>
      <c r="CF599">
        <v>77.015987051374822</v>
      </c>
      <c r="CG599">
        <v>111.47356569921503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37421.834191542606</v>
      </c>
    </row>
    <row r="600" spans="1:91" x14ac:dyDescent="0.2">
      <c r="A600">
        <v>185</v>
      </c>
      <c r="B600">
        <v>0</v>
      </c>
      <c r="C600">
        <v>3154.5801152020131</v>
      </c>
      <c r="D600">
        <v>0</v>
      </c>
      <c r="E600">
        <v>0</v>
      </c>
      <c r="F600">
        <v>0</v>
      </c>
      <c r="G600">
        <v>239.0625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3393.6426152020131</v>
      </c>
      <c r="P600">
        <v>0</v>
      </c>
      <c r="Q600">
        <v>2012.6828794534936</v>
      </c>
      <c r="R600">
        <v>0</v>
      </c>
      <c r="S600">
        <v>0.14094224804199171</v>
      </c>
      <c r="T600">
        <v>0</v>
      </c>
      <c r="U600">
        <v>1873.4843880651256</v>
      </c>
      <c r="V600">
        <v>46.935019416320714</v>
      </c>
      <c r="W600">
        <v>0</v>
      </c>
      <c r="X600">
        <v>0</v>
      </c>
      <c r="Y600">
        <v>0</v>
      </c>
      <c r="Z600">
        <v>0</v>
      </c>
      <c r="AA600">
        <v>365.72577252374242</v>
      </c>
      <c r="AB600">
        <v>4298.9690017067242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443.79294680201997</v>
      </c>
      <c r="AY600">
        <v>0</v>
      </c>
      <c r="AZ600">
        <v>1.1125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444.90544680201998</v>
      </c>
      <c r="BI600">
        <v>530.15222663807356</v>
      </c>
      <c r="BJ600">
        <v>0</v>
      </c>
      <c r="BK600">
        <v>0</v>
      </c>
      <c r="BL600">
        <v>0</v>
      </c>
      <c r="BM600">
        <v>11781.700512604461</v>
      </c>
      <c r="BN600">
        <v>12311.852739242535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27.285997366009461</v>
      </c>
      <c r="CG600">
        <v>27.285997366009461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20476.655800319299</v>
      </c>
    </row>
    <row r="601" spans="1:91" x14ac:dyDescent="0.2">
      <c r="A601">
        <v>186</v>
      </c>
      <c r="B601">
        <v>0</v>
      </c>
      <c r="C601">
        <v>3154.5801152020131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4792.9198364691711</v>
      </c>
      <c r="J601">
        <v>0</v>
      </c>
      <c r="K601">
        <v>0</v>
      </c>
      <c r="L601">
        <v>0</v>
      </c>
      <c r="M601">
        <v>242.00460433547849</v>
      </c>
      <c r="N601">
        <v>0</v>
      </c>
      <c r="O601">
        <v>8189.5045560066628</v>
      </c>
      <c r="P601">
        <v>1701.1927887763973</v>
      </c>
      <c r="Q601">
        <v>1006.3414397267468</v>
      </c>
      <c r="R601">
        <v>0</v>
      </c>
      <c r="S601">
        <v>0.98659573629394193</v>
      </c>
      <c r="T601">
        <v>0</v>
      </c>
      <c r="U601">
        <v>0</v>
      </c>
      <c r="V601">
        <v>15.645006472106903</v>
      </c>
      <c r="W601">
        <v>0</v>
      </c>
      <c r="X601">
        <v>0</v>
      </c>
      <c r="Y601">
        <v>0</v>
      </c>
      <c r="Z601">
        <v>0</v>
      </c>
      <c r="AA601">
        <v>175.64188894699026</v>
      </c>
      <c r="AB601">
        <v>2899.807719658535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686.26279947656167</v>
      </c>
      <c r="AT601">
        <v>0</v>
      </c>
      <c r="AU601">
        <v>0</v>
      </c>
      <c r="AV601">
        <v>0</v>
      </c>
      <c r="AW601">
        <v>0</v>
      </c>
      <c r="AX601">
        <v>443.79294680201997</v>
      </c>
      <c r="AY601">
        <v>0</v>
      </c>
      <c r="AZ601">
        <v>1.9468749999999999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1132.0026212785817</v>
      </c>
      <c r="BI601">
        <v>212.06089065522943</v>
      </c>
      <c r="BJ601">
        <v>0</v>
      </c>
      <c r="BK601">
        <v>0</v>
      </c>
      <c r="BL601">
        <v>0</v>
      </c>
      <c r="BM601">
        <v>6732.4002929168346</v>
      </c>
      <c r="BN601">
        <v>6944.4611835720643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801.27558010137318</v>
      </c>
      <c r="CD601">
        <v>0</v>
      </c>
      <c r="CE601">
        <v>0</v>
      </c>
      <c r="CF601">
        <v>9.2425018648291513</v>
      </c>
      <c r="CG601">
        <v>810.51808196620232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19976.294162482041</v>
      </c>
    </row>
    <row r="602" spans="1:91" x14ac:dyDescent="0.2">
      <c r="A602">
        <v>187</v>
      </c>
      <c r="B602">
        <v>0</v>
      </c>
      <c r="C602">
        <v>4193.9829919439599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4193.9829919439599</v>
      </c>
      <c r="P602">
        <v>1360.9542310211177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3.9112516180267258</v>
      </c>
      <c r="W602">
        <v>0</v>
      </c>
      <c r="X602">
        <v>0</v>
      </c>
      <c r="Y602">
        <v>0</v>
      </c>
      <c r="Z602">
        <v>0</v>
      </c>
      <c r="AA602">
        <v>7.5117071566069322</v>
      </c>
      <c r="AB602">
        <v>1372.3771897957513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328.39821102842569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19.72857768005295</v>
      </c>
      <c r="AU602">
        <v>4.5080222907771104</v>
      </c>
      <c r="AV602">
        <v>0</v>
      </c>
      <c r="AW602">
        <v>0</v>
      </c>
      <c r="AX602">
        <v>0</v>
      </c>
      <c r="AY602">
        <v>0</v>
      </c>
      <c r="AZ602">
        <v>1.1125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353.74731099925577</v>
      </c>
      <c r="BI602">
        <v>0</v>
      </c>
      <c r="BJ602">
        <v>0</v>
      </c>
      <c r="BK602">
        <v>0</v>
      </c>
      <c r="BL602">
        <v>0</v>
      </c>
      <c r="BM602">
        <v>4376.0601903959423</v>
      </c>
      <c r="BN602">
        <v>4376.0601903959423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27.285997366009461</v>
      </c>
      <c r="CG602">
        <v>27.285997366009461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10323.453680500919</v>
      </c>
    </row>
    <row r="603" spans="1:91" x14ac:dyDescent="0.2">
      <c r="A603">
        <v>188</v>
      </c>
      <c r="B603">
        <v>0</v>
      </c>
      <c r="C603">
        <v>1577.2900576010065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1577.2900576010065</v>
      </c>
      <c r="P603">
        <v>1020.7156732658383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1020.7156732658383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1.2563862769185365</v>
      </c>
      <c r="AU603">
        <v>0</v>
      </c>
      <c r="AV603">
        <v>0</v>
      </c>
      <c r="AW603">
        <v>0</v>
      </c>
      <c r="AX603">
        <v>443.79294680201997</v>
      </c>
      <c r="AY603">
        <v>0</v>
      </c>
      <c r="AZ603">
        <v>0.55625000000000002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445.60558307893848</v>
      </c>
      <c r="BI603">
        <v>0</v>
      </c>
      <c r="BJ603">
        <v>0</v>
      </c>
      <c r="BK603">
        <v>0</v>
      </c>
      <c r="BL603">
        <v>0</v>
      </c>
      <c r="BM603">
        <v>7405.6403222085173</v>
      </c>
      <c r="BN603">
        <v>7405.6403222085173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28.254398375340177</v>
      </c>
      <c r="CG603">
        <v>28.254398375340177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10477.506034529641</v>
      </c>
    </row>
    <row r="604" spans="1:91" x14ac:dyDescent="0.2">
      <c r="A604">
        <v>189</v>
      </c>
      <c r="B604">
        <v>0</v>
      </c>
      <c r="C604">
        <v>7798.7950502942449</v>
      </c>
      <c r="D604">
        <v>0</v>
      </c>
      <c r="E604">
        <v>0</v>
      </c>
      <c r="F604">
        <v>0</v>
      </c>
      <c r="G604">
        <v>239.0625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8037.8575502942449</v>
      </c>
      <c r="P604">
        <v>2041.4313465316766</v>
      </c>
      <c r="Q604">
        <v>4025.3657589069871</v>
      </c>
      <c r="R604">
        <v>0</v>
      </c>
      <c r="S604">
        <v>0</v>
      </c>
      <c r="T604">
        <v>0</v>
      </c>
      <c r="U604">
        <v>1760.8712041356366</v>
      </c>
      <c r="V604">
        <v>15.645006472106903</v>
      </c>
      <c r="W604">
        <v>0</v>
      </c>
      <c r="X604">
        <v>274.51313450729776</v>
      </c>
      <c r="Y604">
        <v>0</v>
      </c>
      <c r="Z604">
        <v>0</v>
      </c>
      <c r="AA604">
        <v>74.345936873479943</v>
      </c>
      <c r="AB604">
        <v>8192.1723874271847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1388.8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258.89413842947749</v>
      </c>
      <c r="AU604">
        <v>0</v>
      </c>
      <c r="AV604">
        <v>0</v>
      </c>
      <c r="AW604">
        <v>480.15890754210886</v>
      </c>
      <c r="AX604">
        <v>0</v>
      </c>
      <c r="AY604">
        <v>0</v>
      </c>
      <c r="AZ604">
        <v>1.9468749999999999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2129.7999209715863</v>
      </c>
      <c r="BI604">
        <v>848.24356262091771</v>
      </c>
      <c r="BJ604">
        <v>0</v>
      </c>
      <c r="BK604">
        <v>0</v>
      </c>
      <c r="BL604">
        <v>0</v>
      </c>
      <c r="BM604">
        <v>8415.5003661460432</v>
      </c>
      <c r="BN604">
        <v>9263.7439287669604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94.248929154523324</v>
      </c>
      <c r="CB604">
        <v>0</v>
      </c>
      <c r="CC604">
        <v>5608.9290607096118</v>
      </c>
      <c r="CD604">
        <v>0</v>
      </c>
      <c r="CE604">
        <v>0</v>
      </c>
      <c r="CF604">
        <v>52.834600689502807</v>
      </c>
      <c r="CG604">
        <v>5756.0125905536379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33379.586378013613</v>
      </c>
    </row>
    <row r="605" spans="1:91" x14ac:dyDescent="0.2">
      <c r="A605">
        <v>190</v>
      </c>
      <c r="B605">
        <v>0</v>
      </c>
      <c r="C605">
        <v>3423.5237056315436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3423.5237056315436</v>
      </c>
      <c r="P605">
        <v>1360.9542310211177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549.02626901459553</v>
      </c>
      <c r="Z605">
        <v>0</v>
      </c>
      <c r="AA605">
        <v>0.58141968345199269</v>
      </c>
      <c r="AB605">
        <v>1910.5619197191652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244.49609871054292</v>
      </c>
      <c r="AT605">
        <v>0</v>
      </c>
      <c r="AU605">
        <v>0</v>
      </c>
      <c r="AV605">
        <v>0</v>
      </c>
      <c r="AW605">
        <v>0</v>
      </c>
      <c r="AX605">
        <v>157.64875958225977</v>
      </c>
      <c r="AY605">
        <v>423.40532317837847</v>
      </c>
      <c r="AZ605">
        <v>0.27812500000000001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825.82830647118124</v>
      </c>
      <c r="BI605">
        <v>0</v>
      </c>
      <c r="BJ605">
        <v>0</v>
      </c>
      <c r="BK605">
        <v>0</v>
      </c>
      <c r="BL605">
        <v>0</v>
      </c>
      <c r="BM605">
        <v>3029.5801318125755</v>
      </c>
      <c r="BN605">
        <v>3029.5801318125755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54.97854200680527</v>
      </c>
      <c r="CB605">
        <v>0</v>
      </c>
      <c r="CC605">
        <v>400.63779005068659</v>
      </c>
      <c r="CD605">
        <v>0</v>
      </c>
      <c r="CE605">
        <v>0</v>
      </c>
      <c r="CF605">
        <v>15.579800701666159</v>
      </c>
      <c r="CG605">
        <v>471.19613275915799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9660.6901963936234</v>
      </c>
    </row>
    <row r="606" spans="1:91" x14ac:dyDescent="0.2">
      <c r="A606">
        <v>191</v>
      </c>
      <c r="B606">
        <v>0</v>
      </c>
      <c r="C606">
        <v>537.88718085906044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537.88718085906044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37.572575944728101</v>
      </c>
      <c r="AU606">
        <v>4.5080222907771104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42.080598235505214</v>
      </c>
      <c r="BI606">
        <v>0</v>
      </c>
      <c r="BJ606">
        <v>0</v>
      </c>
      <c r="BK606">
        <v>0</v>
      </c>
      <c r="BL606">
        <v>0</v>
      </c>
      <c r="BM606">
        <v>3702.8201611042587</v>
      </c>
      <c r="BN606">
        <v>3702.8201611042587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92.35368750070829</v>
      </c>
      <c r="CG606">
        <v>92.35368750070829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4375.1416276995333</v>
      </c>
    </row>
    <row r="607" spans="1:91" x14ac:dyDescent="0.2">
      <c r="A607">
        <v>192</v>
      </c>
      <c r="B607">
        <v>0</v>
      </c>
      <c r="C607">
        <v>9248.9271785191722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9248.9271785191722</v>
      </c>
      <c r="P607">
        <v>0</v>
      </c>
      <c r="Q607">
        <v>1006.3414397267468</v>
      </c>
      <c r="R607">
        <v>0</v>
      </c>
      <c r="S607">
        <v>0</v>
      </c>
      <c r="T607">
        <v>740.96728909580781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0.58141968345199269</v>
      </c>
      <c r="AB607">
        <v>1747.8901485060067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590.49782747127915</v>
      </c>
      <c r="AJ607">
        <v>0</v>
      </c>
      <c r="AK607">
        <v>286.87830370223014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686.26279947656167</v>
      </c>
      <c r="AT607">
        <v>330.50902762488647</v>
      </c>
      <c r="AU607">
        <v>4.8172324814035568</v>
      </c>
      <c r="AV607">
        <v>0</v>
      </c>
      <c r="AW607">
        <v>0</v>
      </c>
      <c r="AX607">
        <v>443.79294680201997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2342.7581375583813</v>
      </c>
      <c r="BI607">
        <v>0</v>
      </c>
      <c r="BJ607">
        <v>0</v>
      </c>
      <c r="BK607">
        <v>0</v>
      </c>
      <c r="BL607">
        <v>0</v>
      </c>
      <c r="BM607">
        <v>1009.8600439375251</v>
      </c>
      <c r="BN607">
        <v>1009.8600439375251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400.63779005068659</v>
      </c>
      <c r="CD607">
        <v>0</v>
      </c>
      <c r="CE607">
        <v>0</v>
      </c>
      <c r="CF607">
        <v>176.9174746505835</v>
      </c>
      <c r="CG607">
        <v>577.55526470127006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14926.990773222356</v>
      </c>
    </row>
    <row r="608" spans="1:91" x14ac:dyDescent="0.2">
      <c r="A608">
        <v>193</v>
      </c>
      <c r="B608">
        <v>0</v>
      </c>
      <c r="C608">
        <v>1308.3464671714764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1308.3464671714764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0.50256124877797914</v>
      </c>
      <c r="AA608">
        <v>7.8024169983329283</v>
      </c>
      <c r="AB608">
        <v>8.3049782471109079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4.6626273860903336</v>
      </c>
      <c r="AV608">
        <v>0</v>
      </c>
      <c r="AW608">
        <v>0</v>
      </c>
      <c r="AX608">
        <v>1331.3788404060599</v>
      </c>
      <c r="AY608">
        <v>0</v>
      </c>
      <c r="AZ608">
        <v>0.27812500000000001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1336.3195927921504</v>
      </c>
      <c r="BI608">
        <v>636.18267196568831</v>
      </c>
      <c r="BJ608">
        <v>0</v>
      </c>
      <c r="BK608">
        <v>0</v>
      </c>
      <c r="BL608">
        <v>0</v>
      </c>
      <c r="BM608">
        <v>1683.1000732292086</v>
      </c>
      <c r="BN608">
        <v>2319.282745194897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180.64378087950303</v>
      </c>
      <c r="CB608">
        <v>0</v>
      </c>
      <c r="CC608">
        <v>0</v>
      </c>
      <c r="CD608">
        <v>0</v>
      </c>
      <c r="CE608">
        <v>0</v>
      </c>
      <c r="CF608">
        <v>53.318801194168167</v>
      </c>
      <c r="CG608">
        <v>233.9625820736712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5206.2163654793058</v>
      </c>
    </row>
    <row r="609" spans="1:91" x14ac:dyDescent="0.2">
      <c r="A609">
        <v>194</v>
      </c>
      <c r="B609">
        <v>0</v>
      </c>
      <c r="C609">
        <v>1809.8621630543621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1809.8621630543621</v>
      </c>
      <c r="P609">
        <v>340.23855775527943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7.5117071566069322</v>
      </c>
      <c r="AB609">
        <v>347.75026491188635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12.175195793543107</v>
      </c>
      <c r="AU609">
        <v>13.524066872331332</v>
      </c>
      <c r="AV609">
        <v>0</v>
      </c>
      <c r="AW609">
        <v>0</v>
      </c>
      <c r="AX609">
        <v>0</v>
      </c>
      <c r="AY609">
        <v>0</v>
      </c>
      <c r="AZ609">
        <v>0.55625000000000002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26.255512665874438</v>
      </c>
      <c r="BI609">
        <v>0</v>
      </c>
      <c r="BJ609">
        <v>0</v>
      </c>
      <c r="BK609">
        <v>0</v>
      </c>
      <c r="BL609">
        <v>0</v>
      </c>
      <c r="BM609">
        <v>2692.9601171667337</v>
      </c>
      <c r="BN609">
        <v>2692.9601171667337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44.318399581671692</v>
      </c>
      <c r="CG609">
        <v>44.318399581671692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4921.1464573805288</v>
      </c>
    </row>
    <row r="610" spans="1:91" x14ac:dyDescent="0.2">
      <c r="A610">
        <v>195</v>
      </c>
      <c r="B610">
        <v>0</v>
      </c>
      <c r="C610">
        <v>2616.6929343429529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2616.6929343429529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3.9112516180267258</v>
      </c>
      <c r="W610">
        <v>0</v>
      </c>
      <c r="X610">
        <v>0</v>
      </c>
      <c r="Y610">
        <v>0</v>
      </c>
      <c r="Z610">
        <v>0</v>
      </c>
      <c r="AA610">
        <v>7.8024169983329283</v>
      </c>
      <c r="AB610">
        <v>11.713668616359655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37.153780519088585</v>
      </c>
      <c r="AU610">
        <v>4.5080222907771104</v>
      </c>
      <c r="AV610">
        <v>0</v>
      </c>
      <c r="AW610">
        <v>0</v>
      </c>
      <c r="AX610">
        <v>0</v>
      </c>
      <c r="AY610">
        <v>0</v>
      </c>
      <c r="AZ610">
        <v>0.27812500000000001</v>
      </c>
      <c r="BA610">
        <v>0</v>
      </c>
      <c r="BB610">
        <v>0</v>
      </c>
      <c r="BC610">
        <v>0</v>
      </c>
      <c r="BD610">
        <v>0</v>
      </c>
      <c r="BE610">
        <v>248.92846396069424</v>
      </c>
      <c r="BF610">
        <v>0</v>
      </c>
      <c r="BG610">
        <v>0</v>
      </c>
      <c r="BH610">
        <v>290.86839177055992</v>
      </c>
      <c r="BI610">
        <v>106.03044532761471</v>
      </c>
      <c r="BJ610">
        <v>0</v>
      </c>
      <c r="BK610">
        <v>0</v>
      </c>
      <c r="BL610">
        <v>0</v>
      </c>
      <c r="BM610">
        <v>1346.4800585833668</v>
      </c>
      <c r="BN610">
        <v>1452.5105039109815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66.477599372507541</v>
      </c>
      <c r="CG610">
        <v>66.477599372507541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4438.2630980133627</v>
      </c>
    </row>
    <row r="611" spans="1:91" x14ac:dyDescent="0.2">
      <c r="A611">
        <v>196</v>
      </c>
      <c r="B611">
        <v>0</v>
      </c>
      <c r="C611">
        <v>2616.6929343429529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2616.6929343429529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15.023414313213864</v>
      </c>
      <c r="AB611">
        <v>15.023414313213864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809.91355729585462</v>
      </c>
      <c r="AQ611">
        <v>0</v>
      </c>
      <c r="AR611">
        <v>0</v>
      </c>
      <c r="AS611">
        <v>0</v>
      </c>
      <c r="AT611">
        <v>240.63134473916284</v>
      </c>
      <c r="AU611">
        <v>131.60359817367026</v>
      </c>
      <c r="AV611">
        <v>0</v>
      </c>
      <c r="AW611">
        <v>0</v>
      </c>
      <c r="AX611">
        <v>443.79294680201997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1625.9414470107076</v>
      </c>
      <c r="BI611">
        <v>0</v>
      </c>
      <c r="BJ611">
        <v>0</v>
      </c>
      <c r="BK611">
        <v>0</v>
      </c>
      <c r="BL611">
        <v>0</v>
      </c>
      <c r="BM611">
        <v>1683.1000732292086</v>
      </c>
      <c r="BN611">
        <v>1683.1000732292086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3170.1621859536208</v>
      </c>
      <c r="BX611">
        <v>0</v>
      </c>
      <c r="BY611">
        <v>3170.1621859536208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50.413598166176023</v>
      </c>
      <c r="CG611">
        <v>50.413598166176023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9161.3336530158813</v>
      </c>
    </row>
    <row r="612" spans="1:91" x14ac:dyDescent="0.2">
      <c r="A612">
        <v>197</v>
      </c>
      <c r="B612">
        <v>0</v>
      </c>
      <c r="C612">
        <v>268.94359042953022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25.477208029281577</v>
      </c>
      <c r="M612">
        <v>242.00460433547849</v>
      </c>
      <c r="N612">
        <v>0</v>
      </c>
      <c r="O612">
        <v>536.42540279429033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7.5117071566069322</v>
      </c>
      <c r="AB612">
        <v>7.5117071566069322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77.470808054917157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77.470808054917157</v>
      </c>
      <c r="BI612">
        <v>0</v>
      </c>
      <c r="BJ612">
        <v>0</v>
      </c>
      <c r="BK612">
        <v>0</v>
      </c>
      <c r="BL612">
        <v>0</v>
      </c>
      <c r="BM612">
        <v>673.24002929168341</v>
      </c>
      <c r="BN612">
        <v>673.24002929168341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90.858393710524865</v>
      </c>
      <c r="CG612">
        <v>90.858393710524865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1385.5063410080229</v>
      </c>
    </row>
    <row r="613" spans="1:91" x14ac:dyDescent="0.2">
      <c r="A613">
        <v>198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15.023414313213864</v>
      </c>
      <c r="AB613">
        <v>15.023414313213864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399.79826065483451</v>
      </c>
      <c r="AU613">
        <v>51.3812365425186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451.1794971973531</v>
      </c>
      <c r="BI613">
        <v>0</v>
      </c>
      <c r="BJ613">
        <v>0</v>
      </c>
      <c r="BK613">
        <v>0</v>
      </c>
      <c r="BL613">
        <v>0</v>
      </c>
      <c r="BM613">
        <v>673.24002929168341</v>
      </c>
      <c r="BN613">
        <v>673.24002929168341</v>
      </c>
      <c r="BO613">
        <v>1617.4971760298261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1617.4971760298261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61.393494073521289</v>
      </c>
      <c r="CG613">
        <v>61.393494073521289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2818.3336109055977</v>
      </c>
    </row>
    <row r="614" spans="1:91" x14ac:dyDescent="0.2">
      <c r="A614">
        <v>199</v>
      </c>
      <c r="B614">
        <v>0</v>
      </c>
      <c r="C614">
        <v>13010.721701762413</v>
      </c>
      <c r="D614">
        <v>0</v>
      </c>
      <c r="E614">
        <v>0</v>
      </c>
      <c r="F614">
        <v>0</v>
      </c>
      <c r="G614">
        <v>1394.2124999999999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242.00460433547849</v>
      </c>
      <c r="N614">
        <v>0</v>
      </c>
      <c r="O614">
        <v>14646.938806097891</v>
      </c>
      <c r="P614">
        <v>340.23855775527943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15.895543838391854</v>
      </c>
      <c r="AB614">
        <v>356.13410159367129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183.51730750275789</v>
      </c>
      <c r="AU614">
        <v>42.519797056277604</v>
      </c>
      <c r="AV614">
        <v>0</v>
      </c>
      <c r="AW614">
        <v>0</v>
      </c>
      <c r="AX614">
        <v>443.79294680201997</v>
      </c>
      <c r="AY614">
        <v>423.40532317837847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497.85692792138849</v>
      </c>
      <c r="BF614">
        <v>0</v>
      </c>
      <c r="BG614">
        <v>0</v>
      </c>
      <c r="BH614">
        <v>1591.0923024608223</v>
      </c>
      <c r="BI614">
        <v>0</v>
      </c>
      <c r="BJ614">
        <v>0</v>
      </c>
      <c r="BK614">
        <v>0</v>
      </c>
      <c r="BL614">
        <v>0</v>
      </c>
      <c r="BM614">
        <v>4039.4401757501005</v>
      </c>
      <c r="BN614">
        <v>4039.4401757501005</v>
      </c>
      <c r="BO614">
        <v>1617.4971760298261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1617.4971760298261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108.65978895937249</v>
      </c>
      <c r="CG614">
        <v>108.65978895937249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22359.76235089168</v>
      </c>
    </row>
    <row r="615" spans="1:91" x14ac:dyDescent="0.2">
      <c r="A615">
        <v>200</v>
      </c>
      <c r="B615">
        <v>0</v>
      </c>
      <c r="C615">
        <v>10895.544463302347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10895.544463302347</v>
      </c>
      <c r="P615">
        <v>340.23855775527943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15.023414313213864</v>
      </c>
      <c r="AB615">
        <v>355.26197206849332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6.0875978967715536</v>
      </c>
      <c r="AT615">
        <v>18.262793690314659</v>
      </c>
      <c r="AU615">
        <v>0</v>
      </c>
      <c r="AV615">
        <v>0</v>
      </c>
      <c r="AW615">
        <v>0</v>
      </c>
      <c r="AX615">
        <v>887.58589360403994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911.9362851911261</v>
      </c>
      <c r="BI615">
        <v>106.03044532761471</v>
      </c>
      <c r="BJ615">
        <v>0</v>
      </c>
      <c r="BK615">
        <v>0</v>
      </c>
      <c r="BL615">
        <v>0</v>
      </c>
      <c r="BM615">
        <v>2692.9601171667337</v>
      </c>
      <c r="BN615">
        <v>2798.9905624943485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1201.9133701520598</v>
      </c>
      <c r="CD615">
        <v>0</v>
      </c>
      <c r="CE615">
        <v>0</v>
      </c>
      <c r="CF615">
        <v>19.496097015176382</v>
      </c>
      <c r="CG615">
        <v>1221.4094671672362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16183.142750223555</v>
      </c>
    </row>
    <row r="616" spans="1:91" x14ac:dyDescent="0.2">
      <c r="A616">
        <v>201</v>
      </c>
      <c r="B616">
        <v>0</v>
      </c>
      <c r="C616">
        <v>12690.494358598271</v>
      </c>
      <c r="D616">
        <v>0</v>
      </c>
      <c r="E616">
        <v>0</v>
      </c>
      <c r="F616">
        <v>0</v>
      </c>
      <c r="G616">
        <v>655.98749999999995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242.00460433547849</v>
      </c>
      <c r="N616">
        <v>0</v>
      </c>
      <c r="O616">
        <v>13588.486462933748</v>
      </c>
      <c r="P616">
        <v>1020.7156732658383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7.8225032360534517</v>
      </c>
      <c r="W616">
        <v>14.380710522822659</v>
      </c>
      <c r="X616">
        <v>0</v>
      </c>
      <c r="Y616">
        <v>0</v>
      </c>
      <c r="Z616">
        <v>0</v>
      </c>
      <c r="AA616">
        <v>53.744789463152514</v>
      </c>
      <c r="AB616">
        <v>1096.663676487867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590.49782747127915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381.53546696451986</v>
      </c>
      <c r="AU616">
        <v>9.0160445815542207</v>
      </c>
      <c r="AV616">
        <v>0</v>
      </c>
      <c r="AW616">
        <v>480.15890754210886</v>
      </c>
      <c r="AX616">
        <v>443.79294680201997</v>
      </c>
      <c r="AY616">
        <v>0</v>
      </c>
      <c r="AZ616">
        <v>0.83437499999999998</v>
      </c>
      <c r="BA616">
        <v>0</v>
      </c>
      <c r="BB616">
        <v>0</v>
      </c>
      <c r="BC616">
        <v>0</v>
      </c>
      <c r="BD616">
        <v>0</v>
      </c>
      <c r="BE616">
        <v>248.92846396069424</v>
      </c>
      <c r="BF616">
        <v>0</v>
      </c>
      <c r="BG616">
        <v>0</v>
      </c>
      <c r="BH616">
        <v>2154.7640323221763</v>
      </c>
      <c r="BI616">
        <v>424.12178131045886</v>
      </c>
      <c r="BJ616">
        <v>0</v>
      </c>
      <c r="BK616">
        <v>0</v>
      </c>
      <c r="BL616">
        <v>0</v>
      </c>
      <c r="BM616">
        <v>5385.9202343334673</v>
      </c>
      <c r="BN616">
        <v>5810.0420156439259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3.041268929665772</v>
      </c>
      <c r="CB616">
        <v>0</v>
      </c>
      <c r="CC616">
        <v>1201.9133701520598</v>
      </c>
      <c r="CD616">
        <v>0</v>
      </c>
      <c r="CE616">
        <v>0</v>
      </c>
      <c r="CF616">
        <v>0</v>
      </c>
      <c r="CG616">
        <v>1204.9546390817256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23854.910826469441</v>
      </c>
    </row>
    <row r="617" spans="1:91" x14ac:dyDescent="0.2">
      <c r="A617">
        <v>202</v>
      </c>
      <c r="B617">
        <v>0</v>
      </c>
      <c r="C617">
        <v>6626.6395407542577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6626.6395407542577</v>
      </c>
      <c r="P617">
        <v>680.47711551055886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14.380710522822659</v>
      </c>
      <c r="Y617">
        <v>0</v>
      </c>
      <c r="Z617">
        <v>0</v>
      </c>
      <c r="AA617">
        <v>63.291465511841416</v>
      </c>
      <c r="AB617">
        <v>758.14929154522304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2049.3740817288258</v>
      </c>
      <c r="AT617">
        <v>126.40327026635296</v>
      </c>
      <c r="AU617">
        <v>4.5080222907771104</v>
      </c>
      <c r="AV617">
        <v>51.026439339633377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497.85692792138849</v>
      </c>
      <c r="BF617">
        <v>0</v>
      </c>
      <c r="BG617">
        <v>0</v>
      </c>
      <c r="BH617">
        <v>2729.1687415469778</v>
      </c>
      <c r="BI617">
        <v>318.09133598284416</v>
      </c>
      <c r="BJ617">
        <v>0</v>
      </c>
      <c r="BK617">
        <v>0</v>
      </c>
      <c r="BL617">
        <v>0</v>
      </c>
      <c r="BM617">
        <v>3702.8201611042587</v>
      </c>
      <c r="BN617">
        <v>4020.9114970871028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46.782094381185843</v>
      </c>
      <c r="CG617">
        <v>46.782094381185843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14181.651165314746</v>
      </c>
    </row>
    <row r="618" spans="1:91" x14ac:dyDescent="0.2">
      <c r="A618">
        <v>203</v>
      </c>
      <c r="B618">
        <v>0</v>
      </c>
      <c r="C618">
        <v>2408.3886888499478</v>
      </c>
      <c r="D618">
        <v>0</v>
      </c>
      <c r="E618">
        <v>0</v>
      </c>
      <c r="F618">
        <v>0</v>
      </c>
      <c r="G618">
        <v>2545.5374999999999</v>
      </c>
      <c r="H618">
        <v>0</v>
      </c>
      <c r="I618">
        <v>1380.384264602885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6334.3104534528329</v>
      </c>
      <c r="P618">
        <v>340.23855775527943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340.23855775527943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55.625971922223009</v>
      </c>
      <c r="AU618">
        <v>0</v>
      </c>
      <c r="AV618">
        <v>30.43798948385777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86.063961406080779</v>
      </c>
      <c r="BI618">
        <v>0</v>
      </c>
      <c r="BJ618">
        <v>0</v>
      </c>
      <c r="BK618">
        <v>0</v>
      </c>
      <c r="BL618">
        <v>0</v>
      </c>
      <c r="BM618">
        <v>336.62001464584171</v>
      </c>
      <c r="BN618">
        <v>336.62001464584171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54.97854200680527</v>
      </c>
      <c r="CB618">
        <v>0</v>
      </c>
      <c r="CC618">
        <v>0</v>
      </c>
      <c r="CD618">
        <v>0</v>
      </c>
      <c r="CE618">
        <v>0</v>
      </c>
      <c r="CF618">
        <v>40.928996049014195</v>
      </c>
      <c r="CG618">
        <v>95.907538055819458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7193.1405253158537</v>
      </c>
    </row>
    <row r="619" spans="1:91" x14ac:dyDescent="0.2">
      <c r="A619">
        <v>204</v>
      </c>
      <c r="B619">
        <v>0</v>
      </c>
      <c r="C619">
        <v>4051.9127948094419</v>
      </c>
      <c r="D619">
        <v>0</v>
      </c>
      <c r="E619">
        <v>0</v>
      </c>
      <c r="F619">
        <v>0</v>
      </c>
      <c r="G619">
        <v>3825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7876.9127948094419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73.764517190027959</v>
      </c>
      <c r="AB619">
        <v>73.764517190027959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590.49782747127915</v>
      </c>
      <c r="AJ619">
        <v>0</v>
      </c>
      <c r="AK619">
        <v>0</v>
      </c>
      <c r="AL619">
        <v>0</v>
      </c>
      <c r="AM619">
        <v>0</v>
      </c>
      <c r="AN619">
        <v>437.86428137123426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4.5080222907771104</v>
      </c>
      <c r="AV619">
        <v>12.175195793543107</v>
      </c>
      <c r="AW619">
        <v>0</v>
      </c>
      <c r="AX619">
        <v>887.58589360403994</v>
      </c>
      <c r="AY619">
        <v>0</v>
      </c>
      <c r="AZ619">
        <v>0.13906250000000001</v>
      </c>
      <c r="BA619">
        <v>0</v>
      </c>
      <c r="BB619">
        <v>0</v>
      </c>
      <c r="BC619">
        <v>0</v>
      </c>
      <c r="BD619">
        <v>0</v>
      </c>
      <c r="BE619">
        <v>497.85692792138849</v>
      </c>
      <c r="BF619">
        <v>0</v>
      </c>
      <c r="BG619">
        <v>0</v>
      </c>
      <c r="BH619">
        <v>2430.627210952262</v>
      </c>
      <c r="BI619">
        <v>0</v>
      </c>
      <c r="BJ619">
        <v>0</v>
      </c>
      <c r="BK619">
        <v>0</v>
      </c>
      <c r="BL619">
        <v>0</v>
      </c>
      <c r="BM619">
        <v>2356.3401025208918</v>
      </c>
      <c r="BN619">
        <v>2356.3401025208918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69.369697746007063</v>
      </c>
      <c r="CF619">
        <v>82.100092350361066</v>
      </c>
      <c r="CG619">
        <v>151.46979009636811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12889.114415568991</v>
      </c>
    </row>
    <row r="620" spans="1:91" x14ac:dyDescent="0.2">
      <c r="A620">
        <v>205</v>
      </c>
      <c r="B620">
        <v>0</v>
      </c>
      <c r="C620">
        <v>2616.6929343429529</v>
      </c>
      <c r="D620">
        <v>0</v>
      </c>
      <c r="E620">
        <v>0</v>
      </c>
      <c r="F620">
        <v>0</v>
      </c>
      <c r="G620">
        <v>979.2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3595.8929343429527</v>
      </c>
      <c r="P620">
        <v>340.23855775527943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340.23855775527943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218.93214068561713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18.262793690314659</v>
      </c>
      <c r="AU620">
        <v>60.861096410012493</v>
      </c>
      <c r="AV620">
        <v>0</v>
      </c>
      <c r="AW620">
        <v>0</v>
      </c>
      <c r="AX620">
        <v>443.79294680201997</v>
      </c>
      <c r="AY620">
        <v>423.40532317837847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1165.2543007663426</v>
      </c>
      <c r="BI620">
        <v>0</v>
      </c>
      <c r="BJ620">
        <v>0</v>
      </c>
      <c r="BK620">
        <v>0</v>
      </c>
      <c r="BL620">
        <v>0</v>
      </c>
      <c r="BM620">
        <v>2356.3401025208918</v>
      </c>
      <c r="BN620">
        <v>2356.3401025208918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177.40167515524885</v>
      </c>
      <c r="CG620">
        <v>177.40167515524885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7635.1275705407161</v>
      </c>
    </row>
    <row r="621" spans="1:91" x14ac:dyDescent="0.2">
      <c r="A621">
        <v>206</v>
      </c>
      <c r="B621">
        <v>0</v>
      </c>
      <c r="C621">
        <v>8478.467892206756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8478.467892206756</v>
      </c>
      <c r="P621">
        <v>1020.7156732658383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1020.7156732658383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13.524066872331332</v>
      </c>
      <c r="AV621">
        <v>12.175195793543107</v>
      </c>
      <c r="AW621">
        <v>0</v>
      </c>
      <c r="AX621">
        <v>443.79294680201997</v>
      </c>
      <c r="AY621">
        <v>423.40532317837847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497.85692792138849</v>
      </c>
      <c r="BF621">
        <v>0</v>
      </c>
      <c r="BG621">
        <v>0</v>
      </c>
      <c r="BH621">
        <v>1390.7544605676612</v>
      </c>
      <c r="BI621">
        <v>0</v>
      </c>
      <c r="BJ621">
        <v>0</v>
      </c>
      <c r="BK621">
        <v>0.84934566133155354</v>
      </c>
      <c r="BL621">
        <v>0</v>
      </c>
      <c r="BM621">
        <v>2019.7200878750502</v>
      </c>
      <c r="BN621">
        <v>2020.5694335363819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44.802600086337051</v>
      </c>
      <c r="CG621">
        <v>44.802600086337051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12955.310059662974</v>
      </c>
    </row>
    <row r="622" spans="1:91" x14ac:dyDescent="0.2">
      <c r="A622">
        <v>207</v>
      </c>
      <c r="B622">
        <v>0</v>
      </c>
      <c r="C622">
        <v>2943.1826908853282</v>
      </c>
      <c r="D622">
        <v>0</v>
      </c>
      <c r="E622">
        <v>0</v>
      </c>
      <c r="F622">
        <v>0</v>
      </c>
      <c r="G622">
        <v>655.98749999999995</v>
      </c>
      <c r="H622">
        <v>0</v>
      </c>
      <c r="I622">
        <v>0</v>
      </c>
      <c r="J622">
        <v>0</v>
      </c>
      <c r="K622">
        <v>0</v>
      </c>
      <c r="L622">
        <v>236.3539157445052</v>
      </c>
      <c r="M622">
        <v>0</v>
      </c>
      <c r="N622">
        <v>0</v>
      </c>
      <c r="O622">
        <v>3835.5241066298336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809.91355729585462</v>
      </c>
      <c r="AQ622">
        <v>0</v>
      </c>
      <c r="AR622">
        <v>0</v>
      </c>
      <c r="AS622">
        <v>0</v>
      </c>
      <c r="AT622">
        <v>195.692503296301</v>
      </c>
      <c r="AU622">
        <v>4.5080222907771104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248.92846396069424</v>
      </c>
      <c r="BF622">
        <v>0</v>
      </c>
      <c r="BG622">
        <v>0</v>
      </c>
      <c r="BH622">
        <v>1259.042546843627</v>
      </c>
      <c r="BI622">
        <v>0</v>
      </c>
      <c r="BJ622">
        <v>0</v>
      </c>
      <c r="BK622">
        <v>0</v>
      </c>
      <c r="BL622">
        <v>0</v>
      </c>
      <c r="BM622">
        <v>673.24002929168341</v>
      </c>
      <c r="BN622">
        <v>673.24002929168341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805.54540913222331</v>
      </c>
      <c r="CB622">
        <v>0</v>
      </c>
      <c r="CC622">
        <v>0</v>
      </c>
      <c r="CD622">
        <v>0</v>
      </c>
      <c r="CE622">
        <v>138.73939549201413</v>
      </c>
      <c r="CF622">
        <v>2.905203027992143</v>
      </c>
      <c r="CG622">
        <v>947.19000765222961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6714.9966904173734</v>
      </c>
    </row>
    <row r="623" spans="1:91" x14ac:dyDescent="0.2">
      <c r="A623">
        <v>208</v>
      </c>
      <c r="B623">
        <v>0</v>
      </c>
      <c r="C623">
        <v>8442.7260893214152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8442.7260893214152</v>
      </c>
      <c r="P623">
        <v>1360.9542310211177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1360.9542310211177</v>
      </c>
      <c r="AC623">
        <v>767.46249999999998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187.27924923406852</v>
      </c>
      <c r="AU623">
        <v>9.0160445815542207</v>
      </c>
      <c r="AV623">
        <v>12.175195793543107</v>
      </c>
      <c r="AW623">
        <v>0</v>
      </c>
      <c r="AX623">
        <v>887.58589360403994</v>
      </c>
      <c r="AY623">
        <v>0</v>
      </c>
      <c r="AZ623">
        <v>0.13906250000000001</v>
      </c>
      <c r="BA623">
        <v>0</v>
      </c>
      <c r="BB623">
        <v>0</v>
      </c>
      <c r="BC623">
        <v>0</v>
      </c>
      <c r="BD623">
        <v>0</v>
      </c>
      <c r="BE623">
        <v>497.85692792138849</v>
      </c>
      <c r="BF623">
        <v>0</v>
      </c>
      <c r="BG623">
        <v>0</v>
      </c>
      <c r="BH623">
        <v>2361.5148736345941</v>
      </c>
      <c r="BI623">
        <v>0</v>
      </c>
      <c r="BJ623">
        <v>0</v>
      </c>
      <c r="BK623">
        <v>0</v>
      </c>
      <c r="BL623">
        <v>0</v>
      </c>
      <c r="BM623">
        <v>673.24002929168341</v>
      </c>
      <c r="BN623">
        <v>673.24002929168341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427.652968164534</v>
      </c>
      <c r="CB623">
        <v>0</v>
      </c>
      <c r="CC623">
        <v>0</v>
      </c>
      <c r="CD623">
        <v>0</v>
      </c>
      <c r="CE623">
        <v>0</v>
      </c>
      <c r="CF623">
        <v>11.663504388155937</v>
      </c>
      <c r="CG623">
        <v>439.31647255268996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13277.7516958215</v>
      </c>
    </row>
    <row r="624" spans="1:91" x14ac:dyDescent="0.2">
      <c r="A624">
        <v>209</v>
      </c>
      <c r="B624">
        <v>0</v>
      </c>
      <c r="C624">
        <v>3470.2256109102327</v>
      </c>
      <c r="D624">
        <v>0</v>
      </c>
      <c r="E624">
        <v>0</v>
      </c>
      <c r="F624">
        <v>0</v>
      </c>
      <c r="G624">
        <v>1958.4</v>
      </c>
      <c r="H624">
        <v>0</v>
      </c>
      <c r="I624">
        <v>2415.941563233283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7844.5671741435153</v>
      </c>
      <c r="P624">
        <v>340.23855775527943</v>
      </c>
      <c r="Q624">
        <v>0</v>
      </c>
      <c r="R624">
        <v>0</v>
      </c>
      <c r="S624">
        <v>0</v>
      </c>
      <c r="T624">
        <v>740.96728909580781</v>
      </c>
      <c r="U624">
        <v>0</v>
      </c>
      <c r="V624">
        <v>0</v>
      </c>
      <c r="W624">
        <v>3879.521626552199</v>
      </c>
      <c r="X624">
        <v>274.51313450729776</v>
      </c>
      <c r="Y624">
        <v>0</v>
      </c>
      <c r="Z624">
        <v>0</v>
      </c>
      <c r="AA624">
        <v>190.37459341847813</v>
      </c>
      <c r="AB624">
        <v>5425.6152013290621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590.49782747127915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244.49609871054292</v>
      </c>
      <c r="AT624">
        <v>216.28095315207662</v>
      </c>
      <c r="AU624">
        <v>0</v>
      </c>
      <c r="AV624">
        <v>12.175195793543107</v>
      </c>
      <c r="AW624">
        <v>0</v>
      </c>
      <c r="AX624">
        <v>443.79294680201997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248.92846396069424</v>
      </c>
      <c r="BF624">
        <v>0</v>
      </c>
      <c r="BG624">
        <v>0</v>
      </c>
      <c r="BH624">
        <v>1756.171485890156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840.44039539037158</v>
      </c>
      <c r="CB624">
        <v>0</v>
      </c>
      <c r="CC624">
        <v>400.63779005068659</v>
      </c>
      <c r="CD624">
        <v>0</v>
      </c>
      <c r="CE624">
        <v>0</v>
      </c>
      <c r="CF624">
        <v>0</v>
      </c>
      <c r="CG624">
        <v>1241.0781854410582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16267.432046803791</v>
      </c>
    </row>
    <row r="625" spans="1:91" x14ac:dyDescent="0.2">
      <c r="A625">
        <v>210</v>
      </c>
      <c r="B625">
        <v>0</v>
      </c>
      <c r="C625">
        <v>3227.038549073297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4792.9198364691711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8019.958385542468</v>
      </c>
      <c r="P625">
        <v>680.47711551055886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190.37459341847813</v>
      </c>
      <c r="AB625">
        <v>870.85170892903693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12.175195793543107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0.55625000000000002</v>
      </c>
      <c r="BA625">
        <v>0</v>
      </c>
      <c r="BB625">
        <v>0</v>
      </c>
      <c r="BC625">
        <v>0</v>
      </c>
      <c r="BD625">
        <v>0</v>
      </c>
      <c r="BE625">
        <v>248.92846396069424</v>
      </c>
      <c r="BF625">
        <v>0</v>
      </c>
      <c r="BG625">
        <v>0</v>
      </c>
      <c r="BH625">
        <v>261.65990975423733</v>
      </c>
      <c r="BI625">
        <v>0</v>
      </c>
      <c r="BJ625">
        <v>0</v>
      </c>
      <c r="BK625">
        <v>0</v>
      </c>
      <c r="BL625">
        <v>0</v>
      </c>
      <c r="BM625">
        <v>2356.3401025208918</v>
      </c>
      <c r="BN625">
        <v>2356.3401025208918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362.18428610860212</v>
      </c>
      <c r="CB625">
        <v>0</v>
      </c>
      <c r="CC625">
        <v>0</v>
      </c>
      <c r="CD625">
        <v>0</v>
      </c>
      <c r="CE625">
        <v>0</v>
      </c>
      <c r="CF625">
        <v>17.27450246799491</v>
      </c>
      <c r="CG625">
        <v>379.45878857659704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11888.268895323232</v>
      </c>
    </row>
    <row r="626" spans="1:91" x14ac:dyDescent="0.2">
      <c r="A626">
        <v>211</v>
      </c>
      <c r="B626">
        <v>0</v>
      </c>
      <c r="C626">
        <v>3263.4100340494715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3263.4100340494715</v>
      </c>
      <c r="P626">
        <v>680.47711551055886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190.95601310193013</v>
      </c>
      <c r="AB626">
        <v>871.43312861248899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6.0875978967715536</v>
      </c>
      <c r="AT626">
        <v>277.15693211979215</v>
      </c>
      <c r="AU626">
        <v>55.889258833295713</v>
      </c>
      <c r="AV626">
        <v>0</v>
      </c>
      <c r="AW626">
        <v>0</v>
      </c>
      <c r="AX626">
        <v>443.79294680201997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782.92673565187943</v>
      </c>
      <c r="BI626">
        <v>0</v>
      </c>
      <c r="BJ626">
        <v>0</v>
      </c>
      <c r="BK626">
        <v>0</v>
      </c>
      <c r="BL626">
        <v>0</v>
      </c>
      <c r="BM626">
        <v>1346.4800585833668</v>
      </c>
      <c r="BN626">
        <v>1346.4800585833668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545.46412960768816</v>
      </c>
      <c r="CB626">
        <v>0</v>
      </c>
      <c r="CC626">
        <v>801.27558010137318</v>
      </c>
      <c r="CD626">
        <v>0</v>
      </c>
      <c r="CE626">
        <v>0</v>
      </c>
      <c r="CF626">
        <v>101.34112383639098</v>
      </c>
      <c r="CG626">
        <v>1448.0808335454524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7712.3307904426592</v>
      </c>
    </row>
    <row r="627" spans="1:91" x14ac:dyDescent="0.2">
      <c r="A627">
        <v>212</v>
      </c>
      <c r="B627">
        <v>0</v>
      </c>
      <c r="C627">
        <v>5734.9015645687905</v>
      </c>
      <c r="D627">
        <v>0</v>
      </c>
      <c r="E627">
        <v>0</v>
      </c>
      <c r="F627">
        <v>0</v>
      </c>
      <c r="G627">
        <v>979.2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6714.1015645687903</v>
      </c>
      <c r="P627">
        <v>680.47711551055886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759.67819720000477</v>
      </c>
      <c r="Z627">
        <v>0</v>
      </c>
      <c r="AA627">
        <v>190.37459341847813</v>
      </c>
      <c r="AB627">
        <v>1630.5299061290416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1400.8943334211199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2293.8701804393686</v>
      </c>
      <c r="AT627">
        <v>0</v>
      </c>
      <c r="AU627">
        <v>0</v>
      </c>
      <c r="AV627">
        <v>0</v>
      </c>
      <c r="AW627">
        <v>0</v>
      </c>
      <c r="AX627">
        <v>443.79294680201997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248.92846396069424</v>
      </c>
      <c r="BF627">
        <v>0</v>
      </c>
      <c r="BG627">
        <v>0</v>
      </c>
      <c r="BH627">
        <v>4387.4859246232027</v>
      </c>
      <c r="BI627">
        <v>0</v>
      </c>
      <c r="BJ627">
        <v>0</v>
      </c>
      <c r="BK627">
        <v>0</v>
      </c>
      <c r="BL627">
        <v>0</v>
      </c>
      <c r="BM627">
        <v>336.62001464584171</v>
      </c>
      <c r="BN627">
        <v>336.62001464584171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28.254398375340177</v>
      </c>
      <c r="CG627">
        <v>28.254398375340177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13096.991808342214</v>
      </c>
    </row>
    <row r="628" spans="1:91" x14ac:dyDescent="0.2">
      <c r="A628">
        <v>213</v>
      </c>
      <c r="B628">
        <v>0</v>
      </c>
      <c r="C628">
        <v>3764.9257299323572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3764.9257299323572</v>
      </c>
      <c r="P628">
        <v>680.47711551055886</v>
      </c>
      <c r="Q628">
        <v>0</v>
      </c>
      <c r="R628">
        <v>0</v>
      </c>
      <c r="S628">
        <v>0</v>
      </c>
      <c r="T628">
        <v>14819.345781916156</v>
      </c>
      <c r="U628">
        <v>0</v>
      </c>
      <c r="V628">
        <v>15.645006472106903</v>
      </c>
      <c r="W628">
        <v>0</v>
      </c>
      <c r="X628">
        <v>5317.7473804000338</v>
      </c>
      <c r="Y628">
        <v>0</v>
      </c>
      <c r="Z628">
        <v>0</v>
      </c>
      <c r="AA628">
        <v>256.33669361017314</v>
      </c>
      <c r="AB628">
        <v>21089.551977909028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102.05287867926675</v>
      </c>
      <c r="AT628">
        <v>0</v>
      </c>
      <c r="AU628">
        <v>64.905303414849925</v>
      </c>
      <c r="AV628">
        <v>0</v>
      </c>
      <c r="AW628">
        <v>0</v>
      </c>
      <c r="AX628">
        <v>0</v>
      </c>
      <c r="AY628">
        <v>0</v>
      </c>
      <c r="AZ628">
        <v>1.1125</v>
      </c>
      <c r="BA628">
        <v>4731.4552845937505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4899.5259666878674</v>
      </c>
      <c r="BI628">
        <v>848.24356262091771</v>
      </c>
      <c r="BJ628">
        <v>0</v>
      </c>
      <c r="BK628">
        <v>0</v>
      </c>
      <c r="BL628">
        <v>0</v>
      </c>
      <c r="BM628">
        <v>7069.020307562676</v>
      </c>
      <c r="BN628">
        <v>7917.263870183594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196.35193573859024</v>
      </c>
      <c r="CB628">
        <v>0</v>
      </c>
      <c r="CC628">
        <v>400.63779005068659</v>
      </c>
      <c r="CD628">
        <v>0</v>
      </c>
      <c r="CE628">
        <v>0</v>
      </c>
      <c r="CF628">
        <v>109.87029022103589</v>
      </c>
      <c r="CG628">
        <v>706.86001601031273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38378.127560723158</v>
      </c>
    </row>
    <row r="629" spans="1:91" x14ac:dyDescent="0.2">
      <c r="A629">
        <v>214</v>
      </c>
      <c r="B629">
        <v>0</v>
      </c>
      <c r="C629">
        <v>4266.4414258152428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4266.4414258152428</v>
      </c>
      <c r="P629">
        <v>340.23855775527943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340.23855775527943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1400.8943334211199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12.175195793543107</v>
      </c>
      <c r="AU629">
        <v>93.746428503482974</v>
      </c>
      <c r="AV629">
        <v>0</v>
      </c>
      <c r="AW629">
        <v>0</v>
      </c>
      <c r="AX629">
        <v>0</v>
      </c>
      <c r="AY629">
        <v>0</v>
      </c>
      <c r="AZ629">
        <v>2.5031249999999998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1509.3190827181459</v>
      </c>
      <c r="BI629">
        <v>106.03044532761471</v>
      </c>
      <c r="BJ629">
        <v>0</v>
      </c>
      <c r="BK629">
        <v>0</v>
      </c>
      <c r="BL629">
        <v>0</v>
      </c>
      <c r="BM629">
        <v>2019.7200878750502</v>
      </c>
      <c r="BN629">
        <v>2125.7505332026649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0.96840100933071438</v>
      </c>
      <c r="CG629">
        <v>0.96840100933071438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8242.7180005006649</v>
      </c>
    </row>
    <row r="630" spans="1:91" x14ac:dyDescent="0.2">
      <c r="A630">
        <v>215</v>
      </c>
      <c r="B630">
        <v>0</v>
      </c>
      <c r="C630">
        <v>7387.7812627301964</v>
      </c>
      <c r="D630">
        <v>0</v>
      </c>
      <c r="E630">
        <v>0</v>
      </c>
      <c r="F630">
        <v>0</v>
      </c>
      <c r="G630">
        <v>2568.4875000000002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9956.2687627301966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8.0931268400589254</v>
      </c>
      <c r="AB630">
        <v>8.0931268400589254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218.93214068561713</v>
      </c>
      <c r="AO630">
        <v>0</v>
      </c>
      <c r="AP630">
        <v>809.91355729585462</v>
      </c>
      <c r="AQ630">
        <v>0</v>
      </c>
      <c r="AR630">
        <v>0</v>
      </c>
      <c r="AS630">
        <v>0</v>
      </c>
      <c r="AT630">
        <v>0</v>
      </c>
      <c r="AU630">
        <v>9.0160445815542207</v>
      </c>
      <c r="AV630">
        <v>0</v>
      </c>
      <c r="AW630">
        <v>0</v>
      </c>
      <c r="AX630">
        <v>443.79294680201997</v>
      </c>
      <c r="AY630">
        <v>0</v>
      </c>
      <c r="AZ630">
        <v>0.27812500000000001</v>
      </c>
      <c r="BA630">
        <v>0</v>
      </c>
      <c r="BB630">
        <v>0</v>
      </c>
      <c r="BC630">
        <v>0</v>
      </c>
      <c r="BD630">
        <v>0</v>
      </c>
      <c r="BE630">
        <v>1493.5707837641655</v>
      </c>
      <c r="BF630">
        <v>0</v>
      </c>
      <c r="BG630">
        <v>0</v>
      </c>
      <c r="BH630">
        <v>2975.5035981292117</v>
      </c>
      <c r="BI630">
        <v>0</v>
      </c>
      <c r="BJ630">
        <v>0</v>
      </c>
      <c r="BK630">
        <v>0</v>
      </c>
      <c r="BL630">
        <v>0</v>
      </c>
      <c r="BM630">
        <v>2356.3401025208918</v>
      </c>
      <c r="BN630">
        <v>2356.3401025208918</v>
      </c>
      <c r="BO630">
        <v>0</v>
      </c>
      <c r="BP630">
        <v>0</v>
      </c>
      <c r="BQ630">
        <v>0</v>
      </c>
      <c r="BR630">
        <v>1303.1661006839061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1303.1661006839061</v>
      </c>
      <c r="BZ630">
        <v>0</v>
      </c>
      <c r="CA630">
        <v>1221.86562332724</v>
      </c>
      <c r="CB630">
        <v>0</v>
      </c>
      <c r="CC630">
        <v>0</v>
      </c>
      <c r="CD630">
        <v>0</v>
      </c>
      <c r="CE630">
        <v>0</v>
      </c>
      <c r="CF630">
        <v>1.6947017663287502</v>
      </c>
      <c r="CG630">
        <v>1223.5603250935687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17822.932015997838</v>
      </c>
    </row>
    <row r="631" spans="1:91" x14ac:dyDescent="0.2">
      <c r="A631">
        <v>216</v>
      </c>
      <c r="B631">
        <v>0</v>
      </c>
      <c r="C631">
        <v>7224.5363844590092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7224.5363844590092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17.05838320529584</v>
      </c>
      <c r="AB631">
        <v>17.05838320529584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1977.4125000000001</v>
      </c>
      <c r="AN631">
        <v>218.93214068561713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103.48916424511641</v>
      </c>
      <c r="AU631">
        <v>31.556156035439773</v>
      </c>
      <c r="AV631">
        <v>0</v>
      </c>
      <c r="AW631">
        <v>174.98502461447123</v>
      </c>
      <c r="AX631">
        <v>443.79294680201997</v>
      </c>
      <c r="AY631">
        <v>0</v>
      </c>
      <c r="AZ631">
        <v>1.1125</v>
      </c>
      <c r="BA631">
        <v>0</v>
      </c>
      <c r="BB631">
        <v>0</v>
      </c>
      <c r="BC631">
        <v>0</v>
      </c>
      <c r="BD631">
        <v>0</v>
      </c>
      <c r="BE631">
        <v>497.85692792138849</v>
      </c>
      <c r="BF631">
        <v>0</v>
      </c>
      <c r="BG631">
        <v>0</v>
      </c>
      <c r="BH631">
        <v>3449.1373603040533</v>
      </c>
      <c r="BI631">
        <v>0</v>
      </c>
      <c r="BJ631">
        <v>0</v>
      </c>
      <c r="BK631">
        <v>0</v>
      </c>
      <c r="BL631">
        <v>0</v>
      </c>
      <c r="BM631">
        <v>4039.4401757501005</v>
      </c>
      <c r="BN631">
        <v>4039.4401757501005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165.8948864670509</v>
      </c>
      <c r="CG631">
        <v>165.8948864670509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14896.067190185508</v>
      </c>
    </row>
    <row r="632" spans="1:91" x14ac:dyDescent="0.2">
      <c r="A632">
        <v>217</v>
      </c>
      <c r="B632">
        <v>0</v>
      </c>
      <c r="C632">
        <v>537.88718085906044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537.88718085906044</v>
      </c>
      <c r="P632">
        <v>340.23855775527943</v>
      </c>
      <c r="Q632">
        <v>0</v>
      </c>
      <c r="R632">
        <v>0</v>
      </c>
      <c r="S632">
        <v>0</v>
      </c>
      <c r="T632">
        <v>740.96728909580781</v>
      </c>
      <c r="U632">
        <v>0</v>
      </c>
      <c r="V632">
        <v>0</v>
      </c>
      <c r="W632">
        <v>0</v>
      </c>
      <c r="X632">
        <v>0</v>
      </c>
      <c r="Y632">
        <v>274.51313450729776</v>
      </c>
      <c r="Z632">
        <v>0</v>
      </c>
      <c r="AA632">
        <v>0</v>
      </c>
      <c r="AB632">
        <v>1355.718981358385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36.525587380629318</v>
      </c>
      <c r="AU632">
        <v>0</v>
      </c>
      <c r="AV632">
        <v>0</v>
      </c>
      <c r="AW632">
        <v>0</v>
      </c>
      <c r="AX632">
        <v>443.79294680201997</v>
      </c>
      <c r="AY632">
        <v>423.40532317837847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903.72385736102774</v>
      </c>
      <c r="BI632">
        <v>106.03044532761471</v>
      </c>
      <c r="BJ632">
        <v>0</v>
      </c>
      <c r="BK632">
        <v>0</v>
      </c>
      <c r="BL632">
        <v>0</v>
      </c>
      <c r="BM632">
        <v>4376.0601903959423</v>
      </c>
      <c r="BN632">
        <v>4482.0906357235572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40.928996049014195</v>
      </c>
      <c r="CG632">
        <v>40.928996049014195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7320.3496513510445</v>
      </c>
    </row>
    <row r="633" spans="1:91" x14ac:dyDescent="0.2">
      <c r="A633">
        <v>218</v>
      </c>
      <c r="B633">
        <v>0</v>
      </c>
      <c r="C633">
        <v>1668.0765020009105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1668.0765020009105</v>
      </c>
      <c r="P633">
        <v>0</v>
      </c>
      <c r="Q633">
        <v>0</v>
      </c>
      <c r="R633">
        <v>0</v>
      </c>
      <c r="S633">
        <v>0</v>
      </c>
      <c r="T633">
        <v>740.96728909580781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0.58141968345199269</v>
      </c>
      <c r="AB633">
        <v>741.54870877925975</v>
      </c>
      <c r="AC633">
        <v>0</v>
      </c>
      <c r="AD633">
        <v>0</v>
      </c>
      <c r="AE633">
        <v>0</v>
      </c>
      <c r="AF633">
        <v>1019.3675821639105</v>
      </c>
      <c r="AG633">
        <v>0</v>
      </c>
      <c r="AH633">
        <v>0</v>
      </c>
      <c r="AI633">
        <v>590.49782747127915</v>
      </c>
      <c r="AJ633">
        <v>0</v>
      </c>
      <c r="AK633">
        <v>286.87830370223014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1896.7437133374199</v>
      </c>
      <c r="BI633">
        <v>0</v>
      </c>
      <c r="BJ633">
        <v>0</v>
      </c>
      <c r="BK633">
        <v>0</v>
      </c>
      <c r="BL633">
        <v>0</v>
      </c>
      <c r="BM633">
        <v>1346.4800585833668</v>
      </c>
      <c r="BN633">
        <v>1346.4800585833668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76.80143602544922</v>
      </c>
      <c r="CB633">
        <v>0</v>
      </c>
      <c r="CC633">
        <v>0</v>
      </c>
      <c r="CD633">
        <v>0</v>
      </c>
      <c r="CE633">
        <v>0</v>
      </c>
      <c r="CF633">
        <v>8.0320006031657591</v>
      </c>
      <c r="CG633">
        <v>84.833436628614976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5737.6824193295733</v>
      </c>
    </row>
    <row r="634" spans="1:91" x14ac:dyDescent="0.2">
      <c r="A634">
        <v>219</v>
      </c>
      <c r="B634">
        <v>0</v>
      </c>
      <c r="C634">
        <v>6236.4172604516771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242.00460433547849</v>
      </c>
      <c r="N634">
        <v>0</v>
      </c>
      <c r="O634">
        <v>6478.4218647871558</v>
      </c>
      <c r="P634">
        <v>680.47711551055886</v>
      </c>
      <c r="Q634">
        <v>1006.3414397267468</v>
      </c>
      <c r="R634">
        <v>0</v>
      </c>
      <c r="S634">
        <v>0</v>
      </c>
      <c r="T634">
        <v>2222.9018672874236</v>
      </c>
      <c r="U634">
        <v>0</v>
      </c>
      <c r="V634">
        <v>0</v>
      </c>
      <c r="W634">
        <v>0</v>
      </c>
      <c r="X634">
        <v>2384.5290819285678</v>
      </c>
      <c r="Y634">
        <v>549.02626901459553</v>
      </c>
      <c r="Z634">
        <v>0</v>
      </c>
      <c r="AA634">
        <v>0</v>
      </c>
      <c r="AB634">
        <v>6843.2757734678926</v>
      </c>
      <c r="AC634">
        <v>0</v>
      </c>
      <c r="AD634">
        <v>0</v>
      </c>
      <c r="AE634">
        <v>0</v>
      </c>
      <c r="AF634">
        <v>13671.565820627478</v>
      </c>
      <c r="AG634">
        <v>0</v>
      </c>
      <c r="AH634">
        <v>0</v>
      </c>
      <c r="AI634">
        <v>887.70306266338639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12.175195793543107</v>
      </c>
      <c r="AW634">
        <v>0</v>
      </c>
      <c r="AX634">
        <v>1331.3788404060599</v>
      </c>
      <c r="AY634">
        <v>0</v>
      </c>
      <c r="AZ634">
        <v>0</v>
      </c>
      <c r="BA634">
        <v>0</v>
      </c>
      <c r="BB634">
        <v>2000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17902.822919490467</v>
      </c>
      <c r="BI634">
        <v>212.06089065522943</v>
      </c>
      <c r="BJ634">
        <v>0</v>
      </c>
      <c r="BK634">
        <v>0</v>
      </c>
      <c r="BL634">
        <v>0</v>
      </c>
      <c r="BM634">
        <v>3702.8201611042587</v>
      </c>
      <c r="BN634">
        <v>3914.8810517594879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255.70587863496536</v>
      </c>
      <c r="CB634">
        <v>0</v>
      </c>
      <c r="CC634">
        <v>0</v>
      </c>
      <c r="CD634">
        <v>0</v>
      </c>
      <c r="CE634">
        <v>328.28840756126442</v>
      </c>
      <c r="CF634">
        <v>14.853499944668124</v>
      </c>
      <c r="CG634">
        <v>598.84778614089782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35738.249395645915</v>
      </c>
    </row>
    <row r="635" spans="1:91" x14ac:dyDescent="0.2">
      <c r="A635">
        <v>220</v>
      </c>
      <c r="B635">
        <v>0</v>
      </c>
      <c r="C635">
        <v>2885.6365247724825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2415.941563233283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5301.5780880057655</v>
      </c>
      <c r="P635">
        <v>0</v>
      </c>
      <c r="Q635">
        <v>0</v>
      </c>
      <c r="R635">
        <v>0</v>
      </c>
      <c r="S635">
        <v>0</v>
      </c>
      <c r="T635">
        <v>1481.9345781916156</v>
      </c>
      <c r="U635">
        <v>1073.5977696809996</v>
      </c>
      <c r="V635">
        <v>23.467509708160357</v>
      </c>
      <c r="W635">
        <v>0</v>
      </c>
      <c r="X635">
        <v>3144.2072791285727</v>
      </c>
      <c r="Y635">
        <v>0</v>
      </c>
      <c r="Z635">
        <v>0</v>
      </c>
      <c r="AA635">
        <v>0</v>
      </c>
      <c r="AB635">
        <v>5723.2071367093486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1400.8943334211199</v>
      </c>
      <c r="AL635">
        <v>261.42128550317625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12.175195793543107</v>
      </c>
      <c r="AU635">
        <v>0</v>
      </c>
      <c r="AV635">
        <v>0</v>
      </c>
      <c r="AW635">
        <v>0</v>
      </c>
      <c r="AX635">
        <v>443.79294680201997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2118.2837615198591</v>
      </c>
      <c r="BI635">
        <v>0</v>
      </c>
      <c r="BJ635">
        <v>0</v>
      </c>
      <c r="BK635">
        <v>0</v>
      </c>
      <c r="BL635">
        <v>0</v>
      </c>
      <c r="BM635">
        <v>3366.2001464584173</v>
      </c>
      <c r="BN635">
        <v>3366.2001464584173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824.73224053128433</v>
      </c>
      <c r="CB635">
        <v>0</v>
      </c>
      <c r="CC635">
        <v>0</v>
      </c>
      <c r="CD635">
        <v>0</v>
      </c>
      <c r="CE635">
        <v>0</v>
      </c>
      <c r="CF635">
        <v>3.8736040373228575</v>
      </c>
      <c r="CG635">
        <v>828.60584456860715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17337.874977261996</v>
      </c>
    </row>
    <row r="636" spans="1:91" x14ac:dyDescent="0.2">
      <c r="A636">
        <v>221</v>
      </c>
      <c r="B636">
        <v>0</v>
      </c>
      <c r="C636">
        <v>3592.9929694155271</v>
      </c>
      <c r="D636">
        <v>0</v>
      </c>
      <c r="E636">
        <v>0</v>
      </c>
      <c r="F636">
        <v>0</v>
      </c>
      <c r="G636">
        <v>4201.7624999999998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7794.7554694155269</v>
      </c>
      <c r="P636">
        <v>0</v>
      </c>
      <c r="Q636">
        <v>1006.3414397267468</v>
      </c>
      <c r="R636">
        <v>0</v>
      </c>
      <c r="S636">
        <v>0</v>
      </c>
      <c r="T636">
        <v>6668.3490934757683</v>
      </c>
      <c r="U636">
        <v>0</v>
      </c>
      <c r="V636">
        <v>15.645006472106903</v>
      </c>
      <c r="W636">
        <v>0</v>
      </c>
      <c r="X636">
        <v>3372.6046480785835</v>
      </c>
      <c r="Y636">
        <v>0</v>
      </c>
      <c r="Z636">
        <v>0</v>
      </c>
      <c r="AA636">
        <v>80.985514504908892</v>
      </c>
      <c r="AB636">
        <v>11143.925702258115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700.44716671055994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0.13906250000000001</v>
      </c>
      <c r="BA636">
        <v>0</v>
      </c>
      <c r="BB636">
        <v>0</v>
      </c>
      <c r="BC636">
        <v>0</v>
      </c>
      <c r="BD636">
        <v>0</v>
      </c>
      <c r="BE636">
        <v>248.92846396069424</v>
      </c>
      <c r="BF636">
        <v>0</v>
      </c>
      <c r="BG636">
        <v>0</v>
      </c>
      <c r="BH636">
        <v>949.51469317125418</v>
      </c>
      <c r="BI636">
        <v>0</v>
      </c>
      <c r="BJ636">
        <v>0</v>
      </c>
      <c r="BK636">
        <v>0</v>
      </c>
      <c r="BL636">
        <v>0</v>
      </c>
      <c r="BM636">
        <v>1346.4800585833668</v>
      </c>
      <c r="BN636">
        <v>1346.4800585833668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196.35193573859024</v>
      </c>
      <c r="CB636">
        <v>0</v>
      </c>
      <c r="CC636">
        <v>1201.9133701520598</v>
      </c>
      <c r="CD636">
        <v>0</v>
      </c>
      <c r="CE636">
        <v>0</v>
      </c>
      <c r="CF636">
        <v>15.095600197000802</v>
      </c>
      <c r="CG636">
        <v>1413.3609060876508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22648.03682951591</v>
      </c>
    </row>
    <row r="637" spans="1:91" x14ac:dyDescent="0.2">
      <c r="A637">
        <v>222</v>
      </c>
      <c r="B637">
        <v>0</v>
      </c>
      <c r="C637">
        <v>5698.5300795926159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5698.5300795926159</v>
      </c>
      <c r="P637">
        <v>680.47711551055886</v>
      </c>
      <c r="Q637">
        <v>1006.3414397267468</v>
      </c>
      <c r="R637">
        <v>0</v>
      </c>
      <c r="S637">
        <v>0</v>
      </c>
      <c r="T637">
        <v>5927.7383127664625</v>
      </c>
      <c r="U637">
        <v>0</v>
      </c>
      <c r="V637">
        <v>7.8225032360534517</v>
      </c>
      <c r="W637">
        <v>2234.8021044952443</v>
      </c>
      <c r="X637">
        <v>759.67819720000477</v>
      </c>
      <c r="Y637">
        <v>0</v>
      </c>
      <c r="Z637">
        <v>0</v>
      </c>
      <c r="AA637">
        <v>175.35117910526426</v>
      </c>
      <c r="AB637">
        <v>10792.210852040334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7.0367149081055116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309.64832376527772</v>
      </c>
      <c r="AR637">
        <v>0</v>
      </c>
      <c r="AS637">
        <v>686.26279947656167</v>
      </c>
      <c r="AT637">
        <v>0</v>
      </c>
      <c r="AU637">
        <v>0</v>
      </c>
      <c r="AV637">
        <v>0</v>
      </c>
      <c r="AW637">
        <v>480.15890754210886</v>
      </c>
      <c r="AX637">
        <v>443.79294680201997</v>
      </c>
      <c r="AY637">
        <v>0</v>
      </c>
      <c r="AZ637">
        <v>0.97343749999999996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1927.8731299940737</v>
      </c>
      <c r="BI637">
        <v>742.21311729330296</v>
      </c>
      <c r="BJ637">
        <v>0</v>
      </c>
      <c r="BK637">
        <v>0</v>
      </c>
      <c r="BL637">
        <v>0</v>
      </c>
      <c r="BM637">
        <v>16494.380717646243</v>
      </c>
      <c r="BN637">
        <v>17236.593834939547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427.652968164534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427.652968164534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36082.860864731105</v>
      </c>
    </row>
    <row r="638" spans="1:91" x14ac:dyDescent="0.2">
      <c r="A638">
        <v>223</v>
      </c>
      <c r="B638">
        <v>0</v>
      </c>
      <c r="C638">
        <v>6774.3044413107373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6774.3044413107373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15.645006472106903</v>
      </c>
      <c r="W638">
        <v>2234.8021044952443</v>
      </c>
      <c r="X638">
        <v>3249.7017694571264</v>
      </c>
      <c r="Y638">
        <v>0</v>
      </c>
      <c r="Z638">
        <v>0</v>
      </c>
      <c r="AA638">
        <v>45.070242939641595</v>
      </c>
      <c r="AB638">
        <v>5545.2191233641197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1271.8513909213236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1331.3788404060599</v>
      </c>
      <c r="AY638">
        <v>0</v>
      </c>
      <c r="AZ638">
        <v>0.41718749999999999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2603.6474188273837</v>
      </c>
      <c r="BI638">
        <v>0</v>
      </c>
      <c r="BJ638">
        <v>0</v>
      </c>
      <c r="BK638">
        <v>0</v>
      </c>
      <c r="BL638">
        <v>0</v>
      </c>
      <c r="BM638">
        <v>11781.700512604461</v>
      </c>
      <c r="BN638">
        <v>11781.700512604461</v>
      </c>
      <c r="BO638">
        <v>0</v>
      </c>
      <c r="BP638">
        <v>0</v>
      </c>
      <c r="BQ638">
        <v>585.86122680541723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585.86122680541723</v>
      </c>
      <c r="BZ638">
        <v>0</v>
      </c>
      <c r="CA638">
        <v>155.34221032088533</v>
      </c>
      <c r="CB638">
        <v>0</v>
      </c>
      <c r="CC638">
        <v>0</v>
      </c>
      <c r="CD638">
        <v>0</v>
      </c>
      <c r="CE638">
        <v>0</v>
      </c>
      <c r="CF638">
        <v>15.579800701666159</v>
      </c>
      <c r="CG638">
        <v>170.92201102255149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27461.654733934673</v>
      </c>
    </row>
    <row r="639" spans="1:91" x14ac:dyDescent="0.2">
      <c r="A639">
        <v>224</v>
      </c>
      <c r="B639">
        <v>0</v>
      </c>
      <c r="C639">
        <v>1955.0635668779951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1955.0635668779951</v>
      </c>
      <c r="P639">
        <v>680.47711551055886</v>
      </c>
      <c r="Q639">
        <v>0</v>
      </c>
      <c r="R639">
        <v>0</v>
      </c>
      <c r="S639">
        <v>0</v>
      </c>
      <c r="T639">
        <v>3704.836445479039</v>
      </c>
      <c r="U639">
        <v>23.788480950222137</v>
      </c>
      <c r="V639">
        <v>11.733754854080178</v>
      </c>
      <c r="W639">
        <v>0</v>
      </c>
      <c r="X639">
        <v>2279.0345916000142</v>
      </c>
      <c r="Y639">
        <v>0</v>
      </c>
      <c r="Z639">
        <v>0</v>
      </c>
      <c r="AA639">
        <v>65.962100191695029</v>
      </c>
      <c r="AB639">
        <v>6765.8324885856091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218.93214068561713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0.97343749999999996</v>
      </c>
      <c r="BA639">
        <v>0</v>
      </c>
      <c r="BB639">
        <v>0</v>
      </c>
      <c r="BC639">
        <v>0</v>
      </c>
      <c r="BD639">
        <v>0</v>
      </c>
      <c r="BE639">
        <v>497.85692792138849</v>
      </c>
      <c r="BF639">
        <v>0</v>
      </c>
      <c r="BG639">
        <v>0</v>
      </c>
      <c r="BH639">
        <v>717.76250610700561</v>
      </c>
      <c r="BI639">
        <v>106.03044532761471</v>
      </c>
      <c r="BJ639">
        <v>0</v>
      </c>
      <c r="BK639">
        <v>0</v>
      </c>
      <c r="BL639">
        <v>0</v>
      </c>
      <c r="BM639">
        <v>2356.3401025208918</v>
      </c>
      <c r="BN639">
        <v>2462.3705478485067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47.124464577261662</v>
      </c>
      <c r="CB639">
        <v>0</v>
      </c>
      <c r="CC639">
        <v>0</v>
      </c>
      <c r="CD639">
        <v>0</v>
      </c>
      <c r="CE639">
        <v>0</v>
      </c>
      <c r="CF639">
        <v>13.88509893533741</v>
      </c>
      <c r="CG639">
        <v>61.009563512599073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11962.038672931718</v>
      </c>
    </row>
    <row r="640" spans="1:91" x14ac:dyDescent="0.2">
      <c r="A640">
        <v>225</v>
      </c>
      <c r="B640">
        <v>0</v>
      </c>
      <c r="C640">
        <v>4033.8693203618877</v>
      </c>
      <c r="D640">
        <v>0</v>
      </c>
      <c r="E640">
        <v>0</v>
      </c>
      <c r="F640">
        <v>0</v>
      </c>
      <c r="G640">
        <v>1394.2124999999999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5428.0818203618874</v>
      </c>
      <c r="P640">
        <v>1020.7156732658383</v>
      </c>
      <c r="Q640">
        <v>0</v>
      </c>
      <c r="R640">
        <v>0</v>
      </c>
      <c r="S640">
        <v>0</v>
      </c>
      <c r="T640">
        <v>12596.443914628733</v>
      </c>
      <c r="U640">
        <v>0</v>
      </c>
      <c r="V640">
        <v>15.645006472106903</v>
      </c>
      <c r="W640">
        <v>0</v>
      </c>
      <c r="X640">
        <v>1137.8025435833395</v>
      </c>
      <c r="Y640">
        <v>0</v>
      </c>
      <c r="Z640">
        <v>0</v>
      </c>
      <c r="AA640">
        <v>175.35117910526426</v>
      </c>
      <c r="AB640">
        <v>14945.958317055281</v>
      </c>
      <c r="AC640">
        <v>0</v>
      </c>
      <c r="AD640">
        <v>0</v>
      </c>
      <c r="AE640">
        <v>0</v>
      </c>
      <c r="AF640">
        <v>13671.565820627478</v>
      </c>
      <c r="AG640">
        <v>0</v>
      </c>
      <c r="AH640">
        <v>0</v>
      </c>
      <c r="AI640">
        <v>590.49782747127915</v>
      </c>
      <c r="AJ640">
        <v>0</v>
      </c>
      <c r="AK640">
        <v>1400.8943334211199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619.29664753055545</v>
      </c>
      <c r="AR640">
        <v>0</v>
      </c>
      <c r="AS640">
        <v>0</v>
      </c>
      <c r="AT640">
        <v>159.16691591567167</v>
      </c>
      <c r="AU640">
        <v>0</v>
      </c>
      <c r="AV640">
        <v>0</v>
      </c>
      <c r="AW640">
        <v>0</v>
      </c>
      <c r="AX640">
        <v>443.79294680201997</v>
      </c>
      <c r="AY640">
        <v>0</v>
      </c>
      <c r="AZ640">
        <v>0.6953125</v>
      </c>
      <c r="BA640">
        <v>0</v>
      </c>
      <c r="BB640">
        <v>0</v>
      </c>
      <c r="BC640">
        <v>0</v>
      </c>
      <c r="BD640">
        <v>0</v>
      </c>
      <c r="BE640">
        <v>248.92846396069424</v>
      </c>
      <c r="BF640">
        <v>0</v>
      </c>
      <c r="BG640">
        <v>0</v>
      </c>
      <c r="BH640">
        <v>17134.838268228817</v>
      </c>
      <c r="BI640">
        <v>318.09133598284416</v>
      </c>
      <c r="BJ640">
        <v>0</v>
      </c>
      <c r="BK640">
        <v>0</v>
      </c>
      <c r="BL640">
        <v>0</v>
      </c>
      <c r="BM640">
        <v>6732.4002929168346</v>
      </c>
      <c r="BN640">
        <v>7050.4916288996792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504.45440418998322</v>
      </c>
      <c r="CB640">
        <v>0</v>
      </c>
      <c r="CC640">
        <v>0</v>
      </c>
      <c r="CD640">
        <v>0</v>
      </c>
      <c r="CE640">
        <v>0</v>
      </c>
      <c r="CF640">
        <v>38.992194030352763</v>
      </c>
      <c r="CG640">
        <v>543.446598220336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45102.816632766007</v>
      </c>
    </row>
    <row r="641" spans="1:91" x14ac:dyDescent="0.2">
      <c r="A641">
        <v>226</v>
      </c>
      <c r="B641">
        <v>0</v>
      </c>
      <c r="C641">
        <v>2347.7493439134223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2347.7493439134223</v>
      </c>
      <c r="P641">
        <v>1020.7156732658383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6704.4063134857333</v>
      </c>
      <c r="X641">
        <v>0</v>
      </c>
      <c r="Y641">
        <v>0</v>
      </c>
      <c r="Z641">
        <v>0</v>
      </c>
      <c r="AA641">
        <v>30.046828626427729</v>
      </c>
      <c r="AB641">
        <v>7755.1688153779996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204.10575735853351</v>
      </c>
      <c r="AU641">
        <v>46.873214251741487</v>
      </c>
      <c r="AV641">
        <v>0</v>
      </c>
      <c r="AW641">
        <v>0</v>
      </c>
      <c r="AX641">
        <v>443.79294680201997</v>
      </c>
      <c r="AY641">
        <v>423.40532317837847</v>
      </c>
      <c r="AZ641">
        <v>0.13906250000000001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1118.3163040906734</v>
      </c>
      <c r="BI641">
        <v>318.09133598284416</v>
      </c>
      <c r="BJ641">
        <v>0</v>
      </c>
      <c r="BK641">
        <v>0</v>
      </c>
      <c r="BL641">
        <v>0</v>
      </c>
      <c r="BM641">
        <v>4039.4401757501005</v>
      </c>
      <c r="BN641">
        <v>4357.5315117329446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7.7611454076712985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24.338102061829954</v>
      </c>
      <c r="CG641">
        <v>32.09924746950125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15610.86522258454</v>
      </c>
    </row>
    <row r="642" spans="1:91" x14ac:dyDescent="0.2">
      <c r="A642">
        <v>227</v>
      </c>
      <c r="B642">
        <v>0</v>
      </c>
      <c r="C642">
        <v>537.88718085906044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242.00460433547849</v>
      </c>
      <c r="N642">
        <v>0</v>
      </c>
      <c r="O642">
        <v>779.8917851945389</v>
      </c>
      <c r="P642">
        <v>414.67463855928753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2981.6744427047388</v>
      </c>
      <c r="Y642">
        <v>0</v>
      </c>
      <c r="Z642">
        <v>0</v>
      </c>
      <c r="AA642">
        <v>15.023414313213864</v>
      </c>
      <c r="AB642">
        <v>3411.37249557724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590.49782747127915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6.0875978967715536</v>
      </c>
      <c r="AT642">
        <v>43.24137841586014</v>
      </c>
      <c r="AU642">
        <v>13.524066872331332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248.92846396069424</v>
      </c>
      <c r="BF642">
        <v>0</v>
      </c>
      <c r="BG642">
        <v>0</v>
      </c>
      <c r="BH642">
        <v>902.27933461693635</v>
      </c>
      <c r="BI642">
        <v>106.03044532761471</v>
      </c>
      <c r="BJ642">
        <v>0</v>
      </c>
      <c r="BK642">
        <v>0</v>
      </c>
      <c r="BL642">
        <v>0</v>
      </c>
      <c r="BM642">
        <v>1346.4800585833668</v>
      </c>
      <c r="BN642">
        <v>1452.5105039109815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0.48420050466535719</v>
      </c>
      <c r="CG642">
        <v>0.48420050466535719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6546.5383198043628</v>
      </c>
    </row>
    <row r="643" spans="1:91" x14ac:dyDescent="0.2">
      <c r="A643">
        <v>228</v>
      </c>
      <c r="B643">
        <v>0</v>
      </c>
      <c r="C643">
        <v>4964.4422782563752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242.00460433547849</v>
      </c>
      <c r="N643">
        <v>0</v>
      </c>
      <c r="O643">
        <v>5206.4468825918539</v>
      </c>
      <c r="P643">
        <v>1020.7156732658383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15.314124154939861</v>
      </c>
      <c r="AB643">
        <v>1036.0297974207781</v>
      </c>
      <c r="AC643">
        <v>0</v>
      </c>
      <c r="AD643">
        <v>255.02120195358899</v>
      </c>
      <c r="AE643">
        <v>0</v>
      </c>
      <c r="AF643">
        <v>0</v>
      </c>
      <c r="AG643">
        <v>0</v>
      </c>
      <c r="AH643">
        <v>0</v>
      </c>
      <c r="AI643">
        <v>590.49782747127915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73.051174761258636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10.964901018865781</v>
      </c>
      <c r="BH643">
        <v>929.53510520499253</v>
      </c>
      <c r="BI643">
        <v>0</v>
      </c>
      <c r="BJ643">
        <v>0</v>
      </c>
      <c r="BK643">
        <v>0</v>
      </c>
      <c r="BL643">
        <v>0</v>
      </c>
      <c r="BM643">
        <v>3702.8201611042587</v>
      </c>
      <c r="BN643">
        <v>3702.8201611042587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40.202695292016159</v>
      </c>
      <c r="CG643">
        <v>40.202695292016159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10915.034641613902</v>
      </c>
    </row>
    <row r="644" spans="1:91" x14ac:dyDescent="0.2">
      <c r="A644">
        <v>229</v>
      </c>
      <c r="B644">
        <v>0</v>
      </c>
      <c r="C644">
        <v>6635.6499869464014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6635.6499869464014</v>
      </c>
      <c r="P644">
        <v>1360.9542310211177</v>
      </c>
      <c r="Q644">
        <v>0</v>
      </c>
      <c r="R644">
        <v>0</v>
      </c>
      <c r="S644">
        <v>0</v>
      </c>
      <c r="T644">
        <v>4445.8037345748471</v>
      </c>
      <c r="U644">
        <v>0</v>
      </c>
      <c r="V644">
        <v>0</v>
      </c>
      <c r="W644">
        <v>0</v>
      </c>
      <c r="X644">
        <v>2279.0345916000142</v>
      </c>
      <c r="Y644">
        <v>759.67819720000477</v>
      </c>
      <c r="Z644">
        <v>0</v>
      </c>
      <c r="AA644">
        <v>0.58141968345199269</v>
      </c>
      <c r="AB644">
        <v>8846.0521740794375</v>
      </c>
      <c r="AC644">
        <v>0</v>
      </c>
      <c r="AD644">
        <v>0</v>
      </c>
      <c r="AE644">
        <v>0</v>
      </c>
      <c r="AF644">
        <v>0</v>
      </c>
      <c r="AG644">
        <v>481.70712817666475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218.93214068561713</v>
      </c>
      <c r="AO644">
        <v>0</v>
      </c>
      <c r="AP644">
        <v>0</v>
      </c>
      <c r="AQ644">
        <v>0</v>
      </c>
      <c r="AR644">
        <v>0</v>
      </c>
      <c r="AS644">
        <v>244.49609871054292</v>
      </c>
      <c r="AT644">
        <v>0</v>
      </c>
      <c r="AU644">
        <v>0</v>
      </c>
      <c r="AV644">
        <v>0</v>
      </c>
      <c r="AW644">
        <v>0</v>
      </c>
      <c r="AX644">
        <v>1331.3788404060599</v>
      </c>
      <c r="AY644">
        <v>521.74133423209844</v>
      </c>
      <c r="AZ644">
        <v>0.41718749999999999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2798.6727297109833</v>
      </c>
      <c r="BI644">
        <v>757.55539019193054</v>
      </c>
      <c r="BJ644">
        <v>0</v>
      </c>
      <c r="BK644">
        <v>0</v>
      </c>
      <c r="BL644">
        <v>0</v>
      </c>
      <c r="BM644">
        <v>4039.4401757501005</v>
      </c>
      <c r="BN644">
        <v>4796.9955659420311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15.70815485908722</v>
      </c>
      <c r="CB644">
        <v>0</v>
      </c>
      <c r="CC644">
        <v>0</v>
      </c>
      <c r="CD644">
        <v>0</v>
      </c>
      <c r="CE644">
        <v>0</v>
      </c>
      <c r="CF644">
        <v>65.267098110844145</v>
      </c>
      <c r="CG644">
        <v>80.975252969931361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23158.345709648784</v>
      </c>
    </row>
    <row r="645" spans="1:91" x14ac:dyDescent="0.2">
      <c r="A645">
        <v>230</v>
      </c>
      <c r="B645">
        <v>0</v>
      </c>
      <c r="C645">
        <v>2402.1643033371515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2402.1643033371515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7.5117071566069322</v>
      </c>
      <c r="AB645">
        <v>7.5117071566069322</v>
      </c>
      <c r="AC645">
        <v>0</v>
      </c>
      <c r="AD645">
        <v>0</v>
      </c>
      <c r="AE645">
        <v>0</v>
      </c>
      <c r="AF645">
        <v>0</v>
      </c>
      <c r="AG645">
        <v>481.70712817666475</v>
      </c>
      <c r="AH645">
        <v>0</v>
      </c>
      <c r="AI645">
        <v>211.39242031612073</v>
      </c>
      <c r="AJ645">
        <v>0</v>
      </c>
      <c r="AK645">
        <v>0</v>
      </c>
      <c r="AL645">
        <v>0</v>
      </c>
      <c r="AM645">
        <v>930.38750000000005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488.99219742108585</v>
      </c>
      <c r="AT645">
        <v>30.43798948385777</v>
      </c>
      <c r="AU645">
        <v>0</v>
      </c>
      <c r="AV645">
        <v>0</v>
      </c>
      <c r="AW645">
        <v>0</v>
      </c>
      <c r="AX645">
        <v>0</v>
      </c>
      <c r="AY645">
        <v>846.81064635675693</v>
      </c>
      <c r="AZ645">
        <v>0.27812500000000001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2990.006006754486</v>
      </c>
      <c r="BI645">
        <v>0</v>
      </c>
      <c r="BJ645">
        <v>0</v>
      </c>
      <c r="BK645">
        <v>0</v>
      </c>
      <c r="BL645">
        <v>0</v>
      </c>
      <c r="BM645">
        <v>1683.1000732292086</v>
      </c>
      <c r="BN645">
        <v>1683.1000732292086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33.822704178991785</v>
      </c>
      <c r="CG645">
        <v>33.822704178991785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7116.6047946564449</v>
      </c>
    </row>
    <row r="646" spans="1:91" x14ac:dyDescent="0.2">
      <c r="A646">
        <v>231</v>
      </c>
      <c r="B646">
        <v>0</v>
      </c>
      <c r="C646">
        <v>4212.0264663915132</v>
      </c>
      <c r="D646">
        <v>0</v>
      </c>
      <c r="E646">
        <v>0</v>
      </c>
      <c r="F646">
        <v>0</v>
      </c>
      <c r="G646">
        <v>3304.8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7516.8264663915133</v>
      </c>
      <c r="P646">
        <v>1020.7156732658383</v>
      </c>
      <c r="Q646">
        <v>0</v>
      </c>
      <c r="R646">
        <v>0</v>
      </c>
      <c r="S646">
        <v>0</v>
      </c>
      <c r="T646">
        <v>0</v>
      </c>
      <c r="U646">
        <v>486.23812459083422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58.450393035088091</v>
      </c>
      <c r="AB646">
        <v>1565.4041908917607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126.40327026635296</v>
      </c>
      <c r="AU646">
        <v>0</v>
      </c>
      <c r="AV646">
        <v>0</v>
      </c>
      <c r="AW646">
        <v>0</v>
      </c>
      <c r="AX646">
        <v>443.79294680201997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570.1962170683729</v>
      </c>
      <c r="BI646">
        <v>0</v>
      </c>
      <c r="BJ646">
        <v>0</v>
      </c>
      <c r="BK646">
        <v>0</v>
      </c>
      <c r="BL646">
        <v>0</v>
      </c>
      <c r="BM646">
        <v>3366.2001464584173</v>
      </c>
      <c r="BN646">
        <v>3366.2001464584173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13018.627020810063</v>
      </c>
    </row>
    <row r="647" spans="1:91" x14ac:dyDescent="0.2">
      <c r="A647">
        <v>232</v>
      </c>
      <c r="B647">
        <v>0</v>
      </c>
      <c r="C647">
        <v>438.41285421351398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438.41285421351398</v>
      </c>
      <c r="P647">
        <v>1020.7156732658383</v>
      </c>
      <c r="Q647">
        <v>0</v>
      </c>
      <c r="R647">
        <v>0</v>
      </c>
      <c r="S647">
        <v>0</v>
      </c>
      <c r="T647">
        <v>5186.7710236706544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1.7442590503559781</v>
      </c>
      <c r="AB647">
        <v>6209.230955986849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218.93214068561713</v>
      </c>
      <c r="AO647">
        <v>0</v>
      </c>
      <c r="AP647">
        <v>0</v>
      </c>
      <c r="AQ647">
        <v>0</v>
      </c>
      <c r="AR647">
        <v>0</v>
      </c>
      <c r="AS647">
        <v>686.26279947656167</v>
      </c>
      <c r="AT647">
        <v>240.63134473916284</v>
      </c>
      <c r="AU647">
        <v>0</v>
      </c>
      <c r="AV647">
        <v>0</v>
      </c>
      <c r="AW647">
        <v>0</v>
      </c>
      <c r="AX647">
        <v>1074.3879851310589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2220.2142700324007</v>
      </c>
      <c r="BI647">
        <v>424.12178131045886</v>
      </c>
      <c r="BJ647">
        <v>0</v>
      </c>
      <c r="BK647">
        <v>0</v>
      </c>
      <c r="BL647">
        <v>0</v>
      </c>
      <c r="BM647">
        <v>1009.8600439375251</v>
      </c>
      <c r="BN647">
        <v>1433.981825247984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64.086323848554329</v>
      </c>
      <c r="CG647">
        <v>64.086323848554329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10365.926229329303</v>
      </c>
    </row>
    <row r="648" spans="1:91" x14ac:dyDescent="0.2">
      <c r="A648">
        <v>233</v>
      </c>
      <c r="B648">
        <v>0</v>
      </c>
      <c r="C648">
        <v>806.83077128859065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806.83077128859065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423.40532317837847</v>
      </c>
      <c r="AZ648">
        <v>0.27812500000000001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423.68344817837846</v>
      </c>
      <c r="BI648">
        <v>212.06089065522943</v>
      </c>
      <c r="BJ648">
        <v>0</v>
      </c>
      <c r="BK648">
        <v>0</v>
      </c>
      <c r="BL648">
        <v>0</v>
      </c>
      <c r="BM648">
        <v>7405.6403222085173</v>
      </c>
      <c r="BN648">
        <v>7617.7012128637471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82.100092350361066</v>
      </c>
      <c r="CG648">
        <v>82.100092350361066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8930.3155246810766</v>
      </c>
    </row>
    <row r="649" spans="1:91" x14ac:dyDescent="0.2">
      <c r="A649">
        <v>234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759.67819720000477</v>
      </c>
      <c r="Y649">
        <v>0</v>
      </c>
      <c r="Z649">
        <v>0</v>
      </c>
      <c r="AA649">
        <v>0</v>
      </c>
      <c r="AB649">
        <v>759.67819720000477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686.26279947656167</v>
      </c>
      <c r="AT649">
        <v>24.350391587086214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90.812619345794587</v>
      </c>
      <c r="BH649">
        <v>801.42581040944242</v>
      </c>
      <c r="BI649">
        <v>106.03044532761471</v>
      </c>
      <c r="BJ649">
        <v>0</v>
      </c>
      <c r="BK649">
        <v>0</v>
      </c>
      <c r="BL649">
        <v>0</v>
      </c>
      <c r="BM649">
        <v>3366.2001464584173</v>
      </c>
      <c r="BN649">
        <v>3472.2305917860322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304.6875</v>
      </c>
      <c r="BV649">
        <v>0</v>
      </c>
      <c r="BW649">
        <v>0</v>
      </c>
      <c r="BX649">
        <v>0</v>
      </c>
      <c r="BY649">
        <v>304.6875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146.68358198039454</v>
      </c>
      <c r="CG649">
        <v>146.68358198039454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5484.7056813758736</v>
      </c>
    </row>
    <row r="650" spans="1:91" x14ac:dyDescent="0.2">
      <c r="A650">
        <v>235</v>
      </c>
      <c r="B650">
        <v>0</v>
      </c>
      <c r="C650">
        <v>323.35854985325943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323.35854985325943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3.9112516180267258</v>
      </c>
      <c r="W650">
        <v>0</v>
      </c>
      <c r="X650">
        <v>0</v>
      </c>
      <c r="Y650">
        <v>0</v>
      </c>
      <c r="Z650">
        <v>0</v>
      </c>
      <c r="AA650">
        <v>0.58141968345199269</v>
      </c>
      <c r="AB650">
        <v>4.492671301478719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488.99219742108585</v>
      </c>
      <c r="AT650">
        <v>156.84125975021072</v>
      </c>
      <c r="AU650">
        <v>0</v>
      </c>
      <c r="AV650">
        <v>0</v>
      </c>
      <c r="AW650">
        <v>0</v>
      </c>
      <c r="AX650">
        <v>0</v>
      </c>
      <c r="AY650">
        <v>423.40532317837847</v>
      </c>
      <c r="AZ650">
        <v>0.41718749999999999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90.812619345794587</v>
      </c>
      <c r="BH650">
        <v>1160.4685871954694</v>
      </c>
      <c r="BI650">
        <v>0</v>
      </c>
      <c r="BJ650">
        <v>0</v>
      </c>
      <c r="BK650">
        <v>0</v>
      </c>
      <c r="BL650">
        <v>0</v>
      </c>
      <c r="BM650">
        <v>6059.1602636251509</v>
      </c>
      <c r="BN650">
        <v>6059.1602636251509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101.11198886087209</v>
      </c>
      <c r="CG650">
        <v>101.11198886087209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7648.5920608362303</v>
      </c>
    </row>
    <row r="651" spans="1:91" x14ac:dyDescent="0.2">
      <c r="A651">
        <v>236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680.47711551055886</v>
      </c>
      <c r="Q651">
        <v>1006.3414397267468</v>
      </c>
      <c r="R651">
        <v>0</v>
      </c>
      <c r="S651">
        <v>0</v>
      </c>
      <c r="T651">
        <v>2963.8691563832313</v>
      </c>
      <c r="U651">
        <v>0</v>
      </c>
      <c r="V651">
        <v>23.467509708160357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4674.1552213286968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73.051174761258636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0.27812500000000001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73.329299761258639</v>
      </c>
      <c r="BI651">
        <v>424.12178131045886</v>
      </c>
      <c r="BJ651">
        <v>94.325000000000003</v>
      </c>
      <c r="BK651">
        <v>0</v>
      </c>
      <c r="BL651">
        <v>0</v>
      </c>
      <c r="BM651">
        <v>7405.6403222085173</v>
      </c>
      <c r="BN651">
        <v>7924.0871035189757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46.782094381185843</v>
      </c>
      <c r="CG651">
        <v>46.782094381185843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12718.353718990118</v>
      </c>
    </row>
    <row r="652" spans="1:91" x14ac:dyDescent="0.2">
      <c r="A652">
        <v>237</v>
      </c>
      <c r="B652">
        <v>0</v>
      </c>
      <c r="C652">
        <v>6040.2166399744965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6040.2166399744965</v>
      </c>
      <c r="P652">
        <v>1360.9542310211177</v>
      </c>
      <c r="Q652">
        <v>0</v>
      </c>
      <c r="R652">
        <v>0</v>
      </c>
      <c r="S652">
        <v>0</v>
      </c>
      <c r="T652">
        <v>8891.6074691496942</v>
      </c>
      <c r="U652">
        <v>0</v>
      </c>
      <c r="V652">
        <v>15.645006472106903</v>
      </c>
      <c r="W652">
        <v>0</v>
      </c>
      <c r="X652">
        <v>0</v>
      </c>
      <c r="Y652">
        <v>0</v>
      </c>
      <c r="Z652">
        <v>0</v>
      </c>
      <c r="AA652">
        <v>8.0931268400589254</v>
      </c>
      <c r="AB652">
        <v>10276.299833482977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1548.2416188263887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443.79294680201997</v>
      </c>
      <c r="AY652">
        <v>0</v>
      </c>
      <c r="AZ652">
        <v>1.5296875000000001</v>
      </c>
      <c r="BA652">
        <v>0</v>
      </c>
      <c r="BB652">
        <v>2000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3993.5642531284084</v>
      </c>
      <c r="BI652">
        <v>636.18267196568831</v>
      </c>
      <c r="BJ652">
        <v>94.325000000000003</v>
      </c>
      <c r="BK652">
        <v>0</v>
      </c>
      <c r="BL652">
        <v>0</v>
      </c>
      <c r="BM652">
        <v>33662.001464584173</v>
      </c>
      <c r="BN652">
        <v>34392.509136549859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20.948698529172454</v>
      </c>
      <c r="CG652">
        <v>20.948698529172454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54723.538561664915</v>
      </c>
    </row>
    <row r="653" spans="1:91" x14ac:dyDescent="0.2">
      <c r="A653">
        <v>238</v>
      </c>
      <c r="B653">
        <v>0</v>
      </c>
      <c r="C653">
        <v>4804.328606674303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4804.328606674303</v>
      </c>
      <c r="P653">
        <v>1020.7156732658383</v>
      </c>
      <c r="Q653">
        <v>0</v>
      </c>
      <c r="R653">
        <v>0</v>
      </c>
      <c r="S653">
        <v>0</v>
      </c>
      <c r="T653">
        <v>8891.6074691496942</v>
      </c>
      <c r="U653">
        <v>586.95706804521217</v>
      </c>
      <c r="V653">
        <v>15.645006472106903</v>
      </c>
      <c r="W653">
        <v>0</v>
      </c>
      <c r="X653">
        <v>0</v>
      </c>
      <c r="Y653">
        <v>0</v>
      </c>
      <c r="Z653">
        <v>0</v>
      </c>
      <c r="AA653">
        <v>82.72977355526487</v>
      </c>
      <c r="AB653">
        <v>10597.654990488118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488.99219742108585</v>
      </c>
      <c r="AT653">
        <v>0</v>
      </c>
      <c r="AU653">
        <v>0</v>
      </c>
      <c r="AV653">
        <v>0</v>
      </c>
      <c r="AW653">
        <v>0</v>
      </c>
      <c r="AX653">
        <v>443.79294680201997</v>
      </c>
      <c r="AY653">
        <v>0</v>
      </c>
      <c r="AZ653">
        <v>1.390625</v>
      </c>
      <c r="BA653">
        <v>0</v>
      </c>
      <c r="BB653">
        <v>0</v>
      </c>
      <c r="BC653">
        <v>0</v>
      </c>
      <c r="BD653">
        <v>0</v>
      </c>
      <c r="BE653">
        <v>248.92846396069424</v>
      </c>
      <c r="BF653">
        <v>0</v>
      </c>
      <c r="BG653">
        <v>0</v>
      </c>
      <c r="BH653">
        <v>1183.1042331838</v>
      </c>
      <c r="BI653">
        <v>742.21311729330296</v>
      </c>
      <c r="BJ653">
        <v>0</v>
      </c>
      <c r="BK653">
        <v>0</v>
      </c>
      <c r="BL653">
        <v>0</v>
      </c>
      <c r="BM653">
        <v>9088.740395437726</v>
      </c>
      <c r="BN653">
        <v>9830.9535127310282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50.171497913843346</v>
      </c>
      <c r="CG653">
        <v>50.171497913843346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26466.212840991098</v>
      </c>
    </row>
    <row r="654" spans="1:91" x14ac:dyDescent="0.2">
      <c r="A654">
        <v>239</v>
      </c>
      <c r="B654">
        <v>0</v>
      </c>
      <c r="C654">
        <v>1417.1763860189349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1417.1763860189349</v>
      </c>
      <c r="P654">
        <v>3062.147019797515</v>
      </c>
      <c r="Q654">
        <v>0</v>
      </c>
      <c r="R654">
        <v>0</v>
      </c>
      <c r="S654">
        <v>0</v>
      </c>
      <c r="T654">
        <v>17783.214938299388</v>
      </c>
      <c r="U654">
        <v>0</v>
      </c>
      <c r="V654">
        <v>3.9112516180267258</v>
      </c>
      <c r="W654">
        <v>0</v>
      </c>
      <c r="X654">
        <v>0</v>
      </c>
      <c r="Y654">
        <v>0</v>
      </c>
      <c r="Z654">
        <v>0</v>
      </c>
      <c r="AA654">
        <v>10.418805573866896</v>
      </c>
      <c r="AB654">
        <v>20859.692015288798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309.64832376527772</v>
      </c>
      <c r="AR654">
        <v>0</v>
      </c>
      <c r="AS654">
        <v>0</v>
      </c>
      <c r="AT654">
        <v>0</v>
      </c>
      <c r="AU654">
        <v>181.64514846469885</v>
      </c>
      <c r="AV654">
        <v>0</v>
      </c>
      <c r="AW654">
        <v>0</v>
      </c>
      <c r="AX654">
        <v>443.79294680201997</v>
      </c>
      <c r="AY654">
        <v>0</v>
      </c>
      <c r="AZ654">
        <v>0.6953125</v>
      </c>
      <c r="BA654">
        <v>0</v>
      </c>
      <c r="BB654">
        <v>0</v>
      </c>
      <c r="BC654">
        <v>0</v>
      </c>
      <c r="BD654">
        <v>0</v>
      </c>
      <c r="BE654">
        <v>248.92846396069424</v>
      </c>
      <c r="BF654">
        <v>0</v>
      </c>
      <c r="BG654">
        <v>0</v>
      </c>
      <c r="BH654">
        <v>1184.7101954926909</v>
      </c>
      <c r="BI654">
        <v>530.15222663807356</v>
      </c>
      <c r="BJ654">
        <v>0</v>
      </c>
      <c r="BK654">
        <v>0</v>
      </c>
      <c r="BL654">
        <v>0</v>
      </c>
      <c r="BM654">
        <v>15147.900659062876</v>
      </c>
      <c r="BN654">
        <v>15678.05288570095</v>
      </c>
      <c r="BO654">
        <v>202.18714700372826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202.18714700372826</v>
      </c>
      <c r="BZ654">
        <v>0</v>
      </c>
      <c r="CA654">
        <v>54.97854200680527</v>
      </c>
      <c r="CB654">
        <v>0</v>
      </c>
      <c r="CC654">
        <v>0</v>
      </c>
      <c r="CD654">
        <v>0</v>
      </c>
      <c r="CE654">
        <v>0</v>
      </c>
      <c r="CF654">
        <v>90.901085986712218</v>
      </c>
      <c r="CG654">
        <v>145.87962799351749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39487.698257498625</v>
      </c>
    </row>
    <row r="655" spans="1:91" x14ac:dyDescent="0.2">
      <c r="A655">
        <v>240</v>
      </c>
      <c r="B655">
        <v>0</v>
      </c>
      <c r="C655">
        <v>4040.0937058746836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294.17622822779236</v>
      </c>
      <c r="N655">
        <v>0</v>
      </c>
      <c r="O655">
        <v>4334.2699341024763</v>
      </c>
      <c r="P655">
        <v>1360.9542310211177</v>
      </c>
      <c r="Q655">
        <v>1006.3414397267468</v>
      </c>
      <c r="R655">
        <v>0</v>
      </c>
      <c r="S655">
        <v>0</v>
      </c>
      <c r="T655">
        <v>11114.509336437117</v>
      </c>
      <c r="U655">
        <v>1458.7143737725028</v>
      </c>
      <c r="V655">
        <v>7.8225032360534517</v>
      </c>
      <c r="W655">
        <v>0</v>
      </c>
      <c r="X655">
        <v>0</v>
      </c>
      <c r="Y655">
        <v>0</v>
      </c>
      <c r="Z655">
        <v>0</v>
      </c>
      <c r="AA655">
        <v>124.41249322678311</v>
      </c>
      <c r="AB655">
        <v>15072.75437742032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590.49782747127915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1238.5932950611109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0.83437499999999998</v>
      </c>
      <c r="BA655">
        <v>0</v>
      </c>
      <c r="BB655">
        <v>0</v>
      </c>
      <c r="BC655">
        <v>0</v>
      </c>
      <c r="BD655">
        <v>0</v>
      </c>
      <c r="BE655">
        <v>552.79152682071197</v>
      </c>
      <c r="BF655">
        <v>0</v>
      </c>
      <c r="BG655">
        <v>0</v>
      </c>
      <c r="BH655">
        <v>2382.7170243531018</v>
      </c>
      <c r="BI655">
        <v>424.12178131045886</v>
      </c>
      <c r="BJ655">
        <v>0</v>
      </c>
      <c r="BK655">
        <v>0</v>
      </c>
      <c r="BL655">
        <v>0</v>
      </c>
      <c r="BM655">
        <v>3366.2001464584173</v>
      </c>
      <c r="BN655">
        <v>3790.3219277688763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400.63779005068659</v>
      </c>
      <c r="CD655">
        <v>0</v>
      </c>
      <c r="CE655">
        <v>0</v>
      </c>
      <c r="CF655">
        <v>106.2387864360457</v>
      </c>
      <c r="CG655">
        <v>506.87657648673229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26086.939840131501</v>
      </c>
    </row>
    <row r="656" spans="1:91" x14ac:dyDescent="0.2">
      <c r="A656">
        <v>241</v>
      </c>
      <c r="B656">
        <v>0</v>
      </c>
      <c r="C656">
        <v>2078.8057534838922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2078.8057534838922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0.50256124877797914</v>
      </c>
      <c r="AA656">
        <v>0</v>
      </c>
      <c r="AB656">
        <v>0.50256124877797914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700.44716671055994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18.262793690314659</v>
      </c>
      <c r="AU656">
        <v>0</v>
      </c>
      <c r="AV656">
        <v>12.175195793543107</v>
      </c>
      <c r="AW656">
        <v>0</v>
      </c>
      <c r="AX656">
        <v>443.79294680201997</v>
      </c>
      <c r="AY656">
        <v>423.40532317837847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248.92846396069424</v>
      </c>
      <c r="BF656">
        <v>0</v>
      </c>
      <c r="BG656">
        <v>0</v>
      </c>
      <c r="BH656">
        <v>1847.0118901355104</v>
      </c>
      <c r="BI656">
        <v>0</v>
      </c>
      <c r="BJ656">
        <v>0</v>
      </c>
      <c r="BK656">
        <v>1.6986913226631071</v>
      </c>
      <c r="BL656">
        <v>0.22066838302407746</v>
      </c>
      <c r="BM656">
        <v>336.62001464584171</v>
      </c>
      <c r="BN656">
        <v>338.53937435152886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69.183394424354361</v>
      </c>
      <c r="CG656">
        <v>69.183394424354361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4334.0429736440637</v>
      </c>
    </row>
    <row r="657" spans="1:91" x14ac:dyDescent="0.2">
      <c r="A657">
        <v>242</v>
      </c>
      <c r="B657">
        <v>0</v>
      </c>
      <c r="C657">
        <v>3118.2086302258385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3118.2086302258385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11983.907412866623</v>
      </c>
      <c r="Y657">
        <v>0</v>
      </c>
      <c r="Z657">
        <v>1.0051224975559583</v>
      </c>
      <c r="AA657">
        <v>0</v>
      </c>
      <c r="AB657">
        <v>11984.912535364179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7.0367149081055116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51.026439339633377</v>
      </c>
      <c r="AU657">
        <v>0</v>
      </c>
      <c r="AV657">
        <v>488.99219742108585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1493.5707837641655</v>
      </c>
      <c r="BF657">
        <v>0</v>
      </c>
      <c r="BG657">
        <v>0</v>
      </c>
      <c r="BH657">
        <v>2040.6261354329904</v>
      </c>
      <c r="BI657">
        <v>0</v>
      </c>
      <c r="BJ657">
        <v>0</v>
      </c>
      <c r="BK657">
        <v>0</v>
      </c>
      <c r="BL657">
        <v>0</v>
      </c>
      <c r="BM657">
        <v>336.62001464584171</v>
      </c>
      <c r="BN657">
        <v>336.62001464584171</v>
      </c>
      <c r="BO657">
        <v>0</v>
      </c>
      <c r="BP657">
        <v>0</v>
      </c>
      <c r="BQ657">
        <v>0</v>
      </c>
      <c r="BR657">
        <v>0</v>
      </c>
      <c r="BS657">
        <v>22566.373296105903</v>
      </c>
      <c r="BT657">
        <v>0</v>
      </c>
      <c r="BU657">
        <v>0</v>
      </c>
      <c r="BV657">
        <v>10352.15290821748</v>
      </c>
      <c r="BW657">
        <v>0</v>
      </c>
      <c r="BX657">
        <v>0</v>
      </c>
      <c r="BY657">
        <v>32918.526204323382</v>
      </c>
      <c r="BZ657">
        <v>0</v>
      </c>
      <c r="CA657">
        <v>488.74624933089598</v>
      </c>
      <c r="CB657">
        <v>0</v>
      </c>
      <c r="CC657">
        <v>0</v>
      </c>
      <c r="CD657">
        <v>0</v>
      </c>
      <c r="CE657">
        <v>0</v>
      </c>
      <c r="CF657">
        <v>19.011896510511026</v>
      </c>
      <c r="CG657">
        <v>507.75814584140699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50906.651665833648</v>
      </c>
    </row>
    <row r="658" spans="1:91" x14ac:dyDescent="0.2">
      <c r="A658">
        <v>243</v>
      </c>
      <c r="B658">
        <v>0</v>
      </c>
      <c r="C658">
        <v>537.88718085906044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97.587051405503814</v>
      </c>
      <c r="M658">
        <v>0</v>
      </c>
      <c r="N658">
        <v>0</v>
      </c>
      <c r="O658">
        <v>635.47423226456431</v>
      </c>
      <c r="P658">
        <v>340.23855775527943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20871.721098933172</v>
      </c>
      <c r="Y658">
        <v>0</v>
      </c>
      <c r="Z658">
        <v>0</v>
      </c>
      <c r="AA658">
        <v>0</v>
      </c>
      <c r="AB658">
        <v>21211.95965668845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1033.6396409228757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1742.4992477248597</v>
      </c>
      <c r="BF658">
        <v>0</v>
      </c>
      <c r="BG658">
        <v>0</v>
      </c>
      <c r="BH658">
        <v>2776.1388886477353</v>
      </c>
      <c r="BI658">
        <v>0</v>
      </c>
      <c r="BJ658">
        <v>0</v>
      </c>
      <c r="BK658">
        <v>0</v>
      </c>
      <c r="BL658">
        <v>0</v>
      </c>
      <c r="BM658">
        <v>2356.3401025208918</v>
      </c>
      <c r="BN658">
        <v>2356.3401025208918</v>
      </c>
      <c r="BO658">
        <v>0</v>
      </c>
      <c r="BP658">
        <v>7115.4619165946979</v>
      </c>
      <c r="BQ658">
        <v>818.5927999638775</v>
      </c>
      <c r="BR658">
        <v>6309.651667266935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14243.706383825511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1.9368020186614288</v>
      </c>
      <c r="CG658">
        <v>1.9368020186614288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41225.556065965815</v>
      </c>
    </row>
    <row r="659" spans="1:91" x14ac:dyDescent="0.2">
      <c r="A659">
        <v>244</v>
      </c>
      <c r="B659">
        <v>0</v>
      </c>
      <c r="C659">
        <v>10626.600872872816</v>
      </c>
      <c r="D659">
        <v>0</v>
      </c>
      <c r="E659">
        <v>0</v>
      </c>
      <c r="F659">
        <v>0</v>
      </c>
      <c r="G659">
        <v>3304.8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664.91024160654422</v>
      </c>
      <c r="N659">
        <v>0</v>
      </c>
      <c r="O659">
        <v>14596.311114479358</v>
      </c>
      <c r="P659">
        <v>340.23855775527943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2.0102449951119166</v>
      </c>
      <c r="AA659">
        <v>0</v>
      </c>
      <c r="AB659">
        <v>342.24880275039135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443.79294680201997</v>
      </c>
      <c r="AY659">
        <v>0</v>
      </c>
      <c r="AZ659">
        <v>0.13906250000000001</v>
      </c>
      <c r="BA659">
        <v>0</v>
      </c>
      <c r="BB659">
        <v>0</v>
      </c>
      <c r="BC659">
        <v>0</v>
      </c>
      <c r="BD659">
        <v>0</v>
      </c>
      <c r="BE659">
        <v>1493.5707837641655</v>
      </c>
      <c r="BF659">
        <v>0</v>
      </c>
      <c r="BG659">
        <v>0</v>
      </c>
      <c r="BH659">
        <v>1937.5027930661854</v>
      </c>
      <c r="BI659">
        <v>106.03044532761471</v>
      </c>
      <c r="BJ659">
        <v>0</v>
      </c>
      <c r="BK659">
        <v>0.56623044088770236</v>
      </c>
      <c r="BL659">
        <v>0</v>
      </c>
      <c r="BM659">
        <v>1346.4800585833668</v>
      </c>
      <c r="BN659">
        <v>1453.0767343518692</v>
      </c>
      <c r="BO659">
        <v>0</v>
      </c>
      <c r="BP659">
        <v>3639.6101317664879</v>
      </c>
      <c r="BQ659">
        <v>818.5927999638775</v>
      </c>
      <c r="BR659">
        <v>0</v>
      </c>
      <c r="BS659">
        <v>5641.5933240264758</v>
      </c>
      <c r="BT659">
        <v>42238.879925619767</v>
      </c>
      <c r="BU659">
        <v>0</v>
      </c>
      <c r="BV659">
        <v>0</v>
      </c>
      <c r="BW659">
        <v>0</v>
      </c>
      <c r="BX659">
        <v>0</v>
      </c>
      <c r="BY659">
        <v>52338.676181376606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984.86522268379326</v>
      </c>
      <c r="CF659">
        <v>2.1789022709941075</v>
      </c>
      <c r="CG659">
        <v>987.04412495478732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71654.859750979202</v>
      </c>
    </row>
    <row r="660" spans="1:91" x14ac:dyDescent="0.2">
      <c r="A660">
        <v>245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1355.1855333305457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1355.1855333305457</v>
      </c>
      <c r="BI660">
        <v>0</v>
      </c>
      <c r="BJ660">
        <v>0</v>
      </c>
      <c r="BK660">
        <v>0</v>
      </c>
      <c r="BL660">
        <v>0</v>
      </c>
      <c r="BM660">
        <v>4376.0601903959423</v>
      </c>
      <c r="BN660">
        <v>4376.0601903959423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5731.245723726488</v>
      </c>
    </row>
    <row r="661" spans="1:91" x14ac:dyDescent="0.2">
      <c r="A661">
        <v>246</v>
      </c>
      <c r="B661">
        <v>0</v>
      </c>
      <c r="C661">
        <v>8871.1536692421832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8871.1536692421832</v>
      </c>
      <c r="P661">
        <v>1701.1927887763973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0.29070984172599634</v>
      </c>
      <c r="AB661">
        <v>1701.4834986181233</v>
      </c>
      <c r="AC661">
        <v>0</v>
      </c>
      <c r="AD661">
        <v>0</v>
      </c>
      <c r="AE661">
        <v>0</v>
      </c>
      <c r="AF661">
        <v>0</v>
      </c>
      <c r="AG661">
        <v>709.5119576564025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328.39821102842569</v>
      </c>
      <c r="AO661">
        <v>0</v>
      </c>
      <c r="AP661">
        <v>0</v>
      </c>
      <c r="AQ661">
        <v>0</v>
      </c>
      <c r="AR661">
        <v>0</v>
      </c>
      <c r="AS661">
        <v>1372.5255989531233</v>
      </c>
      <c r="AT661">
        <v>0</v>
      </c>
      <c r="AU661">
        <v>0</v>
      </c>
      <c r="AV661">
        <v>0</v>
      </c>
      <c r="AW661">
        <v>0</v>
      </c>
      <c r="AX661">
        <v>5769.3083084262598</v>
      </c>
      <c r="AY661">
        <v>0</v>
      </c>
      <c r="AZ661">
        <v>0.41718749999999999</v>
      </c>
      <c r="BA661">
        <v>0</v>
      </c>
      <c r="BB661">
        <v>0</v>
      </c>
      <c r="BC661">
        <v>0</v>
      </c>
      <c r="BD661">
        <v>0</v>
      </c>
      <c r="BE661">
        <v>995.71385584277698</v>
      </c>
      <c r="BF661">
        <v>0</v>
      </c>
      <c r="BG661">
        <v>0</v>
      </c>
      <c r="BH661">
        <v>9175.8751194069882</v>
      </c>
      <c r="BI661">
        <v>0</v>
      </c>
      <c r="BJ661">
        <v>0</v>
      </c>
      <c r="BK661">
        <v>0</v>
      </c>
      <c r="BL661">
        <v>0</v>
      </c>
      <c r="BM661">
        <v>11781.700512604461</v>
      </c>
      <c r="BN661">
        <v>11781.700512604461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16.306101458664195</v>
      </c>
      <c r="CG661">
        <v>16.306101458664195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31546.518901330415</v>
      </c>
    </row>
    <row r="662" spans="1:91" x14ac:dyDescent="0.2">
      <c r="A662">
        <v>247</v>
      </c>
      <c r="B662">
        <v>0</v>
      </c>
      <c r="C662">
        <v>9514.4550261785207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9514.4550261785207</v>
      </c>
      <c r="P662">
        <v>0</v>
      </c>
      <c r="Q662">
        <v>0</v>
      </c>
      <c r="R662">
        <v>0</v>
      </c>
      <c r="S662">
        <v>0</v>
      </c>
      <c r="T662">
        <v>25933.855118353273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25933.855118353273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437.86428137123426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57.114037236404933</v>
      </c>
      <c r="AU662">
        <v>0</v>
      </c>
      <c r="AV662">
        <v>0</v>
      </c>
      <c r="AW662">
        <v>0</v>
      </c>
      <c r="AX662">
        <v>9763.4448296444389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248.92846396069424</v>
      </c>
      <c r="BF662">
        <v>0</v>
      </c>
      <c r="BG662">
        <v>0</v>
      </c>
      <c r="BH662">
        <v>10507.351612212771</v>
      </c>
      <c r="BI662">
        <v>318.09133598284416</v>
      </c>
      <c r="BJ662">
        <v>0</v>
      </c>
      <c r="BK662">
        <v>0</v>
      </c>
      <c r="BL662">
        <v>0</v>
      </c>
      <c r="BM662">
        <v>4039.4401757501005</v>
      </c>
      <c r="BN662">
        <v>4357.5315117329446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27.770197870674821</v>
      </c>
      <c r="CG662">
        <v>27.770197870674821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50340.963466348185</v>
      </c>
    </row>
    <row r="663" spans="1:91" x14ac:dyDescent="0.2">
      <c r="A663">
        <v>248</v>
      </c>
      <c r="B663">
        <v>0</v>
      </c>
      <c r="C663">
        <v>2187.6356723313506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872.66285211597813</v>
      </c>
      <c r="O663">
        <v>3060.2985244473289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0.29070984172599634</v>
      </c>
      <c r="AB663">
        <v>0.29070984172599634</v>
      </c>
      <c r="AC663">
        <v>0</v>
      </c>
      <c r="AD663">
        <v>0</v>
      </c>
      <c r="AE663">
        <v>0</v>
      </c>
      <c r="AF663">
        <v>0</v>
      </c>
      <c r="AG663">
        <v>481.70712817666475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218.93214068561713</v>
      </c>
      <c r="AO663">
        <v>0</v>
      </c>
      <c r="AP663">
        <v>809.91355729585462</v>
      </c>
      <c r="AQ663">
        <v>0</v>
      </c>
      <c r="AR663">
        <v>0.28343781399777773</v>
      </c>
      <c r="AS663">
        <v>0</v>
      </c>
      <c r="AT663">
        <v>48.700783174172429</v>
      </c>
      <c r="AU663">
        <v>0</v>
      </c>
      <c r="AV663">
        <v>0</v>
      </c>
      <c r="AW663">
        <v>0</v>
      </c>
      <c r="AX663">
        <v>1775.1717872080799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248.92846396069424</v>
      </c>
      <c r="BF663">
        <v>0</v>
      </c>
      <c r="BG663">
        <v>0</v>
      </c>
      <c r="BH663">
        <v>3583.6372983150809</v>
      </c>
      <c r="BI663">
        <v>0</v>
      </c>
      <c r="BJ663">
        <v>0</v>
      </c>
      <c r="BK663">
        <v>0</v>
      </c>
      <c r="BL663">
        <v>0</v>
      </c>
      <c r="BM663">
        <v>2356.3401025208918</v>
      </c>
      <c r="BN663">
        <v>2356.3401025208918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122.18656233272399</v>
      </c>
      <c r="CB663">
        <v>0</v>
      </c>
      <c r="CC663">
        <v>0</v>
      </c>
      <c r="CD663">
        <v>0</v>
      </c>
      <c r="CE663">
        <v>0</v>
      </c>
      <c r="CF663">
        <v>19.980297519841741</v>
      </c>
      <c r="CG663">
        <v>142.16685985256572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9142.7334949775941</v>
      </c>
    </row>
    <row r="664" spans="1:91" x14ac:dyDescent="0.2">
      <c r="A664">
        <v>249</v>
      </c>
      <c r="B664">
        <v>0</v>
      </c>
      <c r="C664">
        <v>28386.951685804739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28386.951685804739</v>
      </c>
      <c r="P664">
        <v>0</v>
      </c>
      <c r="Q664">
        <v>0</v>
      </c>
      <c r="R664">
        <v>0.17424295598865394</v>
      </c>
      <c r="S664">
        <v>0</v>
      </c>
      <c r="T664">
        <v>0</v>
      </c>
      <c r="U664">
        <v>0</v>
      </c>
      <c r="V664">
        <v>3.9112516180267258</v>
      </c>
      <c r="W664">
        <v>0</v>
      </c>
      <c r="X664">
        <v>0</v>
      </c>
      <c r="Y664">
        <v>0</v>
      </c>
      <c r="Z664">
        <v>0</v>
      </c>
      <c r="AA664">
        <v>148.40116390523389</v>
      </c>
      <c r="AB664">
        <v>152.48665847924926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987.32547041279008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2049.3740817288258</v>
      </c>
      <c r="AT664">
        <v>470.52377925063217</v>
      </c>
      <c r="AU664">
        <v>254.19115176578629</v>
      </c>
      <c r="AV664">
        <v>0</v>
      </c>
      <c r="AW664">
        <v>0</v>
      </c>
      <c r="AX664">
        <v>1932.8205467903397</v>
      </c>
      <c r="AY664">
        <v>0</v>
      </c>
      <c r="AZ664">
        <v>5.4234375000000004</v>
      </c>
      <c r="BA664">
        <v>0</v>
      </c>
      <c r="BB664">
        <v>0</v>
      </c>
      <c r="BC664">
        <v>0</v>
      </c>
      <c r="BD664">
        <v>0</v>
      </c>
      <c r="BE664">
        <v>497.85692792138849</v>
      </c>
      <c r="BF664">
        <v>0</v>
      </c>
      <c r="BG664">
        <v>0</v>
      </c>
      <c r="BH664">
        <v>6197.5153953697627</v>
      </c>
      <c r="BI664">
        <v>848.24356262091771</v>
      </c>
      <c r="BJ664">
        <v>0</v>
      </c>
      <c r="BK664">
        <v>0</v>
      </c>
      <c r="BL664">
        <v>0</v>
      </c>
      <c r="BM664">
        <v>18177.480790875452</v>
      </c>
      <c r="BN664">
        <v>19025.724353496371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7.7611454076712985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45.528900843335087</v>
      </c>
      <c r="CG664">
        <v>53.290046251006387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53815.968139401128</v>
      </c>
    </row>
    <row r="665" spans="1:91" x14ac:dyDescent="0.2">
      <c r="A665">
        <v>250</v>
      </c>
      <c r="B665">
        <v>0</v>
      </c>
      <c r="C665">
        <v>8608.4344643254499</v>
      </c>
      <c r="D665">
        <v>0</v>
      </c>
      <c r="E665">
        <v>0</v>
      </c>
      <c r="F665">
        <v>212.5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8820.9344643254499</v>
      </c>
      <c r="P665">
        <v>0</v>
      </c>
      <c r="Q665">
        <v>0</v>
      </c>
      <c r="R665">
        <v>0</v>
      </c>
      <c r="S665">
        <v>0</v>
      </c>
      <c r="T665">
        <v>5186.7710236706544</v>
      </c>
      <c r="U665">
        <v>0</v>
      </c>
      <c r="V665">
        <v>11.733754854080178</v>
      </c>
      <c r="W665">
        <v>0</v>
      </c>
      <c r="X665">
        <v>0</v>
      </c>
      <c r="Y665">
        <v>0</v>
      </c>
      <c r="Z665">
        <v>0</v>
      </c>
      <c r="AA665">
        <v>175.93259878871626</v>
      </c>
      <c r="AB665">
        <v>5374.4373773134503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590.49782747127915</v>
      </c>
      <c r="AJ665">
        <v>0</v>
      </c>
      <c r="AK665">
        <v>1400.8943334211199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686.26279947656167</v>
      </c>
      <c r="AT665">
        <v>603.90401801336793</v>
      </c>
      <c r="AU665">
        <v>0</v>
      </c>
      <c r="AV665">
        <v>0</v>
      </c>
      <c r="AW665">
        <v>0</v>
      </c>
      <c r="AX665">
        <v>3106.5506276141396</v>
      </c>
      <c r="AY665">
        <v>0</v>
      </c>
      <c r="AZ665">
        <v>1.1125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6389.2221059964686</v>
      </c>
      <c r="BI665">
        <v>424.12178131045886</v>
      </c>
      <c r="BJ665">
        <v>0</v>
      </c>
      <c r="BK665">
        <v>0</v>
      </c>
      <c r="BL665">
        <v>0</v>
      </c>
      <c r="BM665">
        <v>10098.600439375252</v>
      </c>
      <c r="BN665">
        <v>10522.722220685711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204.20601316813386</v>
      </c>
      <c r="CB665">
        <v>0</v>
      </c>
      <c r="CC665">
        <v>2804.4645303548059</v>
      </c>
      <c r="CD665">
        <v>0</v>
      </c>
      <c r="CE665">
        <v>0</v>
      </c>
      <c r="CF665">
        <v>45.286800591002411</v>
      </c>
      <c r="CG665">
        <v>3053.9573441139419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34161.273512435022</v>
      </c>
    </row>
    <row r="666" spans="1:91" x14ac:dyDescent="0.2">
      <c r="A666">
        <v>251</v>
      </c>
      <c r="B666">
        <v>0</v>
      </c>
      <c r="C666">
        <v>7871.5380202465949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7871.5380202465949</v>
      </c>
      <c r="P666">
        <v>0</v>
      </c>
      <c r="Q666">
        <v>0</v>
      </c>
      <c r="R666">
        <v>0</v>
      </c>
      <c r="S666">
        <v>0.28188449608398342</v>
      </c>
      <c r="T666">
        <v>34084.495298407157</v>
      </c>
      <c r="U666">
        <v>0</v>
      </c>
      <c r="V666">
        <v>15.645006472106903</v>
      </c>
      <c r="W666">
        <v>0</v>
      </c>
      <c r="X666">
        <v>0</v>
      </c>
      <c r="Y666">
        <v>0</v>
      </c>
      <c r="Z666">
        <v>0</v>
      </c>
      <c r="AA666">
        <v>642.95432338596902</v>
      </c>
      <c r="AB666">
        <v>34743.376512761315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244.49609871054292</v>
      </c>
      <c r="AT666">
        <v>57.114037236404933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2.5031249999999998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304.11326094694789</v>
      </c>
      <c r="BI666">
        <v>1166.3348986037618</v>
      </c>
      <c r="BJ666">
        <v>0</v>
      </c>
      <c r="BK666">
        <v>0</v>
      </c>
      <c r="BL666">
        <v>0</v>
      </c>
      <c r="BM666">
        <v>6732.4002929168346</v>
      </c>
      <c r="BN666">
        <v>7898.7351915205963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328.28840756126442</v>
      </c>
      <c r="CF666">
        <v>62.106829553705538</v>
      </c>
      <c r="CG666">
        <v>390.39523711496997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51208.15822259042</v>
      </c>
    </row>
    <row r="667" spans="1:91" x14ac:dyDescent="0.2">
      <c r="A667">
        <v>252</v>
      </c>
      <c r="B667">
        <v>0</v>
      </c>
      <c r="C667">
        <v>1809.8621630543621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97.454368294210042</v>
      </c>
      <c r="L667">
        <v>0</v>
      </c>
      <c r="M667">
        <v>0</v>
      </c>
      <c r="N667">
        <v>0</v>
      </c>
      <c r="O667">
        <v>1907.3165313485722</v>
      </c>
      <c r="P667">
        <v>0</v>
      </c>
      <c r="Q667">
        <v>0</v>
      </c>
      <c r="R667">
        <v>0</v>
      </c>
      <c r="S667">
        <v>0</v>
      </c>
      <c r="T667">
        <v>74096.728909580779</v>
      </c>
      <c r="U667">
        <v>0</v>
      </c>
      <c r="V667">
        <v>27.378761326187082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74124.10767090696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363.2726732742052</v>
      </c>
      <c r="AU667">
        <v>0</v>
      </c>
      <c r="AV667">
        <v>0</v>
      </c>
      <c r="AW667">
        <v>0</v>
      </c>
      <c r="AX667">
        <v>887.58589360403994</v>
      </c>
      <c r="AY667">
        <v>0</v>
      </c>
      <c r="AZ667">
        <v>1.66875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1252.5273168782453</v>
      </c>
      <c r="BI667">
        <v>636.18267196568831</v>
      </c>
      <c r="BJ667">
        <v>0</v>
      </c>
      <c r="BK667">
        <v>0</v>
      </c>
      <c r="BL667">
        <v>0</v>
      </c>
      <c r="BM667">
        <v>2692.9601171667337</v>
      </c>
      <c r="BN667">
        <v>3329.142789132422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7.0635995938350442</v>
      </c>
      <c r="CG667">
        <v>7.0635995938350442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80620.157907860019</v>
      </c>
    </row>
    <row r="668" spans="1:91" x14ac:dyDescent="0.2">
      <c r="A668">
        <v>253</v>
      </c>
      <c r="B668">
        <v>0</v>
      </c>
      <c r="C668">
        <v>24694.484389743662</v>
      </c>
      <c r="D668">
        <v>1586.1116991683689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26280.596088912032</v>
      </c>
      <c r="P668">
        <v>340.23855775527943</v>
      </c>
      <c r="Q668">
        <v>4025.3657589069871</v>
      </c>
      <c r="R668">
        <v>0</v>
      </c>
      <c r="S668">
        <v>0</v>
      </c>
      <c r="T668">
        <v>5927.7383127664625</v>
      </c>
      <c r="U668">
        <v>486.23812459083422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468.76598364760872</v>
      </c>
      <c r="AB668">
        <v>11248.346737667172</v>
      </c>
      <c r="AC668">
        <v>0</v>
      </c>
      <c r="AD668">
        <v>0</v>
      </c>
      <c r="AE668">
        <v>0</v>
      </c>
      <c r="AF668">
        <v>0</v>
      </c>
      <c r="AG668">
        <v>481.70712817666475</v>
      </c>
      <c r="AH668">
        <v>0</v>
      </c>
      <c r="AI668">
        <v>0</v>
      </c>
      <c r="AJ668">
        <v>0</v>
      </c>
      <c r="AK668">
        <v>700.44716671055994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309.64832376527772</v>
      </c>
      <c r="AR668">
        <v>0</v>
      </c>
      <c r="AS668">
        <v>686.26279947656167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746.78539188208276</v>
      </c>
      <c r="BF668">
        <v>0</v>
      </c>
      <c r="BG668">
        <v>0</v>
      </c>
      <c r="BH668">
        <v>2924.8508100111471</v>
      </c>
      <c r="BI668">
        <v>424.12178131045886</v>
      </c>
      <c r="BJ668">
        <v>0</v>
      </c>
      <c r="BK668">
        <v>0</v>
      </c>
      <c r="BL668">
        <v>0</v>
      </c>
      <c r="BM668">
        <v>6732.4002929168346</v>
      </c>
      <c r="BN668">
        <v>7156.5220742272932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78.540774295436094</v>
      </c>
      <c r="CB668">
        <v>0</v>
      </c>
      <c r="CC668">
        <v>0</v>
      </c>
      <c r="CD668">
        <v>0</v>
      </c>
      <c r="CE668">
        <v>0</v>
      </c>
      <c r="CF668">
        <v>18.000803224992946</v>
      </c>
      <c r="CG668">
        <v>96.541577520429044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47706.857288338069</v>
      </c>
    </row>
    <row r="669" spans="1:91" x14ac:dyDescent="0.2">
      <c r="A669">
        <v>254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</row>
    <row r="670" spans="1:91" x14ac:dyDescent="0.2">
      <c r="A670">
        <v>255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</row>
    <row r="671" spans="1:91" x14ac:dyDescent="0.2">
      <c r="A671">
        <v>256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</row>
    <row r="672" spans="1:91" x14ac:dyDescent="0.2">
      <c r="A672">
        <v>257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</row>
    <row r="673" spans="1:91" x14ac:dyDescent="0.2">
      <c r="A673">
        <v>258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</row>
    <row r="674" spans="1:91" x14ac:dyDescent="0.2">
      <c r="A674">
        <v>259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</row>
    <row r="675" spans="1:91" x14ac:dyDescent="0.2">
      <c r="A675">
        <v>260</v>
      </c>
      <c r="B675">
        <v>0</v>
      </c>
      <c r="C675">
        <v>0</v>
      </c>
      <c r="D675">
        <v>336.52924673071095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336.52924673071095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336.52924673071095</v>
      </c>
    </row>
    <row r="676" spans="1:91" x14ac:dyDescent="0.2">
      <c r="A676">
        <v>261</v>
      </c>
      <c r="B676">
        <v>0</v>
      </c>
      <c r="C676">
        <v>4964.4422782563752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4964.4422782563752</v>
      </c>
      <c r="P676">
        <v>680.47711551055886</v>
      </c>
      <c r="Q676">
        <v>0</v>
      </c>
      <c r="R676">
        <v>0</v>
      </c>
      <c r="S676">
        <v>0</v>
      </c>
      <c r="T676">
        <v>262.86011045493552</v>
      </c>
      <c r="U676">
        <v>0</v>
      </c>
      <c r="V676">
        <v>0</v>
      </c>
      <c r="W676">
        <v>1624.8508847285632</v>
      </c>
      <c r="X676">
        <v>759.67819720000477</v>
      </c>
      <c r="Y676">
        <v>0</v>
      </c>
      <c r="Z676">
        <v>0</v>
      </c>
      <c r="AA676">
        <v>58.450393035088091</v>
      </c>
      <c r="AB676">
        <v>3386.3167009291501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342.68422341842955</v>
      </c>
      <c r="AU676">
        <v>9.0160445815542207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351.70026799998379</v>
      </c>
      <c r="BI676">
        <v>0</v>
      </c>
      <c r="BJ676">
        <v>0</v>
      </c>
      <c r="BK676">
        <v>0</v>
      </c>
      <c r="BL676">
        <v>0</v>
      </c>
      <c r="BM676">
        <v>4039.4401757501005</v>
      </c>
      <c r="BN676">
        <v>4039.4401757501005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47.124464577261662</v>
      </c>
      <c r="CB676">
        <v>0</v>
      </c>
      <c r="CC676">
        <v>0</v>
      </c>
      <c r="CD676">
        <v>0</v>
      </c>
      <c r="CE676">
        <v>0</v>
      </c>
      <c r="CF676">
        <v>97.964685580547268</v>
      </c>
      <c r="CG676">
        <v>145.08915015780894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12886.988573093418</v>
      </c>
    </row>
    <row r="677" spans="1:91" x14ac:dyDescent="0.2">
      <c r="A677">
        <v>262</v>
      </c>
      <c r="B677">
        <v>0</v>
      </c>
      <c r="C677">
        <v>6505.3608508812067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242.00460433547849</v>
      </c>
      <c r="N677">
        <v>0</v>
      </c>
      <c r="O677">
        <v>6747.3654552166854</v>
      </c>
      <c r="P677">
        <v>340.23855775527943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11.733754854080178</v>
      </c>
      <c r="W677">
        <v>0</v>
      </c>
      <c r="X677">
        <v>0</v>
      </c>
      <c r="Y677">
        <v>0</v>
      </c>
      <c r="Z677">
        <v>0</v>
      </c>
      <c r="AA677">
        <v>9.2559662069629098</v>
      </c>
      <c r="AB677">
        <v>361.22827881632253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1862.3492183926028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809.91355729585462</v>
      </c>
      <c r="AQ677">
        <v>0</v>
      </c>
      <c r="AR677">
        <v>0</v>
      </c>
      <c r="AS677">
        <v>0</v>
      </c>
      <c r="AT677">
        <v>48.700783174172429</v>
      </c>
      <c r="AU677">
        <v>0</v>
      </c>
      <c r="AV677">
        <v>0</v>
      </c>
      <c r="AW677">
        <v>0</v>
      </c>
      <c r="AX677">
        <v>0</v>
      </c>
      <c r="AY677">
        <v>423.40532317837847</v>
      </c>
      <c r="AZ677">
        <v>1.66875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3146.0376320410087</v>
      </c>
      <c r="BI677">
        <v>0</v>
      </c>
      <c r="BJ677">
        <v>0</v>
      </c>
      <c r="BK677">
        <v>0</v>
      </c>
      <c r="BL677">
        <v>0</v>
      </c>
      <c r="BM677">
        <v>2356.3401025208918</v>
      </c>
      <c r="BN677">
        <v>2356.3401025208918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157.08154859087219</v>
      </c>
      <c r="CB677">
        <v>0</v>
      </c>
      <c r="CC677">
        <v>0</v>
      </c>
      <c r="CD677">
        <v>0</v>
      </c>
      <c r="CE677">
        <v>0</v>
      </c>
      <c r="CF677">
        <v>50.897798670841382</v>
      </c>
      <c r="CG677">
        <v>207.97934726171357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12818.95081585662</v>
      </c>
    </row>
    <row r="678" spans="1:91" x14ac:dyDescent="0.2">
      <c r="A678">
        <v>263</v>
      </c>
      <c r="B678">
        <v>0</v>
      </c>
      <c r="C678">
        <v>7239.4486522174484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242.00460433547849</v>
      </c>
      <c r="N678">
        <v>0</v>
      </c>
      <c r="O678">
        <v>7481.4532565529271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7.8024169983329283</v>
      </c>
      <c r="AB678">
        <v>7.8024169983329283</v>
      </c>
      <c r="AC678">
        <v>0</v>
      </c>
      <c r="AD678">
        <v>0</v>
      </c>
      <c r="AE678">
        <v>0</v>
      </c>
      <c r="AF678">
        <v>0</v>
      </c>
      <c r="AG678">
        <v>2299.4521171594952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12.175195793543107</v>
      </c>
      <c r="AT678">
        <v>126.40327026635296</v>
      </c>
      <c r="AU678">
        <v>42.365191960964381</v>
      </c>
      <c r="AV678">
        <v>0</v>
      </c>
      <c r="AW678">
        <v>0</v>
      </c>
      <c r="AX678">
        <v>443.79294680201997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2924.1887219823757</v>
      </c>
      <c r="BI678">
        <v>0</v>
      </c>
      <c r="BJ678">
        <v>0</v>
      </c>
      <c r="BK678">
        <v>0</v>
      </c>
      <c r="BL678">
        <v>0</v>
      </c>
      <c r="BM678">
        <v>8415.5003661460432</v>
      </c>
      <c r="BN678">
        <v>8415.5003661460432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46.055793624187807</v>
      </c>
      <c r="CG678">
        <v>46.055793624187807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18875.000555303868</v>
      </c>
    </row>
    <row r="679" spans="1:91" x14ac:dyDescent="0.2">
      <c r="A679">
        <v>264</v>
      </c>
      <c r="B679">
        <v>0</v>
      </c>
      <c r="C679">
        <v>5160.6428987335557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5160.6428987335557</v>
      </c>
      <c r="P679">
        <v>1020.7156732658383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3.9112516180267258</v>
      </c>
      <c r="W679">
        <v>0</v>
      </c>
      <c r="X679">
        <v>0</v>
      </c>
      <c r="Y679">
        <v>0</v>
      </c>
      <c r="Z679">
        <v>0</v>
      </c>
      <c r="AA679">
        <v>15.895543838391854</v>
      </c>
      <c r="AB679">
        <v>1040.5224687222569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144.66606395666764</v>
      </c>
      <c r="AU679">
        <v>37.857169670187268</v>
      </c>
      <c r="AV679">
        <v>0</v>
      </c>
      <c r="AW679">
        <v>0</v>
      </c>
      <c r="AX679">
        <v>887.58589360403994</v>
      </c>
      <c r="AY679">
        <v>423.40532317837847</v>
      </c>
      <c r="AZ679">
        <v>0.41718749999999999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1493.9316379092734</v>
      </c>
      <c r="BI679">
        <v>0</v>
      </c>
      <c r="BJ679">
        <v>0</v>
      </c>
      <c r="BK679">
        <v>0</v>
      </c>
      <c r="BL679">
        <v>0</v>
      </c>
      <c r="BM679">
        <v>8415.5003661460432</v>
      </c>
      <c r="BN679">
        <v>8415.5003661460432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117.81116144315415</v>
      </c>
      <c r="CB679">
        <v>0</v>
      </c>
      <c r="CC679">
        <v>0</v>
      </c>
      <c r="CD679">
        <v>0</v>
      </c>
      <c r="CE679">
        <v>0</v>
      </c>
      <c r="CF679">
        <v>19.011896510511026</v>
      </c>
      <c r="CG679">
        <v>136.82305795366517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16247.420429464793</v>
      </c>
    </row>
    <row r="680" spans="1:91" x14ac:dyDescent="0.2">
      <c r="A680">
        <v>265</v>
      </c>
      <c r="B680">
        <v>0</v>
      </c>
      <c r="C680">
        <v>6345.2471792991355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6345.2471792991355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31.290012944213807</v>
      </c>
      <c r="W680">
        <v>0</v>
      </c>
      <c r="X680">
        <v>0</v>
      </c>
      <c r="Y680">
        <v>0</v>
      </c>
      <c r="Z680">
        <v>0</v>
      </c>
      <c r="AA680">
        <v>250.85995534564819</v>
      </c>
      <c r="AB680">
        <v>282.14996828986199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1775.4061253267728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189.60490539952946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1.2515624999999999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1966.2625932263022</v>
      </c>
      <c r="BI680">
        <v>0</v>
      </c>
      <c r="BJ680">
        <v>0</v>
      </c>
      <c r="BK680">
        <v>0</v>
      </c>
      <c r="BL680">
        <v>0</v>
      </c>
      <c r="BM680">
        <v>4712.6802050417837</v>
      </c>
      <c r="BN680">
        <v>4712.6802050417837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801.27558010137318</v>
      </c>
      <c r="CD680">
        <v>0</v>
      </c>
      <c r="CE680">
        <v>0</v>
      </c>
      <c r="CF680">
        <v>58.730391297861821</v>
      </c>
      <c r="CG680">
        <v>860.00597139923502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14166.345917256322</v>
      </c>
    </row>
    <row r="681" spans="1:91" x14ac:dyDescent="0.2">
      <c r="A681">
        <v>266</v>
      </c>
      <c r="B681">
        <v>0</v>
      </c>
      <c r="C681">
        <v>3764.9257299323572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3764.9257299323572</v>
      </c>
      <c r="P681">
        <v>414.67463855928753</v>
      </c>
      <c r="Q681">
        <v>0</v>
      </c>
      <c r="R681">
        <v>0</v>
      </c>
      <c r="S681">
        <v>0</v>
      </c>
      <c r="T681">
        <v>740.96728909580781</v>
      </c>
      <c r="U681">
        <v>0</v>
      </c>
      <c r="V681">
        <v>11.733754854080178</v>
      </c>
      <c r="W681">
        <v>0</v>
      </c>
      <c r="X681">
        <v>0</v>
      </c>
      <c r="Y681">
        <v>0</v>
      </c>
      <c r="Z681">
        <v>0</v>
      </c>
      <c r="AA681">
        <v>8.0931268400589254</v>
      </c>
      <c r="AB681">
        <v>1175.4688093492343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138.57846605989607</v>
      </c>
      <c r="AU681">
        <v>4.5080222907771104</v>
      </c>
      <c r="AV681">
        <v>0</v>
      </c>
      <c r="AW681">
        <v>0</v>
      </c>
      <c r="AX681">
        <v>0</v>
      </c>
      <c r="AY681">
        <v>0</v>
      </c>
      <c r="AZ681">
        <v>0.41718749999999999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143.5036758506732</v>
      </c>
      <c r="BI681">
        <v>212.06089065522943</v>
      </c>
      <c r="BJ681">
        <v>0</v>
      </c>
      <c r="BK681">
        <v>0</v>
      </c>
      <c r="BL681">
        <v>0</v>
      </c>
      <c r="BM681">
        <v>4039.4401757501005</v>
      </c>
      <c r="BN681">
        <v>4251.5010664053298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9335.399281537595</v>
      </c>
    </row>
    <row r="682" spans="1:91" x14ac:dyDescent="0.2">
      <c r="A682">
        <v>267</v>
      </c>
      <c r="B682">
        <v>0</v>
      </c>
      <c r="C682">
        <v>2078.8057534838922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2078.8057534838922</v>
      </c>
      <c r="P682">
        <v>2381.6699042869559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2381.6699042869559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7.747208074645715</v>
      </c>
      <c r="CG682">
        <v>7.747208074645715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4468.2228658454942</v>
      </c>
    </row>
    <row r="683" spans="1:91" x14ac:dyDescent="0.2">
      <c r="A683">
        <v>268</v>
      </c>
      <c r="B683">
        <v>0</v>
      </c>
      <c r="C683">
        <v>3118.2086302258385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3118.2086302258385</v>
      </c>
      <c r="P683">
        <v>680.47711551055886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680.47711551055886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5049.3002196876259</v>
      </c>
      <c r="BN683">
        <v>5049.3002196876259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21.632307009983123</v>
      </c>
      <c r="CG683">
        <v>21.632307009983123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8869.6182724340069</v>
      </c>
    </row>
    <row r="684" spans="1:91" x14ac:dyDescent="0.2">
      <c r="A684">
        <v>269</v>
      </c>
      <c r="B684">
        <v>0</v>
      </c>
      <c r="C684">
        <v>3387.1522206553686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603.67064065895704</v>
      </c>
      <c r="M684">
        <v>0</v>
      </c>
      <c r="N684">
        <v>0</v>
      </c>
      <c r="O684">
        <v>3990.8228613143256</v>
      </c>
      <c r="P684">
        <v>2381.6699042869559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2381.6699042869559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686.26279947656167</v>
      </c>
      <c r="AT684">
        <v>0</v>
      </c>
      <c r="AU684">
        <v>0</v>
      </c>
      <c r="AV684">
        <v>0</v>
      </c>
      <c r="AW684">
        <v>0</v>
      </c>
      <c r="AX684">
        <v>443.79294680201997</v>
      </c>
      <c r="AY684">
        <v>423.40532317837847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1553.4610694569601</v>
      </c>
      <c r="BI684">
        <v>424.12178131045886</v>
      </c>
      <c r="BJ684">
        <v>0</v>
      </c>
      <c r="BK684">
        <v>0</v>
      </c>
      <c r="BL684">
        <v>0</v>
      </c>
      <c r="BM684">
        <v>2356.3401025208918</v>
      </c>
      <c r="BN684">
        <v>2780.4618838313509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50.684337289904555</v>
      </c>
      <c r="CG684">
        <v>50.684337289904555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10757.100056179495</v>
      </c>
    </row>
    <row r="685" spans="1:91" x14ac:dyDescent="0.2">
      <c r="A685">
        <v>270</v>
      </c>
      <c r="B685">
        <v>0</v>
      </c>
      <c r="C685">
        <v>1809.8621630543621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1809.8621630543621</v>
      </c>
      <c r="P685">
        <v>680.47711551055886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680.47711551055886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2019.7200878750502</v>
      </c>
      <c r="BN685">
        <v>2019.7200878750502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48.989635523575807</v>
      </c>
      <c r="CG685">
        <v>48.989635523575807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4559.0490019635472</v>
      </c>
    </row>
    <row r="686" spans="1:91" x14ac:dyDescent="0.2">
      <c r="A686">
        <v>271</v>
      </c>
      <c r="B686">
        <v>0</v>
      </c>
      <c r="C686">
        <v>6737.9329563345618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6737.9329563345618</v>
      </c>
      <c r="P686">
        <v>1020.7156732658383</v>
      </c>
      <c r="Q686">
        <v>0</v>
      </c>
      <c r="R686">
        <v>0</v>
      </c>
      <c r="S686">
        <v>0</v>
      </c>
      <c r="T686">
        <v>740.96728909580781</v>
      </c>
      <c r="U686">
        <v>0</v>
      </c>
      <c r="V686">
        <v>0</v>
      </c>
      <c r="W686">
        <v>1137.8025435833395</v>
      </c>
      <c r="X686">
        <v>0</v>
      </c>
      <c r="Y686">
        <v>0</v>
      </c>
      <c r="Z686">
        <v>0</v>
      </c>
      <c r="AA686">
        <v>0</v>
      </c>
      <c r="AB686">
        <v>2899.4855059449856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6.0875978967715536</v>
      </c>
      <c r="AT686">
        <v>6.0875978967715536</v>
      </c>
      <c r="AU686">
        <v>0</v>
      </c>
      <c r="AV686">
        <v>256.67129450408601</v>
      </c>
      <c r="AW686">
        <v>0</v>
      </c>
      <c r="AX686">
        <v>1775.1717872080799</v>
      </c>
      <c r="AY686">
        <v>0</v>
      </c>
      <c r="AZ686">
        <v>0.41718749999999999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2044.4354650057089</v>
      </c>
      <c r="BI686">
        <v>0</v>
      </c>
      <c r="BJ686">
        <v>0</v>
      </c>
      <c r="BK686">
        <v>0</v>
      </c>
      <c r="BL686">
        <v>0</v>
      </c>
      <c r="BM686">
        <v>673.24002929168341</v>
      </c>
      <c r="BN686">
        <v>673.24002929168341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99.047110013648563</v>
      </c>
      <c r="CG686">
        <v>99.047110013648563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12454.14106659059</v>
      </c>
    </row>
    <row r="687" spans="1:91" x14ac:dyDescent="0.2">
      <c r="A687">
        <v>272</v>
      </c>
      <c r="B687">
        <v>0</v>
      </c>
      <c r="C687">
        <v>7006.8765467640924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242.00460433547849</v>
      </c>
      <c r="N687">
        <v>0</v>
      </c>
      <c r="O687">
        <v>7248.8811510995711</v>
      </c>
      <c r="P687">
        <v>1360.9542310211177</v>
      </c>
      <c r="Q687">
        <v>0</v>
      </c>
      <c r="R687">
        <v>0</v>
      </c>
      <c r="S687">
        <v>0</v>
      </c>
      <c r="T687">
        <v>1481.9345781916156</v>
      </c>
      <c r="U687">
        <v>486.23812459083422</v>
      </c>
      <c r="V687">
        <v>3.9112516180267258</v>
      </c>
      <c r="W687">
        <v>2241.9924597566555</v>
      </c>
      <c r="X687">
        <v>0</v>
      </c>
      <c r="Y687">
        <v>0</v>
      </c>
      <c r="Z687">
        <v>0</v>
      </c>
      <c r="AA687">
        <v>190.37459341847813</v>
      </c>
      <c r="AB687">
        <v>5765.4052385967279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809.91355729585462</v>
      </c>
      <c r="AQ687">
        <v>0</v>
      </c>
      <c r="AR687">
        <v>0</v>
      </c>
      <c r="AS687">
        <v>6.0875978967715536</v>
      </c>
      <c r="AT687">
        <v>177.42970960598635</v>
      </c>
      <c r="AU687">
        <v>42.365191960964381</v>
      </c>
      <c r="AV687">
        <v>0</v>
      </c>
      <c r="AW687">
        <v>480.15890754210886</v>
      </c>
      <c r="AX687">
        <v>1775.1717872080799</v>
      </c>
      <c r="AY687">
        <v>0</v>
      </c>
      <c r="AZ687">
        <v>0.13906250000000001</v>
      </c>
      <c r="BA687">
        <v>1298.3113300925249</v>
      </c>
      <c r="BB687">
        <v>0</v>
      </c>
      <c r="BC687">
        <v>0</v>
      </c>
      <c r="BD687">
        <v>0</v>
      </c>
      <c r="BE687">
        <v>0</v>
      </c>
      <c r="BF687">
        <v>83.944873923971386</v>
      </c>
      <c r="BG687">
        <v>0</v>
      </c>
      <c r="BH687">
        <v>4673.5220180262622</v>
      </c>
      <c r="BI687">
        <v>0</v>
      </c>
      <c r="BJ687">
        <v>0</v>
      </c>
      <c r="BK687">
        <v>0</v>
      </c>
      <c r="BL687">
        <v>0</v>
      </c>
      <c r="BM687">
        <v>4039.4401757501005</v>
      </c>
      <c r="BN687">
        <v>4039.4401757501005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3170.1621859536208</v>
      </c>
      <c r="BX687">
        <v>0</v>
      </c>
      <c r="BY687">
        <v>3170.1621859536208</v>
      </c>
      <c r="BZ687">
        <v>0</v>
      </c>
      <c r="CA687">
        <v>54.97854200680527</v>
      </c>
      <c r="CB687">
        <v>0</v>
      </c>
      <c r="CC687">
        <v>3605.7401104561795</v>
      </c>
      <c r="CD687">
        <v>0</v>
      </c>
      <c r="CE687">
        <v>0</v>
      </c>
      <c r="CF687">
        <v>66.477599372507541</v>
      </c>
      <c r="CG687">
        <v>3727.1962518354921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28624.607021261774</v>
      </c>
    </row>
    <row r="688" spans="1:91" x14ac:dyDescent="0.2">
      <c r="A688">
        <v>273</v>
      </c>
      <c r="B688">
        <v>0</v>
      </c>
      <c r="C688">
        <v>1794.9498952959234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1794.9498952959234</v>
      </c>
      <c r="P688">
        <v>1020.7156732658383</v>
      </c>
      <c r="Q688">
        <v>0</v>
      </c>
      <c r="R688">
        <v>0</v>
      </c>
      <c r="S688">
        <v>0</v>
      </c>
      <c r="T688">
        <v>1481.9345781916156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58.450393035088091</v>
      </c>
      <c r="AB688">
        <v>2561.100644492542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2218.9647340101001</v>
      </c>
      <c r="AY688">
        <v>0</v>
      </c>
      <c r="AZ688">
        <v>0.97343749999999996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2219.9381715100999</v>
      </c>
      <c r="BI688">
        <v>0</v>
      </c>
      <c r="BJ688">
        <v>0</v>
      </c>
      <c r="BK688">
        <v>0</v>
      </c>
      <c r="BL688">
        <v>0</v>
      </c>
      <c r="BM688">
        <v>5385.9202343334673</v>
      </c>
      <c r="BN688">
        <v>5385.9202343334673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2403.8267403041195</v>
      </c>
      <c r="CD688">
        <v>0</v>
      </c>
      <c r="CE688">
        <v>0</v>
      </c>
      <c r="CF688">
        <v>49.559220580615893</v>
      </c>
      <c r="CG688">
        <v>2453.3859608847356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14415.294906516767</v>
      </c>
    </row>
    <row r="689" spans="1:91" x14ac:dyDescent="0.2">
      <c r="A689">
        <v>274</v>
      </c>
      <c r="B689">
        <v>0</v>
      </c>
      <c r="C689">
        <v>2616.6929343429529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242.00460433547849</v>
      </c>
      <c r="N689">
        <v>0</v>
      </c>
      <c r="O689">
        <v>2858.6975386784316</v>
      </c>
      <c r="P689">
        <v>0</v>
      </c>
      <c r="Q689">
        <v>0</v>
      </c>
      <c r="R689">
        <v>0</v>
      </c>
      <c r="S689">
        <v>0</v>
      </c>
      <c r="T689">
        <v>13337.411203724541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482.62655859391862</v>
      </c>
      <c r="AB689">
        <v>13820.037762318459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6.0875978967715536</v>
      </c>
      <c r="AT689">
        <v>277.15693211979215</v>
      </c>
      <c r="AU689">
        <v>80.222361631151642</v>
      </c>
      <c r="AV689">
        <v>0</v>
      </c>
      <c r="AW689">
        <v>0</v>
      </c>
      <c r="AX689">
        <v>0</v>
      </c>
      <c r="AY689">
        <v>0</v>
      </c>
      <c r="AZ689">
        <v>0.55625000000000002</v>
      </c>
      <c r="BA689">
        <v>0</v>
      </c>
      <c r="BB689">
        <v>2000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2364.0231416477154</v>
      </c>
      <c r="BI689">
        <v>318.09133598284416</v>
      </c>
      <c r="BJ689">
        <v>0</v>
      </c>
      <c r="BK689">
        <v>0</v>
      </c>
      <c r="BL689">
        <v>0</v>
      </c>
      <c r="BM689">
        <v>2356.3401025208918</v>
      </c>
      <c r="BN689">
        <v>2674.431438503736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440.72506040403823</v>
      </c>
      <c r="CB689">
        <v>0</v>
      </c>
      <c r="CC689">
        <v>400.63779005068659</v>
      </c>
      <c r="CD689">
        <v>0</v>
      </c>
      <c r="CE689">
        <v>0</v>
      </c>
      <c r="CF689">
        <v>28.980699132338213</v>
      </c>
      <c r="CG689">
        <v>870.34354958706308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22587.533430735406</v>
      </c>
    </row>
    <row r="690" spans="1:91" x14ac:dyDescent="0.2">
      <c r="A690">
        <v>275</v>
      </c>
      <c r="B690">
        <v>0</v>
      </c>
      <c r="C690">
        <v>7330.2350966173517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7330.2350966173517</v>
      </c>
      <c r="P690">
        <v>340.23855775527943</v>
      </c>
      <c r="Q690">
        <v>2012.6828794534936</v>
      </c>
      <c r="R690">
        <v>0</v>
      </c>
      <c r="S690">
        <v>0</v>
      </c>
      <c r="T690">
        <v>9632.5747582455024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482.62655859391862</v>
      </c>
      <c r="AB690">
        <v>12468.122754048194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1372.5255989531233</v>
      </c>
      <c r="AT690">
        <v>0</v>
      </c>
      <c r="AU690">
        <v>118.07953130133892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473.14552845937504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1963.7506587138373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641.45239703219829</v>
      </c>
      <c r="CB690">
        <v>0</v>
      </c>
      <c r="CC690">
        <v>2804.4645303548059</v>
      </c>
      <c r="CD690">
        <v>0</v>
      </c>
      <c r="CE690">
        <v>0</v>
      </c>
      <c r="CF690">
        <v>82.741008554984376</v>
      </c>
      <c r="CG690">
        <v>3528.6579359419889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25290.766445321373</v>
      </c>
    </row>
    <row r="691" spans="1:91" x14ac:dyDescent="0.2">
      <c r="A691">
        <v>276</v>
      </c>
      <c r="B691">
        <v>0</v>
      </c>
      <c r="C691">
        <v>4170.060277993377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4170.060277993377</v>
      </c>
      <c r="P691">
        <v>340.23855775527943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256.33669361017314</v>
      </c>
      <c r="AB691">
        <v>596.57525136545257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244.49609871054292</v>
      </c>
      <c r="AT691">
        <v>208.28649451548361</v>
      </c>
      <c r="AU691">
        <v>37.857169670187268</v>
      </c>
      <c r="AV691">
        <v>0</v>
      </c>
      <c r="AW691">
        <v>960.31781508421773</v>
      </c>
      <c r="AX691">
        <v>0</v>
      </c>
      <c r="AY691">
        <v>0</v>
      </c>
      <c r="AZ691">
        <v>0.27812500000000001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1451.2357029804316</v>
      </c>
      <c r="BI691">
        <v>424.12178131045886</v>
      </c>
      <c r="BJ691">
        <v>0</v>
      </c>
      <c r="BK691">
        <v>0</v>
      </c>
      <c r="BL691">
        <v>0</v>
      </c>
      <c r="BM691">
        <v>2356.3401025208918</v>
      </c>
      <c r="BN691">
        <v>2780.4618838313509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47.124464577261662</v>
      </c>
      <c r="CB691">
        <v>0</v>
      </c>
      <c r="CC691">
        <v>1201.9133701520598</v>
      </c>
      <c r="CD691">
        <v>0</v>
      </c>
      <c r="CE691">
        <v>0</v>
      </c>
      <c r="CF691">
        <v>3.1473032803248215</v>
      </c>
      <c r="CG691">
        <v>1252.1851380096464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10250.518254180259</v>
      </c>
    </row>
    <row r="692" spans="1:91" x14ac:dyDescent="0.2">
      <c r="A692">
        <v>277</v>
      </c>
      <c r="B692">
        <v>0</v>
      </c>
      <c r="C692">
        <v>3728.5542449561826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3728.5542449561826</v>
      </c>
      <c r="P692">
        <v>2041.4313465316766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116.90078607017618</v>
      </c>
      <c r="AB692">
        <v>2158.3321326018527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293.09406964464586</v>
      </c>
      <c r="AU692">
        <v>0</v>
      </c>
      <c r="AV692">
        <v>0</v>
      </c>
      <c r="AW692">
        <v>0</v>
      </c>
      <c r="AX692">
        <v>443.79294680201997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736.88701644666583</v>
      </c>
      <c r="BI692">
        <v>0</v>
      </c>
      <c r="BJ692">
        <v>0</v>
      </c>
      <c r="BK692">
        <v>0</v>
      </c>
      <c r="BL692">
        <v>0</v>
      </c>
      <c r="BM692">
        <v>8415.5003661460432</v>
      </c>
      <c r="BN692">
        <v>8415.5003661460432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400.63779005068659</v>
      </c>
      <c r="CD692">
        <v>0</v>
      </c>
      <c r="CE692">
        <v>0</v>
      </c>
      <c r="CF692">
        <v>53.475516894126116</v>
      </c>
      <c r="CG692">
        <v>454.11330694481273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15493.387067095557</v>
      </c>
    </row>
    <row r="693" spans="1:91" x14ac:dyDescent="0.2">
      <c r="A693">
        <v>278</v>
      </c>
      <c r="B693">
        <v>0</v>
      </c>
      <c r="C693">
        <v>3154.5801152020131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3154.5801152020131</v>
      </c>
      <c r="P693">
        <v>2115.8674273356846</v>
      </c>
      <c r="Q693">
        <v>387.67908836882333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1624.8508847285632</v>
      </c>
      <c r="X693">
        <v>759.67819720000477</v>
      </c>
      <c r="Y693">
        <v>0</v>
      </c>
      <c r="Z693">
        <v>0</v>
      </c>
      <c r="AA693">
        <v>0</v>
      </c>
      <c r="AB693">
        <v>4888.0755976330756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1372.5255989531233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423.40532317837847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248.92846396069424</v>
      </c>
      <c r="BF693">
        <v>0</v>
      </c>
      <c r="BG693">
        <v>0</v>
      </c>
      <c r="BH693">
        <v>2044.859386092196</v>
      </c>
      <c r="BI693">
        <v>0</v>
      </c>
      <c r="BJ693">
        <v>0</v>
      </c>
      <c r="BK693">
        <v>0</v>
      </c>
      <c r="BL693">
        <v>0</v>
      </c>
      <c r="BM693">
        <v>6732.4002929168346</v>
      </c>
      <c r="BN693">
        <v>6732.4002929168346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62.832619436348878</v>
      </c>
      <c r="CB693">
        <v>0</v>
      </c>
      <c r="CC693">
        <v>0</v>
      </c>
      <c r="CD693">
        <v>0</v>
      </c>
      <c r="CE693">
        <v>0</v>
      </c>
      <c r="CF693">
        <v>47.992595642849238</v>
      </c>
      <c r="CG693">
        <v>110.82521507919812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16930.740606923315</v>
      </c>
    </row>
    <row r="694" spans="1:91" x14ac:dyDescent="0.2">
      <c r="A694">
        <v>279</v>
      </c>
      <c r="B694">
        <v>0</v>
      </c>
      <c r="C694">
        <v>7740.9643481003341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7740.9643481003341</v>
      </c>
      <c r="P694">
        <v>0</v>
      </c>
      <c r="Q694">
        <v>0</v>
      </c>
      <c r="R694">
        <v>0</v>
      </c>
      <c r="S694">
        <v>0</v>
      </c>
      <c r="T694">
        <v>740.96728909580781</v>
      </c>
      <c r="U694">
        <v>0</v>
      </c>
      <c r="V694">
        <v>11.733754854080178</v>
      </c>
      <c r="W694">
        <v>4510.4071916619232</v>
      </c>
      <c r="X694">
        <v>1137.8025435833395</v>
      </c>
      <c r="Y694">
        <v>0</v>
      </c>
      <c r="Z694">
        <v>0</v>
      </c>
      <c r="AA694">
        <v>116.90078607017618</v>
      </c>
      <c r="AB694">
        <v>6517.8115652653269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930.75889818710459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423.40532317837847</v>
      </c>
      <c r="AZ694">
        <v>0.55625000000000002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1354.7204713654833</v>
      </c>
      <c r="BI694">
        <v>318.09133598284416</v>
      </c>
      <c r="BJ694">
        <v>0</v>
      </c>
      <c r="BK694">
        <v>0</v>
      </c>
      <c r="BL694">
        <v>0</v>
      </c>
      <c r="BM694">
        <v>2692.9601171667337</v>
      </c>
      <c r="BN694">
        <v>3011.0514531495778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400.63779005068659</v>
      </c>
      <c r="CD694">
        <v>0</v>
      </c>
      <c r="CE694">
        <v>0</v>
      </c>
      <c r="CF694">
        <v>31.401701655664997</v>
      </c>
      <c r="CG694">
        <v>432.03949170635161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19056.58732958707</v>
      </c>
    </row>
    <row r="695" spans="1:91" x14ac:dyDescent="0.2">
      <c r="A695">
        <v>280</v>
      </c>
      <c r="B695">
        <v>0</v>
      </c>
      <c r="C695">
        <v>3888.6679165382543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3888.6679165382543</v>
      </c>
      <c r="P695">
        <v>680.47711551055886</v>
      </c>
      <c r="Q695">
        <v>2012.6828794534936</v>
      </c>
      <c r="R695">
        <v>0</v>
      </c>
      <c r="S695">
        <v>0</v>
      </c>
      <c r="T695">
        <v>2222.9018672874236</v>
      </c>
      <c r="U695">
        <v>100.71894345437795</v>
      </c>
      <c r="V695">
        <v>0</v>
      </c>
      <c r="W695">
        <v>2981.6744427047388</v>
      </c>
      <c r="X695">
        <v>10117.813944235751</v>
      </c>
      <c r="Y695">
        <v>0</v>
      </c>
      <c r="Z695">
        <v>0</v>
      </c>
      <c r="AA695">
        <v>0</v>
      </c>
      <c r="AB695">
        <v>18116.269192646345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11.945455692126167</v>
      </c>
      <c r="AM695">
        <v>0</v>
      </c>
      <c r="AN695">
        <v>328.39821102842569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42.613185277400873</v>
      </c>
      <c r="AU695">
        <v>0</v>
      </c>
      <c r="AV695">
        <v>0</v>
      </c>
      <c r="AW695">
        <v>0</v>
      </c>
      <c r="AX695">
        <v>1331.3788404060599</v>
      </c>
      <c r="AY695">
        <v>0</v>
      </c>
      <c r="AZ695">
        <v>0.41718749999999999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1714.7528799040126</v>
      </c>
      <c r="BI695">
        <v>0</v>
      </c>
      <c r="BJ695">
        <v>0</v>
      </c>
      <c r="BK695">
        <v>0</v>
      </c>
      <c r="BL695">
        <v>0</v>
      </c>
      <c r="BM695">
        <v>2692.9601171667337</v>
      </c>
      <c r="BN695">
        <v>2692.9601171667337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54.97854200680527</v>
      </c>
      <c r="CB695">
        <v>0</v>
      </c>
      <c r="CC695">
        <v>1602.5511602027464</v>
      </c>
      <c r="CD695">
        <v>0</v>
      </c>
      <c r="CE695">
        <v>0</v>
      </c>
      <c r="CF695">
        <v>32.412794941183073</v>
      </c>
      <c r="CG695">
        <v>1689.9424971507349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28102.592603406079</v>
      </c>
    </row>
    <row r="696" spans="1:91" x14ac:dyDescent="0.2">
      <c r="A696">
        <v>281</v>
      </c>
      <c r="B696">
        <v>0</v>
      </c>
      <c r="C696">
        <v>4426.555097397315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4426.555097397315</v>
      </c>
      <c r="P696">
        <v>3891.4962969160897</v>
      </c>
      <c r="Q696">
        <v>0</v>
      </c>
      <c r="R696">
        <v>0</v>
      </c>
      <c r="S696">
        <v>0</v>
      </c>
      <c r="T696">
        <v>8150.6401800538861</v>
      </c>
      <c r="U696">
        <v>0</v>
      </c>
      <c r="V696">
        <v>0</v>
      </c>
      <c r="W696">
        <v>2981.6744427047388</v>
      </c>
      <c r="X696">
        <v>2981.6744427047388</v>
      </c>
      <c r="Y696">
        <v>0</v>
      </c>
      <c r="Z696">
        <v>0</v>
      </c>
      <c r="AA696">
        <v>0</v>
      </c>
      <c r="AB696">
        <v>18005.485362379452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860.63491110669042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18.262793690314659</v>
      </c>
      <c r="AU696">
        <v>0</v>
      </c>
      <c r="AV696">
        <v>0</v>
      </c>
      <c r="AW696">
        <v>0</v>
      </c>
      <c r="AX696">
        <v>916.73922554879925</v>
      </c>
      <c r="AY696">
        <v>0</v>
      </c>
      <c r="AZ696">
        <v>0.41718749999999999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1796.0541178458043</v>
      </c>
      <c r="BI696">
        <v>0</v>
      </c>
      <c r="BJ696">
        <v>0</v>
      </c>
      <c r="BK696">
        <v>0</v>
      </c>
      <c r="BL696">
        <v>0</v>
      </c>
      <c r="BM696">
        <v>4712.6802050417837</v>
      </c>
      <c r="BN696">
        <v>4712.6802050417837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93.564188762371685</v>
      </c>
      <c r="CG696">
        <v>93.564188762371685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29034.338971426725</v>
      </c>
    </row>
    <row r="697" spans="1:91" x14ac:dyDescent="0.2">
      <c r="A697">
        <v>282</v>
      </c>
      <c r="B697">
        <v>0</v>
      </c>
      <c r="C697">
        <v>2078.8057534838922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2078.8057534838922</v>
      </c>
      <c r="P697">
        <v>1509.8263926291338</v>
      </c>
      <c r="Q697">
        <v>0</v>
      </c>
      <c r="R697">
        <v>0</v>
      </c>
      <c r="S697">
        <v>0</v>
      </c>
      <c r="T697">
        <v>740.96728909580781</v>
      </c>
      <c r="U697">
        <v>486.23812459083422</v>
      </c>
      <c r="V697">
        <v>0</v>
      </c>
      <c r="W697">
        <v>0</v>
      </c>
      <c r="X697">
        <v>2981.6744427047388</v>
      </c>
      <c r="Y697">
        <v>0</v>
      </c>
      <c r="Z697">
        <v>0</v>
      </c>
      <c r="AA697">
        <v>65.962100191695029</v>
      </c>
      <c r="AB697">
        <v>5784.6683492122093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69.708028455587552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69.708028455587552</v>
      </c>
      <c r="BI697">
        <v>106.03044532761471</v>
      </c>
      <c r="BJ697">
        <v>0</v>
      </c>
      <c r="BK697">
        <v>0</v>
      </c>
      <c r="BL697">
        <v>0</v>
      </c>
      <c r="BM697">
        <v>1346.4800585833668</v>
      </c>
      <c r="BN697">
        <v>1452.5105039109815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46.29789387652049</v>
      </c>
      <c r="CG697">
        <v>46.29789387652049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9431.9905289391918</v>
      </c>
    </row>
    <row r="698" spans="1:91" x14ac:dyDescent="0.2">
      <c r="A698">
        <v>283</v>
      </c>
      <c r="B698">
        <v>0</v>
      </c>
      <c r="C698">
        <v>6468.9893659050322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6468.9893659050322</v>
      </c>
      <c r="P698">
        <v>4082.8626930633532</v>
      </c>
      <c r="Q698">
        <v>0</v>
      </c>
      <c r="R698">
        <v>0</v>
      </c>
      <c r="S698">
        <v>0</v>
      </c>
      <c r="T698">
        <v>5186.7710236706544</v>
      </c>
      <c r="U698">
        <v>486.23812459083422</v>
      </c>
      <c r="V698">
        <v>0</v>
      </c>
      <c r="W698">
        <v>2981.6744427047388</v>
      </c>
      <c r="X698">
        <v>0</v>
      </c>
      <c r="Y698">
        <v>0</v>
      </c>
      <c r="Z698">
        <v>0</v>
      </c>
      <c r="AA698">
        <v>131.92420038339006</v>
      </c>
      <c r="AB698">
        <v>12869.47048441297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700.44716671055994</v>
      </c>
      <c r="AL698">
        <v>619.2515486362737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120.31567236958142</v>
      </c>
      <c r="AU698">
        <v>0</v>
      </c>
      <c r="AV698">
        <v>0</v>
      </c>
      <c r="AW698">
        <v>0</v>
      </c>
      <c r="AX698">
        <v>601.44170638427977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248.92846396069424</v>
      </c>
      <c r="BF698">
        <v>0</v>
      </c>
      <c r="BG698">
        <v>0</v>
      </c>
      <c r="BH698">
        <v>2290.3845580613893</v>
      </c>
      <c r="BI698">
        <v>0</v>
      </c>
      <c r="BJ698">
        <v>0</v>
      </c>
      <c r="BK698">
        <v>0</v>
      </c>
      <c r="BL698">
        <v>0</v>
      </c>
      <c r="BM698">
        <v>1346.4800585833668</v>
      </c>
      <c r="BN698">
        <v>1346.4800585833668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226.16706027702952</v>
      </c>
      <c r="CG698">
        <v>226.16706027702952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23201.491527239792</v>
      </c>
    </row>
    <row r="699" spans="1:91" x14ac:dyDescent="0.2">
      <c r="A699">
        <v>284</v>
      </c>
      <c r="B699">
        <v>0</v>
      </c>
      <c r="C699">
        <v>5342.2157875333633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5342.2157875333633</v>
      </c>
      <c r="P699">
        <v>3285.4552622095393</v>
      </c>
      <c r="Q699">
        <v>2012.6828794534936</v>
      </c>
      <c r="R699">
        <v>0</v>
      </c>
      <c r="S699">
        <v>0</v>
      </c>
      <c r="T699">
        <v>0</v>
      </c>
      <c r="U699">
        <v>100.71894345437795</v>
      </c>
      <c r="V699">
        <v>0</v>
      </c>
      <c r="W699">
        <v>0</v>
      </c>
      <c r="X699">
        <v>2275.6050871666789</v>
      </c>
      <c r="Y699">
        <v>0</v>
      </c>
      <c r="Z699">
        <v>0</v>
      </c>
      <c r="AA699">
        <v>482.62655859391862</v>
      </c>
      <c r="AB699">
        <v>8157.0887308780075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4687.2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686.26279947656167</v>
      </c>
      <c r="AT699">
        <v>0</v>
      </c>
      <c r="AU699">
        <v>37.857169670187268</v>
      </c>
      <c r="AV699">
        <v>0</v>
      </c>
      <c r="AW699">
        <v>0</v>
      </c>
      <c r="AX699">
        <v>3152.9751916451955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248.92846396069424</v>
      </c>
      <c r="BF699">
        <v>0</v>
      </c>
      <c r="BG699">
        <v>0</v>
      </c>
      <c r="BH699">
        <v>8813.223624752638</v>
      </c>
      <c r="BI699">
        <v>0</v>
      </c>
      <c r="BJ699">
        <v>0</v>
      </c>
      <c r="BK699">
        <v>0</v>
      </c>
      <c r="BL699">
        <v>0</v>
      </c>
      <c r="BM699">
        <v>3366.2001464584173</v>
      </c>
      <c r="BN699">
        <v>3366.2001464584173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117.81116144315415</v>
      </c>
      <c r="CB699">
        <v>0</v>
      </c>
      <c r="CC699">
        <v>2804.4645303548059</v>
      </c>
      <c r="CD699">
        <v>0</v>
      </c>
      <c r="CE699">
        <v>0</v>
      </c>
      <c r="CF699">
        <v>0</v>
      </c>
      <c r="CG699">
        <v>2922.27569179796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28601.003981420392</v>
      </c>
    </row>
    <row r="700" spans="1:91" x14ac:dyDescent="0.2">
      <c r="A700">
        <v>285</v>
      </c>
      <c r="B700">
        <v>0</v>
      </c>
      <c r="C700">
        <v>4804.328606674303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484.00920867095698</v>
      </c>
      <c r="N700">
        <v>0</v>
      </c>
      <c r="O700">
        <v>5288.3378153452604</v>
      </c>
      <c r="P700">
        <v>0</v>
      </c>
      <c r="Q700">
        <v>0</v>
      </c>
      <c r="R700">
        <v>0</v>
      </c>
      <c r="S700">
        <v>0</v>
      </c>
      <c r="T700">
        <v>24451.920540161656</v>
      </c>
      <c r="U700">
        <v>486.23812459083422</v>
      </c>
      <c r="V700">
        <v>86.047535596587963</v>
      </c>
      <c r="W700">
        <v>0</v>
      </c>
      <c r="X700">
        <v>759.67819720000477</v>
      </c>
      <c r="Y700">
        <v>0</v>
      </c>
      <c r="Z700">
        <v>0</v>
      </c>
      <c r="AA700">
        <v>175.35117910526426</v>
      </c>
      <c r="AB700">
        <v>25959.235576654348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700.44716671055994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686.26279947656167</v>
      </c>
      <c r="AT700">
        <v>0</v>
      </c>
      <c r="AU700">
        <v>0</v>
      </c>
      <c r="AV700">
        <v>0</v>
      </c>
      <c r="AW700">
        <v>0</v>
      </c>
      <c r="AX700">
        <v>443.79294680201997</v>
      </c>
      <c r="AY700">
        <v>423.40532317837847</v>
      </c>
      <c r="AZ700">
        <v>0.97343749999999996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2254.8816736675199</v>
      </c>
      <c r="BI700">
        <v>318.09133598284416</v>
      </c>
      <c r="BJ700">
        <v>0</v>
      </c>
      <c r="BK700">
        <v>0</v>
      </c>
      <c r="BL700">
        <v>0</v>
      </c>
      <c r="BM700">
        <v>6732.4002929168346</v>
      </c>
      <c r="BN700">
        <v>7050.4916288996792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45.571593119522454</v>
      </c>
      <c r="CG700">
        <v>45.571593119522454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40598.518287686325</v>
      </c>
    </row>
    <row r="701" spans="1:91" x14ac:dyDescent="0.2">
      <c r="A701">
        <v>286</v>
      </c>
      <c r="B701">
        <v>0</v>
      </c>
      <c r="C701">
        <v>537.88718085906044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48.727184147105021</v>
      </c>
      <c r="L701">
        <v>0</v>
      </c>
      <c r="M701">
        <v>0</v>
      </c>
      <c r="N701">
        <v>0</v>
      </c>
      <c r="O701">
        <v>586.61436500616549</v>
      </c>
      <c r="P701">
        <v>0</v>
      </c>
      <c r="Q701">
        <v>0</v>
      </c>
      <c r="R701">
        <v>0</v>
      </c>
      <c r="S701">
        <v>0.56376899216796683</v>
      </c>
      <c r="T701">
        <v>5186.7710236706544</v>
      </c>
      <c r="U701">
        <v>0</v>
      </c>
      <c r="V701">
        <v>105.6037936867216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5292.9385863495436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318.09133598284416</v>
      </c>
      <c r="BJ701">
        <v>0</v>
      </c>
      <c r="BK701">
        <v>0</v>
      </c>
      <c r="BL701">
        <v>0</v>
      </c>
      <c r="BM701">
        <v>16831.000732292086</v>
      </c>
      <c r="BN701">
        <v>17149.092068274931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44.361091857859059</v>
      </c>
      <c r="CG701">
        <v>44.361091857859059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23073.006111488499</v>
      </c>
    </row>
    <row r="702" spans="1:91" x14ac:dyDescent="0.2">
      <c r="A702">
        <v>287</v>
      </c>
      <c r="B702">
        <v>0</v>
      </c>
      <c r="C702">
        <v>4390.1836124211395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4390.1836124211395</v>
      </c>
      <c r="P702">
        <v>0</v>
      </c>
      <c r="Q702">
        <v>0</v>
      </c>
      <c r="R702">
        <v>0</v>
      </c>
      <c r="S702">
        <v>0</v>
      </c>
      <c r="T702">
        <v>11855.476625532925</v>
      </c>
      <c r="U702">
        <v>0</v>
      </c>
      <c r="V702">
        <v>54.757522652374163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11910.2341481853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144.66606395666764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0.97343749999999996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145.63950145666763</v>
      </c>
      <c r="BI702">
        <v>0</v>
      </c>
      <c r="BJ702">
        <v>0</v>
      </c>
      <c r="BK702">
        <v>0</v>
      </c>
      <c r="BL702">
        <v>0</v>
      </c>
      <c r="BM702">
        <v>4712.6802050417837</v>
      </c>
      <c r="BN702">
        <v>4712.6802050417837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55.540395741349641</v>
      </c>
      <c r="CG702">
        <v>55.540395741349641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21214.27786284624</v>
      </c>
    </row>
    <row r="703" spans="1:91" x14ac:dyDescent="0.2">
      <c r="A703">
        <v>288</v>
      </c>
      <c r="B703">
        <v>0</v>
      </c>
      <c r="C703">
        <v>8816.7387098184554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8816.7387098184554</v>
      </c>
      <c r="P703">
        <v>0</v>
      </c>
      <c r="Q703">
        <v>0</v>
      </c>
      <c r="R703">
        <v>0</v>
      </c>
      <c r="S703">
        <v>0</v>
      </c>
      <c r="T703">
        <v>9632.5747582455024</v>
      </c>
      <c r="U703">
        <v>486.23812459083422</v>
      </c>
      <c r="V703">
        <v>89.958787214614688</v>
      </c>
      <c r="W703">
        <v>0</v>
      </c>
      <c r="X703">
        <v>2279.0345916000142</v>
      </c>
      <c r="Y703">
        <v>0</v>
      </c>
      <c r="Z703">
        <v>0</v>
      </c>
      <c r="AA703">
        <v>315.07779648698721</v>
      </c>
      <c r="AB703">
        <v>12802.884058137954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700.44716671055994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9.0160445815542207</v>
      </c>
      <c r="AV703">
        <v>0</v>
      </c>
      <c r="AW703">
        <v>0</v>
      </c>
      <c r="AX703">
        <v>0</v>
      </c>
      <c r="AY703">
        <v>0</v>
      </c>
      <c r="AZ703">
        <v>1.1125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710.57571129211408</v>
      </c>
      <c r="BI703">
        <v>0</v>
      </c>
      <c r="BJ703">
        <v>0</v>
      </c>
      <c r="BK703">
        <v>0</v>
      </c>
      <c r="BL703">
        <v>0</v>
      </c>
      <c r="BM703">
        <v>3029.5801318125755</v>
      </c>
      <c r="BN703">
        <v>3029.5801318125755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3170.1621859536208</v>
      </c>
      <c r="BX703">
        <v>0</v>
      </c>
      <c r="BY703">
        <v>3170.1621859536208</v>
      </c>
      <c r="BZ703">
        <v>0</v>
      </c>
      <c r="CA703">
        <v>0</v>
      </c>
      <c r="CB703">
        <v>0</v>
      </c>
      <c r="CC703">
        <v>99.844308303194822</v>
      </c>
      <c r="CD703">
        <v>0</v>
      </c>
      <c r="CE703">
        <v>0</v>
      </c>
      <c r="CF703">
        <v>103.2908911318662</v>
      </c>
      <c r="CG703">
        <v>203.13519943506103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28733.075996449777</v>
      </c>
    </row>
    <row r="704" spans="1:91" x14ac:dyDescent="0.2">
      <c r="A704">
        <v>289</v>
      </c>
      <c r="B704">
        <v>0</v>
      </c>
      <c r="C704">
        <v>6236.4172604516771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6236.4172604516771</v>
      </c>
      <c r="P704">
        <v>340.23855775527943</v>
      </c>
      <c r="Q704">
        <v>0</v>
      </c>
      <c r="R704">
        <v>0</v>
      </c>
      <c r="S704">
        <v>0</v>
      </c>
      <c r="T704">
        <v>5927.7383127664625</v>
      </c>
      <c r="U704">
        <v>486.23812459083422</v>
      </c>
      <c r="V704">
        <v>31.290012944213807</v>
      </c>
      <c r="W704">
        <v>0</v>
      </c>
      <c r="X704">
        <v>0</v>
      </c>
      <c r="Y704">
        <v>0</v>
      </c>
      <c r="Z704">
        <v>0</v>
      </c>
      <c r="AA704">
        <v>139.43590753999698</v>
      </c>
      <c r="AB704">
        <v>6924.9409155967878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887.70306266338639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240.63134473916284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0.55625000000000002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1128.8906574025493</v>
      </c>
      <c r="BI704">
        <v>954.27400794853247</v>
      </c>
      <c r="BJ704">
        <v>0</v>
      </c>
      <c r="BK704">
        <v>0</v>
      </c>
      <c r="BL704">
        <v>0</v>
      </c>
      <c r="BM704">
        <v>6732.4002929168346</v>
      </c>
      <c r="BN704">
        <v>7686.6743008653666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89.363099920341426</v>
      </c>
      <c r="CG704">
        <v>89.363099920341426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22066.286234236719</v>
      </c>
    </row>
    <row r="705" spans="1:91" x14ac:dyDescent="0.2">
      <c r="A705">
        <v>290</v>
      </c>
      <c r="B705">
        <v>0</v>
      </c>
      <c r="C705">
        <v>7777.3358330765086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7777.3358330765086</v>
      </c>
      <c r="P705">
        <v>340.23855775527943</v>
      </c>
      <c r="Q705">
        <v>0</v>
      </c>
      <c r="R705">
        <v>0</v>
      </c>
      <c r="S705">
        <v>0</v>
      </c>
      <c r="T705">
        <v>10373.542047341309</v>
      </c>
      <c r="U705">
        <v>0</v>
      </c>
      <c r="V705">
        <v>70.402529124481063</v>
      </c>
      <c r="W705">
        <v>0</v>
      </c>
      <c r="X705">
        <v>0</v>
      </c>
      <c r="Y705">
        <v>0</v>
      </c>
      <c r="Z705">
        <v>0</v>
      </c>
      <c r="AA705">
        <v>65.962100191695029</v>
      </c>
      <c r="AB705">
        <v>10850.145234412765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2101.3415001316798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37.857169670187268</v>
      </c>
      <c r="AV705">
        <v>0</v>
      </c>
      <c r="AW705">
        <v>0</v>
      </c>
      <c r="AX705">
        <v>0</v>
      </c>
      <c r="AY705">
        <v>0</v>
      </c>
      <c r="AZ705">
        <v>1.1125</v>
      </c>
      <c r="BA705">
        <v>0</v>
      </c>
      <c r="BB705">
        <v>0</v>
      </c>
      <c r="BC705">
        <v>0</v>
      </c>
      <c r="BD705">
        <v>0</v>
      </c>
      <c r="BE705">
        <v>248.92846396069424</v>
      </c>
      <c r="BF705">
        <v>0</v>
      </c>
      <c r="BG705">
        <v>0</v>
      </c>
      <c r="BH705">
        <v>2389.2396337625619</v>
      </c>
      <c r="BI705">
        <v>636.18267196568831</v>
      </c>
      <c r="BJ705">
        <v>94.325000000000003</v>
      </c>
      <c r="BK705">
        <v>0</v>
      </c>
      <c r="BL705">
        <v>0</v>
      </c>
      <c r="BM705">
        <v>4039.4401757501005</v>
      </c>
      <c r="BN705">
        <v>4769.9478477157891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102.32249012253548</v>
      </c>
      <c r="CG705">
        <v>102.32249012253548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25888.99103909016</v>
      </c>
    </row>
    <row r="706" spans="1:91" x14ac:dyDescent="0.2">
      <c r="A706">
        <v>291</v>
      </c>
      <c r="B706">
        <v>0</v>
      </c>
      <c r="C706">
        <v>2580.3214493667779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945.4156629780208</v>
      </c>
      <c r="M706">
        <v>0</v>
      </c>
      <c r="N706">
        <v>0</v>
      </c>
      <c r="O706">
        <v>3525.7371123447988</v>
      </c>
      <c r="P706">
        <v>1020.7156732658383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1.5076837463339374</v>
      </c>
      <c r="AA706">
        <v>0</v>
      </c>
      <c r="AB706">
        <v>1022.2233570121722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24.350391587086214</v>
      </c>
      <c r="AU706">
        <v>9.0160445815542207</v>
      </c>
      <c r="AV706">
        <v>75.376830926719592</v>
      </c>
      <c r="AW706">
        <v>0</v>
      </c>
      <c r="AX706">
        <v>1775.1717872080799</v>
      </c>
      <c r="AY706">
        <v>0</v>
      </c>
      <c r="AZ706">
        <v>0.27812500000000001</v>
      </c>
      <c r="BA706">
        <v>0</v>
      </c>
      <c r="BB706">
        <v>0</v>
      </c>
      <c r="BC706">
        <v>0</v>
      </c>
      <c r="BD706">
        <v>0</v>
      </c>
      <c r="BE706">
        <v>248.92846396069424</v>
      </c>
      <c r="BF706">
        <v>0</v>
      </c>
      <c r="BG706">
        <v>0</v>
      </c>
      <c r="BH706">
        <v>2133.1216432641345</v>
      </c>
      <c r="BI706">
        <v>318.09133598284416</v>
      </c>
      <c r="BJ706">
        <v>0</v>
      </c>
      <c r="BK706">
        <v>0.28311522044385118</v>
      </c>
      <c r="BL706">
        <v>0.44133676604815492</v>
      </c>
      <c r="BM706">
        <v>1346.4800585833668</v>
      </c>
      <c r="BN706">
        <v>1665.2958465527031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9.1238067889973156</v>
      </c>
      <c r="CB706">
        <v>0</v>
      </c>
      <c r="CC706">
        <v>0</v>
      </c>
      <c r="CD706">
        <v>0</v>
      </c>
      <c r="CE706">
        <v>0</v>
      </c>
      <c r="CF706">
        <v>23.853901557164598</v>
      </c>
      <c r="CG706">
        <v>32.977708346161911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8379.3556675199688</v>
      </c>
    </row>
    <row r="707" spans="1:91" x14ac:dyDescent="0.2">
      <c r="A707">
        <v>292</v>
      </c>
      <c r="B707">
        <v>0</v>
      </c>
      <c r="C707">
        <v>1540.9185726248318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1181.7695787225259</v>
      </c>
      <c r="M707">
        <v>0</v>
      </c>
      <c r="N707">
        <v>0</v>
      </c>
      <c r="O707">
        <v>2722.6881513473577</v>
      </c>
      <c r="P707">
        <v>680.47711551055886</v>
      </c>
      <c r="Q707">
        <v>1006.3414397267468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0.50256124877797914</v>
      </c>
      <c r="AA707">
        <v>0</v>
      </c>
      <c r="AB707">
        <v>1687.3211164860836</v>
      </c>
      <c r="AC707">
        <v>767.46249999999998</v>
      </c>
      <c r="AD707">
        <v>0</v>
      </c>
      <c r="AE707">
        <v>0</v>
      </c>
      <c r="AF707">
        <v>0</v>
      </c>
      <c r="AG707">
        <v>0</v>
      </c>
      <c r="AH707">
        <v>313.25479785250087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470.7068295490177</v>
      </c>
      <c r="AP707">
        <v>0</v>
      </c>
      <c r="AQ707">
        <v>0</v>
      </c>
      <c r="AR707">
        <v>0</v>
      </c>
      <c r="AS707">
        <v>0</v>
      </c>
      <c r="AT707">
        <v>18.262793690314659</v>
      </c>
      <c r="AU707">
        <v>38.166379860813713</v>
      </c>
      <c r="AV707">
        <v>0</v>
      </c>
      <c r="AW707">
        <v>0</v>
      </c>
      <c r="AX707">
        <v>1331.3788404060599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673.47470511666143</v>
      </c>
      <c r="BF707">
        <v>0</v>
      </c>
      <c r="BG707">
        <v>10.964901018865781</v>
      </c>
      <c r="BH707">
        <v>3623.6717474942343</v>
      </c>
      <c r="BI707">
        <v>0</v>
      </c>
      <c r="BJ707">
        <v>0</v>
      </c>
      <c r="BK707">
        <v>0.56623044088770236</v>
      </c>
      <c r="BL707">
        <v>0.44133676604815492</v>
      </c>
      <c r="BM707">
        <v>2019.7200878750502</v>
      </c>
      <c r="BN707">
        <v>2020.7276550819861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6.082537859331544</v>
      </c>
      <c r="CB707">
        <v>0</v>
      </c>
      <c r="CC707">
        <v>0</v>
      </c>
      <c r="CD707">
        <v>0</v>
      </c>
      <c r="CE707">
        <v>0</v>
      </c>
      <c r="CF707">
        <v>67.00449215336026</v>
      </c>
      <c r="CG707">
        <v>73.087030012691798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10127.495700422352</v>
      </c>
    </row>
    <row r="708" spans="1:91" x14ac:dyDescent="0.2">
      <c r="A708">
        <v>293</v>
      </c>
      <c r="B708">
        <v>0</v>
      </c>
      <c r="C708">
        <v>7777.3358330765086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472.7078314890104</v>
      </c>
      <c r="M708">
        <v>0</v>
      </c>
      <c r="N708">
        <v>0</v>
      </c>
      <c r="O708">
        <v>8250.0436645655191</v>
      </c>
      <c r="P708">
        <v>340.23855775527943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15.023414313213864</v>
      </c>
      <c r="AB708">
        <v>355.26197206849332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6.0875978967715536</v>
      </c>
      <c r="AT708">
        <v>24.350391587086214</v>
      </c>
      <c r="AU708">
        <v>4.5080222907771104</v>
      </c>
      <c r="AV708">
        <v>0</v>
      </c>
      <c r="AW708">
        <v>0</v>
      </c>
      <c r="AX708">
        <v>887.58589360403994</v>
      </c>
      <c r="AY708">
        <v>0</v>
      </c>
      <c r="AZ708">
        <v>0.83437499999999998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923.36628037867479</v>
      </c>
      <c r="BI708">
        <v>106.03044532761471</v>
      </c>
      <c r="BJ708">
        <v>0</v>
      </c>
      <c r="BK708">
        <v>0</v>
      </c>
      <c r="BL708">
        <v>0.3310025745361162</v>
      </c>
      <c r="BM708">
        <v>2692.9601171667337</v>
      </c>
      <c r="BN708">
        <v>2799.3215650688844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0.73431173915722159</v>
      </c>
      <c r="CA708">
        <v>83.102677689934751</v>
      </c>
      <c r="CB708">
        <v>0</v>
      </c>
      <c r="CC708">
        <v>1201.9133701520598</v>
      </c>
      <c r="CD708">
        <v>0</v>
      </c>
      <c r="CE708">
        <v>0</v>
      </c>
      <c r="CF708">
        <v>61.308109521146562</v>
      </c>
      <c r="CG708">
        <v>1347.0584691022984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13675.051951183872</v>
      </c>
    </row>
    <row r="709" spans="1:91" x14ac:dyDescent="0.2">
      <c r="A709">
        <v>294</v>
      </c>
      <c r="B709">
        <v>0</v>
      </c>
      <c r="C709">
        <v>3619.7243261087242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2127.1852417005466</v>
      </c>
      <c r="M709">
        <v>0</v>
      </c>
      <c r="N709">
        <v>0</v>
      </c>
      <c r="O709">
        <v>5746.9095678092708</v>
      </c>
      <c r="P709">
        <v>340.23855775527943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0.50256124877797914</v>
      </c>
      <c r="AA709">
        <v>0</v>
      </c>
      <c r="AB709">
        <v>340.7411190040574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12.175195793543107</v>
      </c>
      <c r="AU709">
        <v>42.365191960964381</v>
      </c>
      <c r="AV709">
        <v>0</v>
      </c>
      <c r="AW709">
        <v>0</v>
      </c>
      <c r="AX709">
        <v>443.79294680201997</v>
      </c>
      <c r="AY709">
        <v>0</v>
      </c>
      <c r="AZ709">
        <v>0.55625000000000002</v>
      </c>
      <c r="BA709">
        <v>0</v>
      </c>
      <c r="BB709">
        <v>0</v>
      </c>
      <c r="BC709">
        <v>0</v>
      </c>
      <c r="BD709">
        <v>0</v>
      </c>
      <c r="BE709">
        <v>1171.3316330380499</v>
      </c>
      <c r="BF709">
        <v>0</v>
      </c>
      <c r="BG709">
        <v>0</v>
      </c>
      <c r="BH709">
        <v>1670.2212175945774</v>
      </c>
      <c r="BI709">
        <v>0</v>
      </c>
      <c r="BJ709">
        <v>0</v>
      </c>
      <c r="BK709">
        <v>0</v>
      </c>
      <c r="BL709">
        <v>0.44133676604815492</v>
      </c>
      <c r="BM709">
        <v>1009.8600439375251</v>
      </c>
      <c r="BN709">
        <v>1010.3013807035733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136.94391433408623</v>
      </c>
      <c r="CG709">
        <v>136.94391433408623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8905.1171994455653</v>
      </c>
    </row>
    <row r="710" spans="1:91" x14ac:dyDescent="0.2">
      <c r="A710">
        <v>295</v>
      </c>
      <c r="B710">
        <v>0</v>
      </c>
      <c r="C710">
        <v>5429.5864891630863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5429.5864891630863</v>
      </c>
      <c r="P710">
        <v>3965.932377720098</v>
      </c>
      <c r="Q710">
        <v>0</v>
      </c>
      <c r="R710">
        <v>0</v>
      </c>
      <c r="S710">
        <v>0</v>
      </c>
      <c r="T710">
        <v>0</v>
      </c>
      <c r="U710">
        <v>486.23812459083422</v>
      </c>
      <c r="V710">
        <v>0</v>
      </c>
      <c r="W710">
        <v>1624.8508847285632</v>
      </c>
      <c r="X710">
        <v>0</v>
      </c>
      <c r="Y710">
        <v>0</v>
      </c>
      <c r="Z710">
        <v>0</v>
      </c>
      <c r="AA710">
        <v>139.43590753999698</v>
      </c>
      <c r="AB710">
        <v>6216.4572945794926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244.49609871054292</v>
      </c>
      <c r="AT710">
        <v>18.262793690314659</v>
      </c>
      <c r="AU710">
        <v>46.873214251741487</v>
      </c>
      <c r="AV710">
        <v>0</v>
      </c>
      <c r="AW710">
        <v>0</v>
      </c>
      <c r="AX710">
        <v>601.44170638427977</v>
      </c>
      <c r="AY710">
        <v>0</v>
      </c>
      <c r="AZ710">
        <v>1.2515624999999999</v>
      </c>
      <c r="BA710">
        <v>0</v>
      </c>
      <c r="BB710">
        <v>0</v>
      </c>
      <c r="BC710">
        <v>0</v>
      </c>
      <c r="BD710">
        <v>0</v>
      </c>
      <c r="BE710">
        <v>2693.8988204666457</v>
      </c>
      <c r="BF710">
        <v>0</v>
      </c>
      <c r="BG710">
        <v>0</v>
      </c>
      <c r="BH710">
        <v>3606.2241960035244</v>
      </c>
      <c r="BI710">
        <v>0</v>
      </c>
      <c r="BJ710">
        <v>0</v>
      </c>
      <c r="BK710">
        <v>0</v>
      </c>
      <c r="BL710">
        <v>0</v>
      </c>
      <c r="BM710">
        <v>4376.0601903959423</v>
      </c>
      <c r="BN710">
        <v>4376.0601903959423</v>
      </c>
      <c r="BO710">
        <v>0</v>
      </c>
      <c r="BP710">
        <v>0</v>
      </c>
      <c r="BQ710">
        <v>0</v>
      </c>
      <c r="BR710">
        <v>953.03081479185971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22.222040093137309</v>
      </c>
      <c r="BY710">
        <v>975.25285488499708</v>
      </c>
      <c r="BZ710">
        <v>0</v>
      </c>
      <c r="CA710">
        <v>23.562232288630831</v>
      </c>
      <c r="CB710">
        <v>0</v>
      </c>
      <c r="CC710">
        <v>400.63779005068659</v>
      </c>
      <c r="CD710">
        <v>0</v>
      </c>
      <c r="CE710">
        <v>0</v>
      </c>
      <c r="CF710">
        <v>49.559220580615893</v>
      </c>
      <c r="CG710">
        <v>473.75924291993329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21077.340267946973</v>
      </c>
    </row>
    <row r="711" spans="1:91" x14ac:dyDescent="0.2">
      <c r="A711">
        <v>296</v>
      </c>
      <c r="B711">
        <v>0</v>
      </c>
      <c r="C711">
        <v>3263.4100340494715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3263.4100340494715</v>
      </c>
      <c r="P711">
        <v>1850.0649503844134</v>
      </c>
      <c r="Q711">
        <v>0</v>
      </c>
      <c r="R711">
        <v>0</v>
      </c>
      <c r="S711">
        <v>0</v>
      </c>
      <c r="T711">
        <v>0</v>
      </c>
      <c r="U711">
        <v>100.71894345437795</v>
      </c>
      <c r="V711">
        <v>23.467509708160357</v>
      </c>
      <c r="W711">
        <v>0</v>
      </c>
      <c r="X711">
        <v>0</v>
      </c>
      <c r="Y711">
        <v>0</v>
      </c>
      <c r="Z711">
        <v>0</v>
      </c>
      <c r="AA711">
        <v>146.94761469660392</v>
      </c>
      <c r="AB711">
        <v>2121.1990182435557</v>
      </c>
      <c r="AC711">
        <v>767.46249999999998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113.57150901056181</v>
      </c>
      <c r="AV711">
        <v>0</v>
      </c>
      <c r="AW711">
        <v>0</v>
      </c>
      <c r="AX711">
        <v>443.79294680201997</v>
      </c>
      <c r="AY711">
        <v>0</v>
      </c>
      <c r="AZ711">
        <v>0.83437499999999998</v>
      </c>
      <c r="BA711">
        <v>0</v>
      </c>
      <c r="BB711">
        <v>0</v>
      </c>
      <c r="BC711">
        <v>0</v>
      </c>
      <c r="BD711">
        <v>0</v>
      </c>
      <c r="BE711">
        <v>248.92846396069424</v>
      </c>
      <c r="BF711">
        <v>0</v>
      </c>
      <c r="BG711">
        <v>0</v>
      </c>
      <c r="BH711">
        <v>1574.5897947732758</v>
      </c>
      <c r="BI711">
        <v>318.09133598284416</v>
      </c>
      <c r="BJ711">
        <v>0</v>
      </c>
      <c r="BK711">
        <v>0</v>
      </c>
      <c r="BL711">
        <v>0</v>
      </c>
      <c r="BM711">
        <v>5385.9202343334673</v>
      </c>
      <c r="BN711">
        <v>5704.0115703163119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94.248929154523324</v>
      </c>
      <c r="CB711">
        <v>0</v>
      </c>
      <c r="CC711">
        <v>801.27558010137318</v>
      </c>
      <c r="CD711">
        <v>0</v>
      </c>
      <c r="CE711">
        <v>0</v>
      </c>
      <c r="CF711">
        <v>47.707803114329195</v>
      </c>
      <c r="CG711">
        <v>943.23231237022571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13606.44272975284</v>
      </c>
    </row>
    <row r="712" spans="1:91" x14ac:dyDescent="0.2">
      <c r="A712">
        <v>297</v>
      </c>
      <c r="B712">
        <v>0</v>
      </c>
      <c r="C712">
        <v>1577.2900576010065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1577.2900576010065</v>
      </c>
      <c r="P712">
        <v>5061.084131789944</v>
      </c>
      <c r="Q712">
        <v>2012.6828794534936</v>
      </c>
      <c r="R712">
        <v>0</v>
      </c>
      <c r="S712">
        <v>0</v>
      </c>
      <c r="T712">
        <v>0</v>
      </c>
      <c r="U712">
        <v>0</v>
      </c>
      <c r="V712">
        <v>11.733754854080178</v>
      </c>
      <c r="W712">
        <v>0</v>
      </c>
      <c r="X712">
        <v>0</v>
      </c>
      <c r="Y712">
        <v>0</v>
      </c>
      <c r="Z712">
        <v>0</v>
      </c>
      <c r="AA712">
        <v>37.558535783034664</v>
      </c>
      <c r="AB712">
        <v>7123.0593018805521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930.75889818710459</v>
      </c>
      <c r="AT712">
        <v>36.525587380629318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0.27812500000000001</v>
      </c>
      <c r="BA712">
        <v>0</v>
      </c>
      <c r="BB712">
        <v>0</v>
      </c>
      <c r="BC712">
        <v>0</v>
      </c>
      <c r="BD712">
        <v>0</v>
      </c>
      <c r="BE712">
        <v>62.004270341101353</v>
      </c>
      <c r="BF712">
        <v>0</v>
      </c>
      <c r="BG712">
        <v>0</v>
      </c>
      <c r="BH712">
        <v>1029.5668809088354</v>
      </c>
      <c r="BI712">
        <v>0</v>
      </c>
      <c r="BJ712">
        <v>0</v>
      </c>
      <c r="BK712">
        <v>0</v>
      </c>
      <c r="BL712">
        <v>0</v>
      </c>
      <c r="BM712">
        <v>3702.8201611042587</v>
      </c>
      <c r="BN712">
        <v>3702.8201611042587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22.222040093137309</v>
      </c>
      <c r="BY712">
        <v>22.222040093137309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50.128805637655979</v>
      </c>
      <c r="CG712">
        <v>50.128805637655979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13505.087247225447</v>
      </c>
    </row>
    <row r="713" spans="1:91" x14ac:dyDescent="0.2">
      <c r="A713">
        <v>298</v>
      </c>
      <c r="B713">
        <v>0</v>
      </c>
      <c r="C713">
        <v>1882.6051330067116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1882.6051330067116</v>
      </c>
      <c r="P713">
        <v>3062.147019797515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549.02626901459553</v>
      </c>
      <c r="Y713">
        <v>0</v>
      </c>
      <c r="Z713">
        <v>0</v>
      </c>
      <c r="AA713">
        <v>15.023414313213864</v>
      </c>
      <c r="AB713">
        <v>3626.1967031253243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24.350391587086214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0.27812500000000001</v>
      </c>
      <c r="BA713">
        <v>0</v>
      </c>
      <c r="BB713">
        <v>0</v>
      </c>
      <c r="BC713">
        <v>0</v>
      </c>
      <c r="BD713">
        <v>0</v>
      </c>
      <c r="BE713">
        <v>329.60759339594108</v>
      </c>
      <c r="BF713">
        <v>0</v>
      </c>
      <c r="BG713">
        <v>0</v>
      </c>
      <c r="BH713">
        <v>354.23610998302729</v>
      </c>
      <c r="BI713">
        <v>0</v>
      </c>
      <c r="BJ713">
        <v>0</v>
      </c>
      <c r="BK713">
        <v>0</v>
      </c>
      <c r="BL713">
        <v>0</v>
      </c>
      <c r="BM713">
        <v>5722.5402489793087</v>
      </c>
      <c r="BN713">
        <v>5722.5402489793087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2.0475793534200637</v>
      </c>
      <c r="BY713">
        <v>2.0475793534200637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118.69992272878289</v>
      </c>
      <c r="CG713">
        <v>118.69992272878289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11706.325697176575</v>
      </c>
    </row>
    <row r="714" spans="1:91" x14ac:dyDescent="0.2">
      <c r="A714">
        <v>299</v>
      </c>
      <c r="B714">
        <v>0</v>
      </c>
      <c r="C714">
        <v>1631.7050170247358</v>
      </c>
      <c r="D714">
        <v>0</v>
      </c>
      <c r="E714">
        <v>0</v>
      </c>
      <c r="F714">
        <v>0</v>
      </c>
      <c r="G714">
        <v>3825</v>
      </c>
      <c r="H714">
        <v>0</v>
      </c>
      <c r="I714">
        <v>1380.384264602885</v>
      </c>
      <c r="J714">
        <v>0</v>
      </c>
      <c r="K714">
        <v>0</v>
      </c>
      <c r="L714">
        <v>195.17410281100763</v>
      </c>
      <c r="M714">
        <v>242.00460433547849</v>
      </c>
      <c r="N714">
        <v>0</v>
      </c>
      <c r="O714">
        <v>7274.2679887741069</v>
      </c>
      <c r="P714">
        <v>680.47711551055886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3249.7017694571264</v>
      </c>
      <c r="X714">
        <v>2234.8021044952443</v>
      </c>
      <c r="Y714">
        <v>0</v>
      </c>
      <c r="Z714">
        <v>0.50256124877797914</v>
      </c>
      <c r="AA714">
        <v>0</v>
      </c>
      <c r="AB714">
        <v>6165.4835507117068</v>
      </c>
      <c r="AC714">
        <v>0</v>
      </c>
      <c r="AD714">
        <v>0</v>
      </c>
      <c r="AE714">
        <v>0</v>
      </c>
      <c r="AF714">
        <v>0</v>
      </c>
      <c r="AG714">
        <v>1355.1855333305457</v>
      </c>
      <c r="AH714">
        <v>0</v>
      </c>
      <c r="AI714">
        <v>1754.4216901984094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3106.5506276141396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6216.1578511430944</v>
      </c>
      <c r="BI714">
        <v>0</v>
      </c>
      <c r="BJ714">
        <v>0</v>
      </c>
      <c r="BK714">
        <v>0</v>
      </c>
      <c r="BL714">
        <v>0</v>
      </c>
      <c r="BM714">
        <v>3702.8201611042587</v>
      </c>
      <c r="BN714">
        <v>3702.8201611042587</v>
      </c>
      <c r="BO714">
        <v>0</v>
      </c>
      <c r="BP714">
        <v>0</v>
      </c>
      <c r="BQ714">
        <v>585.86122680541723</v>
      </c>
      <c r="BR714">
        <v>0</v>
      </c>
      <c r="BS714">
        <v>0</v>
      </c>
      <c r="BT714">
        <v>0</v>
      </c>
      <c r="BU714">
        <v>0</v>
      </c>
      <c r="BV714">
        <v>1725.3588180362467</v>
      </c>
      <c r="BW714">
        <v>0</v>
      </c>
      <c r="BX714">
        <v>0</v>
      </c>
      <c r="BY714">
        <v>2311.2200448416638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16.306101458664195</v>
      </c>
      <c r="CG714">
        <v>16.306101458664195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25686.255698033492</v>
      </c>
    </row>
    <row r="715" spans="1:91" x14ac:dyDescent="0.2">
      <c r="A715">
        <v>300</v>
      </c>
      <c r="B715">
        <v>0</v>
      </c>
      <c r="C715">
        <v>4390.1836124211395</v>
      </c>
      <c r="D715">
        <v>0</v>
      </c>
      <c r="E715">
        <v>0</v>
      </c>
      <c r="F715">
        <v>0</v>
      </c>
      <c r="G715">
        <v>9042.2999999999993</v>
      </c>
      <c r="H715">
        <v>0</v>
      </c>
      <c r="I715">
        <v>4792.9198364691711</v>
      </c>
      <c r="J715">
        <v>0</v>
      </c>
      <c r="K715">
        <v>0</v>
      </c>
      <c r="L715">
        <v>0</v>
      </c>
      <c r="M715">
        <v>242.00460433547849</v>
      </c>
      <c r="N715">
        <v>0</v>
      </c>
      <c r="O715">
        <v>18467.40805322579</v>
      </c>
      <c r="P715">
        <v>2041.4313465316766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2234.8021044952443</v>
      </c>
      <c r="Y715">
        <v>274.51313450729776</v>
      </c>
      <c r="Z715">
        <v>0</v>
      </c>
      <c r="AA715">
        <v>0</v>
      </c>
      <c r="AB715">
        <v>4550.7465855342189</v>
      </c>
      <c r="AC715">
        <v>0</v>
      </c>
      <c r="AD715">
        <v>0</v>
      </c>
      <c r="AE715">
        <v>0</v>
      </c>
      <c r="AF715">
        <v>0</v>
      </c>
      <c r="AG715">
        <v>2710.3710666610914</v>
      </c>
      <c r="AH715">
        <v>67.690693197082425</v>
      </c>
      <c r="AI715">
        <v>0</v>
      </c>
      <c r="AJ715">
        <v>7.0367149081055116</v>
      </c>
      <c r="AK715">
        <v>0</v>
      </c>
      <c r="AL715">
        <v>0</v>
      </c>
      <c r="AM715">
        <v>2712.5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1033.6396409228757</v>
      </c>
      <c r="AT715">
        <v>0</v>
      </c>
      <c r="AU715">
        <v>0</v>
      </c>
      <c r="AV715">
        <v>0</v>
      </c>
      <c r="AW715">
        <v>0</v>
      </c>
      <c r="AX715">
        <v>8875.8589360404003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173.08099887074334</v>
      </c>
      <c r="BE715">
        <v>0</v>
      </c>
      <c r="BF715">
        <v>0</v>
      </c>
      <c r="BG715">
        <v>0</v>
      </c>
      <c r="BH715">
        <v>15580.178050600298</v>
      </c>
      <c r="BI715">
        <v>0</v>
      </c>
      <c r="BJ715">
        <v>0</v>
      </c>
      <c r="BK715">
        <v>0</v>
      </c>
      <c r="BL715">
        <v>0</v>
      </c>
      <c r="BM715">
        <v>1009.8600439375251</v>
      </c>
      <c r="BN715">
        <v>1009.8600439375251</v>
      </c>
      <c r="BO715">
        <v>0</v>
      </c>
      <c r="BP715">
        <v>0</v>
      </c>
      <c r="BQ715">
        <v>1637.185599927755</v>
      </c>
      <c r="BR715">
        <v>2523.860666906774</v>
      </c>
      <c r="BS715">
        <v>11283.186648052952</v>
      </c>
      <c r="BT715">
        <v>0</v>
      </c>
      <c r="BU715">
        <v>0</v>
      </c>
      <c r="BV715">
        <v>8626.7940901812326</v>
      </c>
      <c r="BW715">
        <v>0</v>
      </c>
      <c r="BX715">
        <v>0</v>
      </c>
      <c r="BY715">
        <v>24071.027005068714</v>
      </c>
      <c r="BZ715">
        <v>0</v>
      </c>
      <c r="CA715">
        <v>157.08154859087219</v>
      </c>
      <c r="CB715">
        <v>0</v>
      </c>
      <c r="CC715">
        <v>0</v>
      </c>
      <c r="CD715">
        <v>0</v>
      </c>
      <c r="CE715">
        <v>12.624866210581736</v>
      </c>
      <c r="CF715">
        <v>62.391622082225581</v>
      </c>
      <c r="CG715">
        <v>232.0980368836795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63911.317775250223</v>
      </c>
    </row>
    <row r="716" spans="1:91" x14ac:dyDescent="0.2">
      <c r="A716">
        <v>301</v>
      </c>
      <c r="B716">
        <v>0</v>
      </c>
      <c r="C716">
        <v>3441.5671800790979</v>
      </c>
      <c r="D716">
        <v>0</v>
      </c>
      <c r="E716">
        <v>0</v>
      </c>
      <c r="F716">
        <v>0</v>
      </c>
      <c r="G716">
        <v>6609.6</v>
      </c>
      <c r="H716">
        <v>0</v>
      </c>
      <c r="I716">
        <v>0</v>
      </c>
      <c r="J716">
        <v>0</v>
      </c>
      <c r="K716">
        <v>0</v>
      </c>
      <c r="L716">
        <v>1007.2676476537631</v>
      </c>
      <c r="M716">
        <v>242.00460433547849</v>
      </c>
      <c r="N716">
        <v>0</v>
      </c>
      <c r="O716">
        <v>11300.439432068339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1624.8508847285632</v>
      </c>
      <c r="Y716">
        <v>0</v>
      </c>
      <c r="Z716">
        <v>0</v>
      </c>
      <c r="AA716">
        <v>0</v>
      </c>
      <c r="AB716">
        <v>1624.8508847285632</v>
      </c>
      <c r="AC716">
        <v>0</v>
      </c>
      <c r="AD716">
        <v>0</v>
      </c>
      <c r="AE716">
        <v>0</v>
      </c>
      <c r="AF716">
        <v>4781.6617800116856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733.48829613162877</v>
      </c>
      <c r="AW716">
        <v>0</v>
      </c>
      <c r="AX716">
        <v>11094.823670050499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259.62149830611503</v>
      </c>
      <c r="BE716">
        <v>1595.8778741940171</v>
      </c>
      <c r="BF716">
        <v>0</v>
      </c>
      <c r="BG716">
        <v>0</v>
      </c>
      <c r="BH716">
        <v>18465.473118693946</v>
      </c>
      <c r="BI716">
        <v>0</v>
      </c>
      <c r="BJ716">
        <v>0</v>
      </c>
      <c r="BK716">
        <v>0.56623044088770236</v>
      </c>
      <c r="BL716">
        <v>0</v>
      </c>
      <c r="BM716">
        <v>4376.0601903959423</v>
      </c>
      <c r="BN716">
        <v>4376.6264208368302</v>
      </c>
      <c r="BO716">
        <v>0</v>
      </c>
      <c r="BP716">
        <v>0</v>
      </c>
      <c r="BQ716">
        <v>0</v>
      </c>
      <c r="BR716">
        <v>0</v>
      </c>
      <c r="BS716">
        <v>5641.5933240264758</v>
      </c>
      <c r="BT716">
        <v>0</v>
      </c>
      <c r="BU716">
        <v>0</v>
      </c>
      <c r="BV716">
        <v>12884.170922587133</v>
      </c>
      <c r="BW716">
        <v>0</v>
      </c>
      <c r="BX716">
        <v>0</v>
      </c>
      <c r="BY716">
        <v>18525.764246613609</v>
      </c>
      <c r="BZ716">
        <v>0</v>
      </c>
      <c r="CA716">
        <v>196.35193573859024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196.35193573859024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54489.506038679872</v>
      </c>
    </row>
    <row r="717" spans="1:91" x14ac:dyDescent="0.2">
      <c r="A717">
        <v>302</v>
      </c>
      <c r="B717">
        <v>0</v>
      </c>
      <c r="C717">
        <v>7333.3663033064677</v>
      </c>
      <c r="D717">
        <v>0</v>
      </c>
      <c r="E717">
        <v>0</v>
      </c>
      <c r="F717">
        <v>0</v>
      </c>
      <c r="G717">
        <v>2788.4249999999997</v>
      </c>
      <c r="H717">
        <v>0</v>
      </c>
      <c r="I717">
        <v>1380.384264602885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11502.175567909351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12.30385653569728</v>
      </c>
      <c r="AA717">
        <v>58.450393035088091</v>
      </c>
      <c r="AB717">
        <v>70.754249570785376</v>
      </c>
      <c r="AC717">
        <v>0</v>
      </c>
      <c r="AD717">
        <v>0</v>
      </c>
      <c r="AE717">
        <v>0</v>
      </c>
      <c r="AF717">
        <v>7172.4926700175283</v>
      </c>
      <c r="AG717">
        <v>481.70712817666475</v>
      </c>
      <c r="AH717">
        <v>0</v>
      </c>
      <c r="AI717">
        <v>1143.5366217230091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13313.788404060599</v>
      </c>
      <c r="AY717">
        <v>423.40532317837847</v>
      </c>
      <c r="AZ717">
        <v>0</v>
      </c>
      <c r="BA717">
        <v>0</v>
      </c>
      <c r="BB717">
        <v>0</v>
      </c>
      <c r="BC717">
        <v>0</v>
      </c>
      <c r="BD717">
        <v>86.540499435371672</v>
      </c>
      <c r="BE717">
        <v>0</v>
      </c>
      <c r="BF717">
        <v>0</v>
      </c>
      <c r="BG717">
        <v>0</v>
      </c>
      <c r="BH717">
        <v>22621.470646591551</v>
      </c>
      <c r="BI717">
        <v>0</v>
      </c>
      <c r="BJ717">
        <v>0</v>
      </c>
      <c r="BK717">
        <v>0</v>
      </c>
      <c r="BL717">
        <v>0</v>
      </c>
      <c r="BM717">
        <v>1683.1000732292086</v>
      </c>
      <c r="BN717">
        <v>1683.1000732292086</v>
      </c>
      <c r="BO717">
        <v>0</v>
      </c>
      <c r="BP717">
        <v>0</v>
      </c>
      <c r="BQ717">
        <v>0</v>
      </c>
      <c r="BR717">
        <v>3885.3101375091164</v>
      </c>
      <c r="BS717">
        <v>5641.5933240264758</v>
      </c>
      <c r="BT717">
        <v>0</v>
      </c>
      <c r="BU717">
        <v>0</v>
      </c>
      <c r="BV717">
        <v>4294.7236408623776</v>
      </c>
      <c r="BW717">
        <v>0</v>
      </c>
      <c r="BX717">
        <v>0</v>
      </c>
      <c r="BY717">
        <v>13821.62710239797</v>
      </c>
      <c r="BZ717">
        <v>0</v>
      </c>
      <c r="CA717">
        <v>212.06009059767746</v>
      </c>
      <c r="CB717">
        <v>0</v>
      </c>
      <c r="CC717">
        <v>1201.9133701520598</v>
      </c>
      <c r="CD717">
        <v>0</v>
      </c>
      <c r="CE717">
        <v>0</v>
      </c>
      <c r="CF717">
        <v>0</v>
      </c>
      <c r="CG717">
        <v>1413.9734607497371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51113.101100448606</v>
      </c>
    </row>
    <row r="718" spans="1:91" x14ac:dyDescent="0.2">
      <c r="A718">
        <v>303</v>
      </c>
      <c r="B718">
        <v>0</v>
      </c>
      <c r="C718">
        <v>1308.3464671714764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671.51176510250878</v>
      </c>
      <c r="M718">
        <v>0</v>
      </c>
      <c r="N718">
        <v>0</v>
      </c>
      <c r="O718">
        <v>1979.8582322739853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2.0102449951119166</v>
      </c>
      <c r="AA718">
        <v>7.5117071566069322</v>
      </c>
      <c r="AB718">
        <v>9.5219521517188497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809.91355729585462</v>
      </c>
      <c r="AQ718">
        <v>0</v>
      </c>
      <c r="AR718">
        <v>0</v>
      </c>
      <c r="AS718">
        <v>0</v>
      </c>
      <c r="AT718">
        <v>6.0875978967715536</v>
      </c>
      <c r="AU718">
        <v>0</v>
      </c>
      <c r="AV718">
        <v>6.0875978967715536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822.08875308939764</v>
      </c>
      <c r="BI718">
        <v>106.03044532761471</v>
      </c>
      <c r="BJ718">
        <v>0</v>
      </c>
      <c r="BK718">
        <v>1.9818065431069583</v>
      </c>
      <c r="BL718">
        <v>1.1033419151203874</v>
      </c>
      <c r="BM718">
        <v>673.24002929168341</v>
      </c>
      <c r="BN718">
        <v>782.35562307752548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2.0475793534200637</v>
      </c>
      <c r="BY718">
        <v>2.0475793534200637</v>
      </c>
      <c r="BZ718">
        <v>0</v>
      </c>
      <c r="CA718">
        <v>0</v>
      </c>
      <c r="CB718">
        <v>0</v>
      </c>
      <c r="CC718">
        <v>0</v>
      </c>
      <c r="CD718">
        <v>4.9699892029396606</v>
      </c>
      <c r="CE718">
        <v>164.14420378063221</v>
      </c>
      <c r="CF718">
        <v>47.138218057289109</v>
      </c>
      <c r="CG718">
        <v>216.25241104086098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3812.1245509869091</v>
      </c>
    </row>
    <row r="719" spans="1:91" x14ac:dyDescent="0.2">
      <c r="A719">
        <v>304</v>
      </c>
      <c r="B719">
        <v>0</v>
      </c>
      <c r="C719">
        <v>3227.038549073297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3227.038549073297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0.29070984172599634</v>
      </c>
      <c r="AB719">
        <v>0.29070984172599634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809.91355729585462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423.40532317837847</v>
      </c>
      <c r="AZ719">
        <v>0</v>
      </c>
      <c r="BA719">
        <v>1298.3113300925249</v>
      </c>
      <c r="BB719">
        <v>0</v>
      </c>
      <c r="BC719">
        <v>0</v>
      </c>
      <c r="BD719">
        <v>0</v>
      </c>
      <c r="BE719">
        <v>746.78539188208276</v>
      </c>
      <c r="BF719">
        <v>0</v>
      </c>
      <c r="BG719">
        <v>0</v>
      </c>
      <c r="BH719">
        <v>3278.4156024488411</v>
      </c>
      <c r="BI719">
        <v>0</v>
      </c>
      <c r="BJ719">
        <v>0</v>
      </c>
      <c r="BK719">
        <v>3.6804978657700653</v>
      </c>
      <c r="BL719">
        <v>0.3310025745361162</v>
      </c>
      <c r="BM719">
        <v>0</v>
      </c>
      <c r="BN719">
        <v>4.0115004403061816</v>
      </c>
      <c r="BO719">
        <v>0</v>
      </c>
      <c r="BP719">
        <v>0</v>
      </c>
      <c r="BQ719">
        <v>0</v>
      </c>
      <c r="BR719">
        <v>2762.7509550109244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2762.7509550109244</v>
      </c>
      <c r="BZ719">
        <v>0</v>
      </c>
      <c r="CA719">
        <v>116.07182317316727</v>
      </c>
      <c r="CB719">
        <v>0</v>
      </c>
      <c r="CC719">
        <v>801.27558010137318</v>
      </c>
      <c r="CD719">
        <v>0</v>
      </c>
      <c r="CE719">
        <v>2267.1400429558112</v>
      </c>
      <c r="CF719">
        <v>87.013428544597858</v>
      </c>
      <c r="CG719">
        <v>3271.5008747749494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12544.008191590045</v>
      </c>
    </row>
    <row r="720" spans="1:91" x14ac:dyDescent="0.2">
      <c r="A720">
        <v>305</v>
      </c>
      <c r="B720">
        <v>0</v>
      </c>
      <c r="C720">
        <v>4695.4986878268446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2836.2469889340623</v>
      </c>
      <c r="M720">
        <v>0</v>
      </c>
      <c r="N720">
        <v>0</v>
      </c>
      <c r="O720">
        <v>7531.7456767609074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1122.3011935056375</v>
      </c>
      <c r="BB720">
        <v>0</v>
      </c>
      <c r="BC720">
        <v>0</v>
      </c>
      <c r="BD720">
        <v>0</v>
      </c>
      <c r="BE720">
        <v>746.78539188208276</v>
      </c>
      <c r="BF720">
        <v>0</v>
      </c>
      <c r="BG720">
        <v>0</v>
      </c>
      <c r="BH720">
        <v>1869.0865853877203</v>
      </c>
      <c r="BI720">
        <v>0</v>
      </c>
      <c r="BJ720">
        <v>0</v>
      </c>
      <c r="BK720">
        <v>1.1324608817754047</v>
      </c>
      <c r="BL720">
        <v>1.5446786811685422</v>
      </c>
      <c r="BM720">
        <v>0</v>
      </c>
      <c r="BN720">
        <v>2.6771395629439469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392.70387147718048</v>
      </c>
      <c r="CB720">
        <v>0</v>
      </c>
      <c r="CC720">
        <v>2403.8267403041195</v>
      </c>
      <c r="CD720">
        <v>4.9699892029396606</v>
      </c>
      <c r="CE720">
        <v>210.41443684302891</v>
      </c>
      <c r="CF720">
        <v>12.10501261663393</v>
      </c>
      <c r="CG720">
        <v>3024.0200504439026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12427.529452155475</v>
      </c>
    </row>
    <row r="721" spans="1:91" x14ac:dyDescent="0.2">
      <c r="A721">
        <v>306</v>
      </c>
      <c r="B721">
        <v>0</v>
      </c>
      <c r="C721">
        <v>4949.530010497936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709.06174723351558</v>
      </c>
      <c r="M721">
        <v>0</v>
      </c>
      <c r="N721">
        <v>0</v>
      </c>
      <c r="O721">
        <v>5658.5917577314513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767.46249999999998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1331.3788404060599</v>
      </c>
      <c r="AY721">
        <v>0</v>
      </c>
      <c r="AZ721">
        <v>0</v>
      </c>
      <c r="BA721">
        <v>6783.0142959935993</v>
      </c>
      <c r="BB721">
        <v>0</v>
      </c>
      <c r="BC721">
        <v>0</v>
      </c>
      <c r="BD721">
        <v>0</v>
      </c>
      <c r="BE721">
        <v>1420.2600969987443</v>
      </c>
      <c r="BF721">
        <v>0</v>
      </c>
      <c r="BG721">
        <v>0</v>
      </c>
      <c r="BH721">
        <v>10302.115733398405</v>
      </c>
      <c r="BI721">
        <v>0</v>
      </c>
      <c r="BJ721">
        <v>0</v>
      </c>
      <c r="BK721">
        <v>2.2649217635508094</v>
      </c>
      <c r="BL721">
        <v>0.44133676604815492</v>
      </c>
      <c r="BM721">
        <v>1346.4800585833668</v>
      </c>
      <c r="BN721">
        <v>1349.1863171129658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8012.7558010137318</v>
      </c>
      <c r="CD721">
        <v>0</v>
      </c>
      <c r="CE721">
        <v>43.101426346724686</v>
      </c>
      <c r="CF721">
        <v>45.044700338669728</v>
      </c>
      <c r="CG721">
        <v>8100.9019276991266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25410.795735941949</v>
      </c>
    </row>
    <row r="722" spans="1:91" x14ac:dyDescent="0.2">
      <c r="A722">
        <v>307</v>
      </c>
      <c r="B722">
        <v>0</v>
      </c>
      <c r="C722">
        <v>7006.8765467640924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1343.0235302050176</v>
      </c>
      <c r="M722">
        <v>0</v>
      </c>
      <c r="N722">
        <v>0</v>
      </c>
      <c r="O722">
        <v>8349.9000769691102</v>
      </c>
      <c r="P722">
        <v>340.23855775527943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0.50256124877797914</v>
      </c>
      <c r="AA722">
        <v>7.5117071566069322</v>
      </c>
      <c r="AB722">
        <v>348.25282616066431</v>
      </c>
      <c r="AC722">
        <v>0</v>
      </c>
      <c r="AD722">
        <v>0</v>
      </c>
      <c r="AE722">
        <v>0</v>
      </c>
      <c r="AF722">
        <v>0</v>
      </c>
      <c r="AG722">
        <v>998.39416525239915</v>
      </c>
      <c r="AH722">
        <v>67.690693197082425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809.91355729585462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244.49609871054292</v>
      </c>
      <c r="AW722">
        <v>0</v>
      </c>
      <c r="AX722">
        <v>1331.3788404060599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173.08099887074334</v>
      </c>
      <c r="BE722">
        <v>746.78539188208276</v>
      </c>
      <c r="BF722">
        <v>0</v>
      </c>
      <c r="BG722">
        <v>0</v>
      </c>
      <c r="BH722">
        <v>4371.7397456147655</v>
      </c>
      <c r="BI722">
        <v>0</v>
      </c>
      <c r="BJ722">
        <v>0</v>
      </c>
      <c r="BK722">
        <v>1.9818065431069583</v>
      </c>
      <c r="BL722">
        <v>1.5446786811685422</v>
      </c>
      <c r="BM722">
        <v>1346.4800585833668</v>
      </c>
      <c r="BN722">
        <v>1350.0065438076424</v>
      </c>
      <c r="BO722">
        <v>0</v>
      </c>
      <c r="BP722">
        <v>0</v>
      </c>
      <c r="BQ722">
        <v>0</v>
      </c>
      <c r="BR722">
        <v>2590.206758339411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2590.206758339411</v>
      </c>
      <c r="BZ722">
        <v>0</v>
      </c>
      <c r="CA722">
        <v>0</v>
      </c>
      <c r="CB722">
        <v>0</v>
      </c>
      <c r="CC722">
        <v>1201.9133701520598</v>
      </c>
      <c r="CD722">
        <v>0</v>
      </c>
      <c r="CE722">
        <v>34.684848873003531</v>
      </c>
      <c r="CF722">
        <v>9.2425018648291513</v>
      </c>
      <c r="CG722">
        <v>1245.8407208898925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18255.946671781483</v>
      </c>
    </row>
    <row r="723" spans="1:91" x14ac:dyDescent="0.2">
      <c r="A723">
        <v>308</v>
      </c>
      <c r="B723">
        <v>0</v>
      </c>
      <c r="C723">
        <v>2347.7493439134223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4792.9198364691711</v>
      </c>
      <c r="J723">
        <v>0</v>
      </c>
      <c r="K723">
        <v>0</v>
      </c>
      <c r="L723">
        <v>335.75588255125439</v>
      </c>
      <c r="M723">
        <v>0</v>
      </c>
      <c r="N723">
        <v>0</v>
      </c>
      <c r="O723">
        <v>7476.4250629338476</v>
      </c>
      <c r="P723">
        <v>0</v>
      </c>
      <c r="Q723">
        <v>0</v>
      </c>
      <c r="R723">
        <v>0</v>
      </c>
      <c r="S723">
        <v>0</v>
      </c>
      <c r="T723">
        <v>12596.443914628733</v>
      </c>
      <c r="U723">
        <v>486.23812459083422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73.764517190027959</v>
      </c>
      <c r="AB723">
        <v>13156.446556409595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10850</v>
      </c>
      <c r="AN723">
        <v>0</v>
      </c>
      <c r="AO723">
        <v>0</v>
      </c>
      <c r="AP723">
        <v>809.91355729585462</v>
      </c>
      <c r="AQ723">
        <v>0</v>
      </c>
      <c r="AR723">
        <v>0.28343781399777773</v>
      </c>
      <c r="AS723">
        <v>1033.6396409228757</v>
      </c>
      <c r="AT723">
        <v>6.0875978967715536</v>
      </c>
      <c r="AU723">
        <v>0</v>
      </c>
      <c r="AV723">
        <v>57.114037236404933</v>
      </c>
      <c r="AW723">
        <v>0</v>
      </c>
      <c r="AX723">
        <v>2662.7576808121198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15419.795951978025</v>
      </c>
      <c r="BI723">
        <v>0</v>
      </c>
      <c r="BJ723">
        <v>0</v>
      </c>
      <c r="BK723">
        <v>0.28311522044385118</v>
      </c>
      <c r="BL723">
        <v>0</v>
      </c>
      <c r="BM723">
        <v>336.62001464584171</v>
      </c>
      <c r="BN723">
        <v>336.90312986628555</v>
      </c>
      <c r="BO723">
        <v>0</v>
      </c>
      <c r="BP723">
        <v>0</v>
      </c>
      <c r="BQ723">
        <v>0</v>
      </c>
      <c r="BR723">
        <v>476.51540739592986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476.51540739592986</v>
      </c>
      <c r="BZ723">
        <v>0</v>
      </c>
      <c r="CA723">
        <v>392.70387147718048</v>
      </c>
      <c r="CB723">
        <v>0</v>
      </c>
      <c r="CC723">
        <v>4407.0156905575523</v>
      </c>
      <c r="CD723">
        <v>0</v>
      </c>
      <c r="CE723">
        <v>129.30427904017407</v>
      </c>
      <c r="CF723">
        <v>9.684010093307144</v>
      </c>
      <c r="CG723">
        <v>4938.7078511682139</v>
      </c>
      <c r="CH723">
        <v>2.593034515359999</v>
      </c>
      <c r="CI723">
        <v>0</v>
      </c>
      <c r="CJ723">
        <v>0</v>
      </c>
      <c r="CK723">
        <v>0</v>
      </c>
      <c r="CL723">
        <v>2.593034515359999</v>
      </c>
      <c r="CM723">
        <v>41807.386994267254</v>
      </c>
    </row>
    <row r="724" spans="1:91" x14ac:dyDescent="0.2">
      <c r="A724">
        <v>309</v>
      </c>
      <c r="B724">
        <v>0</v>
      </c>
      <c r="C724">
        <v>7006.8765467640924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7006.8765467640924</v>
      </c>
      <c r="P724">
        <v>0</v>
      </c>
      <c r="Q724">
        <v>0</v>
      </c>
      <c r="R724">
        <v>0</v>
      </c>
      <c r="S724">
        <v>0</v>
      </c>
      <c r="T724">
        <v>8891.6074691496942</v>
      </c>
      <c r="U724">
        <v>486.23812459083422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65.962100191695029</v>
      </c>
      <c r="AB724">
        <v>9443.8076939322236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0.28343781399777773</v>
      </c>
      <c r="AS724">
        <v>0</v>
      </c>
      <c r="AT724">
        <v>6.0875978967715536</v>
      </c>
      <c r="AU724">
        <v>0</v>
      </c>
      <c r="AV724">
        <v>6.0875978967715536</v>
      </c>
      <c r="AW724">
        <v>2880.9534452526532</v>
      </c>
      <c r="AX724">
        <v>1331.3788404060599</v>
      </c>
      <c r="AY724">
        <v>423.40532317837847</v>
      </c>
      <c r="AZ724">
        <v>0</v>
      </c>
      <c r="BA724">
        <v>6491.5566504626249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11139.752892907258</v>
      </c>
      <c r="BI724">
        <v>0</v>
      </c>
      <c r="BJ724">
        <v>0</v>
      </c>
      <c r="BK724">
        <v>0</v>
      </c>
      <c r="BL724">
        <v>0</v>
      </c>
      <c r="BM724">
        <v>1009.8600439375251</v>
      </c>
      <c r="BN724">
        <v>1009.8600439375251</v>
      </c>
      <c r="BO724">
        <v>0</v>
      </c>
      <c r="BP724">
        <v>0</v>
      </c>
      <c r="BQ724">
        <v>0</v>
      </c>
      <c r="BR724">
        <v>1841.8339700072829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1841.8339700072829</v>
      </c>
      <c r="BZ724">
        <v>0</v>
      </c>
      <c r="CA724">
        <v>117.81116144315415</v>
      </c>
      <c r="CB724">
        <v>0</v>
      </c>
      <c r="CC724">
        <v>3605.7401104561795</v>
      </c>
      <c r="CD724">
        <v>0</v>
      </c>
      <c r="CE724">
        <v>58.916042316048099</v>
      </c>
      <c r="CF724">
        <v>27.485405342154777</v>
      </c>
      <c r="CG724">
        <v>3809.9527195575365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34252.083867105917</v>
      </c>
    </row>
    <row r="725" spans="1:91" x14ac:dyDescent="0.2">
      <c r="A725">
        <v>310</v>
      </c>
      <c r="B725">
        <v>0</v>
      </c>
      <c r="C725">
        <v>6239.5484671407921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6239.5484671407921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12.30385653569728</v>
      </c>
      <c r="AA725">
        <v>65.962100191695029</v>
      </c>
      <c r="AB725">
        <v>78.265956727392307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262.75889240085758</v>
      </c>
      <c r="AW725">
        <v>1440.4767226263266</v>
      </c>
      <c r="AX725">
        <v>1775.1717872080799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10.964901018865781</v>
      </c>
      <c r="BH725">
        <v>3489.3723032541302</v>
      </c>
      <c r="BI725">
        <v>0</v>
      </c>
      <c r="BJ725">
        <v>0</v>
      </c>
      <c r="BK725">
        <v>0.56623044088770236</v>
      </c>
      <c r="BL725">
        <v>0.11033419151203873</v>
      </c>
      <c r="BM725">
        <v>3029.5801318125755</v>
      </c>
      <c r="BN725">
        <v>3030.2566964449752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2.0475793534200637</v>
      </c>
      <c r="BY725">
        <v>2.0475793534200637</v>
      </c>
      <c r="BZ725">
        <v>0</v>
      </c>
      <c r="CA725">
        <v>0</v>
      </c>
      <c r="CB725">
        <v>0</v>
      </c>
      <c r="CC725">
        <v>400.63779005068659</v>
      </c>
      <c r="CD725">
        <v>0</v>
      </c>
      <c r="CE725">
        <v>410.99135876106288</v>
      </c>
      <c r="CF725">
        <v>46.4973018526658</v>
      </c>
      <c r="CG725">
        <v>858.1264506644153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13697.617453585124</v>
      </c>
    </row>
    <row r="726" spans="1:91" x14ac:dyDescent="0.2">
      <c r="A726">
        <v>311</v>
      </c>
      <c r="B726">
        <v>0</v>
      </c>
      <c r="C726">
        <v>2580.3214493667779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472.7078314890104</v>
      </c>
      <c r="M726">
        <v>0</v>
      </c>
      <c r="N726">
        <v>0</v>
      </c>
      <c r="O726">
        <v>3053.0292808557883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244.49609871054292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248.92846396069424</v>
      </c>
      <c r="BF726">
        <v>0</v>
      </c>
      <c r="BG726">
        <v>0</v>
      </c>
      <c r="BH726">
        <v>493.42456267123714</v>
      </c>
      <c r="BI726">
        <v>0</v>
      </c>
      <c r="BJ726">
        <v>0</v>
      </c>
      <c r="BK726">
        <v>1.9818065431069583</v>
      </c>
      <c r="BL726">
        <v>0.44133676604815492</v>
      </c>
      <c r="BM726">
        <v>673.24002929168341</v>
      </c>
      <c r="BN726">
        <v>675.66317260083849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34.789924420577627</v>
      </c>
      <c r="CE726">
        <v>0</v>
      </c>
      <c r="CF726">
        <v>61.664233197249828</v>
      </c>
      <c r="CG726">
        <v>96.454157617827462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4318.5711737456913</v>
      </c>
    </row>
    <row r="727" spans="1:91" x14ac:dyDescent="0.2">
      <c r="A727">
        <v>312</v>
      </c>
      <c r="B727">
        <v>0</v>
      </c>
      <c r="C727">
        <v>4051.9127948094419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4051.9127948094419</v>
      </c>
      <c r="P727">
        <v>680.47711551055886</v>
      </c>
      <c r="Q727">
        <v>0</v>
      </c>
      <c r="R727">
        <v>0</v>
      </c>
      <c r="S727">
        <v>0</v>
      </c>
      <c r="T727">
        <v>0</v>
      </c>
      <c r="U727">
        <v>486.23812459083422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65.962100191695029</v>
      </c>
      <c r="AB727">
        <v>1232.6773402930883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700.44716671055994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244.49609871054292</v>
      </c>
      <c r="AW727">
        <v>0</v>
      </c>
      <c r="AX727">
        <v>2662.7576808121198</v>
      </c>
      <c r="AY727">
        <v>0</v>
      </c>
      <c r="AZ727">
        <v>0.27812500000000001</v>
      </c>
      <c r="BA727">
        <v>0</v>
      </c>
      <c r="BB727">
        <v>0</v>
      </c>
      <c r="BC727">
        <v>0</v>
      </c>
      <c r="BD727">
        <v>346.16199774148669</v>
      </c>
      <c r="BE727">
        <v>0</v>
      </c>
      <c r="BF727">
        <v>0</v>
      </c>
      <c r="BG727">
        <v>0</v>
      </c>
      <c r="BH727">
        <v>3954.141068974709</v>
      </c>
      <c r="BI727">
        <v>0</v>
      </c>
      <c r="BJ727">
        <v>0</v>
      </c>
      <c r="BK727">
        <v>0</v>
      </c>
      <c r="BL727">
        <v>0</v>
      </c>
      <c r="BM727">
        <v>673.24002929168341</v>
      </c>
      <c r="BN727">
        <v>673.24002929168341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97.780951198984027</v>
      </c>
      <c r="CG727">
        <v>97.780951198984027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10009.752184567908</v>
      </c>
    </row>
    <row r="728" spans="1:91" x14ac:dyDescent="0.2">
      <c r="A728">
        <v>313</v>
      </c>
      <c r="B728">
        <v>0</v>
      </c>
      <c r="C728">
        <v>4695.4986878268446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4695.4986878268446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1.0051224975559583</v>
      </c>
      <c r="AA728">
        <v>7.5117071566069322</v>
      </c>
      <c r="AB728">
        <v>8.5168296541628905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36.525587380629318</v>
      </c>
      <c r="AU728">
        <v>4.5080222907771104</v>
      </c>
      <c r="AV728">
        <v>108.14047657603831</v>
      </c>
      <c r="AW728">
        <v>0</v>
      </c>
      <c r="AX728">
        <v>443.79294680201997</v>
      </c>
      <c r="AY728">
        <v>521.74133423209844</v>
      </c>
      <c r="AZ728">
        <v>0.55625000000000002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1115.2646172815632</v>
      </c>
      <c r="BI728">
        <v>0</v>
      </c>
      <c r="BJ728">
        <v>0</v>
      </c>
      <c r="BK728">
        <v>0</v>
      </c>
      <c r="BL728">
        <v>0</v>
      </c>
      <c r="BM728">
        <v>2692.9601171667337</v>
      </c>
      <c r="BN728">
        <v>2692.9601171667337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2.0475793534200637</v>
      </c>
      <c r="BY728">
        <v>2.0475793534200637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34.684848873003531</v>
      </c>
      <c r="CF728">
        <v>44.076299329339015</v>
      </c>
      <c r="CG728">
        <v>78.761148202342554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8593.0489794850673</v>
      </c>
    </row>
    <row r="729" spans="1:91" x14ac:dyDescent="0.2">
      <c r="A729">
        <v>314</v>
      </c>
      <c r="B729">
        <v>0</v>
      </c>
      <c r="C729">
        <v>2849.265039796308</v>
      </c>
      <c r="D729">
        <v>0</v>
      </c>
      <c r="E729">
        <v>0</v>
      </c>
      <c r="F729">
        <v>0</v>
      </c>
      <c r="G729">
        <v>0</v>
      </c>
      <c r="H729">
        <v>259.74157899187929</v>
      </c>
      <c r="I729">
        <v>0</v>
      </c>
      <c r="J729">
        <v>0</v>
      </c>
      <c r="K729">
        <v>0</v>
      </c>
      <c r="L729">
        <v>1007.2676476537631</v>
      </c>
      <c r="M729">
        <v>0</v>
      </c>
      <c r="N729">
        <v>0</v>
      </c>
      <c r="O729">
        <v>4116.2742664419502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7.8024169983329283</v>
      </c>
      <c r="AB729">
        <v>7.8024169983329283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30.43798948385777</v>
      </c>
      <c r="AU729">
        <v>22.540111453885551</v>
      </c>
      <c r="AV729">
        <v>244.49609871054292</v>
      </c>
      <c r="AW729">
        <v>0</v>
      </c>
      <c r="AX729">
        <v>443.79294680201997</v>
      </c>
      <c r="AY729">
        <v>423.40532317837847</v>
      </c>
      <c r="AZ729">
        <v>0.6953125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1165.3677821286847</v>
      </c>
      <c r="BI729">
        <v>0</v>
      </c>
      <c r="BJ729">
        <v>0</v>
      </c>
      <c r="BK729">
        <v>0</v>
      </c>
      <c r="BL729">
        <v>0</v>
      </c>
      <c r="BM729">
        <v>2356.3401025208918</v>
      </c>
      <c r="BN729">
        <v>2356.3401025208918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157.08154859087219</v>
      </c>
      <c r="CB729">
        <v>0</v>
      </c>
      <c r="CC729">
        <v>0</v>
      </c>
      <c r="CD729">
        <v>0</v>
      </c>
      <c r="CE729">
        <v>0</v>
      </c>
      <c r="CF729">
        <v>16.9470176632875</v>
      </c>
      <c r="CG729">
        <v>174.0285662541597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7819.8131343440191</v>
      </c>
    </row>
    <row r="730" spans="1:91" x14ac:dyDescent="0.2">
      <c r="A730">
        <v>315</v>
      </c>
      <c r="B730">
        <v>0</v>
      </c>
      <c r="C730">
        <v>2616.6929343429529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945.4156629780208</v>
      </c>
      <c r="M730">
        <v>0</v>
      </c>
      <c r="N730">
        <v>0</v>
      </c>
      <c r="O730">
        <v>3562.1085973209738</v>
      </c>
      <c r="P730">
        <v>340.23855775527943</v>
      </c>
      <c r="Q730">
        <v>0</v>
      </c>
      <c r="R730">
        <v>0</v>
      </c>
      <c r="S730">
        <v>0</v>
      </c>
      <c r="T730">
        <v>0</v>
      </c>
      <c r="U730">
        <v>972.47624918166844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1312.7148069369478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244.49609871054292</v>
      </c>
      <c r="AT730">
        <v>24.350391587086214</v>
      </c>
      <c r="AU730">
        <v>13.524066872331332</v>
      </c>
      <c r="AV730">
        <v>244.49609871054292</v>
      </c>
      <c r="AW730">
        <v>0</v>
      </c>
      <c r="AX730">
        <v>2662.7576808121198</v>
      </c>
      <c r="AY730">
        <v>0</v>
      </c>
      <c r="AZ730">
        <v>1.1125</v>
      </c>
      <c r="BA730">
        <v>0</v>
      </c>
      <c r="BB730">
        <v>0</v>
      </c>
      <c r="BC730">
        <v>0</v>
      </c>
      <c r="BD730">
        <v>0</v>
      </c>
      <c r="BE730">
        <v>497.85692792138849</v>
      </c>
      <c r="BF730">
        <v>0</v>
      </c>
      <c r="BG730">
        <v>0</v>
      </c>
      <c r="BH730">
        <v>3688.5937646140119</v>
      </c>
      <c r="BI730">
        <v>636.18267196568831</v>
      </c>
      <c r="BJ730">
        <v>0</v>
      </c>
      <c r="BK730">
        <v>0</v>
      </c>
      <c r="BL730">
        <v>0</v>
      </c>
      <c r="BM730">
        <v>3702.8201611042587</v>
      </c>
      <c r="BN730">
        <v>4339.002833069947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4.0951587068401274</v>
      </c>
      <c r="BY730">
        <v>4.0951587068401274</v>
      </c>
      <c r="BZ730">
        <v>0.24477057971907384</v>
      </c>
      <c r="CA730">
        <v>16.012281752053795</v>
      </c>
      <c r="CB730">
        <v>0</v>
      </c>
      <c r="CC730">
        <v>0</v>
      </c>
      <c r="CD730">
        <v>0</v>
      </c>
      <c r="CE730">
        <v>0</v>
      </c>
      <c r="CF730">
        <v>64.825589882366145</v>
      </c>
      <c r="CG730">
        <v>81.082642214139014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12987.597802862858</v>
      </c>
    </row>
    <row r="731" spans="1:91" x14ac:dyDescent="0.2">
      <c r="A731">
        <v>316</v>
      </c>
      <c r="B731">
        <v>0</v>
      </c>
      <c r="C731">
        <v>7006.8765467640924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7006.8765467640924</v>
      </c>
      <c r="P731">
        <v>1360.9542310211177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1624.8508847285632</v>
      </c>
      <c r="X731">
        <v>0</v>
      </c>
      <c r="Y731">
        <v>0</v>
      </c>
      <c r="Z731">
        <v>0</v>
      </c>
      <c r="AA731">
        <v>0</v>
      </c>
      <c r="AB731">
        <v>2985.8051157496811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809.91355729585462</v>
      </c>
      <c r="AQ731">
        <v>0</v>
      </c>
      <c r="AR731">
        <v>0</v>
      </c>
      <c r="AS731">
        <v>0</v>
      </c>
      <c r="AT731">
        <v>0</v>
      </c>
      <c r="AU731">
        <v>37.857169670187268</v>
      </c>
      <c r="AV731">
        <v>244.49609871054292</v>
      </c>
      <c r="AW731">
        <v>0</v>
      </c>
      <c r="AX731">
        <v>0</v>
      </c>
      <c r="AY731">
        <v>0</v>
      </c>
      <c r="AZ731">
        <v>0.55625000000000002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1092.8230756765849</v>
      </c>
      <c r="BI731">
        <v>0</v>
      </c>
      <c r="BJ731">
        <v>0</v>
      </c>
      <c r="BK731">
        <v>0</v>
      </c>
      <c r="BL731">
        <v>0</v>
      </c>
      <c r="BM731">
        <v>1346.4800585833668</v>
      </c>
      <c r="BN731">
        <v>1346.4800585833668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31.116909127144957</v>
      </c>
      <c r="CG731">
        <v>31.116909127144957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12463.10170590087</v>
      </c>
    </row>
    <row r="732" spans="1:91" x14ac:dyDescent="0.2">
      <c r="A732">
        <v>317</v>
      </c>
      <c r="B732">
        <v>0</v>
      </c>
      <c r="C732">
        <v>5752.9450390163456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5752.9450390163456</v>
      </c>
      <c r="P732">
        <v>680.47711551055886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759.67819720000477</v>
      </c>
      <c r="Y732">
        <v>0</v>
      </c>
      <c r="Z732">
        <v>0</v>
      </c>
      <c r="AA732">
        <v>15.314124154939861</v>
      </c>
      <c r="AB732">
        <v>1455.4694368655034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12.175195793543107</v>
      </c>
      <c r="AU732">
        <v>9.0160445815542207</v>
      </c>
      <c r="AV732">
        <v>244.49609871054292</v>
      </c>
      <c r="AW732">
        <v>0</v>
      </c>
      <c r="AX732">
        <v>1360.5321723508191</v>
      </c>
      <c r="AY732">
        <v>846.81064635675693</v>
      </c>
      <c r="AZ732">
        <v>0.55625000000000002</v>
      </c>
      <c r="BA732">
        <v>0</v>
      </c>
      <c r="BB732">
        <v>0</v>
      </c>
      <c r="BC732">
        <v>0</v>
      </c>
      <c r="BD732">
        <v>0</v>
      </c>
      <c r="BE732">
        <v>2020.4241153499843</v>
      </c>
      <c r="BF732">
        <v>0</v>
      </c>
      <c r="BG732">
        <v>0</v>
      </c>
      <c r="BH732">
        <v>4494.0105231432008</v>
      </c>
      <c r="BI732">
        <v>106.03044532761471</v>
      </c>
      <c r="BJ732">
        <v>0</v>
      </c>
      <c r="BK732">
        <v>0</v>
      </c>
      <c r="BL732">
        <v>0</v>
      </c>
      <c r="BM732">
        <v>2356.3401025208918</v>
      </c>
      <c r="BN732">
        <v>2462.3705478485067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15.206344648328859</v>
      </c>
      <c r="CB732">
        <v>0</v>
      </c>
      <c r="CC732">
        <v>0</v>
      </c>
      <c r="CD732">
        <v>14.909967608818981</v>
      </c>
      <c r="CE732">
        <v>0</v>
      </c>
      <c r="CF732">
        <v>74.338830870923843</v>
      </c>
      <c r="CG732">
        <v>104.45514312807168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14269.250690001627</v>
      </c>
    </row>
    <row r="733" spans="1:91" x14ac:dyDescent="0.2">
      <c r="A733">
        <v>318</v>
      </c>
      <c r="B733">
        <v>0</v>
      </c>
      <c r="C733">
        <v>5429.5864891630863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671.51176510250878</v>
      </c>
      <c r="M733">
        <v>242.00460433547849</v>
      </c>
      <c r="N733">
        <v>0</v>
      </c>
      <c r="O733">
        <v>6343.1028586010734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1.5076837463339374</v>
      </c>
      <c r="AA733">
        <v>30.628248309879723</v>
      </c>
      <c r="AB733">
        <v>32.135932056213662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700.44716671055994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930.75889818710459</v>
      </c>
      <c r="AT733">
        <v>156.84125975021072</v>
      </c>
      <c r="AU733">
        <v>0</v>
      </c>
      <c r="AV733">
        <v>0</v>
      </c>
      <c r="AW733">
        <v>0</v>
      </c>
      <c r="AX733">
        <v>887.58589360403994</v>
      </c>
      <c r="AY733">
        <v>0</v>
      </c>
      <c r="AZ733">
        <v>0.97343749999999996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2676.6066557519148</v>
      </c>
      <c r="BI733">
        <v>212.06089065522943</v>
      </c>
      <c r="BJ733">
        <v>0</v>
      </c>
      <c r="BK733">
        <v>0</v>
      </c>
      <c r="BL733">
        <v>0</v>
      </c>
      <c r="BM733">
        <v>3029.5801318125755</v>
      </c>
      <c r="BN733">
        <v>3241.6410224678048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4.9699892029396606</v>
      </c>
      <c r="CE733">
        <v>0</v>
      </c>
      <c r="CF733">
        <v>100.25761127531196</v>
      </c>
      <c r="CG733">
        <v>105.22760047825162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12398.714069355261</v>
      </c>
    </row>
    <row r="734" spans="1:91" x14ac:dyDescent="0.2">
      <c r="A734">
        <v>319</v>
      </c>
      <c r="B734">
        <v>0</v>
      </c>
      <c r="C734">
        <v>2078.8057534838922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2078.8057534838922</v>
      </c>
      <c r="P734">
        <v>1360.9542310211177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1360.9542310211177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809.91355729585462</v>
      </c>
      <c r="AQ734">
        <v>0</v>
      </c>
      <c r="AR734">
        <v>0</v>
      </c>
      <c r="AS734">
        <v>244.49609871054292</v>
      </c>
      <c r="AT734">
        <v>69.289233029948036</v>
      </c>
      <c r="AU734">
        <v>84.730383921928762</v>
      </c>
      <c r="AV734">
        <v>0</v>
      </c>
      <c r="AW734">
        <v>0</v>
      </c>
      <c r="AX734">
        <v>0</v>
      </c>
      <c r="AY734">
        <v>0</v>
      </c>
      <c r="AZ734">
        <v>0.41718749999999999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1208.8464604582744</v>
      </c>
      <c r="BI734">
        <v>0</v>
      </c>
      <c r="BJ734">
        <v>0</v>
      </c>
      <c r="BK734">
        <v>0</v>
      </c>
      <c r="BL734">
        <v>0</v>
      </c>
      <c r="BM734">
        <v>2692.9601171667337</v>
      </c>
      <c r="BN734">
        <v>2692.9601171667337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51.054514370799325</v>
      </c>
      <c r="CG734">
        <v>51.054514370799325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7392.6210765008182</v>
      </c>
    </row>
    <row r="735" spans="1:91" x14ac:dyDescent="0.2">
      <c r="A735">
        <v>320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2041.4313465316766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1137.8025435833395</v>
      </c>
      <c r="Y735">
        <v>0</v>
      </c>
      <c r="Z735">
        <v>0</v>
      </c>
      <c r="AA735">
        <v>0</v>
      </c>
      <c r="AB735">
        <v>3179.233890115016</v>
      </c>
      <c r="AC735">
        <v>0</v>
      </c>
      <c r="AD735">
        <v>0</v>
      </c>
      <c r="AE735">
        <v>0</v>
      </c>
      <c r="AF735">
        <v>0</v>
      </c>
      <c r="AG735">
        <v>181.55648642959628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12.175195793543107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193.73168222313939</v>
      </c>
      <c r="BI735">
        <v>0</v>
      </c>
      <c r="BJ735">
        <v>0</v>
      </c>
      <c r="BK735">
        <v>0</v>
      </c>
      <c r="BL735">
        <v>0</v>
      </c>
      <c r="BM735">
        <v>4039.4401757501005</v>
      </c>
      <c r="BN735">
        <v>4039.4401757501005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19.368020186614288</v>
      </c>
      <c r="CG735">
        <v>19.368020186614288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7431.7737682748702</v>
      </c>
    </row>
    <row r="736" spans="1:91" x14ac:dyDescent="0.2">
      <c r="A736">
        <v>321</v>
      </c>
      <c r="B736">
        <v>0</v>
      </c>
      <c r="C736">
        <v>537.88718085906044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537.88718085906044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823.53940352189329</v>
      </c>
      <c r="Y736">
        <v>0</v>
      </c>
      <c r="Z736">
        <v>0</v>
      </c>
      <c r="AA736">
        <v>0</v>
      </c>
      <c r="AB736">
        <v>823.53940352189329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244.49609871054292</v>
      </c>
      <c r="AT736">
        <v>54.788381070943984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0.41718749999999999</v>
      </c>
      <c r="BA736">
        <v>0</v>
      </c>
      <c r="BB736">
        <v>0</v>
      </c>
      <c r="BC736">
        <v>0.40151206795507166</v>
      </c>
      <c r="BD736">
        <v>0</v>
      </c>
      <c r="BE736">
        <v>248.92846396069424</v>
      </c>
      <c r="BF736">
        <v>0</v>
      </c>
      <c r="BG736">
        <v>0</v>
      </c>
      <c r="BH736">
        <v>549.03164331013625</v>
      </c>
      <c r="BI736">
        <v>0</v>
      </c>
      <c r="BJ736">
        <v>0</v>
      </c>
      <c r="BK736">
        <v>0</v>
      </c>
      <c r="BL736">
        <v>0</v>
      </c>
      <c r="BM736">
        <v>3702.8201611042587</v>
      </c>
      <c r="BN736">
        <v>3702.8201611042587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100.25761127531196</v>
      </c>
      <c r="CG736">
        <v>100.25761127531196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5713.5360000706605</v>
      </c>
    </row>
    <row r="737" spans="1:91" x14ac:dyDescent="0.2">
      <c r="A737">
        <v>322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292.76115421651144</v>
      </c>
      <c r="M737">
        <v>0</v>
      </c>
      <c r="N737">
        <v>0</v>
      </c>
      <c r="O737">
        <v>292.76115421651144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171.34211170921478</v>
      </c>
      <c r="AU737">
        <v>9.0160445815542207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180.35815629076899</v>
      </c>
      <c r="BI737">
        <v>0</v>
      </c>
      <c r="BJ737">
        <v>0</v>
      </c>
      <c r="BK737">
        <v>0</v>
      </c>
      <c r="BL737">
        <v>0</v>
      </c>
      <c r="BM737">
        <v>1346.4800585833668</v>
      </c>
      <c r="BN737">
        <v>1346.4800585833668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50.128805637655979</v>
      </c>
      <c r="CG737">
        <v>50.128805637655979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1869.7281747283032</v>
      </c>
    </row>
    <row r="738" spans="1:91" x14ac:dyDescent="0.2">
      <c r="A738">
        <v>323</v>
      </c>
      <c r="B738">
        <v>0</v>
      </c>
      <c r="C738">
        <v>2616.6929343429529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333.94096715000899</v>
      </c>
      <c r="M738">
        <v>0</v>
      </c>
      <c r="N738">
        <v>0</v>
      </c>
      <c r="O738">
        <v>2950.6339014929617</v>
      </c>
      <c r="P738">
        <v>1020.7156732658383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1020.7156732658383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70.589905523267788</v>
      </c>
      <c r="AM738">
        <v>0</v>
      </c>
      <c r="AN738">
        <v>0</v>
      </c>
      <c r="AO738">
        <v>0</v>
      </c>
      <c r="AP738">
        <v>809.91355729585462</v>
      </c>
      <c r="AQ738">
        <v>0</v>
      </c>
      <c r="AR738">
        <v>0</v>
      </c>
      <c r="AS738">
        <v>0</v>
      </c>
      <c r="AT738">
        <v>75.376830926719592</v>
      </c>
      <c r="AU738">
        <v>4.5080222907771104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960.38831603661913</v>
      </c>
      <c r="BI738">
        <v>0</v>
      </c>
      <c r="BJ738">
        <v>0</v>
      </c>
      <c r="BK738">
        <v>0</v>
      </c>
      <c r="BL738">
        <v>0</v>
      </c>
      <c r="BM738">
        <v>1346.4800585833668</v>
      </c>
      <c r="BN738">
        <v>1346.4800585833668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50.484929313759238</v>
      </c>
      <c r="CG738">
        <v>50.484929313759238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6328.7028786925457</v>
      </c>
    </row>
    <row r="739" spans="1:91" x14ac:dyDescent="0.2">
      <c r="A739">
        <v>324</v>
      </c>
      <c r="B739">
        <v>0</v>
      </c>
      <c r="C739">
        <v>1075.7743617181209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1075.7743617181209</v>
      </c>
      <c r="P739">
        <v>1020.7156732658383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7.8225032360534517</v>
      </c>
      <c r="W739">
        <v>0</v>
      </c>
      <c r="X739">
        <v>556.21662427600688</v>
      </c>
      <c r="Y739">
        <v>0</v>
      </c>
      <c r="Z739">
        <v>0</v>
      </c>
      <c r="AA739">
        <v>0.87212952517798903</v>
      </c>
      <c r="AB739">
        <v>1585.6269303030767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244.49609871054292</v>
      </c>
      <c r="AT739">
        <v>24.350391587086214</v>
      </c>
      <c r="AU739">
        <v>46.873214251741487</v>
      </c>
      <c r="AV739">
        <v>0</v>
      </c>
      <c r="AW739">
        <v>0</v>
      </c>
      <c r="AX739">
        <v>0</v>
      </c>
      <c r="AY739">
        <v>0</v>
      </c>
      <c r="AZ739">
        <v>1.1125</v>
      </c>
      <c r="BA739">
        <v>0</v>
      </c>
      <c r="BB739">
        <v>0</v>
      </c>
      <c r="BC739">
        <v>0</v>
      </c>
      <c r="BD739">
        <v>0</v>
      </c>
      <c r="BE739">
        <v>1493.5707837641655</v>
      </c>
      <c r="BF739">
        <v>0</v>
      </c>
      <c r="BG739">
        <v>0</v>
      </c>
      <c r="BH739">
        <v>1810.4029883135363</v>
      </c>
      <c r="BI739">
        <v>848.24356262091771</v>
      </c>
      <c r="BJ739">
        <v>0</v>
      </c>
      <c r="BK739">
        <v>0</v>
      </c>
      <c r="BL739">
        <v>0</v>
      </c>
      <c r="BM739">
        <v>4712.6802050417837</v>
      </c>
      <c r="BN739">
        <v>5560.9237676627017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100.25761127531196</v>
      </c>
      <c r="CG739">
        <v>100.25761127531196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10132.985659272748</v>
      </c>
    </row>
    <row r="740" spans="1:91" x14ac:dyDescent="0.2">
      <c r="A740">
        <v>325</v>
      </c>
      <c r="B740">
        <v>0</v>
      </c>
      <c r="C740">
        <v>1613.6615425771813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335.75588255125439</v>
      </c>
      <c r="M740">
        <v>0</v>
      </c>
      <c r="N740">
        <v>0</v>
      </c>
      <c r="O740">
        <v>1949.4174251284358</v>
      </c>
      <c r="P740">
        <v>0</v>
      </c>
      <c r="Q740">
        <v>3019.0243191802401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7759.043253104398</v>
      </c>
      <c r="X740">
        <v>4469.6042089904886</v>
      </c>
      <c r="Y740">
        <v>0</v>
      </c>
      <c r="Z740">
        <v>3.0153674926678748</v>
      </c>
      <c r="AA740">
        <v>0</v>
      </c>
      <c r="AB740">
        <v>15250.687148767794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24408.612074111097</v>
      </c>
      <c r="AY740">
        <v>0</v>
      </c>
      <c r="AZ740">
        <v>0</v>
      </c>
      <c r="BA740">
        <v>2596.6226601850499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27005.234734296148</v>
      </c>
      <c r="BI740">
        <v>0</v>
      </c>
      <c r="BJ740">
        <v>0</v>
      </c>
      <c r="BK740">
        <v>0.28311522044385118</v>
      </c>
      <c r="BL740">
        <v>0</v>
      </c>
      <c r="BM740">
        <v>1009.8600439375251</v>
      </c>
      <c r="BN740">
        <v>1010.143159157969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47.124464577261662</v>
      </c>
      <c r="CB740">
        <v>0</v>
      </c>
      <c r="CC740">
        <v>0</v>
      </c>
      <c r="CD740">
        <v>0</v>
      </c>
      <c r="CE740">
        <v>0</v>
      </c>
      <c r="CF740">
        <v>7.3056998461677223</v>
      </c>
      <c r="CG740">
        <v>54.430164423429382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45269.912631773776</v>
      </c>
    </row>
    <row r="741" spans="1:91" x14ac:dyDescent="0.2">
      <c r="A741">
        <v>326</v>
      </c>
      <c r="B741">
        <v>0</v>
      </c>
      <c r="C741">
        <v>5752.9450390163456</v>
      </c>
      <c r="D741">
        <v>0</v>
      </c>
      <c r="E741">
        <v>0</v>
      </c>
      <c r="F741">
        <v>0</v>
      </c>
      <c r="G741">
        <v>5247.9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11000.845039016345</v>
      </c>
      <c r="P741">
        <v>340.23855775527943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340.23855775527943</v>
      </c>
      <c r="AC741">
        <v>0</v>
      </c>
      <c r="AD741">
        <v>0</v>
      </c>
      <c r="AE741">
        <v>0</v>
      </c>
      <c r="AF741">
        <v>0</v>
      </c>
      <c r="AG741">
        <v>998.39416525239915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244.49609871054292</v>
      </c>
      <c r="AW741">
        <v>0</v>
      </c>
      <c r="AX741">
        <v>6656.8942020302993</v>
      </c>
      <c r="AY741">
        <v>98.336011053719943</v>
      </c>
      <c r="AZ741">
        <v>0</v>
      </c>
      <c r="BA741">
        <v>0</v>
      </c>
      <c r="BB741">
        <v>0</v>
      </c>
      <c r="BC741">
        <v>0</v>
      </c>
      <c r="BD741">
        <v>32.439193401216528</v>
      </c>
      <c r="BE741">
        <v>0</v>
      </c>
      <c r="BF741">
        <v>0</v>
      </c>
      <c r="BG741">
        <v>0</v>
      </c>
      <c r="BH741">
        <v>8030.5596704481777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4294.7236408623776</v>
      </c>
      <c r="BW741">
        <v>0</v>
      </c>
      <c r="BX741">
        <v>0</v>
      </c>
      <c r="BY741">
        <v>4294.7236408623776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81.403518592736603</v>
      </c>
      <c r="CG741">
        <v>81.403518592736603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23747.770426674913</v>
      </c>
    </row>
    <row r="742" spans="1:91" x14ac:dyDescent="0.2">
      <c r="A742">
        <v>327</v>
      </c>
      <c r="B742">
        <v>0</v>
      </c>
      <c r="C742">
        <v>4266.4414258152428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457.61854075076047</v>
      </c>
      <c r="M742">
        <v>0</v>
      </c>
      <c r="N742">
        <v>0</v>
      </c>
      <c r="O742">
        <v>4724.0599665660029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3879.521626552199</v>
      </c>
      <c r="X742">
        <v>0</v>
      </c>
      <c r="Y742">
        <v>0</v>
      </c>
      <c r="Z742">
        <v>0.50256124877797914</v>
      </c>
      <c r="AA742">
        <v>0</v>
      </c>
      <c r="AB742">
        <v>3880.024187800977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700.44716671055994</v>
      </c>
      <c r="AL742">
        <v>0</v>
      </c>
      <c r="AM742">
        <v>0</v>
      </c>
      <c r="AN742">
        <v>218.93214068561713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13313.788404060599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398.07721587920457</v>
      </c>
      <c r="BG742">
        <v>0</v>
      </c>
      <c r="BH742">
        <v>14631.24492733598</v>
      </c>
      <c r="BI742">
        <v>0</v>
      </c>
      <c r="BJ742">
        <v>0</v>
      </c>
      <c r="BK742">
        <v>0</v>
      </c>
      <c r="BL742">
        <v>0</v>
      </c>
      <c r="BM742">
        <v>336.62001464584171</v>
      </c>
      <c r="BN742">
        <v>336.62001464584171</v>
      </c>
      <c r="BO742">
        <v>0</v>
      </c>
      <c r="BP742">
        <v>0</v>
      </c>
      <c r="BQ742">
        <v>585.86122680541723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585.86122680541723</v>
      </c>
      <c r="BZ742">
        <v>0</v>
      </c>
      <c r="CA742">
        <v>23.562232288630831</v>
      </c>
      <c r="CB742">
        <v>0</v>
      </c>
      <c r="CC742">
        <v>0</v>
      </c>
      <c r="CD742">
        <v>0</v>
      </c>
      <c r="CE742">
        <v>656.57681512252884</v>
      </c>
      <c r="CF742">
        <v>25.833395852013389</v>
      </c>
      <c r="CG742">
        <v>705.97244326317309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24863.782766417396</v>
      </c>
    </row>
    <row r="743" spans="1:91" x14ac:dyDescent="0.2">
      <c r="A743">
        <v>328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457.61854075076047</v>
      </c>
      <c r="M743">
        <v>0</v>
      </c>
      <c r="N743">
        <v>0</v>
      </c>
      <c r="O743">
        <v>457.61854075076047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3879.521626552199</v>
      </c>
      <c r="X743">
        <v>0</v>
      </c>
      <c r="Y743">
        <v>0</v>
      </c>
      <c r="Z743">
        <v>24.60771307139456</v>
      </c>
      <c r="AA743">
        <v>0.58141968345199269</v>
      </c>
      <c r="AB743">
        <v>3904.7107593070459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1316.2925296648257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9763.4448296444407</v>
      </c>
      <c r="AY743">
        <v>1270.2159695351354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12349.953328844402</v>
      </c>
      <c r="BI743">
        <v>0</v>
      </c>
      <c r="BJ743">
        <v>0</v>
      </c>
      <c r="BK743">
        <v>0.56623044088770236</v>
      </c>
      <c r="BL743">
        <v>0</v>
      </c>
      <c r="BM743">
        <v>6732.4002929168346</v>
      </c>
      <c r="BN743">
        <v>6732.9665233577225</v>
      </c>
      <c r="BO743">
        <v>0</v>
      </c>
      <c r="BP743">
        <v>0</v>
      </c>
      <c r="BQ743">
        <v>585.86122680541723</v>
      </c>
      <c r="BR743">
        <v>0</v>
      </c>
      <c r="BS743">
        <v>8602.6075741164459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9188.4688009218626</v>
      </c>
      <c r="BZ743">
        <v>0</v>
      </c>
      <c r="CA743">
        <v>322.91389896088407</v>
      </c>
      <c r="CB743">
        <v>0</v>
      </c>
      <c r="CC743">
        <v>0</v>
      </c>
      <c r="CD743">
        <v>0</v>
      </c>
      <c r="CE743">
        <v>1149.0094264644254</v>
      </c>
      <c r="CF743">
        <v>41.171096301346871</v>
      </c>
      <c r="CG743">
        <v>1513.0944217266563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34146.812374908455</v>
      </c>
    </row>
    <row r="744" spans="1:91" x14ac:dyDescent="0.2">
      <c r="A744">
        <v>329</v>
      </c>
      <c r="B744">
        <v>0</v>
      </c>
      <c r="C744">
        <v>5752.9450390163456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335.75588255125439</v>
      </c>
      <c r="M744">
        <v>242.00460433547849</v>
      </c>
      <c r="N744">
        <v>0</v>
      </c>
      <c r="O744">
        <v>6330.7055259030785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3413.4076307500181</v>
      </c>
      <c r="X744">
        <v>0</v>
      </c>
      <c r="Y744">
        <v>0</v>
      </c>
      <c r="Z744">
        <v>0</v>
      </c>
      <c r="AA744">
        <v>0</v>
      </c>
      <c r="AB744">
        <v>3413.4076307500181</v>
      </c>
      <c r="AC744">
        <v>0</v>
      </c>
      <c r="AD744">
        <v>0</v>
      </c>
      <c r="AE744">
        <v>0</v>
      </c>
      <c r="AF744">
        <v>0</v>
      </c>
      <c r="AG744">
        <v>998.39416525239915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244.49609871054292</v>
      </c>
      <c r="AW744">
        <v>0</v>
      </c>
      <c r="AX744">
        <v>15532.753138070699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21.626128934144351</v>
      </c>
      <c r="BE744">
        <v>248.92846396069424</v>
      </c>
      <c r="BF744">
        <v>0</v>
      </c>
      <c r="BG744">
        <v>0</v>
      </c>
      <c r="BH744">
        <v>17046.197994928483</v>
      </c>
      <c r="BI744">
        <v>0</v>
      </c>
      <c r="BJ744">
        <v>0</v>
      </c>
      <c r="BK744">
        <v>0</v>
      </c>
      <c r="BL744">
        <v>0.22066838302407746</v>
      </c>
      <c r="BM744">
        <v>1346.4800585833668</v>
      </c>
      <c r="BN744">
        <v>1346.7007269663909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26.075496104346069</v>
      </c>
      <c r="CG744">
        <v>26.075496104346069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28163.08737465231</v>
      </c>
    </row>
    <row r="745" spans="1:91" x14ac:dyDescent="0.2">
      <c r="A745">
        <v>330</v>
      </c>
      <c r="B745">
        <v>0</v>
      </c>
      <c r="C745">
        <v>3619.7243261087242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3619.7243261087242</v>
      </c>
      <c r="P745">
        <v>0</v>
      </c>
      <c r="Q745">
        <v>0</v>
      </c>
      <c r="R745">
        <v>0</v>
      </c>
      <c r="S745">
        <v>0</v>
      </c>
      <c r="T745">
        <v>10373.542047341309</v>
      </c>
      <c r="U745">
        <v>972.47624918166844</v>
      </c>
      <c r="V745">
        <v>0</v>
      </c>
      <c r="W745">
        <v>0</v>
      </c>
      <c r="X745">
        <v>4469.6042089904886</v>
      </c>
      <c r="Y745">
        <v>0</v>
      </c>
      <c r="Z745">
        <v>1.0051224975559583</v>
      </c>
      <c r="AA745">
        <v>175.35117910526426</v>
      </c>
      <c r="AB745">
        <v>15991.978807116287</v>
      </c>
      <c r="AC745">
        <v>0</v>
      </c>
      <c r="AD745">
        <v>0</v>
      </c>
      <c r="AE745">
        <v>0</v>
      </c>
      <c r="AF745">
        <v>3417.8914551568696</v>
      </c>
      <c r="AG745">
        <v>0</v>
      </c>
      <c r="AH745">
        <v>0</v>
      </c>
      <c r="AI745">
        <v>887.70306266338639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244.49609871054292</v>
      </c>
      <c r="AW745">
        <v>0</v>
      </c>
      <c r="AX745">
        <v>1331.3788404060599</v>
      </c>
      <c r="AY745">
        <v>423.40532317837847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6304.8747801152376</v>
      </c>
      <c r="BI745">
        <v>0</v>
      </c>
      <c r="BJ745">
        <v>0</v>
      </c>
      <c r="BK745">
        <v>0</v>
      </c>
      <c r="BL745">
        <v>0</v>
      </c>
      <c r="BM745">
        <v>1346.4800585833668</v>
      </c>
      <c r="BN745">
        <v>1346.4800585833668</v>
      </c>
      <c r="BO745">
        <v>0</v>
      </c>
      <c r="BP745">
        <v>0</v>
      </c>
      <c r="BQ745">
        <v>2343.4449072216689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2343.4449072216689</v>
      </c>
      <c r="BZ745">
        <v>0</v>
      </c>
      <c r="CA745">
        <v>23.562232288630831</v>
      </c>
      <c r="CB745">
        <v>0</v>
      </c>
      <c r="CC745">
        <v>801.27558010137318</v>
      </c>
      <c r="CD745">
        <v>0</v>
      </c>
      <c r="CE745">
        <v>0</v>
      </c>
      <c r="CF745">
        <v>1.6947017663287502</v>
      </c>
      <c r="CG745">
        <v>826.53251415633281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30433.035393301627</v>
      </c>
    </row>
    <row r="746" spans="1:91" x14ac:dyDescent="0.2">
      <c r="A746">
        <v>331</v>
      </c>
      <c r="B746">
        <v>0</v>
      </c>
      <c r="C746">
        <v>701.13205913024808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4792.9198364691711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5494.0518955994194</v>
      </c>
      <c r="P746">
        <v>0</v>
      </c>
      <c r="Q746">
        <v>0</v>
      </c>
      <c r="R746">
        <v>0</v>
      </c>
      <c r="S746">
        <v>0</v>
      </c>
      <c r="T746">
        <v>2963.8691563832313</v>
      </c>
      <c r="U746">
        <v>486.23812459083422</v>
      </c>
      <c r="V746">
        <v>0</v>
      </c>
      <c r="W746">
        <v>7759.043253104398</v>
      </c>
      <c r="X746">
        <v>0</v>
      </c>
      <c r="Y746">
        <v>0</v>
      </c>
      <c r="Z746">
        <v>0</v>
      </c>
      <c r="AA746">
        <v>409.15275124561663</v>
      </c>
      <c r="AB746">
        <v>11618.30328532408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14.073429816211023</v>
      </c>
      <c r="AK746">
        <v>0</v>
      </c>
      <c r="AL746">
        <v>0</v>
      </c>
      <c r="AM746">
        <v>0</v>
      </c>
      <c r="AN746">
        <v>437.86428137123426</v>
      </c>
      <c r="AO746">
        <v>0</v>
      </c>
      <c r="AP746">
        <v>0</v>
      </c>
      <c r="AQ746">
        <v>0</v>
      </c>
      <c r="AR746">
        <v>0.42515672099666657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1775.1717872080799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248.92846396069424</v>
      </c>
      <c r="BF746">
        <v>83.944873923971386</v>
      </c>
      <c r="BG746">
        <v>0</v>
      </c>
      <c r="BH746">
        <v>2560.4079930011876</v>
      </c>
      <c r="BI746">
        <v>0</v>
      </c>
      <c r="BJ746">
        <v>0</v>
      </c>
      <c r="BK746">
        <v>0</v>
      </c>
      <c r="BL746">
        <v>0</v>
      </c>
      <c r="BM746">
        <v>2356.3401025208918</v>
      </c>
      <c r="BN746">
        <v>2356.3401025208918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164.93562602041581</v>
      </c>
      <c r="CB746">
        <v>0</v>
      </c>
      <c r="CC746">
        <v>400.63779005068659</v>
      </c>
      <c r="CD746">
        <v>0</v>
      </c>
      <c r="CE746">
        <v>820.72101890316105</v>
      </c>
      <c r="CF746">
        <v>19.980297519841741</v>
      </c>
      <c r="CG746">
        <v>1406.2747324941051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23435.378008939682</v>
      </c>
    </row>
    <row r="747" spans="1:91" x14ac:dyDescent="0.2">
      <c r="A747">
        <v>332</v>
      </c>
      <c r="B747">
        <v>0</v>
      </c>
      <c r="C747">
        <v>1184.6042805655793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242.00460433547849</v>
      </c>
      <c r="N747">
        <v>0</v>
      </c>
      <c r="O747">
        <v>1426.6088849010578</v>
      </c>
      <c r="P747">
        <v>340.23855775527943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1519.3563944000095</v>
      </c>
      <c r="Y747">
        <v>0</v>
      </c>
      <c r="Z747">
        <v>0</v>
      </c>
      <c r="AA747">
        <v>233.80157214035236</v>
      </c>
      <c r="AB747">
        <v>2093.396524295641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51.026439339633377</v>
      </c>
      <c r="AU747">
        <v>0</v>
      </c>
      <c r="AV747">
        <v>0</v>
      </c>
      <c r="AW747">
        <v>0</v>
      </c>
      <c r="AX747">
        <v>157.64875958225977</v>
      </c>
      <c r="AY747">
        <v>196.67202210743989</v>
      </c>
      <c r="AZ747">
        <v>0</v>
      </c>
      <c r="BA747">
        <v>0</v>
      </c>
      <c r="BB747">
        <v>0</v>
      </c>
      <c r="BC747">
        <v>0</v>
      </c>
      <c r="BD747">
        <v>10.813064467072175</v>
      </c>
      <c r="BE747">
        <v>0</v>
      </c>
      <c r="BF747">
        <v>167.88974784794277</v>
      </c>
      <c r="BG747">
        <v>0</v>
      </c>
      <c r="BH747">
        <v>584.05003334434798</v>
      </c>
      <c r="BI747">
        <v>0</v>
      </c>
      <c r="BJ747">
        <v>0</v>
      </c>
      <c r="BK747">
        <v>0.56623044088770236</v>
      </c>
      <c r="BL747">
        <v>0.22066838302407746</v>
      </c>
      <c r="BM747">
        <v>2019.7200878750502</v>
      </c>
      <c r="BN747">
        <v>2020.506986698962</v>
      </c>
      <c r="BO747">
        <v>0</v>
      </c>
      <c r="BP747">
        <v>0</v>
      </c>
      <c r="BQ747">
        <v>400.9568406262739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400.9568406262739</v>
      </c>
      <c r="BZ747">
        <v>0</v>
      </c>
      <c r="CA747">
        <v>463.39056834307297</v>
      </c>
      <c r="CB747">
        <v>0</v>
      </c>
      <c r="CC747">
        <v>801.27558010137318</v>
      </c>
      <c r="CD747">
        <v>0</v>
      </c>
      <c r="CE747">
        <v>0</v>
      </c>
      <c r="CF747">
        <v>21.190798781505134</v>
      </c>
      <c r="CG747">
        <v>1285.8569472259514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7811.3762170922346</v>
      </c>
    </row>
    <row r="748" spans="1:91" x14ac:dyDescent="0.2">
      <c r="A748">
        <v>333</v>
      </c>
      <c r="B748">
        <v>0</v>
      </c>
      <c r="C748">
        <v>2616.6929343429529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1694.0322303483495</v>
      </c>
      <c r="N748">
        <v>0</v>
      </c>
      <c r="O748">
        <v>4310.7251646913028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486.23812459083422</v>
      </c>
      <c r="V748">
        <v>0</v>
      </c>
      <c r="W748">
        <v>2234.8021044952443</v>
      </c>
      <c r="X748">
        <v>3372.6046480785835</v>
      </c>
      <c r="Y748">
        <v>0</v>
      </c>
      <c r="Z748">
        <v>0</v>
      </c>
      <c r="AA748">
        <v>322.29879380186816</v>
      </c>
      <c r="AB748">
        <v>6415.9436709665297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94.237044777603842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488.99219742108585</v>
      </c>
      <c r="AW748">
        <v>480.15890754210886</v>
      </c>
      <c r="AX748">
        <v>1775.1717872080799</v>
      </c>
      <c r="AY748">
        <v>0</v>
      </c>
      <c r="AZ748">
        <v>0</v>
      </c>
      <c r="BA748">
        <v>2596.6226601850499</v>
      </c>
      <c r="BB748">
        <v>0</v>
      </c>
      <c r="BC748">
        <v>0</v>
      </c>
      <c r="BD748">
        <v>0</v>
      </c>
      <c r="BE748">
        <v>0</v>
      </c>
      <c r="BF748">
        <v>167.88974784794277</v>
      </c>
      <c r="BG748">
        <v>0</v>
      </c>
      <c r="BH748">
        <v>5603.0723449818706</v>
      </c>
      <c r="BI748">
        <v>0</v>
      </c>
      <c r="BJ748">
        <v>0</v>
      </c>
      <c r="BK748">
        <v>0.28311522044385118</v>
      </c>
      <c r="BL748">
        <v>0</v>
      </c>
      <c r="BM748">
        <v>2356.3401025208918</v>
      </c>
      <c r="BN748">
        <v>2356.6232177413358</v>
      </c>
      <c r="BO748">
        <v>0</v>
      </c>
      <c r="BP748">
        <v>0</v>
      </c>
      <c r="BQ748">
        <v>2455.7783998916325</v>
      </c>
      <c r="BR748">
        <v>0</v>
      </c>
      <c r="BS748">
        <v>2013.1272250027284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4468.9056248943607</v>
      </c>
      <c r="BZ748">
        <v>0</v>
      </c>
      <c r="CA748">
        <v>70.686696865892486</v>
      </c>
      <c r="CB748">
        <v>0</v>
      </c>
      <c r="CC748">
        <v>2202.8775668598228</v>
      </c>
      <c r="CD748">
        <v>0</v>
      </c>
      <c r="CE748">
        <v>0</v>
      </c>
      <c r="CF748">
        <v>1.6947017663287502</v>
      </c>
      <c r="CG748">
        <v>2275.2589654920439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25430.528988767448</v>
      </c>
    </row>
    <row r="749" spans="1:91" x14ac:dyDescent="0.2">
      <c r="A749">
        <v>334</v>
      </c>
      <c r="B749">
        <v>0</v>
      </c>
      <c r="C749">
        <v>5698.5300795926159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2415.941563233283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8114.4716428258989</v>
      </c>
      <c r="P749">
        <v>340.23855775527943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2994.4803016952492</v>
      </c>
      <c r="Y749">
        <v>0</v>
      </c>
      <c r="Z749">
        <v>0</v>
      </c>
      <c r="AA749">
        <v>175.35117910526426</v>
      </c>
      <c r="AB749">
        <v>3510.070038555793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313.25479785250087</v>
      </c>
      <c r="AI749">
        <v>0</v>
      </c>
      <c r="AJ749">
        <v>7.0367149081055116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4881.7224148222194</v>
      </c>
      <c r="AY749">
        <v>423.40532317837847</v>
      </c>
      <c r="AZ749">
        <v>0</v>
      </c>
      <c r="BA749">
        <v>8439.0236456014118</v>
      </c>
      <c r="BB749">
        <v>0</v>
      </c>
      <c r="BC749">
        <v>0</v>
      </c>
      <c r="BD749">
        <v>0</v>
      </c>
      <c r="BE749">
        <v>0</v>
      </c>
      <c r="BF749">
        <v>83.944873923971386</v>
      </c>
      <c r="BG749">
        <v>0</v>
      </c>
      <c r="BH749">
        <v>14148.387770286587</v>
      </c>
      <c r="BI749">
        <v>0</v>
      </c>
      <c r="BJ749">
        <v>0</v>
      </c>
      <c r="BK749">
        <v>0</v>
      </c>
      <c r="BL749">
        <v>0</v>
      </c>
      <c r="BM749">
        <v>2356.3401025208918</v>
      </c>
      <c r="BN749">
        <v>2356.3401025208918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1201.9133701520598</v>
      </c>
      <c r="CD749">
        <v>0</v>
      </c>
      <c r="CE749">
        <v>34.684848873003531</v>
      </c>
      <c r="CF749">
        <v>680.63847757582926</v>
      </c>
      <c r="CG749">
        <v>1917.2366966008926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30046.506250790066</v>
      </c>
    </row>
    <row r="750" spans="1:91" x14ac:dyDescent="0.2">
      <c r="A750">
        <v>335</v>
      </c>
      <c r="B750">
        <v>0</v>
      </c>
      <c r="C750">
        <v>6505.3608508812067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6505.3608508812067</v>
      </c>
      <c r="P750">
        <v>340.23855775527943</v>
      </c>
      <c r="Q750">
        <v>0</v>
      </c>
      <c r="R750">
        <v>0</v>
      </c>
      <c r="S750">
        <v>0</v>
      </c>
      <c r="T750">
        <v>2963.8691563832313</v>
      </c>
      <c r="U750">
        <v>486.23812459083422</v>
      </c>
      <c r="V750">
        <v>0</v>
      </c>
      <c r="W750">
        <v>0</v>
      </c>
      <c r="X750">
        <v>1793.8695289073073</v>
      </c>
      <c r="Y750">
        <v>0</v>
      </c>
      <c r="Z750">
        <v>0</v>
      </c>
      <c r="AA750">
        <v>132.50562006684203</v>
      </c>
      <c r="AB750">
        <v>5716.7209877034948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488.99219742108585</v>
      </c>
      <c r="AW750">
        <v>0</v>
      </c>
      <c r="AX750">
        <v>0</v>
      </c>
      <c r="AY750">
        <v>423.40532317837847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912.39752059946431</v>
      </c>
      <c r="BI750">
        <v>0</v>
      </c>
      <c r="BJ750">
        <v>0</v>
      </c>
      <c r="BK750">
        <v>0</v>
      </c>
      <c r="BL750">
        <v>0</v>
      </c>
      <c r="BM750">
        <v>2356.3401025208918</v>
      </c>
      <c r="BN750">
        <v>2356.3401025208918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4498.9045387723099</v>
      </c>
      <c r="BX750">
        <v>0</v>
      </c>
      <c r="BY750">
        <v>4498.9045387723099</v>
      </c>
      <c r="BZ750">
        <v>0</v>
      </c>
      <c r="CA750">
        <v>157.08154859087219</v>
      </c>
      <c r="CB750">
        <v>0</v>
      </c>
      <c r="CC750">
        <v>1201.9133701520598</v>
      </c>
      <c r="CD750">
        <v>0</v>
      </c>
      <c r="CE750">
        <v>0</v>
      </c>
      <c r="CF750">
        <v>1.6947017663287502</v>
      </c>
      <c r="CG750">
        <v>1360.6896205092607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21350.413620986626</v>
      </c>
    </row>
    <row r="751" spans="1:91" x14ac:dyDescent="0.2">
      <c r="A751">
        <v>336</v>
      </c>
      <c r="B751">
        <v>0</v>
      </c>
      <c r="C751">
        <v>4695.4986878268446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4695.4986878268446</v>
      </c>
      <c r="P751">
        <v>0</v>
      </c>
      <c r="Q751">
        <v>1394.0205280955702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73.47380734830196</v>
      </c>
      <c r="AB751">
        <v>1467.4943354438722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700.44716671055994</v>
      </c>
      <c r="AL751">
        <v>261.42128550317625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0.14171890699888887</v>
      </c>
      <c r="AS751">
        <v>0</v>
      </c>
      <c r="AT751">
        <v>0</v>
      </c>
      <c r="AU751">
        <v>0</v>
      </c>
      <c r="AV751">
        <v>244.49609871054292</v>
      </c>
      <c r="AW751">
        <v>0</v>
      </c>
      <c r="AX751">
        <v>0</v>
      </c>
      <c r="AY751">
        <v>0</v>
      </c>
      <c r="AZ751">
        <v>0.13906250000000001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1206.645332331278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2131.7163438166244</v>
      </c>
      <c r="BX751">
        <v>0</v>
      </c>
      <c r="BY751">
        <v>2131.7163438166244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66.278191396362217</v>
      </c>
      <c r="CG751">
        <v>66.278191396362217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9567.6328908149844</v>
      </c>
    </row>
    <row r="752" spans="1:91" x14ac:dyDescent="0.2">
      <c r="A752">
        <v>337</v>
      </c>
      <c r="B752">
        <v>0</v>
      </c>
      <c r="C752">
        <v>3495.9821395028271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3495.9821395028271</v>
      </c>
      <c r="P752">
        <v>340.23855775527943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1519.3563944000095</v>
      </c>
      <c r="Y752">
        <v>0</v>
      </c>
      <c r="Z752">
        <v>0</v>
      </c>
      <c r="AA752">
        <v>15.023414313213864</v>
      </c>
      <c r="AB752">
        <v>1874.6183664685027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244.49609871054292</v>
      </c>
      <c r="AW752">
        <v>0</v>
      </c>
      <c r="AX752">
        <v>0</v>
      </c>
      <c r="AY752">
        <v>0</v>
      </c>
      <c r="AZ752">
        <v>0.13906250000000001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90.812619345794587</v>
      </c>
      <c r="BH752">
        <v>335.44778055633753</v>
      </c>
      <c r="BI752">
        <v>0</v>
      </c>
      <c r="BJ752">
        <v>0</v>
      </c>
      <c r="BK752">
        <v>0</v>
      </c>
      <c r="BL752">
        <v>0</v>
      </c>
      <c r="BM752">
        <v>2692.9601171667337</v>
      </c>
      <c r="BN752">
        <v>2692.9601171667337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1.6947017663287502</v>
      </c>
      <c r="CG752">
        <v>1.6947017663287502</v>
      </c>
      <c r="CH752">
        <v>0</v>
      </c>
      <c r="CI752">
        <v>0</v>
      </c>
      <c r="CJ752">
        <v>0</v>
      </c>
      <c r="CK752">
        <v>52.966214044857814</v>
      </c>
      <c r="CL752">
        <v>52.966214044857814</v>
      </c>
      <c r="CM752">
        <v>8453.6693195055886</v>
      </c>
    </row>
    <row r="753" spans="1:91" x14ac:dyDescent="0.2">
      <c r="A753">
        <v>338</v>
      </c>
      <c r="B753">
        <v>0</v>
      </c>
      <c r="C753">
        <v>5429.5864891630863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5429.5864891630863</v>
      </c>
      <c r="P753">
        <v>1360.9542310211177</v>
      </c>
      <c r="Q753">
        <v>0</v>
      </c>
      <c r="R753">
        <v>0</v>
      </c>
      <c r="S753">
        <v>0</v>
      </c>
      <c r="T753">
        <v>0</v>
      </c>
      <c r="U753">
        <v>201.4378869087559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1562.3921179298736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573.75660740446028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0.55625000000000002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574.31285740446026</v>
      </c>
      <c r="BI753">
        <v>0</v>
      </c>
      <c r="BJ753">
        <v>0</v>
      </c>
      <c r="BK753">
        <v>0</v>
      </c>
      <c r="BL753">
        <v>0</v>
      </c>
      <c r="BM753">
        <v>1346.4800585833668</v>
      </c>
      <c r="BN753">
        <v>1346.4800585833668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8912.771523080788</v>
      </c>
    </row>
    <row r="754" spans="1:91" x14ac:dyDescent="0.2">
      <c r="A754">
        <v>339</v>
      </c>
      <c r="B754">
        <v>0</v>
      </c>
      <c r="C754">
        <v>6309.1602304040262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6309.1602304040262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0.28343781399777773</v>
      </c>
      <c r="AS754">
        <v>0</v>
      </c>
      <c r="AT754">
        <v>175.10405344052538</v>
      </c>
      <c r="AU754">
        <v>0</v>
      </c>
      <c r="AV754">
        <v>244.49609871054292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419.88358996506611</v>
      </c>
      <c r="BI754">
        <v>0</v>
      </c>
      <c r="BJ754">
        <v>0</v>
      </c>
      <c r="BK754">
        <v>0</v>
      </c>
      <c r="BL754">
        <v>0</v>
      </c>
      <c r="BM754">
        <v>1009.8600439375251</v>
      </c>
      <c r="BN754">
        <v>1009.8600439375251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6.052506308316965</v>
      </c>
      <c r="CG754">
        <v>6.052506308316965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7744.9563706149347</v>
      </c>
    </row>
    <row r="755" spans="1:91" x14ac:dyDescent="0.2">
      <c r="A755">
        <v>340</v>
      </c>
      <c r="B755">
        <v>0</v>
      </c>
      <c r="C755">
        <v>2311.3778589372478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2311.3778589372478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3413.4076307500181</v>
      </c>
      <c r="X755">
        <v>0</v>
      </c>
      <c r="Y755">
        <v>0</v>
      </c>
      <c r="Z755">
        <v>0</v>
      </c>
      <c r="AA755">
        <v>0</v>
      </c>
      <c r="AB755">
        <v>3413.4076307500181</v>
      </c>
      <c r="AC755">
        <v>0</v>
      </c>
      <c r="AD755">
        <v>0</v>
      </c>
      <c r="AE755">
        <v>0</v>
      </c>
      <c r="AF755">
        <v>1603.3912240949619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1419.4365853781251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3022.8278094730867</v>
      </c>
      <c r="BI755">
        <v>0</v>
      </c>
      <c r="BJ755">
        <v>0</v>
      </c>
      <c r="BK755">
        <v>0</v>
      </c>
      <c r="BL755">
        <v>0</v>
      </c>
      <c r="BM755">
        <v>2356.3401025208918</v>
      </c>
      <c r="BN755">
        <v>2356.3401025208918</v>
      </c>
      <c r="BO755">
        <v>0</v>
      </c>
      <c r="BP755">
        <v>0</v>
      </c>
      <c r="BQ755">
        <v>585.86122680541723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585.86122680541723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11689.814628486662</v>
      </c>
    </row>
    <row r="756" spans="1:91" x14ac:dyDescent="0.2">
      <c r="A756">
        <v>341</v>
      </c>
      <c r="B756">
        <v>0</v>
      </c>
      <c r="C756">
        <v>3619.7243261087242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3619.7243261087242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140.80000000000001</v>
      </c>
      <c r="AF756">
        <v>0</v>
      </c>
      <c r="AG756">
        <v>998.39416525239915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24.350391587086214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10.964901018865781</v>
      </c>
      <c r="BH756">
        <v>1174.5094578583512</v>
      </c>
      <c r="BI756">
        <v>0</v>
      </c>
      <c r="BJ756">
        <v>0</v>
      </c>
      <c r="BK756">
        <v>0</v>
      </c>
      <c r="BL756">
        <v>0</v>
      </c>
      <c r="BM756">
        <v>3029.5801318125755</v>
      </c>
      <c r="BN756">
        <v>3029.5801318125755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102.10300658406693</v>
      </c>
      <c r="CB756">
        <v>0</v>
      </c>
      <c r="CC756">
        <v>0</v>
      </c>
      <c r="CD756">
        <v>0</v>
      </c>
      <c r="CE756">
        <v>0</v>
      </c>
      <c r="CF756">
        <v>15.337700449333481</v>
      </c>
      <c r="CG756">
        <v>117.44070703340041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7941.2546228130504</v>
      </c>
    </row>
    <row r="757" spans="1:91" x14ac:dyDescent="0.2">
      <c r="A757">
        <v>342</v>
      </c>
      <c r="B757">
        <v>0</v>
      </c>
      <c r="C757">
        <v>806.83077128859065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806.83077128859065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2981.6744427047388</v>
      </c>
      <c r="X757">
        <v>1519.3563944000095</v>
      </c>
      <c r="Y757">
        <v>0</v>
      </c>
      <c r="Z757">
        <v>0</v>
      </c>
      <c r="AA757">
        <v>0</v>
      </c>
      <c r="AB757">
        <v>4501.0308371047486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1331.3788404060599</v>
      </c>
      <c r="AY757">
        <v>0</v>
      </c>
      <c r="AZ757">
        <v>0</v>
      </c>
      <c r="BA757">
        <v>1656.0093496078127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2987.3881900138726</v>
      </c>
      <c r="BI757">
        <v>0</v>
      </c>
      <c r="BJ757">
        <v>0</v>
      </c>
      <c r="BK757">
        <v>0</v>
      </c>
      <c r="BL757">
        <v>0</v>
      </c>
      <c r="BM757">
        <v>2019.7200878750502</v>
      </c>
      <c r="BN757">
        <v>2019.7200878750502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31.68649418418504</v>
      </c>
      <c r="CG757">
        <v>31.68649418418504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10346.656380466447</v>
      </c>
    </row>
    <row r="758" spans="1:91" x14ac:dyDescent="0.2">
      <c r="A758">
        <v>343</v>
      </c>
      <c r="B758">
        <v>0</v>
      </c>
      <c r="C758">
        <v>4731.8701728030192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4731.8701728030192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88.497221661515823</v>
      </c>
      <c r="AB758">
        <v>88.497221661515823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801.89024778739986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801.89024778739986</v>
      </c>
      <c r="BI758">
        <v>0</v>
      </c>
      <c r="BJ758">
        <v>0</v>
      </c>
      <c r="BK758">
        <v>0</v>
      </c>
      <c r="BL758">
        <v>0</v>
      </c>
      <c r="BM758">
        <v>2692.9601171667337</v>
      </c>
      <c r="BN758">
        <v>2692.9601171667337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70.686696865892486</v>
      </c>
      <c r="CB758">
        <v>0</v>
      </c>
      <c r="CC758">
        <v>801.27558010137318</v>
      </c>
      <c r="CD758">
        <v>0</v>
      </c>
      <c r="CE758">
        <v>0</v>
      </c>
      <c r="CF758">
        <v>0</v>
      </c>
      <c r="CG758">
        <v>871.96227696726567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9187.1800363859347</v>
      </c>
    </row>
    <row r="759" spans="1:91" x14ac:dyDescent="0.2">
      <c r="A759">
        <v>344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335.75588255125439</v>
      </c>
      <c r="M759">
        <v>242.00460433547849</v>
      </c>
      <c r="N759">
        <v>0</v>
      </c>
      <c r="O759">
        <v>577.76048688673291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1137.8025435833395</v>
      </c>
      <c r="Y759">
        <v>0</v>
      </c>
      <c r="Z759">
        <v>0</v>
      </c>
      <c r="AA759">
        <v>0</v>
      </c>
      <c r="AB759">
        <v>1137.8025435833395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244.49609871054292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10.813064467072175</v>
      </c>
      <c r="BE759">
        <v>0</v>
      </c>
      <c r="BF759">
        <v>0</v>
      </c>
      <c r="BG759">
        <v>0</v>
      </c>
      <c r="BH759">
        <v>255.30916317761509</v>
      </c>
      <c r="BI759">
        <v>0</v>
      </c>
      <c r="BJ759">
        <v>0</v>
      </c>
      <c r="BK759">
        <v>0</v>
      </c>
      <c r="BL759">
        <v>0.3310025745361162</v>
      </c>
      <c r="BM759">
        <v>0</v>
      </c>
      <c r="BN759">
        <v>0.3310025745361162</v>
      </c>
      <c r="BO759">
        <v>0</v>
      </c>
      <c r="BP759">
        <v>0</v>
      </c>
      <c r="BQ759">
        <v>818.5927999638775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818.5927999638775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44.802600086337051</v>
      </c>
      <c r="CG759">
        <v>44.802600086337051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2834.598596272438</v>
      </c>
    </row>
    <row r="760" spans="1:91" x14ac:dyDescent="0.2">
      <c r="A760" t="s">
        <v>145</v>
      </c>
      <c r="B760">
        <v>548.60375526762687</v>
      </c>
      <c r="C760">
        <v>1834796.2446478989</v>
      </c>
      <c r="D760">
        <v>1922.6409458990797</v>
      </c>
      <c r="E760">
        <v>32.299999999999997</v>
      </c>
      <c r="F760">
        <v>212.5</v>
      </c>
      <c r="G760">
        <v>198058.5</v>
      </c>
      <c r="H760">
        <v>1116.5783111729338</v>
      </c>
      <c r="I760">
        <v>43210.823807246299</v>
      </c>
      <c r="J760">
        <v>79086.580561971365</v>
      </c>
      <c r="K760">
        <v>146.18155244131506</v>
      </c>
      <c r="L760">
        <v>23535.498075008418</v>
      </c>
      <c r="M760">
        <v>13815.206374910049</v>
      </c>
      <c r="N760">
        <v>872.66285211597813</v>
      </c>
      <c r="O760">
        <v>2197354.3208839302</v>
      </c>
      <c r="P760">
        <v>180656.40646121986</v>
      </c>
      <c r="Q760">
        <v>127024.2420388788</v>
      </c>
      <c r="R760">
        <v>0.52272886796596185</v>
      </c>
      <c r="S760">
        <v>4.2282674412597512</v>
      </c>
      <c r="T760">
        <v>1480199.854586307</v>
      </c>
      <c r="U760">
        <v>33302.531577422764</v>
      </c>
      <c r="V760">
        <v>1522.5013987712102</v>
      </c>
      <c r="W760">
        <v>334828.09134466812</v>
      </c>
      <c r="X760">
        <v>190337.36590066366</v>
      </c>
      <c r="Y760">
        <v>3926.1133986438012</v>
      </c>
      <c r="Z760">
        <v>68.815314845130317</v>
      </c>
      <c r="AA760">
        <v>14544.494616927988</v>
      </c>
      <c r="AB760">
        <v>2366415.167634658</v>
      </c>
      <c r="AC760">
        <v>4117</v>
      </c>
      <c r="AD760">
        <v>1020.0848078143559</v>
      </c>
      <c r="AE760">
        <v>140.80000000000001</v>
      </c>
      <c r="AF760">
        <v>111648.05658014276</v>
      </c>
      <c r="AG760">
        <v>38041.669336215979</v>
      </c>
      <c r="AH760">
        <v>829.58167529624893</v>
      </c>
      <c r="AI760">
        <v>64339.107912909443</v>
      </c>
      <c r="AJ760">
        <v>63.330434172949602</v>
      </c>
      <c r="AK760">
        <v>34246.914530484122</v>
      </c>
      <c r="AL760">
        <v>2863.7470994003452</v>
      </c>
      <c r="AM760">
        <v>134122.27500000002</v>
      </c>
      <c r="AN760">
        <v>10895.896740030243</v>
      </c>
      <c r="AO760">
        <v>470.7068295490177</v>
      </c>
      <c r="AP760">
        <v>17514.639758277426</v>
      </c>
      <c r="AQ760">
        <v>21493.996343194052</v>
      </c>
      <c r="AR760">
        <v>5.2435995589588877</v>
      </c>
      <c r="AS760">
        <v>120413.73001348005</v>
      </c>
      <c r="AT760">
        <v>12005.947681288826</v>
      </c>
      <c r="AU760">
        <v>4442.4003183925352</v>
      </c>
      <c r="AV760">
        <v>8894.6475997428133</v>
      </c>
      <c r="AW760">
        <v>18846.587091077003</v>
      </c>
      <c r="AX760">
        <v>408479.52275344689</v>
      </c>
      <c r="AY760">
        <v>41091.906502629172</v>
      </c>
      <c r="AZ760">
        <v>249.06093749999997</v>
      </c>
      <c r="BA760">
        <v>61160.683590772656</v>
      </c>
      <c r="BB760">
        <v>12085.75</v>
      </c>
      <c r="BC760">
        <v>0.40151206795507166</v>
      </c>
      <c r="BD760">
        <v>1114.1774444939651</v>
      </c>
      <c r="BE760">
        <v>46753.163511485618</v>
      </c>
      <c r="BF760">
        <v>2913.7796925597095</v>
      </c>
      <c r="BG760">
        <v>440.00478451523878</v>
      </c>
      <c r="BH760">
        <v>1180710.9016783938</v>
      </c>
      <c r="BI760">
        <v>52352.761298518213</v>
      </c>
      <c r="BJ760">
        <v>612.42499999999995</v>
      </c>
      <c r="BK760">
        <v>22.08298719462039</v>
      </c>
      <c r="BL760">
        <v>8.1647301718908665</v>
      </c>
      <c r="BM760">
        <v>2213177.974648518</v>
      </c>
      <c r="BN760">
        <v>2266173.4086644035</v>
      </c>
      <c r="BO760">
        <v>3437.1814990633802</v>
      </c>
      <c r="BP760">
        <v>11852.27955889644</v>
      </c>
      <c r="BQ760">
        <v>40089.773906118782</v>
      </c>
      <c r="BR760">
        <v>27575.377928037571</v>
      </c>
      <c r="BS760">
        <v>72673.261363410405</v>
      </c>
      <c r="BT760">
        <v>42238.879925619767</v>
      </c>
      <c r="BU760">
        <v>304.6875</v>
      </c>
      <c r="BV760">
        <v>42177.924020746854</v>
      </c>
      <c r="BW760">
        <v>101068.46547670345</v>
      </c>
      <c r="BX760">
        <v>56.72955630679499</v>
      </c>
      <c r="BY760">
        <v>341474.5607349035</v>
      </c>
      <c r="BZ760">
        <v>16.501373134218891</v>
      </c>
      <c r="CA760">
        <v>28519.25784188358</v>
      </c>
      <c r="CB760">
        <v>13.910405665929426</v>
      </c>
      <c r="CC760">
        <v>176472.75289788106</v>
      </c>
      <c r="CD760">
        <v>64.609859638215596</v>
      </c>
      <c r="CE760">
        <v>22608.79820698874</v>
      </c>
      <c r="CF760">
        <v>13451.983219213369</v>
      </c>
      <c r="CG760">
        <v>241147.81380440513</v>
      </c>
      <c r="CH760">
        <v>5.1860690307199979</v>
      </c>
      <c r="CI760">
        <v>0</v>
      </c>
      <c r="CJ760">
        <v>0</v>
      </c>
      <c r="CK760">
        <v>264.83107022428908</v>
      </c>
      <c r="CL760">
        <v>270.01713925500906</v>
      </c>
      <c r="CM760">
        <v>8593546.1905399505</v>
      </c>
    </row>
    <row r="761" spans="1:91" x14ac:dyDescent="0.2">
      <c r="A761" t="s">
        <v>101</v>
      </c>
      <c r="B761">
        <f>AVERAGE(B416:B759)</f>
        <v>0</v>
      </c>
      <c r="C761">
        <f t="shared" ref="C761:BM761" si="6">AVERAGE(C416:C759)</f>
        <v>4892.3535791753684</v>
      </c>
      <c r="D761">
        <f t="shared" si="6"/>
        <v>7.6295275630915862</v>
      </c>
      <c r="E761">
        <f t="shared" si="6"/>
        <v>0</v>
      </c>
      <c r="F761">
        <f t="shared" si="6"/>
        <v>0.84325396825396826</v>
      </c>
      <c r="G761">
        <f t="shared" si="6"/>
        <v>560.74955357142846</v>
      </c>
      <c r="H761">
        <f t="shared" si="6"/>
        <v>1.0307205515550766</v>
      </c>
      <c r="I761">
        <f t="shared" si="6"/>
        <v>164.78920939256514</v>
      </c>
      <c r="J761">
        <f>AVERAGE(J416:J759)</f>
        <v>189.04875733284572</v>
      </c>
      <c r="K761">
        <f t="shared" si="6"/>
        <v>0.58008552556077408</v>
      </c>
      <c r="L761">
        <f t="shared" si="6"/>
        <v>89.792192040323044</v>
      </c>
      <c r="M761">
        <f t="shared" si="6"/>
        <v>43.879938202153731</v>
      </c>
      <c r="N761">
        <f t="shared" si="6"/>
        <v>3.4629478258570559</v>
      </c>
      <c r="O761">
        <f t="shared" si="6"/>
        <v>5954.159765149001</v>
      </c>
      <c r="P761">
        <f t="shared" si="6"/>
        <v>555.67340601193735</v>
      </c>
      <c r="Q761">
        <f t="shared" si="6"/>
        <v>274.21493317612573</v>
      </c>
      <c r="R761">
        <f t="shared" si="6"/>
        <v>6.9144030154227756E-4</v>
      </c>
      <c r="S761">
        <f t="shared" si="6"/>
        <v>8.9487141613962991E-3</v>
      </c>
      <c r="T761">
        <f t="shared" si="6"/>
        <v>2369.1989974748922</v>
      </c>
      <c r="U761">
        <f t="shared" si="6"/>
        <v>98.303371671557187</v>
      </c>
      <c r="V761">
        <f t="shared" si="6"/>
        <v>5.7673292932837441</v>
      </c>
      <c r="W761">
        <f t="shared" si="6"/>
        <v>642.42159483309501</v>
      </c>
      <c r="X761">
        <f t="shared" si="6"/>
        <v>659.08190908795939</v>
      </c>
      <c r="Y761">
        <f t="shared" si="6"/>
        <v>15.579815073983339</v>
      </c>
      <c r="Z761">
        <f t="shared" si="6"/>
        <v>0.27108235554108068</v>
      </c>
      <c r="AA761">
        <f t="shared" si="6"/>
        <v>54.023082477370565</v>
      </c>
      <c r="AB761">
        <f t="shared" si="6"/>
        <v>4674.5451616102127</v>
      </c>
      <c r="AC761">
        <f t="shared" si="6"/>
        <v>16.337301587301589</v>
      </c>
      <c r="AD761">
        <f t="shared" si="6"/>
        <v>2.0239777932824521</v>
      </c>
      <c r="AE761">
        <f t="shared" si="6"/>
        <v>0.55873015873015874</v>
      </c>
      <c r="AF761">
        <f t="shared" si="6"/>
        <v>341.13321943856062</v>
      </c>
      <c r="AG761">
        <f t="shared" si="6"/>
        <v>112.20329119202312</v>
      </c>
      <c r="AH761">
        <f t="shared" si="6"/>
        <v>3.0233769130919312</v>
      </c>
      <c r="AI761">
        <f t="shared" si="6"/>
        <v>113.11284597253946</v>
      </c>
      <c r="AJ761">
        <f t="shared" si="6"/>
        <v>0.25131124671805399</v>
      </c>
      <c r="AK761">
        <f t="shared" si="6"/>
        <v>111.62411420048097</v>
      </c>
      <c r="AL761">
        <f t="shared" si="6"/>
        <v>5.8970268506396692</v>
      </c>
      <c r="AM761">
        <f t="shared" si="6"/>
        <v>201.5645833333333</v>
      </c>
      <c r="AN761">
        <f t="shared" si="6"/>
        <v>32.144798433999334</v>
      </c>
      <c r="AO761">
        <f t="shared" si="6"/>
        <v>1.8678842442421337</v>
      </c>
      <c r="AP761">
        <f t="shared" si="6"/>
        <v>55.641896831594323</v>
      </c>
      <c r="AQ761">
        <f t="shared" si="6"/>
        <v>22.117737411805553</v>
      </c>
      <c r="AR761">
        <f t="shared" si="6"/>
        <v>1.630892183717372E-2</v>
      </c>
      <c r="AS761">
        <f t="shared" si="6"/>
        <v>314.24916897962709</v>
      </c>
      <c r="AT761">
        <f t="shared" si="6"/>
        <v>44.106837768034552</v>
      </c>
      <c r="AU761">
        <f t="shared" si="6"/>
        <v>10.0393938135081</v>
      </c>
      <c r="AV761">
        <f t="shared" si="6"/>
        <v>34.518832137832121</v>
      </c>
      <c r="AW761">
        <f t="shared" si="6"/>
        <v>36.896842332994204</v>
      </c>
      <c r="AX761">
        <f t="shared" si="6"/>
        <v>1365.4092099330271</v>
      </c>
      <c r="AY761">
        <f t="shared" si="6"/>
        <v>105.9210799282925</v>
      </c>
      <c r="AZ761">
        <f t="shared" si="6"/>
        <v>0.57390873015873023</v>
      </c>
      <c r="BA761">
        <f t="shared" si="6"/>
        <v>161.41772766948168</v>
      </c>
      <c r="BB761">
        <f t="shared" si="6"/>
        <v>47.61904761904762</v>
      </c>
      <c r="BC761">
        <f t="shared" si="6"/>
        <v>1.5933018569645701E-3</v>
      </c>
      <c r="BD761">
        <f t="shared" si="6"/>
        <v>4.4213390654522424</v>
      </c>
      <c r="BE761">
        <f t="shared" si="6"/>
        <v>182.56499253810927</v>
      </c>
      <c r="BF761">
        <f t="shared" si="6"/>
        <v>8.0701602653862228</v>
      </c>
      <c r="BG761">
        <f t="shared" si="6"/>
        <v>1.7025392202237022</v>
      </c>
      <c r="BH761">
        <f t="shared" si="6"/>
        <v>3337.03107783321</v>
      </c>
      <c r="BI761">
        <f t="shared" si="6"/>
        <v>154.99282213770778</v>
      </c>
      <c r="BJ761">
        <f t="shared" si="6"/>
        <v>1.8715277777777777</v>
      </c>
      <c r="BK761">
        <f t="shared" si="6"/>
        <v>8.2013536080956864E-2</v>
      </c>
      <c r="BL761">
        <f t="shared" si="6"/>
        <v>3.2399722904328833E-2</v>
      </c>
      <c r="BM761">
        <f t="shared" si="6"/>
        <v>5031.8096798332981</v>
      </c>
      <c r="BN761">
        <f t="shared" ref="BN761:CM761" si="7">AVERAGE(BN416:BN759)</f>
        <v>5188.7884430077647</v>
      </c>
      <c r="BO761">
        <f t="shared" si="7"/>
        <v>13.639609123267382</v>
      </c>
      <c r="BP761">
        <f t="shared" si="7"/>
        <v>42.678857334766612</v>
      </c>
      <c r="BQ761">
        <f t="shared" si="7"/>
        <v>85.724739175439865</v>
      </c>
      <c r="BR761">
        <f t="shared" si="7"/>
        <v>99.331083207971702</v>
      </c>
      <c r="BS761">
        <f t="shared" si="7"/>
        <v>288.38595779131111</v>
      </c>
      <c r="BT761">
        <f t="shared" si="7"/>
        <v>167.61460287944351</v>
      </c>
      <c r="BU761">
        <f t="shared" si="7"/>
        <v>1.2090773809523809</v>
      </c>
      <c r="BV761">
        <f t="shared" si="7"/>
        <v>167.37271436804306</v>
      </c>
      <c r="BW761">
        <f t="shared" si="7"/>
        <v>187.97231921295275</v>
      </c>
      <c r="BX761">
        <f t="shared" si="7"/>
        <v>0.22511728693172614</v>
      </c>
      <c r="BY761">
        <f t="shared" si="7"/>
        <v>1054.1540777610803</v>
      </c>
      <c r="BZ761">
        <f t="shared" si="7"/>
        <v>6.5481639421503535E-2</v>
      </c>
      <c r="CA761">
        <f t="shared" si="7"/>
        <v>102.17414267365602</v>
      </c>
      <c r="CB761">
        <f t="shared" si="7"/>
        <v>0</v>
      </c>
      <c r="CC761">
        <f t="shared" si="7"/>
        <v>480.5156182140268</v>
      </c>
      <c r="CD761">
        <f t="shared" si="7"/>
        <v>0.25638833189768095</v>
      </c>
      <c r="CE761">
        <f t="shared" si="7"/>
        <v>42.919921996316823</v>
      </c>
      <c r="CF761">
        <f t="shared" si="7"/>
        <v>47.837693344219581</v>
      </c>
      <c r="CG761">
        <f t="shared" si="7"/>
        <v>673.76924619953832</v>
      </c>
      <c r="CH761">
        <f t="shared" si="7"/>
        <v>2.0579639010793644E-2</v>
      </c>
      <c r="CI761">
        <f t="shared" si="7"/>
        <v>0</v>
      </c>
      <c r="CJ761">
        <f t="shared" si="7"/>
        <v>0</v>
      </c>
      <c r="CK761">
        <f t="shared" si="7"/>
        <v>0.2101833890668961</v>
      </c>
      <c r="CL761">
        <f t="shared" si="7"/>
        <v>0.23076302807768972</v>
      </c>
      <c r="CM761">
        <f t="shared" si="7"/>
        <v>20882.678534588878</v>
      </c>
    </row>
    <row r="762" spans="1:91" x14ac:dyDescent="0.2">
      <c r="A762" t="s">
        <v>219</v>
      </c>
      <c r="B762">
        <f>STDEV(B416:B759)</f>
        <v>0</v>
      </c>
      <c r="C762">
        <f t="shared" ref="C762:BM762" si="8">STDEV(C416:C759)</f>
        <v>3958.1956091441284</v>
      </c>
      <c r="D762">
        <f t="shared" si="8"/>
        <v>102.05719461323481</v>
      </c>
      <c r="E762">
        <f t="shared" si="8"/>
        <v>0</v>
      </c>
      <c r="F762">
        <f t="shared" si="8"/>
        <v>13.386241752410131</v>
      </c>
      <c r="G762">
        <f t="shared" si="8"/>
        <v>1948.4016268610292</v>
      </c>
      <c r="H762">
        <f t="shared" si="8"/>
        <v>16.362181503708371</v>
      </c>
      <c r="I762">
        <f t="shared" si="8"/>
        <v>788.66841553560562</v>
      </c>
      <c r="J762">
        <f t="shared" si="8"/>
        <v>2136.9253211366167</v>
      </c>
      <c r="K762">
        <f t="shared" si="8"/>
        <v>6.8527176601766122</v>
      </c>
      <c r="L762">
        <f t="shared" si="8"/>
        <v>303.33898444866401</v>
      </c>
      <c r="M762">
        <f t="shared" si="8"/>
        <v>144.69707471026211</v>
      </c>
      <c r="N762">
        <f t="shared" si="8"/>
        <v>54.972592502457474</v>
      </c>
      <c r="O762">
        <f t="shared" si="8"/>
        <v>5500.3531813899126</v>
      </c>
      <c r="P762">
        <f t="shared" si="8"/>
        <v>803.88405600801411</v>
      </c>
      <c r="Q762">
        <f t="shared" si="8"/>
        <v>712.54134929006477</v>
      </c>
      <c r="R762">
        <f t="shared" si="8"/>
        <v>1.097627450597026E-2</v>
      </c>
      <c r="S762">
        <f t="shared" si="8"/>
        <v>7.4952298618821814E-2</v>
      </c>
      <c r="T762">
        <f t="shared" si="8"/>
        <v>6610.1618177294122</v>
      </c>
      <c r="U762">
        <f t="shared" si="8"/>
        <v>284.09989177801225</v>
      </c>
      <c r="V762">
        <f t="shared" si="8"/>
        <v>16.760616279631687</v>
      </c>
      <c r="W762">
        <f t="shared" si="8"/>
        <v>1946.7765892364789</v>
      </c>
      <c r="X762">
        <f t="shared" si="8"/>
        <v>1942.3363962989024</v>
      </c>
      <c r="Y762">
        <f t="shared" si="8"/>
        <v>98.266638228328745</v>
      </c>
      <c r="Z762">
        <f t="shared" si="8"/>
        <v>1.9119808783912613</v>
      </c>
      <c r="AA762">
        <f t="shared" si="8"/>
        <v>105.23024335892431</v>
      </c>
      <c r="AB762">
        <f t="shared" si="8"/>
        <v>7289.5615126986222</v>
      </c>
      <c r="AC762">
        <f t="shared" si="8"/>
        <v>116.13389043655002</v>
      </c>
      <c r="AD762">
        <f t="shared" si="8"/>
        <v>22.673792055708756</v>
      </c>
      <c r="AE762">
        <f t="shared" si="8"/>
        <v>8.8695662999498666</v>
      </c>
      <c r="AF762">
        <f t="shared" si="8"/>
        <v>2053.7387187310064</v>
      </c>
      <c r="AG762">
        <f t="shared" si="8"/>
        <v>356.88242013278409</v>
      </c>
      <c r="AH762">
        <f t="shared" si="8"/>
        <v>28.447037042487029</v>
      </c>
      <c r="AI762">
        <f t="shared" si="8"/>
        <v>328.78680254743387</v>
      </c>
      <c r="AJ762">
        <f t="shared" si="8"/>
        <v>1.4514085387154676</v>
      </c>
      <c r="AK762">
        <f t="shared" si="8"/>
        <v>318.69278208179418</v>
      </c>
      <c r="AL762">
        <f t="shared" si="8"/>
        <v>48.271232903567856</v>
      </c>
      <c r="AM762">
        <f t="shared" si="8"/>
        <v>1010.4244560881485</v>
      </c>
      <c r="AN762">
        <f t="shared" si="8"/>
        <v>90.159507922720294</v>
      </c>
      <c r="AO762">
        <f t="shared" si="8"/>
        <v>29.651743128723105</v>
      </c>
      <c r="AP762">
        <f t="shared" si="8"/>
        <v>203.89871776381054</v>
      </c>
      <c r="AQ762">
        <f t="shared" si="8"/>
        <v>147.18993245369643</v>
      </c>
      <c r="AR762">
        <f t="shared" si="8"/>
        <v>7.6774102008397571E-2</v>
      </c>
      <c r="AS762">
        <f t="shared" si="8"/>
        <v>741.52100302629242</v>
      </c>
      <c r="AT762">
        <f t="shared" si="8"/>
        <v>90.435710488366098</v>
      </c>
      <c r="AU762">
        <f t="shared" si="8"/>
        <v>28.228256577468823</v>
      </c>
      <c r="AV762">
        <f t="shared" si="8"/>
        <v>98.063939301390704</v>
      </c>
      <c r="AW762">
        <f t="shared" si="8"/>
        <v>237.95581196436399</v>
      </c>
      <c r="AX762">
        <f t="shared" si="8"/>
        <v>4717.8526134039103</v>
      </c>
      <c r="AY762">
        <f t="shared" si="8"/>
        <v>247.02171469110067</v>
      </c>
      <c r="AZ762">
        <f t="shared" si="8"/>
        <v>0.84136058837426897</v>
      </c>
      <c r="BA762">
        <f t="shared" si="8"/>
        <v>892.82578934421736</v>
      </c>
      <c r="BB762">
        <f t="shared" si="8"/>
        <v>305.51746599201329</v>
      </c>
      <c r="BC762">
        <f t="shared" si="8"/>
        <v>2.5292882861913946E-2</v>
      </c>
      <c r="BD762">
        <f t="shared" si="8"/>
        <v>31.651894742108858</v>
      </c>
      <c r="BE762">
        <f t="shared" si="8"/>
        <v>389.6995545021951</v>
      </c>
      <c r="BF762">
        <f t="shared" si="8"/>
        <v>47.134573330676893</v>
      </c>
      <c r="BG762">
        <f t="shared" si="8"/>
        <v>11.462505032597852</v>
      </c>
      <c r="BH762">
        <f t="shared" si="8"/>
        <v>5966.9104671403793</v>
      </c>
      <c r="BI762">
        <f t="shared" si="8"/>
        <v>370.66012063838241</v>
      </c>
      <c r="BJ762">
        <f t="shared" si="8"/>
        <v>15.640098134875883</v>
      </c>
      <c r="BK762">
        <f t="shared" si="8"/>
        <v>0.37986127894088823</v>
      </c>
      <c r="BL762">
        <f t="shared" si="8"/>
        <v>0.16919929667248837</v>
      </c>
      <c r="BM762">
        <f t="shared" si="8"/>
        <v>7271.222487811764</v>
      </c>
      <c r="BN762">
        <f t="shared" ref="BN762:CM762" si="9">STDEV(BN416:BN759)</f>
        <v>7385.4007947258915</v>
      </c>
      <c r="BO762">
        <f t="shared" si="9"/>
        <v>144.30203024595843</v>
      </c>
      <c r="BP762">
        <f t="shared" si="9"/>
        <v>502.65251005570167</v>
      </c>
      <c r="BQ762">
        <f t="shared" si="9"/>
        <v>342.77536428550843</v>
      </c>
      <c r="BR762">
        <f t="shared" si="9"/>
        <v>569.08249597125393</v>
      </c>
      <c r="BS762">
        <f t="shared" si="9"/>
        <v>1910.8039666330919</v>
      </c>
      <c r="BT762">
        <f t="shared" si="9"/>
        <v>2660.7993319311504</v>
      </c>
      <c r="BU762">
        <f t="shared" si="9"/>
        <v>19.193508394999821</v>
      </c>
      <c r="BV762">
        <f t="shared" si="9"/>
        <v>1231.0673602212312</v>
      </c>
      <c r="BW762">
        <f t="shared" si="9"/>
        <v>1357.2067862901577</v>
      </c>
      <c r="BX762">
        <f t="shared" si="9"/>
        <v>2.0043856076132536</v>
      </c>
      <c r="BY762">
        <f t="shared" si="9"/>
        <v>4756.7537343747472</v>
      </c>
      <c r="BZ762">
        <f t="shared" si="9"/>
        <v>0.69140812919243777</v>
      </c>
      <c r="CA762">
        <f t="shared" si="9"/>
        <v>249.16377577424467</v>
      </c>
      <c r="CB762">
        <f t="shared" si="9"/>
        <v>0</v>
      </c>
      <c r="CC762">
        <f t="shared" si="9"/>
        <v>1153.5965985942707</v>
      </c>
      <c r="CD762">
        <f t="shared" si="9"/>
        <v>2.4365928298035429</v>
      </c>
      <c r="CE762">
        <f t="shared" si="9"/>
        <v>198.36718364652228</v>
      </c>
      <c r="CF762">
        <f t="shared" si="9"/>
        <v>58.003994725926248</v>
      </c>
      <c r="CG762">
        <f t="shared" si="9"/>
        <v>1250.12173951816</v>
      </c>
      <c r="CH762">
        <f t="shared" si="9"/>
        <v>0.23054524464694504</v>
      </c>
      <c r="CI762">
        <f t="shared" si="9"/>
        <v>0</v>
      </c>
      <c r="CJ762">
        <f t="shared" si="9"/>
        <v>0</v>
      </c>
      <c r="CK762">
        <f t="shared" si="9"/>
        <v>3.3365578631264357</v>
      </c>
      <c r="CL762">
        <f t="shared" si="9"/>
        <v>3.3432146238541645</v>
      </c>
      <c r="CM762">
        <f t="shared" si="9"/>
        <v>16190.881159180262</v>
      </c>
    </row>
    <row r="763" spans="1:91" x14ac:dyDescent="0.2">
      <c r="A763" t="s">
        <v>220</v>
      </c>
      <c r="B763">
        <f>B762/(344^0.5)</f>
        <v>0</v>
      </c>
      <c r="C763">
        <f t="shared" ref="C763:BM763" si="10">C762/(344^0.5)</f>
        <v>213.41160470784229</v>
      </c>
      <c r="D763">
        <f t="shared" si="10"/>
        <v>5.5025551602540634</v>
      </c>
      <c r="E763">
        <f t="shared" si="10"/>
        <v>0</v>
      </c>
      <c r="F763">
        <f t="shared" si="10"/>
        <v>0.72173778546701983</v>
      </c>
      <c r="G763">
        <f t="shared" si="10"/>
        <v>105.05077536925789</v>
      </c>
      <c r="H763">
        <f t="shared" si="10"/>
        <v>0.88218970360143978</v>
      </c>
      <c r="I763">
        <f t="shared" si="10"/>
        <v>42.522151192583046</v>
      </c>
      <c r="J763">
        <f t="shared" si="10"/>
        <v>115.2152917534048</v>
      </c>
      <c r="K763">
        <f t="shared" si="10"/>
        <v>0.36947377463851089</v>
      </c>
      <c r="L763">
        <f t="shared" si="10"/>
        <v>16.354941956907059</v>
      </c>
      <c r="M763">
        <f t="shared" si="10"/>
        <v>7.8015434202163396</v>
      </c>
      <c r="N763">
        <f t="shared" si="10"/>
        <v>2.9639235498612679</v>
      </c>
      <c r="O763">
        <f t="shared" si="10"/>
        <v>296.5591685738147</v>
      </c>
      <c r="P763">
        <f t="shared" si="10"/>
        <v>43.342523546686188</v>
      </c>
      <c r="Q763">
        <f t="shared" si="10"/>
        <v>38.417654858033771</v>
      </c>
      <c r="R763">
        <f t="shared" si="10"/>
        <v>5.9180105971048708E-4</v>
      </c>
      <c r="S763">
        <f t="shared" si="10"/>
        <v>4.0411571090199017E-3</v>
      </c>
      <c r="T763">
        <f t="shared" si="10"/>
        <v>356.39604006462196</v>
      </c>
      <c r="U763">
        <f t="shared" si="10"/>
        <v>15.317639598609896</v>
      </c>
      <c r="V763">
        <f t="shared" si="10"/>
        <v>0.90367186701569069</v>
      </c>
      <c r="W763">
        <f t="shared" si="10"/>
        <v>104.96315921245031</v>
      </c>
      <c r="X763">
        <f t="shared" si="10"/>
        <v>104.72376005344171</v>
      </c>
      <c r="Y763">
        <f t="shared" si="10"/>
        <v>5.2981820567698525</v>
      </c>
      <c r="Z763">
        <f t="shared" si="10"/>
        <v>0.10308710021443793</v>
      </c>
      <c r="AA763">
        <f t="shared" si="10"/>
        <v>5.6736344831327585</v>
      </c>
      <c r="AB763">
        <f t="shared" si="10"/>
        <v>393.02681667567197</v>
      </c>
      <c r="AC763">
        <f t="shared" si="10"/>
        <v>6.2615197343387319</v>
      </c>
      <c r="AD763">
        <f t="shared" si="10"/>
        <v>1.222488938202583</v>
      </c>
      <c r="AE763">
        <f t="shared" si="10"/>
        <v>0.47821496561767718</v>
      </c>
      <c r="AF763">
        <f t="shared" si="10"/>
        <v>110.7301707380204</v>
      </c>
      <c r="AG763">
        <f t="shared" si="10"/>
        <v>19.241810535236365</v>
      </c>
      <c r="AH763">
        <f t="shared" si="10"/>
        <v>1.5337614468561576</v>
      </c>
      <c r="AI763">
        <f t="shared" si="10"/>
        <v>17.726996355690563</v>
      </c>
      <c r="AJ763">
        <f t="shared" si="10"/>
        <v>7.8254703890419483E-2</v>
      </c>
      <c r="AK763">
        <f t="shared" si="10"/>
        <v>17.182763245899466</v>
      </c>
      <c r="AL763">
        <f t="shared" si="10"/>
        <v>2.6026104549703932</v>
      </c>
      <c r="AM763">
        <f t="shared" si="10"/>
        <v>54.47843560628047</v>
      </c>
      <c r="AN763">
        <f t="shared" si="10"/>
        <v>4.8610748849821528</v>
      </c>
      <c r="AO763">
        <f t="shared" si="10"/>
        <v>1.598714845943106</v>
      </c>
      <c r="AP763">
        <f t="shared" si="10"/>
        <v>10.99348209454844</v>
      </c>
      <c r="AQ763">
        <f t="shared" si="10"/>
        <v>7.9359493020544329</v>
      </c>
      <c r="AR763">
        <f t="shared" si="10"/>
        <v>4.1393821648845908E-3</v>
      </c>
      <c r="AS763">
        <f t="shared" si="10"/>
        <v>39.980133072460177</v>
      </c>
      <c r="AT763">
        <f t="shared" si="10"/>
        <v>4.8759667292918989</v>
      </c>
      <c r="AU763">
        <f t="shared" si="10"/>
        <v>1.5219655947233321</v>
      </c>
      <c r="AV763">
        <f t="shared" si="10"/>
        <v>5.2872532630613076</v>
      </c>
      <c r="AW763">
        <f t="shared" si="10"/>
        <v>12.82971755199665</v>
      </c>
      <c r="AX763">
        <f t="shared" si="10"/>
        <v>254.36956543421653</v>
      </c>
      <c r="AY763">
        <f t="shared" si="10"/>
        <v>13.318518268304965</v>
      </c>
      <c r="AZ763">
        <f t="shared" si="10"/>
        <v>4.5363122754237026E-2</v>
      </c>
      <c r="BA763">
        <f t="shared" si="10"/>
        <v>48.137940426267939</v>
      </c>
      <c r="BB763">
        <f t="shared" si="10"/>
        <v>16.472397810002988</v>
      </c>
      <c r="BC763">
        <f t="shared" si="10"/>
        <v>1.3637008506549504E-3</v>
      </c>
      <c r="BD763">
        <f t="shared" si="10"/>
        <v>1.7065557935924647</v>
      </c>
      <c r="BE763">
        <f t="shared" si="10"/>
        <v>21.011191839058096</v>
      </c>
      <c r="BF763">
        <f t="shared" si="10"/>
        <v>2.541325878003859</v>
      </c>
      <c r="BG763">
        <f t="shared" si="10"/>
        <v>0.61801685276169782</v>
      </c>
      <c r="BH763">
        <f t="shared" si="10"/>
        <v>321.71425156418564</v>
      </c>
      <c r="BI763">
        <f t="shared" si="10"/>
        <v>19.984654362178905</v>
      </c>
      <c r="BJ763">
        <f t="shared" si="10"/>
        <v>0.8432575775287956</v>
      </c>
      <c r="BK763">
        <f t="shared" si="10"/>
        <v>2.0480747570400429E-2</v>
      </c>
      <c r="BL763">
        <f t="shared" si="10"/>
        <v>9.1226146921328643E-3</v>
      </c>
      <c r="BM763">
        <f t="shared" si="10"/>
        <v>392.03804271997359</v>
      </c>
      <c r="BN763">
        <f t="shared" ref="BN763:CM763" si="11">BN762/(344^0.5)</f>
        <v>398.19412445708542</v>
      </c>
      <c r="BO763">
        <f t="shared" si="11"/>
        <v>7.7802440501540735</v>
      </c>
      <c r="BP763">
        <f t="shared" si="11"/>
        <v>27.101207058487763</v>
      </c>
      <c r="BQ763">
        <f t="shared" si="11"/>
        <v>18.481209058362609</v>
      </c>
      <c r="BR763">
        <f t="shared" si="11"/>
        <v>30.682871861057439</v>
      </c>
      <c r="BS763">
        <f t="shared" si="11"/>
        <v>103.02364538508836</v>
      </c>
      <c r="BT763">
        <f t="shared" si="11"/>
        <v>143.46068544999611</v>
      </c>
      <c r="BU763">
        <f t="shared" si="11"/>
        <v>1.0348446188681535</v>
      </c>
      <c r="BV763">
        <f t="shared" si="11"/>
        <v>66.374703726445816</v>
      </c>
      <c r="BW763">
        <f t="shared" si="11"/>
        <v>73.175685788097041</v>
      </c>
      <c r="BX763">
        <f t="shared" si="11"/>
        <v>0.10806922931899804</v>
      </c>
      <c r="BY763">
        <f t="shared" si="11"/>
        <v>256.46697331172044</v>
      </c>
      <c r="BZ763">
        <f t="shared" si="11"/>
        <v>3.7278227993110896E-2</v>
      </c>
      <c r="CA763">
        <f t="shared" si="11"/>
        <v>13.434010461788255</v>
      </c>
      <c r="CB763">
        <f t="shared" si="11"/>
        <v>0</v>
      </c>
      <c r="CC763">
        <f t="shared" si="11"/>
        <v>62.197760192236991</v>
      </c>
      <c r="CD763">
        <f t="shared" si="11"/>
        <v>0.13137228100266482</v>
      </c>
      <c r="CE763">
        <f t="shared" si="11"/>
        <v>10.695241762580126</v>
      </c>
      <c r="CF763">
        <f t="shared" si="11"/>
        <v>3.1273658040871215</v>
      </c>
      <c r="CG763">
        <f t="shared" si="11"/>
        <v>67.402047007074827</v>
      </c>
      <c r="CH763">
        <f t="shared" si="11"/>
        <v>1.2430166539572624E-2</v>
      </c>
      <c r="CI763">
        <f t="shared" si="11"/>
        <v>0</v>
      </c>
      <c r="CJ763">
        <f t="shared" si="11"/>
        <v>0</v>
      </c>
      <c r="CK763">
        <f t="shared" si="11"/>
        <v>0.17989514366733103</v>
      </c>
      <c r="CL763">
        <f t="shared" si="11"/>
        <v>0.18025405215224238</v>
      </c>
      <c r="CM763">
        <f t="shared" si="11"/>
        <v>872.95380800085468</v>
      </c>
    </row>
    <row r="764" spans="1:91" x14ac:dyDescent="0.2">
      <c r="B764" t="s">
        <v>44</v>
      </c>
      <c r="O764" t="s">
        <v>212</v>
      </c>
      <c r="P764" t="s">
        <v>13</v>
      </c>
      <c r="AB764" t="s">
        <v>213</v>
      </c>
      <c r="AC764" t="s">
        <v>23</v>
      </c>
      <c r="BH764" t="s">
        <v>214</v>
      </c>
      <c r="BI764" t="s">
        <v>16</v>
      </c>
      <c r="BN764" t="s">
        <v>215</v>
      </c>
      <c r="BO764" t="s">
        <v>20</v>
      </c>
      <c r="BY764" t="s">
        <v>216</v>
      </c>
      <c r="BZ764" t="s">
        <v>26</v>
      </c>
      <c r="CG764" t="s">
        <v>217</v>
      </c>
      <c r="CH764" t="s">
        <v>206</v>
      </c>
      <c r="CL764" t="s">
        <v>218</v>
      </c>
      <c r="CM764" t="s">
        <v>145</v>
      </c>
    </row>
    <row r="765" spans="1:91" x14ac:dyDescent="0.2">
      <c r="A765" t="s">
        <v>0</v>
      </c>
      <c r="B765" t="s">
        <v>96</v>
      </c>
      <c r="C765" t="s">
        <v>22</v>
      </c>
      <c r="D765" t="s">
        <v>168</v>
      </c>
      <c r="E765" t="s">
        <v>196</v>
      </c>
      <c r="F765" t="s">
        <v>76</v>
      </c>
      <c r="G765" t="s">
        <v>67</v>
      </c>
      <c r="H765" t="s">
        <v>84</v>
      </c>
      <c r="I765" t="s">
        <v>75</v>
      </c>
      <c r="J765" t="s">
        <v>95</v>
      </c>
      <c r="K765" t="s">
        <v>167</v>
      </c>
      <c r="L765" t="s">
        <v>105</v>
      </c>
      <c r="M765" t="s">
        <v>45</v>
      </c>
      <c r="N765" t="s">
        <v>166</v>
      </c>
      <c r="O765">
        <v>0</v>
      </c>
      <c r="P765" t="s">
        <v>15</v>
      </c>
      <c r="Q765" t="s">
        <v>42</v>
      </c>
      <c r="R765" t="s">
        <v>192</v>
      </c>
      <c r="S765" t="s">
        <v>138</v>
      </c>
      <c r="T765" t="s">
        <v>48</v>
      </c>
      <c r="U765" t="s">
        <v>127</v>
      </c>
      <c r="V765" t="s">
        <v>35</v>
      </c>
      <c r="W765" t="s">
        <v>57</v>
      </c>
      <c r="X765" t="s">
        <v>52</v>
      </c>
      <c r="Y765" t="s">
        <v>155</v>
      </c>
      <c r="Z765" t="s">
        <v>107</v>
      </c>
      <c r="AA765" t="s">
        <v>19</v>
      </c>
      <c r="AB765">
        <v>0</v>
      </c>
      <c r="AC765" t="s">
        <v>129</v>
      </c>
      <c r="AD765" t="s">
        <v>39</v>
      </c>
      <c r="AE765" t="s">
        <v>98</v>
      </c>
      <c r="AF765" t="s">
        <v>89</v>
      </c>
      <c r="AG765" t="s">
        <v>60</v>
      </c>
      <c r="AH765" t="s">
        <v>106</v>
      </c>
      <c r="AI765" t="s">
        <v>43</v>
      </c>
      <c r="AJ765" t="s">
        <v>131</v>
      </c>
      <c r="AK765" t="s">
        <v>50</v>
      </c>
      <c r="AL765" t="s">
        <v>66</v>
      </c>
      <c r="AM765" t="s">
        <v>56</v>
      </c>
      <c r="AN765" t="s">
        <v>41</v>
      </c>
      <c r="AO765" t="s">
        <v>185</v>
      </c>
      <c r="AP765" t="s">
        <v>92</v>
      </c>
      <c r="AQ765" t="s">
        <v>59</v>
      </c>
      <c r="AR765" t="s">
        <v>73</v>
      </c>
      <c r="AS765" t="s">
        <v>37</v>
      </c>
      <c r="AT765" t="s">
        <v>132</v>
      </c>
      <c r="AU765" t="s">
        <v>30</v>
      </c>
      <c r="AV765" t="s">
        <v>81</v>
      </c>
      <c r="AW765" t="s">
        <v>71</v>
      </c>
      <c r="AX765" t="s">
        <v>32</v>
      </c>
      <c r="AY765" t="s">
        <v>25</v>
      </c>
      <c r="AZ765" t="s">
        <v>34</v>
      </c>
      <c r="BA765" t="s">
        <v>83</v>
      </c>
      <c r="BB765" t="s">
        <v>103</v>
      </c>
      <c r="BC765" t="s">
        <v>188</v>
      </c>
      <c r="BD765" t="s">
        <v>170</v>
      </c>
      <c r="BE765" t="s">
        <v>63</v>
      </c>
      <c r="BF765" t="s">
        <v>108</v>
      </c>
      <c r="BG765" t="s">
        <v>65</v>
      </c>
      <c r="BH765">
        <v>0</v>
      </c>
      <c r="BI765" t="s">
        <v>18</v>
      </c>
      <c r="BJ765" t="s">
        <v>98</v>
      </c>
      <c r="BK765" t="s">
        <v>157</v>
      </c>
      <c r="BL765" t="s">
        <v>163</v>
      </c>
      <c r="BM765" t="s">
        <v>29</v>
      </c>
      <c r="BN765">
        <v>0</v>
      </c>
      <c r="BO765" t="s">
        <v>156</v>
      </c>
      <c r="BP765" t="s">
        <v>96</v>
      </c>
      <c r="BQ765" t="s">
        <v>69</v>
      </c>
      <c r="BR765" t="s">
        <v>90</v>
      </c>
      <c r="BS765" t="s">
        <v>126</v>
      </c>
      <c r="BT765" t="s">
        <v>165</v>
      </c>
      <c r="BU765" t="s">
        <v>161</v>
      </c>
      <c r="BV765" t="s">
        <v>164</v>
      </c>
      <c r="BW765" t="s">
        <v>79</v>
      </c>
      <c r="BX765" t="s">
        <v>204</v>
      </c>
      <c r="BY765">
        <v>0</v>
      </c>
      <c r="BZ765" t="s">
        <v>160</v>
      </c>
      <c r="CA765" t="s">
        <v>121</v>
      </c>
      <c r="CB765" t="s">
        <v>87</v>
      </c>
      <c r="CC765" t="s">
        <v>54</v>
      </c>
      <c r="CD765" t="s">
        <v>187</v>
      </c>
      <c r="CE765" t="s">
        <v>100</v>
      </c>
      <c r="CF765" t="s">
        <v>27</v>
      </c>
      <c r="CG765">
        <v>0</v>
      </c>
      <c r="CH765" t="s">
        <v>133</v>
      </c>
      <c r="CI765" t="s">
        <v>182</v>
      </c>
      <c r="CJ765" t="s">
        <v>97</v>
      </c>
      <c r="CK765" t="s">
        <v>202</v>
      </c>
      <c r="CL765">
        <v>0</v>
      </c>
      <c r="CM765">
        <v>0</v>
      </c>
    </row>
    <row r="768" spans="1:91" x14ac:dyDescent="0.2">
      <c r="A768" t="s">
        <v>44</v>
      </c>
      <c r="F768" t="s">
        <v>13</v>
      </c>
      <c r="K768" t="s">
        <v>23</v>
      </c>
      <c r="P768" t="s">
        <v>16</v>
      </c>
      <c r="U768" t="s">
        <v>20</v>
      </c>
      <c r="Z768" t="s">
        <v>26</v>
      </c>
    </row>
    <row r="769" spans="1:29" x14ac:dyDescent="0.2">
      <c r="A769" t="s">
        <v>101</v>
      </c>
      <c r="B769" t="s">
        <v>219</v>
      </c>
      <c r="C769" t="s">
        <v>220</v>
      </c>
      <c r="F769" t="s">
        <v>101</v>
      </c>
      <c r="G769" t="s">
        <v>219</v>
      </c>
      <c r="H769" t="s">
        <v>220</v>
      </c>
      <c r="K769" t="s">
        <v>101</v>
      </c>
      <c r="L769" t="s">
        <v>219</v>
      </c>
      <c r="M769" t="s">
        <v>220</v>
      </c>
      <c r="P769" t="s">
        <v>101</v>
      </c>
      <c r="Q769" t="s">
        <v>219</v>
      </c>
      <c r="R769" t="s">
        <v>220</v>
      </c>
      <c r="U769" t="s">
        <v>101</v>
      </c>
      <c r="V769" t="s">
        <v>219</v>
      </c>
      <c r="W769" t="s">
        <v>220</v>
      </c>
      <c r="Z769" t="s">
        <v>101</v>
      </c>
      <c r="AA769" t="s">
        <v>219</v>
      </c>
      <c r="AB769" t="s">
        <v>220</v>
      </c>
    </row>
    <row r="770" spans="1:29" x14ac:dyDescent="0.2">
      <c r="A770">
        <v>5333.7100135113342</v>
      </c>
      <c r="B770">
        <v>4043.3646234413904</v>
      </c>
      <c r="C770">
        <v>218.00361020918081</v>
      </c>
      <c r="D770" t="s">
        <v>22</v>
      </c>
      <c r="F770">
        <v>4302.9065540299625</v>
      </c>
      <c r="G770">
        <v>10460.180761079449</v>
      </c>
      <c r="H770">
        <v>563.97514983822509</v>
      </c>
      <c r="I770" t="s">
        <v>48</v>
      </c>
      <c r="K770">
        <v>1187.4404731204852</v>
      </c>
      <c r="L770">
        <v>4079.6584155832093</v>
      </c>
      <c r="M770">
        <v>219.96044033754154</v>
      </c>
      <c r="N770" t="s">
        <v>32</v>
      </c>
      <c r="P770">
        <v>6433.6569030480177</v>
      </c>
      <c r="Q770">
        <v>7720.4834668512067</v>
      </c>
      <c r="R770">
        <v>416.26057135093106</v>
      </c>
      <c r="S770" t="s">
        <v>29</v>
      </c>
      <c r="U770">
        <v>293.80367871134723</v>
      </c>
      <c r="V770">
        <v>1503.673631307955</v>
      </c>
      <c r="W770">
        <v>81.072648828410692</v>
      </c>
      <c r="X770" t="s">
        <v>79</v>
      </c>
      <c r="Z770">
        <v>513.00218865663101</v>
      </c>
      <c r="AA770">
        <v>1109.7125420164416</v>
      </c>
      <c r="AB770">
        <v>59.831690432135034</v>
      </c>
      <c r="AC770" t="s">
        <v>54</v>
      </c>
    </row>
    <row r="771" spans="1:29" x14ac:dyDescent="0.2">
      <c r="A771">
        <v>575.75145348837191</v>
      </c>
      <c r="B771">
        <v>1803.2832362772097</v>
      </c>
      <c r="C771">
        <v>97.226516119521392</v>
      </c>
      <c r="D771" t="s">
        <v>67</v>
      </c>
      <c r="F771">
        <v>973.33747483915147</v>
      </c>
      <c r="G771">
        <v>2834.3670678325325</v>
      </c>
      <c r="H771">
        <v>152.81883060044012</v>
      </c>
      <c r="I771" t="s">
        <v>57</v>
      </c>
      <c r="K771">
        <v>389.89033430232564</v>
      </c>
      <c r="L771">
        <v>1298.3322707815323</v>
      </c>
      <c r="M771">
        <v>70.001384648945077</v>
      </c>
      <c r="N771" t="s">
        <v>56</v>
      </c>
      <c r="P771">
        <v>152.18825958871574</v>
      </c>
      <c r="Q771">
        <v>346.75491901420838</v>
      </c>
      <c r="R771">
        <v>18.695772269617894</v>
      </c>
      <c r="S771" t="s">
        <v>18</v>
      </c>
      <c r="U771">
        <v>211.25948070758838</v>
      </c>
      <c r="V771">
        <v>1639.5700515054816</v>
      </c>
      <c r="W771">
        <v>88.399692757570222</v>
      </c>
      <c r="X771" t="s">
        <v>126</v>
      </c>
      <c r="Z771">
        <v>82.904819307801105</v>
      </c>
      <c r="AA771">
        <v>218.98524803287782</v>
      </c>
      <c r="AB771">
        <v>11.806893293014012</v>
      </c>
      <c r="AC771" t="s">
        <v>121</v>
      </c>
    </row>
    <row r="772" spans="1:29" x14ac:dyDescent="0.2">
      <c r="A772">
        <v>229.902850470847</v>
      </c>
      <c r="B772">
        <v>2212.8315077406523</v>
      </c>
      <c r="C772">
        <v>119.30787905581022</v>
      </c>
      <c r="D772" t="s">
        <v>95</v>
      </c>
      <c r="F772">
        <v>553.30629622285949</v>
      </c>
      <c r="G772">
        <v>1711.9978408900902</v>
      </c>
      <c r="H772">
        <v>92.304737450738671</v>
      </c>
      <c r="I772" t="s">
        <v>52</v>
      </c>
      <c r="K772">
        <v>350.03991282988386</v>
      </c>
      <c r="L772">
        <v>721.28219319413324</v>
      </c>
      <c r="M772">
        <v>38.888929577190808</v>
      </c>
      <c r="N772" t="s">
        <v>37</v>
      </c>
      <c r="P772">
        <v>1.7803052325581397</v>
      </c>
      <c r="Q772">
        <v>15.36862655052229</v>
      </c>
      <c r="R772">
        <v>0.82862081063540605</v>
      </c>
      <c r="S772" t="s">
        <v>98</v>
      </c>
      <c r="U772">
        <v>122.78744164424351</v>
      </c>
      <c r="V772">
        <v>2277.3677796933121</v>
      </c>
      <c r="W772">
        <v>122.78744164424351</v>
      </c>
      <c r="X772" t="s">
        <v>165</v>
      </c>
      <c r="Z772">
        <v>65.723250601711456</v>
      </c>
      <c r="AA772">
        <v>320.58521298854032</v>
      </c>
      <c r="AB772">
        <v>17.284796282284635</v>
      </c>
      <c r="AC772" t="s">
        <v>100</v>
      </c>
    </row>
    <row r="773" spans="1:29" x14ac:dyDescent="0.2">
      <c r="A773">
        <v>125.61285990478575</v>
      </c>
      <c r="B773">
        <v>681.84685754131044</v>
      </c>
      <c r="C773">
        <v>36.762718774364657</v>
      </c>
      <c r="D773" t="s">
        <v>75</v>
      </c>
      <c r="F773">
        <v>525.16397227098798</v>
      </c>
      <c r="G773">
        <v>731.38692852556312</v>
      </c>
      <c r="H773">
        <v>39.433740393828238</v>
      </c>
      <c r="I773" t="s">
        <v>15</v>
      </c>
      <c r="K773">
        <v>324.55830401204292</v>
      </c>
      <c r="L773">
        <v>1891.5515602010896</v>
      </c>
      <c r="M773">
        <v>101.98562519688709</v>
      </c>
      <c r="N773" t="s">
        <v>89</v>
      </c>
      <c r="P773">
        <v>6.4194730216919738E-2</v>
      </c>
      <c r="Q773">
        <v>0.330814629399515</v>
      </c>
      <c r="R773">
        <v>1.7836329452208716E-2</v>
      </c>
      <c r="S773" t="s">
        <v>157</v>
      </c>
      <c r="U773">
        <v>122.61024424635713</v>
      </c>
      <c r="V773">
        <v>1055.7150123712572</v>
      </c>
      <c r="W773">
        <v>56.920338748247481</v>
      </c>
      <c r="X773" t="s">
        <v>164</v>
      </c>
      <c r="Z773">
        <v>39.104602381434212</v>
      </c>
      <c r="AA773">
        <v>52.634557788885509</v>
      </c>
      <c r="AB773">
        <v>2.8378651663560821</v>
      </c>
      <c r="AC773" t="s">
        <v>27</v>
      </c>
    </row>
    <row r="774" spans="1:29" x14ac:dyDescent="0.2">
      <c r="A774">
        <v>68.41714556688494</v>
      </c>
      <c r="B774">
        <v>263.40741938555533</v>
      </c>
      <c r="C774">
        <v>14.201976257352788</v>
      </c>
      <c r="D774" t="s">
        <v>105</v>
      </c>
      <c r="F774">
        <v>369.25651755488025</v>
      </c>
      <c r="G774">
        <v>945.03818354600969</v>
      </c>
      <c r="H774">
        <v>50.953044057453134</v>
      </c>
      <c r="I774" t="s">
        <v>42</v>
      </c>
      <c r="K774">
        <v>187.03229044450418</v>
      </c>
      <c r="L774">
        <v>578.20117167814021</v>
      </c>
      <c r="M774">
        <v>31.174517905765626</v>
      </c>
      <c r="N774" t="s">
        <v>43</v>
      </c>
      <c r="P774">
        <v>2.3734680732240891E-2</v>
      </c>
      <c r="Q774">
        <v>0.14545070830950613</v>
      </c>
      <c r="R774">
        <v>7.8421766207092247E-3</v>
      </c>
      <c r="S774" t="s">
        <v>163</v>
      </c>
      <c r="U774">
        <v>116.5400404247639</v>
      </c>
      <c r="V774">
        <v>402.3145601183017</v>
      </c>
      <c r="W774">
        <v>21.691347358838957</v>
      </c>
      <c r="X774" t="s">
        <v>69</v>
      </c>
      <c r="Z774">
        <v>0.18781935941341743</v>
      </c>
      <c r="AA774">
        <v>2.0874561994102492</v>
      </c>
      <c r="AB774">
        <v>0.11254809546155846</v>
      </c>
      <c r="AC774" t="s">
        <v>187</v>
      </c>
    </row>
    <row r="775" spans="1:29" x14ac:dyDescent="0.2">
      <c r="A775">
        <v>40.160483647994326</v>
      </c>
      <c r="B775">
        <v>134.73884879555249</v>
      </c>
      <c r="C775">
        <v>7.2646318619315959</v>
      </c>
      <c r="D775" t="s">
        <v>45</v>
      </c>
      <c r="F775">
        <v>96.809684818089423</v>
      </c>
      <c r="G775">
        <v>261.63748120199602</v>
      </c>
      <c r="H775">
        <v>14.10654758598686</v>
      </c>
      <c r="I775" t="s">
        <v>127</v>
      </c>
      <c r="K775">
        <v>177.79268485689727</v>
      </c>
      <c r="L775">
        <v>899.06031066757566</v>
      </c>
      <c r="M775">
        <v>48.474083288214786</v>
      </c>
      <c r="N775" t="s">
        <v>83</v>
      </c>
      <c r="P775">
        <v>6587.713397280243</v>
      </c>
      <c r="Q775">
        <v>7805.7572865797893</v>
      </c>
      <c r="R775">
        <v>420.85822758242261</v>
      </c>
      <c r="S775" t="s">
        <v>215</v>
      </c>
      <c r="U775">
        <v>80.160982348946433</v>
      </c>
      <c r="V775">
        <v>492.88054352943408</v>
      </c>
      <c r="W775">
        <v>26.574337933398461</v>
      </c>
      <c r="X775" t="s">
        <v>90</v>
      </c>
      <c r="Z775">
        <v>4.7969107948310732E-2</v>
      </c>
      <c r="AA775">
        <v>0.59217030855307862</v>
      </c>
      <c r="AB775">
        <v>3.1927683290007135E-2</v>
      </c>
      <c r="AC775" t="s">
        <v>160</v>
      </c>
    </row>
    <row r="776" spans="1:29" x14ac:dyDescent="0.2">
      <c r="A776">
        <v>5.5890725171484874</v>
      </c>
      <c r="B776">
        <v>87.369335616354945</v>
      </c>
      <c r="C776">
        <v>4.7106388762267484</v>
      </c>
      <c r="D776" t="s">
        <v>168</v>
      </c>
      <c r="F776">
        <v>42.280507607348802</v>
      </c>
      <c r="G776">
        <v>92.468500358338076</v>
      </c>
      <c r="H776">
        <v>4.985567413801367</v>
      </c>
      <c r="I776" t="s">
        <v>19</v>
      </c>
      <c r="K776">
        <v>135.91035904501632</v>
      </c>
      <c r="L776">
        <v>342.98089780494064</v>
      </c>
      <c r="M776">
        <v>18.492290683055927</v>
      </c>
      <c r="N776" t="s">
        <v>63</v>
      </c>
      <c r="U776">
        <v>34.454301043303602</v>
      </c>
      <c r="V776">
        <v>434.22147252755076</v>
      </c>
      <c r="W776">
        <v>23.411652783563223</v>
      </c>
      <c r="X776" t="s">
        <v>96</v>
      </c>
      <c r="Z776">
        <v>4.0437225773050658E-2</v>
      </c>
      <c r="AA776">
        <v>0.7499988096709963</v>
      </c>
      <c r="AB776">
        <v>4.0437225773050658E-2</v>
      </c>
      <c r="AC776" t="s">
        <v>87</v>
      </c>
    </row>
    <row r="777" spans="1:29" x14ac:dyDescent="0.2">
      <c r="A777">
        <v>3.2458671836422495</v>
      </c>
      <c r="B777">
        <v>22.022580471632942</v>
      </c>
      <c r="C777">
        <v>1.1873779626760335</v>
      </c>
      <c r="D777" t="s">
        <v>84</v>
      </c>
      <c r="F777">
        <v>11.413120344894772</v>
      </c>
      <c r="G777">
        <v>84.344467508666654</v>
      </c>
      <c r="H777">
        <v>4.5475489179134154</v>
      </c>
      <c r="I777" t="s">
        <v>155</v>
      </c>
      <c r="K777">
        <v>119.45321657741039</v>
      </c>
      <c r="L777">
        <v>254.09422870051779</v>
      </c>
      <c r="M777">
        <v>13.699842667882773</v>
      </c>
      <c r="N777" t="s">
        <v>25</v>
      </c>
      <c r="U777">
        <v>9.9918066833237802</v>
      </c>
      <c r="V777">
        <v>123.58977353823082</v>
      </c>
      <c r="W777">
        <v>6.6635140101061792</v>
      </c>
      <c r="X777" t="s">
        <v>156</v>
      </c>
      <c r="Z777">
        <v>701.01108664071262</v>
      </c>
      <c r="AA777">
        <v>1212.4262451508562</v>
      </c>
      <c r="AB777">
        <v>65.369642159624348</v>
      </c>
      <c r="AC777" t="s">
        <v>217</v>
      </c>
    </row>
    <row r="778" spans="1:29" x14ac:dyDescent="0.2">
      <c r="A778">
        <v>2.5368106166162154</v>
      </c>
      <c r="B778">
        <v>47.05082770764399</v>
      </c>
      <c r="C778">
        <v>2.5368106166162154</v>
      </c>
      <c r="D778" t="s">
        <v>166</v>
      </c>
      <c r="F778">
        <v>4.4258761592186344</v>
      </c>
      <c r="G778">
        <v>14.521447043187694</v>
      </c>
      <c r="H778">
        <v>0.78294395279689999</v>
      </c>
      <c r="I778" t="s">
        <v>35</v>
      </c>
      <c r="K778">
        <v>110.58624807039529</v>
      </c>
      <c r="L778">
        <v>341.26459011501333</v>
      </c>
      <c r="M778">
        <v>18.3997535741183</v>
      </c>
      <c r="N778" t="s">
        <v>60</v>
      </c>
      <c r="U778">
        <v>0.88571947674418605</v>
      </c>
      <c r="V778">
        <v>16.42764904271132</v>
      </c>
      <c r="W778">
        <v>0.88571947674418594</v>
      </c>
      <c r="X778" t="s">
        <v>161</v>
      </c>
    </row>
    <row r="779" spans="1:29" x14ac:dyDescent="0.2">
      <c r="A779">
        <v>1.5947783583361246</v>
      </c>
      <c r="B779">
        <v>29.578732160164321</v>
      </c>
      <c r="C779">
        <v>1.5947783583361246</v>
      </c>
      <c r="D779" t="s">
        <v>96</v>
      </c>
      <c r="F779">
        <v>0.20004451989863464</v>
      </c>
      <c r="G779">
        <v>1.6400403661213812</v>
      </c>
      <c r="H779">
        <v>8.8425050422225496E-2</v>
      </c>
      <c r="I779" t="s">
        <v>107</v>
      </c>
      <c r="K779">
        <v>99.554984100244539</v>
      </c>
      <c r="L779">
        <v>291.56163461959301</v>
      </c>
      <c r="M779">
        <v>15.719949810379175</v>
      </c>
      <c r="N779" t="s">
        <v>50</v>
      </c>
      <c r="U779">
        <v>0.16491150089184589</v>
      </c>
      <c r="V779">
        <v>1.7175338489922769</v>
      </c>
      <c r="W779">
        <v>9.2603219003806414E-2</v>
      </c>
      <c r="X779" t="s">
        <v>204</v>
      </c>
    </row>
    <row r="780" spans="1:29" x14ac:dyDescent="0.2">
      <c r="A780">
        <v>0.61773255813953487</v>
      </c>
      <c r="B780">
        <v>11.457232152865332</v>
      </c>
      <c r="C780">
        <v>0.61773255813953487</v>
      </c>
      <c r="D780" t="s">
        <v>76</v>
      </c>
      <c r="F780">
        <v>1.2291475119941137E-2</v>
      </c>
      <c r="G780">
        <v>8.0316540785069612E-2</v>
      </c>
      <c r="H780">
        <v>4.3303776634805611E-3</v>
      </c>
      <c r="I780" t="s">
        <v>138</v>
      </c>
      <c r="K780">
        <v>62.482547509285034</v>
      </c>
      <c r="L780">
        <v>379.26060082614453</v>
      </c>
      <c r="M780">
        <v>20.448361176942715</v>
      </c>
      <c r="N780" t="s">
        <v>59</v>
      </c>
      <c r="U780">
        <v>992.65860678751017</v>
      </c>
      <c r="V780">
        <v>4192.7213502893956</v>
      </c>
      <c r="W780">
        <v>226.05638523548524</v>
      </c>
      <c r="X780" t="s">
        <v>216</v>
      </c>
    </row>
    <row r="781" spans="1:29" x14ac:dyDescent="0.2">
      <c r="A781">
        <v>0.4249463733759159</v>
      </c>
      <c r="B781">
        <v>5.8677288740908695</v>
      </c>
      <c r="C781">
        <v>0.31636673844955387</v>
      </c>
      <c r="D781" t="s">
        <v>167</v>
      </c>
      <c r="F781">
        <v>1.5195606626917497E-3</v>
      </c>
      <c r="G781">
        <v>1.6224329794742344E-2</v>
      </c>
      <c r="H781">
        <v>8.7475723756711983E-4</v>
      </c>
      <c r="I781" t="s">
        <v>192</v>
      </c>
      <c r="K781">
        <v>54.786590381037797</v>
      </c>
      <c r="L781">
        <v>243.13231978305106</v>
      </c>
      <c r="M781">
        <v>13.108816148795803</v>
      </c>
      <c r="N781" t="s">
        <v>71</v>
      </c>
    </row>
    <row r="782" spans="1:29" x14ac:dyDescent="0.2">
      <c r="A782">
        <v>9.3895348837209291E-2</v>
      </c>
      <c r="B782">
        <v>1.4643006397771507</v>
      </c>
      <c r="C782">
        <v>7.8949799395369627E-2</v>
      </c>
      <c r="D782" t="s">
        <v>196</v>
      </c>
      <c r="F782">
        <v>6879.1138594030754</v>
      </c>
      <c r="G782">
        <v>11553.139014505996</v>
      </c>
      <c r="H782">
        <v>622.90350956951056</v>
      </c>
      <c r="I782" t="s">
        <v>213</v>
      </c>
      <c r="K782">
        <v>50.914650460108795</v>
      </c>
      <c r="L782">
        <v>194.76872714517569</v>
      </c>
      <c r="M782">
        <v>10.501225990684054</v>
      </c>
      <c r="N782" t="s">
        <v>92</v>
      </c>
    </row>
    <row r="783" spans="1:29" x14ac:dyDescent="0.2">
      <c r="A783">
        <v>6387.6579095463085</v>
      </c>
      <c r="B783">
        <v>5451.1259529075496</v>
      </c>
      <c r="C783">
        <v>293.90501429162845</v>
      </c>
      <c r="D783" t="s">
        <v>212</v>
      </c>
      <c r="K783">
        <v>35.13299418604651</v>
      </c>
      <c r="L783">
        <v>262.21052053410028</v>
      </c>
      <c r="M783">
        <v>14.137443796154583</v>
      </c>
      <c r="N783" t="s">
        <v>103</v>
      </c>
    </row>
    <row r="784" spans="1:29" x14ac:dyDescent="0.2">
      <c r="K784">
        <v>34.901010701421008</v>
      </c>
      <c r="L784">
        <v>79.578632661969976</v>
      </c>
      <c r="M784">
        <v>4.2905923238389727</v>
      </c>
      <c r="N784" t="s">
        <v>132</v>
      </c>
    </row>
    <row r="785" spans="1:14" x14ac:dyDescent="0.2">
      <c r="K785">
        <v>31.674118430320473</v>
      </c>
      <c r="L785">
        <v>86.121221724788256</v>
      </c>
      <c r="M785">
        <v>4.6433450851260627</v>
      </c>
      <c r="N785" t="s">
        <v>41</v>
      </c>
    </row>
    <row r="786" spans="1:14" x14ac:dyDescent="0.2">
      <c r="K786">
        <v>25.874230225696468</v>
      </c>
      <c r="L786">
        <v>85.269512456991947</v>
      </c>
      <c r="M786">
        <v>4.5974239989712897</v>
      </c>
      <c r="N786" t="s">
        <v>81</v>
      </c>
    </row>
    <row r="787" spans="1:14" x14ac:dyDescent="0.2">
      <c r="K787">
        <v>12.913954413931789</v>
      </c>
      <c r="L787">
        <v>31.332469407725753</v>
      </c>
      <c r="M787">
        <v>1.6893335337734818</v>
      </c>
      <c r="N787" t="s">
        <v>30</v>
      </c>
    </row>
    <row r="788" spans="1:14" x14ac:dyDescent="0.2">
      <c r="K788">
        <v>11.968023255813954</v>
      </c>
      <c r="L788">
        <v>99.609229588357152</v>
      </c>
      <c r="M788">
        <v>5.3705697315852721</v>
      </c>
      <c r="N788" t="s">
        <v>129</v>
      </c>
    </row>
    <row r="789" spans="1:14" x14ac:dyDescent="0.2">
      <c r="K789">
        <v>8.4702898039526442</v>
      </c>
      <c r="L789">
        <v>50.459923146107919</v>
      </c>
      <c r="M789">
        <v>2.7206167242385937</v>
      </c>
      <c r="N789" t="s">
        <v>108</v>
      </c>
    </row>
    <row r="790" spans="1:14" x14ac:dyDescent="0.2">
      <c r="K790">
        <v>8.3248462191870498</v>
      </c>
      <c r="L790">
        <v>55.411307927311626</v>
      </c>
      <c r="M790">
        <v>2.987577500315842</v>
      </c>
      <c r="N790" t="s">
        <v>66</v>
      </c>
    </row>
    <row r="791" spans="1:14" x14ac:dyDescent="0.2">
      <c r="K791">
        <v>3.2388879200405962</v>
      </c>
      <c r="L791">
        <v>27.147148588116195</v>
      </c>
      <c r="M791">
        <v>1.4636761584111886</v>
      </c>
      <c r="N791" t="s">
        <v>170</v>
      </c>
    </row>
    <row r="792" spans="1:14" x14ac:dyDescent="0.2">
      <c r="K792">
        <v>2.9653628134138255</v>
      </c>
      <c r="L792">
        <v>27.379118483691169</v>
      </c>
      <c r="M792">
        <v>1.4761831369809693</v>
      </c>
      <c r="N792" t="s">
        <v>39</v>
      </c>
    </row>
    <row r="793" spans="1:14" x14ac:dyDescent="0.2">
      <c r="K793">
        <v>2.4115746374890956</v>
      </c>
      <c r="L793">
        <v>24.625630089990157</v>
      </c>
      <c r="M793">
        <v>1.3277249922428387</v>
      </c>
      <c r="N793" t="s">
        <v>106</v>
      </c>
    </row>
    <row r="794" spans="1:14" x14ac:dyDescent="0.2">
      <c r="K794">
        <v>1.3683338068285398</v>
      </c>
      <c r="L794">
        <v>25.378811398034383</v>
      </c>
      <c r="M794">
        <v>1.3683338068285398</v>
      </c>
      <c r="N794" t="s">
        <v>185</v>
      </c>
    </row>
    <row r="795" spans="1:14" x14ac:dyDescent="0.2">
      <c r="K795">
        <v>1.2790836759163917</v>
      </c>
      <c r="L795">
        <v>9.8481958468275739</v>
      </c>
      <c r="M795">
        <v>0.53097913460700097</v>
      </c>
      <c r="N795" t="s">
        <v>65</v>
      </c>
    </row>
    <row r="796" spans="1:14" x14ac:dyDescent="0.2">
      <c r="K796">
        <v>0.72401435319767427</v>
      </c>
      <c r="L796">
        <v>0.8923744873432834</v>
      </c>
      <c r="M796">
        <v>4.8113607853111452E-2</v>
      </c>
      <c r="N796" t="s">
        <v>34</v>
      </c>
    </row>
    <row r="797" spans="1:14" x14ac:dyDescent="0.2">
      <c r="K797">
        <v>0.4093023255813954</v>
      </c>
      <c r="L797">
        <v>7.5914272335220652</v>
      </c>
      <c r="M797">
        <v>0.4093023255813954</v>
      </c>
      <c r="N797" t="s">
        <v>98</v>
      </c>
    </row>
    <row r="798" spans="1:14" x14ac:dyDescent="0.2">
      <c r="K798">
        <v>0.18410009933996976</v>
      </c>
      <c r="L798">
        <v>1.2465810788577787</v>
      </c>
      <c r="M798">
        <v>6.7211147378084216E-2</v>
      </c>
      <c r="N798" t="s">
        <v>131</v>
      </c>
    </row>
    <row r="799" spans="1:14" x14ac:dyDescent="0.2">
      <c r="A799">
        <v>293.90501429162845</v>
      </c>
      <c r="B799">
        <v>622.90350956951056</v>
      </c>
      <c r="C799">
        <v>288.28237726349192</v>
      </c>
      <c r="D799">
        <v>420.85822758242261</v>
      </c>
      <c r="E799">
        <v>226.05638523548524</v>
      </c>
      <c r="F799">
        <v>65.369642159624348</v>
      </c>
      <c r="K799">
        <v>1.5243021973717697E-2</v>
      </c>
      <c r="L799">
        <v>7.0557336075096219E-2</v>
      </c>
      <c r="M799">
        <v>3.8041966094123172E-3</v>
      </c>
      <c r="N799" t="s">
        <v>73</v>
      </c>
    </row>
    <row r="800" spans="1:14" x14ac:dyDescent="0.2">
      <c r="A800">
        <f t="shared" ref="A800:F800" si="12">A799/1000</f>
        <v>0.29390501429162846</v>
      </c>
      <c r="B800">
        <f t="shared" si="12"/>
        <v>0.62290350956951057</v>
      </c>
      <c r="C800">
        <f t="shared" si="12"/>
        <v>0.28828237726349193</v>
      </c>
      <c r="D800">
        <f t="shared" si="12"/>
        <v>0.42085822758242264</v>
      </c>
      <c r="E800">
        <f t="shared" si="12"/>
        <v>0.22605638523548524</v>
      </c>
      <c r="F800">
        <f t="shared" si="12"/>
        <v>6.5369642159624347E-2</v>
      </c>
      <c r="K800">
        <v>1.167186244055441E-3</v>
      </c>
      <c r="L800">
        <v>2.1648079881121399E-2</v>
      </c>
      <c r="M800">
        <v>1.167186244055441E-3</v>
      </c>
      <c r="N800" t="s">
        <v>188</v>
      </c>
    </row>
    <row r="801" spans="1:29" x14ac:dyDescent="0.2">
      <c r="K801">
        <v>3432.2991327860286</v>
      </c>
      <c r="L801">
        <v>5346.8415714323773</v>
      </c>
      <c r="M801">
        <v>288.28237726349192</v>
      </c>
      <c r="N801" t="s">
        <v>214</v>
      </c>
      <c r="O801">
        <v>0</v>
      </c>
    </row>
    <row r="803" spans="1:29" x14ac:dyDescent="0.2">
      <c r="A803" t="s">
        <v>227</v>
      </c>
    </row>
    <row r="804" spans="1:29" x14ac:dyDescent="0.2">
      <c r="A804">
        <v>5333.7100135113342</v>
      </c>
      <c r="B804">
        <v>4043.3646234413904</v>
      </c>
      <c r="C804">
        <v>218.00361020918081</v>
      </c>
      <c r="D804" t="s">
        <v>22</v>
      </c>
      <c r="F804">
        <v>4302.9065540299625</v>
      </c>
      <c r="G804">
        <v>10460.180761079449</v>
      </c>
      <c r="H804">
        <v>563.97514983822509</v>
      </c>
      <c r="I804" t="s">
        <v>48</v>
      </c>
      <c r="K804">
        <v>1187.44047312049</v>
      </c>
      <c r="L804">
        <v>4079.6584155832093</v>
      </c>
      <c r="M804">
        <v>219.96044033754154</v>
      </c>
      <c r="N804" t="s">
        <v>32</v>
      </c>
      <c r="P804">
        <v>6433.6569030480177</v>
      </c>
      <c r="Q804">
        <v>7720.4834668512067</v>
      </c>
      <c r="R804">
        <v>416.26057135093106</v>
      </c>
      <c r="S804" t="s">
        <v>29</v>
      </c>
      <c r="U804">
        <v>293.80367871134723</v>
      </c>
      <c r="V804">
        <v>1503.673631307955</v>
      </c>
      <c r="W804">
        <v>81.072648828410692</v>
      </c>
      <c r="X804" t="s">
        <v>79</v>
      </c>
      <c r="Z804">
        <v>513.00218865663101</v>
      </c>
      <c r="AA804">
        <v>1109.7125420164416</v>
      </c>
      <c r="AB804">
        <v>59.831690432135034</v>
      </c>
      <c r="AC804" t="s">
        <v>54</v>
      </c>
    </row>
    <row r="805" spans="1:29" x14ac:dyDescent="0.2">
      <c r="A805">
        <v>575.75145348837191</v>
      </c>
      <c r="B805">
        <v>1803.2832362772097</v>
      </c>
      <c r="C805">
        <v>97.226516119521392</v>
      </c>
      <c r="D805" t="s">
        <v>67</v>
      </c>
      <c r="F805">
        <f>SUM(F771:F772,F777)</f>
        <v>1538.0568914069058</v>
      </c>
      <c r="G805">
        <f>SUM(G771:G772,G777)</f>
        <v>4630.7093762312888</v>
      </c>
      <c r="H805">
        <f>SUM(H771:H772,H777)</f>
        <v>249.6711169690922</v>
      </c>
      <c r="I805" t="s">
        <v>224</v>
      </c>
      <c r="K805">
        <f>SUM(K771,K778)</f>
        <v>500.47658237272094</v>
      </c>
      <c r="L805">
        <v>1298.3322707815323</v>
      </c>
      <c r="M805">
        <v>70.001384648945077</v>
      </c>
      <c r="N805" t="s">
        <v>28</v>
      </c>
      <c r="P805">
        <v>152.18825958871574</v>
      </c>
      <c r="Q805">
        <v>346.75491901420838</v>
      </c>
      <c r="R805">
        <v>18.695772269617894</v>
      </c>
      <c r="S805" t="s">
        <v>18</v>
      </c>
      <c r="U805">
        <f>SUM(U771:U772)</f>
        <v>334.04692235183188</v>
      </c>
      <c r="X805" t="s">
        <v>21</v>
      </c>
      <c r="Z805">
        <v>82.904819307801105</v>
      </c>
      <c r="AA805">
        <v>218.98524803287782</v>
      </c>
      <c r="AB805">
        <v>11.806893293014012</v>
      </c>
      <c r="AC805" t="s">
        <v>121</v>
      </c>
    </row>
    <row r="806" spans="1:29" x14ac:dyDescent="0.2">
      <c r="A806">
        <v>229.902850470847</v>
      </c>
      <c r="B806">
        <v>2212.8315077406523</v>
      </c>
      <c r="C806">
        <v>119.30787905581022</v>
      </c>
      <c r="D806" t="s">
        <v>95</v>
      </c>
      <c r="F806">
        <f>SUM(F773:F774)</f>
        <v>894.42048982586823</v>
      </c>
      <c r="G806">
        <f>SUM(G773:G774)</f>
        <v>1676.4251120715728</v>
      </c>
      <c r="H806">
        <f>SUM(H773:H774)</f>
        <v>90.386784451281372</v>
      </c>
      <c r="I806" t="s">
        <v>225</v>
      </c>
      <c r="K806">
        <f>SUM(K772,K774,K784,K786:K787,K793)</f>
        <v>613.17297325292645</v>
      </c>
      <c r="L806">
        <v>721.28219319413324</v>
      </c>
      <c r="M806">
        <v>38.888929577190808</v>
      </c>
      <c r="N806" t="s">
        <v>118</v>
      </c>
      <c r="P806">
        <f>P775-SUM(P804:P805)</f>
        <v>1.8682346435098225</v>
      </c>
      <c r="S806" t="s">
        <v>223</v>
      </c>
      <c r="U806">
        <f>SUM(U773:U777)</f>
        <v>363.75737474669484</v>
      </c>
      <c r="X806" t="s">
        <v>68</v>
      </c>
      <c r="Z806">
        <v>65.723250601711456</v>
      </c>
      <c r="AA806">
        <v>320.58521298854032</v>
      </c>
      <c r="AB806">
        <v>17.284796282284635</v>
      </c>
      <c r="AC806" t="s">
        <v>100</v>
      </c>
    </row>
    <row r="807" spans="1:29" x14ac:dyDescent="0.2">
      <c r="A807">
        <v>125.61285990478575</v>
      </c>
      <c r="B807">
        <v>681.84685754131044</v>
      </c>
      <c r="C807">
        <v>36.762718774364657</v>
      </c>
      <c r="D807" t="s">
        <v>75</v>
      </c>
      <c r="F807">
        <v>42.280507607348802</v>
      </c>
      <c r="G807">
        <v>92.468500358338076</v>
      </c>
      <c r="H807">
        <v>4.985567413801367</v>
      </c>
      <c r="I807" t="s">
        <v>19</v>
      </c>
      <c r="K807">
        <v>324.55830401204292</v>
      </c>
      <c r="L807">
        <v>1891.5515602010896</v>
      </c>
      <c r="M807">
        <v>101.98562519688709</v>
      </c>
      <c r="N807" t="s">
        <v>89</v>
      </c>
      <c r="U807">
        <f>U780-SUM(U804:U806)</f>
        <v>1.0506309776362741</v>
      </c>
      <c r="X807" t="s">
        <v>223</v>
      </c>
      <c r="Z807">
        <v>39.104602381434212</v>
      </c>
      <c r="AA807">
        <v>52.634557788885509</v>
      </c>
      <c r="AB807">
        <v>2.8378651663560821</v>
      </c>
      <c r="AC807" t="s">
        <v>27</v>
      </c>
    </row>
    <row r="808" spans="1:29" x14ac:dyDescent="0.2">
      <c r="A808">
        <f>SUM(A774:A782)</f>
        <v>122.68073217097501</v>
      </c>
      <c r="D808" t="s">
        <v>223</v>
      </c>
      <c r="F808">
        <f>F782-SUM(F804:F807)</f>
        <v>101.44941653298974</v>
      </c>
      <c r="I808" t="s">
        <v>223</v>
      </c>
      <c r="K808">
        <f>K801-SUM(K804:K807)</f>
        <v>806.65080002784862</v>
      </c>
      <c r="N808" t="s">
        <v>223</v>
      </c>
      <c r="Z808">
        <f>Z777-SUM(Z804:Z807)</f>
        <v>0.27622569313484746</v>
      </c>
      <c r="AC808" t="s">
        <v>223</v>
      </c>
    </row>
    <row r="809" spans="1:29" x14ac:dyDescent="0.2">
      <c r="A809" t="s">
        <v>229</v>
      </c>
      <c r="B809" t="s">
        <v>230</v>
      </c>
      <c r="C809" t="s">
        <v>231</v>
      </c>
      <c r="D809" t="s">
        <v>232</v>
      </c>
      <c r="E809" t="s">
        <v>233</v>
      </c>
      <c r="F809" t="s">
        <v>234</v>
      </c>
    </row>
    <row r="810" spans="1:29" x14ac:dyDescent="0.2">
      <c r="A810" s="40" t="s">
        <v>227</v>
      </c>
      <c r="B810" s="40"/>
      <c r="C810" s="40"/>
      <c r="D810" s="40"/>
      <c r="E810" s="40"/>
      <c r="F810" s="40"/>
      <c r="G810" s="40"/>
      <c r="H810" t="s">
        <v>228</v>
      </c>
    </row>
    <row r="811" spans="1:29" x14ac:dyDescent="0.2">
      <c r="A811" s="40">
        <v>5.3337100135113342</v>
      </c>
      <c r="B811" s="40">
        <v>4.3029065540299625</v>
      </c>
      <c r="C811" s="40">
        <v>1.1874404731204899</v>
      </c>
      <c r="D811" s="40">
        <v>0</v>
      </c>
      <c r="E811" s="40">
        <v>0</v>
      </c>
      <c r="F811" s="40">
        <v>0.51300218865663105</v>
      </c>
      <c r="G811" s="40"/>
      <c r="H811">
        <v>11.840116279069768</v>
      </c>
      <c r="I811">
        <v>6.0726744186046515</v>
      </c>
      <c r="J811">
        <v>2.9389534883720931</v>
      </c>
      <c r="K811">
        <v>0</v>
      </c>
      <c r="L811">
        <v>0</v>
      </c>
      <c r="M811">
        <v>1.3488372093023255</v>
      </c>
    </row>
    <row r="812" spans="1:29" x14ac:dyDescent="0.2">
      <c r="A812" s="40">
        <v>0.57575145348837187</v>
      </c>
      <c r="B812" s="40">
        <v>1.5380568914069059</v>
      </c>
      <c r="C812" s="40">
        <v>0.50047658237272097</v>
      </c>
      <c r="D812" s="40">
        <v>0</v>
      </c>
      <c r="E812" s="40">
        <v>0.29380367871134722</v>
      </c>
      <c r="F812" s="40">
        <v>8.2904819307801109E-2</v>
      </c>
      <c r="G812" s="40"/>
      <c r="H812">
        <v>0.31686046511627908</v>
      </c>
      <c r="I812">
        <v>1.0872093023255813</v>
      </c>
      <c r="J812">
        <v>0.35755813953488369</v>
      </c>
      <c r="K812">
        <v>0</v>
      </c>
      <c r="L812">
        <v>7.5581395348837205E-2</v>
      </c>
      <c r="M812">
        <v>7.5901162790697674</v>
      </c>
    </row>
    <row r="813" spans="1:29" x14ac:dyDescent="0.2">
      <c r="A813" s="40">
        <v>0.22990285047084699</v>
      </c>
      <c r="B813" s="40">
        <v>0.89442048982586819</v>
      </c>
      <c r="C813" s="40">
        <v>0.61317297325292641</v>
      </c>
      <c r="D813" s="40">
        <v>6.4336569030480177</v>
      </c>
      <c r="E813" s="40">
        <v>0.33404692235183187</v>
      </c>
      <c r="F813" s="40">
        <v>6.5723250601711455E-2</v>
      </c>
      <c r="G813" s="40"/>
      <c r="H813">
        <v>1.4534883720930232E-2</v>
      </c>
      <c r="I813">
        <v>2.1453488372093021</v>
      </c>
      <c r="J813">
        <v>5.9854651162790704</v>
      </c>
      <c r="K813">
        <v>19.142441860465116</v>
      </c>
      <c r="L813">
        <v>4.3604651162790692E-2</v>
      </c>
      <c r="M813">
        <v>0.91860465116279066</v>
      </c>
    </row>
    <row r="814" spans="1:29" x14ac:dyDescent="0.2">
      <c r="A814" s="40">
        <v>0.12561285990478574</v>
      </c>
      <c r="B814" s="40">
        <v>4.2280507607348805E-2</v>
      </c>
      <c r="C814" s="40">
        <v>0.32455830401204294</v>
      </c>
      <c r="D814" s="40">
        <v>0.15218825958871574</v>
      </c>
      <c r="E814" s="40">
        <v>0.36375737474669484</v>
      </c>
      <c r="F814" s="40">
        <v>3.9104602381434213E-2</v>
      </c>
      <c r="G814" s="40"/>
      <c r="H814">
        <v>5.232558139534884E-2</v>
      </c>
      <c r="I814">
        <v>2.6191860465116279</v>
      </c>
      <c r="J814">
        <v>0.13953488372093023</v>
      </c>
      <c r="K814">
        <v>1.8401162790697674</v>
      </c>
      <c r="L814">
        <v>0.45058139534883723</v>
      </c>
      <c r="M814">
        <v>26.183139534883722</v>
      </c>
    </row>
    <row r="815" spans="1:29" x14ac:dyDescent="0.2">
      <c r="A815" s="40">
        <v>0.122680732170975</v>
      </c>
      <c r="B815" s="40">
        <v>0.10144941653298975</v>
      </c>
      <c r="C815" s="40">
        <v>0.80665080002784861</v>
      </c>
      <c r="D815" s="40">
        <v>1.8682346435098226E-3</v>
      </c>
      <c r="E815" s="40">
        <v>1.0506309776362741E-3</v>
      </c>
      <c r="F815" s="40">
        <v>2.7622569313484748E-4</v>
      </c>
      <c r="G815" s="40"/>
      <c r="H815">
        <v>0.49709302325581106</v>
      </c>
      <c r="I815">
        <v>2.3866279069767451</v>
      </c>
      <c r="J815">
        <v>7.7470930232558146</v>
      </c>
      <c r="K815">
        <v>0.48255813953488413</v>
      </c>
      <c r="L815">
        <v>6.6860465116279078E-2</v>
      </c>
      <c r="M815">
        <v>6.1046511627900202E-2</v>
      </c>
    </row>
    <row r="816" spans="1:29" x14ac:dyDescent="0.2">
      <c r="A816" s="40" t="s">
        <v>22</v>
      </c>
      <c r="B816" s="40" t="s">
        <v>48</v>
      </c>
      <c r="C816" s="40" t="s">
        <v>32</v>
      </c>
      <c r="D816" s="40"/>
      <c r="E816" s="40"/>
      <c r="F816" s="40" t="s">
        <v>54</v>
      </c>
      <c r="G816" s="40"/>
      <c r="H816" t="s">
        <v>22</v>
      </c>
      <c r="I816" t="s">
        <v>48</v>
      </c>
      <c r="J816" t="s">
        <v>32</v>
      </c>
      <c r="M816" t="s">
        <v>54</v>
      </c>
    </row>
    <row r="817" spans="1:29" x14ac:dyDescent="0.2">
      <c r="A817" s="40" t="s">
        <v>67</v>
      </c>
      <c r="B817" s="40" t="s">
        <v>224</v>
      </c>
      <c r="C817" s="40" t="s">
        <v>28</v>
      </c>
      <c r="D817" s="40"/>
      <c r="E817" s="40" t="s">
        <v>79</v>
      </c>
      <c r="F817" s="40" t="s">
        <v>121</v>
      </c>
      <c r="G817" s="40"/>
      <c r="H817" t="s">
        <v>67</v>
      </c>
      <c r="I817" t="s">
        <v>224</v>
      </c>
      <c r="J817" t="s">
        <v>28</v>
      </c>
      <c r="L817" t="s">
        <v>79</v>
      </c>
      <c r="M817" t="s">
        <v>121</v>
      </c>
    </row>
    <row r="818" spans="1:29" x14ac:dyDescent="0.2">
      <c r="A818" s="40" t="s">
        <v>95</v>
      </c>
      <c r="B818" s="40" t="s">
        <v>225</v>
      </c>
      <c r="C818" s="40" t="s">
        <v>118</v>
      </c>
      <c r="D818" s="40" t="s">
        <v>29</v>
      </c>
      <c r="E818" s="40" t="s">
        <v>21</v>
      </c>
      <c r="F818" s="40" t="s">
        <v>100</v>
      </c>
      <c r="G818" s="40"/>
      <c r="H818" t="s">
        <v>95</v>
      </c>
      <c r="I818" t="s">
        <v>225</v>
      </c>
      <c r="J818" t="s">
        <v>118</v>
      </c>
      <c r="K818" t="s">
        <v>29</v>
      </c>
      <c r="L818" t="s">
        <v>21</v>
      </c>
      <c r="M818" t="s">
        <v>100</v>
      </c>
    </row>
    <row r="819" spans="1:29" x14ac:dyDescent="0.2">
      <c r="A819" s="40" t="s">
        <v>75</v>
      </c>
      <c r="B819" s="40" t="s">
        <v>19</v>
      </c>
      <c r="C819" s="40" t="s">
        <v>89</v>
      </c>
      <c r="D819" s="40" t="s">
        <v>18</v>
      </c>
      <c r="E819" s="40" t="s">
        <v>68</v>
      </c>
      <c r="F819" s="40" t="s">
        <v>27</v>
      </c>
      <c r="G819" s="40"/>
      <c r="H819" t="s">
        <v>75</v>
      </c>
      <c r="I819" t="s">
        <v>226</v>
      </c>
      <c r="J819" t="s">
        <v>89</v>
      </c>
      <c r="K819" t="s">
        <v>18</v>
      </c>
      <c r="L819" t="s">
        <v>68</v>
      </c>
      <c r="M819" t="s">
        <v>27</v>
      </c>
    </row>
    <row r="820" spans="1:29" x14ac:dyDescent="0.2">
      <c r="A820" s="40" t="s">
        <v>223</v>
      </c>
      <c r="B820" s="40" t="s">
        <v>223</v>
      </c>
      <c r="C820" s="40" t="s">
        <v>223</v>
      </c>
      <c r="D820" s="40" t="s">
        <v>223</v>
      </c>
      <c r="E820" s="40" t="s">
        <v>223</v>
      </c>
      <c r="F820" s="40" t="s">
        <v>223</v>
      </c>
      <c r="G820" s="40"/>
      <c r="H820" t="s">
        <v>223</v>
      </c>
      <c r="I820" t="s">
        <v>223</v>
      </c>
      <c r="J820" t="s">
        <v>223</v>
      </c>
      <c r="K820" t="s">
        <v>223</v>
      </c>
      <c r="L820" t="s">
        <v>223</v>
      </c>
      <c r="M820" t="s">
        <v>223</v>
      </c>
    </row>
    <row r="821" spans="1:29" x14ac:dyDescent="0.2">
      <c r="A821" s="40">
        <v>0.29390501429162846</v>
      </c>
      <c r="B821" s="40">
        <v>0.62290350956951057</v>
      </c>
      <c r="C821" s="40">
        <v>0.28828237726349193</v>
      </c>
      <c r="D821" s="40">
        <v>0.42085822758242264</v>
      </c>
      <c r="E821" s="40">
        <v>0.22605638523548524</v>
      </c>
      <c r="F821" s="40">
        <v>6.5369642159624347E-2</v>
      </c>
      <c r="G821" s="40" t="s">
        <v>235</v>
      </c>
      <c r="H821">
        <v>0.43163759703399257</v>
      </c>
      <c r="I821">
        <v>0.95161309330432475</v>
      </c>
      <c r="J821">
        <v>0.69914070328024103</v>
      </c>
      <c r="K821">
        <v>1.2457044689664112</v>
      </c>
      <c r="L821">
        <v>9.3230533653681849E-2</v>
      </c>
      <c r="M821">
        <v>1.758336494596946</v>
      </c>
    </row>
    <row r="822" spans="1:29" x14ac:dyDescent="0.2">
      <c r="A822" t="s">
        <v>228</v>
      </c>
    </row>
    <row r="823" spans="1:29" x14ac:dyDescent="0.2">
      <c r="A823">
        <v>11.840116279069768</v>
      </c>
      <c r="B823">
        <v>7.7475109132463471</v>
      </c>
      <c r="C823">
        <v>0.41771779359962868</v>
      </c>
      <c r="D823" t="s">
        <v>22</v>
      </c>
      <c r="F823">
        <v>6.0726744186046515</v>
      </c>
      <c r="G823">
        <v>14.812057095225834</v>
      </c>
      <c r="H823">
        <v>0.79861259671293405</v>
      </c>
      <c r="I823" t="s">
        <v>48</v>
      </c>
      <c r="K823">
        <v>2.9389534883720931</v>
      </c>
      <c r="L823" t="s">
        <v>32</v>
      </c>
      <c r="P823">
        <v>19.142441860465116</v>
      </c>
      <c r="Q823">
        <v>22.421877354659603</v>
      </c>
      <c r="R823">
        <v>1.2089066077901602</v>
      </c>
      <c r="S823" t="s">
        <v>29</v>
      </c>
      <c r="U823">
        <v>7.5581395348837205E-2</v>
      </c>
      <c r="V823">
        <v>0.41836445297481495</v>
      </c>
      <c r="W823">
        <v>2.2556699587006897E-2</v>
      </c>
      <c r="X823" t="s">
        <v>79</v>
      </c>
      <c r="Z823">
        <v>1.3488372093023255</v>
      </c>
      <c r="AA823">
        <v>2.7953207125405788</v>
      </c>
      <c r="AB823">
        <v>0.15071359221313105</v>
      </c>
      <c r="AC823" t="s">
        <v>54</v>
      </c>
    </row>
    <row r="824" spans="1:29" x14ac:dyDescent="0.2">
      <c r="A824">
        <v>0.31686046511627908</v>
      </c>
      <c r="B824">
        <v>0.79807021126333577</v>
      </c>
      <c r="C824">
        <v>4.3029062045789733E-2</v>
      </c>
      <c r="D824" t="s">
        <v>67</v>
      </c>
      <c r="F824">
        <v>1.0872093023255813</v>
      </c>
      <c r="I824" t="s">
        <v>224</v>
      </c>
      <c r="K824">
        <v>0.35755813953488369</v>
      </c>
      <c r="L824" t="s">
        <v>28</v>
      </c>
      <c r="P824">
        <v>1.8401162790697674</v>
      </c>
      <c r="Q824">
        <v>2.890724280678846</v>
      </c>
      <c r="R824">
        <v>0.15585740787605731</v>
      </c>
      <c r="S824" t="s">
        <v>18</v>
      </c>
      <c r="U824">
        <v>4.3604651162790692E-2</v>
      </c>
      <c r="X824" t="s">
        <v>21</v>
      </c>
      <c r="Z824">
        <v>7.5901162790697674</v>
      </c>
      <c r="AA824">
        <v>11.746993461308548</v>
      </c>
      <c r="AB824">
        <v>0.6333554408677794</v>
      </c>
      <c r="AC824" t="s">
        <v>121</v>
      </c>
    </row>
    <row r="825" spans="1:29" x14ac:dyDescent="0.2">
      <c r="A825">
        <v>1.4534883720930232E-2</v>
      </c>
      <c r="B825">
        <v>0.1421136323294285</v>
      </c>
      <c r="C825">
        <v>7.6622535420480488E-3</v>
      </c>
      <c r="D825" t="s">
        <v>95</v>
      </c>
      <c r="F825">
        <v>2.1453488372093021</v>
      </c>
      <c r="I825" t="s">
        <v>225</v>
      </c>
      <c r="K825">
        <v>5.9854651162790704</v>
      </c>
      <c r="L825" t="s">
        <v>118</v>
      </c>
      <c r="P825">
        <v>0.48255813953488413</v>
      </c>
      <c r="S825" t="s">
        <v>223</v>
      </c>
      <c r="U825">
        <v>0.45058139534883723</v>
      </c>
      <c r="X825" t="s">
        <v>68</v>
      </c>
      <c r="Z825">
        <v>0.91860465116279066</v>
      </c>
      <c r="AA825">
        <v>5.0897830921244829</v>
      </c>
      <c r="AB825">
        <v>0.27442271291387743</v>
      </c>
      <c r="AC825" t="s">
        <v>100</v>
      </c>
    </row>
    <row r="826" spans="1:29" x14ac:dyDescent="0.2">
      <c r="A826">
        <v>5.232558139534884E-2</v>
      </c>
      <c r="B826">
        <v>0.22300714166343899</v>
      </c>
      <c r="C826">
        <v>1.202373926487034E-2</v>
      </c>
      <c r="D826" t="s">
        <v>75</v>
      </c>
      <c r="F826">
        <v>2.6191860465116279</v>
      </c>
      <c r="I826" t="s">
        <v>226</v>
      </c>
      <c r="K826">
        <v>0.13953488372093023</v>
      </c>
      <c r="L826" t="s">
        <v>89</v>
      </c>
      <c r="U826">
        <v>6.6860465116279078E-2</v>
      </c>
      <c r="X826" t="s">
        <v>223</v>
      </c>
      <c r="Z826">
        <v>26.183139534883722</v>
      </c>
      <c r="AA826">
        <v>28.746781399722771</v>
      </c>
      <c r="AB826">
        <v>1.5499225795025637</v>
      </c>
      <c r="AC826" t="s">
        <v>27</v>
      </c>
    </row>
    <row r="827" spans="1:29" x14ac:dyDescent="0.2">
      <c r="A827">
        <v>0.49709302325581106</v>
      </c>
      <c r="D827" t="s">
        <v>223</v>
      </c>
      <c r="F827">
        <v>2.3866279069767451</v>
      </c>
      <c r="I827" t="s">
        <v>223</v>
      </c>
      <c r="K827">
        <v>7.7470930232558146</v>
      </c>
      <c r="L827" t="s">
        <v>223</v>
      </c>
      <c r="Z827">
        <v>6.1046511627900202E-2</v>
      </c>
      <c r="AC827" t="s">
        <v>223</v>
      </c>
    </row>
    <row r="830" spans="1:29" x14ac:dyDescent="0.2">
      <c r="A830">
        <f t="shared" ref="A830:F830" si="13">A811/1000</f>
        <v>5.3337100135113346E-3</v>
      </c>
      <c r="B830">
        <f t="shared" si="13"/>
        <v>4.3029065540299621E-3</v>
      </c>
      <c r="C830">
        <f t="shared" si="13"/>
        <v>1.1874404731204899E-3</v>
      </c>
      <c r="D830">
        <f t="shared" si="13"/>
        <v>0</v>
      </c>
      <c r="E830">
        <f t="shared" si="13"/>
        <v>0</v>
      </c>
      <c r="F830">
        <f t="shared" si="13"/>
        <v>5.1300218865663104E-4</v>
      </c>
    </row>
    <row r="831" spans="1:29" x14ac:dyDescent="0.2">
      <c r="A831">
        <f t="shared" ref="A831:F834" si="14">A812/1000</f>
        <v>5.7575145348837185E-4</v>
      </c>
      <c r="B831">
        <f t="shared" si="14"/>
        <v>1.5380568914069059E-3</v>
      </c>
      <c r="C831">
        <f t="shared" si="14"/>
        <v>5.0047658237272093E-4</v>
      </c>
      <c r="D831">
        <f t="shared" si="14"/>
        <v>0</v>
      </c>
      <c r="E831">
        <f t="shared" si="14"/>
        <v>2.9380367871134719E-4</v>
      </c>
      <c r="F831">
        <f t="shared" si="14"/>
        <v>8.2904819307801105E-5</v>
      </c>
    </row>
    <row r="832" spans="1:29" x14ac:dyDescent="0.2">
      <c r="A832">
        <f t="shared" si="14"/>
        <v>2.2990285047084699E-4</v>
      </c>
      <c r="B832">
        <f t="shared" si="14"/>
        <v>8.9442048982586817E-4</v>
      </c>
      <c r="C832">
        <f t="shared" si="14"/>
        <v>6.1317297325292643E-4</v>
      </c>
      <c r="D832">
        <f t="shared" si="14"/>
        <v>6.4336569030480177E-3</v>
      </c>
      <c r="E832">
        <f t="shared" si="14"/>
        <v>3.3404692235183185E-4</v>
      </c>
      <c r="F832">
        <f t="shared" si="14"/>
        <v>6.5723250601711455E-5</v>
      </c>
    </row>
    <row r="833" spans="1:6" x14ac:dyDescent="0.2">
      <c r="A833">
        <f t="shared" si="14"/>
        <v>1.2561285990478574E-4</v>
      </c>
      <c r="B833">
        <f t="shared" si="14"/>
        <v>4.2280507607348802E-5</v>
      </c>
      <c r="C833">
        <f t="shared" si="14"/>
        <v>3.2455830401204293E-4</v>
      </c>
      <c r="D833">
        <f t="shared" si="14"/>
        <v>1.5218825958871574E-4</v>
      </c>
      <c r="E833">
        <f t="shared" si="14"/>
        <v>3.6375737474669486E-4</v>
      </c>
      <c r="F833">
        <f t="shared" si="14"/>
        <v>3.9104602381434214E-5</v>
      </c>
    </row>
    <row r="834" spans="1:6" x14ac:dyDescent="0.2">
      <c r="A834">
        <f t="shared" si="14"/>
        <v>1.2268073217097501E-4</v>
      </c>
      <c r="B834">
        <f t="shared" si="14"/>
        <v>1.0144941653298975E-4</v>
      </c>
      <c r="C834">
        <f t="shared" si="14"/>
        <v>8.0665080002784867E-4</v>
      </c>
      <c r="D834">
        <f t="shared" si="14"/>
        <v>1.8682346435098225E-6</v>
      </c>
      <c r="E834">
        <f t="shared" si="14"/>
        <v>1.0506309776362742E-6</v>
      </c>
      <c r="F834">
        <f t="shared" si="14"/>
        <v>2.7622569313484746E-7</v>
      </c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4"/>
  <sheetViews>
    <sheetView topLeftCell="A16" workbookViewId="0">
      <selection activeCell="K30" sqref="K30"/>
    </sheetView>
  </sheetViews>
  <sheetFormatPr defaultRowHeight="12.75" x14ac:dyDescent="0.2"/>
  <cols>
    <col min="1" max="1" width="11.42578125" style="42" customWidth="1"/>
    <col min="2" max="33" width="9.28515625" style="42" bestFit="1" customWidth="1"/>
    <col min="34" max="35" width="9.42578125" style="42" bestFit="1" customWidth="1"/>
    <col min="36" max="256" width="11.42578125" style="42" customWidth="1"/>
    <col min="257" max="16384" width="9.140625" style="42"/>
  </cols>
  <sheetData>
    <row r="1" spans="1:35" x14ac:dyDescent="0.2">
      <c r="A1" s="42" t="s">
        <v>3</v>
      </c>
      <c r="B1" s="42" t="s">
        <v>237</v>
      </c>
      <c r="C1" s="42" t="s">
        <v>239</v>
      </c>
      <c r="D1" s="42" t="s">
        <v>238</v>
      </c>
    </row>
    <row r="4" spans="1:35" x14ac:dyDescent="0.2">
      <c r="A4" s="42" t="s">
        <v>222</v>
      </c>
      <c r="C4" s="42" t="s">
        <v>1</v>
      </c>
      <c r="D4" s="42" t="s">
        <v>122</v>
      </c>
      <c r="E4" s="42" t="s">
        <v>3</v>
      </c>
      <c r="F4" s="42" t="s">
        <v>0</v>
      </c>
    </row>
    <row r="5" spans="1:35" x14ac:dyDescent="0.2">
      <c r="C5" s="42" t="s">
        <v>93</v>
      </c>
      <c r="AI5" s="42" t="s">
        <v>145</v>
      </c>
    </row>
    <row r="6" spans="1:35" x14ac:dyDescent="0.2">
      <c r="C6" s="42">
        <v>2009</v>
      </c>
      <c r="AH6" s="42" t="s">
        <v>146</v>
      </c>
    </row>
    <row r="7" spans="1:35" x14ac:dyDescent="0.2">
      <c r="C7" s="42">
        <v>3</v>
      </c>
      <c r="E7" s="42">
        <v>5</v>
      </c>
      <c r="L7" s="42">
        <v>6</v>
      </c>
      <c r="N7" s="42">
        <v>7</v>
      </c>
      <c r="P7" s="42">
        <v>8</v>
      </c>
      <c r="V7" s="42">
        <v>9</v>
      </c>
      <c r="W7" s="42">
        <v>10</v>
      </c>
      <c r="AB7" s="42">
        <v>12</v>
      </c>
      <c r="AC7" s="42">
        <v>15</v>
      </c>
    </row>
    <row r="8" spans="1:35" x14ac:dyDescent="0.2">
      <c r="A8" s="42" t="s">
        <v>7</v>
      </c>
      <c r="B8" s="42" t="s">
        <v>112</v>
      </c>
      <c r="C8" s="42">
        <v>181</v>
      </c>
      <c r="D8" s="42">
        <v>185</v>
      </c>
      <c r="E8" s="42">
        <v>178</v>
      </c>
      <c r="F8" s="42">
        <v>179</v>
      </c>
      <c r="G8" s="42">
        <v>180</v>
      </c>
      <c r="H8" s="42">
        <v>182</v>
      </c>
      <c r="I8" s="42">
        <v>183</v>
      </c>
      <c r="J8" s="42">
        <v>184</v>
      </c>
      <c r="K8" s="42">
        <v>277</v>
      </c>
      <c r="L8" s="42">
        <v>177</v>
      </c>
      <c r="M8" s="42">
        <v>186</v>
      </c>
      <c r="N8" s="42">
        <v>187</v>
      </c>
      <c r="O8" s="42">
        <v>188</v>
      </c>
      <c r="P8" s="42">
        <v>189</v>
      </c>
      <c r="Q8" s="42">
        <v>272</v>
      </c>
      <c r="R8" s="42">
        <v>273</v>
      </c>
      <c r="S8" s="42">
        <v>274</v>
      </c>
      <c r="T8" s="42">
        <v>275</v>
      </c>
      <c r="U8" s="42">
        <v>276</v>
      </c>
      <c r="V8" s="42">
        <v>120</v>
      </c>
      <c r="W8" s="42">
        <v>116</v>
      </c>
      <c r="X8" s="42">
        <v>118</v>
      </c>
      <c r="Y8" s="42">
        <v>119</v>
      </c>
      <c r="Z8" s="42">
        <v>121</v>
      </c>
      <c r="AA8" s="42">
        <v>122</v>
      </c>
      <c r="AB8" s="42">
        <v>117</v>
      </c>
      <c r="AC8" s="42">
        <v>267</v>
      </c>
      <c r="AD8" s="42">
        <v>268</v>
      </c>
      <c r="AE8" s="42">
        <v>269</v>
      </c>
      <c r="AF8" s="42">
        <v>270</v>
      </c>
      <c r="AG8" s="42">
        <v>271</v>
      </c>
    </row>
    <row r="9" spans="1:35" x14ac:dyDescent="0.2">
      <c r="A9" s="42" t="s">
        <v>22</v>
      </c>
      <c r="B9" s="42">
        <v>7.5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12.448771025592377</v>
      </c>
      <c r="V9" s="42">
        <v>12.448771025592377</v>
      </c>
      <c r="W9" s="42">
        <v>0</v>
      </c>
      <c r="X9" s="42">
        <v>0</v>
      </c>
      <c r="Y9" s="42">
        <v>12.448771025592377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37.346313076777129</v>
      </c>
      <c r="AI9" s="42">
        <v>37.346313076777129</v>
      </c>
    </row>
    <row r="10" spans="1:35" x14ac:dyDescent="0.2">
      <c r="B10" s="42">
        <v>15</v>
      </c>
      <c r="C10" s="42">
        <v>0</v>
      </c>
      <c r="D10" s="42">
        <v>0</v>
      </c>
      <c r="E10" s="42">
        <v>0</v>
      </c>
      <c r="F10" s="42">
        <v>163.24487827118759</v>
      </c>
      <c r="G10" s="42">
        <v>0</v>
      </c>
      <c r="H10" s="42">
        <v>108.8299188474584</v>
      </c>
      <c r="I10" s="42">
        <v>108.8299188474584</v>
      </c>
      <c r="J10" s="42">
        <v>217.6598376949168</v>
      </c>
      <c r="K10" s="42">
        <v>108.8299188474584</v>
      </c>
      <c r="L10" s="42">
        <v>0</v>
      </c>
      <c r="M10" s="42">
        <v>0</v>
      </c>
      <c r="N10" s="42">
        <v>0</v>
      </c>
      <c r="O10" s="42">
        <v>0</v>
      </c>
      <c r="P10" s="42">
        <v>217.6598376949168</v>
      </c>
      <c r="Q10" s="42">
        <v>0</v>
      </c>
      <c r="R10" s="42">
        <v>217.6598376949168</v>
      </c>
      <c r="S10" s="42">
        <v>0</v>
      </c>
      <c r="T10" s="42">
        <v>54.414959423729201</v>
      </c>
      <c r="U10" s="42">
        <v>0</v>
      </c>
      <c r="V10" s="42">
        <v>435.31967538983361</v>
      </c>
      <c r="W10" s="42">
        <v>0</v>
      </c>
      <c r="X10" s="42">
        <v>0</v>
      </c>
      <c r="Y10" s="42">
        <v>217.6598376949168</v>
      </c>
      <c r="Z10" s="42">
        <v>108.8299188474584</v>
      </c>
      <c r="AA10" s="42">
        <v>380.90471596610439</v>
      </c>
      <c r="AB10" s="42">
        <v>108.8299188474584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2448.6731740678142</v>
      </c>
      <c r="AI10" s="42">
        <v>2448.6731740678142</v>
      </c>
    </row>
    <row r="11" spans="1:35" x14ac:dyDescent="0.2">
      <c r="B11" s="42">
        <v>25</v>
      </c>
      <c r="C11" s="42">
        <v>537.88718085906044</v>
      </c>
      <c r="D11" s="42">
        <v>1613.6615425771813</v>
      </c>
      <c r="E11" s="42">
        <v>1882.6051330067116</v>
      </c>
      <c r="F11" s="42">
        <v>1613.6615425771813</v>
      </c>
      <c r="G11" s="42">
        <v>1344.717952147651</v>
      </c>
      <c r="H11" s="42">
        <v>806.83077128859065</v>
      </c>
      <c r="I11" s="42">
        <v>2420.4923138657718</v>
      </c>
      <c r="J11" s="42">
        <v>2420.4923138657718</v>
      </c>
      <c r="K11" s="42">
        <v>537.88718085906044</v>
      </c>
      <c r="L11" s="42">
        <v>1075.7743617181209</v>
      </c>
      <c r="M11" s="42">
        <v>1613.6615425771813</v>
      </c>
      <c r="N11" s="42">
        <v>1882.6051330067116</v>
      </c>
      <c r="O11" s="42">
        <v>806.83077128859065</v>
      </c>
      <c r="P11" s="42">
        <v>2958.3794947248325</v>
      </c>
      <c r="Q11" s="42">
        <v>1613.6615425771813</v>
      </c>
      <c r="R11" s="42">
        <v>806.83077128859065</v>
      </c>
      <c r="S11" s="42">
        <v>1075.7743617181209</v>
      </c>
      <c r="T11" s="42">
        <v>1882.6051330067116</v>
      </c>
      <c r="U11" s="42">
        <v>1075.7743617181209</v>
      </c>
      <c r="V11" s="42">
        <v>1075.7743617181209</v>
      </c>
      <c r="W11" s="42">
        <v>1075.7743617181209</v>
      </c>
      <c r="X11" s="42">
        <v>2420.4923138657718</v>
      </c>
      <c r="Y11" s="42">
        <v>2689.435904295302</v>
      </c>
      <c r="Z11" s="42">
        <v>2420.4923138657718</v>
      </c>
      <c r="AA11" s="42">
        <v>1613.6615425771813</v>
      </c>
      <c r="AB11" s="42">
        <v>4572.041037302014</v>
      </c>
      <c r="AC11" s="42">
        <v>537.88718085906044</v>
      </c>
      <c r="AD11" s="42">
        <v>806.83077128859065</v>
      </c>
      <c r="AE11" s="42">
        <v>1075.7743617181209</v>
      </c>
      <c r="AF11" s="42">
        <v>268.94359042953022</v>
      </c>
      <c r="AG11" s="42">
        <v>1344.717952147651</v>
      </c>
      <c r="AH11" s="42">
        <v>47871.959096456383</v>
      </c>
      <c r="AI11" s="42">
        <v>47871.959096456383</v>
      </c>
    </row>
    <row r="12" spans="1:35" x14ac:dyDescent="0.2">
      <c r="B12" s="42">
        <v>35</v>
      </c>
      <c r="C12" s="42">
        <v>1540.9185726248318</v>
      </c>
      <c r="D12" s="42">
        <v>1540.9185726248318</v>
      </c>
      <c r="E12" s="42">
        <v>5393.2150041869108</v>
      </c>
      <c r="F12" s="42">
        <v>3081.8371452496635</v>
      </c>
      <c r="G12" s="42">
        <v>5393.2150041869108</v>
      </c>
      <c r="H12" s="42">
        <v>3852.2964315620793</v>
      </c>
      <c r="I12" s="42">
        <v>10015.970722061407</v>
      </c>
      <c r="J12" s="42">
        <v>5393.2150041869108</v>
      </c>
      <c r="K12" s="42">
        <v>3081.8371452496635</v>
      </c>
      <c r="L12" s="42">
        <v>2311.3778589372478</v>
      </c>
      <c r="M12" s="42">
        <v>1540.9185726248318</v>
      </c>
      <c r="N12" s="42">
        <v>2311.3778589372478</v>
      </c>
      <c r="O12" s="42">
        <v>770.45928631241588</v>
      </c>
      <c r="P12" s="42">
        <v>4622.7557178744955</v>
      </c>
      <c r="Q12" s="42">
        <v>5393.2150041869108</v>
      </c>
      <c r="R12" s="42">
        <v>770.45928631241588</v>
      </c>
      <c r="S12" s="42">
        <v>1540.9185726248318</v>
      </c>
      <c r="T12" s="42">
        <v>5393.2150041869108</v>
      </c>
      <c r="U12" s="42">
        <v>3081.8371452496635</v>
      </c>
      <c r="V12" s="42">
        <v>9245.5114357489911</v>
      </c>
      <c r="W12" s="42">
        <v>1540.9185726248318</v>
      </c>
      <c r="X12" s="42">
        <v>6163.6742904993271</v>
      </c>
      <c r="Y12" s="42">
        <v>0</v>
      </c>
      <c r="Z12" s="42">
        <v>8475.0521494365748</v>
      </c>
      <c r="AA12" s="42">
        <v>2311.3778589372478</v>
      </c>
      <c r="AB12" s="42">
        <v>6934.1335768117433</v>
      </c>
      <c r="AC12" s="42">
        <v>1540.9185726248318</v>
      </c>
      <c r="AD12" s="42">
        <v>2311.3778589372478</v>
      </c>
      <c r="AE12" s="42">
        <v>2311.3778589372478</v>
      </c>
      <c r="AF12" s="42">
        <v>1540.9185726248318</v>
      </c>
      <c r="AG12" s="42">
        <v>5393.2150041869108</v>
      </c>
      <c r="AH12" s="42">
        <v>114798.43366054996</v>
      </c>
      <c r="AI12" s="42">
        <v>114798.43366054996</v>
      </c>
    </row>
    <row r="13" spans="1:35" x14ac:dyDescent="0.2">
      <c r="A13" s="42" t="s">
        <v>236</v>
      </c>
      <c r="C13" s="42">
        <v>2078.8057534838922</v>
      </c>
      <c r="D13" s="42">
        <v>3154.5801152020131</v>
      </c>
      <c r="E13" s="42">
        <v>7275.8201371936229</v>
      </c>
      <c r="F13" s="42">
        <v>4858.7435660980327</v>
      </c>
      <c r="G13" s="42">
        <v>6737.9329563345618</v>
      </c>
      <c r="H13" s="42">
        <v>4767.9571216981285</v>
      </c>
      <c r="I13" s="42">
        <v>12545.292954774637</v>
      </c>
      <c r="J13" s="42">
        <v>8031.3671557475991</v>
      </c>
      <c r="K13" s="42">
        <v>3728.5542449561826</v>
      </c>
      <c r="L13" s="42">
        <v>3387.1522206553686</v>
      </c>
      <c r="M13" s="42">
        <v>3154.5801152020131</v>
      </c>
      <c r="N13" s="42">
        <v>4193.9829919439599</v>
      </c>
      <c r="O13" s="42">
        <v>1577.2900576010065</v>
      </c>
      <c r="P13" s="42">
        <v>7798.7950502942449</v>
      </c>
      <c r="Q13" s="42">
        <v>7006.8765467640924</v>
      </c>
      <c r="R13" s="42">
        <v>1794.9498952959234</v>
      </c>
      <c r="S13" s="42">
        <v>2616.6929343429529</v>
      </c>
      <c r="T13" s="42">
        <v>7330.2350966173517</v>
      </c>
      <c r="U13" s="42">
        <v>4170.060277993377</v>
      </c>
      <c r="V13" s="42">
        <v>10769.054243882538</v>
      </c>
      <c r="W13" s="42">
        <v>2616.6929343429529</v>
      </c>
      <c r="X13" s="42">
        <v>8584.1666043650985</v>
      </c>
      <c r="Y13" s="42">
        <v>2919.5445130158109</v>
      </c>
      <c r="Z13" s="42">
        <v>11004.374382149805</v>
      </c>
      <c r="AA13" s="42">
        <v>4305.9441174805334</v>
      </c>
      <c r="AB13" s="42">
        <v>11615.004532961215</v>
      </c>
      <c r="AC13" s="42">
        <v>2078.8057534838922</v>
      </c>
      <c r="AD13" s="42">
        <v>3118.2086302258385</v>
      </c>
      <c r="AE13" s="42">
        <v>3387.1522206553686</v>
      </c>
      <c r="AF13" s="42">
        <v>1809.8621630543621</v>
      </c>
      <c r="AG13" s="42">
        <v>6737.9329563345618</v>
      </c>
      <c r="AH13" s="42">
        <v>165156.41224415094</v>
      </c>
      <c r="AI13" s="42">
        <v>165156.41224415094</v>
      </c>
    </row>
    <row r="14" spans="1:35" x14ac:dyDescent="0.2">
      <c r="A14" s="42" t="s">
        <v>145</v>
      </c>
      <c r="C14" s="42">
        <v>2078.8057534838922</v>
      </c>
      <c r="D14" s="42">
        <v>3154.5801152020131</v>
      </c>
      <c r="E14" s="42">
        <v>7275.8201371936229</v>
      </c>
      <c r="F14" s="42">
        <v>4858.7435660980327</v>
      </c>
      <c r="G14" s="42">
        <v>6737.9329563345618</v>
      </c>
      <c r="H14" s="42">
        <v>4767.9571216981285</v>
      </c>
      <c r="I14" s="42">
        <v>12545.292954774637</v>
      </c>
      <c r="J14" s="42">
        <v>8031.3671557475991</v>
      </c>
      <c r="K14" s="42">
        <v>3728.5542449561826</v>
      </c>
      <c r="L14" s="42">
        <v>3387.1522206553686</v>
      </c>
      <c r="M14" s="42">
        <v>3154.5801152020131</v>
      </c>
      <c r="N14" s="42">
        <v>4193.9829919439599</v>
      </c>
      <c r="O14" s="42">
        <v>1577.2900576010065</v>
      </c>
      <c r="P14" s="42">
        <v>7798.7950502942449</v>
      </c>
      <c r="Q14" s="42">
        <v>7006.8765467640924</v>
      </c>
      <c r="R14" s="42">
        <v>1794.9498952959234</v>
      </c>
      <c r="S14" s="42">
        <v>2616.6929343429529</v>
      </c>
      <c r="T14" s="42">
        <v>7330.2350966173517</v>
      </c>
      <c r="U14" s="42">
        <v>4170.060277993377</v>
      </c>
      <c r="V14" s="42">
        <v>10769.054243882538</v>
      </c>
      <c r="W14" s="42">
        <v>2616.6929343429529</v>
      </c>
      <c r="X14" s="42">
        <v>8584.1666043650985</v>
      </c>
      <c r="Y14" s="42">
        <v>2919.5445130158109</v>
      </c>
      <c r="Z14" s="42">
        <v>11004.374382149805</v>
      </c>
      <c r="AA14" s="42">
        <v>4305.9441174805334</v>
      </c>
      <c r="AB14" s="42">
        <v>11615.004532961215</v>
      </c>
      <c r="AC14" s="42">
        <v>2078.8057534838922</v>
      </c>
      <c r="AD14" s="42">
        <v>3118.2086302258385</v>
      </c>
      <c r="AE14" s="42">
        <v>3387.1522206553686</v>
      </c>
      <c r="AF14" s="42">
        <v>1809.8621630543621</v>
      </c>
      <c r="AG14" s="42">
        <v>6737.9329563345618</v>
      </c>
      <c r="AH14" s="42">
        <v>165156.41224415094</v>
      </c>
      <c r="AI14" s="42">
        <v>165156.41224415094</v>
      </c>
    </row>
    <row r="18" spans="1:9" x14ac:dyDescent="0.2">
      <c r="A18" s="42" t="s">
        <v>36</v>
      </c>
      <c r="B18" s="42" t="s">
        <v>245</v>
      </c>
      <c r="C18" s="42" t="s">
        <v>237</v>
      </c>
      <c r="D18" s="42" t="s">
        <v>239</v>
      </c>
      <c r="E18" s="42" t="s">
        <v>238</v>
      </c>
      <c r="F18" s="42" t="s">
        <v>246</v>
      </c>
    </row>
    <row r="19" spans="1:9" x14ac:dyDescent="0.2">
      <c r="A19" s="42" t="s">
        <v>22</v>
      </c>
      <c r="B19" s="41" t="s">
        <v>239</v>
      </c>
      <c r="C19" s="42">
        <f>AVERAGE(C9:K9)</f>
        <v>0</v>
      </c>
      <c r="D19" s="42">
        <f>AVERAGE(L9:AA9)</f>
        <v>2.3341445672985706</v>
      </c>
      <c r="E19" s="42">
        <f>AVERAGE(AB9:AG9)</f>
        <v>0</v>
      </c>
      <c r="G19" s="42">
        <f t="shared" ref="G19:I22" si="0">C19/1000</f>
        <v>0</v>
      </c>
      <c r="H19" s="42">
        <f t="shared" si="0"/>
        <v>2.3341445672985708E-3</v>
      </c>
      <c r="I19" s="42">
        <f t="shared" si="0"/>
        <v>0</v>
      </c>
    </row>
    <row r="20" spans="1:9" x14ac:dyDescent="0.2">
      <c r="B20" s="41" t="s">
        <v>242</v>
      </c>
      <c r="C20" s="42">
        <f>AVERAGE(C10:K10)</f>
        <v>78.599385834275509</v>
      </c>
      <c r="D20" s="42">
        <f>AVERAGE(L10:AA10)</f>
        <v>102.02804891949225</v>
      </c>
      <c r="E20" s="42">
        <f>AVERAGE(AB10:AG10)</f>
        <v>18.138319807909735</v>
      </c>
      <c r="G20" s="42">
        <f t="shared" si="0"/>
        <v>7.8599385834275504E-2</v>
      </c>
      <c r="H20" s="42">
        <f t="shared" si="0"/>
        <v>0.10202804891949226</v>
      </c>
      <c r="I20" s="42">
        <f t="shared" si="0"/>
        <v>1.8138319807909736E-2</v>
      </c>
    </row>
    <row r="21" spans="1:9" x14ac:dyDescent="0.2">
      <c r="B21" s="41" t="s">
        <v>243</v>
      </c>
      <c r="C21" s="42">
        <f>AVERAGE(C11:K11)</f>
        <v>1464.2484367829979</v>
      </c>
      <c r="D21" s="42">
        <f>AVERAGE(L11:AA11)</f>
        <v>1630.470516979027</v>
      </c>
      <c r="E21" s="42">
        <f>AVERAGE(AB11:AG11)</f>
        <v>1434.3658156241611</v>
      </c>
      <c r="G21" s="42">
        <f t="shared" si="0"/>
        <v>1.464248436782998</v>
      </c>
      <c r="H21" s="42">
        <f t="shared" si="0"/>
        <v>1.630470516979027</v>
      </c>
      <c r="I21" s="42">
        <f t="shared" si="0"/>
        <v>1.434365815624161</v>
      </c>
    </row>
    <row r="22" spans="1:9" x14ac:dyDescent="0.2">
      <c r="B22" s="41" t="s">
        <v>244</v>
      </c>
      <c r="C22" s="42">
        <f>AVERAGE(C12:K12)</f>
        <v>4365.9359557703565</v>
      </c>
      <c r="D22" s="42">
        <f>AVERAGE(L12:AA12)</f>
        <v>3467.0667884058716</v>
      </c>
      <c r="E22" s="42">
        <f>AVERAGE(AB12:AG12)</f>
        <v>3338.6569073538026</v>
      </c>
      <c r="G22" s="42">
        <f t="shared" si="0"/>
        <v>4.3659359557703565</v>
      </c>
      <c r="H22" s="42">
        <f t="shared" si="0"/>
        <v>3.4670667884058717</v>
      </c>
      <c r="I22" s="42">
        <f t="shared" si="0"/>
        <v>3.3386569073538026</v>
      </c>
    </row>
    <row r="24" spans="1:9" x14ac:dyDescent="0.2">
      <c r="A24" s="42" t="s">
        <v>240</v>
      </c>
      <c r="B24" s="42">
        <v>7.5</v>
      </c>
      <c r="C24" s="42">
        <f>STDEV(C9:K9)</f>
        <v>0</v>
      </c>
      <c r="D24" s="42">
        <f>STDEV(L9:AA9)</f>
        <v>5.0182600328938314</v>
      </c>
      <c r="E24" s="42">
        <f>STDEV(AB9:AG9)</f>
        <v>0</v>
      </c>
    </row>
    <row r="25" spans="1:9" x14ac:dyDescent="0.2">
      <c r="B25" s="42">
        <v>15</v>
      </c>
      <c r="C25" s="42">
        <f>STDEV(C10:K10)</f>
        <v>82.124735809664656</v>
      </c>
      <c r="D25" s="42">
        <f>STDEV(L10:AA10)</f>
        <v>147.18886100227354</v>
      </c>
      <c r="E25" s="42">
        <f>STDEV(AB10:AG10)</f>
        <v>44.429628320795835</v>
      </c>
    </row>
    <row r="26" spans="1:9" x14ac:dyDescent="0.2">
      <c r="B26" s="42">
        <v>25</v>
      </c>
      <c r="C26" s="42">
        <f>STDEV(C11:K11)</f>
        <v>725.53871874397214</v>
      </c>
      <c r="D26" s="42">
        <f>STDEV(L11:AA11)</f>
        <v>690.71046334203243</v>
      </c>
      <c r="E26" s="42">
        <f>STDEV(AB11:AG11)</f>
        <v>1583.4969848034864</v>
      </c>
    </row>
    <row r="27" spans="1:9" x14ac:dyDescent="0.2">
      <c r="B27" s="42">
        <v>35</v>
      </c>
      <c r="C27" s="42">
        <f>STDEV(C12:K12)</f>
        <v>2612.7545591669978</v>
      </c>
      <c r="D27" s="42">
        <f>STDEV(L12:AA12)</f>
        <v>2785.0442524975833</v>
      </c>
      <c r="E27" s="42">
        <f>STDEV(AB12:AG12)</f>
        <v>2268.1707246509582</v>
      </c>
    </row>
    <row r="29" spans="1:9" x14ac:dyDescent="0.2">
      <c r="B29" s="42" t="s">
        <v>241</v>
      </c>
      <c r="C29" s="42">
        <v>8</v>
      </c>
      <c r="D29" s="42">
        <v>16</v>
      </c>
      <c r="E29" s="42">
        <v>6</v>
      </c>
    </row>
    <row r="31" spans="1:9" x14ac:dyDescent="0.2">
      <c r="A31" s="42" t="s">
        <v>220</v>
      </c>
      <c r="B31" s="42">
        <v>7.5</v>
      </c>
      <c r="C31" s="42">
        <f>C24/($C$29^0.5)</f>
        <v>0</v>
      </c>
      <c r="D31" s="42">
        <f>D24/($D$29^0.5)</f>
        <v>1.2545650082234578</v>
      </c>
      <c r="E31" s="42">
        <f>E24/($E$29^0.5)</f>
        <v>0</v>
      </c>
      <c r="G31" s="42">
        <f t="shared" ref="G31:I34" si="1">C31/1000</f>
        <v>0</v>
      </c>
      <c r="H31" s="42">
        <f t="shared" si="1"/>
        <v>1.2545650082234577E-3</v>
      </c>
      <c r="I31" s="42">
        <f t="shared" si="1"/>
        <v>0</v>
      </c>
    </row>
    <row r="32" spans="1:9" x14ac:dyDescent="0.2">
      <c r="B32" s="42">
        <v>15</v>
      </c>
      <c r="C32" s="42">
        <f>C25/($C$29^0.5)</f>
        <v>29.035478797083783</v>
      </c>
      <c r="D32" s="42">
        <f>D25/($D$29^0.5)</f>
        <v>36.797215250568385</v>
      </c>
      <c r="E32" s="42">
        <f>E25/($E$29^0.5)</f>
        <v>18.138319807909735</v>
      </c>
      <c r="G32" s="42">
        <f t="shared" si="1"/>
        <v>2.9035478797083784E-2</v>
      </c>
      <c r="H32" s="42">
        <f t="shared" si="1"/>
        <v>3.6797215250568387E-2</v>
      </c>
      <c r="I32" s="42">
        <f t="shared" si="1"/>
        <v>1.8138319807909736E-2</v>
      </c>
    </row>
    <row r="33" spans="1:35" x14ac:dyDescent="0.2">
      <c r="B33" s="42">
        <v>25</v>
      </c>
      <c r="C33" s="42">
        <f>C26/($C$29^0.5)</f>
        <v>256.51667401863097</v>
      </c>
      <c r="D33" s="42">
        <f>D26/($D$29^0.5)</f>
        <v>172.67761583550811</v>
      </c>
      <c r="E33" s="42">
        <f>E26/($E$29^0.5)</f>
        <v>646.45993700070505</v>
      </c>
      <c r="G33" s="42">
        <f t="shared" si="1"/>
        <v>0.25651667401863099</v>
      </c>
      <c r="H33" s="42">
        <f t="shared" si="1"/>
        <v>0.17267761583550811</v>
      </c>
      <c r="I33" s="42">
        <f t="shared" si="1"/>
        <v>0.64645993700070503</v>
      </c>
    </row>
    <row r="34" spans="1:35" x14ac:dyDescent="0.2">
      <c r="B34" s="42">
        <v>35</v>
      </c>
      <c r="C34" s="42">
        <f>C27/($C$29^0.5)</f>
        <v>923.7482331815263</v>
      </c>
      <c r="D34" s="42">
        <f>D27/($D$29^0.5)</f>
        <v>696.26106312439583</v>
      </c>
      <c r="E34" s="42">
        <f>E27/($E$29^0.5)</f>
        <v>925.97682081893515</v>
      </c>
      <c r="G34" s="42">
        <f t="shared" si="1"/>
        <v>0.92374823318152632</v>
      </c>
      <c r="H34" s="42">
        <f t="shared" si="1"/>
        <v>0.69626106312439584</v>
      </c>
      <c r="I34" s="42">
        <f t="shared" si="1"/>
        <v>0.92597682081893518</v>
      </c>
    </row>
    <row r="37" spans="1:35" x14ac:dyDescent="0.2">
      <c r="A37" s="42" t="s">
        <v>189</v>
      </c>
      <c r="C37" s="42" t="s">
        <v>1</v>
      </c>
      <c r="D37" s="42" t="s">
        <v>122</v>
      </c>
      <c r="E37" s="42" t="s">
        <v>3</v>
      </c>
      <c r="F37" s="42" t="s">
        <v>0</v>
      </c>
    </row>
    <row r="38" spans="1:35" x14ac:dyDescent="0.2">
      <c r="C38" s="42" t="s">
        <v>93</v>
      </c>
      <c r="AI38" s="42" t="s">
        <v>145</v>
      </c>
    </row>
    <row r="39" spans="1:35" x14ac:dyDescent="0.2">
      <c r="C39" s="42">
        <v>2009</v>
      </c>
      <c r="AH39" s="42" t="s">
        <v>146</v>
      </c>
    </row>
    <row r="40" spans="1:35" x14ac:dyDescent="0.2">
      <c r="C40" s="42">
        <v>3</v>
      </c>
      <c r="E40" s="42">
        <v>5</v>
      </c>
      <c r="L40" s="42">
        <v>6</v>
      </c>
      <c r="N40" s="42">
        <v>7</v>
      </c>
      <c r="P40" s="42">
        <v>8</v>
      </c>
      <c r="V40" s="42">
        <v>9</v>
      </c>
      <c r="W40" s="42">
        <v>10</v>
      </c>
      <c r="AB40" s="42">
        <v>12</v>
      </c>
      <c r="AC40" s="42">
        <v>15</v>
      </c>
    </row>
    <row r="41" spans="1:35" x14ac:dyDescent="0.2">
      <c r="A41" s="42" t="s">
        <v>7</v>
      </c>
      <c r="B41" s="42" t="s">
        <v>112</v>
      </c>
      <c r="C41" s="43">
        <v>181</v>
      </c>
      <c r="D41" s="43">
        <v>185</v>
      </c>
      <c r="E41" s="43">
        <v>178</v>
      </c>
      <c r="F41" s="43">
        <v>179</v>
      </c>
      <c r="G41" s="43">
        <v>180</v>
      </c>
      <c r="H41" s="43">
        <v>182</v>
      </c>
      <c r="I41" s="43">
        <v>183</v>
      </c>
      <c r="J41" s="43">
        <v>184</v>
      </c>
      <c r="K41" s="43">
        <v>277</v>
      </c>
      <c r="L41" s="43">
        <v>177</v>
      </c>
      <c r="M41" s="43">
        <v>186</v>
      </c>
      <c r="N41" s="43">
        <v>187</v>
      </c>
      <c r="O41" s="43">
        <v>188</v>
      </c>
      <c r="P41" s="43">
        <v>189</v>
      </c>
      <c r="Q41" s="43">
        <v>272</v>
      </c>
      <c r="R41" s="43">
        <v>273</v>
      </c>
      <c r="S41" s="43">
        <v>274</v>
      </c>
      <c r="T41" s="43">
        <v>275</v>
      </c>
      <c r="U41" s="43">
        <v>276</v>
      </c>
      <c r="V41" s="43">
        <v>120</v>
      </c>
      <c r="W41" s="43">
        <v>116</v>
      </c>
      <c r="X41" s="43">
        <v>118</v>
      </c>
      <c r="Y41" s="43">
        <v>119</v>
      </c>
      <c r="Z41" s="43">
        <v>121</v>
      </c>
      <c r="AA41" s="43">
        <v>122</v>
      </c>
      <c r="AB41" s="43">
        <v>117</v>
      </c>
      <c r="AC41" s="43">
        <v>267</v>
      </c>
      <c r="AD41" s="43">
        <v>268</v>
      </c>
      <c r="AE41" s="43">
        <v>269</v>
      </c>
      <c r="AF41" s="43">
        <v>270</v>
      </c>
      <c r="AG41" s="43">
        <v>271</v>
      </c>
    </row>
    <row r="42" spans="1:35" x14ac:dyDescent="0.2">
      <c r="A42" s="42" t="s">
        <v>22</v>
      </c>
      <c r="B42" s="42">
        <v>7.5</v>
      </c>
      <c r="C42" s="43">
        <v>0</v>
      </c>
      <c r="D42" s="43">
        <v>0</v>
      </c>
      <c r="E42" s="43">
        <v>0</v>
      </c>
      <c r="F42" s="43">
        <v>0</v>
      </c>
      <c r="G42" s="43">
        <v>0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2</v>
      </c>
      <c r="V42" s="43">
        <v>2</v>
      </c>
      <c r="W42" s="43">
        <v>0</v>
      </c>
      <c r="X42" s="43">
        <v>0</v>
      </c>
      <c r="Y42" s="43">
        <v>2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2">
        <v>6</v>
      </c>
      <c r="AI42" s="42">
        <v>6</v>
      </c>
    </row>
    <row r="43" spans="1:35" x14ac:dyDescent="0.2">
      <c r="B43" s="42">
        <v>15</v>
      </c>
      <c r="C43" s="43">
        <v>0</v>
      </c>
      <c r="D43" s="43">
        <v>0</v>
      </c>
      <c r="E43" s="43">
        <v>0</v>
      </c>
      <c r="F43" s="43">
        <v>3</v>
      </c>
      <c r="G43" s="43">
        <v>0</v>
      </c>
      <c r="H43" s="43">
        <v>2</v>
      </c>
      <c r="I43" s="43">
        <v>2</v>
      </c>
      <c r="J43" s="43">
        <v>4</v>
      </c>
      <c r="K43" s="43">
        <v>2</v>
      </c>
      <c r="L43" s="43">
        <v>0</v>
      </c>
      <c r="M43" s="43">
        <v>0</v>
      </c>
      <c r="N43" s="43">
        <v>0</v>
      </c>
      <c r="O43" s="43">
        <v>0</v>
      </c>
      <c r="P43" s="43">
        <v>4</v>
      </c>
      <c r="Q43" s="43">
        <v>0</v>
      </c>
      <c r="R43" s="43">
        <v>4</v>
      </c>
      <c r="S43" s="43">
        <v>0</v>
      </c>
      <c r="T43" s="43">
        <v>1</v>
      </c>
      <c r="U43" s="43">
        <v>0</v>
      </c>
      <c r="V43" s="43">
        <v>8</v>
      </c>
      <c r="W43" s="43">
        <v>0</v>
      </c>
      <c r="X43" s="43">
        <v>0</v>
      </c>
      <c r="Y43" s="43">
        <v>4</v>
      </c>
      <c r="Z43" s="43">
        <v>2</v>
      </c>
      <c r="AA43" s="43">
        <v>7</v>
      </c>
      <c r="AB43" s="43">
        <v>2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2">
        <v>45</v>
      </c>
      <c r="AI43" s="42">
        <v>45</v>
      </c>
    </row>
    <row r="44" spans="1:35" x14ac:dyDescent="0.2">
      <c r="B44" s="42">
        <v>25</v>
      </c>
      <c r="C44" s="43">
        <v>2</v>
      </c>
      <c r="D44" s="43">
        <v>6</v>
      </c>
      <c r="E44" s="43">
        <v>7</v>
      </c>
      <c r="F44" s="43">
        <v>6</v>
      </c>
      <c r="G44" s="43">
        <v>5</v>
      </c>
      <c r="H44" s="43">
        <v>3</v>
      </c>
      <c r="I44" s="43">
        <v>9</v>
      </c>
      <c r="J44" s="43">
        <v>9</v>
      </c>
      <c r="K44" s="43">
        <v>2</v>
      </c>
      <c r="L44" s="43">
        <v>4</v>
      </c>
      <c r="M44" s="43">
        <v>6</v>
      </c>
      <c r="N44" s="43">
        <v>7</v>
      </c>
      <c r="O44" s="43">
        <v>3</v>
      </c>
      <c r="P44" s="43">
        <v>11</v>
      </c>
      <c r="Q44" s="43">
        <v>6</v>
      </c>
      <c r="R44" s="43">
        <v>3</v>
      </c>
      <c r="S44" s="43">
        <v>4</v>
      </c>
      <c r="T44" s="43">
        <v>7</v>
      </c>
      <c r="U44" s="43">
        <v>4</v>
      </c>
      <c r="V44" s="43">
        <v>4</v>
      </c>
      <c r="W44" s="43">
        <v>4</v>
      </c>
      <c r="X44" s="43">
        <v>9</v>
      </c>
      <c r="Y44" s="43">
        <v>10</v>
      </c>
      <c r="Z44" s="43">
        <v>9</v>
      </c>
      <c r="AA44" s="43">
        <v>6</v>
      </c>
      <c r="AB44" s="43">
        <v>17</v>
      </c>
      <c r="AC44" s="43">
        <v>2</v>
      </c>
      <c r="AD44" s="43">
        <v>3</v>
      </c>
      <c r="AE44" s="43">
        <v>4</v>
      </c>
      <c r="AF44" s="43">
        <v>1</v>
      </c>
      <c r="AG44" s="43">
        <v>5</v>
      </c>
      <c r="AH44" s="42">
        <v>178</v>
      </c>
      <c r="AI44" s="42">
        <v>178</v>
      </c>
    </row>
    <row r="45" spans="1:35" x14ac:dyDescent="0.2">
      <c r="B45" s="42">
        <v>35</v>
      </c>
      <c r="C45" s="43">
        <v>2</v>
      </c>
      <c r="D45" s="43">
        <v>2</v>
      </c>
      <c r="E45" s="43">
        <v>7</v>
      </c>
      <c r="F45" s="43">
        <v>4</v>
      </c>
      <c r="G45" s="43">
        <v>7</v>
      </c>
      <c r="H45" s="43">
        <v>5</v>
      </c>
      <c r="I45" s="43">
        <v>13</v>
      </c>
      <c r="J45" s="43">
        <v>7</v>
      </c>
      <c r="K45" s="43">
        <v>4</v>
      </c>
      <c r="L45" s="43">
        <v>3</v>
      </c>
      <c r="M45" s="43">
        <v>2</v>
      </c>
      <c r="N45" s="43">
        <v>3</v>
      </c>
      <c r="O45" s="43">
        <v>1</v>
      </c>
      <c r="P45" s="43">
        <v>6</v>
      </c>
      <c r="Q45" s="43">
        <v>7</v>
      </c>
      <c r="R45" s="43">
        <v>1</v>
      </c>
      <c r="S45" s="43">
        <v>2</v>
      </c>
      <c r="T45" s="43">
        <v>7</v>
      </c>
      <c r="U45" s="43">
        <v>4</v>
      </c>
      <c r="V45" s="43">
        <v>12</v>
      </c>
      <c r="W45" s="43">
        <v>2</v>
      </c>
      <c r="X45" s="43">
        <v>8</v>
      </c>
      <c r="Y45" s="43">
        <v>0</v>
      </c>
      <c r="Z45" s="43">
        <v>11</v>
      </c>
      <c r="AA45" s="43">
        <v>3</v>
      </c>
      <c r="AB45" s="43">
        <v>9</v>
      </c>
      <c r="AC45" s="43">
        <v>2</v>
      </c>
      <c r="AD45" s="43">
        <v>3</v>
      </c>
      <c r="AE45" s="43">
        <v>3</v>
      </c>
      <c r="AF45" s="43">
        <v>2</v>
      </c>
      <c r="AG45" s="43">
        <v>7</v>
      </c>
      <c r="AH45" s="42">
        <v>149</v>
      </c>
      <c r="AI45" s="42">
        <v>149</v>
      </c>
    </row>
    <row r="46" spans="1:35" x14ac:dyDescent="0.2">
      <c r="A46" s="42" t="s">
        <v>236</v>
      </c>
      <c r="C46" s="43">
        <v>4</v>
      </c>
      <c r="D46" s="43">
        <v>8</v>
      </c>
      <c r="E46" s="43">
        <v>14</v>
      </c>
      <c r="F46" s="43">
        <v>13</v>
      </c>
      <c r="G46" s="43">
        <v>12</v>
      </c>
      <c r="H46" s="43">
        <v>10</v>
      </c>
      <c r="I46" s="43">
        <v>24</v>
      </c>
      <c r="J46" s="43">
        <v>20</v>
      </c>
      <c r="K46" s="43">
        <v>8</v>
      </c>
      <c r="L46" s="43">
        <v>7</v>
      </c>
      <c r="M46" s="43">
        <v>8</v>
      </c>
      <c r="N46" s="43">
        <v>10</v>
      </c>
      <c r="O46" s="43">
        <v>4</v>
      </c>
      <c r="P46" s="43">
        <v>21</v>
      </c>
      <c r="Q46" s="43">
        <v>13</v>
      </c>
      <c r="R46" s="43">
        <v>8</v>
      </c>
      <c r="S46" s="43">
        <v>6</v>
      </c>
      <c r="T46" s="43">
        <v>15</v>
      </c>
      <c r="U46" s="43">
        <v>10</v>
      </c>
      <c r="V46" s="43">
        <v>26</v>
      </c>
      <c r="W46" s="43">
        <v>6</v>
      </c>
      <c r="X46" s="43">
        <v>17</v>
      </c>
      <c r="Y46" s="43">
        <v>16</v>
      </c>
      <c r="Z46" s="43">
        <v>22</v>
      </c>
      <c r="AA46" s="43">
        <v>16</v>
      </c>
      <c r="AB46" s="43">
        <v>28</v>
      </c>
      <c r="AC46" s="43">
        <v>4</v>
      </c>
      <c r="AD46" s="43">
        <v>6</v>
      </c>
      <c r="AE46" s="43">
        <v>7</v>
      </c>
      <c r="AF46" s="43">
        <v>3</v>
      </c>
      <c r="AG46" s="43">
        <v>12</v>
      </c>
      <c r="AH46" s="42">
        <v>378</v>
      </c>
      <c r="AI46" s="42">
        <v>378</v>
      </c>
    </row>
    <row r="47" spans="1:35" x14ac:dyDescent="0.2">
      <c r="A47" s="42" t="s">
        <v>145</v>
      </c>
      <c r="C47" s="43">
        <v>4</v>
      </c>
      <c r="D47" s="43">
        <v>8</v>
      </c>
      <c r="E47" s="43">
        <v>14</v>
      </c>
      <c r="F47" s="43">
        <v>13</v>
      </c>
      <c r="G47" s="43">
        <v>12</v>
      </c>
      <c r="H47" s="43">
        <v>10</v>
      </c>
      <c r="I47" s="43">
        <v>24</v>
      </c>
      <c r="J47" s="43">
        <v>20</v>
      </c>
      <c r="K47" s="43">
        <v>8</v>
      </c>
      <c r="L47" s="43">
        <v>7</v>
      </c>
      <c r="M47" s="43">
        <v>8</v>
      </c>
      <c r="N47" s="43">
        <v>10</v>
      </c>
      <c r="O47" s="43">
        <v>4</v>
      </c>
      <c r="P47" s="43">
        <v>21</v>
      </c>
      <c r="Q47" s="43">
        <v>13</v>
      </c>
      <c r="R47" s="43">
        <v>8</v>
      </c>
      <c r="S47" s="43">
        <v>6</v>
      </c>
      <c r="T47" s="43">
        <v>15</v>
      </c>
      <c r="U47" s="43">
        <v>10</v>
      </c>
      <c r="V47" s="43">
        <v>26</v>
      </c>
      <c r="W47" s="43">
        <v>6</v>
      </c>
      <c r="X47" s="43">
        <v>17</v>
      </c>
      <c r="Y47" s="43">
        <v>16</v>
      </c>
      <c r="Z47" s="43">
        <v>22</v>
      </c>
      <c r="AA47" s="43">
        <v>16</v>
      </c>
      <c r="AB47" s="43">
        <v>28</v>
      </c>
      <c r="AC47" s="43">
        <v>4</v>
      </c>
      <c r="AD47" s="43">
        <v>6</v>
      </c>
      <c r="AE47" s="43">
        <v>7</v>
      </c>
      <c r="AF47" s="43">
        <v>3</v>
      </c>
      <c r="AG47" s="43">
        <v>12</v>
      </c>
      <c r="AH47" s="42">
        <v>378</v>
      </c>
      <c r="AI47" s="42">
        <v>378</v>
      </c>
    </row>
    <row r="51" spans="1:5" x14ac:dyDescent="0.2">
      <c r="A51" s="42" t="s">
        <v>36</v>
      </c>
      <c r="B51" s="42" t="s">
        <v>245</v>
      </c>
      <c r="C51" s="42" t="s">
        <v>237</v>
      </c>
      <c r="D51" s="42" t="s">
        <v>239</v>
      </c>
      <c r="E51" s="42" t="s">
        <v>238</v>
      </c>
    </row>
    <row r="52" spans="1:5" x14ac:dyDescent="0.2">
      <c r="A52" s="42" t="s">
        <v>22</v>
      </c>
      <c r="B52" s="41" t="s">
        <v>239</v>
      </c>
      <c r="C52" s="42">
        <f>AVERAGE(C42:K42)</f>
        <v>0</v>
      </c>
      <c r="D52" s="42">
        <f>AVERAGE(L42:AA42)</f>
        <v>0.375</v>
      </c>
      <c r="E52" s="42">
        <f>AVERAGE(AB42:AG42)</f>
        <v>0</v>
      </c>
    </row>
    <row r="53" spans="1:5" x14ac:dyDescent="0.2">
      <c r="B53" s="41" t="s">
        <v>242</v>
      </c>
      <c r="C53" s="42">
        <f>AVERAGE(C43:K43)</f>
        <v>1.4444444444444444</v>
      </c>
      <c r="D53" s="42">
        <f>AVERAGE(L43:AA43)</f>
        <v>1.875</v>
      </c>
      <c r="E53" s="42">
        <f>AVERAGE(AB43:AG43)</f>
        <v>0.33333333333333331</v>
      </c>
    </row>
    <row r="54" spans="1:5" x14ac:dyDescent="0.2">
      <c r="B54" s="41" t="s">
        <v>243</v>
      </c>
      <c r="C54" s="42">
        <f>AVERAGE(C44:K44)</f>
        <v>5.4444444444444446</v>
      </c>
      <c r="D54" s="42">
        <f>AVERAGE(L44:AA44)</f>
        <v>6.0625</v>
      </c>
      <c r="E54" s="42">
        <f>AVERAGE(AB44:AG44)</f>
        <v>5.333333333333333</v>
      </c>
    </row>
    <row r="55" spans="1:5" x14ac:dyDescent="0.2">
      <c r="B55" s="41" t="s">
        <v>244</v>
      </c>
      <c r="C55" s="42">
        <f>AVERAGE(C45:K45)</f>
        <v>5.666666666666667</v>
      </c>
      <c r="D55" s="42">
        <f>AVERAGE(L45:AA45)</f>
        <v>4.5</v>
      </c>
      <c r="E55" s="42">
        <f>AVERAGE(AB45:AG45)</f>
        <v>4.333333333333333</v>
      </c>
    </row>
    <row r="57" spans="1:5" x14ac:dyDescent="0.2">
      <c r="A57" s="42" t="s">
        <v>240</v>
      </c>
      <c r="B57" s="42">
        <v>7.5</v>
      </c>
      <c r="C57" s="42">
        <f>STDEV(C42:K42)</f>
        <v>0</v>
      </c>
      <c r="D57" s="42">
        <f>STDEV(L42:AA42)</f>
        <v>0.80622577482985502</v>
      </c>
      <c r="E57" s="42">
        <f>STDEV(AB42:AG42)</f>
        <v>0</v>
      </c>
    </row>
    <row r="58" spans="1:5" x14ac:dyDescent="0.2">
      <c r="B58" s="42">
        <v>15</v>
      </c>
      <c r="C58" s="42">
        <f>STDEV(C43:K43)</f>
        <v>1.509230856356236</v>
      </c>
      <c r="D58" s="42">
        <f>STDEV(L43:AA43)</f>
        <v>2.7049337638224462</v>
      </c>
      <c r="E58" s="42">
        <f>STDEV(AB43:AG43)</f>
        <v>0.81649658092772603</v>
      </c>
    </row>
    <row r="59" spans="1:5" x14ac:dyDescent="0.2">
      <c r="B59" s="42">
        <v>25</v>
      </c>
      <c r="C59" s="42">
        <f>STDEV(C44:K44)</f>
        <v>2.6977356760397746</v>
      </c>
      <c r="D59" s="42">
        <f>STDEV(L44:AA44)</f>
        <v>2.5682354513037415</v>
      </c>
      <c r="E59" s="42">
        <f>STDEV(AB44:AG44)</f>
        <v>5.8878405775518985</v>
      </c>
    </row>
    <row r="60" spans="1:5" x14ac:dyDescent="0.2">
      <c r="B60" s="42">
        <v>35</v>
      </c>
      <c r="C60" s="42">
        <f>STDEV(C45:K45)</f>
        <v>3.3911649915626341</v>
      </c>
      <c r="D60" s="42">
        <f>STDEV(L45:AA45)</f>
        <v>3.6147844564602556</v>
      </c>
      <c r="E60" s="42">
        <f>STDEV(AB45:AG45)</f>
        <v>2.9439202887759488</v>
      </c>
    </row>
    <row r="62" spans="1:5" x14ac:dyDescent="0.2">
      <c r="B62" s="42" t="s">
        <v>241</v>
      </c>
      <c r="C62" s="42">
        <v>8</v>
      </c>
      <c r="D62" s="42">
        <v>16</v>
      </c>
      <c r="E62" s="42">
        <v>6</v>
      </c>
    </row>
    <row r="64" spans="1:5" x14ac:dyDescent="0.2">
      <c r="A64" s="42" t="s">
        <v>220</v>
      </c>
      <c r="B64" s="42">
        <v>7.5</v>
      </c>
      <c r="C64" s="42">
        <f>C57/($C$29^0.5)</f>
        <v>0</v>
      </c>
      <c r="D64" s="42">
        <f>D57/($D$29^0.5)</f>
        <v>0.20155644370746376</v>
      </c>
      <c r="E64" s="42">
        <f>E57/($E$29^0.5)</f>
        <v>0</v>
      </c>
    </row>
    <row r="65" spans="1:35" x14ac:dyDescent="0.2">
      <c r="B65" s="42">
        <v>15</v>
      </c>
      <c r="C65" s="42">
        <f>C58/($C$29^0.5)</f>
        <v>0.5335936864527373</v>
      </c>
      <c r="D65" s="42">
        <f>D58/($D$29^0.5)</f>
        <v>0.67623344095561155</v>
      </c>
      <c r="E65" s="42">
        <f>E58/($E$29^0.5)</f>
        <v>0.33333333333333337</v>
      </c>
    </row>
    <row r="66" spans="1:35" x14ac:dyDescent="0.2">
      <c r="B66" s="42">
        <v>25</v>
      </c>
      <c r="C66" s="42">
        <f>C59/($C$29^0.5)</f>
        <v>0.95379359518829976</v>
      </c>
      <c r="D66" s="42">
        <f>D59/($D$29^0.5)</f>
        <v>0.64205886282593538</v>
      </c>
      <c r="E66" s="42">
        <f>E59/($E$29^0.5)</f>
        <v>2.4037008503093267</v>
      </c>
    </row>
    <row r="67" spans="1:35" x14ac:dyDescent="0.2">
      <c r="B67" s="42">
        <v>35</v>
      </c>
      <c r="C67" s="42">
        <f>C60/($C$29^0.5)</f>
        <v>1.1989578808281798</v>
      </c>
      <c r="D67" s="42">
        <f>D60/($D$29^0.5)</f>
        <v>0.9036961141150639</v>
      </c>
      <c r="E67" s="42">
        <f>E60/($E$29^0.5)</f>
        <v>1.2018504251546631</v>
      </c>
    </row>
    <row r="71" spans="1:35" ht="30" x14ac:dyDescent="0.4">
      <c r="A71" s="44" t="s">
        <v>249</v>
      </c>
    </row>
    <row r="75" spans="1:35" x14ac:dyDescent="0.2">
      <c r="A75" s="43" t="s">
        <v>189</v>
      </c>
      <c r="B75" s="43"/>
      <c r="C75" s="43" t="s">
        <v>1</v>
      </c>
      <c r="D75" s="43" t="s">
        <v>122</v>
      </c>
      <c r="E75" s="43" t="s">
        <v>3</v>
      </c>
      <c r="F75" s="43" t="s">
        <v>0</v>
      </c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</row>
    <row r="76" spans="1:35" x14ac:dyDescent="0.2">
      <c r="A76" s="43"/>
      <c r="B76" s="43"/>
      <c r="C76" s="43" t="s">
        <v>93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 t="s">
        <v>145</v>
      </c>
    </row>
    <row r="77" spans="1:35" x14ac:dyDescent="0.2">
      <c r="A77" s="43"/>
      <c r="B77" s="43"/>
      <c r="C77" s="43">
        <v>2009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 t="s">
        <v>146</v>
      </c>
      <c r="AI77" s="43"/>
    </row>
    <row r="78" spans="1:35" x14ac:dyDescent="0.2">
      <c r="A78" s="43"/>
      <c r="B78" s="43"/>
      <c r="C78" s="43">
        <v>3</v>
      </c>
      <c r="D78" s="43"/>
      <c r="E78" s="43">
        <v>5</v>
      </c>
      <c r="F78" s="43"/>
      <c r="G78" s="43"/>
      <c r="H78" s="43"/>
      <c r="I78" s="43"/>
      <c r="J78" s="43"/>
      <c r="K78" s="43"/>
      <c r="L78" s="43">
        <v>6</v>
      </c>
      <c r="M78" s="43"/>
      <c r="N78" s="43">
        <v>7</v>
      </c>
      <c r="O78" s="43"/>
      <c r="P78" s="43">
        <v>8</v>
      </c>
      <c r="Q78" s="43"/>
      <c r="R78" s="43"/>
      <c r="S78" s="43"/>
      <c r="T78" s="43"/>
      <c r="U78" s="43"/>
      <c r="V78" s="43">
        <v>9</v>
      </c>
      <c r="W78" s="43">
        <v>10</v>
      </c>
      <c r="X78" s="43"/>
      <c r="Y78" s="43"/>
      <c r="Z78" s="43"/>
      <c r="AA78" s="43"/>
      <c r="AB78" s="43">
        <v>12</v>
      </c>
      <c r="AC78" s="43">
        <v>15</v>
      </c>
      <c r="AD78" s="43"/>
      <c r="AE78" s="43"/>
      <c r="AF78" s="43"/>
      <c r="AG78" s="43"/>
      <c r="AH78" s="43"/>
      <c r="AI78" s="43"/>
    </row>
    <row r="79" spans="1:35" x14ac:dyDescent="0.2">
      <c r="A79" s="43" t="s">
        <v>7</v>
      </c>
      <c r="B79" s="43" t="s">
        <v>112</v>
      </c>
      <c r="C79" s="43">
        <v>181</v>
      </c>
      <c r="D79" s="43">
        <v>185</v>
      </c>
      <c r="E79" s="43">
        <v>178</v>
      </c>
      <c r="F79" s="43">
        <v>179</v>
      </c>
      <c r="G79" s="43">
        <v>180</v>
      </c>
      <c r="H79" s="43">
        <v>182</v>
      </c>
      <c r="I79" s="43">
        <v>183</v>
      </c>
      <c r="J79" s="43">
        <v>184</v>
      </c>
      <c r="K79" s="43">
        <v>277</v>
      </c>
      <c r="L79" s="43">
        <v>177</v>
      </c>
      <c r="M79" s="43">
        <v>186</v>
      </c>
      <c r="N79" s="43">
        <v>187</v>
      </c>
      <c r="O79" s="43">
        <v>188</v>
      </c>
      <c r="P79" s="43">
        <v>189</v>
      </c>
      <c r="Q79" s="43">
        <v>272</v>
      </c>
      <c r="R79" s="43">
        <v>273</v>
      </c>
      <c r="S79" s="43">
        <v>274</v>
      </c>
      <c r="T79" s="43">
        <v>275</v>
      </c>
      <c r="U79" s="43">
        <v>276</v>
      </c>
      <c r="V79" s="43">
        <v>120</v>
      </c>
      <c r="W79" s="43">
        <v>116</v>
      </c>
      <c r="X79" s="43">
        <v>118</v>
      </c>
      <c r="Y79" s="43">
        <v>119</v>
      </c>
      <c r="Z79" s="43">
        <v>121</v>
      </c>
      <c r="AA79" s="43">
        <v>122</v>
      </c>
      <c r="AB79" s="43">
        <v>117</v>
      </c>
      <c r="AC79" s="43">
        <v>267</v>
      </c>
      <c r="AD79" s="43">
        <v>268</v>
      </c>
      <c r="AE79" s="43">
        <v>269</v>
      </c>
      <c r="AF79" s="43">
        <v>270</v>
      </c>
      <c r="AG79" s="43">
        <v>271</v>
      </c>
      <c r="AH79" s="43"/>
      <c r="AI79" s="43"/>
    </row>
    <row r="80" spans="1:35" x14ac:dyDescent="0.2">
      <c r="A80" s="43" t="s">
        <v>247</v>
      </c>
      <c r="B80" s="43"/>
      <c r="C80" s="43">
        <v>34</v>
      </c>
      <c r="D80" s="43">
        <v>12</v>
      </c>
      <c r="E80" s="43">
        <v>3</v>
      </c>
      <c r="F80" s="43">
        <v>2</v>
      </c>
      <c r="G80" s="43">
        <v>3</v>
      </c>
      <c r="H80" s="43">
        <v>5</v>
      </c>
      <c r="I80" s="43">
        <v>6</v>
      </c>
      <c r="J80" s="43">
        <v>12</v>
      </c>
      <c r="K80" s="43">
        <v>0</v>
      </c>
      <c r="L80" s="43">
        <v>3</v>
      </c>
      <c r="M80" s="43">
        <v>4</v>
      </c>
      <c r="N80" s="43">
        <v>1</v>
      </c>
      <c r="O80" s="43">
        <v>0</v>
      </c>
      <c r="P80" s="43">
        <v>4</v>
      </c>
      <c r="Q80" s="43">
        <v>1</v>
      </c>
      <c r="R80" s="43">
        <v>0</v>
      </c>
      <c r="S80" s="43">
        <v>0</v>
      </c>
      <c r="T80" s="43">
        <v>0</v>
      </c>
      <c r="U80" s="43">
        <v>0</v>
      </c>
      <c r="V80" s="43">
        <v>0</v>
      </c>
      <c r="W80" s="43">
        <v>0</v>
      </c>
      <c r="X80" s="43">
        <v>0</v>
      </c>
      <c r="Y80" s="43">
        <v>0</v>
      </c>
      <c r="Z80" s="43">
        <v>0</v>
      </c>
      <c r="AA80" s="43">
        <v>0</v>
      </c>
      <c r="AB80" s="43">
        <v>0</v>
      </c>
      <c r="AC80" s="43">
        <v>0</v>
      </c>
      <c r="AD80" s="43">
        <v>0</v>
      </c>
      <c r="AE80" s="43">
        <v>0</v>
      </c>
      <c r="AF80" s="43">
        <v>0</v>
      </c>
      <c r="AG80" s="43">
        <v>0</v>
      </c>
      <c r="AH80" s="43">
        <v>90</v>
      </c>
      <c r="AI80" s="43">
        <v>90</v>
      </c>
    </row>
    <row r="81" spans="1:35" x14ac:dyDescent="0.2">
      <c r="A81" s="43" t="s">
        <v>248</v>
      </c>
      <c r="B81" s="43"/>
      <c r="C81" s="43">
        <v>23</v>
      </c>
      <c r="D81" s="43">
        <v>12</v>
      </c>
      <c r="E81" s="43">
        <v>31</v>
      </c>
      <c r="F81" s="43">
        <v>10</v>
      </c>
      <c r="G81" s="43">
        <v>15</v>
      </c>
      <c r="H81" s="43">
        <v>12</v>
      </c>
      <c r="I81" s="43">
        <v>6</v>
      </c>
      <c r="J81" s="43">
        <v>16</v>
      </c>
      <c r="K81" s="43">
        <v>95</v>
      </c>
      <c r="L81" s="43">
        <v>20</v>
      </c>
      <c r="M81" s="43">
        <v>13</v>
      </c>
      <c r="N81" s="43">
        <v>12</v>
      </c>
      <c r="O81" s="43">
        <v>16</v>
      </c>
      <c r="P81" s="43">
        <v>42</v>
      </c>
      <c r="Q81" s="43">
        <v>48</v>
      </c>
      <c r="R81" s="43">
        <v>104</v>
      </c>
      <c r="S81" s="43">
        <v>19</v>
      </c>
      <c r="T81" s="43">
        <v>90</v>
      </c>
      <c r="U81" s="43">
        <v>13</v>
      </c>
      <c r="V81" s="43">
        <v>13</v>
      </c>
      <c r="W81" s="43">
        <v>27</v>
      </c>
      <c r="X81" s="43">
        <v>80</v>
      </c>
      <c r="Y81" s="43">
        <v>15</v>
      </c>
      <c r="Z81" s="43">
        <v>6</v>
      </c>
      <c r="AA81" s="43">
        <v>19</v>
      </c>
      <c r="AB81" s="43">
        <v>12</v>
      </c>
      <c r="AC81" s="43">
        <v>32</v>
      </c>
      <c r="AD81" s="43">
        <v>39</v>
      </c>
      <c r="AE81" s="43">
        <v>159</v>
      </c>
      <c r="AF81" s="43">
        <v>152</v>
      </c>
      <c r="AG81" s="43">
        <v>107</v>
      </c>
      <c r="AH81" s="43">
        <v>1258</v>
      </c>
      <c r="AI81" s="43">
        <v>1258</v>
      </c>
    </row>
    <row r="83" spans="1:35" x14ac:dyDescent="0.2">
      <c r="A83" s="42" t="s">
        <v>145</v>
      </c>
      <c r="C83" s="42">
        <v>73</v>
      </c>
      <c r="D83" s="42">
        <v>36</v>
      </c>
      <c r="E83" s="42">
        <v>61</v>
      </c>
      <c r="F83" s="42">
        <v>47</v>
      </c>
      <c r="G83" s="42">
        <v>40</v>
      </c>
      <c r="H83" s="42">
        <v>38</v>
      </c>
      <c r="I83" s="42">
        <v>68</v>
      </c>
      <c r="J83" s="42">
        <v>68</v>
      </c>
      <c r="K83" s="42">
        <v>118</v>
      </c>
      <c r="L83" s="42">
        <v>42</v>
      </c>
      <c r="M83" s="42">
        <v>39</v>
      </c>
      <c r="N83" s="42">
        <v>33</v>
      </c>
      <c r="O83" s="42">
        <v>26</v>
      </c>
      <c r="P83" s="42">
        <v>86</v>
      </c>
      <c r="Q83" s="42">
        <v>66</v>
      </c>
      <c r="R83" s="42">
        <v>111</v>
      </c>
      <c r="S83" s="42">
        <v>64</v>
      </c>
      <c r="T83" s="42">
        <v>128</v>
      </c>
      <c r="U83" s="42">
        <v>37</v>
      </c>
      <c r="V83" s="42">
        <v>58</v>
      </c>
      <c r="W83" s="42">
        <v>33</v>
      </c>
      <c r="X83" s="42">
        <v>109</v>
      </c>
      <c r="Y83" s="42">
        <v>40</v>
      </c>
      <c r="Z83" s="42">
        <v>33</v>
      </c>
      <c r="AA83" s="42">
        <v>52</v>
      </c>
      <c r="AB83" s="42">
        <v>32</v>
      </c>
      <c r="AC83" s="42">
        <v>32</v>
      </c>
      <c r="AD83" s="42">
        <v>39</v>
      </c>
      <c r="AE83" s="42">
        <v>159</v>
      </c>
      <c r="AF83" s="42">
        <v>152</v>
      </c>
      <c r="AG83" s="42">
        <v>114</v>
      </c>
      <c r="AH83" s="42">
        <v>2034</v>
      </c>
      <c r="AI83" s="42">
        <v>2034</v>
      </c>
    </row>
    <row r="84" spans="1:35" x14ac:dyDescent="0.2">
      <c r="C84" s="42">
        <f>C83-(SUM(C80:C81))</f>
        <v>16</v>
      </c>
      <c r="D84" s="42">
        <f t="shared" ref="D84:AI84" si="2">D83-(SUM(D80:D81))</f>
        <v>12</v>
      </c>
      <c r="E84" s="42">
        <f t="shared" si="2"/>
        <v>27</v>
      </c>
      <c r="F84" s="42">
        <f t="shared" si="2"/>
        <v>35</v>
      </c>
      <c r="G84" s="42">
        <f t="shared" si="2"/>
        <v>22</v>
      </c>
      <c r="H84" s="42">
        <f t="shared" si="2"/>
        <v>21</v>
      </c>
      <c r="I84" s="42">
        <f t="shared" si="2"/>
        <v>56</v>
      </c>
      <c r="J84" s="42">
        <f t="shared" si="2"/>
        <v>40</v>
      </c>
      <c r="K84" s="42">
        <f t="shared" si="2"/>
        <v>23</v>
      </c>
      <c r="L84" s="42">
        <f t="shared" si="2"/>
        <v>19</v>
      </c>
      <c r="M84" s="42">
        <f t="shared" si="2"/>
        <v>22</v>
      </c>
      <c r="N84" s="42">
        <f t="shared" si="2"/>
        <v>20</v>
      </c>
      <c r="O84" s="42">
        <f t="shared" si="2"/>
        <v>10</v>
      </c>
      <c r="P84" s="42">
        <f t="shared" si="2"/>
        <v>40</v>
      </c>
      <c r="Q84" s="42">
        <f t="shared" si="2"/>
        <v>17</v>
      </c>
      <c r="R84" s="42">
        <f t="shared" si="2"/>
        <v>7</v>
      </c>
      <c r="S84" s="42">
        <f t="shared" si="2"/>
        <v>45</v>
      </c>
      <c r="T84" s="42">
        <f t="shared" si="2"/>
        <v>38</v>
      </c>
      <c r="U84" s="42">
        <f t="shared" si="2"/>
        <v>24</v>
      </c>
      <c r="V84" s="42">
        <f t="shared" si="2"/>
        <v>45</v>
      </c>
      <c r="W84" s="42">
        <f t="shared" si="2"/>
        <v>6</v>
      </c>
      <c r="X84" s="42">
        <f t="shared" si="2"/>
        <v>29</v>
      </c>
      <c r="Y84" s="42">
        <f t="shared" si="2"/>
        <v>25</v>
      </c>
      <c r="Z84" s="42">
        <f t="shared" si="2"/>
        <v>27</v>
      </c>
      <c r="AA84" s="42">
        <f t="shared" si="2"/>
        <v>33</v>
      </c>
      <c r="AB84" s="42">
        <f t="shared" si="2"/>
        <v>20</v>
      </c>
      <c r="AC84" s="42">
        <f t="shared" si="2"/>
        <v>0</v>
      </c>
      <c r="AD84" s="42">
        <f t="shared" si="2"/>
        <v>0</v>
      </c>
      <c r="AE84" s="42">
        <f t="shared" si="2"/>
        <v>0</v>
      </c>
      <c r="AF84" s="42">
        <f t="shared" si="2"/>
        <v>0</v>
      </c>
      <c r="AG84" s="42">
        <f t="shared" si="2"/>
        <v>7</v>
      </c>
      <c r="AH84" s="42">
        <f t="shared" si="2"/>
        <v>686</v>
      </c>
      <c r="AI84" s="42">
        <f t="shared" si="2"/>
        <v>686</v>
      </c>
    </row>
    <row r="86" spans="1:35" x14ac:dyDescent="0.2">
      <c r="B86" s="42" t="s">
        <v>241</v>
      </c>
      <c r="C86" s="42" t="s">
        <v>237</v>
      </c>
      <c r="D86" s="42" t="s">
        <v>239</v>
      </c>
      <c r="E86" s="42" t="s">
        <v>238</v>
      </c>
    </row>
    <row r="87" spans="1:35" x14ac:dyDescent="0.2">
      <c r="B87" s="42" t="s">
        <v>250</v>
      </c>
      <c r="C87" s="42">
        <f>AVERAGE(C84:K84)</f>
        <v>28</v>
      </c>
      <c r="D87" s="42">
        <f>AVERAGE(L84:AA84)</f>
        <v>25.4375</v>
      </c>
      <c r="E87" s="42">
        <f>AVERAGE(AB84:AG84)</f>
        <v>4.5</v>
      </c>
    </row>
    <row r="88" spans="1:35" x14ac:dyDescent="0.2">
      <c r="B88" s="42" t="s">
        <v>251</v>
      </c>
      <c r="C88" s="42">
        <f>AVERAGE(C80:K80)</f>
        <v>8.5555555555555554</v>
      </c>
      <c r="D88" s="42">
        <f>AVERAGE(L80:AA80)</f>
        <v>0.8125</v>
      </c>
      <c r="E88" s="42">
        <f>AVERAGE(AB80:AG80)</f>
        <v>0</v>
      </c>
    </row>
    <row r="89" spans="1:35" x14ac:dyDescent="0.2">
      <c r="B89" s="42" t="s">
        <v>252</v>
      </c>
      <c r="C89" s="42">
        <f>AVERAGE(C81:K81)</f>
        <v>24.444444444444443</v>
      </c>
      <c r="D89" s="42">
        <f>AVERAGE(L81:AA81)</f>
        <v>33.5625</v>
      </c>
      <c r="E89" s="42">
        <f>AVERAGE(AB81:AG81)</f>
        <v>83.5</v>
      </c>
    </row>
    <row r="91" spans="1:35" x14ac:dyDescent="0.2">
      <c r="B91" s="42" t="s">
        <v>240</v>
      </c>
    </row>
    <row r="92" spans="1:35" x14ac:dyDescent="0.2">
      <c r="B92" s="42" t="s">
        <v>250</v>
      </c>
      <c r="C92" s="42">
        <f>STDEV(C84:K84)</f>
        <v>13.638181696985855</v>
      </c>
      <c r="D92" s="42">
        <f>STDEV(L84:AA84)</f>
        <v>12.436337885406619</v>
      </c>
      <c r="E92" s="42">
        <f>STDEV(AB84:AG84)</f>
        <v>8.0932070281193234</v>
      </c>
    </row>
    <row r="93" spans="1:35" x14ac:dyDescent="0.2">
      <c r="B93" s="42" t="s">
        <v>251</v>
      </c>
      <c r="C93" s="42">
        <f>STDEV(C80:K80)</f>
        <v>10.417666618671273</v>
      </c>
      <c r="D93" s="42">
        <f>STDEV(L80:AA80)</f>
        <v>1.4705441169852742</v>
      </c>
      <c r="E93" s="42">
        <f>STDEV(AB80:AG80)</f>
        <v>0</v>
      </c>
    </row>
    <row r="94" spans="1:35" x14ac:dyDescent="0.2">
      <c r="B94" s="42" t="s">
        <v>252</v>
      </c>
      <c r="C94" s="42">
        <f>AVERAGE(C81:K81)</f>
        <v>24.444444444444443</v>
      </c>
      <c r="D94" s="42">
        <f>STDEV(L81:AA81)</f>
        <v>30.962275433178355</v>
      </c>
      <c r="E94" s="42">
        <f>STDEV(AB81:AG81)</f>
        <v>64.326510864495049</v>
      </c>
    </row>
    <row r="96" spans="1:35" x14ac:dyDescent="0.2">
      <c r="B96" s="42" t="s">
        <v>220</v>
      </c>
      <c r="C96" s="42">
        <v>8</v>
      </c>
      <c r="D96" s="42">
        <v>16</v>
      </c>
      <c r="E96" s="42">
        <v>6</v>
      </c>
    </row>
    <row r="97" spans="1:35" x14ac:dyDescent="0.2">
      <c r="B97" s="42" t="s">
        <v>250</v>
      </c>
      <c r="C97" s="42">
        <f>C92/($C$96^0.5)</f>
        <v>4.8218253804964766</v>
      </c>
      <c r="D97" s="42">
        <f>D92/($D$96^0.5)</f>
        <v>3.1090844713516548</v>
      </c>
      <c r="E97" s="42">
        <f>E92/($E$96^0.5)</f>
        <v>3.3040379335998353</v>
      </c>
    </row>
    <row r="98" spans="1:35" x14ac:dyDescent="0.2">
      <c r="B98" s="42" t="s">
        <v>251</v>
      </c>
      <c r="C98" s="42">
        <f>C93/($C$96^0.5)</f>
        <v>3.6832013551015939</v>
      </c>
      <c r="D98" s="42">
        <f>D93/($D$96^0.5)</f>
        <v>0.36763602924631855</v>
      </c>
      <c r="E98" s="42">
        <f>E93/($E$96^0.5)</f>
        <v>0</v>
      </c>
    </row>
    <row r="99" spans="1:35" x14ac:dyDescent="0.2">
      <c r="B99" s="42" t="s">
        <v>252</v>
      </c>
      <c r="C99" s="42">
        <f>C94/($C$96^0.5)</f>
        <v>8.6424162145022461</v>
      </c>
      <c r="D99" s="42">
        <f>D94/($D$96^0.5)</f>
        <v>7.7405688582945888</v>
      </c>
      <c r="E99" s="42">
        <f>E94/($E$96^0.5)</f>
        <v>26.261188091935217</v>
      </c>
    </row>
    <row r="102" spans="1:35" x14ac:dyDescent="0.2">
      <c r="A102" s="42" t="s">
        <v>222</v>
      </c>
      <c r="C102" s="42" t="s">
        <v>1</v>
      </c>
      <c r="D102" s="42" t="s">
        <v>122</v>
      </c>
      <c r="E102" s="42" t="s">
        <v>3</v>
      </c>
      <c r="F102" s="42" t="s">
        <v>0</v>
      </c>
    </row>
    <row r="103" spans="1:35" x14ac:dyDescent="0.2">
      <c r="C103" s="42">
        <v>3</v>
      </c>
      <c r="E103" s="42">
        <v>5</v>
      </c>
      <c r="L103" s="42">
        <v>6</v>
      </c>
      <c r="N103" s="42">
        <v>7</v>
      </c>
      <c r="P103" s="42">
        <v>8</v>
      </c>
      <c r="V103" s="42">
        <v>9</v>
      </c>
      <c r="W103" s="42">
        <v>10</v>
      </c>
      <c r="AB103" s="42">
        <v>12</v>
      </c>
      <c r="AC103" s="42">
        <v>15</v>
      </c>
    </row>
    <row r="104" spans="1:35" x14ac:dyDescent="0.2">
      <c r="A104" s="42" t="s">
        <v>7</v>
      </c>
      <c r="B104" s="42" t="s">
        <v>112</v>
      </c>
      <c r="C104" s="42">
        <v>181</v>
      </c>
      <c r="D104" s="42">
        <v>185</v>
      </c>
      <c r="E104" s="42">
        <v>178</v>
      </c>
      <c r="F104" s="42">
        <v>179</v>
      </c>
      <c r="G104" s="42">
        <v>180</v>
      </c>
      <c r="H104" s="42">
        <v>182</v>
      </c>
      <c r="I104" s="42">
        <v>183</v>
      </c>
      <c r="J104" s="42">
        <v>184</v>
      </c>
      <c r="K104" s="42">
        <v>277</v>
      </c>
      <c r="L104" s="42">
        <v>177</v>
      </c>
      <c r="M104" s="42">
        <v>186</v>
      </c>
      <c r="N104" s="42">
        <v>187</v>
      </c>
      <c r="O104" s="42">
        <v>188</v>
      </c>
      <c r="P104" s="42">
        <v>189</v>
      </c>
      <c r="Q104" s="42">
        <v>272</v>
      </c>
      <c r="R104" s="42">
        <v>273</v>
      </c>
      <c r="S104" s="42">
        <v>274</v>
      </c>
      <c r="T104" s="42">
        <v>275</v>
      </c>
      <c r="U104" s="42">
        <v>276</v>
      </c>
      <c r="V104" s="42">
        <v>120</v>
      </c>
      <c r="W104" s="42">
        <v>116</v>
      </c>
      <c r="X104" s="42">
        <v>118</v>
      </c>
      <c r="Y104" s="42">
        <v>119</v>
      </c>
      <c r="Z104" s="42">
        <v>121</v>
      </c>
      <c r="AA104" s="42">
        <v>122</v>
      </c>
      <c r="AB104" s="42">
        <v>117</v>
      </c>
      <c r="AC104" s="42">
        <v>267</v>
      </c>
      <c r="AD104" s="42">
        <v>268</v>
      </c>
      <c r="AE104" s="42">
        <v>269</v>
      </c>
      <c r="AF104" s="42">
        <v>270</v>
      </c>
      <c r="AG104" s="42">
        <v>271</v>
      </c>
    </row>
    <row r="105" spans="1:35" x14ac:dyDescent="0.2">
      <c r="A105" s="42" t="s">
        <v>247</v>
      </c>
      <c r="C105" s="42">
        <v>132.98255501290868</v>
      </c>
      <c r="D105" s="42">
        <v>46.935019416320714</v>
      </c>
      <c r="E105" s="42">
        <v>11.733754854080178</v>
      </c>
      <c r="F105" s="42">
        <v>7.8225032360534517</v>
      </c>
      <c r="G105" s="42">
        <v>11.733754854080178</v>
      </c>
      <c r="H105" s="42">
        <v>19.556258090133628</v>
      </c>
      <c r="I105" s="42">
        <v>23.467509708160357</v>
      </c>
      <c r="J105" s="42">
        <v>46.935019416320714</v>
      </c>
      <c r="K105" s="42">
        <v>0</v>
      </c>
      <c r="L105" s="42">
        <v>11.733754854080178</v>
      </c>
      <c r="M105" s="42">
        <v>15.645006472106903</v>
      </c>
      <c r="N105" s="42">
        <v>3.9112516180267258</v>
      </c>
      <c r="O105" s="42">
        <v>0</v>
      </c>
      <c r="P105" s="42">
        <v>15.645006472106903</v>
      </c>
      <c r="Q105" s="42">
        <v>3.9112516180267258</v>
      </c>
      <c r="R105" s="42">
        <v>0</v>
      </c>
      <c r="S105" s="42">
        <v>0</v>
      </c>
      <c r="T105" s="42">
        <v>0</v>
      </c>
      <c r="U105" s="42">
        <v>0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352.01264562240533</v>
      </c>
      <c r="AI105" s="42">
        <v>352.01264562240533</v>
      </c>
    </row>
    <row r="106" spans="1:35" x14ac:dyDescent="0.2">
      <c r="A106" s="42" t="s">
        <v>248</v>
      </c>
      <c r="C106" s="42">
        <v>17.758702972660267</v>
      </c>
      <c r="D106" s="42">
        <v>27.285997366009461</v>
      </c>
      <c r="E106" s="42">
        <v>44.076299329339015</v>
      </c>
      <c r="F106" s="42">
        <v>2.421002523326786</v>
      </c>
      <c r="G106" s="42">
        <v>3.631503784990179</v>
      </c>
      <c r="H106" s="42">
        <v>15.095600197000802</v>
      </c>
      <c r="I106" s="42">
        <v>13.642998683004731</v>
      </c>
      <c r="J106" s="42">
        <v>77.015987051374822</v>
      </c>
      <c r="K106" s="42">
        <v>53.475516894126116</v>
      </c>
      <c r="L106" s="42">
        <v>4.842005046653572</v>
      </c>
      <c r="M106" s="42">
        <v>9.2425018648291513</v>
      </c>
      <c r="N106" s="42">
        <v>27.285997366009461</v>
      </c>
      <c r="O106" s="42">
        <v>28.254398375340177</v>
      </c>
      <c r="P106" s="42">
        <v>52.834600689502807</v>
      </c>
      <c r="Q106" s="42">
        <v>66.477599372507541</v>
      </c>
      <c r="R106" s="42">
        <v>49.559220580615893</v>
      </c>
      <c r="S106" s="42">
        <v>28.980699132338213</v>
      </c>
      <c r="T106" s="42">
        <v>82.741008554984376</v>
      </c>
      <c r="U106" s="42">
        <v>3.1473032803248215</v>
      </c>
      <c r="V106" s="42">
        <v>39.718494787350799</v>
      </c>
      <c r="W106" s="42">
        <v>67.488692658025613</v>
      </c>
      <c r="X106" s="42">
        <v>171.74798479922251</v>
      </c>
      <c r="Y106" s="42">
        <v>3.631503784990179</v>
      </c>
      <c r="Z106" s="42">
        <v>25.833395852013389</v>
      </c>
      <c r="AA106" s="42">
        <v>28.980699132338213</v>
      </c>
      <c r="AB106" s="42">
        <v>2.905203027992143</v>
      </c>
      <c r="AC106" s="42">
        <v>7.747208074645715</v>
      </c>
      <c r="AD106" s="42">
        <v>21.632307009983123</v>
      </c>
      <c r="AE106" s="42">
        <v>50.684337289904555</v>
      </c>
      <c r="AF106" s="42">
        <v>48.989635523575807</v>
      </c>
      <c r="AG106" s="42">
        <v>99.047110013648563</v>
      </c>
      <c r="AH106" s="42">
        <v>1176.1755150186291</v>
      </c>
      <c r="AI106" s="42">
        <v>1176.1755150186291</v>
      </c>
    </row>
    <row r="107" spans="1:35" x14ac:dyDescent="0.2">
      <c r="A107" s="42" t="s">
        <v>145</v>
      </c>
      <c r="C107" s="42">
        <v>150.74125798556895</v>
      </c>
      <c r="D107" s="42">
        <v>74.221016782330182</v>
      </c>
      <c r="E107" s="42">
        <v>55.810054183419197</v>
      </c>
      <c r="F107" s="42">
        <v>10.243505759380238</v>
      </c>
      <c r="G107" s="42">
        <v>15.365258639070358</v>
      </c>
      <c r="H107" s="42">
        <v>34.651858287134431</v>
      </c>
      <c r="I107" s="42">
        <v>37.110508391165091</v>
      </c>
      <c r="J107" s="42">
        <v>123.95100646769552</v>
      </c>
      <c r="K107" s="42">
        <v>53.475516894126116</v>
      </c>
      <c r="L107" s="42">
        <v>16.57575990073375</v>
      </c>
      <c r="M107" s="42">
        <v>24.887508336936055</v>
      </c>
      <c r="N107" s="42">
        <v>31.197248984036186</v>
      </c>
      <c r="O107" s="42">
        <v>28.254398375340177</v>
      </c>
      <c r="P107" s="42">
        <v>68.479607161609721</v>
      </c>
      <c r="Q107" s="42">
        <v>70.388850990534266</v>
      </c>
      <c r="R107" s="42">
        <v>49.559220580615893</v>
      </c>
      <c r="S107" s="42">
        <v>28.980699132338213</v>
      </c>
      <c r="T107" s="42">
        <v>82.741008554984376</v>
      </c>
      <c r="U107" s="42">
        <v>3.1473032803248215</v>
      </c>
      <c r="V107" s="42">
        <v>39.718494787350799</v>
      </c>
      <c r="W107" s="42">
        <v>67.488692658025613</v>
      </c>
      <c r="X107" s="42">
        <v>171.74798479922251</v>
      </c>
      <c r="Y107" s="42">
        <v>3.631503784990179</v>
      </c>
      <c r="Z107" s="42">
        <v>25.833395852013389</v>
      </c>
      <c r="AA107" s="42">
        <v>28.980699132338213</v>
      </c>
      <c r="AB107" s="42">
        <v>2.905203027992143</v>
      </c>
      <c r="AC107" s="42">
        <v>7.747208074645715</v>
      </c>
      <c r="AD107" s="42">
        <v>21.632307009983123</v>
      </c>
      <c r="AE107" s="42">
        <v>50.684337289904555</v>
      </c>
      <c r="AF107" s="42">
        <v>48.989635523575807</v>
      </c>
      <c r="AG107" s="42">
        <v>99.047110013648563</v>
      </c>
      <c r="AH107" s="42">
        <v>1528.1881606410343</v>
      </c>
      <c r="AI107" s="42">
        <v>1528.1881606410343</v>
      </c>
    </row>
    <row r="108" spans="1:35" x14ac:dyDescent="0.2">
      <c r="A108" s="42" t="s">
        <v>145</v>
      </c>
      <c r="C108" s="42">
        <v>167.71154729878282</v>
      </c>
      <c r="D108" s="42">
        <v>102.39211381869708</v>
      </c>
      <c r="E108" s="42">
        <v>170.63962382671255</v>
      </c>
      <c r="F108" s="42">
        <v>89.376980287727591</v>
      </c>
      <c r="G108" s="42">
        <v>110.3200722477203</v>
      </c>
      <c r="H108" s="42">
        <v>37.572170787134432</v>
      </c>
      <c r="I108" s="42">
        <v>316.73588746256939</v>
      </c>
      <c r="J108" s="42">
        <v>276.99729240119376</v>
      </c>
      <c r="K108" s="42">
        <v>193.49026851987185</v>
      </c>
      <c r="L108" s="42">
        <v>73.223051907539016</v>
      </c>
      <c r="M108" s="42">
        <v>28.111688914955991</v>
      </c>
      <c r="N108" s="42">
        <v>64.058056111473178</v>
      </c>
      <c r="O108" s="42">
        <v>30.067034652258712</v>
      </c>
      <c r="P108" s="42">
        <v>235.35933622546887</v>
      </c>
      <c r="Q108" s="42">
        <v>182.66623684659959</v>
      </c>
      <c r="R108" s="42">
        <v>50.532658080615889</v>
      </c>
      <c r="S108" s="42">
        <v>324.55909413294961</v>
      </c>
      <c r="T108" s="42">
        <v>377.16515519300168</v>
      </c>
      <c r="U108" s="42">
        <v>140.74096184958316</v>
      </c>
      <c r="V108" s="42">
        <v>182.62358968020075</v>
      </c>
      <c r="W108" s="42">
        <v>68.323067658025622</v>
      </c>
      <c r="X108" s="42">
        <v>199.92154125965061</v>
      </c>
      <c r="Y108" s="42">
        <v>31.175783104125664</v>
      </c>
      <c r="Z108" s="42">
        <v>46.809338559725916</v>
      </c>
      <c r="AA108" s="42">
        <v>70.016610834333477</v>
      </c>
      <c r="AB108" s="42">
        <v>5.686453027992143</v>
      </c>
      <c r="AC108" s="42">
        <v>7.747208074645715</v>
      </c>
      <c r="AD108" s="42">
        <v>21.632307009983123</v>
      </c>
      <c r="AE108" s="42">
        <v>50.684337289904555</v>
      </c>
      <c r="AF108" s="42">
        <v>48.989635523575807</v>
      </c>
      <c r="AG108" s="42">
        <v>123.81468910073478</v>
      </c>
      <c r="AH108" s="42">
        <v>3829.1437916877526</v>
      </c>
      <c r="AI108" s="42">
        <v>3829.1437916877526</v>
      </c>
    </row>
    <row r="109" spans="1:35" x14ac:dyDescent="0.2">
      <c r="C109" s="42">
        <f t="shared" ref="C109:AI109" si="3">C108-C107</f>
        <v>16.970289313213868</v>
      </c>
      <c r="D109" s="42">
        <f t="shared" si="3"/>
        <v>28.171097036366902</v>
      </c>
      <c r="E109" s="42">
        <f t="shared" si="3"/>
        <v>114.82956964329335</v>
      </c>
      <c r="F109" s="42">
        <f t="shared" si="3"/>
        <v>79.13347452834735</v>
      </c>
      <c r="G109" s="42">
        <f t="shared" si="3"/>
        <v>94.954813608649943</v>
      </c>
      <c r="H109" s="42">
        <f t="shared" si="3"/>
        <v>2.9203125000000014</v>
      </c>
      <c r="I109" s="42">
        <f t="shared" si="3"/>
        <v>279.62537907140432</v>
      </c>
      <c r="J109" s="42">
        <f t="shared" si="3"/>
        <v>153.04628593349824</v>
      </c>
      <c r="K109" s="42">
        <f t="shared" si="3"/>
        <v>140.01475162574573</v>
      </c>
      <c r="L109" s="42">
        <f t="shared" si="3"/>
        <v>56.647292006805266</v>
      </c>
      <c r="M109" s="42">
        <f t="shared" si="3"/>
        <v>3.2241805780199364</v>
      </c>
      <c r="N109" s="42">
        <f t="shared" si="3"/>
        <v>32.860807127436992</v>
      </c>
      <c r="O109" s="42">
        <f t="shared" si="3"/>
        <v>1.8126362769185356</v>
      </c>
      <c r="P109" s="42">
        <f t="shared" si="3"/>
        <v>166.87972906385914</v>
      </c>
      <c r="Q109" s="42">
        <f t="shared" si="3"/>
        <v>112.27738585606532</v>
      </c>
      <c r="R109" s="42">
        <f t="shared" si="3"/>
        <v>0.97343749999999574</v>
      </c>
      <c r="S109" s="42">
        <f t="shared" si="3"/>
        <v>295.57839500061141</v>
      </c>
      <c r="T109" s="42">
        <f t="shared" si="3"/>
        <v>294.42414663801731</v>
      </c>
      <c r="U109" s="42">
        <f t="shared" si="3"/>
        <v>137.59365856925834</v>
      </c>
      <c r="V109" s="42">
        <f t="shared" si="3"/>
        <v>142.90509489284995</v>
      </c>
      <c r="W109" s="42">
        <f t="shared" si="3"/>
        <v>0.83437500000000853</v>
      </c>
      <c r="X109" s="42">
        <f t="shared" si="3"/>
        <v>28.173556460428102</v>
      </c>
      <c r="Y109" s="42">
        <f t="shared" si="3"/>
        <v>27.544279319135484</v>
      </c>
      <c r="Z109" s="42">
        <f t="shared" si="3"/>
        <v>20.975942707712527</v>
      </c>
      <c r="AA109" s="42">
        <f t="shared" si="3"/>
        <v>41.035911701995261</v>
      </c>
      <c r="AB109" s="42">
        <f t="shared" si="3"/>
        <v>2.78125</v>
      </c>
      <c r="AC109" s="42">
        <f t="shared" si="3"/>
        <v>0</v>
      </c>
      <c r="AD109" s="42">
        <f t="shared" si="3"/>
        <v>0</v>
      </c>
      <c r="AE109" s="42">
        <f t="shared" si="3"/>
        <v>0</v>
      </c>
      <c r="AF109" s="42">
        <f t="shared" si="3"/>
        <v>0</v>
      </c>
      <c r="AG109" s="42">
        <f t="shared" si="3"/>
        <v>24.767579087086219</v>
      </c>
      <c r="AH109" s="42">
        <f t="shared" si="3"/>
        <v>2300.9556310467183</v>
      </c>
      <c r="AI109" s="42">
        <f t="shared" si="3"/>
        <v>2300.9556310467183</v>
      </c>
    </row>
    <row r="111" spans="1:35" x14ac:dyDescent="0.2">
      <c r="B111" s="42" t="s">
        <v>241</v>
      </c>
      <c r="C111" s="42" t="s">
        <v>237</v>
      </c>
      <c r="D111" s="42" t="s">
        <v>239</v>
      </c>
      <c r="E111" s="42" t="s">
        <v>238</v>
      </c>
    </row>
    <row r="112" spans="1:35" x14ac:dyDescent="0.2">
      <c r="B112" s="42" t="s">
        <v>250</v>
      </c>
      <c r="C112" s="42">
        <f>AVERAGE(C109:K109)</f>
        <v>101.07399702894662</v>
      </c>
      <c r="D112" s="42">
        <f>AVERAGE(L109:AA109)</f>
        <v>85.233801793694582</v>
      </c>
      <c r="E112" s="42">
        <f>AVERAGE(AB109:AG109)</f>
        <v>4.5914715145143701</v>
      </c>
    </row>
    <row r="113" spans="2:5" x14ac:dyDescent="0.2">
      <c r="B113" s="42" t="s">
        <v>251</v>
      </c>
      <c r="C113" s="42">
        <f>AVERAGE(C105:K105)</f>
        <v>33.462930509784215</v>
      </c>
      <c r="D113" s="42">
        <f>AVERAGE(L105:AA105)</f>
        <v>3.1778919396467149</v>
      </c>
      <c r="E113" s="42">
        <f>AVERAGE(AB105:AG105)</f>
        <v>0</v>
      </c>
    </row>
    <row r="114" spans="2:5" x14ac:dyDescent="0.2">
      <c r="B114" s="42" t="s">
        <v>252</v>
      </c>
      <c r="C114" s="42">
        <f>AVERAGE(C106:K106)</f>
        <v>28.267067644648019</v>
      </c>
      <c r="D114" s="42">
        <f>AVERAGE(L106:AA106)</f>
        <v>43.172881579815417</v>
      </c>
      <c r="E114" s="42">
        <f>AVERAGE(AB106:AG106)</f>
        <v>38.500966823291648</v>
      </c>
    </row>
    <row r="116" spans="2:5" x14ac:dyDescent="0.2">
      <c r="B116" s="42" t="s">
        <v>240</v>
      </c>
    </row>
    <row r="117" spans="2:5" x14ac:dyDescent="0.2">
      <c r="B117" s="42" t="s">
        <v>250</v>
      </c>
      <c r="C117" s="42">
        <f>STDEV(C109:K109)</f>
        <v>85.752956354698497</v>
      </c>
      <c r="D117" s="42">
        <f>STDEV(L109:AA109)</f>
        <v>98.52401822684007</v>
      </c>
      <c r="E117" s="42">
        <f>STDEV(AB109:AG109)</f>
        <v>9.9466442721753072</v>
      </c>
    </row>
    <row r="118" spans="2:5" x14ac:dyDescent="0.2">
      <c r="B118" s="42" t="s">
        <v>251</v>
      </c>
      <c r="C118" s="42">
        <f>STDEV(C105:K105)</f>
        <v>40.74611541834102</v>
      </c>
      <c r="D118" s="42">
        <f>STDEV(L105:AA105)</f>
        <v>5.7516680569383372</v>
      </c>
      <c r="E118" s="42">
        <f>STDEV(AB105:AG105)</f>
        <v>0</v>
      </c>
    </row>
    <row r="119" spans="2:5" x14ac:dyDescent="0.2">
      <c r="B119" s="42" t="s">
        <v>252</v>
      </c>
      <c r="C119" s="42">
        <f>AVERAGE(C106:K106)</f>
        <v>28.267067644648019</v>
      </c>
      <c r="D119" s="42">
        <f>STDEV(L106:AA106)</f>
        <v>41.906381082369947</v>
      </c>
      <c r="E119" s="42">
        <f>STDEV(AB106:AG106)</f>
        <v>35.837650323357039</v>
      </c>
    </row>
    <row r="121" spans="2:5" x14ac:dyDescent="0.2">
      <c r="B121" s="42" t="s">
        <v>220</v>
      </c>
      <c r="C121" s="42">
        <v>8</v>
      </c>
      <c r="D121" s="42">
        <v>16</v>
      </c>
      <c r="E121" s="42">
        <v>6</v>
      </c>
    </row>
    <row r="122" spans="2:5" x14ac:dyDescent="0.2">
      <c r="B122" s="42" t="s">
        <v>250</v>
      </c>
      <c r="C122" s="42">
        <f>C117/($C$96^0.5)</f>
        <v>30.318248472600672</v>
      </c>
      <c r="D122" s="42">
        <f>D117/($D$96^0.5)</f>
        <v>24.631004556710018</v>
      </c>
      <c r="E122" s="42">
        <f>E117/($E$96^0.5)</f>
        <v>4.0607005199677442</v>
      </c>
    </row>
    <row r="123" spans="2:5" x14ac:dyDescent="0.2">
      <c r="B123" s="42" t="s">
        <v>251</v>
      </c>
      <c r="C123" s="42">
        <f>C118/($C$96^0.5)</f>
        <v>14.405927259659336</v>
      </c>
      <c r="D123" s="42">
        <f>D118/($D$96^0.5)</f>
        <v>1.4379170142345843</v>
      </c>
      <c r="E123" s="42">
        <f>E118/($E$96^0.5)</f>
        <v>0</v>
      </c>
    </row>
    <row r="124" spans="2:5" x14ac:dyDescent="0.2">
      <c r="B124" s="42" t="s">
        <v>252</v>
      </c>
      <c r="C124" s="42">
        <f>C119/($C$96^0.5)</f>
        <v>9.9939176078947316</v>
      </c>
      <c r="D124" s="42">
        <f>D119/($D$96^0.5)</f>
        <v>10.476595270592487</v>
      </c>
      <c r="E124" s="42">
        <f>E119/($E$96^0.5)</f>
        <v>14.63065947875222</v>
      </c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947"/>
  <sheetViews>
    <sheetView workbookViewId="0">
      <selection activeCell="A4" sqref="A4"/>
    </sheetView>
  </sheetViews>
  <sheetFormatPr defaultColWidth="12" defaultRowHeight="12.75" x14ac:dyDescent="0.2"/>
  <cols>
    <col min="1" max="1" width="17.7109375" customWidth="1"/>
    <col min="2" max="3" width="8.28515625" customWidth="1"/>
    <col min="4" max="4" width="12" style="41" customWidth="1"/>
    <col min="5" max="70" width="12" customWidth="1"/>
    <col min="71" max="79" width="10.28515625" customWidth="1"/>
    <col min="80" max="80" width="9.42578125" customWidth="1"/>
    <col min="81" max="84" width="10" customWidth="1"/>
    <col min="85" max="85" width="15.42578125" customWidth="1"/>
    <col min="86" max="86" width="9.42578125" customWidth="1"/>
    <col min="87" max="104" width="16.7109375" customWidth="1"/>
    <col min="105" max="126" width="16.7109375" bestFit="1" customWidth="1"/>
    <col min="127" max="128" width="16.7109375" customWidth="1"/>
    <col min="129" max="165" width="16.7109375" bestFit="1" customWidth="1"/>
    <col min="166" max="166" width="16.7109375" customWidth="1"/>
    <col min="167" max="167" width="9.42578125" customWidth="1"/>
    <col min="168" max="168" width="12" customWidth="1"/>
    <col min="169" max="171" width="16.7109375" bestFit="1" customWidth="1"/>
    <col min="172" max="172" width="12" customWidth="1"/>
    <col min="173" max="173" width="16.7109375" customWidth="1"/>
    <col min="174" max="178" width="16.7109375" bestFit="1" customWidth="1"/>
    <col min="179" max="179" width="12" customWidth="1"/>
    <col min="180" max="185" width="16.7109375" customWidth="1"/>
    <col min="186" max="187" width="12" customWidth="1"/>
    <col min="188" max="196" width="14.7109375" customWidth="1"/>
    <col min="197" max="253" width="14.7109375" bestFit="1" customWidth="1"/>
  </cols>
  <sheetData>
    <row r="1" spans="1:82" x14ac:dyDescent="0.2">
      <c r="C1">
        <v>2</v>
      </c>
      <c r="D1" s="4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</row>
    <row r="3" spans="1:82" x14ac:dyDescent="0.2">
      <c r="A3" s="9" t="s">
        <v>222</v>
      </c>
      <c r="B3" s="11"/>
      <c r="C3" s="11"/>
      <c r="D3" s="9" t="s">
        <v>7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2"/>
    </row>
    <row r="4" spans="1:82" x14ac:dyDescent="0.2">
      <c r="A4" s="9" t="s">
        <v>1</v>
      </c>
      <c r="B4" s="9" t="s">
        <v>122</v>
      </c>
      <c r="C4" s="9" t="s">
        <v>0</v>
      </c>
      <c r="D4" s="14" t="s">
        <v>18</v>
      </c>
      <c r="E4" s="17" t="s">
        <v>15</v>
      </c>
      <c r="F4" s="17" t="s">
        <v>42</v>
      </c>
      <c r="G4" s="17" t="s">
        <v>129</v>
      </c>
      <c r="H4" s="17" t="s">
        <v>39</v>
      </c>
      <c r="I4" s="17" t="s">
        <v>98</v>
      </c>
      <c r="J4" s="17" t="s">
        <v>133</v>
      </c>
      <c r="K4" s="17" t="s">
        <v>89</v>
      </c>
      <c r="L4" s="17" t="s">
        <v>160</v>
      </c>
      <c r="M4" s="17" t="s">
        <v>60</v>
      </c>
      <c r="N4" s="17" t="s">
        <v>106</v>
      </c>
      <c r="O4" s="17" t="s">
        <v>43</v>
      </c>
      <c r="P4" s="17" t="s">
        <v>131</v>
      </c>
      <c r="Q4" s="17" t="s">
        <v>50</v>
      </c>
      <c r="R4" s="17" t="s">
        <v>66</v>
      </c>
      <c r="S4" s="17" t="s">
        <v>56</v>
      </c>
      <c r="T4" s="17" t="s">
        <v>156</v>
      </c>
      <c r="U4" s="17" t="s">
        <v>69</v>
      </c>
      <c r="V4" s="17" t="s">
        <v>90</v>
      </c>
      <c r="W4" s="17" t="s">
        <v>22</v>
      </c>
      <c r="X4" s="17" t="s">
        <v>41</v>
      </c>
      <c r="Y4" s="17" t="s">
        <v>121</v>
      </c>
      <c r="Z4" s="17" t="s">
        <v>182</v>
      </c>
      <c r="AA4" s="17" t="s">
        <v>157</v>
      </c>
      <c r="AB4" s="17" t="s">
        <v>185</v>
      </c>
      <c r="AC4" s="17" t="s">
        <v>92</v>
      </c>
      <c r="AD4" s="17" t="s">
        <v>59</v>
      </c>
      <c r="AE4" s="17" t="s">
        <v>73</v>
      </c>
      <c r="AF4" s="17" t="s">
        <v>138</v>
      </c>
      <c r="AG4" s="17" t="s">
        <v>67</v>
      </c>
      <c r="AH4" s="17" t="s">
        <v>163</v>
      </c>
      <c r="AI4" s="17" t="s">
        <v>84</v>
      </c>
      <c r="AJ4" s="17" t="s">
        <v>75</v>
      </c>
      <c r="AK4" s="17" t="s">
        <v>37</v>
      </c>
      <c r="AL4" s="17" t="s">
        <v>132</v>
      </c>
      <c r="AM4" s="17" t="s">
        <v>30</v>
      </c>
      <c r="AN4" s="17" t="s">
        <v>81</v>
      </c>
      <c r="AO4" s="17" t="s">
        <v>71</v>
      </c>
      <c r="AP4" s="17" t="s">
        <v>32</v>
      </c>
      <c r="AQ4" s="17" t="s">
        <v>25</v>
      </c>
      <c r="AR4" s="17" t="s">
        <v>48</v>
      </c>
      <c r="AS4" s="17" t="s">
        <v>105</v>
      </c>
      <c r="AT4" s="17" t="s">
        <v>34</v>
      </c>
      <c r="AU4" s="17" t="s">
        <v>29</v>
      </c>
      <c r="AV4" s="17" t="s">
        <v>127</v>
      </c>
      <c r="AW4" s="17" t="s">
        <v>83</v>
      </c>
      <c r="AX4" s="17" t="s">
        <v>103</v>
      </c>
      <c r="AY4" s="17" t="s">
        <v>54</v>
      </c>
      <c r="AZ4" s="17" t="s">
        <v>35</v>
      </c>
      <c r="BA4" s="17" t="s">
        <v>187</v>
      </c>
      <c r="BB4" s="17" t="s">
        <v>188</v>
      </c>
      <c r="BC4" s="17" t="s">
        <v>100</v>
      </c>
      <c r="BD4" s="17" t="s">
        <v>161</v>
      </c>
      <c r="BE4" s="17" t="s">
        <v>170</v>
      </c>
      <c r="BF4" s="17" t="s">
        <v>63</v>
      </c>
      <c r="BG4" s="17" t="s">
        <v>45</v>
      </c>
      <c r="BH4" s="17" t="s">
        <v>108</v>
      </c>
      <c r="BI4" s="17" t="s">
        <v>57</v>
      </c>
      <c r="BJ4" s="17" t="s">
        <v>52</v>
      </c>
      <c r="BK4" s="17" t="s">
        <v>155</v>
      </c>
      <c r="BL4" s="17" t="s">
        <v>79</v>
      </c>
      <c r="BM4" s="17" t="s">
        <v>65</v>
      </c>
      <c r="BN4" s="17" t="s">
        <v>107</v>
      </c>
      <c r="BO4" s="17" t="s">
        <v>19</v>
      </c>
      <c r="BP4" s="17" t="s">
        <v>204</v>
      </c>
      <c r="BQ4" s="17" t="s">
        <v>27</v>
      </c>
      <c r="BR4" s="15" t="s">
        <v>145</v>
      </c>
    </row>
    <row r="5" spans="1:82" x14ac:dyDescent="0.2">
      <c r="A5" s="14" t="s">
        <v>111</v>
      </c>
      <c r="B5" s="14">
        <v>2009</v>
      </c>
      <c r="C5" s="14">
        <v>148</v>
      </c>
      <c r="D5" s="18">
        <v>318.09133598284416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>
        <v>1171.7224536108345</v>
      </c>
      <c r="V5" s="19"/>
      <c r="W5" s="19">
        <v>9010.8312251110237</v>
      </c>
      <c r="X5" s="19"/>
      <c r="Y5" s="19">
        <v>1.824761357799463</v>
      </c>
      <c r="Z5" s="19"/>
      <c r="AA5" s="19"/>
      <c r="AB5" s="19"/>
      <c r="AC5" s="19"/>
      <c r="AD5" s="19"/>
      <c r="AE5" s="19">
        <v>0.14171890699888887</v>
      </c>
      <c r="AF5" s="19"/>
      <c r="AG5" s="19"/>
      <c r="AH5" s="19"/>
      <c r="AI5" s="19"/>
      <c r="AJ5" s="19"/>
      <c r="AK5" s="19">
        <v>2293.8701804393686</v>
      </c>
      <c r="AL5" s="19"/>
      <c r="AM5" s="19"/>
      <c r="AN5" s="19"/>
      <c r="AO5" s="19"/>
      <c r="AP5" s="19">
        <v>601.44170638427977</v>
      </c>
      <c r="AQ5" s="19">
        <v>423.40532317837847</v>
      </c>
      <c r="AR5" s="19">
        <v>12596.443914628733</v>
      </c>
      <c r="AS5" s="19"/>
      <c r="AT5" s="19">
        <v>1.5296875000000001</v>
      </c>
      <c r="AU5" s="19">
        <v>10098.600439375252</v>
      </c>
      <c r="AV5" s="19"/>
      <c r="AW5" s="19"/>
      <c r="AX5" s="19"/>
      <c r="AY5" s="19">
        <v>1201.9133701520598</v>
      </c>
      <c r="AZ5" s="19">
        <v>3.9112516180267258</v>
      </c>
      <c r="BA5" s="19"/>
      <c r="BB5" s="19"/>
      <c r="BC5" s="19"/>
      <c r="BD5" s="19"/>
      <c r="BE5" s="19"/>
      <c r="BF5" s="19">
        <v>1420.2600969987443</v>
      </c>
      <c r="BG5" s="19"/>
      <c r="BH5" s="19"/>
      <c r="BI5" s="19"/>
      <c r="BJ5" s="19"/>
      <c r="BK5" s="19"/>
      <c r="BL5" s="19">
        <v>19020.973115721725</v>
      </c>
      <c r="BM5" s="19"/>
      <c r="BN5" s="19"/>
      <c r="BO5" s="19">
        <v>0.58141968345199269</v>
      </c>
      <c r="BP5" s="19"/>
      <c r="BQ5" s="19">
        <v>6.052506308316965</v>
      </c>
      <c r="BR5" s="20">
        <v>58171.594506957837</v>
      </c>
    </row>
    <row r="6" spans="1:82" x14ac:dyDescent="0.2">
      <c r="A6" s="13"/>
      <c r="B6" s="13"/>
      <c r="C6" s="21">
        <v>149</v>
      </c>
      <c r="D6" s="22">
        <v>318.09133598284416</v>
      </c>
      <c r="E6" s="23">
        <v>340.23855775527943</v>
      </c>
      <c r="F6" s="23">
        <v>2012.6828794534936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>
        <v>3888.6679165382543</v>
      </c>
      <c r="X6" s="23"/>
      <c r="Y6" s="23">
        <v>0.60825378593315438</v>
      </c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>
        <v>102.05287867926675</v>
      </c>
      <c r="AO6" s="23"/>
      <c r="AP6" s="23"/>
      <c r="AQ6" s="23"/>
      <c r="AR6" s="23">
        <v>32419.941774765593</v>
      </c>
      <c r="AS6" s="23"/>
      <c r="AT6" s="23">
        <v>0.6953125</v>
      </c>
      <c r="AU6" s="23">
        <v>8415.5003661460432</v>
      </c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>
        <v>5866.6195135853322</v>
      </c>
      <c r="BM6" s="23"/>
      <c r="BN6" s="23"/>
      <c r="BO6" s="23"/>
      <c r="BP6" s="23"/>
      <c r="BQ6" s="23">
        <v>7.263007569980358</v>
      </c>
      <c r="BR6" s="24">
        <v>53372.361796762023</v>
      </c>
    </row>
    <row r="7" spans="1:82" x14ac:dyDescent="0.2">
      <c r="A7" s="13"/>
      <c r="B7" s="13"/>
      <c r="C7" s="21">
        <v>150</v>
      </c>
      <c r="D7" s="22"/>
      <c r="E7" s="23">
        <v>1360.9542310211177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>
        <v>4.5080222907771104</v>
      </c>
      <c r="AN7" s="23"/>
      <c r="AO7" s="23"/>
      <c r="AP7" s="23"/>
      <c r="AQ7" s="23"/>
      <c r="AR7" s="23"/>
      <c r="AS7" s="23"/>
      <c r="AT7" s="23">
        <v>0.6953125</v>
      </c>
      <c r="AU7" s="23">
        <v>5722.5402489793087</v>
      </c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>
        <v>3170.1621859536208</v>
      </c>
      <c r="BM7" s="23"/>
      <c r="BN7" s="23"/>
      <c r="BO7" s="23"/>
      <c r="BP7" s="23"/>
      <c r="BQ7" s="23">
        <v>26.075496104346069</v>
      </c>
      <c r="BR7" s="24">
        <v>10284.93549684917</v>
      </c>
    </row>
    <row r="8" spans="1:82" x14ac:dyDescent="0.2">
      <c r="A8" s="13"/>
      <c r="B8" s="13"/>
      <c r="C8" s="21">
        <v>151</v>
      </c>
      <c r="D8" s="22"/>
      <c r="E8" s="23"/>
      <c r="F8" s="23"/>
      <c r="G8" s="23"/>
      <c r="H8" s="23"/>
      <c r="I8" s="23"/>
      <c r="J8" s="23"/>
      <c r="K8" s="23"/>
      <c r="L8" s="23"/>
      <c r="M8" s="23">
        <v>1355.1855333305457</v>
      </c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>
        <v>4.5080222907771104</v>
      </c>
      <c r="AN8" s="23"/>
      <c r="AO8" s="23"/>
      <c r="AP8" s="23"/>
      <c r="AQ8" s="23"/>
      <c r="AR8" s="23"/>
      <c r="AS8" s="23">
        <v>25.477208029281577</v>
      </c>
      <c r="AT8" s="23"/>
      <c r="AU8" s="23">
        <v>3029.5801318125755</v>
      </c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>
        <v>110.63928325422128</v>
      </c>
      <c r="BR8" s="24">
        <v>4525.3901787174009</v>
      </c>
    </row>
    <row r="9" spans="1:82" x14ac:dyDescent="0.2">
      <c r="A9" s="13"/>
      <c r="B9" s="13"/>
      <c r="C9" s="21">
        <v>152</v>
      </c>
      <c r="D9" s="22"/>
      <c r="E9" s="23">
        <v>1360.9542310211177</v>
      </c>
      <c r="F9" s="23"/>
      <c r="G9" s="23"/>
      <c r="H9" s="23"/>
      <c r="I9" s="23"/>
      <c r="J9" s="23"/>
      <c r="K9" s="23"/>
      <c r="L9" s="23"/>
      <c r="M9" s="23"/>
      <c r="N9" s="23"/>
      <c r="O9" s="23">
        <v>801.89024778739986</v>
      </c>
      <c r="P9" s="23"/>
      <c r="Q9" s="23"/>
      <c r="R9" s="23"/>
      <c r="S9" s="23"/>
      <c r="T9" s="23"/>
      <c r="U9" s="23"/>
      <c r="V9" s="23"/>
      <c r="W9" s="23">
        <v>4499.0135312685979</v>
      </c>
      <c r="X9" s="23">
        <v>437.86428137123426</v>
      </c>
      <c r="Y9" s="23">
        <v>15.70815485908722</v>
      </c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>
        <v>295.52253805017631</v>
      </c>
      <c r="AO9" s="23"/>
      <c r="AP9" s="23">
        <v>443.79294680201997</v>
      </c>
      <c r="AQ9" s="23"/>
      <c r="AR9" s="23">
        <v>5927.7383127664625</v>
      </c>
      <c r="AS9" s="23"/>
      <c r="AT9" s="23"/>
      <c r="AU9" s="23">
        <v>2356.3401025208918</v>
      </c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>
        <v>497.85692792138849</v>
      </c>
      <c r="BG9" s="23"/>
      <c r="BH9" s="23"/>
      <c r="BI9" s="23"/>
      <c r="BJ9" s="23"/>
      <c r="BK9" s="23"/>
      <c r="BL9" s="23"/>
      <c r="BM9" s="23">
        <v>90.812619345794587</v>
      </c>
      <c r="BN9" s="23"/>
      <c r="BO9" s="23">
        <v>58.450393035088091</v>
      </c>
      <c r="BP9" s="23"/>
      <c r="BQ9" s="23">
        <v>13.158798178339374</v>
      </c>
      <c r="BR9" s="24">
        <v>16799.103084927596</v>
      </c>
    </row>
    <row r="10" spans="1:82" x14ac:dyDescent="0.2">
      <c r="A10" s="13"/>
      <c r="B10" s="13"/>
      <c r="C10" s="21">
        <v>153</v>
      </c>
      <c r="D10" s="22"/>
      <c r="E10" s="23">
        <v>680.47711551055886</v>
      </c>
      <c r="F10" s="23"/>
      <c r="G10" s="23"/>
      <c r="H10" s="23"/>
      <c r="I10" s="23"/>
      <c r="J10" s="23"/>
      <c r="K10" s="23"/>
      <c r="L10" s="23"/>
      <c r="M10" s="23">
        <v>709.5119576564025</v>
      </c>
      <c r="N10" s="23"/>
      <c r="O10" s="23"/>
      <c r="P10" s="23"/>
      <c r="Q10" s="23"/>
      <c r="R10" s="23"/>
      <c r="S10" s="23"/>
      <c r="T10" s="23"/>
      <c r="U10" s="23"/>
      <c r="V10" s="23"/>
      <c r="W10" s="23">
        <v>1864.2771224780913</v>
      </c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>
        <v>69.708028455587552</v>
      </c>
      <c r="AM10" s="23"/>
      <c r="AN10" s="23">
        <v>57.114037236404933</v>
      </c>
      <c r="AO10" s="23"/>
      <c r="AP10" s="23"/>
      <c r="AQ10" s="23"/>
      <c r="AR10" s="23">
        <v>740.96728909580781</v>
      </c>
      <c r="AS10" s="23">
        <v>97.587051405503814</v>
      </c>
      <c r="AT10" s="23">
        <v>0.27812500000000001</v>
      </c>
      <c r="AU10" s="23">
        <v>5385.9202343334673</v>
      </c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>
        <v>25.349195347348033</v>
      </c>
      <c r="BR10" s="24">
        <v>9631.1901565191711</v>
      </c>
    </row>
    <row r="11" spans="1:82" x14ac:dyDescent="0.2">
      <c r="A11" s="13"/>
      <c r="B11" s="13"/>
      <c r="C11" s="21">
        <v>154</v>
      </c>
      <c r="D11" s="22"/>
      <c r="E11" s="23">
        <v>1360.9542310211177</v>
      </c>
      <c r="F11" s="23"/>
      <c r="G11" s="23"/>
      <c r="H11" s="23"/>
      <c r="I11" s="23"/>
      <c r="J11" s="23"/>
      <c r="K11" s="23"/>
      <c r="L11" s="23"/>
      <c r="M11" s="23"/>
      <c r="N11" s="23"/>
      <c r="O11" s="23">
        <v>887.70306266338639</v>
      </c>
      <c r="P11" s="23"/>
      <c r="Q11" s="23"/>
      <c r="R11" s="23"/>
      <c r="S11" s="23"/>
      <c r="T11" s="23"/>
      <c r="U11" s="23"/>
      <c r="V11" s="23"/>
      <c r="W11" s="23">
        <v>12926.482206821805</v>
      </c>
      <c r="X11" s="23">
        <v>218.93214068561713</v>
      </c>
      <c r="Y11" s="23">
        <v>2.7371420366991948</v>
      </c>
      <c r="Z11" s="23"/>
      <c r="AA11" s="23"/>
      <c r="AB11" s="23"/>
      <c r="AC11" s="23"/>
      <c r="AD11" s="23"/>
      <c r="AE11" s="23"/>
      <c r="AF11" s="23"/>
      <c r="AG11" s="23">
        <v>3304.8</v>
      </c>
      <c r="AH11" s="23"/>
      <c r="AI11" s="23"/>
      <c r="AJ11" s="23">
        <v>4792.9198364691711</v>
      </c>
      <c r="AK11" s="23"/>
      <c r="AL11" s="23"/>
      <c r="AM11" s="23"/>
      <c r="AN11" s="23">
        <v>244.49609871054292</v>
      </c>
      <c r="AO11" s="23"/>
      <c r="AP11" s="23">
        <v>157.64875958225977</v>
      </c>
      <c r="AQ11" s="23"/>
      <c r="AR11" s="23">
        <v>4445.8037345748471</v>
      </c>
      <c r="AS11" s="23"/>
      <c r="AT11" s="23">
        <v>0.55625000000000002</v>
      </c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>
        <v>80.985514504908892</v>
      </c>
      <c r="BP11" s="23"/>
      <c r="BQ11" s="23">
        <v>15.337700449333481</v>
      </c>
      <c r="BR11" s="24">
        <v>28439.356677519692</v>
      </c>
    </row>
    <row r="12" spans="1:82" x14ac:dyDescent="0.2">
      <c r="A12" s="13"/>
      <c r="B12" s="13"/>
      <c r="C12" s="21">
        <v>155</v>
      </c>
      <c r="D12" s="22"/>
      <c r="E12" s="23">
        <v>680.47711551055886</v>
      </c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>
        <v>11263.324614246038</v>
      </c>
      <c r="X12" s="23"/>
      <c r="Y12" s="23">
        <v>9.1238067889973156</v>
      </c>
      <c r="Z12" s="23"/>
      <c r="AA12" s="23"/>
      <c r="AB12" s="23"/>
      <c r="AC12" s="23">
        <v>809.91355729585462</v>
      </c>
      <c r="AD12" s="23"/>
      <c r="AE12" s="23"/>
      <c r="AF12" s="23"/>
      <c r="AG12" s="23"/>
      <c r="AH12" s="23"/>
      <c r="AI12" s="23"/>
      <c r="AJ12" s="23"/>
      <c r="AK12" s="23">
        <v>250.58369660731447</v>
      </c>
      <c r="AL12" s="23"/>
      <c r="AM12" s="23"/>
      <c r="AN12" s="23">
        <v>244.49609871054292</v>
      </c>
      <c r="AO12" s="23"/>
      <c r="AP12" s="23">
        <v>443.79294680201997</v>
      </c>
      <c r="AQ12" s="23"/>
      <c r="AR12" s="23">
        <v>1481.9345781916156</v>
      </c>
      <c r="AS12" s="23">
        <v>236.3539157445052</v>
      </c>
      <c r="AT12" s="23"/>
      <c r="AU12" s="23">
        <v>6395.7802782709923</v>
      </c>
      <c r="AV12" s="23"/>
      <c r="AW12" s="23"/>
      <c r="AX12" s="23">
        <v>2000</v>
      </c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>
        <v>0.50256124877797914</v>
      </c>
      <c r="BO12" s="23">
        <v>30.628248309879723</v>
      </c>
      <c r="BP12" s="23"/>
      <c r="BQ12" s="23">
        <v>27.285997366009461</v>
      </c>
      <c r="BR12" s="24">
        <v>23874.197415093106</v>
      </c>
    </row>
    <row r="13" spans="1:82" x14ac:dyDescent="0.2">
      <c r="A13" s="13"/>
      <c r="B13" s="13"/>
      <c r="C13" s="21">
        <v>156</v>
      </c>
      <c r="D13" s="22"/>
      <c r="E13" s="23">
        <v>340.23855775527943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>
        <v>286.87830370223014</v>
      </c>
      <c r="R13" s="23"/>
      <c r="S13" s="23"/>
      <c r="T13" s="23"/>
      <c r="U13" s="23"/>
      <c r="V13" s="23"/>
      <c r="W13" s="23">
        <v>11345.776406450619</v>
      </c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>
        <v>24.350391587086214</v>
      </c>
      <c r="AM13" s="23">
        <v>9.0160445815542207</v>
      </c>
      <c r="AN13" s="23"/>
      <c r="AO13" s="23"/>
      <c r="AP13" s="23">
        <v>443.79294680201997</v>
      </c>
      <c r="AQ13" s="23">
        <v>1107.6185990258091</v>
      </c>
      <c r="AR13" s="23"/>
      <c r="AS13" s="23"/>
      <c r="AT13" s="23">
        <v>1.66875</v>
      </c>
      <c r="AU13" s="23">
        <v>4712.6802050417837</v>
      </c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>
        <v>1897.4807407833441</v>
      </c>
      <c r="BK13" s="23"/>
      <c r="BL13" s="23"/>
      <c r="BM13" s="23"/>
      <c r="BN13" s="23"/>
      <c r="BO13" s="23">
        <v>15.023414313213864</v>
      </c>
      <c r="BP13" s="23"/>
      <c r="BQ13" s="23">
        <v>152.7360882887115</v>
      </c>
      <c r="BR13" s="24">
        <v>20337.26044833165</v>
      </c>
    </row>
    <row r="14" spans="1:82" x14ac:dyDescent="0.2">
      <c r="A14" s="13"/>
      <c r="B14" s="13"/>
      <c r="C14" s="21">
        <v>157</v>
      </c>
      <c r="D14" s="22"/>
      <c r="E14" s="23">
        <v>1360.9542310211177</v>
      </c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>
        <v>1977.4125000000001</v>
      </c>
      <c r="T14" s="23"/>
      <c r="U14" s="23"/>
      <c r="V14" s="23"/>
      <c r="W14" s="23">
        <v>11720.418709038493</v>
      </c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>
        <v>488.99219742108585</v>
      </c>
      <c r="AL14" s="23">
        <v>54.788381070943984</v>
      </c>
      <c r="AM14" s="23"/>
      <c r="AN14" s="23"/>
      <c r="AO14" s="23"/>
      <c r="AP14" s="23">
        <v>887.58589360403994</v>
      </c>
      <c r="AQ14" s="23"/>
      <c r="AR14" s="23"/>
      <c r="AS14" s="23"/>
      <c r="AT14" s="23">
        <v>0.97343749999999996</v>
      </c>
      <c r="AU14" s="23">
        <v>2356.3401025208918</v>
      </c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>
        <v>4874.5526541856898</v>
      </c>
      <c r="BK14" s="23"/>
      <c r="BL14" s="23"/>
      <c r="BM14" s="23"/>
      <c r="BN14" s="23"/>
      <c r="BO14" s="23">
        <v>170.3548656916027</v>
      </c>
      <c r="BP14" s="23"/>
      <c r="BQ14" s="23">
        <v>3.631503784990179</v>
      </c>
      <c r="BR14" s="24">
        <v>23896.004475838854</v>
      </c>
    </row>
    <row r="15" spans="1:82" x14ac:dyDescent="0.2">
      <c r="A15" s="13"/>
      <c r="B15" s="13"/>
      <c r="C15" s="21">
        <v>158</v>
      </c>
      <c r="D15" s="22"/>
      <c r="E15" s="23">
        <v>340.23855775527943</v>
      </c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>
        <v>6723.0206885761236</v>
      </c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>
        <v>18.890986828773926</v>
      </c>
      <c r="AM15" s="23">
        <v>18.032089163108441</v>
      </c>
      <c r="AN15" s="23"/>
      <c r="AO15" s="23"/>
      <c r="AP15" s="23"/>
      <c r="AQ15" s="23"/>
      <c r="AR15" s="23"/>
      <c r="AS15" s="23"/>
      <c r="AT15" s="23">
        <v>1.9468749999999999</v>
      </c>
      <c r="AU15" s="23">
        <v>5722.5402489793087</v>
      </c>
      <c r="AV15" s="23"/>
      <c r="AW15" s="23"/>
      <c r="AX15" s="23"/>
      <c r="AY15" s="23"/>
      <c r="AZ15" s="23">
        <v>19.556258090133628</v>
      </c>
      <c r="BA15" s="23"/>
      <c r="BB15" s="23"/>
      <c r="BC15" s="23"/>
      <c r="BD15" s="23"/>
      <c r="BE15" s="23"/>
      <c r="BF15" s="23"/>
      <c r="BG15" s="23">
        <v>242.00460433547849</v>
      </c>
      <c r="BH15" s="23"/>
      <c r="BI15" s="23"/>
      <c r="BJ15" s="23"/>
      <c r="BK15" s="23"/>
      <c r="BL15" s="23"/>
      <c r="BM15" s="23"/>
      <c r="BN15" s="23"/>
      <c r="BO15" s="23">
        <v>8.6745465235109176</v>
      </c>
      <c r="BP15" s="23"/>
      <c r="BQ15" s="23">
        <v>47.266294885851202</v>
      </c>
      <c r="BR15" s="24">
        <v>13142.171150137565</v>
      </c>
    </row>
    <row r="16" spans="1:82" x14ac:dyDescent="0.2">
      <c r="A16" s="13"/>
      <c r="B16" s="13"/>
      <c r="C16" s="21">
        <v>159</v>
      </c>
      <c r="D16" s="22">
        <v>106.03044532761471</v>
      </c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>
        <v>4687.2</v>
      </c>
      <c r="T16" s="23"/>
      <c r="U16" s="23"/>
      <c r="V16" s="23"/>
      <c r="W16" s="23">
        <v>4964.4422782563752</v>
      </c>
      <c r="X16" s="23">
        <v>109.46607034280856</v>
      </c>
      <c r="Y16" s="23">
        <v>10.644441253830202</v>
      </c>
      <c r="Z16" s="23"/>
      <c r="AA16" s="23"/>
      <c r="AB16" s="23"/>
      <c r="AC16" s="23">
        <v>809.91355729585462</v>
      </c>
      <c r="AD16" s="23"/>
      <c r="AE16" s="23"/>
      <c r="AF16" s="23"/>
      <c r="AG16" s="23"/>
      <c r="AH16" s="23"/>
      <c r="AI16" s="23"/>
      <c r="AJ16" s="23"/>
      <c r="AK16" s="23"/>
      <c r="AL16" s="23">
        <v>64.016944660011887</v>
      </c>
      <c r="AM16" s="23">
        <v>9.0160445815542207</v>
      </c>
      <c r="AN16" s="23"/>
      <c r="AO16" s="23"/>
      <c r="AP16" s="23">
        <v>443.79294680201997</v>
      </c>
      <c r="AQ16" s="23"/>
      <c r="AR16" s="23"/>
      <c r="AS16" s="23"/>
      <c r="AT16" s="23">
        <v>1.66875</v>
      </c>
      <c r="AU16" s="23">
        <v>4039.4401757501005</v>
      </c>
      <c r="AV16" s="23"/>
      <c r="AW16" s="23"/>
      <c r="AX16" s="23">
        <v>2000</v>
      </c>
      <c r="AY16" s="23"/>
      <c r="AZ16" s="23">
        <v>3.9112516180267258</v>
      </c>
      <c r="BA16" s="23"/>
      <c r="BB16" s="23"/>
      <c r="BC16" s="23"/>
      <c r="BD16" s="23"/>
      <c r="BE16" s="23"/>
      <c r="BF16" s="23"/>
      <c r="BG16" s="23"/>
      <c r="BH16" s="23"/>
      <c r="BI16" s="23"/>
      <c r="BJ16" s="23">
        <v>759.67819720000477</v>
      </c>
      <c r="BK16" s="23"/>
      <c r="BL16" s="23"/>
      <c r="BM16" s="23"/>
      <c r="BN16" s="23"/>
      <c r="BO16" s="23">
        <v>124.99391291023511</v>
      </c>
      <c r="BP16" s="23"/>
      <c r="BQ16" s="23">
        <v>136.42998683004731</v>
      </c>
      <c r="BR16" s="24">
        <v>18270.645002828485</v>
      </c>
    </row>
    <row r="17" spans="1:70" x14ac:dyDescent="0.2">
      <c r="A17" s="13"/>
      <c r="B17" s="13"/>
      <c r="C17" s="21">
        <v>160</v>
      </c>
      <c r="D17" s="22"/>
      <c r="E17" s="23">
        <v>340.23855775527943</v>
      </c>
      <c r="F17" s="23"/>
      <c r="G17" s="23"/>
      <c r="H17" s="23"/>
      <c r="I17" s="23"/>
      <c r="J17" s="23"/>
      <c r="K17" s="23"/>
      <c r="L17" s="23"/>
      <c r="M17" s="23"/>
      <c r="N17" s="23"/>
      <c r="O17" s="23">
        <v>1754.4216901984094</v>
      </c>
      <c r="P17" s="23"/>
      <c r="Q17" s="23"/>
      <c r="R17" s="23"/>
      <c r="S17" s="23"/>
      <c r="T17" s="23"/>
      <c r="U17" s="23"/>
      <c r="V17" s="23"/>
      <c r="W17" s="23">
        <v>7275.8201371936229</v>
      </c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>
        <v>1380.384264602885</v>
      </c>
      <c r="AK17" s="23"/>
      <c r="AL17" s="23">
        <v>43.660173841499656</v>
      </c>
      <c r="AM17" s="23">
        <v>69.413325705627045</v>
      </c>
      <c r="AN17" s="23"/>
      <c r="AO17" s="23"/>
      <c r="AP17" s="23"/>
      <c r="AQ17" s="23"/>
      <c r="AR17" s="23"/>
      <c r="AS17" s="23"/>
      <c r="AT17" s="23">
        <v>1.5296875000000001</v>
      </c>
      <c r="AU17" s="23">
        <v>9425.3604100835673</v>
      </c>
      <c r="AV17" s="23"/>
      <c r="AW17" s="23"/>
      <c r="AX17" s="23"/>
      <c r="AY17" s="23">
        <v>1602.5511602027464</v>
      </c>
      <c r="AZ17" s="23">
        <v>7.8225032360534517</v>
      </c>
      <c r="BA17" s="23"/>
      <c r="BB17" s="23"/>
      <c r="BC17" s="23"/>
      <c r="BD17" s="23"/>
      <c r="BE17" s="23"/>
      <c r="BF17" s="23"/>
      <c r="BG17" s="23">
        <v>242.00460433547849</v>
      </c>
      <c r="BH17" s="23"/>
      <c r="BI17" s="23"/>
      <c r="BJ17" s="23"/>
      <c r="BK17" s="23"/>
      <c r="BL17" s="23"/>
      <c r="BM17" s="23"/>
      <c r="BN17" s="23"/>
      <c r="BO17" s="23">
        <v>89.078641344967821</v>
      </c>
      <c r="BP17" s="23"/>
      <c r="BQ17" s="23">
        <v>96.26998381421852</v>
      </c>
      <c r="BR17" s="24">
        <v>22328.555139814354</v>
      </c>
    </row>
    <row r="18" spans="1:70" x14ac:dyDescent="0.2">
      <c r="A18" s="13"/>
      <c r="B18" s="13"/>
      <c r="C18" s="21">
        <v>161</v>
      </c>
      <c r="D18" s="22"/>
      <c r="E18" s="23">
        <v>340.23855775527943</v>
      </c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>
        <v>1631.7050170247358</v>
      </c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>
        <v>18.262793690314659</v>
      </c>
      <c r="AM18" s="23">
        <v>46.873214251741487</v>
      </c>
      <c r="AN18" s="23"/>
      <c r="AO18" s="23"/>
      <c r="AP18" s="23"/>
      <c r="AQ18" s="23"/>
      <c r="AR18" s="23"/>
      <c r="AS18" s="23"/>
      <c r="AT18" s="23">
        <v>1.390625</v>
      </c>
      <c r="AU18" s="23">
        <v>2692.9601171667337</v>
      </c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>
        <v>54.571994732018922</v>
      </c>
      <c r="BR18" s="24">
        <v>4786.002319620824</v>
      </c>
    </row>
    <row r="19" spans="1:70" x14ac:dyDescent="0.2">
      <c r="A19" s="13"/>
      <c r="B19" s="13"/>
      <c r="C19" s="21">
        <v>203</v>
      </c>
      <c r="D19" s="22"/>
      <c r="E19" s="23">
        <v>340.23855775527943</v>
      </c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>
        <v>2408.3886888499478</v>
      </c>
      <c r="X19" s="23"/>
      <c r="Y19" s="23">
        <v>54.97854200680527</v>
      </c>
      <c r="Z19" s="23"/>
      <c r="AA19" s="23"/>
      <c r="AB19" s="23"/>
      <c r="AC19" s="23"/>
      <c r="AD19" s="23"/>
      <c r="AE19" s="23"/>
      <c r="AF19" s="23"/>
      <c r="AG19" s="23">
        <v>2545.5374999999999</v>
      </c>
      <c r="AH19" s="23"/>
      <c r="AI19" s="23"/>
      <c r="AJ19" s="23">
        <v>1380.384264602885</v>
      </c>
      <c r="AK19" s="23"/>
      <c r="AL19" s="23">
        <v>55.625971922223009</v>
      </c>
      <c r="AM19" s="23"/>
      <c r="AN19" s="23">
        <v>30.43798948385777</v>
      </c>
      <c r="AO19" s="23"/>
      <c r="AP19" s="23"/>
      <c r="AQ19" s="23"/>
      <c r="AR19" s="23"/>
      <c r="AS19" s="23"/>
      <c r="AT19" s="23"/>
      <c r="AU19" s="23">
        <v>336.62001464584171</v>
      </c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>
        <v>40.928996049014195</v>
      </c>
      <c r="BR19" s="24">
        <v>7193.1405253158537</v>
      </c>
    </row>
    <row r="20" spans="1:70" x14ac:dyDescent="0.2">
      <c r="A20" s="13"/>
      <c r="B20" s="13"/>
      <c r="C20" s="21">
        <v>204</v>
      </c>
      <c r="D20" s="22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590.49782747127915</v>
      </c>
      <c r="P20" s="23"/>
      <c r="Q20" s="23"/>
      <c r="R20" s="23"/>
      <c r="S20" s="23"/>
      <c r="T20" s="23"/>
      <c r="U20" s="23"/>
      <c r="V20" s="23"/>
      <c r="W20" s="23">
        <v>4051.9127948094419</v>
      </c>
      <c r="X20" s="23">
        <v>437.86428137123426</v>
      </c>
      <c r="Y20" s="23"/>
      <c r="Z20" s="23"/>
      <c r="AA20" s="23"/>
      <c r="AB20" s="23"/>
      <c r="AC20" s="23"/>
      <c r="AD20" s="23"/>
      <c r="AE20" s="23"/>
      <c r="AF20" s="23"/>
      <c r="AG20" s="23">
        <v>3825</v>
      </c>
      <c r="AH20" s="23"/>
      <c r="AI20" s="23"/>
      <c r="AJ20" s="23"/>
      <c r="AK20" s="23"/>
      <c r="AL20" s="23"/>
      <c r="AM20" s="23">
        <v>4.5080222907771104</v>
      </c>
      <c r="AN20" s="23">
        <v>12.175195793543107</v>
      </c>
      <c r="AO20" s="23"/>
      <c r="AP20" s="23">
        <v>887.58589360403994</v>
      </c>
      <c r="AQ20" s="23"/>
      <c r="AR20" s="23"/>
      <c r="AS20" s="23"/>
      <c r="AT20" s="23">
        <v>0.13906250000000001</v>
      </c>
      <c r="AU20" s="23">
        <v>2356.3401025208918</v>
      </c>
      <c r="AV20" s="23"/>
      <c r="AW20" s="23"/>
      <c r="AX20" s="23"/>
      <c r="AY20" s="23"/>
      <c r="AZ20" s="23"/>
      <c r="BA20" s="23"/>
      <c r="BB20" s="23"/>
      <c r="BC20" s="23">
        <v>69.369697746007063</v>
      </c>
      <c r="BD20" s="23"/>
      <c r="BE20" s="23"/>
      <c r="BF20" s="23">
        <v>497.85692792138849</v>
      </c>
      <c r="BG20" s="23"/>
      <c r="BH20" s="23"/>
      <c r="BI20" s="23"/>
      <c r="BJ20" s="23"/>
      <c r="BK20" s="23"/>
      <c r="BL20" s="23"/>
      <c r="BM20" s="23"/>
      <c r="BN20" s="23"/>
      <c r="BO20" s="23">
        <v>73.764517190027959</v>
      </c>
      <c r="BP20" s="23"/>
      <c r="BQ20" s="23">
        <v>82.100092350361066</v>
      </c>
      <c r="BR20" s="24">
        <v>12889.114415568993</v>
      </c>
    </row>
    <row r="21" spans="1:70" x14ac:dyDescent="0.2">
      <c r="A21" s="13"/>
      <c r="B21" s="13"/>
      <c r="C21" s="21">
        <v>205</v>
      </c>
      <c r="D21" s="22"/>
      <c r="E21" s="23">
        <v>340.23855775527943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>
        <v>2616.6929343429529</v>
      </c>
      <c r="X21" s="23">
        <v>218.93214068561713</v>
      </c>
      <c r="Y21" s="23"/>
      <c r="Z21" s="23"/>
      <c r="AA21" s="23"/>
      <c r="AB21" s="23"/>
      <c r="AC21" s="23"/>
      <c r="AD21" s="23"/>
      <c r="AE21" s="23"/>
      <c r="AF21" s="23"/>
      <c r="AG21" s="23">
        <v>979.2</v>
      </c>
      <c r="AH21" s="23"/>
      <c r="AI21" s="23"/>
      <c r="AJ21" s="23"/>
      <c r="AK21" s="23"/>
      <c r="AL21" s="23">
        <v>18.262793690314659</v>
      </c>
      <c r="AM21" s="23">
        <v>60.861096410012493</v>
      </c>
      <c r="AN21" s="23"/>
      <c r="AO21" s="23"/>
      <c r="AP21" s="23">
        <v>443.79294680201997</v>
      </c>
      <c r="AQ21" s="23">
        <v>423.40532317837847</v>
      </c>
      <c r="AR21" s="23"/>
      <c r="AS21" s="23"/>
      <c r="AT21" s="23"/>
      <c r="AU21" s="23">
        <v>2356.3401025208918</v>
      </c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>
        <v>177.40167515524885</v>
      </c>
      <c r="BR21" s="24">
        <v>7635.1275705407161</v>
      </c>
    </row>
    <row r="22" spans="1:70" x14ac:dyDescent="0.2">
      <c r="A22" s="13"/>
      <c r="B22" s="13"/>
      <c r="C22" s="21">
        <v>206</v>
      </c>
      <c r="D22" s="22"/>
      <c r="E22" s="23">
        <v>1020.7156732658383</v>
      </c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>
        <v>8478.467892206756</v>
      </c>
      <c r="X22" s="23"/>
      <c r="Y22" s="23"/>
      <c r="Z22" s="23"/>
      <c r="AA22" s="23">
        <v>0.84934566133155354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>
        <v>13.524066872331332</v>
      </c>
      <c r="AN22" s="23">
        <v>12.175195793543107</v>
      </c>
      <c r="AO22" s="23"/>
      <c r="AP22" s="23">
        <v>443.79294680201997</v>
      </c>
      <c r="AQ22" s="23">
        <v>423.40532317837847</v>
      </c>
      <c r="AR22" s="23"/>
      <c r="AS22" s="23"/>
      <c r="AT22" s="23"/>
      <c r="AU22" s="23">
        <v>2019.7200878750502</v>
      </c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>
        <v>497.85692792138849</v>
      </c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>
        <v>44.802600086337051</v>
      </c>
      <c r="BR22" s="24">
        <v>12955.310059662974</v>
      </c>
    </row>
    <row r="23" spans="1:70" x14ac:dyDescent="0.2">
      <c r="A23" s="13"/>
      <c r="B23" s="13"/>
      <c r="C23" s="21">
        <v>207</v>
      </c>
      <c r="D23" s="22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>
        <v>2943.1826908853277</v>
      </c>
      <c r="X23" s="23"/>
      <c r="Y23" s="23">
        <v>805.54540913222331</v>
      </c>
      <c r="Z23" s="23"/>
      <c r="AA23" s="23"/>
      <c r="AB23" s="23"/>
      <c r="AC23" s="23">
        <v>809.91355729585462</v>
      </c>
      <c r="AD23" s="23"/>
      <c r="AE23" s="23"/>
      <c r="AF23" s="23"/>
      <c r="AG23" s="23">
        <v>655.98749999999995</v>
      </c>
      <c r="AH23" s="23"/>
      <c r="AI23" s="23"/>
      <c r="AJ23" s="23"/>
      <c r="AK23" s="23"/>
      <c r="AL23" s="23">
        <v>195.692503296301</v>
      </c>
      <c r="AM23" s="23">
        <v>4.5080222907771104</v>
      </c>
      <c r="AN23" s="23"/>
      <c r="AO23" s="23"/>
      <c r="AP23" s="23"/>
      <c r="AQ23" s="23"/>
      <c r="AR23" s="23"/>
      <c r="AS23" s="23">
        <v>236.3539157445052</v>
      </c>
      <c r="AT23" s="23"/>
      <c r="AU23" s="23">
        <v>673.24002929168341</v>
      </c>
      <c r="AV23" s="23"/>
      <c r="AW23" s="23"/>
      <c r="AX23" s="23"/>
      <c r="AY23" s="23"/>
      <c r="AZ23" s="23"/>
      <c r="BA23" s="23"/>
      <c r="BB23" s="23"/>
      <c r="BC23" s="23">
        <v>138.73939549201413</v>
      </c>
      <c r="BD23" s="23"/>
      <c r="BE23" s="23"/>
      <c r="BF23" s="23">
        <v>248.92846396069424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>
        <v>2.905203027992143</v>
      </c>
      <c r="BR23" s="24">
        <v>6714.9966904173725</v>
      </c>
    </row>
    <row r="24" spans="1:70" x14ac:dyDescent="0.2">
      <c r="A24" s="13"/>
      <c r="B24" s="13"/>
      <c r="C24" s="21">
        <v>208</v>
      </c>
      <c r="D24" s="22"/>
      <c r="E24" s="23">
        <v>1360.9542310211177</v>
      </c>
      <c r="F24" s="23"/>
      <c r="G24" s="23">
        <v>767.46249999999998</v>
      </c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>
        <v>8442.7260893214152</v>
      </c>
      <c r="X24" s="23"/>
      <c r="Y24" s="23">
        <v>427.652968164534</v>
      </c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>
        <v>187.27924923406852</v>
      </c>
      <c r="AM24" s="23">
        <v>9.0160445815542207</v>
      </c>
      <c r="AN24" s="23">
        <v>12.175195793543107</v>
      </c>
      <c r="AO24" s="23"/>
      <c r="AP24" s="23">
        <v>887.58589360403994</v>
      </c>
      <c r="AQ24" s="23"/>
      <c r="AR24" s="23"/>
      <c r="AS24" s="23"/>
      <c r="AT24" s="23">
        <v>0.13906250000000001</v>
      </c>
      <c r="AU24" s="23">
        <v>673.24002929168341</v>
      </c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>
        <v>497.85692792138849</v>
      </c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>
        <v>11.663504388155937</v>
      </c>
      <c r="BR24" s="24">
        <v>13277.7516958215</v>
      </c>
    </row>
    <row r="25" spans="1:70" x14ac:dyDescent="0.2">
      <c r="A25" s="13"/>
      <c r="B25" s="13"/>
      <c r="C25" s="21">
        <v>209</v>
      </c>
      <c r="D25" s="22"/>
      <c r="E25" s="23">
        <v>340.23855775527943</v>
      </c>
      <c r="F25" s="23"/>
      <c r="G25" s="23"/>
      <c r="H25" s="23"/>
      <c r="I25" s="23"/>
      <c r="J25" s="23"/>
      <c r="K25" s="23"/>
      <c r="L25" s="23"/>
      <c r="M25" s="23"/>
      <c r="N25" s="23"/>
      <c r="O25" s="23">
        <v>590.49782747127915</v>
      </c>
      <c r="P25" s="23"/>
      <c r="Q25" s="23"/>
      <c r="R25" s="23"/>
      <c r="S25" s="23"/>
      <c r="T25" s="23"/>
      <c r="U25" s="23"/>
      <c r="V25" s="23"/>
      <c r="W25" s="23">
        <v>3470.2256109102327</v>
      </c>
      <c r="X25" s="23"/>
      <c r="Y25" s="23">
        <v>840.44039539037158</v>
      </c>
      <c r="Z25" s="23"/>
      <c r="AA25" s="23"/>
      <c r="AB25" s="23"/>
      <c r="AC25" s="23"/>
      <c r="AD25" s="23"/>
      <c r="AE25" s="23"/>
      <c r="AF25" s="23"/>
      <c r="AG25" s="23">
        <v>1958.4</v>
      </c>
      <c r="AH25" s="23"/>
      <c r="AI25" s="23"/>
      <c r="AJ25" s="23">
        <v>2415.941563233283</v>
      </c>
      <c r="AK25" s="23">
        <v>244.49609871054292</v>
      </c>
      <c r="AL25" s="23">
        <v>216.28095315207662</v>
      </c>
      <c r="AM25" s="23"/>
      <c r="AN25" s="23">
        <v>12.175195793543107</v>
      </c>
      <c r="AO25" s="23"/>
      <c r="AP25" s="23">
        <v>443.79294680201997</v>
      </c>
      <c r="AQ25" s="23"/>
      <c r="AR25" s="23">
        <v>740.96728909580781</v>
      </c>
      <c r="AS25" s="23"/>
      <c r="AT25" s="23"/>
      <c r="AU25" s="23"/>
      <c r="AV25" s="23"/>
      <c r="AW25" s="23"/>
      <c r="AX25" s="23"/>
      <c r="AY25" s="23">
        <v>400.63779005068659</v>
      </c>
      <c r="AZ25" s="23"/>
      <c r="BA25" s="23"/>
      <c r="BB25" s="23"/>
      <c r="BC25" s="23"/>
      <c r="BD25" s="23"/>
      <c r="BE25" s="23"/>
      <c r="BF25" s="23">
        <v>248.92846396069424</v>
      </c>
      <c r="BG25" s="23"/>
      <c r="BH25" s="23"/>
      <c r="BI25" s="23">
        <v>3879.521626552199</v>
      </c>
      <c r="BJ25" s="23">
        <v>274.51313450729776</v>
      </c>
      <c r="BK25" s="23"/>
      <c r="BL25" s="23"/>
      <c r="BM25" s="23"/>
      <c r="BN25" s="23"/>
      <c r="BO25" s="23">
        <v>190.37459341847813</v>
      </c>
      <c r="BP25" s="23"/>
      <c r="BQ25" s="23"/>
      <c r="BR25" s="24">
        <v>16267.432046803789</v>
      </c>
    </row>
    <row r="26" spans="1:70" x14ac:dyDescent="0.2">
      <c r="A26" s="13"/>
      <c r="B26" s="13"/>
      <c r="C26" s="21">
        <v>210</v>
      </c>
      <c r="D26" s="22"/>
      <c r="E26" s="23">
        <v>680.47711551055886</v>
      </c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>
        <v>3227.038549073297</v>
      </c>
      <c r="X26" s="23"/>
      <c r="Y26" s="23">
        <v>362.18428610860212</v>
      </c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>
        <v>4792.9198364691711</v>
      </c>
      <c r="AK26" s="23"/>
      <c r="AL26" s="23">
        <v>12.175195793543107</v>
      </c>
      <c r="AM26" s="23"/>
      <c r="AN26" s="23"/>
      <c r="AO26" s="23"/>
      <c r="AP26" s="23"/>
      <c r="AQ26" s="23"/>
      <c r="AR26" s="23"/>
      <c r="AS26" s="23"/>
      <c r="AT26" s="23">
        <v>0.55625000000000002</v>
      </c>
      <c r="AU26" s="23">
        <v>2356.3401025208918</v>
      </c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>
        <v>248.92846396069424</v>
      </c>
      <c r="BG26" s="23"/>
      <c r="BH26" s="23"/>
      <c r="BI26" s="23"/>
      <c r="BJ26" s="23"/>
      <c r="BK26" s="23"/>
      <c r="BL26" s="23"/>
      <c r="BM26" s="23"/>
      <c r="BN26" s="23"/>
      <c r="BO26" s="23">
        <v>190.37459341847813</v>
      </c>
      <c r="BP26" s="23"/>
      <c r="BQ26" s="23">
        <v>17.27450246799491</v>
      </c>
      <c r="BR26" s="24">
        <v>11888.268895323232</v>
      </c>
    </row>
    <row r="27" spans="1:70" x14ac:dyDescent="0.2">
      <c r="A27" s="13"/>
      <c r="B27" s="13"/>
      <c r="C27" s="21">
        <v>211</v>
      </c>
      <c r="D27" s="22"/>
      <c r="E27" s="23">
        <v>680.47711551055886</v>
      </c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>
        <v>3263.4100340494715</v>
      </c>
      <c r="X27" s="23"/>
      <c r="Y27" s="23">
        <v>545.46412960768816</v>
      </c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>
        <v>6.0875978967715536</v>
      </c>
      <c r="AL27" s="23">
        <v>277.15693211979215</v>
      </c>
      <c r="AM27" s="23">
        <v>55.889258833295713</v>
      </c>
      <c r="AN27" s="23"/>
      <c r="AO27" s="23"/>
      <c r="AP27" s="23">
        <v>443.79294680201997</v>
      </c>
      <c r="AQ27" s="23"/>
      <c r="AR27" s="23"/>
      <c r="AS27" s="23"/>
      <c r="AT27" s="23"/>
      <c r="AU27" s="23">
        <v>1346.4800585833668</v>
      </c>
      <c r="AV27" s="23"/>
      <c r="AW27" s="23"/>
      <c r="AX27" s="23"/>
      <c r="AY27" s="23">
        <v>801.27558010137318</v>
      </c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>
        <v>190.95601310193013</v>
      </c>
      <c r="BP27" s="23"/>
      <c r="BQ27" s="23">
        <v>101.34112383639098</v>
      </c>
      <c r="BR27" s="24">
        <v>7712.3307904426592</v>
      </c>
    </row>
    <row r="28" spans="1:70" x14ac:dyDescent="0.2">
      <c r="A28" s="13"/>
      <c r="B28" s="13"/>
      <c r="C28" s="21">
        <v>212</v>
      </c>
      <c r="D28" s="22"/>
      <c r="E28" s="23">
        <v>680.47711551055886</v>
      </c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>
        <v>1400.8943334211199</v>
      </c>
      <c r="R28" s="23"/>
      <c r="S28" s="23"/>
      <c r="T28" s="23"/>
      <c r="U28" s="23"/>
      <c r="V28" s="23"/>
      <c r="W28" s="23">
        <v>5734.9015645687905</v>
      </c>
      <c r="X28" s="23"/>
      <c r="Y28" s="23"/>
      <c r="Z28" s="23"/>
      <c r="AA28" s="23"/>
      <c r="AB28" s="23"/>
      <c r="AC28" s="23"/>
      <c r="AD28" s="23"/>
      <c r="AE28" s="23"/>
      <c r="AF28" s="23"/>
      <c r="AG28" s="23">
        <v>979.2</v>
      </c>
      <c r="AH28" s="23"/>
      <c r="AI28" s="23"/>
      <c r="AJ28" s="23"/>
      <c r="AK28" s="23">
        <v>2293.8701804393686</v>
      </c>
      <c r="AL28" s="23"/>
      <c r="AM28" s="23"/>
      <c r="AN28" s="23"/>
      <c r="AO28" s="23"/>
      <c r="AP28" s="23">
        <v>443.79294680201997</v>
      </c>
      <c r="AQ28" s="23"/>
      <c r="AR28" s="23"/>
      <c r="AS28" s="23"/>
      <c r="AT28" s="23"/>
      <c r="AU28" s="23">
        <v>336.62001464584171</v>
      </c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>
        <v>248.92846396069424</v>
      </c>
      <c r="BG28" s="23"/>
      <c r="BH28" s="23"/>
      <c r="BI28" s="23"/>
      <c r="BJ28" s="23"/>
      <c r="BK28" s="23">
        <v>759.67819720000477</v>
      </c>
      <c r="BL28" s="23"/>
      <c r="BM28" s="23"/>
      <c r="BN28" s="23"/>
      <c r="BO28" s="23">
        <v>190.37459341847813</v>
      </c>
      <c r="BP28" s="23"/>
      <c r="BQ28" s="23">
        <v>28.254398375340177</v>
      </c>
      <c r="BR28" s="24">
        <v>13096.991808342218</v>
      </c>
    </row>
    <row r="29" spans="1:70" x14ac:dyDescent="0.2">
      <c r="A29" s="13"/>
      <c r="B29" s="13"/>
      <c r="C29" s="21">
        <v>213</v>
      </c>
      <c r="D29" s="22">
        <v>848.24356262091771</v>
      </c>
      <c r="E29" s="23">
        <v>680.47711551055886</v>
      </c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>
        <v>3764.9257299323572</v>
      </c>
      <c r="X29" s="23"/>
      <c r="Y29" s="23">
        <v>196.35193573859024</v>
      </c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>
        <v>102.05287867926675</v>
      </c>
      <c r="AL29" s="23"/>
      <c r="AM29" s="23">
        <v>64.905303414849925</v>
      </c>
      <c r="AN29" s="23"/>
      <c r="AO29" s="23"/>
      <c r="AP29" s="23"/>
      <c r="AQ29" s="23"/>
      <c r="AR29" s="23">
        <v>14819.345781916156</v>
      </c>
      <c r="AS29" s="23"/>
      <c r="AT29" s="23">
        <v>1.1125</v>
      </c>
      <c r="AU29" s="23">
        <v>7069.020307562676</v>
      </c>
      <c r="AV29" s="23"/>
      <c r="AW29" s="23">
        <v>4731.4552845937505</v>
      </c>
      <c r="AX29" s="23"/>
      <c r="AY29" s="23">
        <v>400.63779005068659</v>
      </c>
      <c r="AZ29" s="23">
        <v>15.645006472106903</v>
      </c>
      <c r="BA29" s="23"/>
      <c r="BB29" s="23"/>
      <c r="BC29" s="23"/>
      <c r="BD29" s="23"/>
      <c r="BE29" s="23"/>
      <c r="BF29" s="23"/>
      <c r="BG29" s="23"/>
      <c r="BH29" s="23"/>
      <c r="BI29" s="23"/>
      <c r="BJ29" s="23">
        <v>5317.7473804000338</v>
      </c>
      <c r="BK29" s="23"/>
      <c r="BL29" s="23"/>
      <c r="BM29" s="23"/>
      <c r="BN29" s="23"/>
      <c r="BO29" s="23">
        <v>256.33669361017314</v>
      </c>
      <c r="BP29" s="23"/>
      <c r="BQ29" s="23">
        <v>109.87029022103589</v>
      </c>
      <c r="BR29" s="24">
        <v>38378.127560723158</v>
      </c>
    </row>
    <row r="30" spans="1:70" x14ac:dyDescent="0.2">
      <c r="A30" s="13"/>
      <c r="B30" s="13"/>
      <c r="C30" s="21">
        <v>214</v>
      </c>
      <c r="D30" s="22">
        <v>106.03044532761471</v>
      </c>
      <c r="E30" s="23">
        <v>340.23855775527943</v>
      </c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>
        <v>1400.8943334211199</v>
      </c>
      <c r="R30" s="23"/>
      <c r="S30" s="23"/>
      <c r="T30" s="23"/>
      <c r="U30" s="23"/>
      <c r="V30" s="23"/>
      <c r="W30" s="23">
        <v>4266.4414258152428</v>
      </c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>
        <v>12.175195793543107</v>
      </c>
      <c r="AM30" s="23">
        <v>93.746428503482974</v>
      </c>
      <c r="AN30" s="23"/>
      <c r="AO30" s="23"/>
      <c r="AP30" s="23"/>
      <c r="AQ30" s="23"/>
      <c r="AR30" s="23"/>
      <c r="AS30" s="23"/>
      <c r="AT30" s="23">
        <v>2.5031249999999998</v>
      </c>
      <c r="AU30" s="23">
        <v>2019.7200878750502</v>
      </c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>
        <v>0.96840100933071438</v>
      </c>
      <c r="BR30" s="24">
        <v>8242.7180005006649</v>
      </c>
    </row>
    <row r="31" spans="1:70" x14ac:dyDescent="0.2">
      <c r="A31" s="14" t="s">
        <v>184</v>
      </c>
      <c r="B31" s="14">
        <v>2009</v>
      </c>
      <c r="C31" s="14">
        <v>291</v>
      </c>
      <c r="D31" s="18">
        <v>318.09133598284416</v>
      </c>
      <c r="E31" s="19">
        <v>1020.7156732658383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>
        <v>2580.3214493667779</v>
      </c>
      <c r="X31" s="19"/>
      <c r="Y31" s="19">
        <v>9.1238067889973156</v>
      </c>
      <c r="Z31" s="19"/>
      <c r="AA31" s="19">
        <v>0.28311522044385118</v>
      </c>
      <c r="AB31" s="19"/>
      <c r="AC31" s="19"/>
      <c r="AD31" s="19"/>
      <c r="AE31" s="19"/>
      <c r="AF31" s="19"/>
      <c r="AG31" s="19"/>
      <c r="AH31" s="19">
        <v>0.44133676604815492</v>
      </c>
      <c r="AI31" s="19"/>
      <c r="AJ31" s="19"/>
      <c r="AK31" s="19"/>
      <c r="AL31" s="19">
        <v>24.350391587086214</v>
      </c>
      <c r="AM31" s="19">
        <v>9.0160445815542207</v>
      </c>
      <c r="AN31" s="19">
        <v>75.376830926719592</v>
      </c>
      <c r="AO31" s="19"/>
      <c r="AP31" s="19">
        <v>1775.1717872080799</v>
      </c>
      <c r="AQ31" s="19"/>
      <c r="AR31" s="19"/>
      <c r="AS31" s="19">
        <v>945.4156629780208</v>
      </c>
      <c r="AT31" s="19">
        <v>0.27812500000000001</v>
      </c>
      <c r="AU31" s="19">
        <v>1346.4800585833668</v>
      </c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>
        <v>248.92846396069424</v>
      </c>
      <c r="BG31" s="19"/>
      <c r="BH31" s="19"/>
      <c r="BI31" s="19"/>
      <c r="BJ31" s="19"/>
      <c r="BK31" s="19"/>
      <c r="BL31" s="19"/>
      <c r="BM31" s="19"/>
      <c r="BN31" s="19">
        <v>1.5076837463339374</v>
      </c>
      <c r="BO31" s="19"/>
      <c r="BP31" s="19"/>
      <c r="BQ31" s="19">
        <v>23.853901557164598</v>
      </c>
      <c r="BR31" s="20">
        <v>8379.3556675199688</v>
      </c>
    </row>
    <row r="32" spans="1:70" x14ac:dyDescent="0.2">
      <c r="A32" s="13"/>
      <c r="B32" s="13"/>
      <c r="C32" s="21">
        <v>292</v>
      </c>
      <c r="D32" s="22"/>
      <c r="E32" s="23">
        <v>680.47711551055886</v>
      </c>
      <c r="F32" s="23">
        <v>1006.3414397267468</v>
      </c>
      <c r="G32" s="23">
        <v>767.46249999999998</v>
      </c>
      <c r="H32" s="23"/>
      <c r="I32" s="23"/>
      <c r="J32" s="23"/>
      <c r="K32" s="23"/>
      <c r="L32" s="23"/>
      <c r="M32" s="23"/>
      <c r="N32" s="23">
        <v>313.25479785250087</v>
      </c>
      <c r="O32" s="23"/>
      <c r="P32" s="23"/>
      <c r="Q32" s="23"/>
      <c r="R32" s="23"/>
      <c r="S32" s="23"/>
      <c r="T32" s="23"/>
      <c r="U32" s="23"/>
      <c r="V32" s="23"/>
      <c r="W32" s="23">
        <v>1540.9185726248318</v>
      </c>
      <c r="X32" s="23"/>
      <c r="Y32" s="23">
        <v>6.082537859331544</v>
      </c>
      <c r="Z32" s="23"/>
      <c r="AA32" s="23">
        <v>0.56623044088770236</v>
      </c>
      <c r="AB32" s="23">
        <v>470.7068295490177</v>
      </c>
      <c r="AC32" s="23"/>
      <c r="AD32" s="23"/>
      <c r="AE32" s="23"/>
      <c r="AF32" s="23"/>
      <c r="AG32" s="23"/>
      <c r="AH32" s="23">
        <v>0.44133676604815492</v>
      </c>
      <c r="AI32" s="23"/>
      <c r="AJ32" s="23"/>
      <c r="AK32" s="23"/>
      <c r="AL32" s="23">
        <v>18.262793690314659</v>
      </c>
      <c r="AM32" s="23">
        <v>38.166379860813713</v>
      </c>
      <c r="AN32" s="23"/>
      <c r="AO32" s="23"/>
      <c r="AP32" s="23">
        <v>1331.3788404060599</v>
      </c>
      <c r="AQ32" s="23"/>
      <c r="AR32" s="23"/>
      <c r="AS32" s="23">
        <v>1181.7695787225259</v>
      </c>
      <c r="AT32" s="23"/>
      <c r="AU32" s="23">
        <v>2019.7200878750502</v>
      </c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>
        <v>673.47470511666143</v>
      </c>
      <c r="BG32" s="23"/>
      <c r="BH32" s="23"/>
      <c r="BI32" s="23"/>
      <c r="BJ32" s="23"/>
      <c r="BK32" s="23"/>
      <c r="BL32" s="23"/>
      <c r="BM32" s="23">
        <v>10.964901018865781</v>
      </c>
      <c r="BN32" s="23">
        <v>0.50256124877797914</v>
      </c>
      <c r="BO32" s="23"/>
      <c r="BP32" s="23"/>
      <c r="BQ32" s="23">
        <v>67.00449215336026</v>
      </c>
      <c r="BR32" s="24">
        <v>10127.495700422354</v>
      </c>
    </row>
    <row r="33" spans="1:70" x14ac:dyDescent="0.2">
      <c r="A33" s="13"/>
      <c r="B33" s="13"/>
      <c r="C33" s="21">
        <v>293</v>
      </c>
      <c r="D33" s="22">
        <v>106.03044532761471</v>
      </c>
      <c r="E33" s="23">
        <v>340.23855775527943</v>
      </c>
      <c r="F33" s="23"/>
      <c r="G33" s="23"/>
      <c r="H33" s="23"/>
      <c r="I33" s="23"/>
      <c r="J33" s="23"/>
      <c r="K33" s="23"/>
      <c r="L33" s="23">
        <v>0.73431173915722159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>
        <v>7777.3358330765086</v>
      </c>
      <c r="X33" s="23"/>
      <c r="Y33" s="23">
        <v>83.102677689934751</v>
      </c>
      <c r="Z33" s="23"/>
      <c r="AA33" s="23"/>
      <c r="AB33" s="23"/>
      <c r="AC33" s="23"/>
      <c r="AD33" s="23"/>
      <c r="AE33" s="23"/>
      <c r="AF33" s="23"/>
      <c r="AG33" s="23"/>
      <c r="AH33" s="23">
        <v>0.3310025745361162</v>
      </c>
      <c r="AI33" s="23"/>
      <c r="AJ33" s="23"/>
      <c r="AK33" s="23">
        <v>6.0875978967715536</v>
      </c>
      <c r="AL33" s="23">
        <v>24.350391587086214</v>
      </c>
      <c r="AM33" s="23">
        <v>4.5080222907771104</v>
      </c>
      <c r="AN33" s="23"/>
      <c r="AO33" s="23"/>
      <c r="AP33" s="23">
        <v>887.58589360403994</v>
      </c>
      <c r="AQ33" s="23"/>
      <c r="AR33" s="23"/>
      <c r="AS33" s="23">
        <v>472.7078314890104</v>
      </c>
      <c r="AT33" s="23">
        <v>0.83437499999999998</v>
      </c>
      <c r="AU33" s="23">
        <v>2692.9601171667337</v>
      </c>
      <c r="AV33" s="23"/>
      <c r="AW33" s="23"/>
      <c r="AX33" s="23"/>
      <c r="AY33" s="23">
        <v>1201.9133701520598</v>
      </c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>
        <v>15.023414313213864</v>
      </c>
      <c r="BP33" s="23"/>
      <c r="BQ33" s="23">
        <v>61.308109521146562</v>
      </c>
      <c r="BR33" s="24">
        <v>13675.051951183872</v>
      </c>
    </row>
    <row r="34" spans="1:70" x14ac:dyDescent="0.2">
      <c r="A34" s="13"/>
      <c r="B34" s="13"/>
      <c r="C34" s="21">
        <v>294</v>
      </c>
      <c r="D34" s="22"/>
      <c r="E34" s="23">
        <v>340.23855775527943</v>
      </c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>
        <v>3619.7243261087242</v>
      </c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>
        <v>0.44133676604815492</v>
      </c>
      <c r="AI34" s="23"/>
      <c r="AJ34" s="23"/>
      <c r="AK34" s="23"/>
      <c r="AL34" s="23">
        <v>12.175195793543107</v>
      </c>
      <c r="AM34" s="23">
        <v>42.365191960964381</v>
      </c>
      <c r="AN34" s="23"/>
      <c r="AO34" s="23"/>
      <c r="AP34" s="23">
        <v>443.79294680201997</v>
      </c>
      <c r="AQ34" s="23"/>
      <c r="AR34" s="23"/>
      <c r="AS34" s="23">
        <v>2127.1852417005466</v>
      </c>
      <c r="AT34" s="23">
        <v>0.55625000000000002</v>
      </c>
      <c r="AU34" s="23">
        <v>1009.8600439375251</v>
      </c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>
        <v>1171.3316330380499</v>
      </c>
      <c r="BG34" s="23"/>
      <c r="BH34" s="23"/>
      <c r="BI34" s="23"/>
      <c r="BJ34" s="23"/>
      <c r="BK34" s="23"/>
      <c r="BL34" s="23"/>
      <c r="BM34" s="23"/>
      <c r="BN34" s="23">
        <v>0.50256124877797914</v>
      </c>
      <c r="BO34" s="23"/>
      <c r="BP34" s="23"/>
      <c r="BQ34" s="23">
        <v>136.94391433408623</v>
      </c>
      <c r="BR34" s="24">
        <v>8905.1171994455653</v>
      </c>
    </row>
    <row r="35" spans="1:70" x14ac:dyDescent="0.2">
      <c r="A35" s="13"/>
      <c r="B35" s="13"/>
      <c r="C35" s="21">
        <v>295</v>
      </c>
      <c r="D35" s="22"/>
      <c r="E35" s="23">
        <v>3965.932377720098</v>
      </c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>
        <v>953.03081479185971</v>
      </c>
      <c r="W35" s="23">
        <v>5429.5864891630863</v>
      </c>
      <c r="X35" s="23"/>
      <c r="Y35" s="23">
        <v>23.562232288630831</v>
      </c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>
        <v>244.49609871054292</v>
      </c>
      <c r="AL35" s="23">
        <v>18.262793690314659</v>
      </c>
      <c r="AM35" s="23">
        <v>46.873214251741487</v>
      </c>
      <c r="AN35" s="23"/>
      <c r="AO35" s="23"/>
      <c r="AP35" s="23">
        <v>601.44170638427977</v>
      </c>
      <c r="AQ35" s="23"/>
      <c r="AR35" s="23"/>
      <c r="AS35" s="23"/>
      <c r="AT35" s="23">
        <v>1.2515624999999999</v>
      </c>
      <c r="AU35" s="23">
        <v>4376.0601903959423</v>
      </c>
      <c r="AV35" s="23">
        <v>486.23812459083422</v>
      </c>
      <c r="AW35" s="23"/>
      <c r="AX35" s="23"/>
      <c r="AY35" s="23">
        <v>400.63779005068659</v>
      </c>
      <c r="AZ35" s="23"/>
      <c r="BA35" s="23"/>
      <c r="BB35" s="23"/>
      <c r="BC35" s="23"/>
      <c r="BD35" s="23"/>
      <c r="BE35" s="23"/>
      <c r="BF35" s="23">
        <v>2693.8988204666457</v>
      </c>
      <c r="BG35" s="23"/>
      <c r="BH35" s="23"/>
      <c r="BI35" s="23">
        <v>1624.8508847285632</v>
      </c>
      <c r="BJ35" s="23"/>
      <c r="BK35" s="23"/>
      <c r="BL35" s="23"/>
      <c r="BM35" s="23"/>
      <c r="BN35" s="23"/>
      <c r="BO35" s="23">
        <v>139.43590753999698</v>
      </c>
      <c r="BP35" s="23">
        <v>22.222040093137309</v>
      </c>
      <c r="BQ35" s="23">
        <v>49.559220580615893</v>
      </c>
      <c r="BR35" s="24">
        <v>21077.340267946973</v>
      </c>
    </row>
    <row r="36" spans="1:70" x14ac:dyDescent="0.2">
      <c r="A36" s="13"/>
      <c r="B36" s="13"/>
      <c r="C36" s="21">
        <v>296</v>
      </c>
      <c r="D36" s="22">
        <v>318.09133598284416</v>
      </c>
      <c r="E36" s="23">
        <v>1850.0649503844134</v>
      </c>
      <c r="F36" s="23"/>
      <c r="G36" s="23">
        <v>767.46249999999998</v>
      </c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>
        <v>3263.4100340494715</v>
      </c>
      <c r="X36" s="23"/>
      <c r="Y36" s="23">
        <v>94.248929154523324</v>
      </c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>
        <v>113.57150901056181</v>
      </c>
      <c r="AN36" s="23"/>
      <c r="AO36" s="23"/>
      <c r="AP36" s="23">
        <v>443.79294680201997</v>
      </c>
      <c r="AQ36" s="23"/>
      <c r="AR36" s="23"/>
      <c r="AS36" s="23"/>
      <c r="AT36" s="23">
        <v>0.83437499999999998</v>
      </c>
      <c r="AU36" s="23">
        <v>5385.9202343334673</v>
      </c>
      <c r="AV36" s="23">
        <v>100.71894345437795</v>
      </c>
      <c r="AW36" s="23"/>
      <c r="AX36" s="23"/>
      <c r="AY36" s="23">
        <v>801.27558010137318</v>
      </c>
      <c r="AZ36" s="23">
        <v>23.467509708160357</v>
      </c>
      <c r="BA36" s="23"/>
      <c r="BB36" s="23"/>
      <c r="BC36" s="23"/>
      <c r="BD36" s="23"/>
      <c r="BE36" s="23"/>
      <c r="BF36" s="23">
        <v>248.92846396069424</v>
      </c>
      <c r="BG36" s="23"/>
      <c r="BH36" s="23"/>
      <c r="BI36" s="23"/>
      <c r="BJ36" s="23"/>
      <c r="BK36" s="23"/>
      <c r="BL36" s="23"/>
      <c r="BM36" s="23"/>
      <c r="BN36" s="23"/>
      <c r="BO36" s="23">
        <v>146.94761469660392</v>
      </c>
      <c r="BP36" s="23"/>
      <c r="BQ36" s="23">
        <v>47.707803114329195</v>
      </c>
      <c r="BR36" s="24">
        <v>13606.442729752842</v>
      </c>
    </row>
    <row r="37" spans="1:70" x14ac:dyDescent="0.2">
      <c r="A37" s="13"/>
      <c r="B37" s="13"/>
      <c r="C37" s="21">
        <v>297</v>
      </c>
      <c r="D37" s="22"/>
      <c r="E37" s="23">
        <v>5061.084131789944</v>
      </c>
      <c r="F37" s="23">
        <v>2012.6828794534936</v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>
        <v>1577.2900576010065</v>
      </c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>
        <v>930.75889818710459</v>
      </c>
      <c r="AL37" s="23">
        <v>36.525587380629318</v>
      </c>
      <c r="AM37" s="23"/>
      <c r="AN37" s="23"/>
      <c r="AO37" s="23"/>
      <c r="AP37" s="23"/>
      <c r="AQ37" s="23"/>
      <c r="AR37" s="23"/>
      <c r="AS37" s="23"/>
      <c r="AT37" s="23">
        <v>0.27812500000000001</v>
      </c>
      <c r="AU37" s="23">
        <v>3702.8201611042587</v>
      </c>
      <c r="AV37" s="23"/>
      <c r="AW37" s="23"/>
      <c r="AX37" s="23"/>
      <c r="AY37" s="23"/>
      <c r="AZ37" s="23">
        <v>11.733754854080178</v>
      </c>
      <c r="BA37" s="23"/>
      <c r="BB37" s="23"/>
      <c r="BC37" s="23"/>
      <c r="BD37" s="23"/>
      <c r="BE37" s="23"/>
      <c r="BF37" s="23">
        <v>62.004270341101353</v>
      </c>
      <c r="BG37" s="23"/>
      <c r="BH37" s="23"/>
      <c r="BI37" s="23"/>
      <c r="BJ37" s="23"/>
      <c r="BK37" s="23"/>
      <c r="BL37" s="23"/>
      <c r="BM37" s="23"/>
      <c r="BN37" s="23"/>
      <c r="BO37" s="23">
        <v>37.558535783034664</v>
      </c>
      <c r="BP37" s="23">
        <v>22.222040093137309</v>
      </c>
      <c r="BQ37" s="23">
        <v>50.128805637655979</v>
      </c>
      <c r="BR37" s="24">
        <v>13505.087247225447</v>
      </c>
    </row>
    <row r="38" spans="1:70" x14ac:dyDescent="0.2">
      <c r="A38" s="13"/>
      <c r="B38" s="13"/>
      <c r="C38" s="21">
        <v>298</v>
      </c>
      <c r="D38" s="22"/>
      <c r="E38" s="23">
        <v>3062.147019797515</v>
      </c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>
        <v>1882.6051330067116</v>
      </c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>
        <v>24.350391587086214</v>
      </c>
      <c r="AM38" s="23"/>
      <c r="AN38" s="23"/>
      <c r="AO38" s="23"/>
      <c r="AP38" s="23"/>
      <c r="AQ38" s="23"/>
      <c r="AR38" s="23"/>
      <c r="AS38" s="23"/>
      <c r="AT38" s="23">
        <v>0.27812500000000001</v>
      </c>
      <c r="AU38" s="23">
        <v>5722.5402489793087</v>
      </c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>
        <v>329.60759339594108</v>
      </c>
      <c r="BG38" s="23"/>
      <c r="BH38" s="23"/>
      <c r="BI38" s="23"/>
      <c r="BJ38" s="23">
        <v>549.02626901459553</v>
      </c>
      <c r="BK38" s="23"/>
      <c r="BL38" s="23"/>
      <c r="BM38" s="23"/>
      <c r="BN38" s="23"/>
      <c r="BO38" s="23">
        <v>15.023414313213864</v>
      </c>
      <c r="BP38" s="23">
        <v>2.0475793534200637</v>
      </c>
      <c r="BQ38" s="23">
        <v>118.69992272878289</v>
      </c>
      <c r="BR38" s="24">
        <v>11706.325697176579</v>
      </c>
    </row>
    <row r="39" spans="1:70" x14ac:dyDescent="0.2">
      <c r="A39" s="13"/>
      <c r="B39" s="13"/>
      <c r="C39" s="21">
        <v>303</v>
      </c>
      <c r="D39" s="22">
        <v>106.03044532761471</v>
      </c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>
        <v>1308.3464671714764</v>
      </c>
      <c r="X39" s="23"/>
      <c r="Y39" s="23"/>
      <c r="Z39" s="23"/>
      <c r="AA39" s="23">
        <v>1.9818065431069583</v>
      </c>
      <c r="AB39" s="23"/>
      <c r="AC39" s="23">
        <v>809.91355729585462</v>
      </c>
      <c r="AD39" s="23"/>
      <c r="AE39" s="23"/>
      <c r="AF39" s="23"/>
      <c r="AG39" s="23"/>
      <c r="AH39" s="23">
        <v>1.1033419151203874</v>
      </c>
      <c r="AI39" s="23"/>
      <c r="AJ39" s="23"/>
      <c r="AK39" s="23"/>
      <c r="AL39" s="23">
        <v>6.0875978967715536</v>
      </c>
      <c r="AM39" s="23"/>
      <c r="AN39" s="23">
        <v>6.0875978967715536</v>
      </c>
      <c r="AO39" s="23"/>
      <c r="AP39" s="23"/>
      <c r="AQ39" s="23"/>
      <c r="AR39" s="23"/>
      <c r="AS39" s="23">
        <v>671.51176510250878</v>
      </c>
      <c r="AT39" s="23"/>
      <c r="AU39" s="23">
        <v>673.24002929168341</v>
      </c>
      <c r="AV39" s="23"/>
      <c r="AW39" s="23"/>
      <c r="AX39" s="23"/>
      <c r="AY39" s="23"/>
      <c r="AZ39" s="23"/>
      <c r="BA39" s="23">
        <v>4.9699892029396606</v>
      </c>
      <c r="BB39" s="23"/>
      <c r="BC39" s="23">
        <v>164.14420378063221</v>
      </c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>
        <v>2.0102449951119166</v>
      </c>
      <c r="BO39" s="23">
        <v>7.5117071566069322</v>
      </c>
      <c r="BP39" s="23">
        <v>2.0475793534200637</v>
      </c>
      <c r="BQ39" s="23">
        <v>47.138218057289109</v>
      </c>
      <c r="BR39" s="24">
        <v>3812.1245509869086</v>
      </c>
    </row>
    <row r="40" spans="1:70" x14ac:dyDescent="0.2">
      <c r="A40" s="13"/>
      <c r="B40" s="13"/>
      <c r="C40" s="21">
        <v>304</v>
      </c>
      <c r="D40" s="22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>
        <v>2762.7509550109244</v>
      </c>
      <c r="W40" s="23">
        <v>3227.038549073297</v>
      </c>
      <c r="X40" s="23"/>
      <c r="Y40" s="23">
        <v>116.07182317316727</v>
      </c>
      <c r="Z40" s="23"/>
      <c r="AA40" s="23">
        <v>3.6804978657700653</v>
      </c>
      <c r="AB40" s="23"/>
      <c r="AC40" s="23">
        <v>809.91355729585462</v>
      </c>
      <c r="AD40" s="23"/>
      <c r="AE40" s="23"/>
      <c r="AF40" s="23"/>
      <c r="AG40" s="23"/>
      <c r="AH40" s="23">
        <v>0.3310025745361162</v>
      </c>
      <c r="AI40" s="23"/>
      <c r="AJ40" s="23"/>
      <c r="AK40" s="23"/>
      <c r="AL40" s="23"/>
      <c r="AM40" s="23"/>
      <c r="AN40" s="23"/>
      <c r="AO40" s="23"/>
      <c r="AP40" s="23"/>
      <c r="AQ40" s="23">
        <v>423.40532317837847</v>
      </c>
      <c r="AR40" s="23"/>
      <c r="AS40" s="23"/>
      <c r="AT40" s="23"/>
      <c r="AU40" s="23"/>
      <c r="AV40" s="23"/>
      <c r="AW40" s="23">
        <v>1298.3113300925249</v>
      </c>
      <c r="AX40" s="23"/>
      <c r="AY40" s="23">
        <v>801.27558010137318</v>
      </c>
      <c r="AZ40" s="23"/>
      <c r="BA40" s="23"/>
      <c r="BB40" s="23"/>
      <c r="BC40" s="23">
        <v>2267.1400429558112</v>
      </c>
      <c r="BD40" s="23"/>
      <c r="BE40" s="23"/>
      <c r="BF40" s="23">
        <v>746.78539188208276</v>
      </c>
      <c r="BG40" s="23"/>
      <c r="BH40" s="23"/>
      <c r="BI40" s="23"/>
      <c r="BJ40" s="23"/>
      <c r="BK40" s="23"/>
      <c r="BL40" s="23"/>
      <c r="BM40" s="23"/>
      <c r="BN40" s="23"/>
      <c r="BO40" s="23">
        <v>0.29070984172599634</v>
      </c>
      <c r="BP40" s="23"/>
      <c r="BQ40" s="23">
        <v>87.013428544597858</v>
      </c>
      <c r="BR40" s="24">
        <v>12544.008191590043</v>
      </c>
    </row>
    <row r="41" spans="1:70" x14ac:dyDescent="0.2">
      <c r="A41" s="13"/>
      <c r="B41" s="13"/>
      <c r="C41" s="21">
        <v>305</v>
      </c>
      <c r="D41" s="22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>
        <v>4695.4986878268446</v>
      </c>
      <c r="X41" s="23"/>
      <c r="Y41" s="23">
        <v>392.70387147718048</v>
      </c>
      <c r="Z41" s="23"/>
      <c r="AA41" s="23">
        <v>1.1324608817754047</v>
      </c>
      <c r="AB41" s="23"/>
      <c r="AC41" s="23"/>
      <c r="AD41" s="23"/>
      <c r="AE41" s="23"/>
      <c r="AF41" s="23"/>
      <c r="AG41" s="23"/>
      <c r="AH41" s="23">
        <v>1.5446786811685422</v>
      </c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>
        <v>2836.2469889340623</v>
      </c>
      <c r="AT41" s="23"/>
      <c r="AU41" s="23"/>
      <c r="AV41" s="23"/>
      <c r="AW41" s="23">
        <v>1122.3011935056375</v>
      </c>
      <c r="AX41" s="23"/>
      <c r="AY41" s="23">
        <v>2403.8267403041195</v>
      </c>
      <c r="AZ41" s="23"/>
      <c r="BA41" s="23">
        <v>4.9699892029396606</v>
      </c>
      <c r="BB41" s="23"/>
      <c r="BC41" s="23">
        <v>210.41443684302891</v>
      </c>
      <c r="BD41" s="23"/>
      <c r="BE41" s="23"/>
      <c r="BF41" s="23">
        <v>746.78539188208276</v>
      </c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>
        <v>12.10501261663393</v>
      </c>
      <c r="BR41" s="24">
        <v>12427.529452155475</v>
      </c>
    </row>
    <row r="42" spans="1:70" x14ac:dyDescent="0.2">
      <c r="A42" s="13"/>
      <c r="B42" s="13"/>
      <c r="C42" s="21">
        <v>306</v>
      </c>
      <c r="D42" s="22"/>
      <c r="E42" s="23"/>
      <c r="F42" s="23"/>
      <c r="G42" s="23">
        <v>767.46249999999998</v>
      </c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>
        <v>4949.530010497936</v>
      </c>
      <c r="X42" s="23"/>
      <c r="Y42" s="23"/>
      <c r="Z42" s="23"/>
      <c r="AA42" s="23">
        <v>2.2649217635508094</v>
      </c>
      <c r="AB42" s="23"/>
      <c r="AC42" s="23"/>
      <c r="AD42" s="23"/>
      <c r="AE42" s="23"/>
      <c r="AF42" s="23"/>
      <c r="AG42" s="23"/>
      <c r="AH42" s="23">
        <v>0.44133676604815492</v>
      </c>
      <c r="AI42" s="23"/>
      <c r="AJ42" s="23"/>
      <c r="AK42" s="23"/>
      <c r="AL42" s="23"/>
      <c r="AM42" s="23"/>
      <c r="AN42" s="23"/>
      <c r="AO42" s="23"/>
      <c r="AP42" s="23">
        <v>1331.3788404060599</v>
      </c>
      <c r="AQ42" s="23"/>
      <c r="AR42" s="23"/>
      <c r="AS42" s="23">
        <v>709.06174723351558</v>
      </c>
      <c r="AT42" s="23"/>
      <c r="AU42" s="23">
        <v>1346.4800585833668</v>
      </c>
      <c r="AV42" s="23"/>
      <c r="AW42" s="23">
        <v>6783.0142959935993</v>
      </c>
      <c r="AX42" s="23"/>
      <c r="AY42" s="23">
        <v>8012.7558010137318</v>
      </c>
      <c r="AZ42" s="23"/>
      <c r="BA42" s="23"/>
      <c r="BB42" s="23"/>
      <c r="BC42" s="23">
        <v>43.101426346724686</v>
      </c>
      <c r="BD42" s="23"/>
      <c r="BE42" s="23"/>
      <c r="BF42" s="23">
        <v>1420.2600969987443</v>
      </c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>
        <v>45.044700338669728</v>
      </c>
      <c r="BR42" s="24">
        <v>25410.795735941945</v>
      </c>
    </row>
    <row r="43" spans="1:70" x14ac:dyDescent="0.2">
      <c r="A43" s="13"/>
      <c r="B43" s="13"/>
      <c r="C43" s="21">
        <v>307</v>
      </c>
      <c r="D43" s="22"/>
      <c r="E43" s="23">
        <v>340.23855775527943</v>
      </c>
      <c r="F43" s="23"/>
      <c r="G43" s="23"/>
      <c r="H43" s="23"/>
      <c r="I43" s="23"/>
      <c r="J43" s="23"/>
      <c r="K43" s="23"/>
      <c r="L43" s="23"/>
      <c r="M43" s="23">
        <v>998.39416525239915</v>
      </c>
      <c r="N43" s="23">
        <v>67.690693197082425</v>
      </c>
      <c r="O43" s="23"/>
      <c r="P43" s="23"/>
      <c r="Q43" s="23"/>
      <c r="R43" s="23"/>
      <c r="S43" s="23"/>
      <c r="T43" s="23"/>
      <c r="U43" s="23"/>
      <c r="V43" s="23">
        <v>2590.206758339411</v>
      </c>
      <c r="W43" s="23">
        <v>7006.8765467640924</v>
      </c>
      <c r="X43" s="23"/>
      <c r="Y43" s="23"/>
      <c r="Z43" s="23"/>
      <c r="AA43" s="23">
        <v>1.9818065431069583</v>
      </c>
      <c r="AB43" s="23"/>
      <c r="AC43" s="23">
        <v>809.91355729585462</v>
      </c>
      <c r="AD43" s="23"/>
      <c r="AE43" s="23"/>
      <c r="AF43" s="23"/>
      <c r="AG43" s="23"/>
      <c r="AH43" s="23">
        <v>1.5446786811685422</v>
      </c>
      <c r="AI43" s="23"/>
      <c r="AJ43" s="23"/>
      <c r="AK43" s="23"/>
      <c r="AL43" s="23"/>
      <c r="AM43" s="23"/>
      <c r="AN43" s="23">
        <v>244.49609871054292</v>
      </c>
      <c r="AO43" s="23"/>
      <c r="AP43" s="23">
        <v>1331.3788404060599</v>
      </c>
      <c r="AQ43" s="23"/>
      <c r="AR43" s="23"/>
      <c r="AS43" s="23">
        <v>1343.0235302050176</v>
      </c>
      <c r="AT43" s="23"/>
      <c r="AU43" s="23">
        <v>1346.4800585833668</v>
      </c>
      <c r="AV43" s="23"/>
      <c r="AW43" s="23"/>
      <c r="AX43" s="23"/>
      <c r="AY43" s="23">
        <v>1201.9133701520598</v>
      </c>
      <c r="AZ43" s="23"/>
      <c r="BA43" s="23"/>
      <c r="BB43" s="23"/>
      <c r="BC43" s="23">
        <v>34.684848873003531</v>
      </c>
      <c r="BD43" s="23"/>
      <c r="BE43" s="23">
        <v>173.08099887074334</v>
      </c>
      <c r="BF43" s="23">
        <v>746.78539188208276</v>
      </c>
      <c r="BG43" s="23"/>
      <c r="BH43" s="23"/>
      <c r="BI43" s="23"/>
      <c r="BJ43" s="23"/>
      <c r="BK43" s="23"/>
      <c r="BL43" s="23"/>
      <c r="BM43" s="23"/>
      <c r="BN43" s="23">
        <v>0.50256124877797914</v>
      </c>
      <c r="BO43" s="23">
        <v>7.5117071566069322</v>
      </c>
      <c r="BP43" s="23"/>
      <c r="BQ43" s="23">
        <v>9.2425018648291513</v>
      </c>
      <c r="BR43" s="24">
        <v>18255.946671781479</v>
      </c>
    </row>
    <row r="44" spans="1:70" x14ac:dyDescent="0.2">
      <c r="A44" s="13"/>
      <c r="B44" s="13"/>
      <c r="C44" s="21">
        <v>308</v>
      </c>
      <c r="D44" s="22"/>
      <c r="E44" s="23"/>
      <c r="F44" s="23"/>
      <c r="G44" s="23"/>
      <c r="H44" s="23"/>
      <c r="I44" s="23"/>
      <c r="J44" s="23">
        <v>2.593034515359999</v>
      </c>
      <c r="K44" s="23"/>
      <c r="L44" s="23"/>
      <c r="M44" s="23"/>
      <c r="N44" s="23"/>
      <c r="O44" s="23"/>
      <c r="P44" s="23"/>
      <c r="Q44" s="23"/>
      <c r="R44" s="23"/>
      <c r="S44" s="23">
        <v>10850</v>
      </c>
      <c r="T44" s="23"/>
      <c r="U44" s="23"/>
      <c r="V44" s="23">
        <v>476.51540739592986</v>
      </c>
      <c r="W44" s="23">
        <v>2347.7493439134223</v>
      </c>
      <c r="X44" s="23"/>
      <c r="Y44" s="23">
        <v>392.70387147718048</v>
      </c>
      <c r="Z44" s="23"/>
      <c r="AA44" s="23">
        <v>0.28311522044385118</v>
      </c>
      <c r="AB44" s="23"/>
      <c r="AC44" s="23">
        <v>809.91355729585462</v>
      </c>
      <c r="AD44" s="23"/>
      <c r="AE44" s="23">
        <v>0.28343781399777773</v>
      </c>
      <c r="AF44" s="23"/>
      <c r="AG44" s="23"/>
      <c r="AH44" s="23"/>
      <c r="AI44" s="23"/>
      <c r="AJ44" s="23">
        <v>4792.9198364691711</v>
      </c>
      <c r="AK44" s="23">
        <v>1033.6396409228757</v>
      </c>
      <c r="AL44" s="23">
        <v>6.0875978967715536</v>
      </c>
      <c r="AM44" s="23"/>
      <c r="AN44" s="23">
        <v>57.114037236404933</v>
      </c>
      <c r="AO44" s="23"/>
      <c r="AP44" s="23">
        <v>2662.7576808121198</v>
      </c>
      <c r="AQ44" s="23"/>
      <c r="AR44" s="23">
        <v>12596.443914628733</v>
      </c>
      <c r="AS44" s="23">
        <v>335.75588255125439</v>
      </c>
      <c r="AT44" s="23"/>
      <c r="AU44" s="23">
        <v>336.62001464584171</v>
      </c>
      <c r="AV44" s="23">
        <v>486.23812459083422</v>
      </c>
      <c r="AW44" s="23"/>
      <c r="AX44" s="23"/>
      <c r="AY44" s="23">
        <v>4407.0156905575523</v>
      </c>
      <c r="AZ44" s="23"/>
      <c r="BA44" s="23"/>
      <c r="BB44" s="23"/>
      <c r="BC44" s="23">
        <v>129.30427904017407</v>
      </c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>
        <v>73.764517190027959</v>
      </c>
      <c r="BP44" s="23"/>
      <c r="BQ44" s="23">
        <v>9.684010093307144</v>
      </c>
      <c r="BR44" s="24">
        <v>41807.386994267254</v>
      </c>
    </row>
    <row r="45" spans="1:70" x14ac:dyDescent="0.2">
      <c r="A45" s="13"/>
      <c r="B45" s="13"/>
      <c r="C45" s="21">
        <v>309</v>
      </c>
      <c r="D45" s="22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>
        <v>1841.8339700072829</v>
      </c>
      <c r="W45" s="23">
        <v>7006.8765467640924</v>
      </c>
      <c r="X45" s="23"/>
      <c r="Y45" s="23">
        <v>117.81116144315415</v>
      </c>
      <c r="Z45" s="23"/>
      <c r="AA45" s="23"/>
      <c r="AB45" s="23"/>
      <c r="AC45" s="23"/>
      <c r="AD45" s="23"/>
      <c r="AE45" s="23">
        <v>0.28343781399777773</v>
      </c>
      <c r="AF45" s="23"/>
      <c r="AG45" s="23"/>
      <c r="AH45" s="23"/>
      <c r="AI45" s="23"/>
      <c r="AJ45" s="23"/>
      <c r="AK45" s="23"/>
      <c r="AL45" s="23">
        <v>6.0875978967715536</v>
      </c>
      <c r="AM45" s="23"/>
      <c r="AN45" s="23">
        <v>6.0875978967715536</v>
      </c>
      <c r="AO45" s="23">
        <v>2880.9534452526532</v>
      </c>
      <c r="AP45" s="23">
        <v>1331.3788404060599</v>
      </c>
      <c r="AQ45" s="23">
        <v>423.40532317837847</v>
      </c>
      <c r="AR45" s="23">
        <v>8891.6074691496942</v>
      </c>
      <c r="AS45" s="23"/>
      <c r="AT45" s="23"/>
      <c r="AU45" s="23">
        <v>1009.8600439375251</v>
      </c>
      <c r="AV45" s="23">
        <v>486.23812459083422</v>
      </c>
      <c r="AW45" s="23">
        <v>6491.5566504626249</v>
      </c>
      <c r="AX45" s="23"/>
      <c r="AY45" s="23">
        <v>3605.7401104561795</v>
      </c>
      <c r="AZ45" s="23"/>
      <c r="BA45" s="23"/>
      <c r="BB45" s="23"/>
      <c r="BC45" s="23">
        <v>58.916042316048099</v>
      </c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>
        <v>65.962100191695029</v>
      </c>
      <c r="BP45" s="23"/>
      <c r="BQ45" s="23">
        <v>27.485405342154777</v>
      </c>
      <c r="BR45" s="24">
        <v>34252.083867105925</v>
      </c>
    </row>
    <row r="46" spans="1:70" x14ac:dyDescent="0.2">
      <c r="A46" s="13"/>
      <c r="B46" s="13"/>
      <c r="C46" s="21">
        <v>310</v>
      </c>
      <c r="D46" s="22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>
        <v>6239.5484671407921</v>
      </c>
      <c r="X46" s="23"/>
      <c r="Y46" s="23"/>
      <c r="Z46" s="23"/>
      <c r="AA46" s="23">
        <v>0.56623044088770236</v>
      </c>
      <c r="AB46" s="23"/>
      <c r="AC46" s="23"/>
      <c r="AD46" s="23"/>
      <c r="AE46" s="23"/>
      <c r="AF46" s="23"/>
      <c r="AG46" s="23"/>
      <c r="AH46" s="23">
        <v>0.11033419151203873</v>
      </c>
      <c r="AI46" s="23"/>
      <c r="AJ46" s="23"/>
      <c r="AK46" s="23"/>
      <c r="AL46" s="23"/>
      <c r="AM46" s="23"/>
      <c r="AN46" s="23">
        <v>262.75889240085758</v>
      </c>
      <c r="AO46" s="23">
        <v>1440.4767226263266</v>
      </c>
      <c r="AP46" s="23">
        <v>1775.1717872080799</v>
      </c>
      <c r="AQ46" s="23"/>
      <c r="AR46" s="23"/>
      <c r="AS46" s="23"/>
      <c r="AT46" s="23"/>
      <c r="AU46" s="23">
        <v>3029.5801318125755</v>
      </c>
      <c r="AV46" s="23"/>
      <c r="AW46" s="23"/>
      <c r="AX46" s="23"/>
      <c r="AY46" s="23">
        <v>400.63779005068659</v>
      </c>
      <c r="AZ46" s="23"/>
      <c r="BA46" s="23"/>
      <c r="BB46" s="23"/>
      <c r="BC46" s="23">
        <v>410.99135876106288</v>
      </c>
      <c r="BD46" s="23"/>
      <c r="BE46" s="23"/>
      <c r="BF46" s="23"/>
      <c r="BG46" s="23"/>
      <c r="BH46" s="23"/>
      <c r="BI46" s="23"/>
      <c r="BJ46" s="23"/>
      <c r="BK46" s="23"/>
      <c r="BL46" s="23"/>
      <c r="BM46" s="23">
        <v>10.964901018865781</v>
      </c>
      <c r="BN46" s="23">
        <v>12.30385653569728</v>
      </c>
      <c r="BO46" s="23">
        <v>65.962100191695029</v>
      </c>
      <c r="BP46" s="23">
        <v>2.0475793534200637</v>
      </c>
      <c r="BQ46" s="23">
        <v>46.4973018526658</v>
      </c>
      <c r="BR46" s="24">
        <v>13697.617453585126</v>
      </c>
    </row>
    <row r="47" spans="1:70" x14ac:dyDescent="0.2">
      <c r="A47" s="13"/>
      <c r="B47" s="13"/>
      <c r="C47" s="21">
        <v>311</v>
      </c>
      <c r="D47" s="22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>
        <v>2580.3214493667779</v>
      </c>
      <c r="X47" s="23"/>
      <c r="Y47" s="23"/>
      <c r="Z47" s="23"/>
      <c r="AA47" s="23">
        <v>1.9818065431069583</v>
      </c>
      <c r="AB47" s="23"/>
      <c r="AC47" s="23"/>
      <c r="AD47" s="23"/>
      <c r="AE47" s="23"/>
      <c r="AF47" s="23"/>
      <c r="AG47" s="23"/>
      <c r="AH47" s="23">
        <v>0.44133676604815492</v>
      </c>
      <c r="AI47" s="23"/>
      <c r="AJ47" s="23"/>
      <c r="AK47" s="23">
        <v>244.49609871054292</v>
      </c>
      <c r="AL47" s="23"/>
      <c r="AM47" s="23"/>
      <c r="AN47" s="23"/>
      <c r="AO47" s="23"/>
      <c r="AP47" s="23"/>
      <c r="AQ47" s="23"/>
      <c r="AR47" s="23"/>
      <c r="AS47" s="23">
        <v>472.7078314890104</v>
      </c>
      <c r="AT47" s="23"/>
      <c r="AU47" s="23">
        <v>673.24002929168341</v>
      </c>
      <c r="AV47" s="23"/>
      <c r="AW47" s="23"/>
      <c r="AX47" s="23"/>
      <c r="AY47" s="23"/>
      <c r="AZ47" s="23"/>
      <c r="BA47" s="23">
        <v>34.789924420577627</v>
      </c>
      <c r="BB47" s="23"/>
      <c r="BC47" s="23"/>
      <c r="BD47" s="23"/>
      <c r="BE47" s="23"/>
      <c r="BF47" s="23">
        <v>248.92846396069424</v>
      </c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>
        <v>61.664233197249828</v>
      </c>
      <c r="BR47" s="24">
        <v>4318.5711737456913</v>
      </c>
    </row>
    <row r="48" spans="1:70" x14ac:dyDescent="0.2">
      <c r="A48" s="13"/>
      <c r="B48" s="13"/>
      <c r="C48" s="21">
        <v>312</v>
      </c>
      <c r="D48" s="22"/>
      <c r="E48" s="23">
        <v>680.47711551055886</v>
      </c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>
        <v>700.44716671055994</v>
      </c>
      <c r="R48" s="23"/>
      <c r="S48" s="23"/>
      <c r="T48" s="23"/>
      <c r="U48" s="23"/>
      <c r="V48" s="23"/>
      <c r="W48" s="23">
        <v>4051.9127948094419</v>
      </c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>
        <v>244.49609871054292</v>
      </c>
      <c r="AO48" s="23"/>
      <c r="AP48" s="23">
        <v>2662.7576808121198</v>
      </c>
      <c r="AQ48" s="23"/>
      <c r="AR48" s="23"/>
      <c r="AS48" s="23"/>
      <c r="AT48" s="23">
        <v>0.27812500000000001</v>
      </c>
      <c r="AU48" s="23">
        <v>673.24002929168341</v>
      </c>
      <c r="AV48" s="23">
        <v>486.23812459083422</v>
      </c>
      <c r="AW48" s="23"/>
      <c r="AX48" s="23"/>
      <c r="AY48" s="23"/>
      <c r="AZ48" s="23"/>
      <c r="BA48" s="23"/>
      <c r="BB48" s="23"/>
      <c r="BC48" s="23"/>
      <c r="BD48" s="23"/>
      <c r="BE48" s="23">
        <v>346.16199774148669</v>
      </c>
      <c r="BF48" s="23"/>
      <c r="BG48" s="23"/>
      <c r="BH48" s="23"/>
      <c r="BI48" s="23"/>
      <c r="BJ48" s="23"/>
      <c r="BK48" s="23"/>
      <c r="BL48" s="23"/>
      <c r="BM48" s="23"/>
      <c r="BN48" s="23"/>
      <c r="BO48" s="23">
        <v>65.962100191695029</v>
      </c>
      <c r="BP48" s="23"/>
      <c r="BQ48" s="23">
        <v>97.780951198984027</v>
      </c>
      <c r="BR48" s="24">
        <v>10009.752184567908</v>
      </c>
    </row>
    <row r="49" spans="1:70" x14ac:dyDescent="0.2">
      <c r="A49" s="13"/>
      <c r="B49" s="13"/>
      <c r="C49" s="21">
        <v>313</v>
      </c>
      <c r="D49" s="22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>
        <v>4695.4986878268446</v>
      </c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>
        <v>36.525587380629318</v>
      </c>
      <c r="AM49" s="23">
        <v>4.5080222907771104</v>
      </c>
      <c r="AN49" s="23">
        <v>108.14047657603831</v>
      </c>
      <c r="AO49" s="23"/>
      <c r="AP49" s="23">
        <v>443.79294680201997</v>
      </c>
      <c r="AQ49" s="23">
        <v>521.74133423209844</v>
      </c>
      <c r="AR49" s="23"/>
      <c r="AS49" s="23"/>
      <c r="AT49" s="23">
        <v>0.55625000000000002</v>
      </c>
      <c r="AU49" s="23">
        <v>2692.9601171667337</v>
      </c>
      <c r="AV49" s="23"/>
      <c r="AW49" s="23"/>
      <c r="AX49" s="23"/>
      <c r="AY49" s="23"/>
      <c r="AZ49" s="23"/>
      <c r="BA49" s="23"/>
      <c r="BB49" s="23"/>
      <c r="BC49" s="23">
        <v>34.684848873003531</v>
      </c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>
        <v>1.0051224975559583</v>
      </c>
      <c r="BO49" s="23">
        <v>7.5117071566069322</v>
      </c>
      <c r="BP49" s="23">
        <v>2.0475793534200637</v>
      </c>
      <c r="BQ49" s="23">
        <v>44.076299329339015</v>
      </c>
      <c r="BR49" s="24">
        <v>8593.0489794850673</v>
      </c>
    </row>
    <row r="50" spans="1:70" x14ac:dyDescent="0.2">
      <c r="A50" s="13"/>
      <c r="B50" s="13"/>
      <c r="C50" s="21">
        <v>314</v>
      </c>
      <c r="D50" s="22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>
        <v>2849.265039796308</v>
      </c>
      <c r="X50" s="23"/>
      <c r="Y50" s="23">
        <v>157.08154859087219</v>
      </c>
      <c r="Z50" s="23"/>
      <c r="AA50" s="23"/>
      <c r="AB50" s="23"/>
      <c r="AC50" s="23"/>
      <c r="AD50" s="23"/>
      <c r="AE50" s="23"/>
      <c r="AF50" s="23"/>
      <c r="AG50" s="23"/>
      <c r="AH50" s="23"/>
      <c r="AI50" s="23">
        <v>259.74157899187929</v>
      </c>
      <c r="AJ50" s="23"/>
      <c r="AK50" s="23"/>
      <c r="AL50" s="23">
        <v>30.43798948385777</v>
      </c>
      <c r="AM50" s="23">
        <v>22.540111453885551</v>
      </c>
      <c r="AN50" s="23">
        <v>244.49609871054292</v>
      </c>
      <c r="AO50" s="23"/>
      <c r="AP50" s="23">
        <v>443.79294680201997</v>
      </c>
      <c r="AQ50" s="23">
        <v>423.40532317837847</v>
      </c>
      <c r="AR50" s="23"/>
      <c r="AS50" s="23">
        <v>1007.2676476537631</v>
      </c>
      <c r="AT50" s="23">
        <v>0.6953125</v>
      </c>
      <c r="AU50" s="23">
        <v>2356.3401025208918</v>
      </c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>
        <v>7.8024169983329283</v>
      </c>
      <c r="BP50" s="23"/>
      <c r="BQ50" s="23">
        <v>16.9470176632875</v>
      </c>
      <c r="BR50" s="24">
        <v>7819.8131343440182</v>
      </c>
    </row>
    <row r="51" spans="1:70" x14ac:dyDescent="0.2">
      <c r="A51" s="13"/>
      <c r="B51" s="13"/>
      <c r="C51" s="21">
        <v>315</v>
      </c>
      <c r="D51" s="22">
        <v>636.18267196568831</v>
      </c>
      <c r="E51" s="23">
        <v>340.23855775527943</v>
      </c>
      <c r="F51" s="23"/>
      <c r="G51" s="23"/>
      <c r="H51" s="23"/>
      <c r="I51" s="23"/>
      <c r="J51" s="23"/>
      <c r="K51" s="23"/>
      <c r="L51" s="23">
        <v>0.24477057971907384</v>
      </c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>
        <v>2616.6929343429529</v>
      </c>
      <c r="X51" s="23"/>
      <c r="Y51" s="23">
        <v>16.012281752053795</v>
      </c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>
        <v>244.49609871054292</v>
      </c>
      <c r="AL51" s="23">
        <v>24.350391587086214</v>
      </c>
      <c r="AM51" s="23">
        <v>13.524066872331332</v>
      </c>
      <c r="AN51" s="23">
        <v>244.49609871054292</v>
      </c>
      <c r="AO51" s="23"/>
      <c r="AP51" s="23">
        <v>2662.7576808121198</v>
      </c>
      <c r="AQ51" s="23"/>
      <c r="AR51" s="23"/>
      <c r="AS51" s="23">
        <v>945.4156629780208</v>
      </c>
      <c r="AT51" s="23">
        <v>1.1125</v>
      </c>
      <c r="AU51" s="23">
        <v>3702.8201611042587</v>
      </c>
      <c r="AV51" s="23">
        <v>972.47624918166844</v>
      </c>
      <c r="AW51" s="23"/>
      <c r="AX51" s="23"/>
      <c r="AY51" s="23"/>
      <c r="AZ51" s="23"/>
      <c r="BA51" s="23"/>
      <c r="BB51" s="23"/>
      <c r="BC51" s="23"/>
      <c r="BD51" s="23"/>
      <c r="BE51" s="23"/>
      <c r="BF51" s="23">
        <v>497.85692792138849</v>
      </c>
      <c r="BG51" s="23"/>
      <c r="BH51" s="23"/>
      <c r="BI51" s="23"/>
      <c r="BJ51" s="23"/>
      <c r="BK51" s="23"/>
      <c r="BL51" s="23"/>
      <c r="BM51" s="23"/>
      <c r="BN51" s="23"/>
      <c r="BO51" s="23"/>
      <c r="BP51" s="23">
        <v>4.0951587068401274</v>
      </c>
      <c r="BQ51" s="23">
        <v>64.825589882366145</v>
      </c>
      <c r="BR51" s="24">
        <v>12987.597802862858</v>
      </c>
    </row>
    <row r="52" spans="1:70" x14ac:dyDescent="0.2">
      <c r="A52" s="13"/>
      <c r="B52" s="13"/>
      <c r="C52" s="21">
        <v>316</v>
      </c>
      <c r="D52" s="22"/>
      <c r="E52" s="23">
        <v>1360.9542310211177</v>
      </c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>
        <v>7006.8765467640924</v>
      </c>
      <c r="X52" s="23"/>
      <c r="Y52" s="23"/>
      <c r="Z52" s="23"/>
      <c r="AA52" s="23"/>
      <c r="AB52" s="23"/>
      <c r="AC52" s="23">
        <v>809.91355729585462</v>
      </c>
      <c r="AD52" s="23"/>
      <c r="AE52" s="23"/>
      <c r="AF52" s="23"/>
      <c r="AG52" s="23"/>
      <c r="AH52" s="23"/>
      <c r="AI52" s="23"/>
      <c r="AJ52" s="23"/>
      <c r="AK52" s="23"/>
      <c r="AL52" s="23"/>
      <c r="AM52" s="23">
        <v>37.857169670187268</v>
      </c>
      <c r="AN52" s="23">
        <v>244.49609871054292</v>
      </c>
      <c r="AO52" s="23"/>
      <c r="AP52" s="23"/>
      <c r="AQ52" s="23"/>
      <c r="AR52" s="23"/>
      <c r="AS52" s="23"/>
      <c r="AT52" s="23">
        <v>0.55625000000000002</v>
      </c>
      <c r="AU52" s="23">
        <v>1346.4800585833668</v>
      </c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>
        <v>1624.8508847285632</v>
      </c>
      <c r="BJ52" s="23"/>
      <c r="BK52" s="23"/>
      <c r="BL52" s="23"/>
      <c r="BM52" s="23"/>
      <c r="BN52" s="23"/>
      <c r="BO52" s="23"/>
      <c r="BP52" s="23"/>
      <c r="BQ52" s="23">
        <v>31.116909127144957</v>
      </c>
      <c r="BR52" s="24">
        <v>12463.10170590087</v>
      </c>
    </row>
    <row r="53" spans="1:70" x14ac:dyDescent="0.2">
      <c r="A53" s="13"/>
      <c r="B53" s="13"/>
      <c r="C53" s="21">
        <v>317</v>
      </c>
      <c r="D53" s="22">
        <v>106.03044532761471</v>
      </c>
      <c r="E53" s="23">
        <v>680.47711551055886</v>
      </c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>
        <v>5752.9450390163456</v>
      </c>
      <c r="X53" s="23"/>
      <c r="Y53" s="23">
        <v>15.206344648328859</v>
      </c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>
        <v>12.175195793543107</v>
      </c>
      <c r="AM53" s="23">
        <v>9.0160445815542207</v>
      </c>
      <c r="AN53" s="23">
        <v>244.49609871054292</v>
      </c>
      <c r="AO53" s="23"/>
      <c r="AP53" s="23">
        <v>1360.5321723508191</v>
      </c>
      <c r="AQ53" s="23">
        <v>846.81064635675693</v>
      </c>
      <c r="AR53" s="23"/>
      <c r="AS53" s="23"/>
      <c r="AT53" s="23">
        <v>0.55625000000000002</v>
      </c>
      <c r="AU53" s="23">
        <v>2356.3401025208918</v>
      </c>
      <c r="AV53" s="23"/>
      <c r="AW53" s="23"/>
      <c r="AX53" s="23"/>
      <c r="AY53" s="23"/>
      <c r="AZ53" s="23"/>
      <c r="BA53" s="23">
        <v>14.909967608818981</v>
      </c>
      <c r="BB53" s="23"/>
      <c r="BC53" s="23"/>
      <c r="BD53" s="23"/>
      <c r="BE53" s="23"/>
      <c r="BF53" s="23">
        <v>2020.4241153499843</v>
      </c>
      <c r="BG53" s="23"/>
      <c r="BH53" s="23"/>
      <c r="BI53" s="23"/>
      <c r="BJ53" s="23">
        <v>759.67819720000477</v>
      </c>
      <c r="BK53" s="23"/>
      <c r="BL53" s="23"/>
      <c r="BM53" s="23"/>
      <c r="BN53" s="23"/>
      <c r="BO53" s="23">
        <v>15.314124154939861</v>
      </c>
      <c r="BP53" s="23"/>
      <c r="BQ53" s="23">
        <v>74.338830870923843</v>
      </c>
      <c r="BR53" s="24">
        <v>14269.250690001627</v>
      </c>
    </row>
    <row r="54" spans="1:70" x14ac:dyDescent="0.2">
      <c r="A54" s="13"/>
      <c r="B54" s="13"/>
      <c r="C54" s="21">
        <v>318</v>
      </c>
      <c r="D54" s="22">
        <v>212.06089065522943</v>
      </c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>
        <v>700.44716671055994</v>
      </c>
      <c r="R54" s="23"/>
      <c r="S54" s="23"/>
      <c r="T54" s="23"/>
      <c r="U54" s="23"/>
      <c r="V54" s="23"/>
      <c r="W54" s="23">
        <v>5429.5864891630863</v>
      </c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>
        <v>930.75889818710459</v>
      </c>
      <c r="AL54" s="23">
        <v>156.84125975021072</v>
      </c>
      <c r="AM54" s="23"/>
      <c r="AN54" s="23"/>
      <c r="AO54" s="23"/>
      <c r="AP54" s="23">
        <v>887.58589360403994</v>
      </c>
      <c r="AQ54" s="23"/>
      <c r="AR54" s="23"/>
      <c r="AS54" s="23">
        <v>671.51176510250878</v>
      </c>
      <c r="AT54" s="23">
        <v>0.97343749999999996</v>
      </c>
      <c r="AU54" s="23">
        <v>3029.5801318125755</v>
      </c>
      <c r="AV54" s="23"/>
      <c r="AW54" s="23"/>
      <c r="AX54" s="23"/>
      <c r="AY54" s="23"/>
      <c r="AZ54" s="23"/>
      <c r="BA54" s="23">
        <v>4.9699892029396606</v>
      </c>
      <c r="BB54" s="23"/>
      <c r="BC54" s="23"/>
      <c r="BD54" s="23"/>
      <c r="BE54" s="23"/>
      <c r="BF54" s="23"/>
      <c r="BG54" s="23">
        <v>242.00460433547849</v>
      </c>
      <c r="BH54" s="23"/>
      <c r="BI54" s="23"/>
      <c r="BJ54" s="23"/>
      <c r="BK54" s="23"/>
      <c r="BL54" s="23"/>
      <c r="BM54" s="23"/>
      <c r="BN54" s="23">
        <v>1.5076837463339374</v>
      </c>
      <c r="BO54" s="23">
        <v>30.628248309879723</v>
      </c>
      <c r="BP54" s="23"/>
      <c r="BQ54" s="23">
        <v>100.25761127531196</v>
      </c>
      <c r="BR54" s="24">
        <v>12398.714069355263</v>
      </c>
    </row>
    <row r="55" spans="1:70" x14ac:dyDescent="0.2">
      <c r="A55" s="13"/>
      <c r="B55" s="13"/>
      <c r="C55" s="21">
        <v>319</v>
      </c>
      <c r="D55" s="22"/>
      <c r="E55" s="23">
        <v>1360.9542310211177</v>
      </c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>
        <v>2078.8057534838922</v>
      </c>
      <c r="X55" s="23"/>
      <c r="Y55" s="23"/>
      <c r="Z55" s="23"/>
      <c r="AA55" s="23"/>
      <c r="AB55" s="23"/>
      <c r="AC55" s="23">
        <v>809.91355729585462</v>
      </c>
      <c r="AD55" s="23"/>
      <c r="AE55" s="23"/>
      <c r="AF55" s="23"/>
      <c r="AG55" s="23"/>
      <c r="AH55" s="23"/>
      <c r="AI55" s="23"/>
      <c r="AJ55" s="23"/>
      <c r="AK55" s="23">
        <v>244.49609871054292</v>
      </c>
      <c r="AL55" s="23">
        <v>69.289233029948036</v>
      </c>
      <c r="AM55" s="23">
        <v>84.730383921928762</v>
      </c>
      <c r="AN55" s="23"/>
      <c r="AO55" s="23"/>
      <c r="AP55" s="23"/>
      <c r="AQ55" s="23"/>
      <c r="AR55" s="23"/>
      <c r="AS55" s="23"/>
      <c r="AT55" s="23">
        <v>0.41718749999999999</v>
      </c>
      <c r="AU55" s="23">
        <v>2692.9601171667337</v>
      </c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>
        <v>51.054514370799325</v>
      </c>
      <c r="BR55" s="24">
        <v>7392.6210765008182</v>
      </c>
    </row>
    <row r="56" spans="1:70" x14ac:dyDescent="0.2">
      <c r="A56" s="13"/>
      <c r="B56" s="13"/>
      <c r="C56" s="21">
        <v>320</v>
      </c>
      <c r="D56" s="22"/>
      <c r="E56" s="23">
        <v>2041.4313465316766</v>
      </c>
      <c r="F56" s="23"/>
      <c r="G56" s="23"/>
      <c r="H56" s="23"/>
      <c r="I56" s="23"/>
      <c r="J56" s="23"/>
      <c r="K56" s="23"/>
      <c r="L56" s="23"/>
      <c r="M56" s="23">
        <v>181.55648642959628</v>
      </c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>
        <v>12.175195793543107</v>
      </c>
      <c r="AM56" s="23"/>
      <c r="AN56" s="23"/>
      <c r="AO56" s="23"/>
      <c r="AP56" s="23"/>
      <c r="AQ56" s="23"/>
      <c r="AR56" s="23"/>
      <c r="AS56" s="23"/>
      <c r="AT56" s="23"/>
      <c r="AU56" s="23">
        <v>4039.4401757501005</v>
      </c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>
        <v>1137.8025435833395</v>
      </c>
      <c r="BK56" s="23"/>
      <c r="BL56" s="23"/>
      <c r="BM56" s="23"/>
      <c r="BN56" s="23"/>
      <c r="BO56" s="23"/>
      <c r="BP56" s="23"/>
      <c r="BQ56" s="23">
        <v>19.368020186614288</v>
      </c>
      <c r="BR56" s="24">
        <v>7431.7737682748702</v>
      </c>
    </row>
    <row r="57" spans="1:70" x14ac:dyDescent="0.2">
      <c r="A57" s="13"/>
      <c r="B57" s="13"/>
      <c r="C57" s="21">
        <v>321</v>
      </c>
      <c r="D57" s="22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>
        <v>537.88718085906044</v>
      </c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>
        <v>244.49609871054292</v>
      </c>
      <c r="AL57" s="23">
        <v>54.788381070943984</v>
      </c>
      <c r="AM57" s="23"/>
      <c r="AN57" s="23"/>
      <c r="AO57" s="23"/>
      <c r="AP57" s="23"/>
      <c r="AQ57" s="23"/>
      <c r="AR57" s="23"/>
      <c r="AS57" s="23"/>
      <c r="AT57" s="23">
        <v>0.41718749999999999</v>
      </c>
      <c r="AU57" s="23">
        <v>3702.8201611042587</v>
      </c>
      <c r="AV57" s="23"/>
      <c r="AW57" s="23"/>
      <c r="AX57" s="23"/>
      <c r="AY57" s="23"/>
      <c r="AZ57" s="23"/>
      <c r="BA57" s="23"/>
      <c r="BB57" s="23">
        <v>0.40151206795507166</v>
      </c>
      <c r="BC57" s="23"/>
      <c r="BD57" s="23"/>
      <c r="BE57" s="23"/>
      <c r="BF57" s="23">
        <v>248.92846396069424</v>
      </c>
      <c r="BG57" s="23"/>
      <c r="BH57" s="23"/>
      <c r="BI57" s="23"/>
      <c r="BJ57" s="23">
        <v>823.53940352189329</v>
      </c>
      <c r="BK57" s="23"/>
      <c r="BL57" s="23"/>
      <c r="BM57" s="23"/>
      <c r="BN57" s="23"/>
      <c r="BO57" s="23"/>
      <c r="BP57" s="23"/>
      <c r="BQ57" s="23">
        <v>100.25761127531196</v>
      </c>
      <c r="BR57" s="24">
        <v>5713.5360000706605</v>
      </c>
    </row>
    <row r="58" spans="1:70" x14ac:dyDescent="0.2">
      <c r="A58" s="13"/>
      <c r="B58" s="13"/>
      <c r="C58" s="21">
        <v>322</v>
      </c>
      <c r="D58" s="22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>
        <v>171.34211170921478</v>
      </c>
      <c r="AM58" s="23">
        <v>9.0160445815542207</v>
      </c>
      <c r="AN58" s="23"/>
      <c r="AO58" s="23"/>
      <c r="AP58" s="23"/>
      <c r="AQ58" s="23"/>
      <c r="AR58" s="23"/>
      <c r="AS58" s="23">
        <v>292.76115421651144</v>
      </c>
      <c r="AT58" s="23"/>
      <c r="AU58" s="23">
        <v>1346.4800585833668</v>
      </c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>
        <v>50.128805637655979</v>
      </c>
      <c r="BR58" s="24">
        <v>1869.7281747283032</v>
      </c>
    </row>
    <row r="59" spans="1:70" x14ac:dyDescent="0.2">
      <c r="A59" s="13"/>
      <c r="B59" s="13"/>
      <c r="C59" s="21">
        <v>323</v>
      </c>
      <c r="D59" s="22"/>
      <c r="E59" s="23">
        <v>1020.7156732658383</v>
      </c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>
        <v>70.589905523267788</v>
      </c>
      <c r="S59" s="23"/>
      <c r="T59" s="23"/>
      <c r="U59" s="23"/>
      <c r="V59" s="23"/>
      <c r="W59" s="23">
        <v>2616.6929343429529</v>
      </c>
      <c r="X59" s="23"/>
      <c r="Y59" s="23"/>
      <c r="Z59" s="23"/>
      <c r="AA59" s="23"/>
      <c r="AB59" s="23"/>
      <c r="AC59" s="23">
        <v>809.91355729585462</v>
      </c>
      <c r="AD59" s="23"/>
      <c r="AE59" s="23"/>
      <c r="AF59" s="23"/>
      <c r="AG59" s="23"/>
      <c r="AH59" s="23"/>
      <c r="AI59" s="23"/>
      <c r="AJ59" s="23"/>
      <c r="AK59" s="23"/>
      <c r="AL59" s="23">
        <v>75.376830926719592</v>
      </c>
      <c r="AM59" s="23">
        <v>4.5080222907771104</v>
      </c>
      <c r="AN59" s="23"/>
      <c r="AO59" s="23"/>
      <c r="AP59" s="23"/>
      <c r="AQ59" s="23"/>
      <c r="AR59" s="23"/>
      <c r="AS59" s="23">
        <v>333.94096715000899</v>
      </c>
      <c r="AT59" s="23"/>
      <c r="AU59" s="23">
        <v>1346.4800585833668</v>
      </c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>
        <v>50.484929313759238</v>
      </c>
      <c r="BR59" s="24">
        <v>6328.7028786925457</v>
      </c>
    </row>
    <row r="60" spans="1:70" x14ac:dyDescent="0.2">
      <c r="A60" s="13"/>
      <c r="B60" s="13"/>
      <c r="C60" s="21">
        <v>324</v>
      </c>
      <c r="D60" s="22">
        <v>848.24356262091771</v>
      </c>
      <c r="E60" s="23">
        <v>1020.7156732658383</v>
      </c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>
        <v>1075.7743617181209</v>
      </c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>
        <v>244.49609871054292</v>
      </c>
      <c r="AL60" s="23">
        <v>24.350391587086214</v>
      </c>
      <c r="AM60" s="23">
        <v>46.873214251741487</v>
      </c>
      <c r="AN60" s="23"/>
      <c r="AO60" s="23"/>
      <c r="AP60" s="23"/>
      <c r="AQ60" s="23"/>
      <c r="AR60" s="23"/>
      <c r="AS60" s="23"/>
      <c r="AT60" s="23">
        <v>1.1125</v>
      </c>
      <c r="AU60" s="23">
        <v>4712.6802050417837</v>
      </c>
      <c r="AV60" s="23"/>
      <c r="AW60" s="23"/>
      <c r="AX60" s="23"/>
      <c r="AY60" s="23"/>
      <c r="AZ60" s="23">
        <v>7.8225032360534517</v>
      </c>
      <c r="BA60" s="23"/>
      <c r="BB60" s="23"/>
      <c r="BC60" s="23"/>
      <c r="BD60" s="23"/>
      <c r="BE60" s="23"/>
      <c r="BF60" s="23">
        <v>1493.5707837641655</v>
      </c>
      <c r="BG60" s="23"/>
      <c r="BH60" s="23"/>
      <c r="BI60" s="23"/>
      <c r="BJ60" s="23">
        <v>556.21662427600688</v>
      </c>
      <c r="BK60" s="23"/>
      <c r="BL60" s="23"/>
      <c r="BM60" s="23"/>
      <c r="BN60" s="23"/>
      <c r="BO60" s="23">
        <v>0.87212952517798903</v>
      </c>
      <c r="BP60" s="23"/>
      <c r="BQ60" s="23">
        <v>100.25761127531196</v>
      </c>
      <c r="BR60" s="24">
        <v>10132.985659272746</v>
      </c>
    </row>
    <row r="61" spans="1:70" x14ac:dyDescent="0.2">
      <c r="A61" s="13"/>
      <c r="B61" s="13"/>
      <c r="C61" s="21">
        <v>338</v>
      </c>
      <c r="D61" s="22"/>
      <c r="E61" s="23">
        <v>1360.9542310211177</v>
      </c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>
        <v>573.75660740446028</v>
      </c>
      <c r="R61" s="23"/>
      <c r="S61" s="23"/>
      <c r="T61" s="23"/>
      <c r="U61" s="23"/>
      <c r="V61" s="23"/>
      <c r="W61" s="23">
        <v>5429.5864891630863</v>
      </c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>
        <v>0.55625000000000002</v>
      </c>
      <c r="AU61" s="23">
        <v>1346.4800585833668</v>
      </c>
      <c r="AV61" s="23">
        <v>201.4378869087559</v>
      </c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4">
        <v>8912.7715230807862</v>
      </c>
    </row>
    <row r="62" spans="1:70" x14ac:dyDescent="0.2">
      <c r="A62" s="13"/>
      <c r="B62" s="13"/>
      <c r="C62" s="21">
        <v>339</v>
      </c>
      <c r="D62" s="22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>
        <v>6309.1602304040262</v>
      </c>
      <c r="X62" s="23"/>
      <c r="Y62" s="23"/>
      <c r="Z62" s="23"/>
      <c r="AA62" s="23"/>
      <c r="AB62" s="23"/>
      <c r="AC62" s="23"/>
      <c r="AD62" s="23"/>
      <c r="AE62" s="23">
        <v>0.28343781399777773</v>
      </c>
      <c r="AF62" s="23"/>
      <c r="AG62" s="23"/>
      <c r="AH62" s="23"/>
      <c r="AI62" s="23"/>
      <c r="AJ62" s="23"/>
      <c r="AK62" s="23"/>
      <c r="AL62" s="23">
        <v>175.10405344052538</v>
      </c>
      <c r="AM62" s="23"/>
      <c r="AN62" s="23">
        <v>244.49609871054292</v>
      </c>
      <c r="AO62" s="23"/>
      <c r="AP62" s="23"/>
      <c r="AQ62" s="23"/>
      <c r="AR62" s="23"/>
      <c r="AS62" s="23"/>
      <c r="AT62" s="23"/>
      <c r="AU62" s="23">
        <v>1009.8600439375251</v>
      </c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>
        <v>6.052506308316965</v>
      </c>
      <c r="BR62" s="24">
        <v>7744.9563706149347</v>
      </c>
    </row>
    <row r="63" spans="1:70" x14ac:dyDescent="0.2">
      <c r="A63" s="13"/>
      <c r="B63" s="13"/>
      <c r="C63" s="21">
        <v>340</v>
      </c>
      <c r="D63" s="22"/>
      <c r="E63" s="23"/>
      <c r="F63" s="23"/>
      <c r="G63" s="23"/>
      <c r="H63" s="23"/>
      <c r="I63" s="23"/>
      <c r="J63" s="23"/>
      <c r="K63" s="23">
        <v>1603.3912240949619</v>
      </c>
      <c r="L63" s="23"/>
      <c r="M63" s="23"/>
      <c r="N63" s="23"/>
      <c r="O63" s="23"/>
      <c r="P63" s="23"/>
      <c r="Q63" s="23"/>
      <c r="R63" s="23"/>
      <c r="S63" s="23"/>
      <c r="T63" s="23"/>
      <c r="U63" s="23">
        <v>585.86122680541723</v>
      </c>
      <c r="V63" s="23"/>
      <c r="W63" s="23">
        <v>2311.3778589372478</v>
      </c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>
        <v>2356.3401025208918</v>
      </c>
      <c r="AV63" s="23"/>
      <c r="AW63" s="23">
        <v>1419.4365853781251</v>
      </c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>
        <v>3413.4076307500181</v>
      </c>
      <c r="BJ63" s="23"/>
      <c r="BK63" s="23"/>
      <c r="BL63" s="23"/>
      <c r="BM63" s="23"/>
      <c r="BN63" s="23"/>
      <c r="BO63" s="23"/>
      <c r="BP63" s="23"/>
      <c r="BQ63" s="23"/>
      <c r="BR63" s="24">
        <v>11689.814628486662</v>
      </c>
    </row>
    <row r="64" spans="1:70" x14ac:dyDescent="0.2">
      <c r="A64" s="13"/>
      <c r="B64" s="13"/>
      <c r="C64" s="21">
        <v>341</v>
      </c>
      <c r="D64" s="22"/>
      <c r="E64" s="23"/>
      <c r="F64" s="23"/>
      <c r="G64" s="23"/>
      <c r="H64" s="23"/>
      <c r="I64" s="23">
        <v>140.80000000000001</v>
      </c>
      <c r="J64" s="23"/>
      <c r="K64" s="23"/>
      <c r="L64" s="23"/>
      <c r="M64" s="23">
        <v>998.39416525239915</v>
      </c>
      <c r="N64" s="23"/>
      <c r="O64" s="23"/>
      <c r="P64" s="23"/>
      <c r="Q64" s="23"/>
      <c r="R64" s="23"/>
      <c r="S64" s="23"/>
      <c r="T64" s="23"/>
      <c r="U64" s="23"/>
      <c r="V64" s="23"/>
      <c r="W64" s="23">
        <v>3619.7243261087242</v>
      </c>
      <c r="X64" s="23"/>
      <c r="Y64" s="23">
        <v>102.10300658406693</v>
      </c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>
        <v>24.350391587086214</v>
      </c>
      <c r="AM64" s="23"/>
      <c r="AN64" s="23"/>
      <c r="AO64" s="23"/>
      <c r="AP64" s="23"/>
      <c r="AQ64" s="23"/>
      <c r="AR64" s="23"/>
      <c r="AS64" s="23"/>
      <c r="AT64" s="23"/>
      <c r="AU64" s="23">
        <v>3029.5801318125755</v>
      </c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>
        <v>10.964901018865781</v>
      </c>
      <c r="BN64" s="23"/>
      <c r="BO64" s="23"/>
      <c r="BP64" s="23"/>
      <c r="BQ64" s="23">
        <v>15.337700449333481</v>
      </c>
      <c r="BR64" s="24">
        <v>7941.2546228130514</v>
      </c>
    </row>
    <row r="65" spans="1:70" x14ac:dyDescent="0.2">
      <c r="A65" s="13"/>
      <c r="B65" s="13"/>
      <c r="C65" s="21">
        <v>342</v>
      </c>
      <c r="D65" s="22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>
        <v>806.83077128859065</v>
      </c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>
        <v>1331.3788404060599</v>
      </c>
      <c r="AQ65" s="23"/>
      <c r="AR65" s="23"/>
      <c r="AS65" s="23"/>
      <c r="AT65" s="23"/>
      <c r="AU65" s="23">
        <v>2019.7200878750502</v>
      </c>
      <c r="AV65" s="23"/>
      <c r="AW65" s="23">
        <v>1656.0093496078127</v>
      </c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>
        <v>2981.6744427047388</v>
      </c>
      <c r="BJ65" s="23">
        <v>1519.3563944000095</v>
      </c>
      <c r="BK65" s="23"/>
      <c r="BL65" s="23"/>
      <c r="BM65" s="23"/>
      <c r="BN65" s="23"/>
      <c r="BO65" s="23"/>
      <c r="BP65" s="23"/>
      <c r="BQ65" s="23">
        <v>31.68649418418504</v>
      </c>
      <c r="BR65" s="24">
        <v>10346.656380466446</v>
      </c>
    </row>
    <row r="66" spans="1:70" x14ac:dyDescent="0.2">
      <c r="A66" s="13"/>
      <c r="B66" s="13"/>
      <c r="C66" s="21">
        <v>343</v>
      </c>
      <c r="D66" s="22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>
        <v>801.89024778739986</v>
      </c>
      <c r="P66" s="23"/>
      <c r="Q66" s="23"/>
      <c r="R66" s="23"/>
      <c r="S66" s="23"/>
      <c r="T66" s="23"/>
      <c r="U66" s="23"/>
      <c r="V66" s="23"/>
      <c r="W66" s="23">
        <v>4731.8701728030192</v>
      </c>
      <c r="X66" s="23"/>
      <c r="Y66" s="23">
        <v>70.686696865892486</v>
      </c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>
        <v>2692.9601171667337</v>
      </c>
      <c r="AV66" s="23"/>
      <c r="AW66" s="23"/>
      <c r="AX66" s="23"/>
      <c r="AY66" s="23">
        <v>801.27558010137318</v>
      </c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>
        <v>88.497221661515823</v>
      </c>
      <c r="BP66" s="23"/>
      <c r="BQ66" s="23"/>
      <c r="BR66" s="24">
        <v>9187.1800363859347</v>
      </c>
    </row>
    <row r="67" spans="1:70" x14ac:dyDescent="0.2">
      <c r="A67" s="13"/>
      <c r="B67" s="13"/>
      <c r="C67" s="21">
        <v>344</v>
      </c>
      <c r="D67" s="22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>
        <v>818.5927999638775</v>
      </c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>
        <v>0.3310025745361162</v>
      </c>
      <c r="AI67" s="23"/>
      <c r="AJ67" s="23"/>
      <c r="AK67" s="23"/>
      <c r="AL67" s="23"/>
      <c r="AM67" s="23"/>
      <c r="AN67" s="23">
        <v>244.49609871054292</v>
      </c>
      <c r="AO67" s="23"/>
      <c r="AP67" s="23"/>
      <c r="AQ67" s="23"/>
      <c r="AR67" s="23"/>
      <c r="AS67" s="23">
        <v>335.75588255125439</v>
      </c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>
        <v>10.813064467072175</v>
      </c>
      <c r="BF67" s="23"/>
      <c r="BG67" s="23">
        <v>242.00460433547849</v>
      </c>
      <c r="BH67" s="23"/>
      <c r="BI67" s="23"/>
      <c r="BJ67" s="23">
        <v>1137.8025435833395</v>
      </c>
      <c r="BK67" s="23"/>
      <c r="BL67" s="23"/>
      <c r="BM67" s="23"/>
      <c r="BN67" s="23"/>
      <c r="BO67" s="23"/>
      <c r="BP67" s="23"/>
      <c r="BQ67" s="23">
        <v>44.802600086337051</v>
      </c>
      <c r="BR67" s="24">
        <v>2834.598596272438</v>
      </c>
    </row>
    <row r="68" spans="1:70" x14ac:dyDescent="0.2">
      <c r="A68" s="14" t="s">
        <v>10</v>
      </c>
      <c r="B68" s="14">
        <v>2009</v>
      </c>
      <c r="C68" s="14">
        <v>217</v>
      </c>
      <c r="D68" s="18">
        <v>106.03044532761471</v>
      </c>
      <c r="E68" s="19">
        <v>340.23855775527943</v>
      </c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>
        <v>537.88718085906044</v>
      </c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>
        <v>36.525587380629318</v>
      </c>
      <c r="AM68" s="19"/>
      <c r="AN68" s="19"/>
      <c r="AO68" s="19"/>
      <c r="AP68" s="19">
        <v>443.79294680201997</v>
      </c>
      <c r="AQ68" s="19">
        <v>423.40532317837847</v>
      </c>
      <c r="AR68" s="19">
        <v>740.96728909580781</v>
      </c>
      <c r="AS68" s="19"/>
      <c r="AT68" s="19"/>
      <c r="AU68" s="19">
        <v>4376.0601903959423</v>
      </c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>
        <v>274.51313450729776</v>
      </c>
      <c r="BL68" s="19"/>
      <c r="BM68" s="19"/>
      <c r="BN68" s="19"/>
      <c r="BO68" s="19"/>
      <c r="BP68" s="19"/>
      <c r="BQ68" s="19">
        <v>40.928996049014195</v>
      </c>
      <c r="BR68" s="20">
        <v>7320.3496513510445</v>
      </c>
    </row>
    <row r="69" spans="1:70" x14ac:dyDescent="0.2">
      <c r="A69" s="13"/>
      <c r="B69" s="13"/>
      <c r="C69" s="21">
        <v>218</v>
      </c>
      <c r="D69" s="22"/>
      <c r="E69" s="23"/>
      <c r="F69" s="23"/>
      <c r="G69" s="23"/>
      <c r="H69" s="23"/>
      <c r="I69" s="23"/>
      <c r="J69" s="23"/>
      <c r="K69" s="23">
        <v>1019.3675821639105</v>
      </c>
      <c r="L69" s="23"/>
      <c r="M69" s="23"/>
      <c r="N69" s="23"/>
      <c r="O69" s="23">
        <v>590.49782747127915</v>
      </c>
      <c r="P69" s="23"/>
      <c r="Q69" s="23">
        <v>286.87830370223014</v>
      </c>
      <c r="R69" s="23"/>
      <c r="S69" s="23"/>
      <c r="T69" s="23"/>
      <c r="U69" s="23"/>
      <c r="V69" s="23"/>
      <c r="W69" s="23">
        <v>1668.0765020009105</v>
      </c>
      <c r="X69" s="23"/>
      <c r="Y69" s="23">
        <v>76.80143602544922</v>
      </c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>
        <v>740.96728909580781</v>
      </c>
      <c r="AS69" s="23"/>
      <c r="AT69" s="23"/>
      <c r="AU69" s="23">
        <v>1346.4800585833668</v>
      </c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>
        <v>0.58141968345199269</v>
      </c>
      <c r="BP69" s="23"/>
      <c r="BQ69" s="23">
        <v>8.0320006031657591</v>
      </c>
      <c r="BR69" s="24">
        <v>5737.6824193295724</v>
      </c>
    </row>
    <row r="70" spans="1:70" x14ac:dyDescent="0.2">
      <c r="A70" s="13"/>
      <c r="B70" s="13"/>
      <c r="C70" s="21">
        <v>219</v>
      </c>
      <c r="D70" s="22">
        <v>212.06089065522943</v>
      </c>
      <c r="E70" s="23">
        <v>680.47711551055886</v>
      </c>
      <c r="F70" s="23">
        <v>1006.3414397267468</v>
      </c>
      <c r="G70" s="23"/>
      <c r="H70" s="23"/>
      <c r="I70" s="23"/>
      <c r="J70" s="23"/>
      <c r="K70" s="23">
        <v>13671.565820627478</v>
      </c>
      <c r="L70" s="23"/>
      <c r="M70" s="23"/>
      <c r="N70" s="23"/>
      <c r="O70" s="23">
        <v>887.70306266338639</v>
      </c>
      <c r="P70" s="23"/>
      <c r="Q70" s="23"/>
      <c r="R70" s="23"/>
      <c r="S70" s="23"/>
      <c r="T70" s="23"/>
      <c r="U70" s="23"/>
      <c r="V70" s="23"/>
      <c r="W70" s="23">
        <v>6236.4172604516771</v>
      </c>
      <c r="X70" s="23"/>
      <c r="Y70" s="23">
        <v>255.70587863496536</v>
      </c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>
        <v>12.175195793543107</v>
      </c>
      <c r="AO70" s="23"/>
      <c r="AP70" s="23">
        <v>1331.3788404060599</v>
      </c>
      <c r="AQ70" s="23"/>
      <c r="AR70" s="23">
        <v>2222.9018672874236</v>
      </c>
      <c r="AS70" s="23"/>
      <c r="AT70" s="23"/>
      <c r="AU70" s="23">
        <v>3702.8201611042587</v>
      </c>
      <c r="AV70" s="23"/>
      <c r="AW70" s="23"/>
      <c r="AX70" s="23">
        <v>2000</v>
      </c>
      <c r="AY70" s="23"/>
      <c r="AZ70" s="23"/>
      <c r="BA70" s="23"/>
      <c r="BB70" s="23"/>
      <c r="BC70" s="23">
        <v>328.28840756126442</v>
      </c>
      <c r="BD70" s="23"/>
      <c r="BE70" s="23"/>
      <c r="BF70" s="23"/>
      <c r="BG70" s="23">
        <v>242.00460433547849</v>
      </c>
      <c r="BH70" s="23"/>
      <c r="BI70" s="23"/>
      <c r="BJ70" s="23">
        <v>2384.5290819285678</v>
      </c>
      <c r="BK70" s="23">
        <v>549.02626901459553</v>
      </c>
      <c r="BL70" s="23"/>
      <c r="BM70" s="23"/>
      <c r="BN70" s="23"/>
      <c r="BO70" s="23"/>
      <c r="BP70" s="23"/>
      <c r="BQ70" s="23">
        <v>14.853499944668124</v>
      </c>
      <c r="BR70" s="24">
        <v>35738.249395645907</v>
      </c>
    </row>
    <row r="71" spans="1:70" x14ac:dyDescent="0.2">
      <c r="A71" s="13"/>
      <c r="B71" s="13"/>
      <c r="C71" s="21">
        <v>220</v>
      </c>
      <c r="D71" s="22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>
        <v>1400.8943334211199</v>
      </c>
      <c r="R71" s="23">
        <v>261.42128550317625</v>
      </c>
      <c r="S71" s="23"/>
      <c r="T71" s="23"/>
      <c r="U71" s="23"/>
      <c r="V71" s="23"/>
      <c r="W71" s="23">
        <v>2885.6365247724825</v>
      </c>
      <c r="X71" s="23"/>
      <c r="Y71" s="23">
        <v>824.73224053128433</v>
      </c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>
        <v>2415.941563233283</v>
      </c>
      <c r="AK71" s="23"/>
      <c r="AL71" s="23">
        <v>12.175195793543107</v>
      </c>
      <c r="AM71" s="23"/>
      <c r="AN71" s="23"/>
      <c r="AO71" s="23"/>
      <c r="AP71" s="23">
        <v>443.79294680201997</v>
      </c>
      <c r="AQ71" s="23"/>
      <c r="AR71" s="23">
        <v>1481.9345781916156</v>
      </c>
      <c r="AS71" s="23"/>
      <c r="AT71" s="23"/>
      <c r="AU71" s="23">
        <v>3366.2001464584173</v>
      </c>
      <c r="AV71" s="23">
        <v>1073.5977696809996</v>
      </c>
      <c r="AW71" s="23"/>
      <c r="AX71" s="23"/>
      <c r="AY71" s="23"/>
      <c r="AZ71" s="23">
        <v>23.467509708160357</v>
      </c>
      <c r="BA71" s="23"/>
      <c r="BB71" s="23"/>
      <c r="BC71" s="23"/>
      <c r="BD71" s="23"/>
      <c r="BE71" s="23"/>
      <c r="BF71" s="23"/>
      <c r="BG71" s="23"/>
      <c r="BH71" s="23"/>
      <c r="BI71" s="23"/>
      <c r="BJ71" s="23">
        <v>3144.2072791285727</v>
      </c>
      <c r="BK71" s="23"/>
      <c r="BL71" s="23"/>
      <c r="BM71" s="23"/>
      <c r="BN71" s="23"/>
      <c r="BO71" s="23"/>
      <c r="BP71" s="23"/>
      <c r="BQ71" s="23">
        <v>3.8736040373228575</v>
      </c>
      <c r="BR71" s="24">
        <v>17337.874977261996</v>
      </c>
    </row>
    <row r="72" spans="1:70" x14ac:dyDescent="0.2">
      <c r="A72" s="13"/>
      <c r="B72" s="13"/>
      <c r="C72" s="21">
        <v>221</v>
      </c>
      <c r="D72" s="22"/>
      <c r="E72" s="23"/>
      <c r="F72" s="23">
        <v>1006.3414397267468</v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>
        <v>700.44716671055994</v>
      </c>
      <c r="R72" s="23"/>
      <c r="S72" s="23"/>
      <c r="T72" s="23"/>
      <c r="U72" s="23"/>
      <c r="V72" s="23"/>
      <c r="W72" s="23">
        <v>3592.9929694155271</v>
      </c>
      <c r="X72" s="23"/>
      <c r="Y72" s="23">
        <v>196.35193573859024</v>
      </c>
      <c r="Z72" s="23"/>
      <c r="AA72" s="23"/>
      <c r="AB72" s="23"/>
      <c r="AC72" s="23"/>
      <c r="AD72" s="23"/>
      <c r="AE72" s="23"/>
      <c r="AF72" s="23"/>
      <c r="AG72" s="23">
        <v>4201.7624999999998</v>
      </c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>
        <v>6668.3490934757683</v>
      </c>
      <c r="AS72" s="23"/>
      <c r="AT72" s="23">
        <v>0.13906250000000001</v>
      </c>
      <c r="AU72" s="23">
        <v>1346.4800585833668</v>
      </c>
      <c r="AV72" s="23"/>
      <c r="AW72" s="23"/>
      <c r="AX72" s="23"/>
      <c r="AY72" s="23">
        <v>1201.9133701520598</v>
      </c>
      <c r="AZ72" s="23">
        <v>15.645006472106903</v>
      </c>
      <c r="BA72" s="23"/>
      <c r="BB72" s="23"/>
      <c r="BC72" s="23"/>
      <c r="BD72" s="23"/>
      <c r="BE72" s="23"/>
      <c r="BF72" s="23">
        <v>248.92846396069424</v>
      </c>
      <c r="BG72" s="23"/>
      <c r="BH72" s="23"/>
      <c r="BI72" s="23"/>
      <c r="BJ72" s="23">
        <v>3372.6046480785835</v>
      </c>
      <c r="BK72" s="23"/>
      <c r="BL72" s="23"/>
      <c r="BM72" s="23"/>
      <c r="BN72" s="23"/>
      <c r="BO72" s="23">
        <v>80.985514504908892</v>
      </c>
      <c r="BP72" s="23"/>
      <c r="BQ72" s="23">
        <v>15.095600197000802</v>
      </c>
      <c r="BR72" s="24">
        <v>22648.036829515913</v>
      </c>
    </row>
    <row r="73" spans="1:70" x14ac:dyDescent="0.2">
      <c r="A73" s="13"/>
      <c r="B73" s="13"/>
      <c r="C73" s="21">
        <v>222</v>
      </c>
      <c r="D73" s="22">
        <v>742.21311729330296</v>
      </c>
      <c r="E73" s="23">
        <v>680.47711551055886</v>
      </c>
      <c r="F73" s="23">
        <v>1006.3414397267468</v>
      </c>
      <c r="G73" s="23"/>
      <c r="H73" s="23"/>
      <c r="I73" s="23"/>
      <c r="J73" s="23"/>
      <c r="K73" s="23"/>
      <c r="L73" s="23"/>
      <c r="M73" s="23"/>
      <c r="N73" s="23"/>
      <c r="O73" s="23"/>
      <c r="P73" s="23">
        <v>7.0367149081055116</v>
      </c>
      <c r="Q73" s="23"/>
      <c r="R73" s="23"/>
      <c r="S73" s="23"/>
      <c r="T73" s="23"/>
      <c r="U73" s="23"/>
      <c r="V73" s="23"/>
      <c r="W73" s="23">
        <v>5698.5300795926159</v>
      </c>
      <c r="X73" s="23"/>
      <c r="Y73" s="23">
        <v>427.652968164534</v>
      </c>
      <c r="Z73" s="23"/>
      <c r="AA73" s="23"/>
      <c r="AB73" s="23"/>
      <c r="AC73" s="23"/>
      <c r="AD73" s="23">
        <v>309.64832376527772</v>
      </c>
      <c r="AE73" s="23"/>
      <c r="AF73" s="23"/>
      <c r="AG73" s="23"/>
      <c r="AH73" s="23"/>
      <c r="AI73" s="23"/>
      <c r="AJ73" s="23"/>
      <c r="AK73" s="23">
        <v>686.26279947656167</v>
      </c>
      <c r="AL73" s="23"/>
      <c r="AM73" s="23"/>
      <c r="AN73" s="23"/>
      <c r="AO73" s="23">
        <v>480.15890754210886</v>
      </c>
      <c r="AP73" s="23">
        <v>443.79294680201997</v>
      </c>
      <c r="AQ73" s="23"/>
      <c r="AR73" s="23">
        <v>5927.7383127664625</v>
      </c>
      <c r="AS73" s="23"/>
      <c r="AT73" s="23">
        <v>0.97343749999999996</v>
      </c>
      <c r="AU73" s="23">
        <v>16494.380717646243</v>
      </c>
      <c r="AV73" s="23"/>
      <c r="AW73" s="23"/>
      <c r="AX73" s="23"/>
      <c r="AY73" s="23"/>
      <c r="AZ73" s="23">
        <v>7.8225032360534517</v>
      </c>
      <c r="BA73" s="23"/>
      <c r="BB73" s="23"/>
      <c r="BC73" s="23"/>
      <c r="BD73" s="23"/>
      <c r="BE73" s="23"/>
      <c r="BF73" s="23"/>
      <c r="BG73" s="23"/>
      <c r="BH73" s="23"/>
      <c r="BI73" s="23">
        <v>2234.8021044952443</v>
      </c>
      <c r="BJ73" s="23">
        <v>759.67819720000477</v>
      </c>
      <c r="BK73" s="23"/>
      <c r="BL73" s="23"/>
      <c r="BM73" s="23"/>
      <c r="BN73" s="23"/>
      <c r="BO73" s="23">
        <v>175.35117910526426</v>
      </c>
      <c r="BP73" s="23"/>
      <c r="BQ73" s="23"/>
      <c r="BR73" s="24">
        <v>36082.860864731112</v>
      </c>
    </row>
    <row r="74" spans="1:70" x14ac:dyDescent="0.2">
      <c r="A74" s="13"/>
      <c r="B74" s="13"/>
      <c r="C74" s="21">
        <v>223</v>
      </c>
      <c r="D74" s="22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>
        <v>1271.8513909213236</v>
      </c>
      <c r="P74" s="23"/>
      <c r="Q74" s="23"/>
      <c r="R74" s="23"/>
      <c r="S74" s="23"/>
      <c r="T74" s="23"/>
      <c r="U74" s="23">
        <v>585.86122680541723</v>
      </c>
      <c r="V74" s="23"/>
      <c r="W74" s="23">
        <v>6774.3044413107373</v>
      </c>
      <c r="X74" s="23"/>
      <c r="Y74" s="23">
        <v>155.34221032088533</v>
      </c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>
        <v>1331.3788404060599</v>
      </c>
      <c r="AQ74" s="23"/>
      <c r="AR74" s="23"/>
      <c r="AS74" s="23"/>
      <c r="AT74" s="23">
        <v>0.41718749999999999</v>
      </c>
      <c r="AU74" s="23">
        <v>11781.700512604461</v>
      </c>
      <c r="AV74" s="23"/>
      <c r="AW74" s="23"/>
      <c r="AX74" s="23"/>
      <c r="AY74" s="23"/>
      <c r="AZ74" s="23">
        <v>15.645006472106903</v>
      </c>
      <c r="BA74" s="23"/>
      <c r="BB74" s="23"/>
      <c r="BC74" s="23"/>
      <c r="BD74" s="23"/>
      <c r="BE74" s="23"/>
      <c r="BF74" s="23"/>
      <c r="BG74" s="23"/>
      <c r="BH74" s="23"/>
      <c r="BI74" s="23">
        <v>2234.8021044952443</v>
      </c>
      <c r="BJ74" s="23">
        <v>3249.7017694571264</v>
      </c>
      <c r="BK74" s="23"/>
      <c r="BL74" s="23"/>
      <c r="BM74" s="23"/>
      <c r="BN74" s="23"/>
      <c r="BO74" s="23">
        <v>45.070242939641595</v>
      </c>
      <c r="BP74" s="23"/>
      <c r="BQ74" s="23">
        <v>15.579800701666159</v>
      </c>
      <c r="BR74" s="24">
        <v>27461.654733934665</v>
      </c>
    </row>
    <row r="75" spans="1:70" x14ac:dyDescent="0.2">
      <c r="A75" s="13"/>
      <c r="B75" s="13"/>
      <c r="C75" s="21">
        <v>224</v>
      </c>
      <c r="D75" s="22">
        <v>106.03044532761471</v>
      </c>
      <c r="E75" s="23">
        <v>680.47711551055886</v>
      </c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>
        <v>1955.0635668779951</v>
      </c>
      <c r="X75" s="23">
        <v>218.93214068561713</v>
      </c>
      <c r="Y75" s="23">
        <v>47.124464577261662</v>
      </c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>
        <v>3704.836445479039</v>
      </c>
      <c r="AS75" s="23"/>
      <c r="AT75" s="23">
        <v>0.97343749999999996</v>
      </c>
      <c r="AU75" s="23">
        <v>2356.3401025208918</v>
      </c>
      <c r="AV75" s="23">
        <v>23.788480950222137</v>
      </c>
      <c r="AW75" s="23"/>
      <c r="AX75" s="23"/>
      <c r="AY75" s="23"/>
      <c r="AZ75" s="23">
        <v>11.733754854080178</v>
      </c>
      <c r="BA75" s="23"/>
      <c r="BB75" s="23"/>
      <c r="BC75" s="23"/>
      <c r="BD75" s="23"/>
      <c r="BE75" s="23"/>
      <c r="BF75" s="23">
        <v>497.85692792138849</v>
      </c>
      <c r="BG75" s="23"/>
      <c r="BH75" s="23"/>
      <c r="BI75" s="23"/>
      <c r="BJ75" s="23">
        <v>2279.0345916000142</v>
      </c>
      <c r="BK75" s="23"/>
      <c r="BL75" s="23"/>
      <c r="BM75" s="23"/>
      <c r="BN75" s="23"/>
      <c r="BO75" s="23">
        <v>65.962100191695029</v>
      </c>
      <c r="BP75" s="23"/>
      <c r="BQ75" s="23">
        <v>13.88509893533741</v>
      </c>
      <c r="BR75" s="24">
        <v>11962.038672931716</v>
      </c>
    </row>
    <row r="76" spans="1:70" x14ac:dyDescent="0.2">
      <c r="A76" s="13"/>
      <c r="B76" s="13"/>
      <c r="C76" s="21">
        <v>225</v>
      </c>
      <c r="D76" s="22">
        <v>318.09133598284416</v>
      </c>
      <c r="E76" s="23">
        <v>1020.7156732658383</v>
      </c>
      <c r="F76" s="23"/>
      <c r="G76" s="23"/>
      <c r="H76" s="23"/>
      <c r="I76" s="23"/>
      <c r="J76" s="23"/>
      <c r="K76" s="23">
        <v>13671.565820627478</v>
      </c>
      <c r="L76" s="23"/>
      <c r="M76" s="23"/>
      <c r="N76" s="23"/>
      <c r="O76" s="23">
        <v>590.49782747127915</v>
      </c>
      <c r="P76" s="23"/>
      <c r="Q76" s="23">
        <v>1400.8943334211199</v>
      </c>
      <c r="R76" s="23"/>
      <c r="S76" s="23"/>
      <c r="T76" s="23"/>
      <c r="U76" s="23"/>
      <c r="V76" s="23"/>
      <c r="W76" s="23">
        <v>4033.8693203618877</v>
      </c>
      <c r="X76" s="23"/>
      <c r="Y76" s="23">
        <v>504.45440418998322</v>
      </c>
      <c r="Z76" s="23"/>
      <c r="AA76" s="23"/>
      <c r="AB76" s="23"/>
      <c r="AC76" s="23"/>
      <c r="AD76" s="23">
        <v>619.29664753055545</v>
      </c>
      <c r="AE76" s="23"/>
      <c r="AF76" s="23"/>
      <c r="AG76" s="23">
        <v>1394.2124999999999</v>
      </c>
      <c r="AH76" s="23"/>
      <c r="AI76" s="23"/>
      <c r="AJ76" s="23"/>
      <c r="AK76" s="23"/>
      <c r="AL76" s="23">
        <v>159.16691591567167</v>
      </c>
      <c r="AM76" s="23"/>
      <c r="AN76" s="23"/>
      <c r="AO76" s="23"/>
      <c r="AP76" s="23">
        <v>443.79294680201997</v>
      </c>
      <c r="AQ76" s="23"/>
      <c r="AR76" s="23">
        <v>12596.443914628733</v>
      </c>
      <c r="AS76" s="23"/>
      <c r="AT76" s="23">
        <v>0.6953125</v>
      </c>
      <c r="AU76" s="23">
        <v>6732.4002929168346</v>
      </c>
      <c r="AV76" s="23"/>
      <c r="AW76" s="23"/>
      <c r="AX76" s="23"/>
      <c r="AY76" s="23"/>
      <c r="AZ76" s="23">
        <v>15.645006472106903</v>
      </c>
      <c r="BA76" s="23"/>
      <c r="BB76" s="23"/>
      <c r="BC76" s="23"/>
      <c r="BD76" s="23"/>
      <c r="BE76" s="23"/>
      <c r="BF76" s="23">
        <v>248.92846396069424</v>
      </c>
      <c r="BG76" s="23"/>
      <c r="BH76" s="23"/>
      <c r="BI76" s="23"/>
      <c r="BJ76" s="23">
        <v>1137.8025435833395</v>
      </c>
      <c r="BK76" s="23"/>
      <c r="BL76" s="23"/>
      <c r="BM76" s="23"/>
      <c r="BN76" s="23"/>
      <c r="BO76" s="23">
        <v>175.35117910526426</v>
      </c>
      <c r="BP76" s="23"/>
      <c r="BQ76" s="23">
        <v>38.992194030352763</v>
      </c>
      <c r="BR76" s="24">
        <v>45102.816632766</v>
      </c>
    </row>
    <row r="77" spans="1:70" x14ac:dyDescent="0.2">
      <c r="A77" s="13"/>
      <c r="B77" s="13"/>
      <c r="C77" s="21">
        <v>226</v>
      </c>
      <c r="D77" s="22">
        <v>318.09133598284416</v>
      </c>
      <c r="E77" s="23">
        <v>1020.7156732658383</v>
      </c>
      <c r="F77" s="23"/>
      <c r="G77" s="23"/>
      <c r="H77" s="23"/>
      <c r="I77" s="23"/>
      <c r="J77" s="23"/>
      <c r="K77" s="23"/>
      <c r="L77" s="23">
        <v>7.7611454076712985</v>
      </c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>
        <v>2347.7493439134223</v>
      </c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>
        <v>204.10575735853351</v>
      </c>
      <c r="AM77" s="23">
        <v>46.873214251741487</v>
      </c>
      <c r="AN77" s="23"/>
      <c r="AO77" s="23"/>
      <c r="AP77" s="23">
        <v>443.79294680201997</v>
      </c>
      <c r="AQ77" s="23">
        <v>423.40532317837847</v>
      </c>
      <c r="AR77" s="23"/>
      <c r="AS77" s="23"/>
      <c r="AT77" s="23">
        <v>0.13906250000000001</v>
      </c>
      <c r="AU77" s="23">
        <v>4039.4401757501005</v>
      </c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>
        <v>6704.4063134857333</v>
      </c>
      <c r="BJ77" s="23"/>
      <c r="BK77" s="23"/>
      <c r="BL77" s="23"/>
      <c r="BM77" s="23"/>
      <c r="BN77" s="23"/>
      <c r="BO77" s="23">
        <v>30.046828626427729</v>
      </c>
      <c r="BP77" s="23"/>
      <c r="BQ77" s="23">
        <v>24.338102061829954</v>
      </c>
      <c r="BR77" s="24">
        <v>15610.865222584542</v>
      </c>
    </row>
    <row r="78" spans="1:70" x14ac:dyDescent="0.2">
      <c r="A78" s="13"/>
      <c r="B78" s="13"/>
      <c r="C78" s="21">
        <v>227</v>
      </c>
      <c r="D78" s="22">
        <v>106.03044532761471</v>
      </c>
      <c r="E78" s="23">
        <v>414.67463855928753</v>
      </c>
      <c r="F78" s="23"/>
      <c r="G78" s="23"/>
      <c r="H78" s="23"/>
      <c r="I78" s="23"/>
      <c r="J78" s="23"/>
      <c r="K78" s="23"/>
      <c r="L78" s="23"/>
      <c r="M78" s="23"/>
      <c r="N78" s="23"/>
      <c r="O78" s="23">
        <v>590.49782747127915</v>
      </c>
      <c r="P78" s="23"/>
      <c r="Q78" s="23"/>
      <c r="R78" s="23"/>
      <c r="S78" s="23"/>
      <c r="T78" s="23"/>
      <c r="U78" s="23"/>
      <c r="V78" s="23"/>
      <c r="W78" s="23">
        <v>537.88718085906044</v>
      </c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>
        <v>6.0875978967715536</v>
      </c>
      <c r="AL78" s="23">
        <v>43.24137841586014</v>
      </c>
      <c r="AM78" s="23">
        <v>13.524066872331332</v>
      </c>
      <c r="AN78" s="23"/>
      <c r="AO78" s="23"/>
      <c r="AP78" s="23"/>
      <c r="AQ78" s="23"/>
      <c r="AR78" s="23"/>
      <c r="AS78" s="23"/>
      <c r="AT78" s="23"/>
      <c r="AU78" s="23">
        <v>1346.4800585833668</v>
      </c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>
        <v>248.92846396069424</v>
      </c>
      <c r="BG78" s="23">
        <v>242.00460433547849</v>
      </c>
      <c r="BH78" s="23"/>
      <c r="BI78" s="23"/>
      <c r="BJ78" s="23">
        <v>2981.6744427047388</v>
      </c>
      <c r="BK78" s="23"/>
      <c r="BL78" s="23"/>
      <c r="BM78" s="23"/>
      <c r="BN78" s="23"/>
      <c r="BO78" s="23">
        <v>15.023414313213864</v>
      </c>
      <c r="BP78" s="23"/>
      <c r="BQ78" s="23">
        <v>0.48420050466535719</v>
      </c>
      <c r="BR78" s="24">
        <v>6546.5383198043637</v>
      </c>
    </row>
    <row r="79" spans="1:70" x14ac:dyDescent="0.2">
      <c r="A79" s="13"/>
      <c r="B79" s="13"/>
      <c r="C79" s="21">
        <v>228</v>
      </c>
      <c r="D79" s="22"/>
      <c r="E79" s="23">
        <v>1020.7156732658383</v>
      </c>
      <c r="F79" s="23"/>
      <c r="G79" s="23"/>
      <c r="H79" s="23">
        <v>255.02120195358899</v>
      </c>
      <c r="I79" s="23"/>
      <c r="J79" s="23"/>
      <c r="K79" s="23"/>
      <c r="L79" s="23"/>
      <c r="M79" s="23"/>
      <c r="N79" s="23"/>
      <c r="O79" s="23">
        <v>590.49782747127915</v>
      </c>
      <c r="P79" s="23"/>
      <c r="Q79" s="23"/>
      <c r="R79" s="23"/>
      <c r="S79" s="23"/>
      <c r="T79" s="23"/>
      <c r="U79" s="23"/>
      <c r="V79" s="23"/>
      <c r="W79" s="23">
        <v>4964.4422782563752</v>
      </c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>
        <v>73.051174761258636</v>
      </c>
      <c r="AM79" s="23"/>
      <c r="AN79" s="23"/>
      <c r="AO79" s="23"/>
      <c r="AP79" s="23"/>
      <c r="AQ79" s="23"/>
      <c r="AR79" s="23"/>
      <c r="AS79" s="23"/>
      <c r="AT79" s="23"/>
      <c r="AU79" s="23">
        <v>3702.8201611042587</v>
      </c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>
        <v>242.00460433547849</v>
      </c>
      <c r="BH79" s="23"/>
      <c r="BI79" s="23"/>
      <c r="BJ79" s="23"/>
      <c r="BK79" s="23"/>
      <c r="BL79" s="23"/>
      <c r="BM79" s="23">
        <v>10.964901018865781</v>
      </c>
      <c r="BN79" s="23"/>
      <c r="BO79" s="23">
        <v>15.314124154939861</v>
      </c>
      <c r="BP79" s="23"/>
      <c r="BQ79" s="23">
        <v>40.202695292016159</v>
      </c>
      <c r="BR79" s="24">
        <v>10915.0346416139</v>
      </c>
    </row>
    <row r="80" spans="1:70" x14ac:dyDescent="0.2">
      <c r="A80" s="13"/>
      <c r="B80" s="13"/>
      <c r="C80" s="21">
        <v>229</v>
      </c>
      <c r="D80" s="22">
        <v>757.55539019193054</v>
      </c>
      <c r="E80" s="23">
        <v>1360.9542310211177</v>
      </c>
      <c r="F80" s="23"/>
      <c r="G80" s="23"/>
      <c r="H80" s="23"/>
      <c r="I80" s="23"/>
      <c r="J80" s="23"/>
      <c r="K80" s="23"/>
      <c r="L80" s="23"/>
      <c r="M80" s="23">
        <v>481.70712817666475</v>
      </c>
      <c r="N80" s="23"/>
      <c r="O80" s="23"/>
      <c r="P80" s="23"/>
      <c r="Q80" s="23"/>
      <c r="R80" s="23"/>
      <c r="S80" s="23"/>
      <c r="T80" s="23"/>
      <c r="U80" s="23"/>
      <c r="V80" s="23"/>
      <c r="W80" s="23">
        <v>6635.6499869464014</v>
      </c>
      <c r="X80" s="23">
        <v>218.93214068561713</v>
      </c>
      <c r="Y80" s="23">
        <v>15.70815485908722</v>
      </c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>
        <v>244.49609871054292</v>
      </c>
      <c r="AL80" s="23"/>
      <c r="AM80" s="23"/>
      <c r="AN80" s="23"/>
      <c r="AO80" s="23"/>
      <c r="AP80" s="23">
        <v>1331.3788404060599</v>
      </c>
      <c r="AQ80" s="23">
        <v>521.74133423209844</v>
      </c>
      <c r="AR80" s="23">
        <v>4445.8037345748471</v>
      </c>
      <c r="AS80" s="23"/>
      <c r="AT80" s="23">
        <v>0.41718749999999999</v>
      </c>
      <c r="AU80" s="23">
        <v>4039.4401757501005</v>
      </c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>
        <v>2279.0345916000142</v>
      </c>
      <c r="BK80" s="23">
        <v>759.67819720000477</v>
      </c>
      <c r="BL80" s="23"/>
      <c r="BM80" s="23"/>
      <c r="BN80" s="23"/>
      <c r="BO80" s="23">
        <v>0.58141968345199269</v>
      </c>
      <c r="BP80" s="23"/>
      <c r="BQ80" s="23">
        <v>65.267098110844145</v>
      </c>
      <c r="BR80" s="24">
        <v>23158.345709648784</v>
      </c>
    </row>
    <row r="81" spans="1:70" x14ac:dyDescent="0.2">
      <c r="A81" s="13"/>
      <c r="B81" s="13"/>
      <c r="C81" s="21">
        <v>230</v>
      </c>
      <c r="D81" s="22"/>
      <c r="E81" s="23"/>
      <c r="F81" s="23"/>
      <c r="G81" s="23"/>
      <c r="H81" s="23"/>
      <c r="I81" s="23"/>
      <c r="J81" s="23"/>
      <c r="K81" s="23"/>
      <c r="L81" s="23"/>
      <c r="M81" s="23">
        <v>481.70712817666475</v>
      </c>
      <c r="N81" s="23"/>
      <c r="O81" s="23">
        <v>211.39242031612073</v>
      </c>
      <c r="P81" s="23"/>
      <c r="Q81" s="23"/>
      <c r="R81" s="23"/>
      <c r="S81" s="23">
        <v>930.38750000000005</v>
      </c>
      <c r="T81" s="23"/>
      <c r="U81" s="23"/>
      <c r="V81" s="23"/>
      <c r="W81" s="23">
        <v>2402.1643033371515</v>
      </c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>
        <v>488.99219742108585</v>
      </c>
      <c r="AL81" s="23">
        <v>30.43798948385777</v>
      </c>
      <c r="AM81" s="23"/>
      <c r="AN81" s="23"/>
      <c r="AO81" s="23"/>
      <c r="AP81" s="23"/>
      <c r="AQ81" s="23">
        <v>846.81064635675693</v>
      </c>
      <c r="AR81" s="23"/>
      <c r="AS81" s="23"/>
      <c r="AT81" s="23">
        <v>0.27812500000000001</v>
      </c>
      <c r="AU81" s="23">
        <v>1683.1000732292086</v>
      </c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>
        <v>7.5117071566069322</v>
      </c>
      <c r="BP81" s="23"/>
      <c r="BQ81" s="23">
        <v>33.822704178991785</v>
      </c>
      <c r="BR81" s="24">
        <v>7116.6047946564449</v>
      </c>
    </row>
    <row r="82" spans="1:70" x14ac:dyDescent="0.2">
      <c r="A82" s="13"/>
      <c r="B82" s="13"/>
      <c r="C82" s="21">
        <v>231</v>
      </c>
      <c r="D82" s="22"/>
      <c r="E82" s="23">
        <v>1020.7156732658383</v>
      </c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>
        <v>4212.0264663915132</v>
      </c>
      <c r="X82" s="23"/>
      <c r="Y82" s="23"/>
      <c r="Z82" s="23"/>
      <c r="AA82" s="23"/>
      <c r="AB82" s="23"/>
      <c r="AC82" s="23"/>
      <c r="AD82" s="23"/>
      <c r="AE82" s="23"/>
      <c r="AF82" s="23"/>
      <c r="AG82" s="23">
        <v>3304.8</v>
      </c>
      <c r="AH82" s="23"/>
      <c r="AI82" s="23"/>
      <c r="AJ82" s="23"/>
      <c r="AK82" s="23"/>
      <c r="AL82" s="23">
        <v>126.40327026635296</v>
      </c>
      <c r="AM82" s="23"/>
      <c r="AN82" s="23"/>
      <c r="AO82" s="23"/>
      <c r="AP82" s="23">
        <v>443.79294680201997</v>
      </c>
      <c r="AQ82" s="23"/>
      <c r="AR82" s="23"/>
      <c r="AS82" s="23"/>
      <c r="AT82" s="23"/>
      <c r="AU82" s="23">
        <v>3366.2001464584173</v>
      </c>
      <c r="AV82" s="23">
        <v>486.23812459083422</v>
      </c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>
        <v>58.450393035088091</v>
      </c>
      <c r="BP82" s="23"/>
      <c r="BQ82" s="23"/>
      <c r="BR82" s="24">
        <v>13018.627020810063</v>
      </c>
    </row>
    <row r="83" spans="1:70" x14ac:dyDescent="0.2">
      <c r="A83" s="13"/>
      <c r="B83" s="13"/>
      <c r="C83" s="21">
        <v>232</v>
      </c>
      <c r="D83" s="22">
        <v>424.12178131045886</v>
      </c>
      <c r="E83" s="23">
        <v>1020.7156732658383</v>
      </c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>
        <v>438.41285421351398</v>
      </c>
      <c r="X83" s="23">
        <v>218.93214068561713</v>
      </c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>
        <v>686.26279947656167</v>
      </c>
      <c r="AL83" s="23">
        <v>240.63134473916284</v>
      </c>
      <c r="AM83" s="23"/>
      <c r="AN83" s="23"/>
      <c r="AO83" s="23"/>
      <c r="AP83" s="23">
        <v>1074.3879851310589</v>
      </c>
      <c r="AQ83" s="23"/>
      <c r="AR83" s="23">
        <v>5186.7710236706544</v>
      </c>
      <c r="AS83" s="23"/>
      <c r="AT83" s="23"/>
      <c r="AU83" s="23">
        <v>1009.8600439375251</v>
      </c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>
        <v>1.7442590503559781</v>
      </c>
      <c r="BP83" s="23"/>
      <c r="BQ83" s="23">
        <v>64.086323848554329</v>
      </c>
      <c r="BR83" s="24">
        <v>10365.926229329303</v>
      </c>
    </row>
    <row r="84" spans="1:70" x14ac:dyDescent="0.2">
      <c r="A84" s="13"/>
      <c r="B84" s="13"/>
      <c r="C84" s="21">
        <v>233</v>
      </c>
      <c r="D84" s="22">
        <v>212.06089065522943</v>
      </c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>
        <v>806.83077128859065</v>
      </c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>
        <v>423.40532317837847</v>
      </c>
      <c r="AR84" s="23"/>
      <c r="AS84" s="23"/>
      <c r="AT84" s="23">
        <v>0.27812500000000001</v>
      </c>
      <c r="AU84" s="23">
        <v>7405.6403222085173</v>
      </c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>
        <v>82.100092350361066</v>
      </c>
      <c r="BR84" s="24">
        <v>8930.3155246810766</v>
      </c>
    </row>
    <row r="85" spans="1:70" x14ac:dyDescent="0.2">
      <c r="A85" s="13"/>
      <c r="B85" s="13"/>
      <c r="C85" s="21">
        <v>234</v>
      </c>
      <c r="D85" s="22">
        <v>106.03044532761471</v>
      </c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>
        <v>686.26279947656167</v>
      </c>
      <c r="AL85" s="23">
        <v>24.350391587086214</v>
      </c>
      <c r="AM85" s="23"/>
      <c r="AN85" s="23"/>
      <c r="AO85" s="23"/>
      <c r="AP85" s="23"/>
      <c r="AQ85" s="23"/>
      <c r="AR85" s="23"/>
      <c r="AS85" s="23"/>
      <c r="AT85" s="23"/>
      <c r="AU85" s="23">
        <v>3366.2001464584173</v>
      </c>
      <c r="AV85" s="23"/>
      <c r="AW85" s="23"/>
      <c r="AX85" s="23"/>
      <c r="AY85" s="23"/>
      <c r="AZ85" s="23"/>
      <c r="BA85" s="23"/>
      <c r="BB85" s="23"/>
      <c r="BC85" s="23"/>
      <c r="BD85" s="23">
        <v>304.6875</v>
      </c>
      <c r="BE85" s="23"/>
      <c r="BF85" s="23"/>
      <c r="BG85" s="23"/>
      <c r="BH85" s="23"/>
      <c r="BI85" s="23"/>
      <c r="BJ85" s="23">
        <v>759.67819720000477</v>
      </c>
      <c r="BK85" s="23"/>
      <c r="BL85" s="23"/>
      <c r="BM85" s="23">
        <v>90.812619345794587</v>
      </c>
      <c r="BN85" s="23"/>
      <c r="BO85" s="23"/>
      <c r="BP85" s="23"/>
      <c r="BQ85" s="23">
        <v>146.68358198039454</v>
      </c>
      <c r="BR85" s="24">
        <v>5484.7056813758736</v>
      </c>
    </row>
    <row r="86" spans="1:70" x14ac:dyDescent="0.2">
      <c r="A86" s="13"/>
      <c r="B86" s="13"/>
      <c r="C86" s="21">
        <v>235</v>
      </c>
      <c r="D86" s="22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>
        <v>323.35854985325943</v>
      </c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>
        <v>488.99219742108585</v>
      </c>
      <c r="AL86" s="23">
        <v>156.84125975021072</v>
      </c>
      <c r="AM86" s="23"/>
      <c r="AN86" s="23"/>
      <c r="AO86" s="23"/>
      <c r="AP86" s="23"/>
      <c r="AQ86" s="23">
        <v>423.40532317837847</v>
      </c>
      <c r="AR86" s="23"/>
      <c r="AS86" s="23"/>
      <c r="AT86" s="23">
        <v>0.41718749999999999</v>
      </c>
      <c r="AU86" s="23">
        <v>6059.1602636251509</v>
      </c>
      <c r="AV86" s="23"/>
      <c r="AW86" s="23"/>
      <c r="AX86" s="23"/>
      <c r="AY86" s="23"/>
      <c r="AZ86" s="23">
        <v>3.9112516180267258</v>
      </c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>
        <v>90.812619345794587</v>
      </c>
      <c r="BN86" s="23"/>
      <c r="BO86" s="23">
        <v>0.58141968345199269</v>
      </c>
      <c r="BP86" s="23"/>
      <c r="BQ86" s="23">
        <v>101.11198886087209</v>
      </c>
      <c r="BR86" s="24">
        <v>7648.5920608362303</v>
      </c>
    </row>
    <row r="87" spans="1:70" x14ac:dyDescent="0.2">
      <c r="A87" s="13"/>
      <c r="B87" s="13"/>
      <c r="C87" s="21">
        <v>236</v>
      </c>
      <c r="D87" s="22">
        <v>424.12178131045886</v>
      </c>
      <c r="E87" s="23">
        <v>680.47711551055886</v>
      </c>
      <c r="F87" s="23">
        <v>1006.3414397267468</v>
      </c>
      <c r="G87" s="23"/>
      <c r="H87" s="23"/>
      <c r="I87" s="23">
        <v>94.325000000000003</v>
      </c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>
        <v>73.051174761258636</v>
      </c>
      <c r="AM87" s="23"/>
      <c r="AN87" s="23"/>
      <c r="AO87" s="23"/>
      <c r="AP87" s="23"/>
      <c r="AQ87" s="23"/>
      <c r="AR87" s="23">
        <v>2963.8691563832313</v>
      </c>
      <c r="AS87" s="23"/>
      <c r="AT87" s="23">
        <v>0.27812500000000001</v>
      </c>
      <c r="AU87" s="23">
        <v>7405.6403222085173</v>
      </c>
      <c r="AV87" s="23"/>
      <c r="AW87" s="23"/>
      <c r="AX87" s="23"/>
      <c r="AY87" s="23"/>
      <c r="AZ87" s="23">
        <v>23.467509708160357</v>
      </c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>
        <v>46.782094381185843</v>
      </c>
      <c r="BR87" s="24">
        <v>12718.353718990118</v>
      </c>
    </row>
    <row r="88" spans="1:70" x14ac:dyDescent="0.2">
      <c r="A88" s="13"/>
      <c r="B88" s="13"/>
      <c r="C88" s="21">
        <v>237</v>
      </c>
      <c r="D88" s="22">
        <v>636.18267196568831</v>
      </c>
      <c r="E88" s="23">
        <v>1360.9542310211177</v>
      </c>
      <c r="F88" s="23"/>
      <c r="G88" s="23"/>
      <c r="H88" s="23"/>
      <c r="I88" s="23">
        <v>94.325000000000003</v>
      </c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>
        <v>6040.2166399744965</v>
      </c>
      <c r="X88" s="23"/>
      <c r="Y88" s="23"/>
      <c r="Z88" s="23"/>
      <c r="AA88" s="23"/>
      <c r="AB88" s="23"/>
      <c r="AC88" s="23"/>
      <c r="AD88" s="23">
        <v>1548.2416188263887</v>
      </c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>
        <v>443.79294680201997</v>
      </c>
      <c r="AQ88" s="23"/>
      <c r="AR88" s="23">
        <v>8891.6074691496942</v>
      </c>
      <c r="AS88" s="23"/>
      <c r="AT88" s="23">
        <v>1.5296875000000001</v>
      </c>
      <c r="AU88" s="23">
        <v>33662.001464584173</v>
      </c>
      <c r="AV88" s="23"/>
      <c r="AW88" s="23"/>
      <c r="AX88" s="23">
        <v>2000</v>
      </c>
      <c r="AY88" s="23"/>
      <c r="AZ88" s="23">
        <v>15.645006472106903</v>
      </c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>
        <v>8.0931268400589254</v>
      </c>
      <c r="BP88" s="23"/>
      <c r="BQ88" s="23">
        <v>20.948698529172454</v>
      </c>
      <c r="BR88" s="24">
        <v>54723.538561664915</v>
      </c>
    </row>
    <row r="89" spans="1:70" x14ac:dyDescent="0.2">
      <c r="A89" s="13"/>
      <c r="B89" s="13"/>
      <c r="C89" s="21">
        <v>238</v>
      </c>
      <c r="D89" s="22">
        <v>742.21311729330296</v>
      </c>
      <c r="E89" s="23">
        <v>1020.7156732658383</v>
      </c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>
        <v>4804.328606674303</v>
      </c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>
        <v>488.99219742108585</v>
      </c>
      <c r="AL89" s="23"/>
      <c r="AM89" s="23"/>
      <c r="AN89" s="23"/>
      <c r="AO89" s="23"/>
      <c r="AP89" s="23">
        <v>443.79294680201997</v>
      </c>
      <c r="AQ89" s="23"/>
      <c r="AR89" s="23">
        <v>8891.6074691496942</v>
      </c>
      <c r="AS89" s="23"/>
      <c r="AT89" s="23">
        <v>1.390625</v>
      </c>
      <c r="AU89" s="23">
        <v>9088.740395437726</v>
      </c>
      <c r="AV89" s="23">
        <v>586.95706804521217</v>
      </c>
      <c r="AW89" s="23"/>
      <c r="AX89" s="23"/>
      <c r="AY89" s="23"/>
      <c r="AZ89" s="23">
        <v>15.645006472106903</v>
      </c>
      <c r="BA89" s="23"/>
      <c r="BB89" s="23"/>
      <c r="BC89" s="23"/>
      <c r="BD89" s="23"/>
      <c r="BE89" s="23"/>
      <c r="BF89" s="23">
        <v>248.92846396069424</v>
      </c>
      <c r="BG89" s="23"/>
      <c r="BH89" s="23"/>
      <c r="BI89" s="23"/>
      <c r="BJ89" s="23"/>
      <c r="BK89" s="23"/>
      <c r="BL89" s="23"/>
      <c r="BM89" s="23"/>
      <c r="BN89" s="23"/>
      <c r="BO89" s="23">
        <v>82.72977355526487</v>
      </c>
      <c r="BP89" s="23"/>
      <c r="BQ89" s="23">
        <v>50.171497913843346</v>
      </c>
      <c r="BR89" s="24">
        <v>26466.212840991095</v>
      </c>
    </row>
    <row r="90" spans="1:70" x14ac:dyDescent="0.2">
      <c r="A90" s="13"/>
      <c r="B90" s="13"/>
      <c r="C90" s="21">
        <v>239</v>
      </c>
      <c r="D90" s="22">
        <v>530.15222663807356</v>
      </c>
      <c r="E90" s="23">
        <v>3062.147019797515</v>
      </c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>
        <v>202.18714700372826</v>
      </c>
      <c r="U90" s="23"/>
      <c r="V90" s="23"/>
      <c r="W90" s="23">
        <v>1417.1763860189349</v>
      </c>
      <c r="X90" s="23"/>
      <c r="Y90" s="23">
        <v>54.97854200680527</v>
      </c>
      <c r="Z90" s="23"/>
      <c r="AA90" s="23"/>
      <c r="AB90" s="23"/>
      <c r="AC90" s="23"/>
      <c r="AD90" s="23">
        <v>309.64832376527772</v>
      </c>
      <c r="AE90" s="23"/>
      <c r="AF90" s="23"/>
      <c r="AG90" s="23"/>
      <c r="AH90" s="23"/>
      <c r="AI90" s="23"/>
      <c r="AJ90" s="23"/>
      <c r="AK90" s="23"/>
      <c r="AL90" s="23"/>
      <c r="AM90" s="23">
        <v>181.64514846469885</v>
      </c>
      <c r="AN90" s="23"/>
      <c r="AO90" s="23"/>
      <c r="AP90" s="23">
        <v>443.79294680201997</v>
      </c>
      <c r="AQ90" s="23"/>
      <c r="AR90" s="23">
        <v>17783.214938299388</v>
      </c>
      <c r="AS90" s="23"/>
      <c r="AT90" s="23">
        <v>0.6953125</v>
      </c>
      <c r="AU90" s="23">
        <v>15147.900659062876</v>
      </c>
      <c r="AV90" s="23"/>
      <c r="AW90" s="23"/>
      <c r="AX90" s="23"/>
      <c r="AY90" s="23"/>
      <c r="AZ90" s="23">
        <v>3.9112516180267258</v>
      </c>
      <c r="BA90" s="23"/>
      <c r="BB90" s="23"/>
      <c r="BC90" s="23"/>
      <c r="BD90" s="23"/>
      <c r="BE90" s="23"/>
      <c r="BF90" s="23">
        <v>248.92846396069424</v>
      </c>
      <c r="BG90" s="23"/>
      <c r="BH90" s="23"/>
      <c r="BI90" s="23"/>
      <c r="BJ90" s="23"/>
      <c r="BK90" s="23"/>
      <c r="BL90" s="23"/>
      <c r="BM90" s="23"/>
      <c r="BN90" s="23"/>
      <c r="BO90" s="23">
        <v>10.418805573866896</v>
      </c>
      <c r="BP90" s="23"/>
      <c r="BQ90" s="23">
        <v>90.901085986712218</v>
      </c>
      <c r="BR90" s="24">
        <v>39487.698257498618</v>
      </c>
    </row>
    <row r="91" spans="1:70" x14ac:dyDescent="0.2">
      <c r="A91" s="13"/>
      <c r="B91" s="13"/>
      <c r="C91" s="21">
        <v>240</v>
      </c>
      <c r="D91" s="22">
        <v>424.12178131045886</v>
      </c>
      <c r="E91" s="23">
        <v>1360.9542310211177</v>
      </c>
      <c r="F91" s="23">
        <v>1006.3414397267468</v>
      </c>
      <c r="G91" s="23"/>
      <c r="H91" s="23"/>
      <c r="I91" s="23"/>
      <c r="J91" s="23"/>
      <c r="K91" s="23"/>
      <c r="L91" s="23"/>
      <c r="M91" s="23"/>
      <c r="N91" s="23"/>
      <c r="O91" s="23">
        <v>590.49782747127915</v>
      </c>
      <c r="P91" s="23"/>
      <c r="Q91" s="23"/>
      <c r="R91" s="23"/>
      <c r="S91" s="23"/>
      <c r="T91" s="23"/>
      <c r="U91" s="23"/>
      <c r="V91" s="23"/>
      <c r="W91" s="23">
        <v>4040.093705874684</v>
      </c>
      <c r="X91" s="23"/>
      <c r="Y91" s="23"/>
      <c r="Z91" s="23"/>
      <c r="AA91" s="23"/>
      <c r="AB91" s="23"/>
      <c r="AC91" s="23"/>
      <c r="AD91" s="23">
        <v>1238.5932950611109</v>
      </c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>
        <v>11114.509336437117</v>
      </c>
      <c r="AS91" s="23"/>
      <c r="AT91" s="23">
        <v>0.83437499999999998</v>
      </c>
      <c r="AU91" s="23">
        <v>3366.2001464584173</v>
      </c>
      <c r="AV91" s="23">
        <v>1458.7143737725028</v>
      </c>
      <c r="AW91" s="23"/>
      <c r="AX91" s="23"/>
      <c r="AY91" s="23">
        <v>400.63779005068659</v>
      </c>
      <c r="AZ91" s="23">
        <v>7.8225032360534517</v>
      </c>
      <c r="BA91" s="23"/>
      <c r="BB91" s="23"/>
      <c r="BC91" s="23"/>
      <c r="BD91" s="23"/>
      <c r="BE91" s="23"/>
      <c r="BF91" s="23">
        <v>552.79152682071197</v>
      </c>
      <c r="BG91" s="23">
        <v>294.17622822779236</v>
      </c>
      <c r="BH91" s="23"/>
      <c r="BI91" s="23"/>
      <c r="BJ91" s="23"/>
      <c r="BK91" s="23"/>
      <c r="BL91" s="23"/>
      <c r="BM91" s="23"/>
      <c r="BN91" s="23"/>
      <c r="BO91" s="23">
        <v>124.41249322678311</v>
      </c>
      <c r="BP91" s="23"/>
      <c r="BQ91" s="23">
        <v>106.2387864360457</v>
      </c>
      <c r="BR91" s="24">
        <v>26086.939840131501</v>
      </c>
    </row>
    <row r="92" spans="1:70" x14ac:dyDescent="0.2">
      <c r="A92" s="14" t="s">
        <v>109</v>
      </c>
      <c r="B92" s="14">
        <v>2009</v>
      </c>
      <c r="C92" s="14">
        <v>96</v>
      </c>
      <c r="D92" s="18"/>
      <c r="E92" s="19">
        <v>340.23855775527943</v>
      </c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>
        <v>7850.0788030288586</v>
      </c>
      <c r="X92" s="19"/>
      <c r="Y92" s="19">
        <v>9.1238067889973156</v>
      </c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>
        <v>472.94627874677929</v>
      </c>
      <c r="AQ92" s="19">
        <v>846.81064635675693</v>
      </c>
      <c r="AR92" s="19">
        <v>740.96728909580781</v>
      </c>
      <c r="AS92" s="19"/>
      <c r="AT92" s="19"/>
      <c r="AU92" s="19">
        <v>2692.9601171667337</v>
      </c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>
        <v>27.770197870674821</v>
      </c>
      <c r="BR92" s="20">
        <v>12980.89569680989</v>
      </c>
    </row>
    <row r="93" spans="1:70" x14ac:dyDescent="0.2">
      <c r="A93" s="13"/>
      <c r="B93" s="13"/>
      <c r="C93" s="21">
        <v>97</v>
      </c>
      <c r="D93" s="22">
        <v>318.09133598284416</v>
      </c>
      <c r="E93" s="23">
        <v>340.23855775527943</v>
      </c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>
        <v>700.44716671055994</v>
      </c>
      <c r="R93" s="23">
        <v>261.42128550317625</v>
      </c>
      <c r="S93" s="23"/>
      <c r="T93" s="23"/>
      <c r="U93" s="23"/>
      <c r="V93" s="23"/>
      <c r="W93" s="23">
        <v>2849.265039796308</v>
      </c>
      <c r="X93" s="23"/>
      <c r="Y93" s="23">
        <v>516.56625812105892</v>
      </c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>
        <v>686.26279947656167</v>
      </c>
      <c r="AL93" s="23"/>
      <c r="AM93" s="23"/>
      <c r="AN93" s="23"/>
      <c r="AO93" s="23"/>
      <c r="AP93" s="23">
        <v>443.79294680201997</v>
      </c>
      <c r="AQ93" s="23">
        <v>423.40532317837847</v>
      </c>
      <c r="AR93" s="23"/>
      <c r="AS93" s="23"/>
      <c r="AT93" s="23">
        <v>0.27812500000000001</v>
      </c>
      <c r="AU93" s="23">
        <v>4039.4401757501005</v>
      </c>
      <c r="AV93" s="23">
        <v>100.71894345437795</v>
      </c>
      <c r="AW93" s="23"/>
      <c r="AX93" s="23"/>
      <c r="AY93" s="23">
        <v>1201.9133701520598</v>
      </c>
      <c r="AZ93" s="23">
        <v>3.9112516180267258</v>
      </c>
      <c r="BA93" s="23"/>
      <c r="BB93" s="23"/>
      <c r="BC93" s="23"/>
      <c r="BD93" s="23"/>
      <c r="BE93" s="23"/>
      <c r="BF93" s="23">
        <v>248.92846396069424</v>
      </c>
      <c r="BG93" s="23"/>
      <c r="BH93" s="23"/>
      <c r="BI93" s="23"/>
      <c r="BJ93" s="23"/>
      <c r="BK93" s="23"/>
      <c r="BL93" s="23"/>
      <c r="BM93" s="23"/>
      <c r="BN93" s="23"/>
      <c r="BO93" s="23">
        <v>15.604833996665857</v>
      </c>
      <c r="BP93" s="23"/>
      <c r="BQ93" s="23">
        <v>13.88509893533741</v>
      </c>
      <c r="BR93" s="24">
        <v>12164.170976193449</v>
      </c>
    </row>
    <row r="94" spans="1:70" x14ac:dyDescent="0.2">
      <c r="A94" s="13"/>
      <c r="B94" s="13"/>
      <c r="C94" s="21">
        <v>98</v>
      </c>
      <c r="D94" s="22"/>
      <c r="E94" s="23">
        <v>340.23855775527943</v>
      </c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>
        <v>700.44716671055994</v>
      </c>
      <c r="R94" s="23"/>
      <c r="S94" s="23"/>
      <c r="T94" s="23"/>
      <c r="U94" s="23"/>
      <c r="V94" s="23"/>
      <c r="W94" s="23">
        <v>5269.7573536620803</v>
      </c>
      <c r="X94" s="23">
        <v>218.93214068561713</v>
      </c>
      <c r="Y94" s="23">
        <v>103.37273594352064</v>
      </c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>
        <v>2216.9259164416171</v>
      </c>
      <c r="AL94" s="23"/>
      <c r="AM94" s="23"/>
      <c r="AN94" s="23"/>
      <c r="AO94" s="23"/>
      <c r="AP94" s="23"/>
      <c r="AQ94" s="23"/>
      <c r="AR94" s="23"/>
      <c r="AS94" s="23"/>
      <c r="AT94" s="23">
        <v>2.3640625000000002</v>
      </c>
      <c r="AU94" s="23">
        <v>3186.0566942994997</v>
      </c>
      <c r="AV94" s="23"/>
      <c r="AW94" s="23"/>
      <c r="AX94" s="23"/>
      <c r="AY94" s="23">
        <v>400.63779005068659</v>
      </c>
      <c r="AZ94" s="23"/>
      <c r="BA94" s="23"/>
      <c r="BB94" s="23"/>
      <c r="BC94" s="23"/>
      <c r="BD94" s="23"/>
      <c r="BE94" s="23"/>
      <c r="BF94" s="23"/>
      <c r="BG94" s="23">
        <v>242.00460433547849</v>
      </c>
      <c r="BH94" s="23">
        <v>83.944873923971386</v>
      </c>
      <c r="BI94" s="23">
        <v>2293.338542466096</v>
      </c>
      <c r="BJ94" s="23"/>
      <c r="BK94" s="23"/>
      <c r="BL94" s="23"/>
      <c r="BM94" s="23"/>
      <c r="BN94" s="23"/>
      <c r="BO94" s="23">
        <v>7.5117071566069322</v>
      </c>
      <c r="BP94" s="23"/>
      <c r="BQ94" s="23">
        <v>7.3056998461677223</v>
      </c>
      <c r="BR94" s="24">
        <v>15072.83784577718</v>
      </c>
    </row>
    <row r="95" spans="1:70" x14ac:dyDescent="0.2">
      <c r="A95" s="13"/>
      <c r="B95" s="13"/>
      <c r="C95" s="21">
        <v>99</v>
      </c>
      <c r="D95" s="22">
        <v>318.09133598284416</v>
      </c>
      <c r="E95" s="23">
        <v>74.436080804008085</v>
      </c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>
        <v>286.87830370223014</v>
      </c>
      <c r="R95" s="23"/>
      <c r="S95" s="23"/>
      <c r="T95" s="23"/>
      <c r="U95" s="23"/>
      <c r="V95" s="23"/>
      <c r="W95" s="23">
        <v>7862.7278649454202</v>
      </c>
      <c r="X95" s="23"/>
      <c r="Y95" s="23">
        <v>248.93502805994666</v>
      </c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>
        <v>704.52559316687632</v>
      </c>
      <c r="AL95" s="23"/>
      <c r="AM95" s="23"/>
      <c r="AN95" s="23"/>
      <c r="AO95" s="23"/>
      <c r="AP95" s="23">
        <v>887.58589360403994</v>
      </c>
      <c r="AQ95" s="23"/>
      <c r="AR95" s="23"/>
      <c r="AS95" s="23"/>
      <c r="AT95" s="23">
        <v>1.66875</v>
      </c>
      <c r="AU95" s="23">
        <v>5268.4542539688555</v>
      </c>
      <c r="AV95" s="23">
        <v>100.71894345437795</v>
      </c>
      <c r="AW95" s="23"/>
      <c r="AX95" s="23"/>
      <c r="AY95" s="23">
        <v>2804.4645303548059</v>
      </c>
      <c r="AZ95" s="23">
        <v>0.2865789524483992</v>
      </c>
      <c r="BA95" s="23"/>
      <c r="BB95" s="23"/>
      <c r="BC95" s="23"/>
      <c r="BD95" s="23"/>
      <c r="BE95" s="23"/>
      <c r="BF95" s="23"/>
      <c r="BG95" s="23">
        <v>242.00460433547849</v>
      </c>
      <c r="BH95" s="23"/>
      <c r="BI95" s="23"/>
      <c r="BJ95" s="23"/>
      <c r="BK95" s="23"/>
      <c r="BL95" s="23"/>
      <c r="BM95" s="23"/>
      <c r="BN95" s="23"/>
      <c r="BO95" s="23"/>
      <c r="BP95" s="23"/>
      <c r="BQ95" s="23">
        <v>44.560499834004375</v>
      </c>
      <c r="BR95" s="24">
        <v>18845.338261165336</v>
      </c>
    </row>
    <row r="96" spans="1:70" x14ac:dyDescent="0.2">
      <c r="A96" s="13"/>
      <c r="B96" s="13"/>
      <c r="C96" s="21">
        <v>100</v>
      </c>
      <c r="D96" s="22">
        <v>106.03044532761471</v>
      </c>
      <c r="E96" s="23">
        <v>1360.9542310211177</v>
      </c>
      <c r="F96" s="23"/>
      <c r="G96" s="23"/>
      <c r="H96" s="23"/>
      <c r="I96" s="23"/>
      <c r="J96" s="23"/>
      <c r="K96" s="23"/>
      <c r="L96" s="23"/>
      <c r="M96" s="23">
        <v>481.70712817666475</v>
      </c>
      <c r="N96" s="23"/>
      <c r="O96" s="23"/>
      <c r="P96" s="23"/>
      <c r="Q96" s="23"/>
      <c r="R96" s="23"/>
      <c r="S96" s="23"/>
      <c r="T96" s="23"/>
      <c r="U96" s="23"/>
      <c r="V96" s="23"/>
      <c r="W96" s="23">
        <v>2420.4923138657718</v>
      </c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>
        <v>256.67129450408601</v>
      </c>
      <c r="AL96" s="23"/>
      <c r="AM96" s="23"/>
      <c r="AN96" s="23"/>
      <c r="AO96" s="23"/>
      <c r="AP96" s="23">
        <v>443.79294680201997</v>
      </c>
      <c r="AQ96" s="23"/>
      <c r="AR96" s="23"/>
      <c r="AS96" s="23"/>
      <c r="AT96" s="23">
        <v>0.27812500000000001</v>
      </c>
      <c r="AU96" s="23">
        <v>1009.8600439375251</v>
      </c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>
        <v>242.00460433547849</v>
      </c>
      <c r="BH96" s="23"/>
      <c r="BI96" s="23">
        <v>2234.8021044952443</v>
      </c>
      <c r="BJ96" s="23"/>
      <c r="BK96" s="23"/>
      <c r="BL96" s="23"/>
      <c r="BM96" s="23"/>
      <c r="BN96" s="23"/>
      <c r="BO96" s="23"/>
      <c r="BP96" s="23"/>
      <c r="BQ96" s="23">
        <v>25.30650307116067</v>
      </c>
      <c r="BR96" s="24">
        <v>8581.8997405366845</v>
      </c>
    </row>
    <row r="97" spans="1:70" x14ac:dyDescent="0.2">
      <c r="A97" s="13"/>
      <c r="B97" s="13"/>
      <c r="C97" s="21">
        <v>101</v>
      </c>
      <c r="D97" s="22">
        <v>318.09133598284416</v>
      </c>
      <c r="E97" s="23">
        <v>340.23855775527943</v>
      </c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>
        <v>7312.1916221697975</v>
      </c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>
        <v>335.75588255125439</v>
      </c>
      <c r="AT97" s="23">
        <v>1.9468749999999999</v>
      </c>
      <c r="AU97" s="23">
        <v>3812.3971782448734</v>
      </c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>
        <v>0.29070984172599634</v>
      </c>
      <c r="BP97" s="23"/>
      <c r="BQ97" s="23">
        <v>113.06028577754807</v>
      </c>
      <c r="BR97" s="24">
        <v>12233.972447323322</v>
      </c>
    </row>
    <row r="98" spans="1:70" x14ac:dyDescent="0.2">
      <c r="A98" s="13"/>
      <c r="B98" s="13"/>
      <c r="C98" s="21">
        <v>102</v>
      </c>
      <c r="D98" s="22"/>
      <c r="E98" s="23"/>
      <c r="F98" s="23"/>
      <c r="G98" s="23">
        <v>1047.1500000000001</v>
      </c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>
        <v>4375.2713446627013</v>
      </c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>
        <v>686.26279947656167</v>
      </c>
      <c r="AL98" s="23"/>
      <c r="AM98" s="23"/>
      <c r="AN98" s="23"/>
      <c r="AO98" s="23"/>
      <c r="AP98" s="23">
        <v>157.64875958225977</v>
      </c>
      <c r="AQ98" s="23"/>
      <c r="AR98" s="23"/>
      <c r="AS98" s="23"/>
      <c r="AT98" s="23">
        <v>1.5296875000000001</v>
      </c>
      <c r="AU98" s="23">
        <v>2019.7200878750502</v>
      </c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>
        <v>102.80669062720084</v>
      </c>
      <c r="BR98" s="24">
        <v>8390.3893697237763</v>
      </c>
    </row>
    <row r="99" spans="1:70" x14ac:dyDescent="0.2">
      <c r="A99" s="13"/>
      <c r="B99" s="13"/>
      <c r="C99" s="21">
        <v>103</v>
      </c>
      <c r="D99" s="22">
        <v>106.03044532761471</v>
      </c>
      <c r="E99" s="23">
        <v>637.98288097131172</v>
      </c>
      <c r="F99" s="23">
        <v>775.35817673764666</v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>
        <v>8179.699766260349</v>
      </c>
      <c r="X99" s="23"/>
      <c r="Y99" s="23">
        <v>109.95708401361054</v>
      </c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>
        <v>315.29751916451954</v>
      </c>
      <c r="AQ99" s="23"/>
      <c r="AR99" s="23"/>
      <c r="AS99" s="23"/>
      <c r="AT99" s="23">
        <v>4.3109374999999996</v>
      </c>
      <c r="AU99" s="23">
        <v>5722.5402489793087</v>
      </c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>
        <v>22.535121469820798</v>
      </c>
      <c r="BP99" s="23"/>
      <c r="BQ99" s="23">
        <v>68.214993415023656</v>
      </c>
      <c r="BR99" s="24">
        <v>15941.927173839207</v>
      </c>
    </row>
    <row r="100" spans="1:70" x14ac:dyDescent="0.2">
      <c r="A100" s="13"/>
      <c r="B100" s="13"/>
      <c r="C100" s="21">
        <v>104</v>
      </c>
      <c r="D100" s="22">
        <v>106.03044532761471</v>
      </c>
      <c r="E100" s="23">
        <v>1360.9542310211177</v>
      </c>
      <c r="F100" s="23">
        <v>1006.3414397267468</v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>
        <v>8119.0223934583883</v>
      </c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>
        <v>244.49609871054292</v>
      </c>
      <c r="AL100" s="23"/>
      <c r="AM100" s="23"/>
      <c r="AN100" s="23"/>
      <c r="AO100" s="23"/>
      <c r="AP100" s="23">
        <v>157.64875958225977</v>
      </c>
      <c r="AQ100" s="23"/>
      <c r="AR100" s="23"/>
      <c r="AS100" s="23"/>
      <c r="AT100" s="23">
        <v>2.3640625000000002</v>
      </c>
      <c r="AU100" s="23">
        <v>3029.5801318125755</v>
      </c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>
        <v>0.50256124877797914</v>
      </c>
      <c r="BO100" s="23">
        <v>7.8024169983329283</v>
      </c>
      <c r="BP100" s="23"/>
      <c r="BQ100" s="23">
        <v>57.477197760011066</v>
      </c>
      <c r="BR100" s="24">
        <v>14092.219738146368</v>
      </c>
    </row>
    <row r="101" spans="1:70" x14ac:dyDescent="0.2">
      <c r="A101" s="13"/>
      <c r="B101" s="13"/>
      <c r="C101" s="21">
        <v>171</v>
      </c>
      <c r="D101" s="22"/>
      <c r="E101" s="23"/>
      <c r="F101" s="23"/>
      <c r="G101" s="23"/>
      <c r="H101" s="23"/>
      <c r="I101" s="23"/>
      <c r="J101" s="23"/>
      <c r="K101" s="23"/>
      <c r="L101" s="23"/>
      <c r="M101" s="23">
        <v>998.39416525239915</v>
      </c>
      <c r="N101" s="23"/>
      <c r="O101" s="23"/>
      <c r="P101" s="23"/>
      <c r="Q101" s="23"/>
      <c r="R101" s="23"/>
      <c r="S101" s="23">
        <v>3954.8250000000003</v>
      </c>
      <c r="T101" s="23"/>
      <c r="U101" s="23"/>
      <c r="V101" s="23"/>
      <c r="W101" s="23">
        <v>2885.6365247724825</v>
      </c>
      <c r="X101" s="23"/>
      <c r="Y101" s="23"/>
      <c r="Z101" s="23"/>
      <c r="AA101" s="23"/>
      <c r="AB101" s="23"/>
      <c r="AC101" s="23"/>
      <c r="AD101" s="23"/>
      <c r="AE101" s="23"/>
      <c r="AF101" s="23"/>
      <c r="AG101" s="23">
        <v>3304.8</v>
      </c>
      <c r="AH101" s="23"/>
      <c r="AI101" s="23"/>
      <c r="AJ101" s="23"/>
      <c r="AK101" s="23"/>
      <c r="AL101" s="23"/>
      <c r="AM101" s="23">
        <v>4.6626273860903336</v>
      </c>
      <c r="AN101" s="23"/>
      <c r="AO101" s="23"/>
      <c r="AP101" s="23"/>
      <c r="AQ101" s="23"/>
      <c r="AR101" s="23"/>
      <c r="AS101" s="23"/>
      <c r="AT101" s="23"/>
      <c r="AU101" s="23">
        <v>3366.2001464584173</v>
      </c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>
        <v>20.948698529172454</v>
      </c>
      <c r="BR101" s="24">
        <v>14535.467162398565</v>
      </c>
    </row>
    <row r="102" spans="1:70" x14ac:dyDescent="0.2">
      <c r="A102" s="13"/>
      <c r="B102" s="13"/>
      <c r="C102" s="21">
        <v>172</v>
      </c>
      <c r="D102" s="22"/>
      <c r="E102" s="23"/>
      <c r="F102" s="23"/>
      <c r="G102" s="23"/>
      <c r="H102" s="23"/>
      <c r="I102" s="23"/>
      <c r="J102" s="23"/>
      <c r="K102" s="23"/>
      <c r="L102" s="23"/>
      <c r="M102" s="23">
        <v>1355.1855333305457</v>
      </c>
      <c r="N102" s="23"/>
      <c r="O102" s="23"/>
      <c r="P102" s="23"/>
      <c r="Q102" s="23">
        <v>1400.8943334211199</v>
      </c>
      <c r="R102" s="23"/>
      <c r="S102" s="23"/>
      <c r="T102" s="23"/>
      <c r="U102" s="23"/>
      <c r="V102" s="23"/>
      <c r="W102" s="23">
        <v>3118.2086302258385</v>
      </c>
      <c r="X102" s="23"/>
      <c r="Y102" s="23"/>
      <c r="Z102" s="23"/>
      <c r="AA102" s="23"/>
      <c r="AB102" s="23"/>
      <c r="AC102" s="23">
        <v>809.91355729585462</v>
      </c>
      <c r="AD102" s="23"/>
      <c r="AE102" s="23"/>
      <c r="AF102" s="23"/>
      <c r="AG102" s="23">
        <v>3304.8</v>
      </c>
      <c r="AH102" s="23"/>
      <c r="AI102" s="23"/>
      <c r="AJ102" s="23"/>
      <c r="AK102" s="23"/>
      <c r="AL102" s="23"/>
      <c r="AM102" s="23">
        <v>4.5080222907771104</v>
      </c>
      <c r="AN102" s="23">
        <v>244.49609871054292</v>
      </c>
      <c r="AO102" s="23"/>
      <c r="AP102" s="23">
        <v>443.79294680201997</v>
      </c>
      <c r="AQ102" s="23">
        <v>846.81064635675693</v>
      </c>
      <c r="AR102" s="23"/>
      <c r="AS102" s="23"/>
      <c r="AT102" s="23">
        <v>0.55625000000000002</v>
      </c>
      <c r="AU102" s="23">
        <v>1346.4800585833668</v>
      </c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>
        <v>0.50256124877797914</v>
      </c>
      <c r="BO102" s="23"/>
      <c r="BP102" s="23"/>
      <c r="BQ102" s="23">
        <v>38.664709225645353</v>
      </c>
      <c r="BR102" s="24">
        <v>12914.813347491245</v>
      </c>
    </row>
    <row r="103" spans="1:70" x14ac:dyDescent="0.2">
      <c r="A103" s="13"/>
      <c r="B103" s="13"/>
      <c r="C103" s="21">
        <v>173</v>
      </c>
      <c r="D103" s="22">
        <v>318.09133598284416</v>
      </c>
      <c r="E103" s="23">
        <v>340.23855775527943</v>
      </c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>
        <v>9584.7344993980241</v>
      </c>
      <c r="X103" s="23">
        <v>328.39821102842569</v>
      </c>
      <c r="Y103" s="23">
        <v>78.540774295436094</v>
      </c>
      <c r="Z103" s="23"/>
      <c r="AA103" s="23"/>
      <c r="AB103" s="23"/>
      <c r="AC103" s="23"/>
      <c r="AD103" s="23"/>
      <c r="AE103" s="23"/>
      <c r="AF103" s="23"/>
      <c r="AG103" s="23">
        <v>16646.400000000001</v>
      </c>
      <c r="AH103" s="23"/>
      <c r="AI103" s="23"/>
      <c r="AJ103" s="23"/>
      <c r="AK103" s="23">
        <v>6148.1222451864778</v>
      </c>
      <c r="AL103" s="23"/>
      <c r="AM103" s="23"/>
      <c r="AN103" s="23"/>
      <c r="AO103" s="23"/>
      <c r="AP103" s="23"/>
      <c r="AQ103" s="23"/>
      <c r="AR103" s="23"/>
      <c r="AS103" s="23"/>
      <c r="AT103" s="23">
        <v>0.83437499999999998</v>
      </c>
      <c r="AU103" s="23"/>
      <c r="AV103" s="23"/>
      <c r="AW103" s="23"/>
      <c r="AX103" s="23"/>
      <c r="AY103" s="23">
        <v>1602.5511602027464</v>
      </c>
      <c r="AZ103" s="23"/>
      <c r="BA103" s="23"/>
      <c r="BB103" s="23"/>
      <c r="BC103" s="23"/>
      <c r="BD103" s="23"/>
      <c r="BE103" s="23"/>
      <c r="BF103" s="23">
        <v>303.86306286001775</v>
      </c>
      <c r="BG103" s="23"/>
      <c r="BH103" s="23"/>
      <c r="BI103" s="23">
        <v>10583.927940037933</v>
      </c>
      <c r="BJ103" s="23"/>
      <c r="BK103" s="23"/>
      <c r="BL103" s="23"/>
      <c r="BM103" s="23"/>
      <c r="BN103" s="23"/>
      <c r="BO103" s="23">
        <v>234.38299182380436</v>
      </c>
      <c r="BP103" s="23"/>
      <c r="BQ103" s="23">
        <v>12.10501261663393</v>
      </c>
      <c r="BR103" s="24">
        <v>46182.190166187625</v>
      </c>
    </row>
    <row r="104" spans="1:70" x14ac:dyDescent="0.2">
      <c r="A104" s="13"/>
      <c r="B104" s="13"/>
      <c r="C104" s="21">
        <v>174</v>
      </c>
      <c r="D104" s="22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>
        <v>1977.4125000000001</v>
      </c>
      <c r="T104" s="23"/>
      <c r="U104" s="23"/>
      <c r="V104" s="23"/>
      <c r="W104" s="23">
        <v>1362.7614265952056</v>
      </c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>
        <v>24.769187012725727</v>
      </c>
      <c r="AM104" s="23"/>
      <c r="AN104" s="23"/>
      <c r="AO104" s="23"/>
      <c r="AP104" s="23"/>
      <c r="AQ104" s="23"/>
      <c r="AR104" s="23">
        <v>1481.9345781916156</v>
      </c>
      <c r="AS104" s="23">
        <v>335.75588255125439</v>
      </c>
      <c r="AT104" s="23"/>
      <c r="AU104" s="23">
        <v>1009.8600439375251</v>
      </c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>
        <v>2234.8021044952443</v>
      </c>
      <c r="BJ104" s="23"/>
      <c r="BK104" s="23"/>
      <c r="BL104" s="23"/>
      <c r="BM104" s="23"/>
      <c r="BN104" s="23"/>
      <c r="BO104" s="23"/>
      <c r="BP104" s="23"/>
      <c r="BQ104" s="23">
        <v>28.895314579963483</v>
      </c>
      <c r="BR104" s="24">
        <v>8456.1910373635346</v>
      </c>
    </row>
    <row r="105" spans="1:70" x14ac:dyDescent="0.2">
      <c r="A105" s="13"/>
      <c r="B105" s="13"/>
      <c r="C105" s="21">
        <v>175</v>
      </c>
      <c r="D105" s="22"/>
      <c r="E105" s="23">
        <v>1360.9542310211177</v>
      </c>
      <c r="F105" s="23">
        <v>3019.0243191802401</v>
      </c>
      <c r="G105" s="23"/>
      <c r="H105" s="23"/>
      <c r="I105" s="23"/>
      <c r="J105" s="23"/>
      <c r="K105" s="23">
        <v>12757.241764546039</v>
      </c>
      <c r="L105" s="23"/>
      <c r="M105" s="23"/>
      <c r="N105" s="23"/>
      <c r="O105" s="23"/>
      <c r="P105" s="23">
        <v>7.0367149081055116</v>
      </c>
      <c r="Q105" s="23"/>
      <c r="R105" s="23"/>
      <c r="S105" s="23"/>
      <c r="T105" s="23"/>
      <c r="U105" s="23">
        <v>2455.7783998916325</v>
      </c>
      <c r="V105" s="23"/>
      <c r="W105" s="23">
        <v>11702.375234590938</v>
      </c>
      <c r="X105" s="23"/>
      <c r="Y105" s="23">
        <v>86.394851724979702</v>
      </c>
      <c r="Z105" s="23"/>
      <c r="AA105" s="23"/>
      <c r="AB105" s="23"/>
      <c r="AC105" s="23"/>
      <c r="AD105" s="23"/>
      <c r="AE105" s="23"/>
      <c r="AF105" s="23"/>
      <c r="AG105" s="23">
        <v>7741.8</v>
      </c>
      <c r="AH105" s="23"/>
      <c r="AI105" s="23"/>
      <c r="AJ105" s="23"/>
      <c r="AK105" s="23">
        <v>1617.0216976636661</v>
      </c>
      <c r="AL105" s="23"/>
      <c r="AM105" s="23"/>
      <c r="AN105" s="23"/>
      <c r="AO105" s="23"/>
      <c r="AP105" s="23">
        <v>1202.8834127685595</v>
      </c>
      <c r="AQ105" s="23">
        <v>1693.6212927135139</v>
      </c>
      <c r="AR105" s="23"/>
      <c r="AS105" s="23"/>
      <c r="AT105" s="23">
        <v>0.41718749999999999</v>
      </c>
      <c r="AU105" s="23">
        <v>2356.3401025208918</v>
      </c>
      <c r="AV105" s="23">
        <v>100.71894345437795</v>
      </c>
      <c r="AW105" s="23"/>
      <c r="AX105" s="23"/>
      <c r="AY105" s="23">
        <v>2804.4645303548059</v>
      </c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>
        <v>759.67819720000477</v>
      </c>
      <c r="BK105" s="23">
        <v>759.67819720000477</v>
      </c>
      <c r="BL105" s="23"/>
      <c r="BM105" s="23"/>
      <c r="BN105" s="23"/>
      <c r="BO105" s="23"/>
      <c r="BP105" s="23"/>
      <c r="BQ105" s="23">
        <v>41.413196553679555</v>
      </c>
      <c r="BR105" s="24">
        <v>50466.842273792558</v>
      </c>
    </row>
    <row r="106" spans="1:70" x14ac:dyDescent="0.2">
      <c r="A106" s="13"/>
      <c r="B106" s="13"/>
      <c r="C106" s="21">
        <v>176</v>
      </c>
      <c r="D106" s="22"/>
      <c r="E106" s="23">
        <v>1020.7156732658383</v>
      </c>
      <c r="F106" s="23"/>
      <c r="G106" s="23"/>
      <c r="H106" s="23"/>
      <c r="I106" s="23"/>
      <c r="J106" s="23"/>
      <c r="K106" s="23">
        <v>20507.348730941216</v>
      </c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>
        <v>12472.834520903354</v>
      </c>
      <c r="X106" s="23"/>
      <c r="Y106" s="23">
        <v>1026.3563015090406</v>
      </c>
      <c r="Z106" s="23"/>
      <c r="AA106" s="23"/>
      <c r="AB106" s="23"/>
      <c r="AC106" s="23"/>
      <c r="AD106" s="23"/>
      <c r="AE106" s="23">
        <v>0.56687562799555546</v>
      </c>
      <c r="AF106" s="23"/>
      <c r="AG106" s="23">
        <v>16524</v>
      </c>
      <c r="AH106" s="23"/>
      <c r="AI106" s="23"/>
      <c r="AJ106" s="23"/>
      <c r="AK106" s="23">
        <v>4587.7403608787372</v>
      </c>
      <c r="AL106" s="23"/>
      <c r="AM106" s="23"/>
      <c r="AN106" s="23"/>
      <c r="AO106" s="23"/>
      <c r="AP106" s="23">
        <v>1331.3788404060599</v>
      </c>
      <c r="AQ106" s="23"/>
      <c r="AR106" s="23">
        <v>2235.85805343211</v>
      </c>
      <c r="AS106" s="23"/>
      <c r="AT106" s="23">
        <v>0.41718749999999999</v>
      </c>
      <c r="AU106" s="23">
        <v>3366.2001464584173</v>
      </c>
      <c r="AV106" s="23">
        <v>201.4378869087559</v>
      </c>
      <c r="AW106" s="23"/>
      <c r="AX106" s="23"/>
      <c r="AY106" s="23">
        <v>4407.0156905575523</v>
      </c>
      <c r="AZ106" s="23"/>
      <c r="BA106" s="23"/>
      <c r="BB106" s="23"/>
      <c r="BC106" s="23">
        <v>251.21051958474587</v>
      </c>
      <c r="BD106" s="23"/>
      <c r="BE106" s="23"/>
      <c r="BF106" s="23">
        <v>1171.3316330380499</v>
      </c>
      <c r="BG106" s="23"/>
      <c r="BH106" s="23"/>
      <c r="BI106" s="23">
        <v>5963.3488854094776</v>
      </c>
      <c r="BJ106" s="23"/>
      <c r="BK106" s="23"/>
      <c r="BL106" s="23"/>
      <c r="BM106" s="23"/>
      <c r="BN106" s="23"/>
      <c r="BO106" s="23">
        <v>175.35117910526426</v>
      </c>
      <c r="BP106" s="23"/>
      <c r="BQ106" s="23">
        <v>65.551890639364188</v>
      </c>
      <c r="BR106" s="24">
        <v>75308.664376165965</v>
      </c>
    </row>
    <row r="107" spans="1:70" x14ac:dyDescent="0.2">
      <c r="A107" s="13"/>
      <c r="B107" s="13"/>
      <c r="C107" s="21">
        <v>278</v>
      </c>
      <c r="D107" s="22"/>
      <c r="E107" s="23">
        <v>2115.8674273356846</v>
      </c>
      <c r="F107" s="23">
        <v>387.67908836882333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>
        <v>3154.5801152020131</v>
      </c>
      <c r="X107" s="23"/>
      <c r="Y107" s="23">
        <v>62.832619436348878</v>
      </c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>
        <v>1372.5255989531233</v>
      </c>
      <c r="AL107" s="23"/>
      <c r="AM107" s="23"/>
      <c r="AN107" s="23"/>
      <c r="AO107" s="23"/>
      <c r="AP107" s="23"/>
      <c r="AQ107" s="23">
        <v>423.40532317837847</v>
      </c>
      <c r="AR107" s="23"/>
      <c r="AS107" s="23"/>
      <c r="AT107" s="23"/>
      <c r="AU107" s="23">
        <v>6732.4002929168346</v>
      </c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>
        <v>248.92846396069424</v>
      </c>
      <c r="BG107" s="23"/>
      <c r="BH107" s="23"/>
      <c r="BI107" s="23">
        <v>1624.8508847285632</v>
      </c>
      <c r="BJ107" s="23">
        <v>759.67819720000477</v>
      </c>
      <c r="BK107" s="23"/>
      <c r="BL107" s="23"/>
      <c r="BM107" s="23"/>
      <c r="BN107" s="23"/>
      <c r="BO107" s="23"/>
      <c r="BP107" s="23"/>
      <c r="BQ107" s="23">
        <v>47.992595642849238</v>
      </c>
      <c r="BR107" s="24">
        <v>16930.740606923318</v>
      </c>
    </row>
    <row r="108" spans="1:70" x14ac:dyDescent="0.2">
      <c r="A108" s="13"/>
      <c r="B108" s="13"/>
      <c r="C108" s="21">
        <v>279</v>
      </c>
      <c r="D108" s="22">
        <v>318.09133598284416</v>
      </c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>
        <v>7740.9643481003341</v>
      </c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>
        <v>930.75889818710459</v>
      </c>
      <c r="AL108" s="23"/>
      <c r="AM108" s="23"/>
      <c r="AN108" s="23"/>
      <c r="AO108" s="23"/>
      <c r="AP108" s="23"/>
      <c r="AQ108" s="23">
        <v>423.40532317837847</v>
      </c>
      <c r="AR108" s="23">
        <v>740.96728909580781</v>
      </c>
      <c r="AS108" s="23"/>
      <c r="AT108" s="23">
        <v>0.55625000000000002</v>
      </c>
      <c r="AU108" s="23">
        <v>2692.9601171667337</v>
      </c>
      <c r="AV108" s="23"/>
      <c r="AW108" s="23"/>
      <c r="AX108" s="23"/>
      <c r="AY108" s="23">
        <v>400.63779005068659</v>
      </c>
      <c r="AZ108" s="23">
        <v>11.733754854080178</v>
      </c>
      <c r="BA108" s="23"/>
      <c r="BB108" s="23"/>
      <c r="BC108" s="23"/>
      <c r="BD108" s="23"/>
      <c r="BE108" s="23"/>
      <c r="BF108" s="23"/>
      <c r="BG108" s="23"/>
      <c r="BH108" s="23"/>
      <c r="BI108" s="23">
        <v>4510.4071916619232</v>
      </c>
      <c r="BJ108" s="23">
        <v>1137.8025435833395</v>
      </c>
      <c r="BK108" s="23"/>
      <c r="BL108" s="23"/>
      <c r="BM108" s="23"/>
      <c r="BN108" s="23"/>
      <c r="BO108" s="23">
        <v>116.90078607017618</v>
      </c>
      <c r="BP108" s="23"/>
      <c r="BQ108" s="23">
        <v>31.401701655664997</v>
      </c>
      <c r="BR108" s="24">
        <v>19056.587329587073</v>
      </c>
    </row>
    <row r="109" spans="1:70" x14ac:dyDescent="0.2">
      <c r="A109" s="13"/>
      <c r="B109" s="13"/>
      <c r="C109" s="21">
        <v>280</v>
      </c>
      <c r="D109" s="22"/>
      <c r="E109" s="23">
        <v>680.47711551055886</v>
      </c>
      <c r="F109" s="23">
        <v>2012.6828794534936</v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>
        <v>11.945455692126167</v>
      </c>
      <c r="S109" s="23"/>
      <c r="T109" s="23"/>
      <c r="U109" s="23"/>
      <c r="V109" s="23"/>
      <c r="W109" s="23">
        <v>3888.6679165382543</v>
      </c>
      <c r="X109" s="23">
        <v>328.39821102842569</v>
      </c>
      <c r="Y109" s="23">
        <v>54.97854200680527</v>
      </c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>
        <v>42.613185277400873</v>
      </c>
      <c r="AM109" s="23"/>
      <c r="AN109" s="23"/>
      <c r="AO109" s="23"/>
      <c r="AP109" s="23">
        <v>1331.3788404060599</v>
      </c>
      <c r="AQ109" s="23"/>
      <c r="AR109" s="23">
        <v>2222.9018672874236</v>
      </c>
      <c r="AS109" s="23"/>
      <c r="AT109" s="23">
        <v>0.41718749999999999</v>
      </c>
      <c r="AU109" s="23">
        <v>2692.9601171667337</v>
      </c>
      <c r="AV109" s="23">
        <v>100.71894345437795</v>
      </c>
      <c r="AW109" s="23"/>
      <c r="AX109" s="23"/>
      <c r="AY109" s="23">
        <v>1602.5511602027464</v>
      </c>
      <c r="AZ109" s="23"/>
      <c r="BA109" s="23"/>
      <c r="BB109" s="23"/>
      <c r="BC109" s="23"/>
      <c r="BD109" s="23"/>
      <c r="BE109" s="23"/>
      <c r="BF109" s="23"/>
      <c r="BG109" s="23"/>
      <c r="BH109" s="23"/>
      <c r="BI109" s="23">
        <v>2981.6744427047388</v>
      </c>
      <c r="BJ109" s="23">
        <v>10117.813944235751</v>
      </c>
      <c r="BK109" s="23"/>
      <c r="BL109" s="23"/>
      <c r="BM109" s="23"/>
      <c r="BN109" s="23"/>
      <c r="BO109" s="23"/>
      <c r="BP109" s="23"/>
      <c r="BQ109" s="23">
        <v>32.412794941183073</v>
      </c>
      <c r="BR109" s="24">
        <v>28102.592603406079</v>
      </c>
    </row>
    <row r="110" spans="1:70" x14ac:dyDescent="0.2">
      <c r="A110" s="13"/>
      <c r="B110" s="13"/>
      <c r="C110" s="21">
        <v>281</v>
      </c>
      <c r="D110" s="22"/>
      <c r="E110" s="23">
        <v>3891.4962969160897</v>
      </c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>
        <v>860.63491110669042</v>
      </c>
      <c r="R110" s="23"/>
      <c r="S110" s="23"/>
      <c r="T110" s="23"/>
      <c r="U110" s="23"/>
      <c r="V110" s="23"/>
      <c r="W110" s="23">
        <v>4426.555097397315</v>
      </c>
      <c r="X110" s="23"/>
      <c r="Y110" s="23"/>
      <c r="Z110" s="23">
        <v>0</v>
      </c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>
        <v>18.262793690314659</v>
      </c>
      <c r="AM110" s="23"/>
      <c r="AN110" s="23"/>
      <c r="AO110" s="23"/>
      <c r="AP110" s="23">
        <v>916.73922554879925</v>
      </c>
      <c r="AQ110" s="23"/>
      <c r="AR110" s="23">
        <v>8150.6401800538861</v>
      </c>
      <c r="AS110" s="23"/>
      <c r="AT110" s="23">
        <v>0.41718749999999999</v>
      </c>
      <c r="AU110" s="23">
        <v>4712.6802050417837</v>
      </c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>
        <v>2981.6744427047388</v>
      </c>
      <c r="BJ110" s="23">
        <v>2981.6744427047388</v>
      </c>
      <c r="BK110" s="23"/>
      <c r="BL110" s="23"/>
      <c r="BM110" s="23"/>
      <c r="BN110" s="23"/>
      <c r="BO110" s="23"/>
      <c r="BP110" s="23"/>
      <c r="BQ110" s="23">
        <v>93.564188762371685</v>
      </c>
      <c r="BR110" s="24">
        <v>29034.338971426725</v>
      </c>
    </row>
    <row r="111" spans="1:70" x14ac:dyDescent="0.2">
      <c r="A111" s="13"/>
      <c r="B111" s="13"/>
      <c r="C111" s="21">
        <v>282</v>
      </c>
      <c r="D111" s="22">
        <v>106.03044532761471</v>
      </c>
      <c r="E111" s="23">
        <v>1509.8263926291338</v>
      </c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>
        <v>2078.8057534838922</v>
      </c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>
        <v>69.708028455587552</v>
      </c>
      <c r="AM111" s="23"/>
      <c r="AN111" s="23"/>
      <c r="AO111" s="23"/>
      <c r="AP111" s="23"/>
      <c r="AQ111" s="23"/>
      <c r="AR111" s="23">
        <v>740.96728909580781</v>
      </c>
      <c r="AS111" s="23"/>
      <c r="AT111" s="23"/>
      <c r="AU111" s="23">
        <v>1346.4800585833668</v>
      </c>
      <c r="AV111" s="23">
        <v>486.23812459083422</v>
      </c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>
        <v>2981.6744427047388</v>
      </c>
      <c r="BK111" s="23"/>
      <c r="BL111" s="23"/>
      <c r="BM111" s="23"/>
      <c r="BN111" s="23"/>
      <c r="BO111" s="23">
        <v>65.962100191695029</v>
      </c>
      <c r="BP111" s="23"/>
      <c r="BQ111" s="23">
        <v>46.29789387652049</v>
      </c>
      <c r="BR111" s="24">
        <v>9431.9905289391936</v>
      </c>
    </row>
    <row r="112" spans="1:70" x14ac:dyDescent="0.2">
      <c r="A112" s="13"/>
      <c r="B112" s="13"/>
      <c r="C112" s="21">
        <v>283</v>
      </c>
      <c r="D112" s="22"/>
      <c r="E112" s="23">
        <v>4082.8626930633532</v>
      </c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>
        <v>700.44716671055994</v>
      </c>
      <c r="R112" s="23">
        <v>619.2515486362737</v>
      </c>
      <c r="S112" s="23"/>
      <c r="T112" s="23"/>
      <c r="U112" s="23"/>
      <c r="V112" s="23"/>
      <c r="W112" s="23">
        <v>6468.9893659050322</v>
      </c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>
        <v>120.31567236958142</v>
      </c>
      <c r="AM112" s="23"/>
      <c r="AN112" s="23"/>
      <c r="AO112" s="23"/>
      <c r="AP112" s="23">
        <v>601.44170638427977</v>
      </c>
      <c r="AQ112" s="23"/>
      <c r="AR112" s="23">
        <v>5186.7710236706544</v>
      </c>
      <c r="AS112" s="23"/>
      <c r="AT112" s="23"/>
      <c r="AU112" s="23">
        <v>1346.4800585833668</v>
      </c>
      <c r="AV112" s="23">
        <v>486.23812459083422</v>
      </c>
      <c r="AW112" s="23"/>
      <c r="AX112" s="23"/>
      <c r="AY112" s="23"/>
      <c r="AZ112" s="23"/>
      <c r="BA112" s="23"/>
      <c r="BB112" s="23"/>
      <c r="BC112" s="23"/>
      <c r="BD112" s="23"/>
      <c r="BE112" s="23"/>
      <c r="BF112" s="23">
        <v>248.92846396069424</v>
      </c>
      <c r="BG112" s="23"/>
      <c r="BH112" s="23"/>
      <c r="BI112" s="23">
        <v>2981.6744427047388</v>
      </c>
      <c r="BJ112" s="23"/>
      <c r="BK112" s="23"/>
      <c r="BL112" s="23"/>
      <c r="BM112" s="23"/>
      <c r="BN112" s="23"/>
      <c r="BO112" s="23">
        <v>131.92420038339006</v>
      </c>
      <c r="BP112" s="23"/>
      <c r="BQ112" s="23">
        <v>226.16706027702952</v>
      </c>
      <c r="BR112" s="24">
        <v>23201.491527239785</v>
      </c>
    </row>
    <row r="113" spans="1:70" x14ac:dyDescent="0.2">
      <c r="A113" s="13"/>
      <c r="B113" s="13"/>
      <c r="C113" s="21">
        <v>284</v>
      </c>
      <c r="D113" s="22"/>
      <c r="E113" s="23">
        <v>3285.4552622095393</v>
      </c>
      <c r="F113" s="23">
        <v>2012.6828794534936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>
        <v>4687.2</v>
      </c>
      <c r="T113" s="23"/>
      <c r="U113" s="23"/>
      <c r="V113" s="23"/>
      <c r="W113" s="23">
        <v>5342.2157875333633</v>
      </c>
      <c r="X113" s="23"/>
      <c r="Y113" s="23">
        <v>117.81116144315415</v>
      </c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>
        <v>686.26279947656167</v>
      </c>
      <c r="AL113" s="23"/>
      <c r="AM113" s="23">
        <v>37.857169670187268</v>
      </c>
      <c r="AN113" s="23"/>
      <c r="AO113" s="23"/>
      <c r="AP113" s="23">
        <v>3152.9751916451955</v>
      </c>
      <c r="AQ113" s="23"/>
      <c r="AR113" s="23"/>
      <c r="AS113" s="23"/>
      <c r="AT113" s="23"/>
      <c r="AU113" s="23">
        <v>3366.2001464584173</v>
      </c>
      <c r="AV113" s="23">
        <v>100.71894345437795</v>
      </c>
      <c r="AW113" s="23"/>
      <c r="AX113" s="23"/>
      <c r="AY113" s="23">
        <v>2804.4645303548059</v>
      </c>
      <c r="AZ113" s="23"/>
      <c r="BA113" s="23"/>
      <c r="BB113" s="23"/>
      <c r="BC113" s="23"/>
      <c r="BD113" s="23"/>
      <c r="BE113" s="23"/>
      <c r="BF113" s="23">
        <v>248.92846396069424</v>
      </c>
      <c r="BG113" s="23"/>
      <c r="BH113" s="23"/>
      <c r="BI113" s="23"/>
      <c r="BJ113" s="23">
        <v>2275.6050871666789</v>
      </c>
      <c r="BK113" s="23"/>
      <c r="BL113" s="23"/>
      <c r="BM113" s="23"/>
      <c r="BN113" s="23"/>
      <c r="BO113" s="23">
        <v>482.62655859391862</v>
      </c>
      <c r="BP113" s="23"/>
      <c r="BQ113" s="23"/>
      <c r="BR113" s="24">
        <v>28601.003981420388</v>
      </c>
    </row>
    <row r="114" spans="1:70" x14ac:dyDescent="0.2">
      <c r="A114" s="14" t="s">
        <v>93</v>
      </c>
      <c r="B114" s="14">
        <v>2009</v>
      </c>
      <c r="C114" s="14">
        <v>116</v>
      </c>
      <c r="D114" s="18">
        <v>106.03044532761471</v>
      </c>
      <c r="E114" s="19">
        <v>1360.9542310211177</v>
      </c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>
        <v>2616.6929343429529</v>
      </c>
      <c r="X114" s="19">
        <v>218.93214068561713</v>
      </c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>
        <v>1278.1357396334188</v>
      </c>
      <c r="AL114" s="19"/>
      <c r="AM114" s="19"/>
      <c r="AN114" s="19"/>
      <c r="AO114" s="19"/>
      <c r="AP114" s="19"/>
      <c r="AQ114" s="19"/>
      <c r="AR114" s="19"/>
      <c r="AS114" s="19"/>
      <c r="AT114" s="19">
        <v>0.83437499999999998</v>
      </c>
      <c r="AU114" s="19">
        <v>5049.3002196876259</v>
      </c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>
        <v>3249.7017694571264</v>
      </c>
      <c r="BJ114" s="19">
        <v>9061.6173659952801</v>
      </c>
      <c r="BK114" s="19"/>
      <c r="BL114" s="19"/>
      <c r="BM114" s="19"/>
      <c r="BN114" s="19"/>
      <c r="BO114" s="19"/>
      <c r="BP114" s="19"/>
      <c r="BQ114" s="19">
        <v>67.488692658025613</v>
      </c>
      <c r="BR114" s="20">
        <v>23009.687913808779</v>
      </c>
    </row>
    <row r="115" spans="1:70" x14ac:dyDescent="0.2">
      <c r="A115" s="13"/>
      <c r="B115" s="13"/>
      <c r="C115" s="21">
        <v>117</v>
      </c>
      <c r="D115" s="22"/>
      <c r="E115" s="23">
        <v>2041.4313465316766</v>
      </c>
      <c r="F115" s="23"/>
      <c r="G115" s="23"/>
      <c r="H115" s="23"/>
      <c r="I115" s="23"/>
      <c r="J115" s="23"/>
      <c r="K115" s="23"/>
      <c r="L115" s="23"/>
      <c r="M115" s="23"/>
      <c r="N115" s="23"/>
      <c r="O115" s="23">
        <v>801.89024778739986</v>
      </c>
      <c r="P115" s="23"/>
      <c r="Q115" s="23"/>
      <c r="R115" s="23"/>
      <c r="S115" s="23"/>
      <c r="T115" s="23"/>
      <c r="U115" s="23"/>
      <c r="V115" s="23"/>
      <c r="W115" s="23">
        <v>11615.004532961215</v>
      </c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>
        <v>2058.788398429685</v>
      </c>
      <c r="AL115" s="23"/>
      <c r="AM115" s="23"/>
      <c r="AN115" s="23"/>
      <c r="AO115" s="23"/>
      <c r="AP115" s="23">
        <v>472.94627874677929</v>
      </c>
      <c r="AQ115" s="23">
        <v>423.40532317837847</v>
      </c>
      <c r="AR115" s="23"/>
      <c r="AS115" s="23"/>
      <c r="AT115" s="23">
        <v>2.78125</v>
      </c>
      <c r="AU115" s="23">
        <v>5722.5402489793087</v>
      </c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>
        <v>759.67819720000477</v>
      </c>
      <c r="BK115" s="23"/>
      <c r="BL115" s="23"/>
      <c r="BM115" s="23"/>
      <c r="BN115" s="23"/>
      <c r="BO115" s="23"/>
      <c r="BP115" s="23"/>
      <c r="BQ115" s="23">
        <v>2.905203027992143</v>
      </c>
      <c r="BR115" s="24">
        <v>23901.371026842444</v>
      </c>
    </row>
    <row r="116" spans="1:70" x14ac:dyDescent="0.2">
      <c r="A116" s="13"/>
      <c r="B116" s="13"/>
      <c r="C116" s="21">
        <v>118</v>
      </c>
      <c r="D116" s="22">
        <v>424.12178131045886</v>
      </c>
      <c r="E116" s="23">
        <v>1020.7156732658383</v>
      </c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>
        <v>8584.1666043650985</v>
      </c>
      <c r="X116" s="23"/>
      <c r="Y116" s="23">
        <v>25.386993646430295</v>
      </c>
      <c r="Z116" s="23"/>
      <c r="AA116" s="23"/>
      <c r="AB116" s="23"/>
      <c r="AC116" s="23"/>
      <c r="AD116" s="23"/>
      <c r="AE116" s="23">
        <v>0.28343781399777773</v>
      </c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>
        <v>916.73922554879925</v>
      </c>
      <c r="AQ116" s="23">
        <v>846.81064635675693</v>
      </c>
      <c r="AR116" s="23"/>
      <c r="AS116" s="23"/>
      <c r="AT116" s="23">
        <v>2.5031249999999998</v>
      </c>
      <c r="AU116" s="23">
        <v>1346.4800585833668</v>
      </c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>
        <v>248.92846396069424</v>
      </c>
      <c r="BG116" s="23">
        <v>242.00460433547849</v>
      </c>
      <c r="BH116" s="23"/>
      <c r="BI116" s="23"/>
      <c r="BJ116" s="23"/>
      <c r="BK116" s="23"/>
      <c r="BL116" s="23">
        <v>3170.1621859536208</v>
      </c>
      <c r="BM116" s="23"/>
      <c r="BN116" s="23"/>
      <c r="BO116" s="23"/>
      <c r="BP116" s="23"/>
      <c r="BQ116" s="23">
        <v>171.74798479922251</v>
      </c>
      <c r="BR116" s="24">
        <v>17000.050784939762</v>
      </c>
    </row>
    <row r="117" spans="1:70" x14ac:dyDescent="0.2">
      <c r="A117" s="13"/>
      <c r="B117" s="13"/>
      <c r="C117" s="21">
        <v>119</v>
      </c>
      <c r="D117" s="22">
        <v>106.03044532761471</v>
      </c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>
        <v>286.87830370223014</v>
      </c>
      <c r="R117" s="23"/>
      <c r="S117" s="23"/>
      <c r="T117" s="23"/>
      <c r="U117" s="23">
        <v>1202.8705218788218</v>
      </c>
      <c r="V117" s="23"/>
      <c r="W117" s="23">
        <v>2919.5445130158109</v>
      </c>
      <c r="X117" s="23">
        <v>218.93214068561713</v>
      </c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>
        <v>3001.7224924103325</v>
      </c>
      <c r="AL117" s="23"/>
      <c r="AM117" s="23"/>
      <c r="AN117" s="23"/>
      <c r="AO117" s="23"/>
      <c r="AP117" s="23">
        <v>157.64875958225977</v>
      </c>
      <c r="AQ117" s="23">
        <v>423.40532317837847</v>
      </c>
      <c r="AR117" s="23">
        <v>8150.6401800538861</v>
      </c>
      <c r="AS117" s="23">
        <v>236.3539157445052</v>
      </c>
      <c r="AT117" s="23">
        <v>2.9203125000000001</v>
      </c>
      <c r="AU117" s="23">
        <v>6732.4002929168346</v>
      </c>
      <c r="AV117" s="23"/>
      <c r="AW117" s="23"/>
      <c r="AX117" s="23"/>
      <c r="AY117" s="23">
        <v>1602.5511602027464</v>
      </c>
      <c r="AZ117" s="23"/>
      <c r="BA117" s="23"/>
      <c r="BB117" s="23"/>
      <c r="BC117" s="23">
        <v>656.57681512252884</v>
      </c>
      <c r="BD117" s="23"/>
      <c r="BE117" s="23"/>
      <c r="BF117" s="23"/>
      <c r="BG117" s="23"/>
      <c r="BH117" s="23"/>
      <c r="BI117" s="23">
        <v>3413.4076307500181</v>
      </c>
      <c r="BJ117" s="23">
        <v>2933.5553509431634</v>
      </c>
      <c r="BK117" s="23"/>
      <c r="BL117" s="23"/>
      <c r="BM117" s="23"/>
      <c r="BN117" s="23"/>
      <c r="BO117" s="23">
        <v>58.450393035088091</v>
      </c>
      <c r="BP117" s="23"/>
      <c r="BQ117" s="23">
        <v>3.631503784990179</v>
      </c>
      <c r="BR117" s="24">
        <v>32107.520054834822</v>
      </c>
    </row>
    <row r="118" spans="1:70" x14ac:dyDescent="0.2">
      <c r="A118" s="13"/>
      <c r="B118" s="13"/>
      <c r="C118" s="21">
        <v>120</v>
      </c>
      <c r="D118" s="22"/>
      <c r="E118" s="23"/>
      <c r="F118" s="23"/>
      <c r="G118" s="23"/>
      <c r="H118" s="23"/>
      <c r="I118" s="23"/>
      <c r="J118" s="23"/>
      <c r="K118" s="23"/>
      <c r="L118" s="23"/>
      <c r="M118" s="23">
        <v>481.70712817666475</v>
      </c>
      <c r="N118" s="23"/>
      <c r="O118" s="23"/>
      <c r="P118" s="23"/>
      <c r="Q118" s="23"/>
      <c r="R118" s="23"/>
      <c r="S118" s="23"/>
      <c r="T118" s="23"/>
      <c r="U118" s="23"/>
      <c r="V118" s="23">
        <v>868.77740045593737</v>
      </c>
      <c r="W118" s="23">
        <v>10769.054243882538</v>
      </c>
      <c r="X118" s="23"/>
      <c r="Y118" s="23">
        <v>3.649522715598926</v>
      </c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>
        <v>686.26279947656167</v>
      </c>
      <c r="AL118" s="23">
        <v>42.613185277400873</v>
      </c>
      <c r="AM118" s="23">
        <v>82.937392577958377</v>
      </c>
      <c r="AN118" s="23"/>
      <c r="AO118" s="23">
        <v>1440.4767226263266</v>
      </c>
      <c r="AP118" s="23">
        <v>887.58589360403994</v>
      </c>
      <c r="AQ118" s="23"/>
      <c r="AR118" s="23">
        <v>8891.6074691496942</v>
      </c>
      <c r="AS118" s="23"/>
      <c r="AT118" s="23">
        <v>0.97343749999999996</v>
      </c>
      <c r="AU118" s="23">
        <v>5722.5402489793087</v>
      </c>
      <c r="AV118" s="23"/>
      <c r="AW118" s="23"/>
      <c r="AX118" s="23"/>
      <c r="AY118" s="23">
        <v>3205.1023204054927</v>
      </c>
      <c r="AZ118" s="23"/>
      <c r="BA118" s="23"/>
      <c r="BB118" s="23"/>
      <c r="BC118" s="23"/>
      <c r="BD118" s="23"/>
      <c r="BE118" s="23"/>
      <c r="BF118" s="23">
        <v>248.92846396069424</v>
      </c>
      <c r="BG118" s="23"/>
      <c r="BH118" s="23"/>
      <c r="BI118" s="23"/>
      <c r="BJ118" s="23"/>
      <c r="BK118" s="23"/>
      <c r="BL118" s="23"/>
      <c r="BM118" s="23"/>
      <c r="BN118" s="23"/>
      <c r="BO118" s="23">
        <v>38.139955466486654</v>
      </c>
      <c r="BP118" s="23"/>
      <c r="BQ118" s="23">
        <v>39.718494787350799</v>
      </c>
      <c r="BR118" s="24">
        <v>33410.07467904206</v>
      </c>
    </row>
    <row r="119" spans="1:70" x14ac:dyDescent="0.2">
      <c r="A119" s="13"/>
      <c r="B119" s="13"/>
      <c r="C119" s="21">
        <v>121</v>
      </c>
      <c r="D119" s="22"/>
      <c r="E119" s="23">
        <v>340.23855775527943</v>
      </c>
      <c r="F119" s="23">
        <v>2400.3619678223167</v>
      </c>
      <c r="G119" s="23"/>
      <c r="H119" s="23"/>
      <c r="I119" s="23"/>
      <c r="J119" s="23"/>
      <c r="K119" s="23"/>
      <c r="L119" s="23"/>
      <c r="M119" s="23"/>
      <c r="N119" s="23"/>
      <c r="O119" s="23">
        <v>211.39242031612073</v>
      </c>
      <c r="P119" s="23"/>
      <c r="Q119" s="23"/>
      <c r="R119" s="23"/>
      <c r="S119" s="23">
        <v>2712.5</v>
      </c>
      <c r="T119" s="23"/>
      <c r="U119" s="23"/>
      <c r="V119" s="23"/>
      <c r="W119" s="23">
        <v>11004.374382149805</v>
      </c>
      <c r="X119" s="23">
        <v>218.93214068561713</v>
      </c>
      <c r="Y119" s="23">
        <v>4.5619033944986578</v>
      </c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>
        <v>759.09046596653957</v>
      </c>
      <c r="AQ119" s="23"/>
      <c r="AR119" s="23"/>
      <c r="AS119" s="23"/>
      <c r="AT119" s="23">
        <v>1.390625</v>
      </c>
      <c r="AU119" s="23">
        <v>2019.7200878750502</v>
      </c>
      <c r="AV119" s="23"/>
      <c r="AW119" s="23"/>
      <c r="AX119" s="23"/>
      <c r="AY119" s="23">
        <v>1602.5511602027464</v>
      </c>
      <c r="AZ119" s="23"/>
      <c r="BA119" s="23"/>
      <c r="BB119" s="23"/>
      <c r="BC119" s="23"/>
      <c r="BD119" s="23"/>
      <c r="BE119" s="23"/>
      <c r="BF119" s="23">
        <v>248.92846396069424</v>
      </c>
      <c r="BG119" s="23"/>
      <c r="BH119" s="23"/>
      <c r="BI119" s="23"/>
      <c r="BJ119" s="23">
        <v>1137.8025435833395</v>
      </c>
      <c r="BK119" s="23"/>
      <c r="BL119" s="23"/>
      <c r="BM119" s="23"/>
      <c r="BN119" s="23"/>
      <c r="BO119" s="23">
        <v>15.023414313213864</v>
      </c>
      <c r="BP119" s="23"/>
      <c r="BQ119" s="23">
        <v>25.833395852013389</v>
      </c>
      <c r="BR119" s="24">
        <v>22702.701528877242</v>
      </c>
    </row>
    <row r="120" spans="1:70" x14ac:dyDescent="0.2">
      <c r="A120" s="13"/>
      <c r="B120" s="13"/>
      <c r="C120" s="21">
        <v>122</v>
      </c>
      <c r="D120" s="22">
        <v>530.15222663807356</v>
      </c>
      <c r="E120" s="23"/>
      <c r="F120" s="23">
        <v>1163.0372651064699</v>
      </c>
      <c r="G120" s="23"/>
      <c r="H120" s="23"/>
      <c r="I120" s="23"/>
      <c r="J120" s="23"/>
      <c r="K120" s="23"/>
      <c r="L120" s="23"/>
      <c r="M120" s="23">
        <v>481.70712817666475</v>
      </c>
      <c r="N120" s="23"/>
      <c r="O120" s="23"/>
      <c r="P120" s="23"/>
      <c r="Q120" s="23"/>
      <c r="R120" s="23"/>
      <c r="S120" s="23"/>
      <c r="T120" s="23"/>
      <c r="U120" s="23"/>
      <c r="V120" s="23"/>
      <c r="W120" s="23">
        <v>4305.9441174805334</v>
      </c>
      <c r="X120" s="23">
        <v>328.39821102842569</v>
      </c>
      <c r="Y120" s="23">
        <v>28.124135683129488</v>
      </c>
      <c r="Z120" s="23"/>
      <c r="AA120" s="23"/>
      <c r="AB120" s="23"/>
      <c r="AC120" s="23">
        <v>809.91355729585462</v>
      </c>
      <c r="AD120" s="23"/>
      <c r="AE120" s="23"/>
      <c r="AF120" s="23"/>
      <c r="AG120" s="23">
        <v>979.2</v>
      </c>
      <c r="AH120" s="23"/>
      <c r="AI120" s="23"/>
      <c r="AJ120" s="23"/>
      <c r="AK120" s="23">
        <v>3036.7727932718567</v>
      </c>
      <c r="AL120" s="23"/>
      <c r="AM120" s="23"/>
      <c r="AN120" s="23"/>
      <c r="AO120" s="23"/>
      <c r="AP120" s="23">
        <v>1389.6855042955785</v>
      </c>
      <c r="AQ120" s="23">
        <v>846.81064635675693</v>
      </c>
      <c r="AR120" s="23"/>
      <c r="AS120" s="23"/>
      <c r="AT120" s="23">
        <v>1.9468749999999999</v>
      </c>
      <c r="AU120" s="23">
        <v>1009.8600439375251</v>
      </c>
      <c r="AV120" s="23"/>
      <c r="AW120" s="23"/>
      <c r="AX120" s="23"/>
      <c r="AY120" s="23">
        <v>1201.9133701520598</v>
      </c>
      <c r="AZ120" s="23"/>
      <c r="BA120" s="23"/>
      <c r="BB120" s="23"/>
      <c r="BC120" s="23"/>
      <c r="BD120" s="23"/>
      <c r="BE120" s="23"/>
      <c r="BF120" s="23"/>
      <c r="BG120" s="23"/>
      <c r="BH120" s="23"/>
      <c r="BI120" s="23">
        <v>11920.882860685717</v>
      </c>
      <c r="BJ120" s="23"/>
      <c r="BK120" s="23"/>
      <c r="BL120" s="23"/>
      <c r="BM120" s="23">
        <v>10.964901018865781</v>
      </c>
      <c r="BN120" s="23"/>
      <c r="BO120" s="23"/>
      <c r="BP120" s="23"/>
      <c r="BQ120" s="23">
        <v>28.980699132338213</v>
      </c>
      <c r="BR120" s="24">
        <v>28074.294335259852</v>
      </c>
    </row>
    <row r="121" spans="1:70" x14ac:dyDescent="0.2">
      <c r="A121" s="13"/>
      <c r="B121" s="13"/>
      <c r="C121" s="21">
        <v>177</v>
      </c>
      <c r="D121" s="22">
        <v>1166.3348986037618</v>
      </c>
      <c r="E121" s="23">
        <v>680.47711551055886</v>
      </c>
      <c r="F121" s="23"/>
      <c r="G121" s="23"/>
      <c r="H121" s="23"/>
      <c r="I121" s="23">
        <v>188.65</v>
      </c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>
        <v>3387.1522206553686</v>
      </c>
      <c r="X121" s="23"/>
      <c r="Y121" s="23">
        <v>482.6315101713393</v>
      </c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>
        <v>887.58589360403994</v>
      </c>
      <c r="AQ121" s="23"/>
      <c r="AR121" s="23">
        <v>7409.6728909580779</v>
      </c>
      <c r="AS121" s="23"/>
      <c r="AT121" s="23">
        <v>1.66875</v>
      </c>
      <c r="AU121" s="23">
        <v>4039.4401757501005</v>
      </c>
      <c r="AV121" s="23"/>
      <c r="AW121" s="23"/>
      <c r="AX121" s="23"/>
      <c r="AY121" s="23">
        <v>801.27558010137318</v>
      </c>
      <c r="AZ121" s="23">
        <v>11.733754854080178</v>
      </c>
      <c r="BA121" s="23"/>
      <c r="BB121" s="23"/>
      <c r="BC121" s="23">
        <v>164.14420378063221</v>
      </c>
      <c r="BD121" s="23"/>
      <c r="BE121" s="23"/>
      <c r="BF121" s="23"/>
      <c r="BG121" s="23"/>
      <c r="BH121" s="23"/>
      <c r="BI121" s="23"/>
      <c r="BJ121" s="23">
        <v>1624.8508847285632</v>
      </c>
      <c r="BK121" s="23"/>
      <c r="BL121" s="23"/>
      <c r="BM121" s="23"/>
      <c r="BN121" s="23"/>
      <c r="BO121" s="23">
        <v>58.450393035088091</v>
      </c>
      <c r="BP121" s="23"/>
      <c r="BQ121" s="23">
        <v>4.842005046653572</v>
      </c>
      <c r="BR121" s="24">
        <v>20908.910276799641</v>
      </c>
    </row>
    <row r="122" spans="1:70" x14ac:dyDescent="0.2">
      <c r="A122" s="13"/>
      <c r="B122" s="13"/>
      <c r="C122" s="21">
        <v>178</v>
      </c>
      <c r="D122" s="22"/>
      <c r="E122" s="23">
        <v>1020.7156732658383</v>
      </c>
      <c r="F122" s="23">
        <v>2788.0410561911403</v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>
        <v>7275.8201371936229</v>
      </c>
      <c r="X122" s="23"/>
      <c r="Y122" s="23">
        <v>70.686696865892486</v>
      </c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>
        <v>42.613185277400873</v>
      </c>
      <c r="AM122" s="23"/>
      <c r="AN122" s="23"/>
      <c r="AO122" s="23"/>
      <c r="AP122" s="23"/>
      <c r="AQ122" s="23">
        <v>423.40532317837847</v>
      </c>
      <c r="AR122" s="23"/>
      <c r="AS122" s="23"/>
      <c r="AT122" s="23">
        <v>1.5296875000000001</v>
      </c>
      <c r="AU122" s="23">
        <v>5722.5402489793087</v>
      </c>
      <c r="AV122" s="23"/>
      <c r="AW122" s="23"/>
      <c r="AX122" s="23"/>
      <c r="AY122" s="23"/>
      <c r="AZ122" s="23">
        <v>11.733754854080178</v>
      </c>
      <c r="BA122" s="23"/>
      <c r="BB122" s="23"/>
      <c r="BC122" s="23"/>
      <c r="BD122" s="23"/>
      <c r="BE122" s="23"/>
      <c r="BF122" s="23"/>
      <c r="BG122" s="23"/>
      <c r="BH122" s="23"/>
      <c r="BI122" s="23"/>
      <c r="BJ122" s="23">
        <v>1519.3563944000095</v>
      </c>
      <c r="BK122" s="23"/>
      <c r="BL122" s="23"/>
      <c r="BM122" s="23"/>
      <c r="BN122" s="23"/>
      <c r="BO122" s="23"/>
      <c r="BP122" s="23"/>
      <c r="BQ122" s="23">
        <v>44.076299329339015</v>
      </c>
      <c r="BR122" s="24">
        <v>18920.518457035014</v>
      </c>
    </row>
    <row r="123" spans="1:70" x14ac:dyDescent="0.2">
      <c r="A123" s="13"/>
      <c r="B123" s="13"/>
      <c r="C123" s="21">
        <v>179</v>
      </c>
      <c r="D123" s="22">
        <v>318.09133598284416</v>
      </c>
      <c r="E123" s="23">
        <v>1701.1927887763973</v>
      </c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>
        <v>4858.7435660980327</v>
      </c>
      <c r="X123" s="23"/>
      <c r="Y123" s="23">
        <v>1200.0427293085961</v>
      </c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>
        <v>138.57846605989607</v>
      </c>
      <c r="AM123" s="23"/>
      <c r="AN123" s="23"/>
      <c r="AO123" s="23"/>
      <c r="AP123" s="23">
        <v>443.79294680201997</v>
      </c>
      <c r="AQ123" s="23">
        <v>846.81064635675693</v>
      </c>
      <c r="AR123" s="23">
        <v>10061.361240444494</v>
      </c>
      <c r="AS123" s="23"/>
      <c r="AT123" s="23">
        <v>3.3374999999999999</v>
      </c>
      <c r="AU123" s="23">
        <v>8415.5003661460432</v>
      </c>
      <c r="AV123" s="23"/>
      <c r="AW123" s="23"/>
      <c r="AX123" s="23"/>
      <c r="AY123" s="23">
        <v>2403.8267403041195</v>
      </c>
      <c r="AZ123" s="23">
        <v>7.8225032360534517</v>
      </c>
      <c r="BA123" s="23"/>
      <c r="BB123" s="23"/>
      <c r="BC123" s="23"/>
      <c r="BD123" s="23"/>
      <c r="BE123" s="23"/>
      <c r="BF123" s="23"/>
      <c r="BG123" s="23"/>
      <c r="BH123" s="23"/>
      <c r="BI123" s="23">
        <v>759.67819720000477</v>
      </c>
      <c r="BJ123" s="23">
        <v>1137.8025435833395</v>
      </c>
      <c r="BK123" s="23"/>
      <c r="BL123" s="23"/>
      <c r="BM123" s="23"/>
      <c r="BN123" s="23"/>
      <c r="BO123" s="23"/>
      <c r="BP123" s="23"/>
      <c r="BQ123" s="23">
        <v>2.421002523326786</v>
      </c>
      <c r="BR123" s="24">
        <v>32299.00257282193</v>
      </c>
    </row>
    <row r="124" spans="1:70" x14ac:dyDescent="0.2">
      <c r="A124" s="13"/>
      <c r="B124" s="13"/>
      <c r="C124" s="21">
        <v>180</v>
      </c>
      <c r="D124" s="22">
        <v>424.12178131045886</v>
      </c>
      <c r="E124" s="23">
        <v>414.67463855928753</v>
      </c>
      <c r="F124" s="23">
        <v>3019.0243191802401</v>
      </c>
      <c r="G124" s="23"/>
      <c r="H124" s="23"/>
      <c r="I124" s="23"/>
      <c r="J124" s="23"/>
      <c r="K124" s="23"/>
      <c r="L124" s="23"/>
      <c r="M124" s="23"/>
      <c r="N124" s="23"/>
      <c r="O124" s="23">
        <v>1180.9956549425583</v>
      </c>
      <c r="P124" s="23"/>
      <c r="Q124" s="23"/>
      <c r="R124" s="23"/>
      <c r="S124" s="23"/>
      <c r="T124" s="23"/>
      <c r="U124" s="23"/>
      <c r="V124" s="23"/>
      <c r="W124" s="23">
        <v>6737.9329563345618</v>
      </c>
      <c r="X124" s="23"/>
      <c r="Y124" s="23">
        <v>1972.4324904526579</v>
      </c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>
        <v>244.49609871054292</v>
      </c>
      <c r="AL124" s="23"/>
      <c r="AM124" s="23"/>
      <c r="AN124" s="23"/>
      <c r="AO124" s="23"/>
      <c r="AP124" s="23">
        <v>1775.1717872080799</v>
      </c>
      <c r="AQ124" s="23"/>
      <c r="AR124" s="23">
        <v>6707.5741602963299</v>
      </c>
      <c r="AS124" s="23"/>
      <c r="AT124" s="23">
        <v>1.390625</v>
      </c>
      <c r="AU124" s="23">
        <v>6732.4002929168346</v>
      </c>
      <c r="AV124" s="23">
        <v>586.95706804521217</v>
      </c>
      <c r="AW124" s="23"/>
      <c r="AX124" s="23"/>
      <c r="AY124" s="23">
        <v>2403.8267403041195</v>
      </c>
      <c r="AZ124" s="23">
        <v>11.733754854080178</v>
      </c>
      <c r="BA124" s="23"/>
      <c r="BB124" s="23"/>
      <c r="BC124" s="23"/>
      <c r="BD124" s="23"/>
      <c r="BE124" s="23"/>
      <c r="BF124" s="23"/>
      <c r="BG124" s="23"/>
      <c r="BH124" s="23"/>
      <c r="BI124" s="23">
        <v>1624.8508847285632</v>
      </c>
      <c r="BJ124" s="23"/>
      <c r="BK124" s="23"/>
      <c r="BL124" s="23"/>
      <c r="BM124" s="23"/>
      <c r="BN124" s="23"/>
      <c r="BO124" s="23">
        <v>248.82498645356623</v>
      </c>
      <c r="BP124" s="23"/>
      <c r="BQ124" s="23">
        <v>3.631503784990179</v>
      </c>
      <c r="BR124" s="24">
        <v>34090.039743082089</v>
      </c>
    </row>
    <row r="125" spans="1:70" x14ac:dyDescent="0.2">
      <c r="A125" s="13"/>
      <c r="B125" s="13"/>
      <c r="C125" s="21">
        <v>181</v>
      </c>
      <c r="D125" s="22">
        <v>106.03044532761471</v>
      </c>
      <c r="E125" s="23"/>
      <c r="F125" s="23">
        <v>1006.3414397267468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>
        <v>286.87830370223014</v>
      </c>
      <c r="R125" s="23"/>
      <c r="S125" s="23"/>
      <c r="T125" s="23"/>
      <c r="U125" s="23"/>
      <c r="V125" s="23"/>
      <c r="W125" s="23">
        <v>2078.8057534838922</v>
      </c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>
        <v>1175.2549968976475</v>
      </c>
      <c r="AL125" s="23"/>
      <c r="AM125" s="23"/>
      <c r="AN125" s="23"/>
      <c r="AO125" s="23"/>
      <c r="AP125" s="23">
        <v>443.79294680201997</v>
      </c>
      <c r="AQ125" s="23"/>
      <c r="AR125" s="23">
        <v>5927.7383127664625</v>
      </c>
      <c r="AS125" s="23"/>
      <c r="AT125" s="23">
        <v>1.9468749999999999</v>
      </c>
      <c r="AU125" s="23">
        <v>8415.5003661460432</v>
      </c>
      <c r="AV125" s="23"/>
      <c r="AW125" s="23"/>
      <c r="AX125" s="23"/>
      <c r="AY125" s="23"/>
      <c r="AZ125" s="23">
        <v>132.98255501290868</v>
      </c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>
        <v>307.27537948865432</v>
      </c>
      <c r="BP125" s="23"/>
      <c r="BQ125" s="23">
        <v>17.758702972660267</v>
      </c>
      <c r="BR125" s="24">
        <v>19900.306077326881</v>
      </c>
    </row>
    <row r="126" spans="1:70" x14ac:dyDescent="0.2">
      <c r="A126" s="13"/>
      <c r="B126" s="13"/>
      <c r="C126" s="21">
        <v>182</v>
      </c>
      <c r="D126" s="22">
        <v>212.06089065522943</v>
      </c>
      <c r="E126" s="23">
        <v>2190.3035081396929</v>
      </c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>
        <v>4767.9571216981285</v>
      </c>
      <c r="X126" s="23"/>
      <c r="Y126" s="23">
        <v>1527.3320291590499</v>
      </c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>
        <v>244.49609871054292</v>
      </c>
      <c r="AL126" s="23"/>
      <c r="AM126" s="23"/>
      <c r="AN126" s="23"/>
      <c r="AO126" s="23"/>
      <c r="AP126" s="23"/>
      <c r="AQ126" s="23"/>
      <c r="AR126" s="23">
        <v>5186.7710236706544</v>
      </c>
      <c r="AS126" s="23"/>
      <c r="AT126" s="23">
        <v>2.9203125000000001</v>
      </c>
      <c r="AU126" s="23">
        <v>3366.2001464584173</v>
      </c>
      <c r="AV126" s="23">
        <v>1944.9524983633369</v>
      </c>
      <c r="AW126" s="23"/>
      <c r="AX126" s="23"/>
      <c r="AY126" s="23"/>
      <c r="AZ126" s="23">
        <v>19.556258090133628</v>
      </c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>
        <v>15.095600197000802</v>
      </c>
      <c r="BR126" s="24">
        <v>19477.645487642192</v>
      </c>
    </row>
    <row r="127" spans="1:70" x14ac:dyDescent="0.2">
      <c r="A127" s="13"/>
      <c r="B127" s="13"/>
      <c r="C127" s="21">
        <v>183</v>
      </c>
      <c r="D127" s="22">
        <v>318.09133598284416</v>
      </c>
      <c r="E127" s="23"/>
      <c r="F127" s="23">
        <v>2012.6828794534936</v>
      </c>
      <c r="G127" s="23"/>
      <c r="H127" s="23"/>
      <c r="I127" s="23"/>
      <c r="J127" s="23"/>
      <c r="K127" s="23"/>
      <c r="L127" s="23"/>
      <c r="M127" s="23"/>
      <c r="N127" s="23"/>
      <c r="O127" s="23">
        <v>590.49782747127915</v>
      </c>
      <c r="P127" s="23"/>
      <c r="Q127" s="23"/>
      <c r="R127" s="23"/>
      <c r="S127" s="23"/>
      <c r="T127" s="23"/>
      <c r="U127" s="23">
        <v>801.9136812525478</v>
      </c>
      <c r="V127" s="23"/>
      <c r="W127" s="23">
        <v>12545.292954774637</v>
      </c>
      <c r="X127" s="23"/>
      <c r="Y127" s="23">
        <v>235.6223228863083</v>
      </c>
      <c r="Z127" s="23"/>
      <c r="AA127" s="23"/>
      <c r="AB127" s="23"/>
      <c r="AC127" s="23"/>
      <c r="AD127" s="23"/>
      <c r="AE127" s="23"/>
      <c r="AF127" s="23">
        <v>0.14094224804199171</v>
      </c>
      <c r="AG127" s="23"/>
      <c r="AH127" s="23"/>
      <c r="AI127" s="23"/>
      <c r="AJ127" s="23"/>
      <c r="AK127" s="23"/>
      <c r="AL127" s="23">
        <v>19.519179967233196</v>
      </c>
      <c r="AM127" s="23"/>
      <c r="AN127" s="23"/>
      <c r="AO127" s="23"/>
      <c r="AP127" s="23">
        <v>443.79294680201997</v>
      </c>
      <c r="AQ127" s="23"/>
      <c r="AR127" s="23">
        <v>3353.7870801481649</v>
      </c>
      <c r="AS127" s="23"/>
      <c r="AT127" s="23">
        <v>1.8078125</v>
      </c>
      <c r="AU127" s="23">
        <v>16157.760703000402</v>
      </c>
      <c r="AV127" s="23"/>
      <c r="AW127" s="23"/>
      <c r="AX127" s="23"/>
      <c r="AY127" s="23">
        <v>801.27558010137318</v>
      </c>
      <c r="AZ127" s="23">
        <v>23.467509708160357</v>
      </c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>
        <v>607.03905182070162</v>
      </c>
      <c r="BP127" s="23"/>
      <c r="BQ127" s="23">
        <v>13.642998683004731</v>
      </c>
      <c r="BR127" s="24">
        <v>37926.334806800209</v>
      </c>
    </row>
    <row r="128" spans="1:70" x14ac:dyDescent="0.2">
      <c r="A128" s="13"/>
      <c r="B128" s="13"/>
      <c r="C128" s="21">
        <v>184</v>
      </c>
      <c r="D128" s="22">
        <v>212.06089065522943</v>
      </c>
      <c r="E128" s="23"/>
      <c r="F128" s="23">
        <v>1019.1090945432942</v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>
        <v>4687.2</v>
      </c>
      <c r="T128" s="23"/>
      <c r="U128" s="23"/>
      <c r="V128" s="23"/>
      <c r="W128" s="23">
        <v>8031.3671557475991</v>
      </c>
      <c r="X128" s="23"/>
      <c r="Y128" s="23">
        <v>34.457578647840208</v>
      </c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>
        <v>1483.4376203099882</v>
      </c>
      <c r="AL128" s="23">
        <v>24.350391587086214</v>
      </c>
      <c r="AM128" s="23">
        <v>4.5080222907771104</v>
      </c>
      <c r="AN128" s="23"/>
      <c r="AO128" s="23"/>
      <c r="AP128" s="23"/>
      <c r="AQ128" s="23"/>
      <c r="AR128" s="23">
        <v>3353.7870801481649</v>
      </c>
      <c r="AS128" s="23"/>
      <c r="AT128" s="23">
        <v>0.97343749999999996</v>
      </c>
      <c r="AU128" s="23">
        <v>11781.700512604461</v>
      </c>
      <c r="AV128" s="23">
        <v>201.4378869087559</v>
      </c>
      <c r="AW128" s="23"/>
      <c r="AX128" s="23">
        <v>2000</v>
      </c>
      <c r="AY128" s="23"/>
      <c r="AZ128" s="23">
        <v>46.935019416320714</v>
      </c>
      <c r="BA128" s="23"/>
      <c r="BB128" s="23"/>
      <c r="BC128" s="23"/>
      <c r="BD128" s="23"/>
      <c r="BE128" s="23"/>
      <c r="BF128" s="23"/>
      <c r="BG128" s="23"/>
      <c r="BH128" s="23"/>
      <c r="BI128" s="23">
        <v>3249.7017694571264</v>
      </c>
      <c r="BJ128" s="23">
        <v>1137.8025435833395</v>
      </c>
      <c r="BK128" s="23"/>
      <c r="BL128" s="23"/>
      <c r="BM128" s="23"/>
      <c r="BN128" s="23"/>
      <c r="BO128" s="23">
        <v>75.98920109124731</v>
      </c>
      <c r="BP128" s="23"/>
      <c r="BQ128" s="23">
        <v>77.015987051374822</v>
      </c>
      <c r="BR128" s="24">
        <v>37421.834191542599</v>
      </c>
    </row>
    <row r="129" spans="1:70" x14ac:dyDescent="0.2">
      <c r="A129" s="13"/>
      <c r="B129" s="13"/>
      <c r="C129" s="21">
        <v>185</v>
      </c>
      <c r="D129" s="22">
        <v>530.15222663807356</v>
      </c>
      <c r="E129" s="23"/>
      <c r="F129" s="23">
        <v>2012.6828794534936</v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>
        <v>3154.5801152020131</v>
      </c>
      <c r="X129" s="23"/>
      <c r="Y129" s="23"/>
      <c r="Z129" s="23"/>
      <c r="AA129" s="23"/>
      <c r="AB129" s="23"/>
      <c r="AC129" s="23"/>
      <c r="AD129" s="23"/>
      <c r="AE129" s="23"/>
      <c r="AF129" s="23">
        <v>0.14094224804199171</v>
      </c>
      <c r="AG129" s="23">
        <v>239.0625</v>
      </c>
      <c r="AH129" s="23"/>
      <c r="AI129" s="23"/>
      <c r="AJ129" s="23"/>
      <c r="AK129" s="23"/>
      <c r="AL129" s="23"/>
      <c r="AM129" s="23"/>
      <c r="AN129" s="23"/>
      <c r="AO129" s="23"/>
      <c r="AP129" s="23">
        <v>443.79294680201997</v>
      </c>
      <c r="AQ129" s="23"/>
      <c r="AR129" s="23"/>
      <c r="AS129" s="23"/>
      <c r="AT129" s="23">
        <v>1.1125</v>
      </c>
      <c r="AU129" s="23">
        <v>11781.700512604461</v>
      </c>
      <c r="AV129" s="23">
        <v>1873.4843880651256</v>
      </c>
      <c r="AW129" s="23"/>
      <c r="AX129" s="23"/>
      <c r="AY129" s="23"/>
      <c r="AZ129" s="23">
        <v>46.935019416320714</v>
      </c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>
        <v>365.72577252374242</v>
      </c>
      <c r="BP129" s="23"/>
      <c r="BQ129" s="23">
        <v>27.285997366009461</v>
      </c>
      <c r="BR129" s="24">
        <v>20476.655800319299</v>
      </c>
    </row>
    <row r="130" spans="1:70" x14ac:dyDescent="0.2">
      <c r="A130" s="13"/>
      <c r="B130" s="13"/>
      <c r="C130" s="21">
        <v>186</v>
      </c>
      <c r="D130" s="22">
        <v>212.06089065522943</v>
      </c>
      <c r="E130" s="23">
        <v>1701.1927887763973</v>
      </c>
      <c r="F130" s="23">
        <v>1006.3414397267468</v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>
        <v>3154.5801152020131</v>
      </c>
      <c r="X130" s="23"/>
      <c r="Y130" s="23"/>
      <c r="Z130" s="23"/>
      <c r="AA130" s="23"/>
      <c r="AB130" s="23"/>
      <c r="AC130" s="23"/>
      <c r="AD130" s="23"/>
      <c r="AE130" s="23"/>
      <c r="AF130" s="23">
        <v>0.98659573629394193</v>
      </c>
      <c r="AG130" s="23"/>
      <c r="AH130" s="23"/>
      <c r="AI130" s="23"/>
      <c r="AJ130" s="23">
        <v>4792.9198364691711</v>
      </c>
      <c r="AK130" s="23">
        <v>686.26279947656167</v>
      </c>
      <c r="AL130" s="23"/>
      <c r="AM130" s="23"/>
      <c r="AN130" s="23"/>
      <c r="AO130" s="23"/>
      <c r="AP130" s="23">
        <v>443.79294680201997</v>
      </c>
      <c r="AQ130" s="23"/>
      <c r="AR130" s="23"/>
      <c r="AS130" s="23"/>
      <c r="AT130" s="23">
        <v>1.9468749999999999</v>
      </c>
      <c r="AU130" s="23">
        <v>6732.4002929168346</v>
      </c>
      <c r="AV130" s="23"/>
      <c r="AW130" s="23"/>
      <c r="AX130" s="23"/>
      <c r="AY130" s="23">
        <v>801.27558010137318</v>
      </c>
      <c r="AZ130" s="23">
        <v>15.645006472106903</v>
      </c>
      <c r="BA130" s="23"/>
      <c r="BB130" s="23"/>
      <c r="BC130" s="23"/>
      <c r="BD130" s="23"/>
      <c r="BE130" s="23"/>
      <c r="BF130" s="23"/>
      <c r="BG130" s="23">
        <v>242.00460433547849</v>
      </c>
      <c r="BH130" s="23"/>
      <c r="BI130" s="23"/>
      <c r="BJ130" s="23"/>
      <c r="BK130" s="23"/>
      <c r="BL130" s="23"/>
      <c r="BM130" s="23"/>
      <c r="BN130" s="23"/>
      <c r="BO130" s="23">
        <v>175.64188894699026</v>
      </c>
      <c r="BP130" s="23"/>
      <c r="BQ130" s="23">
        <v>9.2425018648291513</v>
      </c>
      <c r="BR130" s="24">
        <v>19976.294162482041</v>
      </c>
    </row>
    <row r="131" spans="1:70" x14ac:dyDescent="0.2">
      <c r="A131" s="13"/>
      <c r="B131" s="13"/>
      <c r="C131" s="21">
        <v>187</v>
      </c>
      <c r="D131" s="22"/>
      <c r="E131" s="23">
        <v>1360.9542310211177</v>
      </c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>
        <v>4193.9829919439599</v>
      </c>
      <c r="X131" s="23">
        <v>328.39821102842569</v>
      </c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>
        <v>19.72857768005295</v>
      </c>
      <c r="AM131" s="23">
        <v>4.5080222907771104</v>
      </c>
      <c r="AN131" s="23"/>
      <c r="AO131" s="23"/>
      <c r="AP131" s="23"/>
      <c r="AQ131" s="23"/>
      <c r="AR131" s="23"/>
      <c r="AS131" s="23"/>
      <c r="AT131" s="23">
        <v>1.1125</v>
      </c>
      <c r="AU131" s="23">
        <v>4376.0601903959423</v>
      </c>
      <c r="AV131" s="23"/>
      <c r="AW131" s="23"/>
      <c r="AX131" s="23"/>
      <c r="AY131" s="23"/>
      <c r="AZ131" s="23">
        <v>3.9112516180267258</v>
      </c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>
        <v>7.5117071566069322</v>
      </c>
      <c r="BP131" s="23"/>
      <c r="BQ131" s="23">
        <v>27.285997366009461</v>
      </c>
      <c r="BR131" s="24">
        <v>10323.453680500919</v>
      </c>
    </row>
    <row r="132" spans="1:70" x14ac:dyDescent="0.2">
      <c r="A132" s="13"/>
      <c r="B132" s="13"/>
      <c r="C132" s="21">
        <v>188</v>
      </c>
      <c r="D132" s="22"/>
      <c r="E132" s="23">
        <v>1020.7156732658383</v>
      </c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>
        <v>1577.2900576010065</v>
      </c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>
        <v>1.2563862769185365</v>
      </c>
      <c r="AM132" s="23"/>
      <c r="AN132" s="23"/>
      <c r="AO132" s="23"/>
      <c r="AP132" s="23">
        <v>443.79294680201997</v>
      </c>
      <c r="AQ132" s="23"/>
      <c r="AR132" s="23"/>
      <c r="AS132" s="23"/>
      <c r="AT132" s="23">
        <v>0.55625000000000002</v>
      </c>
      <c r="AU132" s="23">
        <v>7405.6403222085173</v>
      </c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>
        <v>28.254398375340177</v>
      </c>
      <c r="BR132" s="24">
        <v>10477.506034529641</v>
      </c>
    </row>
    <row r="133" spans="1:70" x14ac:dyDescent="0.2">
      <c r="A133" s="13"/>
      <c r="B133" s="13"/>
      <c r="C133" s="21">
        <v>189</v>
      </c>
      <c r="D133" s="22">
        <v>848.24356262091771</v>
      </c>
      <c r="E133" s="23">
        <v>2041.4313465316766</v>
      </c>
      <c r="F133" s="23">
        <v>4025.3657589069871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>
        <v>1388.8</v>
      </c>
      <c r="T133" s="23"/>
      <c r="U133" s="23"/>
      <c r="V133" s="23"/>
      <c r="W133" s="23">
        <v>7798.7950502942449</v>
      </c>
      <c r="X133" s="23"/>
      <c r="Y133" s="23">
        <v>94.248929154523324</v>
      </c>
      <c r="Z133" s="23"/>
      <c r="AA133" s="23"/>
      <c r="AB133" s="23"/>
      <c r="AC133" s="23"/>
      <c r="AD133" s="23"/>
      <c r="AE133" s="23"/>
      <c r="AF133" s="23"/>
      <c r="AG133" s="23">
        <v>239.0625</v>
      </c>
      <c r="AH133" s="23"/>
      <c r="AI133" s="23"/>
      <c r="AJ133" s="23"/>
      <c r="AK133" s="23"/>
      <c r="AL133" s="23">
        <v>258.89413842947749</v>
      </c>
      <c r="AM133" s="23"/>
      <c r="AN133" s="23"/>
      <c r="AO133" s="23">
        <v>480.15890754210886</v>
      </c>
      <c r="AP133" s="23"/>
      <c r="AQ133" s="23"/>
      <c r="AR133" s="23"/>
      <c r="AS133" s="23"/>
      <c r="AT133" s="23">
        <v>1.9468749999999999</v>
      </c>
      <c r="AU133" s="23">
        <v>8415.5003661460432</v>
      </c>
      <c r="AV133" s="23">
        <v>1760.8712041356366</v>
      </c>
      <c r="AW133" s="23"/>
      <c r="AX133" s="23"/>
      <c r="AY133" s="23">
        <v>5608.9290607096118</v>
      </c>
      <c r="AZ133" s="23">
        <v>15.645006472106903</v>
      </c>
      <c r="BA133" s="23"/>
      <c r="BB133" s="23"/>
      <c r="BC133" s="23"/>
      <c r="BD133" s="23"/>
      <c r="BE133" s="23"/>
      <c r="BF133" s="23"/>
      <c r="BG133" s="23"/>
      <c r="BH133" s="23"/>
      <c r="BI133" s="23"/>
      <c r="BJ133" s="23">
        <v>274.51313450729776</v>
      </c>
      <c r="BK133" s="23"/>
      <c r="BL133" s="23"/>
      <c r="BM133" s="23"/>
      <c r="BN133" s="23"/>
      <c r="BO133" s="23">
        <v>74.345936873479943</v>
      </c>
      <c r="BP133" s="23"/>
      <c r="BQ133" s="23">
        <v>52.834600689502807</v>
      </c>
      <c r="BR133" s="24">
        <v>33379.586378013613</v>
      </c>
    </row>
    <row r="134" spans="1:70" x14ac:dyDescent="0.2">
      <c r="A134" s="13"/>
      <c r="B134" s="13"/>
      <c r="C134" s="21">
        <v>267</v>
      </c>
      <c r="D134" s="22"/>
      <c r="E134" s="23">
        <v>2381.6699042869559</v>
      </c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>
        <v>2078.8057534838922</v>
      </c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>
        <v>7.747208074645715</v>
      </c>
      <c r="BR134" s="24">
        <v>4468.2228658454942</v>
      </c>
    </row>
    <row r="135" spans="1:70" x14ac:dyDescent="0.2">
      <c r="A135" s="13"/>
      <c r="B135" s="13"/>
      <c r="C135" s="21">
        <v>268</v>
      </c>
      <c r="D135" s="22"/>
      <c r="E135" s="23">
        <v>680.47711551055886</v>
      </c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>
        <v>3118.2086302258385</v>
      </c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>
        <v>5049.3002196876259</v>
      </c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>
        <v>21.632307009983123</v>
      </c>
      <c r="BR135" s="24">
        <v>8869.6182724340069</v>
      </c>
    </row>
    <row r="136" spans="1:70" x14ac:dyDescent="0.2">
      <c r="A136" s="13"/>
      <c r="B136" s="13"/>
      <c r="C136" s="21">
        <v>269</v>
      </c>
      <c r="D136" s="22">
        <v>424.12178131045886</v>
      </c>
      <c r="E136" s="23">
        <v>2381.6699042869559</v>
      </c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>
        <v>3387.1522206553686</v>
      </c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>
        <v>686.26279947656167</v>
      </c>
      <c r="AL136" s="23"/>
      <c r="AM136" s="23"/>
      <c r="AN136" s="23"/>
      <c r="AO136" s="23"/>
      <c r="AP136" s="23">
        <v>443.79294680201997</v>
      </c>
      <c r="AQ136" s="23">
        <v>423.40532317837847</v>
      </c>
      <c r="AR136" s="23"/>
      <c r="AS136" s="23">
        <v>603.67064065895704</v>
      </c>
      <c r="AT136" s="23"/>
      <c r="AU136" s="23">
        <v>2356.3401025208918</v>
      </c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>
        <v>50.684337289904555</v>
      </c>
      <c r="BR136" s="24">
        <v>10757.100056179495</v>
      </c>
    </row>
    <row r="137" spans="1:70" x14ac:dyDescent="0.2">
      <c r="A137" s="13"/>
      <c r="B137" s="13"/>
      <c r="C137" s="21">
        <v>270</v>
      </c>
      <c r="D137" s="22"/>
      <c r="E137" s="23">
        <v>680.47711551055886</v>
      </c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>
        <v>1809.8621630543621</v>
      </c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>
        <v>2019.7200878750502</v>
      </c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>
        <v>48.989635523575807</v>
      </c>
      <c r="BR137" s="24">
        <v>4559.0490019635472</v>
      </c>
    </row>
    <row r="138" spans="1:70" x14ac:dyDescent="0.2">
      <c r="A138" s="13"/>
      <c r="B138" s="13"/>
      <c r="C138" s="21">
        <v>271</v>
      </c>
      <c r="D138" s="22"/>
      <c r="E138" s="23">
        <v>1020.7156732658383</v>
      </c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>
        <v>6737.9329563345618</v>
      </c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>
        <v>6.0875978967715536</v>
      </c>
      <c r="AL138" s="23">
        <v>6.0875978967715536</v>
      </c>
      <c r="AM138" s="23"/>
      <c r="AN138" s="23">
        <v>256.67129450408601</v>
      </c>
      <c r="AO138" s="23"/>
      <c r="AP138" s="23">
        <v>1775.1717872080799</v>
      </c>
      <c r="AQ138" s="23"/>
      <c r="AR138" s="23">
        <v>740.96728909580781</v>
      </c>
      <c r="AS138" s="23"/>
      <c r="AT138" s="23">
        <v>0.41718749999999999</v>
      </c>
      <c r="AU138" s="23">
        <v>673.24002929168341</v>
      </c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>
        <v>1137.8025435833395</v>
      </c>
      <c r="BJ138" s="23"/>
      <c r="BK138" s="23"/>
      <c r="BL138" s="23"/>
      <c r="BM138" s="23"/>
      <c r="BN138" s="23"/>
      <c r="BO138" s="23"/>
      <c r="BP138" s="23"/>
      <c r="BQ138" s="23">
        <v>99.047110013648563</v>
      </c>
      <c r="BR138" s="24">
        <v>12454.141066590588</v>
      </c>
    </row>
    <row r="139" spans="1:70" x14ac:dyDescent="0.2">
      <c r="A139" s="13"/>
      <c r="B139" s="13"/>
      <c r="C139" s="21">
        <v>272</v>
      </c>
      <c r="D139" s="22"/>
      <c r="E139" s="23">
        <v>1360.9542310211177</v>
      </c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>
        <v>7006.8765467640924</v>
      </c>
      <c r="X139" s="23"/>
      <c r="Y139" s="23">
        <v>54.97854200680527</v>
      </c>
      <c r="Z139" s="23"/>
      <c r="AA139" s="23"/>
      <c r="AB139" s="23"/>
      <c r="AC139" s="23">
        <v>809.91355729585462</v>
      </c>
      <c r="AD139" s="23"/>
      <c r="AE139" s="23"/>
      <c r="AF139" s="23"/>
      <c r="AG139" s="23"/>
      <c r="AH139" s="23"/>
      <c r="AI139" s="23"/>
      <c r="AJ139" s="23"/>
      <c r="AK139" s="23">
        <v>6.0875978967715536</v>
      </c>
      <c r="AL139" s="23">
        <v>177.42970960598635</v>
      </c>
      <c r="AM139" s="23">
        <v>42.365191960964381</v>
      </c>
      <c r="AN139" s="23"/>
      <c r="AO139" s="23">
        <v>480.15890754210886</v>
      </c>
      <c r="AP139" s="23">
        <v>1775.1717872080799</v>
      </c>
      <c r="AQ139" s="23"/>
      <c r="AR139" s="23">
        <v>1481.9345781916156</v>
      </c>
      <c r="AS139" s="23"/>
      <c r="AT139" s="23">
        <v>0.13906250000000001</v>
      </c>
      <c r="AU139" s="23">
        <v>4039.4401757501005</v>
      </c>
      <c r="AV139" s="23">
        <v>486.23812459083422</v>
      </c>
      <c r="AW139" s="23">
        <v>1298.3113300925249</v>
      </c>
      <c r="AX139" s="23"/>
      <c r="AY139" s="23">
        <v>3605.7401104561795</v>
      </c>
      <c r="AZ139" s="23">
        <v>3.9112516180267258</v>
      </c>
      <c r="BA139" s="23"/>
      <c r="BB139" s="23"/>
      <c r="BC139" s="23"/>
      <c r="BD139" s="23"/>
      <c r="BE139" s="23"/>
      <c r="BF139" s="23"/>
      <c r="BG139" s="23">
        <v>242.00460433547849</v>
      </c>
      <c r="BH139" s="23">
        <v>83.944873923971386</v>
      </c>
      <c r="BI139" s="23">
        <v>2241.9924597566555</v>
      </c>
      <c r="BJ139" s="23"/>
      <c r="BK139" s="23"/>
      <c r="BL139" s="23">
        <v>3170.1621859536208</v>
      </c>
      <c r="BM139" s="23"/>
      <c r="BN139" s="23"/>
      <c r="BO139" s="23">
        <v>190.37459341847813</v>
      </c>
      <c r="BP139" s="23"/>
      <c r="BQ139" s="23">
        <v>66.477599372507541</v>
      </c>
      <c r="BR139" s="24">
        <v>28624.607021261778</v>
      </c>
    </row>
    <row r="140" spans="1:70" x14ac:dyDescent="0.2">
      <c r="A140" s="13"/>
      <c r="B140" s="13"/>
      <c r="C140" s="21">
        <v>273</v>
      </c>
      <c r="D140" s="22"/>
      <c r="E140" s="23">
        <v>1020.7156732658383</v>
      </c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>
        <v>1794.9498952959234</v>
      </c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>
        <v>2218.9647340101001</v>
      </c>
      <c r="AQ140" s="23"/>
      <c r="AR140" s="23">
        <v>1481.9345781916156</v>
      </c>
      <c r="AS140" s="23"/>
      <c r="AT140" s="23">
        <v>0.97343749999999996</v>
      </c>
      <c r="AU140" s="23">
        <v>5385.9202343334673</v>
      </c>
      <c r="AV140" s="23"/>
      <c r="AW140" s="23"/>
      <c r="AX140" s="23"/>
      <c r="AY140" s="23">
        <v>2403.8267403041195</v>
      </c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>
        <v>58.450393035088091</v>
      </c>
      <c r="BP140" s="23"/>
      <c r="BQ140" s="23">
        <v>49.559220580615893</v>
      </c>
      <c r="BR140" s="24">
        <v>14415.294906516767</v>
      </c>
    </row>
    <row r="141" spans="1:70" x14ac:dyDescent="0.2">
      <c r="A141" s="13"/>
      <c r="B141" s="13"/>
      <c r="C141" s="21">
        <v>274</v>
      </c>
      <c r="D141" s="22">
        <v>318.09133598284416</v>
      </c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>
        <v>2616.6929343429529</v>
      </c>
      <c r="X141" s="23"/>
      <c r="Y141" s="23">
        <v>440.72506040403823</v>
      </c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>
        <v>6.0875978967715536</v>
      </c>
      <c r="AL141" s="23">
        <v>277.15693211979215</v>
      </c>
      <c r="AM141" s="23">
        <v>80.222361631151642</v>
      </c>
      <c r="AN141" s="23"/>
      <c r="AO141" s="23"/>
      <c r="AP141" s="23"/>
      <c r="AQ141" s="23"/>
      <c r="AR141" s="23">
        <v>13337.411203724541</v>
      </c>
      <c r="AS141" s="23"/>
      <c r="AT141" s="23">
        <v>0.55625000000000002</v>
      </c>
      <c r="AU141" s="23">
        <v>2356.3401025208918</v>
      </c>
      <c r="AV141" s="23"/>
      <c r="AW141" s="23"/>
      <c r="AX141" s="23">
        <v>2000</v>
      </c>
      <c r="AY141" s="23">
        <v>400.63779005068659</v>
      </c>
      <c r="AZ141" s="23"/>
      <c r="BA141" s="23"/>
      <c r="BB141" s="23"/>
      <c r="BC141" s="23"/>
      <c r="BD141" s="23"/>
      <c r="BE141" s="23"/>
      <c r="BF141" s="23"/>
      <c r="BG141" s="23">
        <v>242.00460433547849</v>
      </c>
      <c r="BH141" s="23"/>
      <c r="BI141" s="23"/>
      <c r="BJ141" s="23"/>
      <c r="BK141" s="23"/>
      <c r="BL141" s="23"/>
      <c r="BM141" s="23"/>
      <c r="BN141" s="23"/>
      <c r="BO141" s="23">
        <v>482.62655859391862</v>
      </c>
      <c r="BP141" s="23"/>
      <c r="BQ141" s="23">
        <v>28.980699132338213</v>
      </c>
      <c r="BR141" s="24">
        <v>22587.533430735402</v>
      </c>
    </row>
    <row r="142" spans="1:70" x14ac:dyDescent="0.2">
      <c r="A142" s="13"/>
      <c r="B142" s="13"/>
      <c r="C142" s="21">
        <v>275</v>
      </c>
      <c r="D142" s="22"/>
      <c r="E142" s="23">
        <v>340.23855775527943</v>
      </c>
      <c r="F142" s="23">
        <v>2012.6828794534936</v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>
        <v>7330.2350966173508</v>
      </c>
      <c r="X142" s="23"/>
      <c r="Y142" s="23">
        <v>641.45239703219829</v>
      </c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>
        <v>1372.5255989531233</v>
      </c>
      <c r="AL142" s="23"/>
      <c r="AM142" s="23">
        <v>118.07953130133892</v>
      </c>
      <c r="AN142" s="23"/>
      <c r="AO142" s="23"/>
      <c r="AP142" s="23"/>
      <c r="AQ142" s="23"/>
      <c r="AR142" s="23">
        <v>9632.5747582455024</v>
      </c>
      <c r="AS142" s="23"/>
      <c r="AT142" s="23"/>
      <c r="AU142" s="23"/>
      <c r="AV142" s="23"/>
      <c r="AW142" s="23">
        <v>473.14552845937504</v>
      </c>
      <c r="AX142" s="23"/>
      <c r="AY142" s="23">
        <v>2804.4645303548059</v>
      </c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>
        <v>482.62655859391862</v>
      </c>
      <c r="BP142" s="23"/>
      <c r="BQ142" s="23">
        <v>82.741008554984376</v>
      </c>
      <c r="BR142" s="24">
        <v>25290.766445321373</v>
      </c>
    </row>
    <row r="143" spans="1:70" x14ac:dyDescent="0.2">
      <c r="A143" s="13"/>
      <c r="B143" s="13"/>
      <c r="C143" s="21">
        <v>276</v>
      </c>
      <c r="D143" s="22">
        <v>424.12178131045886</v>
      </c>
      <c r="E143" s="23">
        <v>340.23855775527943</v>
      </c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>
        <v>4170.060277993377</v>
      </c>
      <c r="X143" s="23"/>
      <c r="Y143" s="23">
        <v>47.124464577261662</v>
      </c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>
        <v>244.49609871054292</v>
      </c>
      <c r="AL143" s="23">
        <v>208.28649451548361</v>
      </c>
      <c r="AM143" s="23">
        <v>37.857169670187268</v>
      </c>
      <c r="AN143" s="23"/>
      <c r="AO143" s="23">
        <v>960.31781508421773</v>
      </c>
      <c r="AP143" s="23"/>
      <c r="AQ143" s="23"/>
      <c r="AR143" s="23"/>
      <c r="AS143" s="23"/>
      <c r="AT143" s="23">
        <v>0.27812500000000001</v>
      </c>
      <c r="AU143" s="23">
        <v>2356.3401025208918</v>
      </c>
      <c r="AV143" s="23"/>
      <c r="AW143" s="23"/>
      <c r="AX143" s="23"/>
      <c r="AY143" s="23">
        <v>1201.9133701520598</v>
      </c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>
        <v>256.33669361017314</v>
      </c>
      <c r="BP143" s="23"/>
      <c r="BQ143" s="23">
        <v>3.1473032803248215</v>
      </c>
      <c r="BR143" s="24">
        <v>10250.518254180259</v>
      </c>
    </row>
    <row r="144" spans="1:70" x14ac:dyDescent="0.2">
      <c r="A144" s="13"/>
      <c r="B144" s="13"/>
      <c r="C144" s="21">
        <v>277</v>
      </c>
      <c r="D144" s="22"/>
      <c r="E144" s="23">
        <v>2041.4313465316766</v>
      </c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>
        <v>3728.5542449561826</v>
      </c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>
        <v>293.09406964464586</v>
      </c>
      <c r="AM144" s="23"/>
      <c r="AN144" s="23"/>
      <c r="AO144" s="23"/>
      <c r="AP144" s="23">
        <v>443.79294680201997</v>
      </c>
      <c r="AQ144" s="23"/>
      <c r="AR144" s="23"/>
      <c r="AS144" s="23"/>
      <c r="AT144" s="23"/>
      <c r="AU144" s="23">
        <v>8415.5003661460432</v>
      </c>
      <c r="AV144" s="23"/>
      <c r="AW144" s="23"/>
      <c r="AX144" s="23"/>
      <c r="AY144" s="23">
        <v>400.63779005068659</v>
      </c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>
        <v>116.90078607017618</v>
      </c>
      <c r="BP144" s="23"/>
      <c r="BQ144" s="23">
        <v>53.475516894126116</v>
      </c>
      <c r="BR144" s="24">
        <v>15493.387067095558</v>
      </c>
    </row>
    <row r="145" spans="1:70" x14ac:dyDescent="0.2">
      <c r="A145" s="25" t="s">
        <v>145</v>
      </c>
      <c r="B145" s="30"/>
      <c r="C145" s="30"/>
      <c r="D145" s="26">
        <v>19206.852877196903</v>
      </c>
      <c r="E145" s="27">
        <v>110471.43802483829</v>
      </c>
      <c r="F145" s="27">
        <v>41742.854159752336</v>
      </c>
      <c r="G145" s="27">
        <v>4117</v>
      </c>
      <c r="H145" s="27">
        <v>255.02120195358899</v>
      </c>
      <c r="I145" s="27">
        <v>518.1</v>
      </c>
      <c r="J145" s="27">
        <v>2.593034515359999</v>
      </c>
      <c r="K145" s="27">
        <v>63230.480943001086</v>
      </c>
      <c r="L145" s="27">
        <v>8.7402277265475945</v>
      </c>
      <c r="M145" s="27">
        <v>9005.1576473876103</v>
      </c>
      <c r="N145" s="27">
        <v>380.94549104958332</v>
      </c>
      <c r="O145" s="27">
        <v>13535.113065153741</v>
      </c>
      <c r="P145" s="27">
        <v>14.073429816211023</v>
      </c>
      <c r="Q145" s="27">
        <v>14075.937704391261</v>
      </c>
      <c r="R145" s="27">
        <v>1224.6294808580201</v>
      </c>
      <c r="S145" s="27">
        <v>37852.9375</v>
      </c>
      <c r="T145" s="27">
        <v>202.18714700372826</v>
      </c>
      <c r="U145" s="27">
        <v>7622.6003102085479</v>
      </c>
      <c r="V145" s="27">
        <v>9493.1153060013457</v>
      </c>
      <c r="W145" s="27">
        <v>634710.92231800419</v>
      </c>
      <c r="X145" s="27">
        <v>4269.1767433695331</v>
      </c>
      <c r="Y145" s="27">
        <v>16706.943720522388</v>
      </c>
      <c r="Z145" s="27">
        <v>0</v>
      </c>
      <c r="AA145" s="27">
        <v>15.571337124411812</v>
      </c>
      <c r="AB145" s="27">
        <v>470.7068295490177</v>
      </c>
      <c r="AC145" s="27">
        <v>10528.876244846111</v>
      </c>
      <c r="AD145" s="27">
        <v>4025.4282089486105</v>
      </c>
      <c r="AE145" s="27">
        <v>1.8423457909855552</v>
      </c>
      <c r="AF145" s="27">
        <v>1.2684802323779254</v>
      </c>
      <c r="AG145" s="27">
        <v>72128.025000000009</v>
      </c>
      <c r="AH145" s="27">
        <v>7.5027250228186348</v>
      </c>
      <c r="AI145" s="27">
        <v>259.74157899187929</v>
      </c>
      <c r="AJ145" s="27">
        <v>26764.331001549021</v>
      </c>
      <c r="AK145" s="27">
        <v>50179.276375230707</v>
      </c>
      <c r="AL145" s="27">
        <v>5277.2324686400307</v>
      </c>
      <c r="AM145" s="27">
        <v>1614.9463885923515</v>
      </c>
      <c r="AN145" s="27">
        <v>4007.6972356710421</v>
      </c>
      <c r="AO145" s="27">
        <v>8162.7014282158507</v>
      </c>
      <c r="AP145" s="27">
        <v>68611.882927241793</v>
      </c>
      <c r="AQ145" s="27">
        <v>16970.287578733252</v>
      </c>
      <c r="AR145" s="27">
        <v>295241.48539150681</v>
      </c>
      <c r="AS145" s="27">
        <v>16789.34755248731</v>
      </c>
      <c r="AT145" s="27">
        <v>94.701562499999994</v>
      </c>
      <c r="AU145" s="27">
        <v>557927.95186742279</v>
      </c>
      <c r="AV145" s="27">
        <v>15380.331418419128</v>
      </c>
      <c r="AW145" s="27">
        <v>25273.541548185975</v>
      </c>
      <c r="AX145" s="27">
        <v>12000</v>
      </c>
      <c r="AY145" s="27">
        <v>79326.282430035964</v>
      </c>
      <c r="AZ145" s="27">
        <v>622.17558621869819</v>
      </c>
      <c r="BA145" s="27">
        <v>64.609859638215596</v>
      </c>
      <c r="BB145" s="27">
        <v>0.40151206795507166</v>
      </c>
      <c r="BC145" s="27">
        <v>4961.7105270766806</v>
      </c>
      <c r="BD145" s="27">
        <v>304.6875</v>
      </c>
      <c r="BE145" s="27">
        <v>530.05606107930225</v>
      </c>
      <c r="BF145" s="27">
        <v>23518.885360577297</v>
      </c>
      <c r="BG145" s="27">
        <v>3682.2406889244926</v>
      </c>
      <c r="BH145" s="27">
        <v>167.88974784794277</v>
      </c>
      <c r="BI145" s="27">
        <v>90686.835088967564</v>
      </c>
      <c r="BJ145" s="27">
        <v>82556.245238456118</v>
      </c>
      <c r="BK145" s="27">
        <v>3102.573995121908</v>
      </c>
      <c r="BL145" s="27">
        <v>34398.079187167925</v>
      </c>
      <c r="BM145" s="27">
        <v>327.26236313171268</v>
      </c>
      <c r="BN145" s="27">
        <v>21.349959013700907</v>
      </c>
      <c r="BO145" s="27">
        <v>8241.3673064347495</v>
      </c>
      <c r="BP145" s="27">
        <v>56.72955630679499</v>
      </c>
      <c r="BQ145" s="27">
        <v>6485.7910922403107</v>
      </c>
      <c r="BR145" s="28">
        <v>2519436.6708879606</v>
      </c>
    </row>
    <row r="146" spans="1:70" x14ac:dyDescent="0.2">
      <c r="D146"/>
    </row>
    <row r="147" spans="1:70" x14ac:dyDescent="0.2">
      <c r="D147"/>
    </row>
    <row r="148" spans="1:70" x14ac:dyDescent="0.2">
      <c r="D148"/>
    </row>
    <row r="149" spans="1:70" x14ac:dyDescent="0.2">
      <c r="D149"/>
    </row>
    <row r="150" spans="1:70" x14ac:dyDescent="0.2">
      <c r="D150"/>
    </row>
    <row r="151" spans="1:70" x14ac:dyDescent="0.2">
      <c r="D151"/>
    </row>
    <row r="152" spans="1:70" x14ac:dyDescent="0.2">
      <c r="D152"/>
    </row>
    <row r="153" spans="1:70" x14ac:dyDescent="0.2">
      <c r="D153"/>
    </row>
    <row r="154" spans="1:70" x14ac:dyDescent="0.2">
      <c r="D154"/>
    </row>
    <row r="155" spans="1:70" x14ac:dyDescent="0.2">
      <c r="D155"/>
    </row>
    <row r="156" spans="1:70" x14ac:dyDescent="0.2">
      <c r="D156"/>
    </row>
    <row r="157" spans="1:70" x14ac:dyDescent="0.2">
      <c r="D157"/>
    </row>
    <row r="158" spans="1:70" x14ac:dyDescent="0.2">
      <c r="D158"/>
    </row>
    <row r="159" spans="1:70" x14ac:dyDescent="0.2">
      <c r="D159"/>
    </row>
    <row r="160" spans="1:70" x14ac:dyDescent="0.2">
      <c r="D160"/>
    </row>
    <row r="161" spans="4:4" x14ac:dyDescent="0.2">
      <c r="D161"/>
    </row>
    <row r="162" spans="4:4" x14ac:dyDescent="0.2">
      <c r="D162"/>
    </row>
    <row r="163" spans="4:4" x14ac:dyDescent="0.2">
      <c r="D163"/>
    </row>
    <row r="164" spans="4:4" x14ac:dyDescent="0.2">
      <c r="D164"/>
    </row>
    <row r="165" spans="4:4" x14ac:dyDescent="0.2">
      <c r="D165"/>
    </row>
    <row r="166" spans="4:4" x14ac:dyDescent="0.2">
      <c r="D166"/>
    </row>
    <row r="167" spans="4:4" x14ac:dyDescent="0.2">
      <c r="D167"/>
    </row>
    <row r="168" spans="4:4" x14ac:dyDescent="0.2">
      <c r="D168"/>
    </row>
    <row r="169" spans="4:4" x14ac:dyDescent="0.2">
      <c r="D169"/>
    </row>
    <row r="170" spans="4:4" x14ac:dyDescent="0.2">
      <c r="D170"/>
    </row>
    <row r="171" spans="4:4" x14ac:dyDescent="0.2">
      <c r="D171"/>
    </row>
    <row r="172" spans="4:4" x14ac:dyDescent="0.2">
      <c r="D172"/>
    </row>
    <row r="173" spans="4:4" x14ac:dyDescent="0.2">
      <c r="D173"/>
    </row>
    <row r="174" spans="4:4" x14ac:dyDescent="0.2">
      <c r="D174"/>
    </row>
    <row r="175" spans="4:4" x14ac:dyDescent="0.2">
      <c r="D175"/>
    </row>
    <row r="176" spans="4:4" x14ac:dyDescent="0.2">
      <c r="D176"/>
    </row>
    <row r="177" spans="4:4" x14ac:dyDescent="0.2">
      <c r="D177"/>
    </row>
    <row r="178" spans="4:4" x14ac:dyDescent="0.2">
      <c r="D178"/>
    </row>
    <row r="179" spans="4:4" x14ac:dyDescent="0.2">
      <c r="D179"/>
    </row>
    <row r="180" spans="4:4" x14ac:dyDescent="0.2">
      <c r="D180"/>
    </row>
    <row r="181" spans="4:4" x14ac:dyDescent="0.2">
      <c r="D181"/>
    </row>
    <row r="182" spans="4:4" x14ac:dyDescent="0.2">
      <c r="D182"/>
    </row>
    <row r="183" spans="4:4" x14ac:dyDescent="0.2">
      <c r="D183"/>
    </row>
    <row r="184" spans="4:4" x14ac:dyDescent="0.2">
      <c r="D184"/>
    </row>
    <row r="185" spans="4:4" x14ac:dyDescent="0.2">
      <c r="D185"/>
    </row>
    <row r="186" spans="4:4" x14ac:dyDescent="0.2">
      <c r="D186"/>
    </row>
    <row r="187" spans="4:4" x14ac:dyDescent="0.2">
      <c r="D187"/>
    </row>
    <row r="188" spans="4:4" x14ac:dyDescent="0.2">
      <c r="D188"/>
    </row>
    <row r="189" spans="4:4" x14ac:dyDescent="0.2">
      <c r="D189"/>
    </row>
    <row r="190" spans="4:4" x14ac:dyDescent="0.2">
      <c r="D190"/>
    </row>
    <row r="191" spans="4:4" x14ac:dyDescent="0.2">
      <c r="D191"/>
    </row>
    <row r="192" spans="4:4" x14ac:dyDescent="0.2">
      <c r="D192"/>
    </row>
    <row r="193" spans="4:4" x14ac:dyDescent="0.2">
      <c r="D193"/>
    </row>
    <row r="194" spans="4:4" x14ac:dyDescent="0.2">
      <c r="D194"/>
    </row>
    <row r="195" spans="4:4" x14ac:dyDescent="0.2">
      <c r="D195"/>
    </row>
    <row r="196" spans="4:4" x14ac:dyDescent="0.2">
      <c r="D196"/>
    </row>
    <row r="197" spans="4:4" x14ac:dyDescent="0.2">
      <c r="D197"/>
    </row>
    <row r="198" spans="4:4" x14ac:dyDescent="0.2">
      <c r="D198"/>
    </row>
    <row r="199" spans="4:4" x14ac:dyDescent="0.2">
      <c r="D199"/>
    </row>
    <row r="200" spans="4:4" x14ac:dyDescent="0.2">
      <c r="D200"/>
    </row>
    <row r="201" spans="4:4" x14ac:dyDescent="0.2">
      <c r="D201"/>
    </row>
    <row r="202" spans="4:4" x14ac:dyDescent="0.2">
      <c r="D202"/>
    </row>
    <row r="203" spans="4:4" x14ac:dyDescent="0.2">
      <c r="D203"/>
    </row>
    <row r="204" spans="4:4" x14ac:dyDescent="0.2">
      <c r="D204"/>
    </row>
    <row r="205" spans="4:4" x14ac:dyDescent="0.2">
      <c r="D205"/>
    </row>
    <row r="206" spans="4:4" x14ac:dyDescent="0.2">
      <c r="D206"/>
    </row>
    <row r="207" spans="4:4" x14ac:dyDescent="0.2">
      <c r="D207"/>
    </row>
    <row r="208" spans="4:4" x14ac:dyDescent="0.2">
      <c r="D208"/>
    </row>
    <row r="209" spans="4:4" x14ac:dyDescent="0.2">
      <c r="D209"/>
    </row>
    <row r="210" spans="4:4" x14ac:dyDescent="0.2">
      <c r="D210"/>
    </row>
    <row r="211" spans="4:4" x14ac:dyDescent="0.2">
      <c r="D211"/>
    </row>
    <row r="212" spans="4:4" x14ac:dyDescent="0.2">
      <c r="D212"/>
    </row>
    <row r="213" spans="4:4" x14ac:dyDescent="0.2">
      <c r="D213"/>
    </row>
    <row r="214" spans="4:4" x14ac:dyDescent="0.2">
      <c r="D214"/>
    </row>
    <row r="215" spans="4:4" x14ac:dyDescent="0.2">
      <c r="D215"/>
    </row>
    <row r="216" spans="4:4" x14ac:dyDescent="0.2">
      <c r="D216"/>
    </row>
    <row r="217" spans="4:4" x14ac:dyDescent="0.2">
      <c r="D217"/>
    </row>
    <row r="218" spans="4:4" x14ac:dyDescent="0.2">
      <c r="D218"/>
    </row>
    <row r="219" spans="4:4" x14ac:dyDescent="0.2">
      <c r="D219"/>
    </row>
    <row r="220" spans="4:4" x14ac:dyDescent="0.2">
      <c r="D220"/>
    </row>
    <row r="221" spans="4:4" x14ac:dyDescent="0.2">
      <c r="D221"/>
    </row>
    <row r="222" spans="4:4" x14ac:dyDescent="0.2">
      <c r="D222"/>
    </row>
    <row r="223" spans="4:4" x14ac:dyDescent="0.2">
      <c r="D223"/>
    </row>
    <row r="224" spans="4:4" x14ac:dyDescent="0.2">
      <c r="D224"/>
    </row>
    <row r="225" spans="4:4" x14ac:dyDescent="0.2">
      <c r="D225"/>
    </row>
    <row r="226" spans="4:4" x14ac:dyDescent="0.2">
      <c r="D226"/>
    </row>
    <row r="227" spans="4:4" x14ac:dyDescent="0.2">
      <c r="D227"/>
    </row>
    <row r="228" spans="4:4" x14ac:dyDescent="0.2">
      <c r="D228"/>
    </row>
    <row r="229" spans="4:4" x14ac:dyDescent="0.2">
      <c r="D229"/>
    </row>
    <row r="230" spans="4:4" x14ac:dyDescent="0.2">
      <c r="D230"/>
    </row>
    <row r="231" spans="4:4" x14ac:dyDescent="0.2">
      <c r="D231"/>
    </row>
    <row r="232" spans="4:4" x14ac:dyDescent="0.2">
      <c r="D232"/>
    </row>
    <row r="233" spans="4:4" x14ac:dyDescent="0.2">
      <c r="D233"/>
    </row>
    <row r="234" spans="4:4" x14ac:dyDescent="0.2">
      <c r="D234"/>
    </row>
    <row r="235" spans="4:4" x14ac:dyDescent="0.2">
      <c r="D235"/>
    </row>
    <row r="236" spans="4:4" x14ac:dyDescent="0.2">
      <c r="D236"/>
    </row>
    <row r="237" spans="4:4" x14ac:dyDescent="0.2">
      <c r="D237"/>
    </row>
    <row r="238" spans="4:4" x14ac:dyDescent="0.2">
      <c r="D238"/>
    </row>
    <row r="239" spans="4:4" x14ac:dyDescent="0.2">
      <c r="D239"/>
    </row>
    <row r="240" spans="4:4" x14ac:dyDescent="0.2">
      <c r="D240"/>
    </row>
    <row r="241" spans="4:4" x14ac:dyDescent="0.2">
      <c r="D241"/>
    </row>
    <row r="242" spans="4:4" x14ac:dyDescent="0.2">
      <c r="D242"/>
    </row>
    <row r="243" spans="4:4" x14ac:dyDescent="0.2">
      <c r="D243"/>
    </row>
    <row r="244" spans="4:4" x14ac:dyDescent="0.2">
      <c r="D244"/>
    </row>
    <row r="245" spans="4:4" x14ac:dyDescent="0.2">
      <c r="D245"/>
    </row>
    <row r="246" spans="4:4" x14ac:dyDescent="0.2">
      <c r="D246"/>
    </row>
    <row r="247" spans="4:4" x14ac:dyDescent="0.2">
      <c r="D247"/>
    </row>
    <row r="248" spans="4:4" x14ac:dyDescent="0.2">
      <c r="D248"/>
    </row>
    <row r="249" spans="4:4" x14ac:dyDescent="0.2">
      <c r="D249"/>
    </row>
    <row r="250" spans="4:4" x14ac:dyDescent="0.2">
      <c r="D250"/>
    </row>
    <row r="251" spans="4:4" x14ac:dyDescent="0.2">
      <c r="D251"/>
    </row>
    <row r="252" spans="4:4" x14ac:dyDescent="0.2">
      <c r="D252"/>
    </row>
    <row r="253" spans="4:4" x14ac:dyDescent="0.2">
      <c r="D253"/>
    </row>
    <row r="254" spans="4:4" x14ac:dyDescent="0.2">
      <c r="D254"/>
    </row>
    <row r="255" spans="4:4" x14ac:dyDescent="0.2">
      <c r="D255"/>
    </row>
    <row r="256" spans="4:4" x14ac:dyDescent="0.2">
      <c r="D256"/>
    </row>
    <row r="257" spans="4:4" x14ac:dyDescent="0.2">
      <c r="D257"/>
    </row>
    <row r="258" spans="4:4" x14ac:dyDescent="0.2">
      <c r="D258"/>
    </row>
    <row r="259" spans="4:4" x14ac:dyDescent="0.2">
      <c r="D259"/>
    </row>
    <row r="260" spans="4:4" x14ac:dyDescent="0.2">
      <c r="D260"/>
    </row>
    <row r="261" spans="4:4" x14ac:dyDescent="0.2">
      <c r="D261"/>
    </row>
    <row r="262" spans="4:4" x14ac:dyDescent="0.2">
      <c r="D262"/>
    </row>
    <row r="263" spans="4:4" x14ac:dyDescent="0.2">
      <c r="D263"/>
    </row>
    <row r="264" spans="4:4" x14ac:dyDescent="0.2">
      <c r="D264"/>
    </row>
    <row r="265" spans="4:4" x14ac:dyDescent="0.2">
      <c r="D265"/>
    </row>
    <row r="266" spans="4:4" x14ac:dyDescent="0.2">
      <c r="D266"/>
    </row>
    <row r="267" spans="4:4" x14ac:dyDescent="0.2">
      <c r="D267"/>
    </row>
    <row r="268" spans="4:4" x14ac:dyDescent="0.2">
      <c r="D268"/>
    </row>
    <row r="269" spans="4:4" x14ac:dyDescent="0.2">
      <c r="D269"/>
    </row>
    <row r="270" spans="4:4" x14ac:dyDescent="0.2">
      <c r="D270"/>
    </row>
    <row r="271" spans="4:4" x14ac:dyDescent="0.2">
      <c r="D271"/>
    </row>
    <row r="272" spans="4:4" x14ac:dyDescent="0.2">
      <c r="D272"/>
    </row>
    <row r="273" spans="4:4" x14ac:dyDescent="0.2">
      <c r="D273"/>
    </row>
    <row r="274" spans="4:4" x14ac:dyDescent="0.2">
      <c r="D274"/>
    </row>
    <row r="275" spans="4:4" x14ac:dyDescent="0.2">
      <c r="D275"/>
    </row>
    <row r="276" spans="4:4" x14ac:dyDescent="0.2">
      <c r="D276"/>
    </row>
    <row r="277" spans="4:4" x14ac:dyDescent="0.2">
      <c r="D277"/>
    </row>
    <row r="278" spans="4:4" x14ac:dyDescent="0.2">
      <c r="D278"/>
    </row>
    <row r="279" spans="4:4" x14ac:dyDescent="0.2">
      <c r="D279"/>
    </row>
    <row r="280" spans="4:4" x14ac:dyDescent="0.2">
      <c r="D280"/>
    </row>
    <row r="281" spans="4:4" x14ac:dyDescent="0.2">
      <c r="D281"/>
    </row>
    <row r="282" spans="4:4" x14ac:dyDescent="0.2">
      <c r="D282"/>
    </row>
    <row r="283" spans="4:4" x14ac:dyDescent="0.2">
      <c r="D283"/>
    </row>
    <row r="284" spans="4:4" x14ac:dyDescent="0.2">
      <c r="D284"/>
    </row>
    <row r="285" spans="4:4" x14ac:dyDescent="0.2">
      <c r="D285"/>
    </row>
    <row r="286" spans="4:4" x14ac:dyDescent="0.2">
      <c r="D286"/>
    </row>
    <row r="287" spans="4:4" x14ac:dyDescent="0.2">
      <c r="D287"/>
    </row>
    <row r="288" spans="4:4" x14ac:dyDescent="0.2">
      <c r="D288"/>
    </row>
    <row r="289" spans="4:4" x14ac:dyDescent="0.2">
      <c r="D289"/>
    </row>
    <row r="290" spans="4:4" x14ac:dyDescent="0.2">
      <c r="D290"/>
    </row>
    <row r="291" spans="4:4" x14ac:dyDescent="0.2">
      <c r="D291"/>
    </row>
    <row r="292" spans="4:4" x14ac:dyDescent="0.2">
      <c r="D292"/>
    </row>
    <row r="293" spans="4:4" x14ac:dyDescent="0.2">
      <c r="D293"/>
    </row>
    <row r="294" spans="4:4" x14ac:dyDescent="0.2">
      <c r="D294"/>
    </row>
    <row r="295" spans="4:4" x14ac:dyDescent="0.2">
      <c r="D295"/>
    </row>
    <row r="296" spans="4:4" x14ac:dyDescent="0.2">
      <c r="D296"/>
    </row>
    <row r="297" spans="4:4" x14ac:dyDescent="0.2">
      <c r="D297"/>
    </row>
    <row r="298" spans="4:4" x14ac:dyDescent="0.2">
      <c r="D298"/>
    </row>
    <row r="299" spans="4:4" x14ac:dyDescent="0.2">
      <c r="D299"/>
    </row>
    <row r="300" spans="4:4" x14ac:dyDescent="0.2">
      <c r="D300"/>
    </row>
    <row r="301" spans="4:4" x14ac:dyDescent="0.2">
      <c r="D301"/>
    </row>
    <row r="302" spans="4:4" x14ac:dyDescent="0.2">
      <c r="D302"/>
    </row>
    <row r="303" spans="4:4" x14ac:dyDescent="0.2">
      <c r="D303"/>
    </row>
    <row r="304" spans="4:4" x14ac:dyDescent="0.2">
      <c r="D304"/>
    </row>
    <row r="305" spans="4:4" x14ac:dyDescent="0.2">
      <c r="D305"/>
    </row>
    <row r="306" spans="4:4" x14ac:dyDescent="0.2">
      <c r="D306"/>
    </row>
    <row r="307" spans="4:4" x14ac:dyDescent="0.2">
      <c r="D307"/>
    </row>
    <row r="308" spans="4:4" x14ac:dyDescent="0.2">
      <c r="D308"/>
    </row>
    <row r="309" spans="4:4" x14ac:dyDescent="0.2">
      <c r="D309"/>
    </row>
    <row r="310" spans="4:4" x14ac:dyDescent="0.2">
      <c r="D310"/>
    </row>
    <row r="311" spans="4:4" x14ac:dyDescent="0.2">
      <c r="D311"/>
    </row>
    <row r="312" spans="4:4" x14ac:dyDescent="0.2">
      <c r="D312"/>
    </row>
    <row r="313" spans="4:4" x14ac:dyDescent="0.2">
      <c r="D313"/>
    </row>
    <row r="314" spans="4:4" x14ac:dyDescent="0.2">
      <c r="D314"/>
    </row>
    <row r="315" spans="4:4" x14ac:dyDescent="0.2">
      <c r="D315"/>
    </row>
    <row r="316" spans="4:4" x14ac:dyDescent="0.2">
      <c r="D316"/>
    </row>
    <row r="317" spans="4:4" x14ac:dyDescent="0.2">
      <c r="D317"/>
    </row>
    <row r="318" spans="4:4" x14ac:dyDescent="0.2">
      <c r="D318"/>
    </row>
    <row r="319" spans="4:4" x14ac:dyDescent="0.2">
      <c r="D319"/>
    </row>
    <row r="320" spans="4:4" x14ac:dyDescent="0.2">
      <c r="D320"/>
    </row>
    <row r="321" spans="4:4" x14ac:dyDescent="0.2">
      <c r="D321"/>
    </row>
    <row r="322" spans="4:4" x14ac:dyDescent="0.2">
      <c r="D322"/>
    </row>
    <row r="323" spans="4:4" x14ac:dyDescent="0.2">
      <c r="D323"/>
    </row>
    <row r="324" spans="4:4" x14ac:dyDescent="0.2">
      <c r="D324"/>
    </row>
    <row r="325" spans="4:4" x14ac:dyDescent="0.2">
      <c r="D325"/>
    </row>
    <row r="326" spans="4:4" x14ac:dyDescent="0.2">
      <c r="D326"/>
    </row>
    <row r="327" spans="4:4" x14ac:dyDescent="0.2">
      <c r="D327"/>
    </row>
    <row r="328" spans="4:4" x14ac:dyDescent="0.2">
      <c r="D328"/>
    </row>
    <row r="329" spans="4:4" x14ac:dyDescent="0.2">
      <c r="D329"/>
    </row>
    <row r="330" spans="4:4" x14ac:dyDescent="0.2">
      <c r="D330"/>
    </row>
    <row r="331" spans="4:4" x14ac:dyDescent="0.2">
      <c r="D331"/>
    </row>
    <row r="332" spans="4:4" x14ac:dyDescent="0.2">
      <c r="D332"/>
    </row>
    <row r="333" spans="4:4" x14ac:dyDescent="0.2">
      <c r="D333"/>
    </row>
    <row r="334" spans="4:4" x14ac:dyDescent="0.2">
      <c r="D334"/>
    </row>
    <row r="335" spans="4:4" x14ac:dyDescent="0.2">
      <c r="D335"/>
    </row>
    <row r="336" spans="4:4" x14ac:dyDescent="0.2">
      <c r="D336"/>
    </row>
    <row r="337" spans="4:4" x14ac:dyDescent="0.2">
      <c r="D337"/>
    </row>
    <row r="338" spans="4:4" x14ac:dyDescent="0.2">
      <c r="D338"/>
    </row>
    <row r="339" spans="4:4" x14ac:dyDescent="0.2">
      <c r="D339"/>
    </row>
    <row r="340" spans="4:4" x14ac:dyDescent="0.2">
      <c r="D340"/>
    </row>
    <row r="341" spans="4:4" x14ac:dyDescent="0.2">
      <c r="D341"/>
    </row>
    <row r="342" spans="4:4" x14ac:dyDescent="0.2">
      <c r="D342"/>
    </row>
    <row r="343" spans="4:4" x14ac:dyDescent="0.2">
      <c r="D343"/>
    </row>
    <row r="344" spans="4:4" x14ac:dyDescent="0.2">
      <c r="D344"/>
    </row>
    <row r="345" spans="4:4" x14ac:dyDescent="0.2">
      <c r="D345"/>
    </row>
    <row r="346" spans="4:4" x14ac:dyDescent="0.2">
      <c r="D346"/>
    </row>
    <row r="347" spans="4:4" x14ac:dyDescent="0.2">
      <c r="D347"/>
    </row>
    <row r="348" spans="4:4" x14ac:dyDescent="0.2">
      <c r="D348"/>
    </row>
    <row r="349" spans="4:4" x14ac:dyDescent="0.2">
      <c r="D349"/>
    </row>
    <row r="350" spans="4:4" x14ac:dyDescent="0.2">
      <c r="D350"/>
    </row>
    <row r="351" spans="4:4" x14ac:dyDescent="0.2">
      <c r="D351"/>
    </row>
    <row r="352" spans="4:4" x14ac:dyDescent="0.2">
      <c r="D352"/>
    </row>
    <row r="353" spans="4:4" x14ac:dyDescent="0.2">
      <c r="D353"/>
    </row>
    <row r="354" spans="4:4" x14ac:dyDescent="0.2">
      <c r="D354"/>
    </row>
    <row r="355" spans="4:4" x14ac:dyDescent="0.2">
      <c r="D355"/>
    </row>
    <row r="356" spans="4:4" x14ac:dyDescent="0.2">
      <c r="D356"/>
    </row>
    <row r="357" spans="4:4" x14ac:dyDescent="0.2">
      <c r="D357"/>
    </row>
    <row r="358" spans="4:4" x14ac:dyDescent="0.2">
      <c r="D358"/>
    </row>
    <row r="359" spans="4:4" x14ac:dyDescent="0.2">
      <c r="D359"/>
    </row>
    <row r="360" spans="4:4" x14ac:dyDescent="0.2">
      <c r="D360"/>
    </row>
    <row r="361" spans="4:4" x14ac:dyDescent="0.2">
      <c r="D361"/>
    </row>
    <row r="362" spans="4:4" x14ac:dyDescent="0.2">
      <c r="D362"/>
    </row>
    <row r="363" spans="4:4" x14ac:dyDescent="0.2">
      <c r="D363"/>
    </row>
    <row r="364" spans="4:4" x14ac:dyDescent="0.2">
      <c r="D364"/>
    </row>
    <row r="365" spans="4:4" x14ac:dyDescent="0.2">
      <c r="D365"/>
    </row>
    <row r="366" spans="4:4" x14ac:dyDescent="0.2">
      <c r="D366"/>
    </row>
    <row r="367" spans="4:4" x14ac:dyDescent="0.2">
      <c r="D367"/>
    </row>
    <row r="368" spans="4:4" x14ac:dyDescent="0.2">
      <c r="D368"/>
    </row>
    <row r="369" spans="4:4" x14ac:dyDescent="0.2">
      <c r="D369"/>
    </row>
    <row r="370" spans="4:4" x14ac:dyDescent="0.2">
      <c r="D370"/>
    </row>
    <row r="371" spans="4:4" x14ac:dyDescent="0.2">
      <c r="D371"/>
    </row>
    <row r="372" spans="4:4" x14ac:dyDescent="0.2">
      <c r="D372"/>
    </row>
    <row r="373" spans="4:4" x14ac:dyDescent="0.2">
      <c r="D373"/>
    </row>
    <row r="374" spans="4:4" x14ac:dyDescent="0.2">
      <c r="D374"/>
    </row>
    <row r="375" spans="4:4" x14ac:dyDescent="0.2">
      <c r="D375"/>
    </row>
    <row r="376" spans="4:4" x14ac:dyDescent="0.2">
      <c r="D376"/>
    </row>
    <row r="377" spans="4:4" x14ac:dyDescent="0.2">
      <c r="D377"/>
    </row>
    <row r="378" spans="4:4" x14ac:dyDescent="0.2">
      <c r="D378"/>
    </row>
    <row r="379" spans="4:4" x14ac:dyDescent="0.2">
      <c r="D379"/>
    </row>
    <row r="380" spans="4:4" x14ac:dyDescent="0.2">
      <c r="D380"/>
    </row>
    <row r="381" spans="4:4" x14ac:dyDescent="0.2">
      <c r="D381"/>
    </row>
    <row r="382" spans="4:4" x14ac:dyDescent="0.2">
      <c r="D382"/>
    </row>
    <row r="383" spans="4:4" x14ac:dyDescent="0.2">
      <c r="D383"/>
    </row>
    <row r="384" spans="4:4" x14ac:dyDescent="0.2">
      <c r="D384"/>
    </row>
    <row r="385" spans="4:4" x14ac:dyDescent="0.2">
      <c r="D385"/>
    </row>
    <row r="386" spans="4:4" x14ac:dyDescent="0.2">
      <c r="D386"/>
    </row>
    <row r="387" spans="4:4" x14ac:dyDescent="0.2">
      <c r="D387"/>
    </row>
    <row r="388" spans="4:4" x14ac:dyDescent="0.2">
      <c r="D388"/>
    </row>
    <row r="389" spans="4:4" x14ac:dyDescent="0.2">
      <c r="D389"/>
    </row>
    <row r="390" spans="4:4" x14ac:dyDescent="0.2">
      <c r="D390"/>
    </row>
    <row r="391" spans="4:4" x14ac:dyDescent="0.2">
      <c r="D391"/>
    </row>
    <row r="392" spans="4:4" x14ac:dyDescent="0.2">
      <c r="D392"/>
    </row>
    <row r="393" spans="4:4" x14ac:dyDescent="0.2">
      <c r="D393"/>
    </row>
    <row r="394" spans="4:4" x14ac:dyDescent="0.2">
      <c r="D394"/>
    </row>
    <row r="395" spans="4:4" x14ac:dyDescent="0.2">
      <c r="D395"/>
    </row>
    <row r="396" spans="4:4" x14ac:dyDescent="0.2">
      <c r="D396"/>
    </row>
    <row r="397" spans="4:4" x14ac:dyDescent="0.2">
      <c r="D397"/>
    </row>
    <row r="398" spans="4:4" x14ac:dyDescent="0.2">
      <c r="D398"/>
    </row>
    <row r="399" spans="4:4" x14ac:dyDescent="0.2">
      <c r="D399"/>
    </row>
    <row r="400" spans="4:4" x14ac:dyDescent="0.2">
      <c r="D400"/>
    </row>
    <row r="401" spans="4:4" x14ac:dyDescent="0.2">
      <c r="D401"/>
    </row>
    <row r="402" spans="4:4" x14ac:dyDescent="0.2">
      <c r="D402"/>
    </row>
    <row r="403" spans="4:4" x14ac:dyDescent="0.2">
      <c r="D403"/>
    </row>
    <row r="404" spans="4:4" x14ac:dyDescent="0.2">
      <c r="D404"/>
    </row>
    <row r="405" spans="4:4" x14ac:dyDescent="0.2">
      <c r="D405"/>
    </row>
    <row r="406" spans="4:4" x14ac:dyDescent="0.2">
      <c r="D406"/>
    </row>
    <row r="407" spans="4:4" x14ac:dyDescent="0.2">
      <c r="D407"/>
    </row>
    <row r="408" spans="4:4" x14ac:dyDescent="0.2">
      <c r="D408"/>
    </row>
    <row r="409" spans="4:4" x14ac:dyDescent="0.2">
      <c r="D409"/>
    </row>
    <row r="410" spans="4:4" x14ac:dyDescent="0.2">
      <c r="D410"/>
    </row>
    <row r="411" spans="4:4" x14ac:dyDescent="0.2">
      <c r="D411"/>
    </row>
    <row r="412" spans="4:4" x14ac:dyDescent="0.2">
      <c r="D412"/>
    </row>
    <row r="413" spans="4:4" x14ac:dyDescent="0.2">
      <c r="D413"/>
    </row>
    <row r="414" spans="4:4" x14ac:dyDescent="0.2">
      <c r="D414"/>
    </row>
    <row r="415" spans="4:4" x14ac:dyDescent="0.2">
      <c r="D415"/>
    </row>
    <row r="416" spans="4:4" x14ac:dyDescent="0.2">
      <c r="D416"/>
    </row>
    <row r="417" spans="4:4" x14ac:dyDescent="0.2">
      <c r="D417"/>
    </row>
    <row r="418" spans="4:4" x14ac:dyDescent="0.2">
      <c r="D418"/>
    </row>
    <row r="419" spans="4:4" x14ac:dyDescent="0.2">
      <c r="D419"/>
    </row>
    <row r="420" spans="4:4" x14ac:dyDescent="0.2">
      <c r="D420"/>
    </row>
    <row r="421" spans="4:4" x14ac:dyDescent="0.2">
      <c r="D421"/>
    </row>
    <row r="422" spans="4:4" x14ac:dyDescent="0.2">
      <c r="D422"/>
    </row>
    <row r="423" spans="4:4" x14ac:dyDescent="0.2">
      <c r="D423"/>
    </row>
    <row r="424" spans="4:4" x14ac:dyDescent="0.2">
      <c r="D424"/>
    </row>
    <row r="425" spans="4:4" x14ac:dyDescent="0.2">
      <c r="D425"/>
    </row>
    <row r="426" spans="4:4" x14ac:dyDescent="0.2">
      <c r="D426"/>
    </row>
    <row r="427" spans="4:4" x14ac:dyDescent="0.2">
      <c r="D427"/>
    </row>
    <row r="428" spans="4:4" x14ac:dyDescent="0.2">
      <c r="D428"/>
    </row>
    <row r="429" spans="4:4" x14ac:dyDescent="0.2">
      <c r="D429"/>
    </row>
    <row r="430" spans="4:4" x14ac:dyDescent="0.2">
      <c r="D430"/>
    </row>
    <row r="431" spans="4:4" x14ac:dyDescent="0.2">
      <c r="D431"/>
    </row>
    <row r="432" spans="4:4" x14ac:dyDescent="0.2">
      <c r="D432"/>
    </row>
    <row r="433" spans="4:4" x14ac:dyDescent="0.2">
      <c r="D433"/>
    </row>
    <row r="434" spans="4:4" x14ac:dyDescent="0.2">
      <c r="D434"/>
    </row>
    <row r="435" spans="4:4" x14ac:dyDescent="0.2">
      <c r="D435"/>
    </row>
    <row r="436" spans="4:4" x14ac:dyDescent="0.2">
      <c r="D436"/>
    </row>
    <row r="437" spans="4:4" x14ac:dyDescent="0.2">
      <c r="D437"/>
    </row>
    <row r="438" spans="4:4" x14ac:dyDescent="0.2">
      <c r="D438"/>
    </row>
    <row r="439" spans="4:4" x14ac:dyDescent="0.2">
      <c r="D439"/>
    </row>
    <row r="440" spans="4:4" x14ac:dyDescent="0.2">
      <c r="D440"/>
    </row>
    <row r="441" spans="4:4" x14ac:dyDescent="0.2">
      <c r="D441"/>
    </row>
    <row r="442" spans="4:4" x14ac:dyDescent="0.2">
      <c r="D442"/>
    </row>
    <row r="443" spans="4:4" x14ac:dyDescent="0.2">
      <c r="D443"/>
    </row>
    <row r="444" spans="4:4" x14ac:dyDescent="0.2">
      <c r="D444"/>
    </row>
    <row r="445" spans="4:4" x14ac:dyDescent="0.2">
      <c r="D445"/>
    </row>
    <row r="446" spans="4:4" x14ac:dyDescent="0.2">
      <c r="D446"/>
    </row>
    <row r="447" spans="4:4" x14ac:dyDescent="0.2">
      <c r="D447"/>
    </row>
    <row r="448" spans="4:4" x14ac:dyDescent="0.2">
      <c r="D448"/>
    </row>
    <row r="449" spans="4:4" x14ac:dyDescent="0.2">
      <c r="D449"/>
    </row>
    <row r="450" spans="4:4" x14ac:dyDescent="0.2">
      <c r="D450"/>
    </row>
    <row r="451" spans="4:4" x14ac:dyDescent="0.2">
      <c r="D451"/>
    </row>
    <row r="452" spans="4:4" x14ac:dyDescent="0.2">
      <c r="D452"/>
    </row>
    <row r="453" spans="4:4" x14ac:dyDescent="0.2">
      <c r="D453"/>
    </row>
    <row r="454" spans="4:4" x14ac:dyDescent="0.2">
      <c r="D454"/>
    </row>
    <row r="455" spans="4:4" x14ac:dyDescent="0.2">
      <c r="D455"/>
    </row>
    <row r="456" spans="4:4" x14ac:dyDescent="0.2">
      <c r="D456"/>
    </row>
    <row r="457" spans="4:4" x14ac:dyDescent="0.2">
      <c r="D457"/>
    </row>
    <row r="458" spans="4:4" x14ac:dyDescent="0.2">
      <c r="D458"/>
    </row>
    <row r="459" spans="4:4" x14ac:dyDescent="0.2">
      <c r="D459"/>
    </row>
    <row r="460" spans="4:4" x14ac:dyDescent="0.2">
      <c r="D460"/>
    </row>
    <row r="461" spans="4:4" x14ac:dyDescent="0.2">
      <c r="D461"/>
    </row>
    <row r="462" spans="4:4" x14ac:dyDescent="0.2">
      <c r="D462"/>
    </row>
    <row r="463" spans="4:4" x14ac:dyDescent="0.2">
      <c r="D463"/>
    </row>
    <row r="464" spans="4:4" x14ac:dyDescent="0.2">
      <c r="D464"/>
    </row>
    <row r="465" spans="4:4" x14ac:dyDescent="0.2">
      <c r="D465"/>
    </row>
    <row r="466" spans="4:4" x14ac:dyDescent="0.2">
      <c r="D466"/>
    </row>
    <row r="467" spans="4:4" x14ac:dyDescent="0.2">
      <c r="D467"/>
    </row>
    <row r="468" spans="4:4" x14ac:dyDescent="0.2">
      <c r="D468"/>
    </row>
    <row r="469" spans="4:4" x14ac:dyDescent="0.2">
      <c r="D469"/>
    </row>
    <row r="470" spans="4:4" x14ac:dyDescent="0.2">
      <c r="D470"/>
    </row>
    <row r="471" spans="4:4" x14ac:dyDescent="0.2">
      <c r="D471"/>
    </row>
    <row r="472" spans="4:4" x14ac:dyDescent="0.2">
      <c r="D472"/>
    </row>
    <row r="473" spans="4:4" x14ac:dyDescent="0.2">
      <c r="D473"/>
    </row>
    <row r="474" spans="4:4" x14ac:dyDescent="0.2">
      <c r="D474"/>
    </row>
    <row r="475" spans="4:4" x14ac:dyDescent="0.2">
      <c r="D475"/>
    </row>
    <row r="476" spans="4:4" x14ac:dyDescent="0.2">
      <c r="D476"/>
    </row>
    <row r="477" spans="4:4" x14ac:dyDescent="0.2">
      <c r="D477"/>
    </row>
    <row r="478" spans="4:4" x14ac:dyDescent="0.2">
      <c r="D478"/>
    </row>
    <row r="479" spans="4:4" x14ac:dyDescent="0.2">
      <c r="D479"/>
    </row>
    <row r="480" spans="4:4" x14ac:dyDescent="0.2">
      <c r="D480"/>
    </row>
    <row r="481" spans="4:4" x14ac:dyDescent="0.2">
      <c r="D481"/>
    </row>
    <row r="482" spans="4:4" x14ac:dyDescent="0.2">
      <c r="D482"/>
    </row>
    <row r="483" spans="4:4" x14ac:dyDescent="0.2">
      <c r="D483"/>
    </row>
    <row r="484" spans="4:4" x14ac:dyDescent="0.2">
      <c r="D484"/>
    </row>
    <row r="485" spans="4:4" x14ac:dyDescent="0.2">
      <c r="D485"/>
    </row>
    <row r="486" spans="4:4" x14ac:dyDescent="0.2">
      <c r="D486"/>
    </row>
    <row r="487" spans="4:4" x14ac:dyDescent="0.2">
      <c r="D487"/>
    </row>
    <row r="488" spans="4:4" x14ac:dyDescent="0.2">
      <c r="D488"/>
    </row>
    <row r="489" spans="4:4" x14ac:dyDescent="0.2">
      <c r="D489"/>
    </row>
    <row r="490" spans="4:4" x14ac:dyDescent="0.2">
      <c r="D490"/>
    </row>
    <row r="491" spans="4:4" x14ac:dyDescent="0.2">
      <c r="D491"/>
    </row>
    <row r="492" spans="4:4" x14ac:dyDescent="0.2">
      <c r="D492"/>
    </row>
    <row r="493" spans="4:4" x14ac:dyDescent="0.2">
      <c r="D493"/>
    </row>
    <row r="494" spans="4:4" x14ac:dyDescent="0.2">
      <c r="D494"/>
    </row>
    <row r="495" spans="4:4" x14ac:dyDescent="0.2">
      <c r="D495"/>
    </row>
    <row r="496" spans="4:4" x14ac:dyDescent="0.2">
      <c r="D496"/>
    </row>
    <row r="497" spans="4:4" x14ac:dyDescent="0.2">
      <c r="D497"/>
    </row>
    <row r="498" spans="4:4" x14ac:dyDescent="0.2">
      <c r="D498"/>
    </row>
    <row r="499" spans="4:4" x14ac:dyDescent="0.2">
      <c r="D499"/>
    </row>
    <row r="500" spans="4:4" x14ac:dyDescent="0.2">
      <c r="D500"/>
    </row>
    <row r="501" spans="4:4" x14ac:dyDescent="0.2">
      <c r="D501"/>
    </row>
    <row r="502" spans="4:4" x14ac:dyDescent="0.2">
      <c r="D502"/>
    </row>
    <row r="503" spans="4:4" x14ac:dyDescent="0.2">
      <c r="D503"/>
    </row>
    <row r="504" spans="4:4" x14ac:dyDescent="0.2">
      <c r="D504"/>
    </row>
    <row r="505" spans="4:4" x14ac:dyDescent="0.2">
      <c r="D505"/>
    </row>
    <row r="506" spans="4:4" x14ac:dyDescent="0.2">
      <c r="D506"/>
    </row>
    <row r="507" spans="4:4" x14ac:dyDescent="0.2">
      <c r="D507"/>
    </row>
    <row r="508" spans="4:4" x14ac:dyDescent="0.2">
      <c r="D508"/>
    </row>
    <row r="509" spans="4:4" x14ac:dyDescent="0.2">
      <c r="D509"/>
    </row>
    <row r="510" spans="4:4" x14ac:dyDescent="0.2">
      <c r="D510"/>
    </row>
    <row r="511" spans="4:4" x14ac:dyDescent="0.2">
      <c r="D511"/>
    </row>
    <row r="512" spans="4:4" x14ac:dyDescent="0.2">
      <c r="D512"/>
    </row>
    <row r="513" spans="4:4" x14ac:dyDescent="0.2">
      <c r="D513"/>
    </row>
    <row r="514" spans="4:4" x14ac:dyDescent="0.2">
      <c r="D514"/>
    </row>
    <row r="515" spans="4:4" x14ac:dyDescent="0.2">
      <c r="D515"/>
    </row>
    <row r="516" spans="4:4" x14ac:dyDescent="0.2">
      <c r="D516"/>
    </row>
    <row r="517" spans="4:4" x14ac:dyDescent="0.2">
      <c r="D517"/>
    </row>
    <row r="518" spans="4:4" x14ac:dyDescent="0.2">
      <c r="D518"/>
    </row>
    <row r="519" spans="4:4" x14ac:dyDescent="0.2">
      <c r="D519"/>
    </row>
    <row r="520" spans="4:4" x14ac:dyDescent="0.2">
      <c r="D520"/>
    </row>
    <row r="521" spans="4:4" x14ac:dyDescent="0.2">
      <c r="D521"/>
    </row>
    <row r="522" spans="4:4" x14ac:dyDescent="0.2">
      <c r="D522"/>
    </row>
    <row r="523" spans="4:4" x14ac:dyDescent="0.2">
      <c r="D523"/>
    </row>
    <row r="524" spans="4:4" x14ac:dyDescent="0.2">
      <c r="D524"/>
    </row>
    <row r="525" spans="4:4" x14ac:dyDescent="0.2">
      <c r="D525"/>
    </row>
    <row r="526" spans="4:4" x14ac:dyDescent="0.2">
      <c r="D526"/>
    </row>
    <row r="527" spans="4:4" x14ac:dyDescent="0.2">
      <c r="D527"/>
    </row>
    <row r="528" spans="4:4" x14ac:dyDescent="0.2">
      <c r="D528"/>
    </row>
    <row r="529" spans="4:4" x14ac:dyDescent="0.2">
      <c r="D529"/>
    </row>
    <row r="530" spans="4:4" x14ac:dyDescent="0.2">
      <c r="D530"/>
    </row>
    <row r="531" spans="4:4" x14ac:dyDescent="0.2">
      <c r="D531"/>
    </row>
    <row r="532" spans="4:4" x14ac:dyDescent="0.2">
      <c r="D532"/>
    </row>
    <row r="533" spans="4:4" x14ac:dyDescent="0.2">
      <c r="D533"/>
    </row>
    <row r="534" spans="4:4" x14ac:dyDescent="0.2">
      <c r="D534"/>
    </row>
    <row r="535" spans="4:4" x14ac:dyDescent="0.2">
      <c r="D535"/>
    </row>
    <row r="536" spans="4:4" x14ac:dyDescent="0.2">
      <c r="D536"/>
    </row>
    <row r="537" spans="4:4" x14ac:dyDescent="0.2">
      <c r="D537"/>
    </row>
    <row r="538" spans="4:4" x14ac:dyDescent="0.2">
      <c r="D538"/>
    </row>
    <row r="539" spans="4:4" x14ac:dyDescent="0.2">
      <c r="D539"/>
    </row>
    <row r="540" spans="4:4" x14ac:dyDescent="0.2">
      <c r="D540"/>
    </row>
    <row r="541" spans="4:4" x14ac:dyDescent="0.2">
      <c r="D541"/>
    </row>
    <row r="542" spans="4:4" x14ac:dyDescent="0.2">
      <c r="D542"/>
    </row>
    <row r="543" spans="4:4" x14ac:dyDescent="0.2">
      <c r="D543"/>
    </row>
    <row r="544" spans="4:4" x14ac:dyDescent="0.2">
      <c r="D544"/>
    </row>
    <row r="545" spans="4:4" x14ac:dyDescent="0.2">
      <c r="D545"/>
    </row>
    <row r="546" spans="4:4" x14ac:dyDescent="0.2">
      <c r="D546"/>
    </row>
    <row r="547" spans="4:4" x14ac:dyDescent="0.2">
      <c r="D547"/>
    </row>
    <row r="548" spans="4:4" x14ac:dyDescent="0.2">
      <c r="D548"/>
    </row>
    <row r="549" spans="4:4" x14ac:dyDescent="0.2">
      <c r="D549"/>
    </row>
    <row r="550" spans="4:4" x14ac:dyDescent="0.2">
      <c r="D550"/>
    </row>
    <row r="551" spans="4:4" x14ac:dyDescent="0.2">
      <c r="D551"/>
    </row>
    <row r="552" spans="4:4" x14ac:dyDescent="0.2">
      <c r="D552"/>
    </row>
    <row r="553" spans="4:4" x14ac:dyDescent="0.2">
      <c r="D553"/>
    </row>
    <row r="554" spans="4:4" x14ac:dyDescent="0.2">
      <c r="D554"/>
    </row>
    <row r="555" spans="4:4" x14ac:dyDescent="0.2">
      <c r="D555"/>
    </row>
    <row r="556" spans="4:4" x14ac:dyDescent="0.2">
      <c r="D556"/>
    </row>
    <row r="557" spans="4:4" x14ac:dyDescent="0.2">
      <c r="D557"/>
    </row>
    <row r="558" spans="4:4" x14ac:dyDescent="0.2">
      <c r="D558"/>
    </row>
    <row r="559" spans="4:4" x14ac:dyDescent="0.2">
      <c r="D559"/>
    </row>
    <row r="560" spans="4:4" x14ac:dyDescent="0.2">
      <c r="D560"/>
    </row>
    <row r="561" spans="4:4" x14ac:dyDescent="0.2">
      <c r="D561"/>
    </row>
    <row r="562" spans="4:4" x14ac:dyDescent="0.2">
      <c r="D562"/>
    </row>
    <row r="563" spans="4:4" x14ac:dyDescent="0.2">
      <c r="D563"/>
    </row>
    <row r="564" spans="4:4" x14ac:dyDescent="0.2">
      <c r="D564"/>
    </row>
    <row r="565" spans="4:4" x14ac:dyDescent="0.2">
      <c r="D565"/>
    </row>
    <row r="566" spans="4:4" x14ac:dyDescent="0.2">
      <c r="D566"/>
    </row>
    <row r="567" spans="4:4" x14ac:dyDescent="0.2">
      <c r="D567"/>
    </row>
    <row r="568" spans="4:4" x14ac:dyDescent="0.2">
      <c r="D568"/>
    </row>
    <row r="569" spans="4:4" x14ac:dyDescent="0.2">
      <c r="D569"/>
    </row>
    <row r="570" spans="4:4" x14ac:dyDescent="0.2">
      <c r="D570"/>
    </row>
    <row r="571" spans="4:4" x14ac:dyDescent="0.2">
      <c r="D571"/>
    </row>
    <row r="572" spans="4:4" x14ac:dyDescent="0.2">
      <c r="D572"/>
    </row>
    <row r="573" spans="4:4" x14ac:dyDescent="0.2">
      <c r="D573"/>
    </row>
    <row r="574" spans="4:4" x14ac:dyDescent="0.2">
      <c r="D574"/>
    </row>
    <row r="575" spans="4:4" x14ac:dyDescent="0.2">
      <c r="D575"/>
    </row>
    <row r="576" spans="4:4" x14ac:dyDescent="0.2">
      <c r="D576"/>
    </row>
    <row r="577" spans="4:4" x14ac:dyDescent="0.2">
      <c r="D577"/>
    </row>
    <row r="578" spans="4:4" x14ac:dyDescent="0.2">
      <c r="D578"/>
    </row>
    <row r="579" spans="4:4" x14ac:dyDescent="0.2">
      <c r="D579"/>
    </row>
    <row r="580" spans="4:4" x14ac:dyDescent="0.2">
      <c r="D580"/>
    </row>
    <row r="581" spans="4:4" x14ac:dyDescent="0.2">
      <c r="D581"/>
    </row>
    <row r="582" spans="4:4" x14ac:dyDescent="0.2">
      <c r="D582"/>
    </row>
    <row r="583" spans="4:4" x14ac:dyDescent="0.2">
      <c r="D583"/>
    </row>
    <row r="584" spans="4:4" x14ac:dyDescent="0.2">
      <c r="D584"/>
    </row>
    <row r="585" spans="4:4" x14ac:dyDescent="0.2">
      <c r="D585"/>
    </row>
    <row r="586" spans="4:4" x14ac:dyDescent="0.2">
      <c r="D586"/>
    </row>
    <row r="587" spans="4:4" x14ac:dyDescent="0.2">
      <c r="D587"/>
    </row>
    <row r="588" spans="4:4" x14ac:dyDescent="0.2">
      <c r="D588"/>
    </row>
    <row r="589" spans="4:4" x14ac:dyDescent="0.2">
      <c r="D589"/>
    </row>
    <row r="590" spans="4:4" x14ac:dyDescent="0.2">
      <c r="D590"/>
    </row>
    <row r="591" spans="4:4" x14ac:dyDescent="0.2">
      <c r="D591"/>
    </row>
    <row r="592" spans="4:4" x14ac:dyDescent="0.2">
      <c r="D592"/>
    </row>
    <row r="593" spans="4:4" x14ac:dyDescent="0.2">
      <c r="D593"/>
    </row>
    <row r="594" spans="4:4" x14ac:dyDescent="0.2">
      <c r="D594"/>
    </row>
    <row r="595" spans="4:4" x14ac:dyDescent="0.2">
      <c r="D595"/>
    </row>
    <row r="596" spans="4:4" x14ac:dyDescent="0.2">
      <c r="D596"/>
    </row>
    <row r="597" spans="4:4" x14ac:dyDescent="0.2">
      <c r="D597"/>
    </row>
    <row r="598" spans="4:4" x14ac:dyDescent="0.2">
      <c r="D598"/>
    </row>
    <row r="599" spans="4:4" x14ac:dyDescent="0.2">
      <c r="D599"/>
    </row>
    <row r="600" spans="4:4" x14ac:dyDescent="0.2">
      <c r="D600"/>
    </row>
    <row r="601" spans="4:4" x14ac:dyDescent="0.2">
      <c r="D601"/>
    </row>
    <row r="602" spans="4:4" x14ac:dyDescent="0.2">
      <c r="D602"/>
    </row>
    <row r="603" spans="4:4" x14ac:dyDescent="0.2">
      <c r="D603"/>
    </row>
    <row r="604" spans="4:4" x14ac:dyDescent="0.2">
      <c r="D604"/>
    </row>
    <row r="605" spans="4:4" x14ac:dyDescent="0.2">
      <c r="D605"/>
    </row>
    <row r="606" spans="4:4" x14ac:dyDescent="0.2">
      <c r="D606"/>
    </row>
    <row r="607" spans="4:4" x14ac:dyDescent="0.2">
      <c r="D607"/>
    </row>
    <row r="608" spans="4:4" x14ac:dyDescent="0.2">
      <c r="D608"/>
    </row>
    <row r="609" spans="4:4" x14ac:dyDescent="0.2">
      <c r="D609"/>
    </row>
    <row r="610" spans="4:4" x14ac:dyDescent="0.2">
      <c r="D610"/>
    </row>
    <row r="611" spans="4:4" x14ac:dyDescent="0.2">
      <c r="D611"/>
    </row>
    <row r="612" spans="4:4" x14ac:dyDescent="0.2">
      <c r="D612"/>
    </row>
    <row r="613" spans="4:4" x14ac:dyDescent="0.2">
      <c r="D613"/>
    </row>
    <row r="614" spans="4:4" x14ac:dyDescent="0.2">
      <c r="D614"/>
    </row>
    <row r="615" spans="4:4" x14ac:dyDescent="0.2">
      <c r="D615"/>
    </row>
    <row r="616" spans="4:4" x14ac:dyDescent="0.2">
      <c r="D616"/>
    </row>
    <row r="617" spans="4:4" x14ac:dyDescent="0.2">
      <c r="D617"/>
    </row>
    <row r="618" spans="4:4" x14ac:dyDescent="0.2">
      <c r="D618"/>
    </row>
    <row r="619" spans="4:4" x14ac:dyDescent="0.2">
      <c r="D619"/>
    </row>
    <row r="620" spans="4:4" x14ac:dyDescent="0.2">
      <c r="D620"/>
    </row>
    <row r="621" spans="4:4" x14ac:dyDescent="0.2">
      <c r="D621"/>
    </row>
    <row r="622" spans="4:4" x14ac:dyDescent="0.2">
      <c r="D622"/>
    </row>
    <row r="623" spans="4:4" x14ac:dyDescent="0.2">
      <c r="D623"/>
    </row>
    <row r="624" spans="4:4" x14ac:dyDescent="0.2">
      <c r="D624"/>
    </row>
    <row r="625" spans="4:4" x14ac:dyDescent="0.2">
      <c r="D625"/>
    </row>
    <row r="626" spans="4:4" x14ac:dyDescent="0.2">
      <c r="D626"/>
    </row>
    <row r="627" spans="4:4" x14ac:dyDescent="0.2">
      <c r="D627"/>
    </row>
    <row r="628" spans="4:4" x14ac:dyDescent="0.2">
      <c r="D628"/>
    </row>
    <row r="629" spans="4:4" x14ac:dyDescent="0.2">
      <c r="D629"/>
    </row>
    <row r="630" spans="4:4" x14ac:dyDescent="0.2">
      <c r="D630"/>
    </row>
    <row r="631" spans="4:4" x14ac:dyDescent="0.2">
      <c r="D631"/>
    </row>
    <row r="632" spans="4:4" x14ac:dyDescent="0.2">
      <c r="D632"/>
    </row>
    <row r="633" spans="4:4" x14ac:dyDescent="0.2">
      <c r="D633"/>
    </row>
    <row r="634" spans="4:4" x14ac:dyDescent="0.2">
      <c r="D634"/>
    </row>
    <row r="635" spans="4:4" x14ac:dyDescent="0.2">
      <c r="D635"/>
    </row>
    <row r="636" spans="4:4" x14ac:dyDescent="0.2">
      <c r="D636"/>
    </row>
    <row r="637" spans="4:4" x14ac:dyDescent="0.2">
      <c r="D637"/>
    </row>
    <row r="638" spans="4:4" x14ac:dyDescent="0.2">
      <c r="D638"/>
    </row>
    <row r="639" spans="4:4" x14ac:dyDescent="0.2">
      <c r="D639"/>
    </row>
    <row r="640" spans="4:4" x14ac:dyDescent="0.2">
      <c r="D640"/>
    </row>
    <row r="641" spans="4:4" x14ac:dyDescent="0.2">
      <c r="D641"/>
    </row>
    <row r="642" spans="4:4" x14ac:dyDescent="0.2">
      <c r="D642"/>
    </row>
    <row r="643" spans="4:4" x14ac:dyDescent="0.2">
      <c r="D643"/>
    </row>
    <row r="644" spans="4:4" x14ac:dyDescent="0.2">
      <c r="D644"/>
    </row>
    <row r="645" spans="4:4" x14ac:dyDescent="0.2">
      <c r="D645"/>
    </row>
    <row r="646" spans="4:4" x14ac:dyDescent="0.2">
      <c r="D646"/>
    </row>
    <row r="647" spans="4:4" x14ac:dyDescent="0.2">
      <c r="D647"/>
    </row>
    <row r="648" spans="4:4" x14ac:dyDescent="0.2">
      <c r="D648"/>
    </row>
    <row r="649" spans="4:4" x14ac:dyDescent="0.2">
      <c r="D649"/>
    </row>
    <row r="650" spans="4:4" x14ac:dyDescent="0.2">
      <c r="D650"/>
    </row>
    <row r="651" spans="4:4" x14ac:dyDescent="0.2">
      <c r="D651"/>
    </row>
    <row r="652" spans="4:4" x14ac:dyDescent="0.2">
      <c r="D652"/>
    </row>
    <row r="653" spans="4:4" x14ac:dyDescent="0.2">
      <c r="D653"/>
    </row>
    <row r="654" spans="4:4" x14ac:dyDescent="0.2">
      <c r="D654"/>
    </row>
    <row r="655" spans="4:4" x14ac:dyDescent="0.2">
      <c r="D655"/>
    </row>
    <row r="656" spans="4:4" x14ac:dyDescent="0.2">
      <c r="D656"/>
    </row>
    <row r="657" spans="4:4" x14ac:dyDescent="0.2">
      <c r="D657"/>
    </row>
    <row r="658" spans="4:4" x14ac:dyDescent="0.2">
      <c r="D658"/>
    </row>
    <row r="659" spans="4:4" x14ac:dyDescent="0.2">
      <c r="D659"/>
    </row>
    <row r="660" spans="4:4" x14ac:dyDescent="0.2">
      <c r="D660"/>
    </row>
    <row r="661" spans="4:4" x14ac:dyDescent="0.2">
      <c r="D661"/>
    </row>
    <row r="662" spans="4:4" x14ac:dyDescent="0.2">
      <c r="D662"/>
    </row>
    <row r="663" spans="4:4" x14ac:dyDescent="0.2">
      <c r="D663"/>
    </row>
    <row r="664" spans="4:4" x14ac:dyDescent="0.2">
      <c r="D664"/>
    </row>
    <row r="665" spans="4:4" x14ac:dyDescent="0.2">
      <c r="D665"/>
    </row>
    <row r="666" spans="4:4" x14ac:dyDescent="0.2">
      <c r="D666"/>
    </row>
    <row r="667" spans="4:4" x14ac:dyDescent="0.2">
      <c r="D667"/>
    </row>
    <row r="668" spans="4:4" x14ac:dyDescent="0.2">
      <c r="D668"/>
    </row>
    <row r="669" spans="4:4" x14ac:dyDescent="0.2">
      <c r="D669"/>
    </row>
    <row r="670" spans="4:4" x14ac:dyDescent="0.2">
      <c r="D670"/>
    </row>
    <row r="671" spans="4:4" x14ac:dyDescent="0.2">
      <c r="D671"/>
    </row>
    <row r="672" spans="4:4" x14ac:dyDescent="0.2">
      <c r="D672"/>
    </row>
    <row r="673" spans="4:4" x14ac:dyDescent="0.2">
      <c r="D673"/>
    </row>
    <row r="674" spans="4:4" x14ac:dyDescent="0.2">
      <c r="D674"/>
    </row>
    <row r="675" spans="4:4" x14ac:dyDescent="0.2">
      <c r="D675"/>
    </row>
    <row r="676" spans="4:4" x14ac:dyDescent="0.2">
      <c r="D676"/>
    </row>
    <row r="677" spans="4:4" x14ac:dyDescent="0.2">
      <c r="D677"/>
    </row>
    <row r="678" spans="4:4" x14ac:dyDescent="0.2">
      <c r="D678"/>
    </row>
    <row r="679" spans="4:4" x14ac:dyDescent="0.2">
      <c r="D679"/>
    </row>
    <row r="680" spans="4:4" x14ac:dyDescent="0.2">
      <c r="D680"/>
    </row>
    <row r="681" spans="4:4" x14ac:dyDescent="0.2">
      <c r="D681"/>
    </row>
    <row r="682" spans="4:4" x14ac:dyDescent="0.2">
      <c r="D682"/>
    </row>
    <row r="683" spans="4:4" x14ac:dyDescent="0.2">
      <c r="D683"/>
    </row>
    <row r="684" spans="4:4" x14ac:dyDescent="0.2">
      <c r="D684"/>
    </row>
    <row r="685" spans="4:4" x14ac:dyDescent="0.2">
      <c r="D685"/>
    </row>
    <row r="686" spans="4:4" x14ac:dyDescent="0.2">
      <c r="D686"/>
    </row>
    <row r="687" spans="4:4" x14ac:dyDescent="0.2">
      <c r="D687"/>
    </row>
    <row r="688" spans="4:4" x14ac:dyDescent="0.2">
      <c r="D688"/>
    </row>
    <row r="689" spans="4:4" x14ac:dyDescent="0.2">
      <c r="D689"/>
    </row>
    <row r="690" spans="4:4" x14ac:dyDescent="0.2">
      <c r="D690"/>
    </row>
    <row r="691" spans="4:4" x14ac:dyDescent="0.2">
      <c r="D691"/>
    </row>
    <row r="692" spans="4:4" x14ac:dyDescent="0.2">
      <c r="D692"/>
    </row>
    <row r="693" spans="4:4" x14ac:dyDescent="0.2">
      <c r="D693"/>
    </row>
    <row r="694" spans="4:4" x14ac:dyDescent="0.2">
      <c r="D694"/>
    </row>
    <row r="695" spans="4:4" x14ac:dyDescent="0.2">
      <c r="D695"/>
    </row>
    <row r="696" spans="4:4" x14ac:dyDescent="0.2">
      <c r="D696"/>
    </row>
    <row r="697" spans="4:4" x14ac:dyDescent="0.2">
      <c r="D697"/>
    </row>
    <row r="698" spans="4:4" x14ac:dyDescent="0.2">
      <c r="D698"/>
    </row>
    <row r="699" spans="4:4" x14ac:dyDescent="0.2">
      <c r="D699"/>
    </row>
    <row r="700" spans="4:4" x14ac:dyDescent="0.2">
      <c r="D700"/>
    </row>
    <row r="701" spans="4:4" x14ac:dyDescent="0.2">
      <c r="D701"/>
    </row>
    <row r="702" spans="4:4" x14ac:dyDescent="0.2">
      <c r="D702"/>
    </row>
    <row r="703" spans="4:4" x14ac:dyDescent="0.2">
      <c r="D703"/>
    </row>
    <row r="704" spans="4:4" x14ac:dyDescent="0.2">
      <c r="D704"/>
    </row>
    <row r="705" spans="4:4" x14ac:dyDescent="0.2">
      <c r="D705"/>
    </row>
    <row r="706" spans="4:4" x14ac:dyDescent="0.2">
      <c r="D706"/>
    </row>
    <row r="707" spans="4:4" x14ac:dyDescent="0.2">
      <c r="D707"/>
    </row>
    <row r="708" spans="4:4" x14ac:dyDescent="0.2">
      <c r="D708"/>
    </row>
    <row r="709" spans="4:4" x14ac:dyDescent="0.2">
      <c r="D709"/>
    </row>
    <row r="710" spans="4:4" x14ac:dyDescent="0.2">
      <c r="D710"/>
    </row>
    <row r="711" spans="4:4" x14ac:dyDescent="0.2">
      <c r="D711"/>
    </row>
    <row r="712" spans="4:4" x14ac:dyDescent="0.2">
      <c r="D712"/>
    </row>
    <row r="713" spans="4:4" x14ac:dyDescent="0.2">
      <c r="D713"/>
    </row>
    <row r="714" spans="4:4" x14ac:dyDescent="0.2">
      <c r="D714"/>
    </row>
    <row r="715" spans="4:4" x14ac:dyDescent="0.2">
      <c r="D715"/>
    </row>
    <row r="716" spans="4:4" x14ac:dyDescent="0.2">
      <c r="D716"/>
    </row>
    <row r="717" spans="4:4" x14ac:dyDescent="0.2">
      <c r="D717"/>
    </row>
    <row r="718" spans="4:4" x14ac:dyDescent="0.2">
      <c r="D718"/>
    </row>
    <row r="719" spans="4:4" x14ac:dyDescent="0.2">
      <c r="D719"/>
    </row>
    <row r="720" spans="4:4" x14ac:dyDescent="0.2">
      <c r="D720"/>
    </row>
    <row r="721" spans="4:4" x14ac:dyDescent="0.2">
      <c r="D721"/>
    </row>
    <row r="722" spans="4:4" x14ac:dyDescent="0.2">
      <c r="D722"/>
    </row>
    <row r="723" spans="4:4" x14ac:dyDescent="0.2">
      <c r="D723"/>
    </row>
    <row r="724" spans="4:4" x14ac:dyDescent="0.2">
      <c r="D724"/>
    </row>
    <row r="725" spans="4:4" x14ac:dyDescent="0.2">
      <c r="D725"/>
    </row>
    <row r="726" spans="4:4" x14ac:dyDescent="0.2">
      <c r="D726"/>
    </row>
    <row r="727" spans="4:4" x14ac:dyDescent="0.2">
      <c r="D727"/>
    </row>
    <row r="728" spans="4:4" x14ac:dyDescent="0.2">
      <c r="D728"/>
    </row>
    <row r="729" spans="4:4" x14ac:dyDescent="0.2">
      <c r="D729"/>
    </row>
    <row r="730" spans="4:4" x14ac:dyDescent="0.2">
      <c r="D730"/>
    </row>
    <row r="731" spans="4:4" x14ac:dyDescent="0.2">
      <c r="D731"/>
    </row>
    <row r="732" spans="4:4" x14ac:dyDescent="0.2">
      <c r="D732"/>
    </row>
    <row r="733" spans="4:4" x14ac:dyDescent="0.2">
      <c r="D733"/>
    </row>
    <row r="734" spans="4:4" x14ac:dyDescent="0.2">
      <c r="D734"/>
    </row>
    <row r="735" spans="4:4" x14ac:dyDescent="0.2">
      <c r="D735"/>
    </row>
    <row r="736" spans="4:4" x14ac:dyDescent="0.2">
      <c r="D736"/>
    </row>
    <row r="737" spans="4:4" x14ac:dyDescent="0.2">
      <c r="D737"/>
    </row>
    <row r="738" spans="4:4" x14ac:dyDescent="0.2">
      <c r="D738"/>
    </row>
    <row r="739" spans="4:4" x14ac:dyDescent="0.2">
      <c r="D739"/>
    </row>
    <row r="740" spans="4:4" x14ac:dyDescent="0.2">
      <c r="D740"/>
    </row>
    <row r="741" spans="4:4" x14ac:dyDescent="0.2">
      <c r="D741"/>
    </row>
    <row r="742" spans="4:4" x14ac:dyDescent="0.2">
      <c r="D742"/>
    </row>
    <row r="743" spans="4:4" x14ac:dyDescent="0.2">
      <c r="D743"/>
    </row>
    <row r="744" spans="4:4" x14ac:dyDescent="0.2">
      <c r="D744"/>
    </row>
    <row r="745" spans="4:4" x14ac:dyDescent="0.2">
      <c r="D745"/>
    </row>
    <row r="746" spans="4:4" x14ac:dyDescent="0.2">
      <c r="D746"/>
    </row>
    <row r="747" spans="4:4" x14ac:dyDescent="0.2">
      <c r="D747"/>
    </row>
    <row r="748" spans="4:4" x14ac:dyDescent="0.2">
      <c r="D748"/>
    </row>
    <row r="749" spans="4:4" x14ac:dyDescent="0.2">
      <c r="D749"/>
    </row>
    <row r="750" spans="4:4" x14ac:dyDescent="0.2">
      <c r="D750"/>
    </row>
    <row r="751" spans="4:4" x14ac:dyDescent="0.2">
      <c r="D751"/>
    </row>
    <row r="752" spans="4:4" x14ac:dyDescent="0.2">
      <c r="D752"/>
    </row>
    <row r="753" spans="4:4" x14ac:dyDescent="0.2">
      <c r="D753"/>
    </row>
    <row r="754" spans="4:4" x14ac:dyDescent="0.2">
      <c r="D754"/>
    </row>
    <row r="755" spans="4:4" x14ac:dyDescent="0.2">
      <c r="D755"/>
    </row>
    <row r="756" spans="4:4" x14ac:dyDescent="0.2">
      <c r="D756"/>
    </row>
    <row r="757" spans="4:4" x14ac:dyDescent="0.2">
      <c r="D757"/>
    </row>
    <row r="758" spans="4:4" x14ac:dyDescent="0.2">
      <c r="D758"/>
    </row>
    <row r="759" spans="4:4" x14ac:dyDescent="0.2">
      <c r="D759"/>
    </row>
    <row r="760" spans="4:4" x14ac:dyDescent="0.2">
      <c r="D760"/>
    </row>
    <row r="761" spans="4:4" x14ac:dyDescent="0.2">
      <c r="D761"/>
    </row>
    <row r="762" spans="4:4" x14ac:dyDescent="0.2">
      <c r="D762"/>
    </row>
    <row r="763" spans="4:4" x14ac:dyDescent="0.2">
      <c r="D763"/>
    </row>
    <row r="764" spans="4:4" x14ac:dyDescent="0.2">
      <c r="D764"/>
    </row>
    <row r="765" spans="4:4" x14ac:dyDescent="0.2">
      <c r="D765"/>
    </row>
    <row r="766" spans="4:4" x14ac:dyDescent="0.2">
      <c r="D766"/>
    </row>
    <row r="767" spans="4:4" x14ac:dyDescent="0.2">
      <c r="D767"/>
    </row>
    <row r="768" spans="4:4" x14ac:dyDescent="0.2">
      <c r="D768"/>
    </row>
    <row r="769" spans="4:4" x14ac:dyDescent="0.2">
      <c r="D769"/>
    </row>
    <row r="770" spans="4:4" x14ac:dyDescent="0.2">
      <c r="D770"/>
    </row>
    <row r="771" spans="4:4" x14ac:dyDescent="0.2">
      <c r="D771"/>
    </row>
    <row r="772" spans="4:4" x14ac:dyDescent="0.2">
      <c r="D772"/>
    </row>
    <row r="773" spans="4:4" x14ac:dyDescent="0.2">
      <c r="D773"/>
    </row>
    <row r="774" spans="4:4" x14ac:dyDescent="0.2">
      <c r="D774"/>
    </row>
    <row r="775" spans="4:4" x14ac:dyDescent="0.2">
      <c r="D775"/>
    </row>
    <row r="776" spans="4:4" x14ac:dyDescent="0.2">
      <c r="D776"/>
    </row>
    <row r="777" spans="4:4" x14ac:dyDescent="0.2">
      <c r="D777"/>
    </row>
    <row r="778" spans="4:4" x14ac:dyDescent="0.2">
      <c r="D778"/>
    </row>
    <row r="779" spans="4:4" x14ac:dyDescent="0.2">
      <c r="D779"/>
    </row>
    <row r="780" spans="4:4" x14ac:dyDescent="0.2">
      <c r="D780"/>
    </row>
    <row r="781" spans="4:4" x14ac:dyDescent="0.2">
      <c r="D781"/>
    </row>
    <row r="782" spans="4:4" x14ac:dyDescent="0.2">
      <c r="D782"/>
    </row>
    <row r="783" spans="4:4" x14ac:dyDescent="0.2">
      <c r="D783"/>
    </row>
    <row r="784" spans="4:4" x14ac:dyDescent="0.2">
      <c r="D784"/>
    </row>
    <row r="785" spans="4:4" x14ac:dyDescent="0.2">
      <c r="D785"/>
    </row>
    <row r="786" spans="4:4" x14ac:dyDescent="0.2">
      <c r="D786"/>
    </row>
    <row r="787" spans="4:4" x14ac:dyDescent="0.2">
      <c r="D787"/>
    </row>
    <row r="788" spans="4:4" x14ac:dyDescent="0.2">
      <c r="D788"/>
    </row>
    <row r="789" spans="4:4" x14ac:dyDescent="0.2">
      <c r="D789"/>
    </row>
    <row r="790" spans="4:4" x14ac:dyDescent="0.2">
      <c r="D790"/>
    </row>
    <row r="791" spans="4:4" x14ac:dyDescent="0.2">
      <c r="D791"/>
    </row>
    <row r="792" spans="4:4" x14ac:dyDescent="0.2">
      <c r="D792"/>
    </row>
    <row r="793" spans="4:4" x14ac:dyDescent="0.2">
      <c r="D793"/>
    </row>
    <row r="794" spans="4:4" x14ac:dyDescent="0.2">
      <c r="D794"/>
    </row>
    <row r="795" spans="4:4" x14ac:dyDescent="0.2">
      <c r="D795"/>
    </row>
    <row r="796" spans="4:4" x14ac:dyDescent="0.2">
      <c r="D796"/>
    </row>
    <row r="797" spans="4:4" x14ac:dyDescent="0.2">
      <c r="D797"/>
    </row>
    <row r="798" spans="4:4" x14ac:dyDescent="0.2">
      <c r="D798"/>
    </row>
    <row r="799" spans="4:4" x14ac:dyDescent="0.2">
      <c r="D799"/>
    </row>
    <row r="800" spans="4:4" x14ac:dyDescent="0.2">
      <c r="D800"/>
    </row>
    <row r="801" spans="4:4" x14ac:dyDescent="0.2">
      <c r="D801"/>
    </row>
    <row r="802" spans="4:4" x14ac:dyDescent="0.2">
      <c r="D802"/>
    </row>
    <row r="803" spans="4:4" x14ac:dyDescent="0.2">
      <c r="D803"/>
    </row>
    <row r="804" spans="4:4" x14ac:dyDescent="0.2">
      <c r="D804"/>
    </row>
    <row r="805" spans="4:4" x14ac:dyDescent="0.2">
      <c r="D805"/>
    </row>
    <row r="806" spans="4:4" x14ac:dyDescent="0.2">
      <c r="D806"/>
    </row>
    <row r="807" spans="4:4" x14ac:dyDescent="0.2">
      <c r="D807"/>
    </row>
    <row r="808" spans="4:4" x14ac:dyDescent="0.2">
      <c r="D808"/>
    </row>
    <row r="809" spans="4:4" x14ac:dyDescent="0.2">
      <c r="D809"/>
    </row>
    <row r="810" spans="4:4" x14ac:dyDescent="0.2">
      <c r="D810"/>
    </row>
    <row r="811" spans="4:4" x14ac:dyDescent="0.2">
      <c r="D811"/>
    </row>
    <row r="812" spans="4:4" x14ac:dyDescent="0.2">
      <c r="D812"/>
    </row>
    <row r="813" spans="4:4" x14ac:dyDescent="0.2">
      <c r="D813"/>
    </row>
    <row r="814" spans="4:4" x14ac:dyDescent="0.2">
      <c r="D814"/>
    </row>
    <row r="815" spans="4:4" x14ac:dyDescent="0.2">
      <c r="D815"/>
    </row>
    <row r="816" spans="4:4" x14ac:dyDescent="0.2">
      <c r="D816"/>
    </row>
    <row r="817" spans="4:4" x14ac:dyDescent="0.2">
      <c r="D817"/>
    </row>
    <row r="818" spans="4:4" x14ac:dyDescent="0.2">
      <c r="D818"/>
    </row>
    <row r="819" spans="4:4" x14ac:dyDescent="0.2">
      <c r="D819"/>
    </row>
    <row r="820" spans="4:4" x14ac:dyDescent="0.2">
      <c r="D820"/>
    </row>
    <row r="821" spans="4:4" x14ac:dyDescent="0.2">
      <c r="D821"/>
    </row>
    <row r="822" spans="4:4" x14ac:dyDescent="0.2">
      <c r="D822"/>
    </row>
    <row r="823" spans="4:4" x14ac:dyDescent="0.2">
      <c r="D823"/>
    </row>
    <row r="824" spans="4:4" x14ac:dyDescent="0.2">
      <c r="D824"/>
    </row>
    <row r="825" spans="4:4" x14ac:dyDescent="0.2">
      <c r="D825"/>
    </row>
    <row r="826" spans="4:4" x14ac:dyDescent="0.2">
      <c r="D826"/>
    </row>
    <row r="827" spans="4:4" x14ac:dyDescent="0.2">
      <c r="D827"/>
    </row>
    <row r="828" spans="4:4" x14ac:dyDescent="0.2">
      <c r="D828"/>
    </row>
    <row r="829" spans="4:4" x14ac:dyDescent="0.2">
      <c r="D829"/>
    </row>
    <row r="830" spans="4:4" x14ac:dyDescent="0.2">
      <c r="D830"/>
    </row>
    <row r="831" spans="4:4" x14ac:dyDescent="0.2">
      <c r="D831"/>
    </row>
    <row r="832" spans="4:4" x14ac:dyDescent="0.2">
      <c r="D832"/>
    </row>
    <row r="833" spans="4:4" x14ac:dyDescent="0.2">
      <c r="D833"/>
    </row>
    <row r="834" spans="4:4" x14ac:dyDescent="0.2">
      <c r="D834"/>
    </row>
    <row r="835" spans="4:4" x14ac:dyDescent="0.2">
      <c r="D835"/>
    </row>
    <row r="836" spans="4:4" x14ac:dyDescent="0.2">
      <c r="D836"/>
    </row>
    <row r="837" spans="4:4" x14ac:dyDescent="0.2">
      <c r="D837"/>
    </row>
    <row r="838" spans="4:4" x14ac:dyDescent="0.2">
      <c r="D838"/>
    </row>
    <row r="839" spans="4:4" x14ac:dyDescent="0.2">
      <c r="D839"/>
    </row>
    <row r="840" spans="4:4" x14ac:dyDescent="0.2">
      <c r="D840"/>
    </row>
    <row r="841" spans="4:4" x14ac:dyDescent="0.2">
      <c r="D841"/>
    </row>
    <row r="842" spans="4:4" x14ac:dyDescent="0.2">
      <c r="D842"/>
    </row>
    <row r="843" spans="4:4" x14ac:dyDescent="0.2">
      <c r="D843"/>
    </row>
    <row r="844" spans="4:4" x14ac:dyDescent="0.2">
      <c r="D844"/>
    </row>
    <row r="845" spans="4:4" x14ac:dyDescent="0.2">
      <c r="D845"/>
    </row>
    <row r="846" spans="4:4" x14ac:dyDescent="0.2">
      <c r="D846"/>
    </row>
    <row r="847" spans="4:4" x14ac:dyDescent="0.2">
      <c r="D847"/>
    </row>
    <row r="848" spans="4:4" x14ac:dyDescent="0.2">
      <c r="D848"/>
    </row>
    <row r="849" spans="4:4" x14ac:dyDescent="0.2">
      <c r="D849"/>
    </row>
    <row r="850" spans="4:4" x14ac:dyDescent="0.2">
      <c r="D850"/>
    </row>
    <row r="851" spans="4:4" x14ac:dyDescent="0.2">
      <c r="D851"/>
    </row>
    <row r="852" spans="4:4" x14ac:dyDescent="0.2">
      <c r="D852"/>
    </row>
    <row r="853" spans="4:4" x14ac:dyDescent="0.2">
      <c r="D853"/>
    </row>
    <row r="854" spans="4:4" x14ac:dyDescent="0.2">
      <c r="D854"/>
    </row>
    <row r="855" spans="4:4" x14ac:dyDescent="0.2">
      <c r="D855"/>
    </row>
    <row r="856" spans="4:4" x14ac:dyDescent="0.2">
      <c r="D856"/>
    </row>
    <row r="857" spans="4:4" x14ac:dyDescent="0.2">
      <c r="D857"/>
    </row>
    <row r="858" spans="4:4" x14ac:dyDescent="0.2">
      <c r="D858"/>
    </row>
    <row r="859" spans="4:4" x14ac:dyDescent="0.2">
      <c r="D859"/>
    </row>
    <row r="860" spans="4:4" x14ac:dyDescent="0.2">
      <c r="D860"/>
    </row>
    <row r="861" spans="4:4" x14ac:dyDescent="0.2">
      <c r="D861"/>
    </row>
    <row r="862" spans="4:4" x14ac:dyDescent="0.2">
      <c r="D862"/>
    </row>
    <row r="863" spans="4:4" x14ac:dyDescent="0.2">
      <c r="D863"/>
    </row>
    <row r="864" spans="4:4" x14ac:dyDescent="0.2">
      <c r="D864"/>
    </row>
    <row r="865" spans="4:4" x14ac:dyDescent="0.2">
      <c r="D865"/>
    </row>
    <row r="866" spans="4:4" x14ac:dyDescent="0.2">
      <c r="D866"/>
    </row>
    <row r="867" spans="4:4" x14ac:dyDescent="0.2">
      <c r="D867"/>
    </row>
    <row r="868" spans="4:4" x14ac:dyDescent="0.2">
      <c r="D868"/>
    </row>
    <row r="869" spans="4:4" x14ac:dyDescent="0.2">
      <c r="D869"/>
    </row>
    <row r="870" spans="4:4" x14ac:dyDescent="0.2">
      <c r="D870"/>
    </row>
    <row r="871" spans="4:4" x14ac:dyDescent="0.2">
      <c r="D871"/>
    </row>
    <row r="872" spans="4:4" x14ac:dyDescent="0.2">
      <c r="D872"/>
    </row>
    <row r="873" spans="4:4" x14ac:dyDescent="0.2">
      <c r="D873"/>
    </row>
    <row r="874" spans="4:4" x14ac:dyDescent="0.2">
      <c r="D874"/>
    </row>
    <row r="875" spans="4:4" x14ac:dyDescent="0.2">
      <c r="D875"/>
    </row>
    <row r="876" spans="4:4" x14ac:dyDescent="0.2">
      <c r="D876"/>
    </row>
    <row r="877" spans="4:4" x14ac:dyDescent="0.2">
      <c r="D877"/>
    </row>
    <row r="878" spans="4:4" x14ac:dyDescent="0.2">
      <c r="D878"/>
    </row>
    <row r="879" spans="4:4" x14ac:dyDescent="0.2">
      <c r="D879"/>
    </row>
    <row r="880" spans="4:4" x14ac:dyDescent="0.2">
      <c r="D880"/>
    </row>
    <row r="881" spans="4:4" x14ac:dyDescent="0.2">
      <c r="D881"/>
    </row>
    <row r="882" spans="4:4" x14ac:dyDescent="0.2">
      <c r="D882"/>
    </row>
    <row r="883" spans="4:4" x14ac:dyDescent="0.2">
      <c r="D883"/>
    </row>
    <row r="884" spans="4:4" x14ac:dyDescent="0.2">
      <c r="D884"/>
    </row>
    <row r="885" spans="4:4" x14ac:dyDescent="0.2">
      <c r="D885"/>
    </row>
    <row r="886" spans="4:4" x14ac:dyDescent="0.2">
      <c r="D886"/>
    </row>
    <row r="887" spans="4:4" x14ac:dyDescent="0.2">
      <c r="D887"/>
    </row>
    <row r="888" spans="4:4" x14ac:dyDescent="0.2">
      <c r="D888"/>
    </row>
    <row r="889" spans="4:4" x14ac:dyDescent="0.2">
      <c r="D889"/>
    </row>
    <row r="890" spans="4:4" x14ac:dyDescent="0.2">
      <c r="D890"/>
    </row>
    <row r="891" spans="4:4" x14ac:dyDescent="0.2">
      <c r="D891"/>
    </row>
    <row r="892" spans="4:4" x14ac:dyDescent="0.2">
      <c r="D892"/>
    </row>
    <row r="893" spans="4:4" x14ac:dyDescent="0.2">
      <c r="D893"/>
    </row>
    <row r="894" spans="4:4" x14ac:dyDescent="0.2">
      <c r="D894"/>
    </row>
    <row r="895" spans="4:4" x14ac:dyDescent="0.2">
      <c r="D895"/>
    </row>
    <row r="896" spans="4:4" x14ac:dyDescent="0.2">
      <c r="D896"/>
    </row>
    <row r="897" spans="4:4" x14ac:dyDescent="0.2">
      <c r="D897"/>
    </row>
    <row r="898" spans="4:4" x14ac:dyDescent="0.2">
      <c r="D898"/>
    </row>
    <row r="899" spans="4:4" x14ac:dyDescent="0.2">
      <c r="D899"/>
    </row>
    <row r="900" spans="4:4" x14ac:dyDescent="0.2">
      <c r="D900"/>
    </row>
    <row r="901" spans="4:4" x14ac:dyDescent="0.2">
      <c r="D901"/>
    </row>
    <row r="902" spans="4:4" x14ac:dyDescent="0.2">
      <c r="D902"/>
    </row>
    <row r="903" spans="4:4" x14ac:dyDescent="0.2">
      <c r="D903"/>
    </row>
    <row r="904" spans="4:4" x14ac:dyDescent="0.2">
      <c r="D904"/>
    </row>
    <row r="905" spans="4:4" x14ac:dyDescent="0.2">
      <c r="D905"/>
    </row>
    <row r="906" spans="4:4" x14ac:dyDescent="0.2">
      <c r="D906"/>
    </row>
    <row r="907" spans="4:4" x14ac:dyDescent="0.2">
      <c r="D907"/>
    </row>
    <row r="908" spans="4:4" x14ac:dyDescent="0.2">
      <c r="D908"/>
    </row>
    <row r="909" spans="4:4" x14ac:dyDescent="0.2">
      <c r="D909"/>
    </row>
    <row r="910" spans="4:4" x14ac:dyDescent="0.2">
      <c r="D910"/>
    </row>
    <row r="911" spans="4:4" x14ac:dyDescent="0.2">
      <c r="D911"/>
    </row>
    <row r="912" spans="4:4" x14ac:dyDescent="0.2">
      <c r="D912"/>
    </row>
    <row r="913" spans="4:4" x14ac:dyDescent="0.2">
      <c r="D913"/>
    </row>
    <row r="914" spans="4:4" x14ac:dyDescent="0.2">
      <c r="D914"/>
    </row>
    <row r="915" spans="4:4" x14ac:dyDescent="0.2">
      <c r="D915"/>
    </row>
    <row r="916" spans="4:4" x14ac:dyDescent="0.2">
      <c r="D916"/>
    </row>
    <row r="917" spans="4:4" x14ac:dyDescent="0.2">
      <c r="D917"/>
    </row>
    <row r="918" spans="4:4" x14ac:dyDescent="0.2">
      <c r="D918"/>
    </row>
    <row r="919" spans="4:4" x14ac:dyDescent="0.2">
      <c r="D919"/>
    </row>
    <row r="920" spans="4:4" x14ac:dyDescent="0.2">
      <c r="D920"/>
    </row>
    <row r="921" spans="4:4" x14ac:dyDescent="0.2">
      <c r="D921"/>
    </row>
    <row r="922" spans="4:4" x14ac:dyDescent="0.2">
      <c r="D922"/>
    </row>
    <row r="923" spans="4:4" x14ac:dyDescent="0.2">
      <c r="D923"/>
    </row>
    <row r="924" spans="4:4" x14ac:dyDescent="0.2">
      <c r="D924"/>
    </row>
    <row r="925" spans="4:4" x14ac:dyDescent="0.2">
      <c r="D925"/>
    </row>
    <row r="926" spans="4:4" x14ac:dyDescent="0.2">
      <c r="D926"/>
    </row>
    <row r="927" spans="4:4" x14ac:dyDescent="0.2">
      <c r="D927"/>
    </row>
    <row r="928" spans="4:4" x14ac:dyDescent="0.2">
      <c r="D928"/>
    </row>
    <row r="929" spans="4:4" x14ac:dyDescent="0.2">
      <c r="D929"/>
    </row>
    <row r="930" spans="4:4" x14ac:dyDescent="0.2">
      <c r="D930"/>
    </row>
    <row r="931" spans="4:4" x14ac:dyDescent="0.2">
      <c r="D931"/>
    </row>
    <row r="932" spans="4:4" x14ac:dyDescent="0.2">
      <c r="D932"/>
    </row>
    <row r="933" spans="4:4" x14ac:dyDescent="0.2">
      <c r="D933"/>
    </row>
    <row r="934" spans="4:4" x14ac:dyDescent="0.2">
      <c r="D934"/>
    </row>
    <row r="935" spans="4:4" x14ac:dyDescent="0.2">
      <c r="D935"/>
    </row>
    <row r="936" spans="4:4" x14ac:dyDescent="0.2">
      <c r="D936"/>
    </row>
    <row r="937" spans="4:4" x14ac:dyDescent="0.2">
      <c r="D937"/>
    </row>
    <row r="938" spans="4:4" x14ac:dyDescent="0.2">
      <c r="D938"/>
    </row>
    <row r="939" spans="4:4" x14ac:dyDescent="0.2">
      <c r="D939"/>
    </row>
    <row r="940" spans="4:4" x14ac:dyDescent="0.2">
      <c r="D940"/>
    </row>
    <row r="941" spans="4:4" x14ac:dyDescent="0.2">
      <c r="D941"/>
    </row>
    <row r="942" spans="4:4" x14ac:dyDescent="0.2">
      <c r="D942"/>
    </row>
    <row r="943" spans="4:4" x14ac:dyDescent="0.2">
      <c r="D943"/>
    </row>
    <row r="944" spans="4:4" x14ac:dyDescent="0.2">
      <c r="D944"/>
    </row>
    <row r="945" spans="4:4" x14ac:dyDescent="0.2">
      <c r="D945"/>
    </row>
    <row r="946" spans="4:4" x14ac:dyDescent="0.2">
      <c r="D946"/>
    </row>
    <row r="947" spans="4:4" x14ac:dyDescent="0.2">
      <c r="D947"/>
    </row>
    <row r="948" spans="4:4" x14ac:dyDescent="0.2">
      <c r="D948"/>
    </row>
    <row r="949" spans="4:4" x14ac:dyDescent="0.2">
      <c r="D949"/>
    </row>
    <row r="950" spans="4:4" x14ac:dyDescent="0.2">
      <c r="D950"/>
    </row>
    <row r="951" spans="4:4" x14ac:dyDescent="0.2">
      <c r="D951"/>
    </row>
    <row r="952" spans="4:4" x14ac:dyDescent="0.2">
      <c r="D952"/>
    </row>
    <row r="953" spans="4:4" x14ac:dyDescent="0.2">
      <c r="D953"/>
    </row>
    <row r="954" spans="4:4" x14ac:dyDescent="0.2">
      <c r="D954"/>
    </row>
    <row r="955" spans="4:4" x14ac:dyDescent="0.2">
      <c r="D955"/>
    </row>
    <row r="956" spans="4:4" x14ac:dyDescent="0.2">
      <c r="D956"/>
    </row>
    <row r="957" spans="4:4" x14ac:dyDescent="0.2">
      <c r="D957"/>
    </row>
    <row r="958" spans="4:4" x14ac:dyDescent="0.2">
      <c r="D958"/>
    </row>
    <row r="959" spans="4:4" x14ac:dyDescent="0.2">
      <c r="D959"/>
    </row>
    <row r="960" spans="4:4" x14ac:dyDescent="0.2">
      <c r="D960"/>
    </row>
    <row r="961" spans="4:4" x14ac:dyDescent="0.2">
      <c r="D961"/>
    </row>
    <row r="962" spans="4:4" x14ac:dyDescent="0.2">
      <c r="D962"/>
    </row>
    <row r="963" spans="4:4" x14ac:dyDescent="0.2">
      <c r="D963"/>
    </row>
    <row r="964" spans="4:4" x14ac:dyDescent="0.2">
      <c r="D964"/>
    </row>
    <row r="965" spans="4:4" x14ac:dyDescent="0.2">
      <c r="D965"/>
    </row>
    <row r="966" spans="4:4" x14ac:dyDescent="0.2">
      <c r="D966"/>
    </row>
    <row r="967" spans="4:4" x14ac:dyDescent="0.2">
      <c r="D967"/>
    </row>
    <row r="968" spans="4:4" x14ac:dyDescent="0.2">
      <c r="D968"/>
    </row>
    <row r="969" spans="4:4" x14ac:dyDescent="0.2">
      <c r="D969"/>
    </row>
    <row r="970" spans="4:4" x14ac:dyDescent="0.2">
      <c r="D970"/>
    </row>
    <row r="971" spans="4:4" x14ac:dyDescent="0.2">
      <c r="D971"/>
    </row>
    <row r="972" spans="4:4" x14ac:dyDescent="0.2">
      <c r="D972"/>
    </row>
    <row r="973" spans="4:4" x14ac:dyDescent="0.2">
      <c r="D973"/>
    </row>
    <row r="974" spans="4:4" x14ac:dyDescent="0.2">
      <c r="D974"/>
    </row>
    <row r="975" spans="4:4" x14ac:dyDescent="0.2">
      <c r="D975"/>
    </row>
    <row r="976" spans="4:4" x14ac:dyDescent="0.2">
      <c r="D976"/>
    </row>
    <row r="977" spans="4:4" x14ac:dyDescent="0.2">
      <c r="D977"/>
    </row>
    <row r="978" spans="4:4" x14ac:dyDescent="0.2">
      <c r="D978"/>
    </row>
    <row r="979" spans="4:4" x14ac:dyDescent="0.2">
      <c r="D979"/>
    </row>
    <row r="980" spans="4:4" x14ac:dyDescent="0.2">
      <c r="D980"/>
    </row>
    <row r="981" spans="4:4" x14ac:dyDescent="0.2">
      <c r="D981"/>
    </row>
    <row r="982" spans="4:4" x14ac:dyDescent="0.2">
      <c r="D982"/>
    </row>
    <row r="983" spans="4:4" x14ac:dyDescent="0.2">
      <c r="D983"/>
    </row>
    <row r="984" spans="4:4" x14ac:dyDescent="0.2">
      <c r="D984"/>
    </row>
    <row r="985" spans="4:4" x14ac:dyDescent="0.2">
      <c r="D985"/>
    </row>
    <row r="986" spans="4:4" x14ac:dyDescent="0.2">
      <c r="D986"/>
    </row>
    <row r="987" spans="4:4" x14ac:dyDescent="0.2">
      <c r="D987"/>
    </row>
    <row r="988" spans="4:4" x14ac:dyDescent="0.2">
      <c r="D988"/>
    </row>
    <row r="989" spans="4:4" x14ac:dyDescent="0.2">
      <c r="D989"/>
    </row>
    <row r="990" spans="4:4" x14ac:dyDescent="0.2">
      <c r="D990"/>
    </row>
    <row r="991" spans="4:4" x14ac:dyDescent="0.2">
      <c r="D991"/>
    </row>
    <row r="992" spans="4:4" x14ac:dyDescent="0.2">
      <c r="D992"/>
    </row>
    <row r="993" spans="4:4" x14ac:dyDescent="0.2">
      <c r="D993"/>
    </row>
    <row r="994" spans="4:4" x14ac:dyDescent="0.2">
      <c r="D994"/>
    </row>
    <row r="995" spans="4:4" x14ac:dyDescent="0.2">
      <c r="D995"/>
    </row>
    <row r="996" spans="4:4" x14ac:dyDescent="0.2">
      <c r="D996"/>
    </row>
    <row r="997" spans="4:4" x14ac:dyDescent="0.2">
      <c r="D997"/>
    </row>
    <row r="998" spans="4:4" x14ac:dyDescent="0.2">
      <c r="D998"/>
    </row>
    <row r="999" spans="4:4" x14ac:dyDescent="0.2">
      <c r="D999"/>
    </row>
    <row r="1000" spans="4:4" x14ac:dyDescent="0.2">
      <c r="D1000"/>
    </row>
    <row r="1001" spans="4:4" x14ac:dyDescent="0.2">
      <c r="D1001"/>
    </row>
    <row r="1002" spans="4:4" x14ac:dyDescent="0.2">
      <c r="D1002"/>
    </row>
    <row r="1003" spans="4:4" x14ac:dyDescent="0.2">
      <c r="D1003"/>
    </row>
    <row r="1004" spans="4:4" x14ac:dyDescent="0.2">
      <c r="D1004"/>
    </row>
    <row r="1005" spans="4:4" x14ac:dyDescent="0.2">
      <c r="D1005"/>
    </row>
    <row r="1006" spans="4:4" x14ac:dyDescent="0.2">
      <c r="D1006"/>
    </row>
    <row r="1007" spans="4:4" x14ac:dyDescent="0.2">
      <c r="D1007"/>
    </row>
    <row r="1008" spans="4:4" x14ac:dyDescent="0.2">
      <c r="D1008"/>
    </row>
    <row r="1009" spans="4:4" x14ac:dyDescent="0.2">
      <c r="D1009"/>
    </row>
    <row r="1010" spans="4:4" x14ac:dyDescent="0.2">
      <c r="D1010"/>
    </row>
    <row r="1011" spans="4:4" x14ac:dyDescent="0.2">
      <c r="D1011"/>
    </row>
    <row r="1012" spans="4:4" x14ac:dyDescent="0.2">
      <c r="D1012"/>
    </row>
    <row r="1013" spans="4:4" x14ac:dyDescent="0.2">
      <c r="D1013"/>
    </row>
    <row r="1014" spans="4:4" x14ac:dyDescent="0.2">
      <c r="D1014"/>
    </row>
    <row r="1015" spans="4:4" x14ac:dyDescent="0.2">
      <c r="D1015"/>
    </row>
    <row r="1016" spans="4:4" x14ac:dyDescent="0.2">
      <c r="D1016"/>
    </row>
    <row r="1017" spans="4:4" x14ac:dyDescent="0.2">
      <c r="D1017"/>
    </row>
    <row r="1018" spans="4:4" x14ac:dyDescent="0.2">
      <c r="D1018"/>
    </row>
    <row r="1019" spans="4:4" x14ac:dyDescent="0.2">
      <c r="D1019"/>
    </row>
    <row r="1020" spans="4:4" x14ac:dyDescent="0.2">
      <c r="D1020"/>
    </row>
    <row r="1021" spans="4:4" x14ac:dyDescent="0.2">
      <c r="D1021"/>
    </row>
    <row r="1022" spans="4:4" x14ac:dyDescent="0.2">
      <c r="D1022"/>
    </row>
    <row r="1023" spans="4:4" x14ac:dyDescent="0.2">
      <c r="D1023"/>
    </row>
    <row r="1024" spans="4:4" x14ac:dyDescent="0.2">
      <c r="D1024"/>
    </row>
    <row r="1025" spans="4:4" x14ac:dyDescent="0.2">
      <c r="D1025"/>
    </row>
    <row r="1026" spans="4:4" x14ac:dyDescent="0.2">
      <c r="D1026"/>
    </row>
    <row r="1027" spans="4:4" x14ac:dyDescent="0.2">
      <c r="D1027"/>
    </row>
    <row r="1028" spans="4:4" x14ac:dyDescent="0.2">
      <c r="D1028"/>
    </row>
    <row r="1029" spans="4:4" x14ac:dyDescent="0.2">
      <c r="D1029"/>
    </row>
    <row r="1030" spans="4:4" x14ac:dyDescent="0.2">
      <c r="D1030"/>
    </row>
    <row r="1031" spans="4:4" x14ac:dyDescent="0.2">
      <c r="D1031"/>
    </row>
    <row r="1032" spans="4:4" x14ac:dyDescent="0.2">
      <c r="D1032"/>
    </row>
    <row r="1033" spans="4:4" x14ac:dyDescent="0.2">
      <c r="D1033"/>
    </row>
    <row r="1034" spans="4:4" x14ac:dyDescent="0.2">
      <c r="D1034"/>
    </row>
    <row r="1035" spans="4:4" x14ac:dyDescent="0.2">
      <c r="D1035"/>
    </row>
    <row r="1036" spans="4:4" x14ac:dyDescent="0.2">
      <c r="D1036"/>
    </row>
    <row r="1037" spans="4:4" x14ac:dyDescent="0.2">
      <c r="D1037"/>
    </row>
    <row r="1038" spans="4:4" x14ac:dyDescent="0.2">
      <c r="D1038"/>
    </row>
    <row r="1039" spans="4:4" x14ac:dyDescent="0.2">
      <c r="D1039"/>
    </row>
    <row r="1040" spans="4:4" x14ac:dyDescent="0.2">
      <c r="D1040"/>
    </row>
    <row r="1041" spans="4:4" x14ac:dyDescent="0.2">
      <c r="D1041"/>
    </row>
    <row r="1042" spans="4:4" x14ac:dyDescent="0.2">
      <c r="D1042"/>
    </row>
    <row r="1043" spans="4:4" x14ac:dyDescent="0.2">
      <c r="D1043"/>
    </row>
    <row r="1044" spans="4:4" x14ac:dyDescent="0.2">
      <c r="D1044"/>
    </row>
    <row r="1045" spans="4:4" x14ac:dyDescent="0.2">
      <c r="D1045"/>
    </row>
    <row r="1046" spans="4:4" x14ac:dyDescent="0.2">
      <c r="D1046"/>
    </row>
    <row r="1047" spans="4:4" x14ac:dyDescent="0.2">
      <c r="D1047"/>
    </row>
    <row r="1048" spans="4:4" x14ac:dyDescent="0.2">
      <c r="D1048"/>
    </row>
    <row r="1049" spans="4:4" x14ac:dyDescent="0.2">
      <c r="D1049"/>
    </row>
    <row r="1050" spans="4:4" x14ac:dyDescent="0.2">
      <c r="D1050"/>
    </row>
    <row r="1051" spans="4:4" x14ac:dyDescent="0.2">
      <c r="D1051"/>
    </row>
    <row r="1052" spans="4:4" x14ac:dyDescent="0.2">
      <c r="D1052"/>
    </row>
    <row r="1053" spans="4:4" x14ac:dyDescent="0.2">
      <c r="D1053"/>
    </row>
    <row r="1054" spans="4:4" x14ac:dyDescent="0.2">
      <c r="D1054"/>
    </row>
    <row r="1055" spans="4:4" x14ac:dyDescent="0.2">
      <c r="D1055"/>
    </row>
    <row r="1056" spans="4:4" x14ac:dyDescent="0.2">
      <c r="D1056"/>
    </row>
    <row r="1057" spans="4:4" x14ac:dyDescent="0.2">
      <c r="D1057"/>
    </row>
    <row r="1058" spans="4:4" x14ac:dyDescent="0.2">
      <c r="D1058"/>
    </row>
    <row r="1059" spans="4:4" x14ac:dyDescent="0.2">
      <c r="D1059"/>
    </row>
    <row r="1060" spans="4:4" x14ac:dyDescent="0.2">
      <c r="D1060"/>
    </row>
    <row r="1061" spans="4:4" x14ac:dyDescent="0.2">
      <c r="D1061"/>
    </row>
    <row r="1062" spans="4:4" x14ac:dyDescent="0.2">
      <c r="D1062"/>
    </row>
    <row r="1063" spans="4:4" x14ac:dyDescent="0.2">
      <c r="D1063"/>
    </row>
    <row r="1064" spans="4:4" x14ac:dyDescent="0.2">
      <c r="D1064"/>
    </row>
    <row r="1065" spans="4:4" x14ac:dyDescent="0.2">
      <c r="D1065"/>
    </row>
    <row r="1066" spans="4:4" x14ac:dyDescent="0.2">
      <c r="D1066"/>
    </row>
    <row r="1067" spans="4:4" x14ac:dyDescent="0.2">
      <c r="D1067"/>
    </row>
    <row r="1068" spans="4:4" x14ac:dyDescent="0.2">
      <c r="D1068"/>
    </row>
    <row r="1069" spans="4:4" x14ac:dyDescent="0.2">
      <c r="D1069"/>
    </row>
    <row r="1070" spans="4:4" x14ac:dyDescent="0.2">
      <c r="D1070"/>
    </row>
    <row r="1071" spans="4:4" x14ac:dyDescent="0.2">
      <c r="D1071"/>
    </row>
    <row r="1072" spans="4:4" x14ac:dyDescent="0.2">
      <c r="D1072"/>
    </row>
    <row r="1073" spans="4:4" x14ac:dyDescent="0.2">
      <c r="D1073"/>
    </row>
    <row r="1074" spans="4:4" x14ac:dyDescent="0.2">
      <c r="D1074"/>
    </row>
    <row r="1075" spans="4:4" x14ac:dyDescent="0.2">
      <c r="D1075"/>
    </row>
    <row r="1076" spans="4:4" x14ac:dyDescent="0.2">
      <c r="D1076"/>
    </row>
    <row r="1077" spans="4:4" x14ac:dyDescent="0.2">
      <c r="D1077"/>
    </row>
    <row r="1078" spans="4:4" x14ac:dyDescent="0.2">
      <c r="D1078"/>
    </row>
    <row r="1079" spans="4:4" x14ac:dyDescent="0.2">
      <c r="D1079"/>
    </row>
    <row r="1080" spans="4:4" x14ac:dyDescent="0.2">
      <c r="D1080"/>
    </row>
    <row r="1081" spans="4:4" x14ac:dyDescent="0.2">
      <c r="D1081"/>
    </row>
    <row r="1082" spans="4:4" x14ac:dyDescent="0.2">
      <c r="D1082"/>
    </row>
    <row r="1083" spans="4:4" x14ac:dyDescent="0.2">
      <c r="D1083"/>
    </row>
    <row r="1084" spans="4:4" x14ac:dyDescent="0.2">
      <c r="D1084"/>
    </row>
    <row r="1085" spans="4:4" x14ac:dyDescent="0.2">
      <c r="D1085"/>
    </row>
    <row r="1086" spans="4:4" x14ac:dyDescent="0.2">
      <c r="D1086"/>
    </row>
    <row r="1087" spans="4:4" x14ac:dyDescent="0.2">
      <c r="D1087"/>
    </row>
    <row r="1088" spans="4:4" x14ac:dyDescent="0.2">
      <c r="D1088"/>
    </row>
    <row r="1089" spans="4:4" x14ac:dyDescent="0.2">
      <c r="D1089"/>
    </row>
    <row r="1090" spans="4:4" x14ac:dyDescent="0.2">
      <c r="D1090"/>
    </row>
    <row r="1091" spans="4:4" x14ac:dyDescent="0.2">
      <c r="D1091"/>
    </row>
    <row r="1092" spans="4:4" x14ac:dyDescent="0.2">
      <c r="D1092"/>
    </row>
    <row r="1093" spans="4:4" x14ac:dyDescent="0.2">
      <c r="D1093"/>
    </row>
    <row r="1094" spans="4:4" x14ac:dyDescent="0.2">
      <c r="D1094"/>
    </row>
    <row r="1095" spans="4:4" x14ac:dyDescent="0.2">
      <c r="D1095"/>
    </row>
    <row r="1096" spans="4:4" x14ac:dyDescent="0.2">
      <c r="D1096"/>
    </row>
    <row r="1097" spans="4:4" x14ac:dyDescent="0.2">
      <c r="D1097"/>
    </row>
    <row r="1098" spans="4:4" x14ac:dyDescent="0.2">
      <c r="D1098"/>
    </row>
    <row r="1099" spans="4:4" x14ac:dyDescent="0.2">
      <c r="D1099"/>
    </row>
    <row r="1100" spans="4:4" x14ac:dyDescent="0.2">
      <c r="D1100"/>
    </row>
    <row r="1101" spans="4:4" x14ac:dyDescent="0.2">
      <c r="D1101"/>
    </row>
    <row r="1102" spans="4:4" x14ac:dyDescent="0.2">
      <c r="D1102"/>
    </row>
    <row r="1103" spans="4:4" x14ac:dyDescent="0.2">
      <c r="D1103"/>
    </row>
    <row r="1104" spans="4:4" x14ac:dyDescent="0.2">
      <c r="D1104"/>
    </row>
    <row r="1105" spans="4:4" x14ac:dyDescent="0.2">
      <c r="D1105"/>
    </row>
    <row r="1106" spans="4:4" x14ac:dyDescent="0.2">
      <c r="D1106"/>
    </row>
    <row r="1107" spans="4:4" x14ac:dyDescent="0.2">
      <c r="D1107"/>
    </row>
    <row r="1108" spans="4:4" x14ac:dyDescent="0.2">
      <c r="D1108"/>
    </row>
    <row r="1109" spans="4:4" x14ac:dyDescent="0.2">
      <c r="D1109"/>
    </row>
    <row r="1110" spans="4:4" x14ac:dyDescent="0.2">
      <c r="D1110"/>
    </row>
    <row r="1111" spans="4:4" x14ac:dyDescent="0.2">
      <c r="D1111"/>
    </row>
    <row r="1112" spans="4:4" x14ac:dyDescent="0.2">
      <c r="D1112"/>
    </row>
    <row r="1113" spans="4:4" x14ac:dyDescent="0.2">
      <c r="D1113"/>
    </row>
    <row r="1114" spans="4:4" x14ac:dyDescent="0.2">
      <c r="D1114"/>
    </row>
    <row r="1115" spans="4:4" x14ac:dyDescent="0.2">
      <c r="D1115"/>
    </row>
    <row r="1116" spans="4:4" x14ac:dyDescent="0.2">
      <c r="D1116"/>
    </row>
    <row r="1117" spans="4:4" x14ac:dyDescent="0.2">
      <c r="D1117"/>
    </row>
    <row r="1118" spans="4:4" x14ac:dyDescent="0.2">
      <c r="D1118"/>
    </row>
    <row r="1119" spans="4:4" x14ac:dyDescent="0.2">
      <c r="D1119"/>
    </row>
    <row r="1120" spans="4:4" x14ac:dyDescent="0.2">
      <c r="D1120"/>
    </row>
    <row r="1121" spans="4:4" x14ac:dyDescent="0.2">
      <c r="D1121"/>
    </row>
    <row r="1122" spans="4:4" x14ac:dyDescent="0.2">
      <c r="D1122"/>
    </row>
    <row r="1123" spans="4:4" x14ac:dyDescent="0.2">
      <c r="D1123"/>
    </row>
    <row r="1124" spans="4:4" x14ac:dyDescent="0.2">
      <c r="D1124"/>
    </row>
    <row r="1125" spans="4:4" x14ac:dyDescent="0.2">
      <c r="D1125"/>
    </row>
    <row r="1126" spans="4:4" x14ac:dyDescent="0.2">
      <c r="D1126"/>
    </row>
    <row r="1127" spans="4:4" x14ac:dyDescent="0.2">
      <c r="D1127"/>
    </row>
    <row r="1128" spans="4:4" x14ac:dyDescent="0.2">
      <c r="D1128"/>
    </row>
    <row r="1129" spans="4:4" x14ac:dyDescent="0.2">
      <c r="D1129"/>
    </row>
    <row r="1130" spans="4:4" x14ac:dyDescent="0.2">
      <c r="D1130"/>
    </row>
    <row r="1131" spans="4:4" x14ac:dyDescent="0.2">
      <c r="D1131"/>
    </row>
    <row r="1132" spans="4:4" x14ac:dyDescent="0.2">
      <c r="D1132"/>
    </row>
    <row r="1133" spans="4:4" x14ac:dyDescent="0.2">
      <c r="D1133"/>
    </row>
    <row r="1134" spans="4:4" x14ac:dyDescent="0.2">
      <c r="D1134"/>
    </row>
    <row r="1135" spans="4:4" x14ac:dyDescent="0.2">
      <c r="D1135"/>
    </row>
    <row r="1136" spans="4:4" x14ac:dyDescent="0.2">
      <c r="D1136"/>
    </row>
    <row r="1137" spans="4:4" x14ac:dyDescent="0.2">
      <c r="D1137"/>
    </row>
    <row r="1138" spans="4:4" x14ac:dyDescent="0.2">
      <c r="D1138"/>
    </row>
    <row r="1139" spans="4:4" x14ac:dyDescent="0.2">
      <c r="D1139"/>
    </row>
    <row r="1140" spans="4:4" x14ac:dyDescent="0.2">
      <c r="D1140"/>
    </row>
    <row r="1141" spans="4:4" x14ac:dyDescent="0.2">
      <c r="D1141"/>
    </row>
    <row r="1142" spans="4:4" x14ac:dyDescent="0.2">
      <c r="D1142"/>
    </row>
    <row r="1143" spans="4:4" x14ac:dyDescent="0.2">
      <c r="D1143"/>
    </row>
    <row r="1144" spans="4:4" x14ac:dyDescent="0.2">
      <c r="D1144"/>
    </row>
    <row r="1145" spans="4:4" x14ac:dyDescent="0.2">
      <c r="D1145"/>
    </row>
    <row r="1146" spans="4:4" x14ac:dyDescent="0.2">
      <c r="D1146"/>
    </row>
    <row r="1147" spans="4:4" x14ac:dyDescent="0.2">
      <c r="D1147"/>
    </row>
    <row r="1148" spans="4:4" x14ac:dyDescent="0.2">
      <c r="D1148"/>
    </row>
    <row r="1149" spans="4:4" x14ac:dyDescent="0.2">
      <c r="D1149"/>
    </row>
    <row r="1150" spans="4:4" x14ac:dyDescent="0.2">
      <c r="D1150"/>
    </row>
    <row r="1151" spans="4:4" x14ac:dyDescent="0.2">
      <c r="D1151"/>
    </row>
    <row r="1152" spans="4:4" x14ac:dyDescent="0.2">
      <c r="D1152"/>
    </row>
    <row r="1153" spans="4:4" x14ac:dyDescent="0.2">
      <c r="D1153"/>
    </row>
    <row r="1154" spans="4:4" x14ac:dyDescent="0.2">
      <c r="D1154"/>
    </row>
    <row r="1155" spans="4:4" x14ac:dyDescent="0.2">
      <c r="D1155"/>
    </row>
    <row r="1156" spans="4:4" x14ac:dyDescent="0.2">
      <c r="D1156"/>
    </row>
    <row r="1157" spans="4:4" x14ac:dyDescent="0.2">
      <c r="D1157"/>
    </row>
    <row r="1158" spans="4:4" x14ac:dyDescent="0.2">
      <c r="D1158"/>
    </row>
    <row r="1159" spans="4:4" x14ac:dyDescent="0.2">
      <c r="D1159"/>
    </row>
    <row r="1160" spans="4:4" x14ac:dyDescent="0.2">
      <c r="D1160"/>
    </row>
    <row r="1161" spans="4:4" x14ac:dyDescent="0.2">
      <c r="D1161"/>
    </row>
    <row r="1162" spans="4:4" x14ac:dyDescent="0.2">
      <c r="D1162"/>
    </row>
    <row r="1163" spans="4:4" x14ac:dyDescent="0.2">
      <c r="D1163"/>
    </row>
    <row r="1164" spans="4:4" x14ac:dyDescent="0.2">
      <c r="D1164"/>
    </row>
    <row r="1165" spans="4:4" x14ac:dyDescent="0.2">
      <c r="D1165"/>
    </row>
    <row r="1166" spans="4:4" x14ac:dyDescent="0.2">
      <c r="D1166"/>
    </row>
    <row r="1167" spans="4:4" x14ac:dyDescent="0.2">
      <c r="D1167"/>
    </row>
    <row r="1168" spans="4:4" x14ac:dyDescent="0.2">
      <c r="D1168"/>
    </row>
    <row r="1169" spans="4:4" x14ac:dyDescent="0.2">
      <c r="D1169"/>
    </row>
    <row r="1170" spans="4:4" x14ac:dyDescent="0.2">
      <c r="D1170"/>
    </row>
    <row r="1171" spans="4:4" x14ac:dyDescent="0.2">
      <c r="D1171"/>
    </row>
    <row r="1172" spans="4:4" x14ac:dyDescent="0.2">
      <c r="D1172"/>
    </row>
    <row r="1173" spans="4:4" x14ac:dyDescent="0.2">
      <c r="D1173"/>
    </row>
    <row r="1174" spans="4:4" x14ac:dyDescent="0.2">
      <c r="D1174"/>
    </row>
    <row r="1175" spans="4:4" x14ac:dyDescent="0.2">
      <c r="D1175"/>
    </row>
    <row r="1176" spans="4:4" x14ac:dyDescent="0.2">
      <c r="D1176"/>
    </row>
    <row r="1177" spans="4:4" x14ac:dyDescent="0.2">
      <c r="D1177"/>
    </row>
    <row r="1178" spans="4:4" x14ac:dyDescent="0.2">
      <c r="D1178"/>
    </row>
    <row r="1179" spans="4:4" x14ac:dyDescent="0.2">
      <c r="D1179"/>
    </row>
    <row r="1180" spans="4:4" x14ac:dyDescent="0.2">
      <c r="D1180"/>
    </row>
    <row r="1181" spans="4:4" x14ac:dyDescent="0.2">
      <c r="D1181"/>
    </row>
    <row r="1182" spans="4:4" x14ac:dyDescent="0.2">
      <c r="D1182"/>
    </row>
    <row r="1183" spans="4:4" x14ac:dyDescent="0.2">
      <c r="D1183"/>
    </row>
    <row r="1184" spans="4:4" x14ac:dyDescent="0.2">
      <c r="D1184"/>
    </row>
    <row r="1185" spans="4:4" x14ac:dyDescent="0.2">
      <c r="D1185"/>
    </row>
    <row r="1186" spans="4:4" x14ac:dyDescent="0.2">
      <c r="D1186"/>
    </row>
    <row r="1187" spans="4:4" x14ac:dyDescent="0.2">
      <c r="D1187"/>
    </row>
    <row r="1188" spans="4:4" x14ac:dyDescent="0.2">
      <c r="D1188"/>
    </row>
    <row r="1189" spans="4:4" x14ac:dyDescent="0.2">
      <c r="D1189"/>
    </row>
    <row r="1190" spans="4:4" x14ac:dyDescent="0.2">
      <c r="D1190"/>
    </row>
    <row r="1191" spans="4:4" x14ac:dyDescent="0.2">
      <c r="D1191"/>
    </row>
    <row r="1192" spans="4:4" x14ac:dyDescent="0.2">
      <c r="D1192"/>
    </row>
    <row r="1193" spans="4:4" x14ac:dyDescent="0.2">
      <c r="D1193"/>
    </row>
    <row r="1194" spans="4:4" x14ac:dyDescent="0.2">
      <c r="D1194"/>
    </row>
    <row r="1195" spans="4:4" x14ac:dyDescent="0.2">
      <c r="D1195"/>
    </row>
    <row r="1196" spans="4:4" x14ac:dyDescent="0.2">
      <c r="D1196"/>
    </row>
    <row r="1197" spans="4:4" x14ac:dyDescent="0.2">
      <c r="D1197"/>
    </row>
    <row r="1198" spans="4:4" x14ac:dyDescent="0.2">
      <c r="D1198"/>
    </row>
    <row r="1199" spans="4:4" x14ac:dyDescent="0.2">
      <c r="D1199"/>
    </row>
    <row r="1200" spans="4:4" x14ac:dyDescent="0.2">
      <c r="D1200"/>
    </row>
    <row r="1201" spans="4:4" x14ac:dyDescent="0.2">
      <c r="D1201"/>
    </row>
    <row r="1202" spans="4:4" x14ac:dyDescent="0.2">
      <c r="D1202"/>
    </row>
    <row r="1203" spans="4:4" x14ac:dyDescent="0.2">
      <c r="D1203"/>
    </row>
    <row r="1204" spans="4:4" x14ac:dyDescent="0.2">
      <c r="D1204"/>
    </row>
    <row r="1205" spans="4:4" x14ac:dyDescent="0.2">
      <c r="D1205"/>
    </row>
    <row r="1206" spans="4:4" x14ac:dyDescent="0.2">
      <c r="D1206"/>
    </row>
    <row r="1207" spans="4:4" x14ac:dyDescent="0.2">
      <c r="D1207"/>
    </row>
    <row r="1208" spans="4:4" x14ac:dyDescent="0.2">
      <c r="D1208"/>
    </row>
    <row r="1209" spans="4:4" x14ac:dyDescent="0.2">
      <c r="D1209"/>
    </row>
    <row r="1210" spans="4:4" x14ac:dyDescent="0.2">
      <c r="D1210"/>
    </row>
    <row r="1211" spans="4:4" x14ac:dyDescent="0.2">
      <c r="D1211"/>
    </row>
    <row r="1212" spans="4:4" x14ac:dyDescent="0.2">
      <c r="D1212"/>
    </row>
    <row r="1213" spans="4:4" x14ac:dyDescent="0.2">
      <c r="D1213"/>
    </row>
    <row r="1214" spans="4:4" x14ac:dyDescent="0.2">
      <c r="D1214"/>
    </row>
    <row r="1215" spans="4:4" x14ac:dyDescent="0.2">
      <c r="D1215"/>
    </row>
    <row r="1216" spans="4:4" x14ac:dyDescent="0.2">
      <c r="D1216"/>
    </row>
    <row r="1217" spans="4:4" x14ac:dyDescent="0.2">
      <c r="D1217"/>
    </row>
    <row r="1218" spans="4:4" x14ac:dyDescent="0.2">
      <c r="D1218"/>
    </row>
    <row r="1219" spans="4:4" x14ac:dyDescent="0.2">
      <c r="D1219"/>
    </row>
    <row r="1220" spans="4:4" x14ac:dyDescent="0.2">
      <c r="D1220"/>
    </row>
    <row r="1221" spans="4:4" x14ac:dyDescent="0.2">
      <c r="D1221"/>
    </row>
    <row r="1222" spans="4:4" x14ac:dyDescent="0.2">
      <c r="D1222"/>
    </row>
    <row r="1223" spans="4:4" x14ac:dyDescent="0.2">
      <c r="D1223"/>
    </row>
    <row r="1224" spans="4:4" x14ac:dyDescent="0.2">
      <c r="D1224"/>
    </row>
    <row r="1225" spans="4:4" x14ac:dyDescent="0.2">
      <c r="D1225"/>
    </row>
    <row r="1226" spans="4:4" x14ac:dyDescent="0.2">
      <c r="D1226"/>
    </row>
    <row r="1227" spans="4:4" x14ac:dyDescent="0.2">
      <c r="D1227"/>
    </row>
    <row r="1228" spans="4:4" x14ac:dyDescent="0.2">
      <c r="D1228"/>
    </row>
    <row r="1229" spans="4:4" x14ac:dyDescent="0.2">
      <c r="D1229"/>
    </row>
    <row r="1230" spans="4:4" x14ac:dyDescent="0.2">
      <c r="D1230"/>
    </row>
    <row r="1231" spans="4:4" x14ac:dyDescent="0.2">
      <c r="D1231"/>
    </row>
    <row r="1232" spans="4:4" x14ac:dyDescent="0.2">
      <c r="D1232"/>
    </row>
    <row r="1233" spans="4:4" x14ac:dyDescent="0.2">
      <c r="D1233"/>
    </row>
    <row r="1234" spans="4:4" x14ac:dyDescent="0.2">
      <c r="D1234"/>
    </row>
    <row r="1235" spans="4:4" x14ac:dyDescent="0.2">
      <c r="D1235"/>
    </row>
    <row r="1236" spans="4:4" x14ac:dyDescent="0.2">
      <c r="D1236"/>
    </row>
    <row r="1237" spans="4:4" x14ac:dyDescent="0.2">
      <c r="D1237"/>
    </row>
    <row r="1238" spans="4:4" x14ac:dyDescent="0.2">
      <c r="D1238"/>
    </row>
    <row r="1239" spans="4:4" x14ac:dyDescent="0.2">
      <c r="D1239"/>
    </row>
    <row r="1240" spans="4:4" x14ac:dyDescent="0.2">
      <c r="D1240"/>
    </row>
    <row r="1241" spans="4:4" x14ac:dyDescent="0.2">
      <c r="D1241"/>
    </row>
    <row r="1242" spans="4:4" x14ac:dyDescent="0.2">
      <c r="D1242"/>
    </row>
    <row r="1243" spans="4:4" x14ac:dyDescent="0.2">
      <c r="D1243"/>
    </row>
    <row r="1244" spans="4:4" x14ac:dyDescent="0.2">
      <c r="D1244"/>
    </row>
    <row r="1245" spans="4:4" x14ac:dyDescent="0.2">
      <c r="D1245"/>
    </row>
    <row r="1246" spans="4:4" x14ac:dyDescent="0.2">
      <c r="D1246"/>
    </row>
    <row r="1247" spans="4:4" x14ac:dyDescent="0.2">
      <c r="D1247"/>
    </row>
    <row r="1248" spans="4:4" x14ac:dyDescent="0.2">
      <c r="D1248"/>
    </row>
    <row r="1249" spans="4:4" x14ac:dyDescent="0.2">
      <c r="D1249"/>
    </row>
    <row r="1250" spans="4:4" x14ac:dyDescent="0.2">
      <c r="D1250"/>
    </row>
    <row r="1251" spans="4:4" x14ac:dyDescent="0.2">
      <c r="D1251"/>
    </row>
    <row r="1252" spans="4:4" x14ac:dyDescent="0.2">
      <c r="D1252"/>
    </row>
    <row r="1253" spans="4:4" x14ac:dyDescent="0.2">
      <c r="D1253"/>
    </row>
    <row r="1254" spans="4:4" x14ac:dyDescent="0.2">
      <c r="D1254"/>
    </row>
    <row r="1255" spans="4:4" x14ac:dyDescent="0.2">
      <c r="D1255"/>
    </row>
    <row r="1256" spans="4:4" x14ac:dyDescent="0.2">
      <c r="D1256"/>
    </row>
    <row r="1257" spans="4:4" x14ac:dyDescent="0.2">
      <c r="D1257"/>
    </row>
    <row r="1258" spans="4:4" x14ac:dyDescent="0.2">
      <c r="D1258"/>
    </row>
    <row r="1259" spans="4:4" x14ac:dyDescent="0.2">
      <c r="D1259"/>
    </row>
    <row r="1260" spans="4:4" x14ac:dyDescent="0.2">
      <c r="D1260"/>
    </row>
    <row r="1261" spans="4:4" x14ac:dyDescent="0.2">
      <c r="D1261"/>
    </row>
    <row r="1262" spans="4:4" x14ac:dyDescent="0.2">
      <c r="D1262"/>
    </row>
    <row r="1263" spans="4:4" x14ac:dyDescent="0.2">
      <c r="D1263"/>
    </row>
    <row r="1264" spans="4:4" x14ac:dyDescent="0.2">
      <c r="D1264"/>
    </row>
    <row r="1265" spans="4:4" x14ac:dyDescent="0.2">
      <c r="D1265"/>
    </row>
    <row r="1266" spans="4:4" x14ac:dyDescent="0.2">
      <c r="D1266"/>
    </row>
    <row r="1267" spans="4:4" x14ac:dyDescent="0.2">
      <c r="D1267"/>
    </row>
    <row r="1268" spans="4:4" x14ac:dyDescent="0.2">
      <c r="D1268"/>
    </row>
    <row r="1269" spans="4:4" x14ac:dyDescent="0.2">
      <c r="D1269"/>
    </row>
    <row r="1270" spans="4:4" x14ac:dyDescent="0.2">
      <c r="D1270"/>
    </row>
    <row r="1271" spans="4:4" x14ac:dyDescent="0.2">
      <c r="D1271"/>
    </row>
    <row r="1272" spans="4:4" x14ac:dyDescent="0.2">
      <c r="D1272"/>
    </row>
    <row r="1273" spans="4:4" x14ac:dyDescent="0.2">
      <c r="D1273"/>
    </row>
    <row r="1274" spans="4:4" x14ac:dyDescent="0.2">
      <c r="D1274"/>
    </row>
    <row r="1275" spans="4:4" x14ac:dyDescent="0.2">
      <c r="D1275"/>
    </row>
    <row r="1276" spans="4:4" x14ac:dyDescent="0.2">
      <c r="D1276"/>
    </row>
    <row r="1277" spans="4:4" x14ac:dyDescent="0.2">
      <c r="D1277"/>
    </row>
    <row r="1278" spans="4:4" x14ac:dyDescent="0.2">
      <c r="D1278"/>
    </row>
    <row r="1279" spans="4:4" x14ac:dyDescent="0.2">
      <c r="D1279"/>
    </row>
    <row r="1280" spans="4:4" x14ac:dyDescent="0.2">
      <c r="D1280"/>
    </row>
    <row r="1281" spans="4:4" x14ac:dyDescent="0.2">
      <c r="D1281"/>
    </row>
    <row r="1282" spans="4:4" x14ac:dyDescent="0.2">
      <c r="D1282"/>
    </row>
    <row r="1283" spans="4:4" x14ac:dyDescent="0.2">
      <c r="D1283"/>
    </row>
    <row r="1284" spans="4:4" x14ac:dyDescent="0.2">
      <c r="D1284"/>
    </row>
    <row r="1285" spans="4:4" x14ac:dyDescent="0.2">
      <c r="D1285"/>
    </row>
    <row r="1286" spans="4:4" x14ac:dyDescent="0.2">
      <c r="D1286"/>
    </row>
    <row r="1287" spans="4:4" x14ac:dyDescent="0.2">
      <c r="D1287"/>
    </row>
    <row r="1288" spans="4:4" x14ac:dyDescent="0.2">
      <c r="D1288"/>
    </row>
    <row r="1289" spans="4:4" x14ac:dyDescent="0.2">
      <c r="D1289"/>
    </row>
    <row r="1290" spans="4:4" x14ac:dyDescent="0.2">
      <c r="D1290"/>
    </row>
    <row r="1291" spans="4:4" x14ac:dyDescent="0.2">
      <c r="D1291"/>
    </row>
    <row r="1292" spans="4:4" x14ac:dyDescent="0.2">
      <c r="D1292"/>
    </row>
    <row r="1293" spans="4:4" x14ac:dyDescent="0.2">
      <c r="D1293"/>
    </row>
    <row r="1294" spans="4:4" x14ac:dyDescent="0.2">
      <c r="D1294"/>
    </row>
    <row r="1295" spans="4:4" x14ac:dyDescent="0.2">
      <c r="D1295"/>
    </row>
    <row r="1296" spans="4:4" x14ac:dyDescent="0.2">
      <c r="D1296"/>
    </row>
    <row r="1297" spans="4:4" x14ac:dyDescent="0.2">
      <c r="D1297"/>
    </row>
    <row r="1298" spans="4:4" x14ac:dyDescent="0.2">
      <c r="D1298"/>
    </row>
    <row r="1299" spans="4:4" x14ac:dyDescent="0.2">
      <c r="D1299"/>
    </row>
    <row r="1300" spans="4:4" x14ac:dyDescent="0.2">
      <c r="D1300"/>
    </row>
    <row r="1301" spans="4:4" x14ac:dyDescent="0.2">
      <c r="D1301"/>
    </row>
    <row r="1302" spans="4:4" x14ac:dyDescent="0.2">
      <c r="D1302"/>
    </row>
    <row r="1303" spans="4:4" x14ac:dyDescent="0.2">
      <c r="D1303"/>
    </row>
    <row r="1304" spans="4:4" x14ac:dyDescent="0.2">
      <c r="D1304"/>
    </row>
    <row r="1305" spans="4:4" x14ac:dyDescent="0.2">
      <c r="D1305"/>
    </row>
    <row r="1306" spans="4:4" x14ac:dyDescent="0.2">
      <c r="D1306"/>
    </row>
    <row r="1307" spans="4:4" x14ac:dyDescent="0.2">
      <c r="D1307"/>
    </row>
    <row r="1308" spans="4:4" x14ac:dyDescent="0.2">
      <c r="D1308"/>
    </row>
    <row r="1309" spans="4:4" x14ac:dyDescent="0.2">
      <c r="D1309"/>
    </row>
    <row r="1310" spans="4:4" x14ac:dyDescent="0.2">
      <c r="D1310"/>
    </row>
    <row r="1311" spans="4:4" x14ac:dyDescent="0.2">
      <c r="D1311"/>
    </row>
    <row r="1312" spans="4:4" x14ac:dyDescent="0.2">
      <c r="D1312"/>
    </row>
    <row r="1313" spans="4:4" x14ac:dyDescent="0.2">
      <c r="D1313"/>
    </row>
    <row r="1314" spans="4:4" x14ac:dyDescent="0.2">
      <c r="D1314"/>
    </row>
    <row r="1315" spans="4:4" x14ac:dyDescent="0.2">
      <c r="D1315"/>
    </row>
    <row r="1316" spans="4:4" x14ac:dyDescent="0.2">
      <c r="D1316"/>
    </row>
    <row r="1317" spans="4:4" x14ac:dyDescent="0.2">
      <c r="D1317"/>
    </row>
    <row r="1318" spans="4:4" x14ac:dyDescent="0.2">
      <c r="D1318"/>
    </row>
    <row r="1319" spans="4:4" x14ac:dyDescent="0.2">
      <c r="D1319"/>
    </row>
    <row r="1320" spans="4:4" x14ac:dyDescent="0.2">
      <c r="D1320"/>
    </row>
    <row r="1321" spans="4:4" x14ac:dyDescent="0.2">
      <c r="D1321"/>
    </row>
    <row r="1322" spans="4:4" x14ac:dyDescent="0.2">
      <c r="D1322"/>
    </row>
    <row r="1323" spans="4:4" x14ac:dyDescent="0.2">
      <c r="D1323"/>
    </row>
    <row r="1324" spans="4:4" x14ac:dyDescent="0.2">
      <c r="D1324"/>
    </row>
    <row r="1325" spans="4:4" x14ac:dyDescent="0.2">
      <c r="D1325"/>
    </row>
    <row r="1326" spans="4:4" x14ac:dyDescent="0.2">
      <c r="D1326"/>
    </row>
    <row r="1327" spans="4:4" x14ac:dyDescent="0.2">
      <c r="D1327"/>
    </row>
    <row r="1328" spans="4:4" x14ac:dyDescent="0.2">
      <c r="D1328"/>
    </row>
    <row r="1329" spans="4:4" x14ac:dyDescent="0.2">
      <c r="D1329"/>
    </row>
    <row r="1330" spans="4:4" x14ac:dyDescent="0.2">
      <c r="D1330"/>
    </row>
    <row r="1331" spans="4:4" x14ac:dyDescent="0.2">
      <c r="D1331"/>
    </row>
    <row r="1332" spans="4:4" x14ac:dyDescent="0.2">
      <c r="D1332"/>
    </row>
    <row r="1333" spans="4:4" x14ac:dyDescent="0.2">
      <c r="D1333"/>
    </row>
    <row r="1334" spans="4:4" x14ac:dyDescent="0.2">
      <c r="D1334"/>
    </row>
    <row r="1335" spans="4:4" x14ac:dyDescent="0.2">
      <c r="D1335"/>
    </row>
    <row r="1336" spans="4:4" x14ac:dyDescent="0.2">
      <c r="D1336"/>
    </row>
    <row r="1337" spans="4:4" x14ac:dyDescent="0.2">
      <c r="D1337"/>
    </row>
    <row r="1338" spans="4:4" x14ac:dyDescent="0.2">
      <c r="D1338"/>
    </row>
    <row r="1339" spans="4:4" x14ac:dyDescent="0.2">
      <c r="D1339"/>
    </row>
    <row r="1340" spans="4:4" x14ac:dyDescent="0.2">
      <c r="D1340"/>
    </row>
    <row r="1341" spans="4:4" x14ac:dyDescent="0.2">
      <c r="D1341"/>
    </row>
    <row r="1342" spans="4:4" x14ac:dyDescent="0.2">
      <c r="D1342"/>
    </row>
    <row r="1343" spans="4:4" x14ac:dyDescent="0.2">
      <c r="D1343"/>
    </row>
    <row r="1344" spans="4:4" x14ac:dyDescent="0.2">
      <c r="D1344"/>
    </row>
    <row r="1345" spans="4:4" x14ac:dyDescent="0.2">
      <c r="D1345"/>
    </row>
    <row r="1346" spans="4:4" x14ac:dyDescent="0.2">
      <c r="D1346"/>
    </row>
    <row r="1347" spans="4:4" x14ac:dyDescent="0.2">
      <c r="D1347"/>
    </row>
    <row r="1348" spans="4:4" x14ac:dyDescent="0.2">
      <c r="D1348"/>
    </row>
    <row r="1349" spans="4:4" x14ac:dyDescent="0.2">
      <c r="D1349"/>
    </row>
    <row r="1350" spans="4:4" x14ac:dyDescent="0.2">
      <c r="D1350"/>
    </row>
    <row r="1351" spans="4:4" x14ac:dyDescent="0.2">
      <c r="D1351"/>
    </row>
    <row r="1352" spans="4:4" x14ac:dyDescent="0.2">
      <c r="D1352"/>
    </row>
    <row r="1353" spans="4:4" x14ac:dyDescent="0.2">
      <c r="D1353"/>
    </row>
    <row r="1354" spans="4:4" x14ac:dyDescent="0.2">
      <c r="D1354"/>
    </row>
    <row r="1355" spans="4:4" x14ac:dyDescent="0.2">
      <c r="D1355"/>
    </row>
    <row r="1356" spans="4:4" x14ac:dyDescent="0.2">
      <c r="D1356"/>
    </row>
    <row r="1357" spans="4:4" x14ac:dyDescent="0.2">
      <c r="D1357"/>
    </row>
    <row r="1358" spans="4:4" x14ac:dyDescent="0.2">
      <c r="D1358"/>
    </row>
    <row r="1359" spans="4:4" x14ac:dyDescent="0.2">
      <c r="D1359"/>
    </row>
    <row r="1360" spans="4:4" x14ac:dyDescent="0.2">
      <c r="D1360"/>
    </row>
    <row r="1361" spans="4:4" x14ac:dyDescent="0.2">
      <c r="D1361"/>
    </row>
    <row r="1362" spans="4:4" x14ac:dyDescent="0.2">
      <c r="D1362"/>
    </row>
    <row r="1363" spans="4:4" x14ac:dyDescent="0.2">
      <c r="D1363"/>
    </row>
    <row r="1364" spans="4:4" x14ac:dyDescent="0.2">
      <c r="D1364"/>
    </row>
    <row r="1365" spans="4:4" x14ac:dyDescent="0.2">
      <c r="D1365"/>
    </row>
    <row r="1366" spans="4:4" x14ac:dyDescent="0.2">
      <c r="D1366"/>
    </row>
    <row r="1367" spans="4:4" x14ac:dyDescent="0.2">
      <c r="D1367"/>
    </row>
    <row r="1368" spans="4:4" x14ac:dyDescent="0.2">
      <c r="D1368"/>
    </row>
    <row r="1369" spans="4:4" x14ac:dyDescent="0.2">
      <c r="D1369"/>
    </row>
    <row r="1370" spans="4:4" x14ac:dyDescent="0.2">
      <c r="D1370"/>
    </row>
    <row r="1371" spans="4:4" x14ac:dyDescent="0.2">
      <c r="D1371"/>
    </row>
    <row r="1372" spans="4:4" x14ac:dyDescent="0.2">
      <c r="D1372"/>
    </row>
    <row r="1373" spans="4:4" x14ac:dyDescent="0.2">
      <c r="D1373"/>
    </row>
    <row r="1374" spans="4:4" x14ac:dyDescent="0.2">
      <c r="D1374"/>
    </row>
    <row r="1375" spans="4:4" x14ac:dyDescent="0.2">
      <c r="D1375"/>
    </row>
    <row r="1376" spans="4:4" x14ac:dyDescent="0.2">
      <c r="D1376"/>
    </row>
    <row r="1377" spans="4:4" x14ac:dyDescent="0.2">
      <c r="D1377"/>
    </row>
    <row r="1378" spans="4:4" x14ac:dyDescent="0.2">
      <c r="D1378"/>
    </row>
    <row r="1379" spans="4:4" x14ac:dyDescent="0.2">
      <c r="D1379"/>
    </row>
    <row r="1380" spans="4:4" x14ac:dyDescent="0.2">
      <c r="D1380"/>
    </row>
    <row r="1381" spans="4:4" x14ac:dyDescent="0.2">
      <c r="D1381"/>
    </row>
    <row r="1382" spans="4:4" x14ac:dyDescent="0.2">
      <c r="D1382"/>
    </row>
    <row r="1383" spans="4:4" x14ac:dyDescent="0.2">
      <c r="D1383"/>
    </row>
    <row r="1384" spans="4:4" x14ac:dyDescent="0.2">
      <c r="D1384"/>
    </row>
    <row r="1385" spans="4:4" x14ac:dyDescent="0.2">
      <c r="D1385"/>
    </row>
    <row r="1386" spans="4:4" x14ac:dyDescent="0.2">
      <c r="D1386"/>
    </row>
    <row r="1387" spans="4:4" x14ac:dyDescent="0.2">
      <c r="D1387"/>
    </row>
    <row r="1388" spans="4:4" x14ac:dyDescent="0.2">
      <c r="D1388"/>
    </row>
    <row r="1389" spans="4:4" x14ac:dyDescent="0.2">
      <c r="D1389"/>
    </row>
    <row r="1390" spans="4:4" x14ac:dyDescent="0.2">
      <c r="D1390"/>
    </row>
    <row r="1391" spans="4:4" x14ac:dyDescent="0.2">
      <c r="D1391"/>
    </row>
    <row r="1392" spans="4:4" x14ac:dyDescent="0.2">
      <c r="D1392"/>
    </row>
    <row r="1393" spans="4:4" x14ac:dyDescent="0.2">
      <c r="D1393"/>
    </row>
    <row r="1394" spans="4:4" x14ac:dyDescent="0.2">
      <c r="D1394"/>
    </row>
    <row r="1395" spans="4:4" x14ac:dyDescent="0.2">
      <c r="D1395"/>
    </row>
    <row r="1396" spans="4:4" x14ac:dyDescent="0.2">
      <c r="D1396"/>
    </row>
    <row r="1397" spans="4:4" x14ac:dyDescent="0.2">
      <c r="D1397"/>
    </row>
    <row r="1398" spans="4:4" x14ac:dyDescent="0.2">
      <c r="D1398"/>
    </row>
    <row r="1399" spans="4:4" x14ac:dyDescent="0.2">
      <c r="D1399"/>
    </row>
    <row r="1400" spans="4:4" x14ac:dyDescent="0.2">
      <c r="D1400"/>
    </row>
    <row r="1401" spans="4:4" x14ac:dyDescent="0.2">
      <c r="D1401"/>
    </row>
    <row r="1402" spans="4:4" x14ac:dyDescent="0.2">
      <c r="D1402"/>
    </row>
    <row r="1403" spans="4:4" x14ac:dyDescent="0.2">
      <c r="D1403"/>
    </row>
    <row r="1404" spans="4:4" x14ac:dyDescent="0.2">
      <c r="D1404"/>
    </row>
    <row r="1405" spans="4:4" x14ac:dyDescent="0.2">
      <c r="D1405"/>
    </row>
    <row r="1406" spans="4:4" x14ac:dyDescent="0.2">
      <c r="D1406"/>
    </row>
    <row r="1407" spans="4:4" x14ac:dyDescent="0.2">
      <c r="D1407"/>
    </row>
    <row r="1408" spans="4:4" x14ac:dyDescent="0.2">
      <c r="D1408"/>
    </row>
    <row r="1409" spans="4:4" x14ac:dyDescent="0.2">
      <c r="D1409"/>
    </row>
    <row r="1410" spans="4:4" x14ac:dyDescent="0.2">
      <c r="D1410"/>
    </row>
    <row r="1411" spans="4:4" x14ac:dyDescent="0.2">
      <c r="D1411"/>
    </row>
    <row r="1412" spans="4:4" x14ac:dyDescent="0.2">
      <c r="D1412"/>
    </row>
    <row r="1413" spans="4:4" x14ac:dyDescent="0.2">
      <c r="D1413"/>
    </row>
    <row r="1414" spans="4:4" x14ac:dyDescent="0.2">
      <c r="D1414"/>
    </row>
    <row r="1415" spans="4:4" x14ac:dyDescent="0.2">
      <c r="D1415"/>
    </row>
    <row r="1416" spans="4:4" x14ac:dyDescent="0.2">
      <c r="D1416"/>
    </row>
    <row r="1417" spans="4:4" x14ac:dyDescent="0.2">
      <c r="D1417"/>
    </row>
    <row r="1418" spans="4:4" x14ac:dyDescent="0.2">
      <c r="D1418"/>
    </row>
    <row r="1419" spans="4:4" x14ac:dyDescent="0.2">
      <c r="D1419"/>
    </row>
    <row r="1420" spans="4:4" x14ac:dyDescent="0.2">
      <c r="D1420"/>
    </row>
    <row r="1421" spans="4:4" x14ac:dyDescent="0.2">
      <c r="D1421"/>
    </row>
    <row r="1422" spans="4:4" x14ac:dyDescent="0.2">
      <c r="D1422"/>
    </row>
    <row r="1423" spans="4:4" x14ac:dyDescent="0.2">
      <c r="D1423"/>
    </row>
    <row r="1424" spans="4:4" x14ac:dyDescent="0.2">
      <c r="D1424"/>
    </row>
    <row r="1425" spans="4:4" x14ac:dyDescent="0.2">
      <c r="D1425"/>
    </row>
    <row r="1426" spans="4:4" x14ac:dyDescent="0.2">
      <c r="D1426"/>
    </row>
    <row r="1427" spans="4:4" x14ac:dyDescent="0.2">
      <c r="D1427"/>
    </row>
    <row r="1428" spans="4:4" x14ac:dyDescent="0.2">
      <c r="D1428"/>
    </row>
    <row r="1429" spans="4:4" x14ac:dyDescent="0.2">
      <c r="D1429"/>
    </row>
    <row r="1430" spans="4:4" x14ac:dyDescent="0.2">
      <c r="D1430"/>
    </row>
    <row r="1431" spans="4:4" x14ac:dyDescent="0.2">
      <c r="D1431"/>
    </row>
    <row r="1432" spans="4:4" x14ac:dyDescent="0.2">
      <c r="D1432"/>
    </row>
    <row r="1433" spans="4:4" x14ac:dyDescent="0.2">
      <c r="D1433"/>
    </row>
    <row r="1434" spans="4:4" x14ac:dyDescent="0.2">
      <c r="D1434"/>
    </row>
    <row r="1435" spans="4:4" x14ac:dyDescent="0.2">
      <c r="D1435"/>
    </row>
    <row r="1436" spans="4:4" x14ac:dyDescent="0.2">
      <c r="D1436"/>
    </row>
    <row r="1437" spans="4:4" x14ac:dyDescent="0.2">
      <c r="D1437"/>
    </row>
    <row r="1438" spans="4:4" x14ac:dyDescent="0.2">
      <c r="D1438"/>
    </row>
    <row r="1439" spans="4:4" x14ac:dyDescent="0.2">
      <c r="D1439"/>
    </row>
    <row r="1440" spans="4:4" x14ac:dyDescent="0.2">
      <c r="D1440"/>
    </row>
    <row r="1441" spans="4:4" x14ac:dyDescent="0.2">
      <c r="D1441"/>
    </row>
    <row r="1442" spans="4:4" x14ac:dyDescent="0.2">
      <c r="D1442"/>
    </row>
    <row r="1443" spans="4:4" x14ac:dyDescent="0.2">
      <c r="D1443"/>
    </row>
    <row r="1444" spans="4:4" x14ac:dyDescent="0.2">
      <c r="D1444"/>
    </row>
    <row r="1445" spans="4:4" x14ac:dyDescent="0.2">
      <c r="D1445"/>
    </row>
    <row r="1446" spans="4:4" x14ac:dyDescent="0.2">
      <c r="D1446"/>
    </row>
    <row r="1447" spans="4:4" x14ac:dyDescent="0.2">
      <c r="D1447"/>
    </row>
    <row r="1448" spans="4:4" x14ac:dyDescent="0.2">
      <c r="D1448"/>
    </row>
    <row r="1449" spans="4:4" x14ac:dyDescent="0.2">
      <c r="D1449"/>
    </row>
    <row r="1450" spans="4:4" x14ac:dyDescent="0.2">
      <c r="D1450"/>
    </row>
    <row r="1451" spans="4:4" x14ac:dyDescent="0.2">
      <c r="D1451"/>
    </row>
    <row r="1452" spans="4:4" x14ac:dyDescent="0.2">
      <c r="D1452"/>
    </row>
    <row r="1453" spans="4:4" x14ac:dyDescent="0.2">
      <c r="D1453"/>
    </row>
    <row r="1454" spans="4:4" x14ac:dyDescent="0.2">
      <c r="D1454"/>
    </row>
    <row r="1455" spans="4:4" x14ac:dyDescent="0.2">
      <c r="D1455"/>
    </row>
    <row r="1456" spans="4:4" x14ac:dyDescent="0.2">
      <c r="D1456"/>
    </row>
    <row r="1457" spans="4:4" x14ac:dyDescent="0.2">
      <c r="D1457"/>
    </row>
    <row r="1458" spans="4:4" x14ac:dyDescent="0.2">
      <c r="D1458"/>
    </row>
    <row r="1459" spans="4:4" x14ac:dyDescent="0.2">
      <c r="D1459"/>
    </row>
    <row r="1460" spans="4:4" x14ac:dyDescent="0.2">
      <c r="D1460"/>
    </row>
    <row r="1461" spans="4:4" x14ac:dyDescent="0.2">
      <c r="D1461"/>
    </row>
    <row r="1462" spans="4:4" x14ac:dyDescent="0.2">
      <c r="D1462"/>
    </row>
    <row r="1463" spans="4:4" x14ac:dyDescent="0.2">
      <c r="D1463"/>
    </row>
    <row r="1464" spans="4:4" x14ac:dyDescent="0.2">
      <c r="D1464"/>
    </row>
    <row r="1465" spans="4:4" x14ac:dyDescent="0.2">
      <c r="D1465"/>
    </row>
    <row r="1466" spans="4:4" x14ac:dyDescent="0.2">
      <c r="D1466"/>
    </row>
    <row r="1467" spans="4:4" x14ac:dyDescent="0.2">
      <c r="D1467"/>
    </row>
    <row r="1468" spans="4:4" x14ac:dyDescent="0.2">
      <c r="D1468"/>
    </row>
    <row r="1469" spans="4:4" x14ac:dyDescent="0.2">
      <c r="D1469"/>
    </row>
    <row r="1470" spans="4:4" x14ac:dyDescent="0.2">
      <c r="D1470"/>
    </row>
    <row r="1471" spans="4:4" x14ac:dyDescent="0.2">
      <c r="D1471"/>
    </row>
    <row r="1472" spans="4:4" x14ac:dyDescent="0.2">
      <c r="D1472"/>
    </row>
    <row r="1473" spans="4:4" x14ac:dyDescent="0.2">
      <c r="D1473"/>
    </row>
    <row r="1474" spans="4:4" x14ac:dyDescent="0.2">
      <c r="D1474"/>
    </row>
    <row r="1475" spans="4:4" x14ac:dyDescent="0.2">
      <c r="D1475"/>
    </row>
    <row r="1476" spans="4:4" x14ac:dyDescent="0.2">
      <c r="D1476"/>
    </row>
    <row r="1477" spans="4:4" x14ac:dyDescent="0.2">
      <c r="D1477"/>
    </row>
    <row r="1478" spans="4:4" x14ac:dyDescent="0.2">
      <c r="D1478"/>
    </row>
    <row r="1479" spans="4:4" x14ac:dyDescent="0.2">
      <c r="D1479"/>
    </row>
    <row r="1480" spans="4:4" x14ac:dyDescent="0.2">
      <c r="D1480"/>
    </row>
    <row r="1481" spans="4:4" x14ac:dyDescent="0.2">
      <c r="D1481"/>
    </row>
    <row r="1482" spans="4:4" x14ac:dyDescent="0.2">
      <c r="D1482"/>
    </row>
    <row r="1483" spans="4:4" x14ac:dyDescent="0.2">
      <c r="D1483"/>
    </row>
    <row r="1484" spans="4:4" x14ac:dyDescent="0.2">
      <c r="D1484"/>
    </row>
    <row r="1485" spans="4:4" x14ac:dyDescent="0.2">
      <c r="D1485"/>
    </row>
    <row r="1486" spans="4:4" x14ac:dyDescent="0.2">
      <c r="D1486"/>
    </row>
    <row r="1487" spans="4:4" x14ac:dyDescent="0.2">
      <c r="D1487"/>
    </row>
    <row r="1488" spans="4:4" x14ac:dyDescent="0.2">
      <c r="D1488"/>
    </row>
    <row r="1489" spans="4:4" x14ac:dyDescent="0.2">
      <c r="D1489"/>
    </row>
    <row r="1490" spans="4:4" x14ac:dyDescent="0.2">
      <c r="D1490"/>
    </row>
    <row r="1491" spans="4:4" x14ac:dyDescent="0.2">
      <c r="D1491"/>
    </row>
    <row r="1492" spans="4:4" x14ac:dyDescent="0.2">
      <c r="D1492"/>
    </row>
    <row r="1493" spans="4:4" x14ac:dyDescent="0.2">
      <c r="D1493"/>
    </row>
    <row r="1494" spans="4:4" x14ac:dyDescent="0.2">
      <c r="D1494"/>
    </row>
    <row r="1495" spans="4:4" x14ac:dyDescent="0.2">
      <c r="D1495"/>
    </row>
    <row r="1496" spans="4:4" x14ac:dyDescent="0.2">
      <c r="D1496"/>
    </row>
    <row r="1497" spans="4:4" x14ac:dyDescent="0.2">
      <c r="D1497"/>
    </row>
    <row r="1498" spans="4:4" x14ac:dyDescent="0.2">
      <c r="D1498"/>
    </row>
    <row r="1499" spans="4:4" x14ac:dyDescent="0.2">
      <c r="D1499"/>
    </row>
    <row r="1500" spans="4:4" x14ac:dyDescent="0.2">
      <c r="D1500"/>
    </row>
    <row r="1501" spans="4:4" x14ac:dyDescent="0.2">
      <c r="D1501"/>
    </row>
    <row r="1502" spans="4:4" x14ac:dyDescent="0.2">
      <c r="D1502"/>
    </row>
    <row r="1503" spans="4:4" x14ac:dyDescent="0.2">
      <c r="D1503"/>
    </row>
    <row r="1504" spans="4:4" x14ac:dyDescent="0.2">
      <c r="D1504"/>
    </row>
    <row r="1505" spans="4:4" x14ac:dyDescent="0.2">
      <c r="D1505"/>
    </row>
    <row r="1506" spans="4:4" x14ac:dyDescent="0.2">
      <c r="D1506"/>
    </row>
    <row r="1507" spans="4:4" x14ac:dyDescent="0.2">
      <c r="D1507"/>
    </row>
    <row r="1508" spans="4:4" x14ac:dyDescent="0.2">
      <c r="D1508"/>
    </row>
    <row r="1509" spans="4:4" x14ac:dyDescent="0.2">
      <c r="D1509"/>
    </row>
    <row r="1510" spans="4:4" x14ac:dyDescent="0.2">
      <c r="D1510"/>
    </row>
    <row r="1511" spans="4:4" x14ac:dyDescent="0.2">
      <c r="D1511"/>
    </row>
    <row r="1512" spans="4:4" x14ac:dyDescent="0.2">
      <c r="D1512"/>
    </row>
    <row r="1513" spans="4:4" x14ac:dyDescent="0.2">
      <c r="D1513"/>
    </row>
    <row r="1514" spans="4:4" x14ac:dyDescent="0.2">
      <c r="D1514"/>
    </row>
    <row r="1515" spans="4:4" x14ac:dyDescent="0.2">
      <c r="D1515"/>
    </row>
    <row r="1516" spans="4:4" x14ac:dyDescent="0.2">
      <c r="D1516"/>
    </row>
    <row r="1517" spans="4:4" x14ac:dyDescent="0.2">
      <c r="D1517"/>
    </row>
    <row r="1518" spans="4:4" x14ac:dyDescent="0.2">
      <c r="D1518"/>
    </row>
    <row r="1519" spans="4:4" x14ac:dyDescent="0.2">
      <c r="D1519"/>
    </row>
    <row r="1520" spans="4:4" x14ac:dyDescent="0.2">
      <c r="D1520"/>
    </row>
    <row r="1521" spans="4:4" x14ac:dyDescent="0.2">
      <c r="D1521"/>
    </row>
    <row r="1522" spans="4:4" x14ac:dyDescent="0.2">
      <c r="D1522"/>
    </row>
    <row r="1523" spans="4:4" x14ac:dyDescent="0.2">
      <c r="D1523"/>
    </row>
    <row r="1524" spans="4:4" x14ac:dyDescent="0.2">
      <c r="D1524"/>
    </row>
    <row r="1525" spans="4:4" x14ac:dyDescent="0.2">
      <c r="D1525"/>
    </row>
    <row r="1526" spans="4:4" x14ac:dyDescent="0.2">
      <c r="D1526"/>
    </row>
    <row r="1527" spans="4:4" x14ac:dyDescent="0.2">
      <c r="D1527"/>
    </row>
    <row r="1528" spans="4:4" x14ac:dyDescent="0.2">
      <c r="D1528"/>
    </row>
    <row r="1529" spans="4:4" x14ac:dyDescent="0.2">
      <c r="D1529"/>
    </row>
    <row r="1530" spans="4:4" x14ac:dyDescent="0.2">
      <c r="D1530"/>
    </row>
    <row r="1531" spans="4:4" x14ac:dyDescent="0.2">
      <c r="D1531"/>
    </row>
    <row r="1532" spans="4:4" x14ac:dyDescent="0.2">
      <c r="D1532"/>
    </row>
    <row r="1533" spans="4:4" x14ac:dyDescent="0.2">
      <c r="D1533"/>
    </row>
    <row r="1534" spans="4:4" x14ac:dyDescent="0.2">
      <c r="D1534"/>
    </row>
    <row r="1535" spans="4:4" x14ac:dyDescent="0.2">
      <c r="D1535"/>
    </row>
    <row r="1536" spans="4:4" x14ac:dyDescent="0.2">
      <c r="D1536"/>
    </row>
    <row r="1537" spans="4:4" x14ac:dyDescent="0.2">
      <c r="D1537"/>
    </row>
    <row r="1538" spans="4:4" x14ac:dyDescent="0.2">
      <c r="D1538"/>
    </row>
    <row r="1539" spans="4:4" x14ac:dyDescent="0.2">
      <c r="D1539"/>
    </row>
    <row r="1540" spans="4:4" x14ac:dyDescent="0.2">
      <c r="D1540"/>
    </row>
    <row r="1541" spans="4:4" x14ac:dyDescent="0.2">
      <c r="D1541"/>
    </row>
    <row r="1542" spans="4:4" x14ac:dyDescent="0.2">
      <c r="D1542"/>
    </row>
    <row r="1543" spans="4:4" x14ac:dyDescent="0.2">
      <c r="D1543"/>
    </row>
    <row r="1544" spans="4:4" x14ac:dyDescent="0.2">
      <c r="D1544"/>
    </row>
    <row r="1545" spans="4:4" x14ac:dyDescent="0.2">
      <c r="D1545"/>
    </row>
    <row r="1546" spans="4:4" x14ac:dyDescent="0.2">
      <c r="D1546"/>
    </row>
    <row r="1547" spans="4:4" x14ac:dyDescent="0.2">
      <c r="D1547"/>
    </row>
    <row r="1548" spans="4:4" x14ac:dyDescent="0.2">
      <c r="D1548"/>
    </row>
    <row r="1549" spans="4:4" x14ac:dyDescent="0.2">
      <c r="D1549"/>
    </row>
    <row r="1550" spans="4:4" x14ac:dyDescent="0.2">
      <c r="D1550"/>
    </row>
    <row r="1551" spans="4:4" x14ac:dyDescent="0.2">
      <c r="D1551"/>
    </row>
    <row r="1552" spans="4:4" x14ac:dyDescent="0.2">
      <c r="D1552"/>
    </row>
    <row r="1553" spans="4:4" x14ac:dyDescent="0.2">
      <c r="D1553"/>
    </row>
    <row r="1554" spans="4:4" x14ac:dyDescent="0.2">
      <c r="D1554"/>
    </row>
    <row r="1555" spans="4:4" x14ac:dyDescent="0.2">
      <c r="D1555"/>
    </row>
    <row r="1556" spans="4:4" x14ac:dyDescent="0.2">
      <c r="D1556"/>
    </row>
    <row r="1557" spans="4:4" x14ac:dyDescent="0.2">
      <c r="D1557"/>
    </row>
    <row r="1558" spans="4:4" x14ac:dyDescent="0.2">
      <c r="D1558"/>
    </row>
    <row r="1559" spans="4:4" x14ac:dyDescent="0.2">
      <c r="D1559"/>
    </row>
    <row r="1560" spans="4:4" x14ac:dyDescent="0.2">
      <c r="D1560"/>
    </row>
    <row r="1561" spans="4:4" x14ac:dyDescent="0.2">
      <c r="D1561"/>
    </row>
    <row r="1562" spans="4:4" x14ac:dyDescent="0.2">
      <c r="D1562"/>
    </row>
    <row r="1563" spans="4:4" x14ac:dyDescent="0.2">
      <c r="D1563"/>
    </row>
    <row r="1564" spans="4:4" x14ac:dyDescent="0.2">
      <c r="D1564"/>
    </row>
    <row r="1565" spans="4:4" x14ac:dyDescent="0.2">
      <c r="D1565"/>
    </row>
    <row r="1566" spans="4:4" x14ac:dyDescent="0.2">
      <c r="D1566"/>
    </row>
    <row r="1567" spans="4:4" x14ac:dyDescent="0.2">
      <c r="D1567"/>
    </row>
    <row r="1568" spans="4:4" x14ac:dyDescent="0.2">
      <c r="D1568"/>
    </row>
    <row r="1569" spans="4:4" x14ac:dyDescent="0.2">
      <c r="D1569"/>
    </row>
    <row r="1570" spans="4:4" x14ac:dyDescent="0.2">
      <c r="D1570"/>
    </row>
    <row r="1571" spans="4:4" x14ac:dyDescent="0.2">
      <c r="D1571"/>
    </row>
    <row r="1572" spans="4:4" x14ac:dyDescent="0.2">
      <c r="D1572"/>
    </row>
    <row r="1573" spans="4:4" x14ac:dyDescent="0.2">
      <c r="D1573"/>
    </row>
    <row r="1574" spans="4:4" x14ac:dyDescent="0.2">
      <c r="D1574"/>
    </row>
    <row r="1575" spans="4:4" x14ac:dyDescent="0.2">
      <c r="D1575"/>
    </row>
    <row r="1576" spans="4:4" x14ac:dyDescent="0.2">
      <c r="D1576"/>
    </row>
    <row r="1577" spans="4:4" x14ac:dyDescent="0.2">
      <c r="D1577"/>
    </row>
    <row r="1578" spans="4:4" x14ac:dyDescent="0.2">
      <c r="D1578"/>
    </row>
    <row r="1579" spans="4:4" x14ac:dyDescent="0.2">
      <c r="D1579"/>
    </row>
    <row r="1580" spans="4:4" x14ac:dyDescent="0.2">
      <c r="D1580"/>
    </row>
    <row r="1581" spans="4:4" x14ac:dyDescent="0.2">
      <c r="D1581"/>
    </row>
    <row r="1582" spans="4:4" x14ac:dyDescent="0.2">
      <c r="D1582"/>
    </row>
    <row r="1583" spans="4:4" x14ac:dyDescent="0.2">
      <c r="D1583"/>
    </row>
    <row r="1584" spans="4:4" x14ac:dyDescent="0.2">
      <c r="D1584"/>
    </row>
    <row r="1585" spans="4:4" x14ac:dyDescent="0.2">
      <c r="D1585"/>
    </row>
    <row r="1586" spans="4:4" x14ac:dyDescent="0.2">
      <c r="D1586"/>
    </row>
    <row r="1587" spans="4:4" x14ac:dyDescent="0.2">
      <c r="D1587"/>
    </row>
    <row r="1588" spans="4:4" x14ac:dyDescent="0.2">
      <c r="D1588"/>
    </row>
    <row r="1589" spans="4:4" x14ac:dyDescent="0.2">
      <c r="D1589"/>
    </row>
    <row r="1590" spans="4:4" x14ac:dyDescent="0.2">
      <c r="D1590"/>
    </row>
    <row r="1591" spans="4:4" x14ac:dyDescent="0.2">
      <c r="D1591"/>
    </row>
    <row r="1592" spans="4:4" x14ac:dyDescent="0.2">
      <c r="D1592"/>
    </row>
    <row r="1593" spans="4:4" x14ac:dyDescent="0.2">
      <c r="D1593"/>
    </row>
    <row r="1594" spans="4:4" x14ac:dyDescent="0.2">
      <c r="D1594"/>
    </row>
    <row r="1595" spans="4:4" x14ac:dyDescent="0.2">
      <c r="D1595"/>
    </row>
    <row r="1596" spans="4:4" x14ac:dyDescent="0.2">
      <c r="D1596"/>
    </row>
    <row r="1597" spans="4:4" x14ac:dyDescent="0.2">
      <c r="D1597"/>
    </row>
    <row r="1598" spans="4:4" x14ac:dyDescent="0.2">
      <c r="D1598"/>
    </row>
    <row r="1599" spans="4:4" x14ac:dyDescent="0.2">
      <c r="D1599"/>
    </row>
    <row r="1600" spans="4:4" x14ac:dyDescent="0.2">
      <c r="D1600"/>
    </row>
    <row r="1601" spans="4:4" x14ac:dyDescent="0.2">
      <c r="D1601"/>
    </row>
    <row r="1602" spans="4:4" x14ac:dyDescent="0.2">
      <c r="D1602"/>
    </row>
    <row r="1603" spans="4:4" x14ac:dyDescent="0.2">
      <c r="D1603"/>
    </row>
    <row r="1604" spans="4:4" x14ac:dyDescent="0.2">
      <c r="D1604"/>
    </row>
    <row r="1605" spans="4:4" x14ac:dyDescent="0.2">
      <c r="D1605"/>
    </row>
    <row r="1606" spans="4:4" x14ac:dyDescent="0.2">
      <c r="D1606"/>
    </row>
    <row r="1607" spans="4:4" x14ac:dyDescent="0.2">
      <c r="D1607"/>
    </row>
    <row r="1608" spans="4:4" x14ac:dyDescent="0.2">
      <c r="D1608"/>
    </row>
    <row r="1609" spans="4:4" x14ac:dyDescent="0.2">
      <c r="D1609"/>
    </row>
    <row r="1610" spans="4:4" x14ac:dyDescent="0.2">
      <c r="D1610"/>
    </row>
    <row r="1611" spans="4:4" x14ac:dyDescent="0.2">
      <c r="D1611"/>
    </row>
    <row r="1612" spans="4:4" x14ac:dyDescent="0.2">
      <c r="D1612"/>
    </row>
    <row r="1613" spans="4:4" x14ac:dyDescent="0.2">
      <c r="D1613"/>
    </row>
    <row r="1614" spans="4:4" x14ac:dyDescent="0.2">
      <c r="D1614"/>
    </row>
    <row r="1615" spans="4:4" x14ac:dyDescent="0.2">
      <c r="D1615"/>
    </row>
    <row r="1616" spans="4:4" x14ac:dyDescent="0.2">
      <c r="D1616"/>
    </row>
    <row r="1617" spans="4:4" x14ac:dyDescent="0.2">
      <c r="D1617"/>
    </row>
    <row r="1618" spans="4:4" x14ac:dyDescent="0.2">
      <c r="D1618"/>
    </row>
    <row r="1619" spans="4:4" x14ac:dyDescent="0.2">
      <c r="D1619"/>
    </row>
    <row r="1620" spans="4:4" x14ac:dyDescent="0.2">
      <c r="D1620"/>
    </row>
    <row r="1621" spans="4:4" x14ac:dyDescent="0.2">
      <c r="D1621"/>
    </row>
    <row r="1622" spans="4:4" x14ac:dyDescent="0.2">
      <c r="D1622"/>
    </row>
    <row r="1623" spans="4:4" x14ac:dyDescent="0.2">
      <c r="D1623"/>
    </row>
    <row r="1624" spans="4:4" x14ac:dyDescent="0.2">
      <c r="D1624"/>
    </row>
    <row r="1625" spans="4:4" x14ac:dyDescent="0.2">
      <c r="D1625"/>
    </row>
    <row r="1626" spans="4:4" x14ac:dyDescent="0.2">
      <c r="D1626"/>
    </row>
    <row r="1627" spans="4:4" x14ac:dyDescent="0.2">
      <c r="D1627"/>
    </row>
    <row r="1628" spans="4:4" x14ac:dyDescent="0.2">
      <c r="D1628"/>
    </row>
    <row r="1629" spans="4:4" x14ac:dyDescent="0.2">
      <c r="D1629"/>
    </row>
    <row r="1630" spans="4:4" x14ac:dyDescent="0.2">
      <c r="D1630"/>
    </row>
    <row r="1631" spans="4:4" x14ac:dyDescent="0.2">
      <c r="D1631"/>
    </row>
    <row r="1632" spans="4:4" x14ac:dyDescent="0.2">
      <c r="D1632"/>
    </row>
    <row r="1633" spans="4:4" x14ac:dyDescent="0.2">
      <c r="D1633"/>
    </row>
    <row r="1634" spans="4:4" x14ac:dyDescent="0.2">
      <c r="D1634"/>
    </row>
    <row r="1635" spans="4:4" x14ac:dyDescent="0.2">
      <c r="D1635"/>
    </row>
    <row r="1636" spans="4:4" x14ac:dyDescent="0.2">
      <c r="D1636"/>
    </row>
    <row r="1637" spans="4:4" x14ac:dyDescent="0.2">
      <c r="D1637"/>
    </row>
    <row r="1638" spans="4:4" x14ac:dyDescent="0.2">
      <c r="D1638"/>
    </row>
    <row r="1639" spans="4:4" x14ac:dyDescent="0.2">
      <c r="D1639"/>
    </row>
    <row r="1640" spans="4:4" x14ac:dyDescent="0.2">
      <c r="D1640"/>
    </row>
    <row r="1641" spans="4:4" x14ac:dyDescent="0.2">
      <c r="D1641"/>
    </row>
    <row r="1642" spans="4:4" x14ac:dyDescent="0.2">
      <c r="D1642"/>
    </row>
    <row r="1643" spans="4:4" x14ac:dyDescent="0.2">
      <c r="D1643"/>
    </row>
    <row r="1644" spans="4:4" x14ac:dyDescent="0.2">
      <c r="D1644"/>
    </row>
    <row r="1645" spans="4:4" x14ac:dyDescent="0.2">
      <c r="D1645"/>
    </row>
    <row r="1646" spans="4:4" x14ac:dyDescent="0.2">
      <c r="D1646"/>
    </row>
    <row r="1647" spans="4:4" x14ac:dyDescent="0.2">
      <c r="D1647"/>
    </row>
    <row r="1648" spans="4:4" x14ac:dyDescent="0.2">
      <c r="D1648"/>
    </row>
    <row r="1649" spans="4:4" x14ac:dyDescent="0.2">
      <c r="D1649"/>
    </row>
    <row r="1650" spans="4:4" x14ac:dyDescent="0.2">
      <c r="D1650"/>
    </row>
    <row r="1651" spans="4:4" x14ac:dyDescent="0.2">
      <c r="D1651"/>
    </row>
    <row r="1652" spans="4:4" x14ac:dyDescent="0.2">
      <c r="D1652"/>
    </row>
    <row r="1653" spans="4:4" x14ac:dyDescent="0.2">
      <c r="D1653"/>
    </row>
    <row r="1654" spans="4:4" x14ac:dyDescent="0.2">
      <c r="D1654"/>
    </row>
    <row r="1655" spans="4:4" x14ac:dyDescent="0.2">
      <c r="D1655"/>
    </row>
    <row r="1656" spans="4:4" x14ac:dyDescent="0.2">
      <c r="D1656"/>
    </row>
    <row r="1657" spans="4:4" x14ac:dyDescent="0.2">
      <c r="D1657"/>
    </row>
    <row r="1658" spans="4:4" x14ac:dyDescent="0.2">
      <c r="D1658"/>
    </row>
    <row r="1659" spans="4:4" x14ac:dyDescent="0.2">
      <c r="D1659"/>
    </row>
    <row r="1660" spans="4:4" x14ac:dyDescent="0.2">
      <c r="D1660"/>
    </row>
    <row r="1661" spans="4:4" x14ac:dyDescent="0.2">
      <c r="D1661"/>
    </row>
    <row r="1662" spans="4:4" x14ac:dyDescent="0.2">
      <c r="D1662"/>
    </row>
    <row r="1663" spans="4:4" x14ac:dyDescent="0.2">
      <c r="D1663"/>
    </row>
    <row r="1664" spans="4:4" x14ac:dyDescent="0.2">
      <c r="D1664"/>
    </row>
    <row r="1665" spans="4:4" x14ac:dyDescent="0.2">
      <c r="D1665"/>
    </row>
    <row r="1666" spans="4:4" x14ac:dyDescent="0.2">
      <c r="D1666"/>
    </row>
    <row r="1667" spans="4:4" x14ac:dyDescent="0.2">
      <c r="D1667"/>
    </row>
    <row r="1668" spans="4:4" x14ac:dyDescent="0.2">
      <c r="D1668"/>
    </row>
    <row r="1669" spans="4:4" x14ac:dyDescent="0.2">
      <c r="D1669"/>
    </row>
    <row r="1670" spans="4:4" x14ac:dyDescent="0.2">
      <c r="D1670"/>
    </row>
    <row r="1671" spans="4:4" x14ac:dyDescent="0.2">
      <c r="D1671"/>
    </row>
    <row r="1672" spans="4:4" x14ac:dyDescent="0.2">
      <c r="D1672"/>
    </row>
    <row r="1673" spans="4:4" x14ac:dyDescent="0.2">
      <c r="D1673"/>
    </row>
    <row r="1674" spans="4:4" x14ac:dyDescent="0.2">
      <c r="D1674"/>
    </row>
    <row r="1675" spans="4:4" x14ac:dyDescent="0.2">
      <c r="D1675"/>
    </row>
    <row r="1676" spans="4:4" x14ac:dyDescent="0.2">
      <c r="D1676"/>
    </row>
    <row r="1677" spans="4:4" x14ac:dyDescent="0.2">
      <c r="D1677"/>
    </row>
    <row r="1678" spans="4:4" x14ac:dyDescent="0.2">
      <c r="D1678"/>
    </row>
    <row r="1679" spans="4:4" x14ac:dyDescent="0.2">
      <c r="D1679"/>
    </row>
    <row r="1680" spans="4:4" x14ac:dyDescent="0.2">
      <c r="D1680"/>
    </row>
    <row r="1681" spans="4:4" x14ac:dyDescent="0.2">
      <c r="D1681"/>
    </row>
    <row r="1682" spans="4:4" x14ac:dyDescent="0.2">
      <c r="D1682"/>
    </row>
    <row r="1683" spans="4:4" x14ac:dyDescent="0.2">
      <c r="D1683"/>
    </row>
    <row r="1684" spans="4:4" x14ac:dyDescent="0.2">
      <c r="D1684"/>
    </row>
    <row r="1685" spans="4:4" x14ac:dyDescent="0.2">
      <c r="D1685"/>
    </row>
    <row r="1686" spans="4:4" x14ac:dyDescent="0.2">
      <c r="D1686"/>
    </row>
    <row r="1687" spans="4:4" x14ac:dyDescent="0.2">
      <c r="D1687"/>
    </row>
    <row r="1688" spans="4:4" x14ac:dyDescent="0.2">
      <c r="D1688"/>
    </row>
    <row r="1689" spans="4:4" x14ac:dyDescent="0.2">
      <c r="D1689"/>
    </row>
    <row r="1690" spans="4:4" x14ac:dyDescent="0.2">
      <c r="D1690"/>
    </row>
    <row r="1691" spans="4:4" x14ac:dyDescent="0.2">
      <c r="D1691"/>
    </row>
    <row r="1692" spans="4:4" x14ac:dyDescent="0.2">
      <c r="D1692"/>
    </row>
    <row r="1693" spans="4:4" x14ac:dyDescent="0.2">
      <c r="D1693"/>
    </row>
    <row r="1694" spans="4:4" x14ac:dyDescent="0.2">
      <c r="D1694"/>
    </row>
    <row r="1695" spans="4:4" x14ac:dyDescent="0.2">
      <c r="D1695"/>
    </row>
    <row r="1696" spans="4:4" x14ac:dyDescent="0.2">
      <c r="D1696"/>
    </row>
    <row r="1697" spans="4:4" x14ac:dyDescent="0.2">
      <c r="D1697"/>
    </row>
    <row r="1698" spans="4:4" x14ac:dyDescent="0.2">
      <c r="D1698"/>
    </row>
    <row r="1699" spans="4:4" x14ac:dyDescent="0.2">
      <c r="D1699"/>
    </row>
    <row r="1700" spans="4:4" x14ac:dyDescent="0.2">
      <c r="D1700"/>
    </row>
    <row r="1701" spans="4:4" x14ac:dyDescent="0.2">
      <c r="D1701"/>
    </row>
    <row r="1702" spans="4:4" x14ac:dyDescent="0.2">
      <c r="D1702"/>
    </row>
    <row r="1703" spans="4:4" x14ac:dyDescent="0.2">
      <c r="D1703"/>
    </row>
    <row r="1704" spans="4:4" x14ac:dyDescent="0.2">
      <c r="D1704"/>
    </row>
    <row r="1705" spans="4:4" x14ac:dyDescent="0.2">
      <c r="D1705"/>
    </row>
    <row r="1706" spans="4:4" x14ac:dyDescent="0.2">
      <c r="D1706"/>
    </row>
    <row r="1707" spans="4:4" x14ac:dyDescent="0.2">
      <c r="D1707"/>
    </row>
    <row r="1708" spans="4:4" x14ac:dyDescent="0.2">
      <c r="D1708"/>
    </row>
    <row r="1709" spans="4:4" x14ac:dyDescent="0.2">
      <c r="D1709"/>
    </row>
    <row r="1710" spans="4:4" x14ac:dyDescent="0.2">
      <c r="D1710"/>
    </row>
    <row r="1711" spans="4:4" x14ac:dyDescent="0.2">
      <c r="D1711"/>
    </row>
    <row r="1712" spans="4:4" x14ac:dyDescent="0.2">
      <c r="D1712"/>
    </row>
    <row r="1713" spans="4:4" x14ac:dyDescent="0.2">
      <c r="D1713"/>
    </row>
    <row r="1714" spans="4:4" x14ac:dyDescent="0.2">
      <c r="D1714"/>
    </row>
    <row r="1715" spans="4:4" x14ac:dyDescent="0.2">
      <c r="D1715"/>
    </row>
    <row r="1716" spans="4:4" x14ac:dyDescent="0.2">
      <c r="D1716"/>
    </row>
    <row r="1717" spans="4:4" x14ac:dyDescent="0.2">
      <c r="D1717"/>
    </row>
    <row r="1718" spans="4:4" x14ac:dyDescent="0.2">
      <c r="D1718"/>
    </row>
    <row r="1719" spans="4:4" x14ac:dyDescent="0.2">
      <c r="D1719"/>
    </row>
    <row r="1720" spans="4:4" x14ac:dyDescent="0.2">
      <c r="D1720"/>
    </row>
    <row r="1721" spans="4:4" x14ac:dyDescent="0.2">
      <c r="D1721"/>
    </row>
    <row r="1722" spans="4:4" x14ac:dyDescent="0.2">
      <c r="D1722"/>
    </row>
    <row r="1723" spans="4:4" x14ac:dyDescent="0.2">
      <c r="D1723"/>
    </row>
    <row r="1724" spans="4:4" x14ac:dyDescent="0.2">
      <c r="D1724"/>
    </row>
    <row r="1725" spans="4:4" x14ac:dyDescent="0.2">
      <c r="D1725"/>
    </row>
    <row r="1726" spans="4:4" x14ac:dyDescent="0.2">
      <c r="D1726"/>
    </row>
    <row r="1727" spans="4:4" x14ac:dyDescent="0.2">
      <c r="D1727"/>
    </row>
    <row r="1728" spans="4:4" x14ac:dyDescent="0.2">
      <c r="D1728"/>
    </row>
    <row r="1729" spans="4:4" x14ac:dyDescent="0.2">
      <c r="D1729"/>
    </row>
    <row r="1730" spans="4:4" x14ac:dyDescent="0.2">
      <c r="D1730"/>
    </row>
    <row r="1731" spans="4:4" x14ac:dyDescent="0.2">
      <c r="D1731"/>
    </row>
    <row r="1732" spans="4:4" x14ac:dyDescent="0.2">
      <c r="D1732"/>
    </row>
    <row r="1733" spans="4:4" x14ac:dyDescent="0.2">
      <c r="D1733"/>
    </row>
    <row r="1734" spans="4:4" x14ac:dyDescent="0.2">
      <c r="D1734"/>
    </row>
    <row r="1735" spans="4:4" x14ac:dyDescent="0.2">
      <c r="D1735"/>
    </row>
    <row r="1736" spans="4:4" x14ac:dyDescent="0.2">
      <c r="D1736"/>
    </row>
    <row r="1737" spans="4:4" x14ac:dyDescent="0.2">
      <c r="D1737"/>
    </row>
    <row r="1738" spans="4:4" x14ac:dyDescent="0.2">
      <c r="D1738"/>
    </row>
    <row r="1739" spans="4:4" x14ac:dyDescent="0.2">
      <c r="D1739"/>
    </row>
    <row r="1740" spans="4:4" x14ac:dyDescent="0.2">
      <c r="D1740"/>
    </row>
    <row r="1741" spans="4:4" x14ac:dyDescent="0.2">
      <c r="D1741"/>
    </row>
    <row r="1742" spans="4:4" x14ac:dyDescent="0.2">
      <c r="D1742"/>
    </row>
    <row r="1743" spans="4:4" x14ac:dyDescent="0.2">
      <c r="D1743"/>
    </row>
    <row r="1744" spans="4:4" x14ac:dyDescent="0.2">
      <c r="D1744"/>
    </row>
    <row r="1745" spans="4:4" x14ac:dyDescent="0.2">
      <c r="D1745"/>
    </row>
    <row r="1746" spans="4:4" x14ac:dyDescent="0.2">
      <c r="D1746"/>
    </row>
    <row r="1747" spans="4:4" x14ac:dyDescent="0.2">
      <c r="D1747"/>
    </row>
    <row r="1748" spans="4:4" x14ac:dyDescent="0.2">
      <c r="D1748"/>
    </row>
    <row r="1749" spans="4:4" x14ac:dyDescent="0.2">
      <c r="D1749"/>
    </row>
    <row r="1750" spans="4:4" x14ac:dyDescent="0.2">
      <c r="D1750"/>
    </row>
    <row r="1751" spans="4:4" x14ac:dyDescent="0.2">
      <c r="D1751"/>
    </row>
    <row r="1752" spans="4:4" x14ac:dyDescent="0.2">
      <c r="D1752"/>
    </row>
    <row r="1753" spans="4:4" x14ac:dyDescent="0.2">
      <c r="D1753"/>
    </row>
    <row r="1754" spans="4:4" x14ac:dyDescent="0.2">
      <c r="D1754"/>
    </row>
    <row r="1755" spans="4:4" x14ac:dyDescent="0.2">
      <c r="D1755"/>
    </row>
    <row r="1756" spans="4:4" x14ac:dyDescent="0.2">
      <c r="D1756"/>
    </row>
    <row r="1757" spans="4:4" x14ac:dyDescent="0.2">
      <c r="D1757"/>
    </row>
    <row r="1758" spans="4:4" x14ac:dyDescent="0.2">
      <c r="D1758"/>
    </row>
    <row r="1759" spans="4:4" x14ac:dyDescent="0.2">
      <c r="D1759"/>
    </row>
    <row r="1760" spans="4:4" x14ac:dyDescent="0.2">
      <c r="D1760"/>
    </row>
    <row r="1761" spans="4:4" x14ac:dyDescent="0.2">
      <c r="D1761"/>
    </row>
    <row r="1762" spans="4:4" x14ac:dyDescent="0.2">
      <c r="D1762"/>
    </row>
    <row r="1763" spans="4:4" x14ac:dyDescent="0.2">
      <c r="D1763"/>
    </row>
    <row r="1764" spans="4:4" x14ac:dyDescent="0.2">
      <c r="D1764"/>
    </row>
    <row r="1765" spans="4:4" x14ac:dyDescent="0.2">
      <c r="D1765"/>
    </row>
    <row r="1766" spans="4:4" x14ac:dyDescent="0.2">
      <c r="D1766"/>
    </row>
    <row r="1767" spans="4:4" x14ac:dyDescent="0.2">
      <c r="D1767"/>
    </row>
    <row r="1768" spans="4:4" x14ac:dyDescent="0.2">
      <c r="D1768"/>
    </row>
    <row r="1769" spans="4:4" x14ac:dyDescent="0.2">
      <c r="D1769"/>
    </row>
    <row r="1770" spans="4:4" x14ac:dyDescent="0.2">
      <c r="D1770"/>
    </row>
    <row r="1771" spans="4:4" x14ac:dyDescent="0.2">
      <c r="D1771"/>
    </row>
    <row r="1772" spans="4:4" x14ac:dyDescent="0.2">
      <c r="D1772"/>
    </row>
    <row r="1773" spans="4:4" x14ac:dyDescent="0.2">
      <c r="D1773"/>
    </row>
    <row r="1774" spans="4:4" x14ac:dyDescent="0.2">
      <c r="D1774"/>
    </row>
    <row r="1775" spans="4:4" x14ac:dyDescent="0.2">
      <c r="D1775"/>
    </row>
    <row r="1776" spans="4:4" x14ac:dyDescent="0.2">
      <c r="D1776"/>
    </row>
    <row r="1777" spans="4:4" x14ac:dyDescent="0.2">
      <c r="D1777"/>
    </row>
    <row r="1778" spans="4:4" x14ac:dyDescent="0.2">
      <c r="D1778"/>
    </row>
    <row r="1779" spans="4:4" x14ac:dyDescent="0.2">
      <c r="D1779"/>
    </row>
    <row r="1780" spans="4:4" x14ac:dyDescent="0.2">
      <c r="D1780"/>
    </row>
    <row r="1781" spans="4:4" x14ac:dyDescent="0.2">
      <c r="D1781"/>
    </row>
    <row r="1782" spans="4:4" x14ac:dyDescent="0.2">
      <c r="D1782"/>
    </row>
    <row r="1783" spans="4:4" x14ac:dyDescent="0.2">
      <c r="D1783"/>
    </row>
    <row r="1784" spans="4:4" x14ac:dyDescent="0.2">
      <c r="D1784"/>
    </row>
    <row r="1785" spans="4:4" x14ac:dyDescent="0.2">
      <c r="D1785"/>
    </row>
    <row r="1786" spans="4:4" x14ac:dyDescent="0.2">
      <c r="D1786"/>
    </row>
    <row r="1787" spans="4:4" x14ac:dyDescent="0.2">
      <c r="D1787"/>
    </row>
    <row r="1788" spans="4:4" x14ac:dyDescent="0.2">
      <c r="D1788"/>
    </row>
    <row r="1789" spans="4:4" x14ac:dyDescent="0.2">
      <c r="D1789"/>
    </row>
    <row r="1790" spans="4:4" x14ac:dyDescent="0.2">
      <c r="D1790"/>
    </row>
    <row r="1791" spans="4:4" x14ac:dyDescent="0.2">
      <c r="D1791"/>
    </row>
    <row r="1792" spans="4:4" x14ac:dyDescent="0.2">
      <c r="D1792"/>
    </row>
    <row r="1793" spans="4:4" x14ac:dyDescent="0.2">
      <c r="D1793"/>
    </row>
    <row r="1794" spans="4:4" x14ac:dyDescent="0.2">
      <c r="D1794"/>
    </row>
    <row r="1795" spans="4:4" x14ac:dyDescent="0.2">
      <c r="D1795"/>
    </row>
    <row r="1796" spans="4:4" x14ac:dyDescent="0.2">
      <c r="D1796"/>
    </row>
    <row r="1797" spans="4:4" x14ac:dyDescent="0.2">
      <c r="D1797"/>
    </row>
    <row r="1798" spans="4:4" x14ac:dyDescent="0.2">
      <c r="D1798"/>
    </row>
    <row r="1799" spans="4:4" x14ac:dyDescent="0.2">
      <c r="D1799"/>
    </row>
    <row r="1800" spans="4:4" x14ac:dyDescent="0.2">
      <c r="D1800"/>
    </row>
    <row r="1801" spans="4:4" x14ac:dyDescent="0.2">
      <c r="D1801"/>
    </row>
    <row r="1802" spans="4:4" x14ac:dyDescent="0.2">
      <c r="D1802"/>
    </row>
    <row r="1803" spans="4:4" x14ac:dyDescent="0.2">
      <c r="D1803"/>
    </row>
    <row r="1804" spans="4:4" x14ac:dyDescent="0.2">
      <c r="D1804"/>
    </row>
    <row r="1805" spans="4:4" x14ac:dyDescent="0.2">
      <c r="D1805"/>
    </row>
    <row r="1806" spans="4:4" x14ac:dyDescent="0.2">
      <c r="D1806"/>
    </row>
    <row r="1807" spans="4:4" x14ac:dyDescent="0.2">
      <c r="D1807"/>
    </row>
    <row r="1808" spans="4:4" x14ac:dyDescent="0.2">
      <c r="D1808"/>
    </row>
    <row r="1809" spans="4:4" x14ac:dyDescent="0.2">
      <c r="D1809"/>
    </row>
    <row r="1810" spans="4:4" x14ac:dyDescent="0.2">
      <c r="D1810"/>
    </row>
    <row r="1811" spans="4:4" x14ac:dyDescent="0.2">
      <c r="D1811"/>
    </row>
    <row r="1812" spans="4:4" x14ac:dyDescent="0.2">
      <c r="D1812"/>
    </row>
    <row r="1813" spans="4:4" x14ac:dyDescent="0.2">
      <c r="D1813"/>
    </row>
    <row r="1814" spans="4:4" x14ac:dyDescent="0.2">
      <c r="D1814"/>
    </row>
    <row r="1815" spans="4:4" x14ac:dyDescent="0.2">
      <c r="D1815"/>
    </row>
    <row r="1816" spans="4:4" x14ac:dyDescent="0.2">
      <c r="D1816"/>
    </row>
    <row r="1817" spans="4:4" x14ac:dyDescent="0.2">
      <c r="D1817"/>
    </row>
    <row r="1818" spans="4:4" x14ac:dyDescent="0.2">
      <c r="D1818"/>
    </row>
    <row r="1819" spans="4:4" x14ac:dyDescent="0.2">
      <c r="D1819"/>
    </row>
    <row r="1820" spans="4:4" x14ac:dyDescent="0.2">
      <c r="D1820"/>
    </row>
    <row r="1821" spans="4:4" x14ac:dyDescent="0.2">
      <c r="D1821"/>
    </row>
    <row r="1822" spans="4:4" x14ac:dyDescent="0.2">
      <c r="D1822"/>
    </row>
    <row r="1823" spans="4:4" x14ac:dyDescent="0.2">
      <c r="D1823"/>
    </row>
    <row r="1824" spans="4:4" x14ac:dyDescent="0.2">
      <c r="D1824"/>
    </row>
    <row r="1825" spans="4:4" x14ac:dyDescent="0.2">
      <c r="D1825"/>
    </row>
    <row r="1826" spans="4:4" x14ac:dyDescent="0.2">
      <c r="D1826"/>
    </row>
    <row r="1827" spans="4:4" x14ac:dyDescent="0.2">
      <c r="D1827"/>
    </row>
    <row r="1828" spans="4:4" x14ac:dyDescent="0.2">
      <c r="D1828"/>
    </row>
    <row r="1829" spans="4:4" x14ac:dyDescent="0.2">
      <c r="D1829"/>
    </row>
    <row r="1830" spans="4:4" x14ac:dyDescent="0.2">
      <c r="D1830"/>
    </row>
    <row r="1831" spans="4:4" x14ac:dyDescent="0.2">
      <c r="D1831"/>
    </row>
    <row r="1832" spans="4:4" x14ac:dyDescent="0.2">
      <c r="D1832"/>
    </row>
    <row r="1833" spans="4:4" x14ac:dyDescent="0.2">
      <c r="D1833"/>
    </row>
    <row r="1834" spans="4:4" x14ac:dyDescent="0.2">
      <c r="D1834"/>
    </row>
    <row r="1835" spans="4:4" x14ac:dyDescent="0.2">
      <c r="D1835"/>
    </row>
    <row r="1836" spans="4:4" x14ac:dyDescent="0.2">
      <c r="D1836"/>
    </row>
    <row r="1837" spans="4:4" x14ac:dyDescent="0.2">
      <c r="D1837"/>
    </row>
    <row r="1838" spans="4:4" x14ac:dyDescent="0.2">
      <c r="D1838"/>
    </row>
    <row r="1839" spans="4:4" x14ac:dyDescent="0.2">
      <c r="D1839"/>
    </row>
    <row r="1840" spans="4:4" x14ac:dyDescent="0.2">
      <c r="D1840"/>
    </row>
    <row r="1841" spans="4:4" x14ac:dyDescent="0.2">
      <c r="D1841"/>
    </row>
    <row r="1842" spans="4:4" x14ac:dyDescent="0.2">
      <c r="D1842"/>
    </row>
    <row r="1843" spans="4:4" x14ac:dyDescent="0.2">
      <c r="D1843"/>
    </row>
    <row r="1844" spans="4:4" x14ac:dyDescent="0.2">
      <c r="D1844"/>
    </row>
    <row r="1845" spans="4:4" x14ac:dyDescent="0.2">
      <c r="D1845"/>
    </row>
    <row r="1846" spans="4:4" x14ac:dyDescent="0.2">
      <c r="D1846"/>
    </row>
    <row r="1847" spans="4:4" x14ac:dyDescent="0.2">
      <c r="D1847"/>
    </row>
    <row r="1848" spans="4:4" x14ac:dyDescent="0.2">
      <c r="D1848"/>
    </row>
    <row r="1849" spans="4:4" x14ac:dyDescent="0.2">
      <c r="D1849"/>
    </row>
    <row r="1850" spans="4:4" x14ac:dyDescent="0.2">
      <c r="D1850"/>
    </row>
    <row r="1851" spans="4:4" x14ac:dyDescent="0.2">
      <c r="D1851"/>
    </row>
    <row r="1852" spans="4:4" x14ac:dyDescent="0.2">
      <c r="D1852"/>
    </row>
    <row r="1853" spans="4:4" x14ac:dyDescent="0.2">
      <c r="D1853"/>
    </row>
    <row r="1854" spans="4:4" x14ac:dyDescent="0.2">
      <c r="D1854"/>
    </row>
    <row r="1855" spans="4:4" x14ac:dyDescent="0.2">
      <c r="D1855"/>
    </row>
    <row r="1856" spans="4:4" x14ac:dyDescent="0.2">
      <c r="D1856"/>
    </row>
    <row r="1857" spans="4:4" x14ac:dyDescent="0.2">
      <c r="D1857"/>
    </row>
    <row r="1858" spans="4:4" x14ac:dyDescent="0.2">
      <c r="D1858"/>
    </row>
    <row r="1859" spans="4:4" x14ac:dyDescent="0.2">
      <c r="D1859"/>
    </row>
    <row r="1860" spans="4:4" x14ac:dyDescent="0.2">
      <c r="D1860"/>
    </row>
    <row r="1861" spans="4:4" x14ac:dyDescent="0.2">
      <c r="D1861"/>
    </row>
    <row r="1862" spans="4:4" x14ac:dyDescent="0.2">
      <c r="D1862"/>
    </row>
    <row r="1863" spans="4:4" x14ac:dyDescent="0.2">
      <c r="D1863"/>
    </row>
    <row r="1864" spans="4:4" x14ac:dyDescent="0.2">
      <c r="D1864"/>
    </row>
    <row r="1865" spans="4:4" x14ac:dyDescent="0.2">
      <c r="D1865"/>
    </row>
    <row r="1866" spans="4:4" x14ac:dyDescent="0.2">
      <c r="D1866"/>
    </row>
    <row r="1867" spans="4:4" x14ac:dyDescent="0.2">
      <c r="D1867"/>
    </row>
    <row r="1868" spans="4:4" x14ac:dyDescent="0.2">
      <c r="D1868"/>
    </row>
    <row r="1869" spans="4:4" x14ac:dyDescent="0.2">
      <c r="D1869"/>
    </row>
    <row r="1870" spans="4:4" x14ac:dyDescent="0.2">
      <c r="D1870"/>
    </row>
    <row r="1871" spans="4:4" x14ac:dyDescent="0.2">
      <c r="D1871"/>
    </row>
    <row r="1872" spans="4:4" x14ac:dyDescent="0.2">
      <c r="D1872"/>
    </row>
    <row r="1873" spans="4:4" x14ac:dyDescent="0.2">
      <c r="D1873"/>
    </row>
    <row r="1874" spans="4:4" x14ac:dyDescent="0.2">
      <c r="D1874"/>
    </row>
    <row r="1875" spans="4:4" x14ac:dyDescent="0.2">
      <c r="D1875"/>
    </row>
    <row r="1876" spans="4:4" x14ac:dyDescent="0.2">
      <c r="D1876"/>
    </row>
    <row r="1877" spans="4:4" x14ac:dyDescent="0.2">
      <c r="D1877"/>
    </row>
    <row r="1878" spans="4:4" x14ac:dyDescent="0.2">
      <c r="D1878"/>
    </row>
    <row r="1879" spans="4:4" x14ac:dyDescent="0.2">
      <c r="D1879"/>
    </row>
    <row r="1880" spans="4:4" x14ac:dyDescent="0.2">
      <c r="D1880"/>
    </row>
    <row r="1881" spans="4:4" x14ac:dyDescent="0.2">
      <c r="D1881"/>
    </row>
    <row r="1882" spans="4:4" x14ac:dyDescent="0.2">
      <c r="D1882"/>
    </row>
    <row r="1883" spans="4:4" x14ac:dyDescent="0.2">
      <c r="D1883"/>
    </row>
    <row r="1884" spans="4:4" x14ac:dyDescent="0.2">
      <c r="D1884"/>
    </row>
    <row r="1885" spans="4:4" x14ac:dyDescent="0.2">
      <c r="D1885"/>
    </row>
    <row r="1886" spans="4:4" x14ac:dyDescent="0.2">
      <c r="D1886"/>
    </row>
    <row r="1887" spans="4:4" x14ac:dyDescent="0.2">
      <c r="D1887"/>
    </row>
    <row r="1888" spans="4:4" x14ac:dyDescent="0.2">
      <c r="D1888"/>
    </row>
    <row r="1889" spans="4:4" x14ac:dyDescent="0.2">
      <c r="D1889"/>
    </row>
    <row r="1890" spans="4:4" x14ac:dyDescent="0.2">
      <c r="D1890"/>
    </row>
    <row r="1891" spans="4:4" x14ac:dyDescent="0.2">
      <c r="D1891"/>
    </row>
    <row r="1892" spans="4:4" x14ac:dyDescent="0.2">
      <c r="D1892"/>
    </row>
    <row r="1893" spans="4:4" x14ac:dyDescent="0.2">
      <c r="D1893"/>
    </row>
    <row r="1894" spans="4:4" x14ac:dyDescent="0.2">
      <c r="D1894"/>
    </row>
    <row r="1895" spans="4:4" x14ac:dyDescent="0.2">
      <c r="D1895"/>
    </row>
    <row r="1896" spans="4:4" x14ac:dyDescent="0.2">
      <c r="D1896"/>
    </row>
    <row r="1897" spans="4:4" x14ac:dyDescent="0.2">
      <c r="D1897"/>
    </row>
    <row r="1898" spans="4:4" x14ac:dyDescent="0.2">
      <c r="D1898"/>
    </row>
    <row r="1899" spans="4:4" x14ac:dyDescent="0.2">
      <c r="D1899"/>
    </row>
    <row r="1900" spans="4:4" x14ac:dyDescent="0.2">
      <c r="D1900"/>
    </row>
    <row r="1901" spans="4:4" x14ac:dyDescent="0.2">
      <c r="D1901"/>
    </row>
    <row r="1902" spans="4:4" x14ac:dyDescent="0.2">
      <c r="D1902"/>
    </row>
    <row r="1903" spans="4:4" x14ac:dyDescent="0.2">
      <c r="D1903"/>
    </row>
    <row r="1904" spans="4:4" x14ac:dyDescent="0.2">
      <c r="D1904"/>
    </row>
    <row r="1905" spans="4:4" x14ac:dyDescent="0.2">
      <c r="D1905"/>
    </row>
    <row r="1906" spans="4:4" x14ac:dyDescent="0.2">
      <c r="D1906"/>
    </row>
    <row r="1907" spans="4:4" x14ac:dyDescent="0.2">
      <c r="D1907"/>
    </row>
    <row r="1908" spans="4:4" x14ac:dyDescent="0.2">
      <c r="D1908"/>
    </row>
    <row r="1909" spans="4:4" x14ac:dyDescent="0.2">
      <c r="D1909"/>
    </row>
    <row r="1910" spans="4:4" x14ac:dyDescent="0.2">
      <c r="D1910"/>
    </row>
    <row r="1911" spans="4:4" x14ac:dyDescent="0.2">
      <c r="D1911"/>
    </row>
    <row r="1912" spans="4:4" x14ac:dyDescent="0.2">
      <c r="D1912"/>
    </row>
    <row r="1913" spans="4:4" x14ac:dyDescent="0.2">
      <c r="D1913"/>
    </row>
    <row r="1914" spans="4:4" x14ac:dyDescent="0.2">
      <c r="D1914"/>
    </row>
    <row r="1915" spans="4:4" x14ac:dyDescent="0.2">
      <c r="D1915"/>
    </row>
    <row r="1916" spans="4:4" x14ac:dyDescent="0.2">
      <c r="D1916"/>
    </row>
    <row r="1917" spans="4:4" x14ac:dyDescent="0.2">
      <c r="D1917"/>
    </row>
    <row r="1918" spans="4:4" x14ac:dyDescent="0.2">
      <c r="D1918"/>
    </row>
    <row r="1919" spans="4:4" x14ac:dyDescent="0.2">
      <c r="D1919"/>
    </row>
    <row r="1920" spans="4:4" x14ac:dyDescent="0.2">
      <c r="D1920"/>
    </row>
    <row r="1921" spans="4:4" x14ac:dyDescent="0.2">
      <c r="D1921"/>
    </row>
    <row r="1922" spans="4:4" x14ac:dyDescent="0.2">
      <c r="D1922"/>
    </row>
    <row r="1923" spans="4:4" x14ac:dyDescent="0.2">
      <c r="D1923"/>
    </row>
    <row r="1924" spans="4:4" x14ac:dyDescent="0.2">
      <c r="D1924"/>
    </row>
    <row r="1925" spans="4:4" x14ac:dyDescent="0.2">
      <c r="D1925"/>
    </row>
    <row r="1926" spans="4:4" x14ac:dyDescent="0.2">
      <c r="D1926"/>
    </row>
    <row r="1927" spans="4:4" x14ac:dyDescent="0.2">
      <c r="D1927"/>
    </row>
    <row r="1928" spans="4:4" x14ac:dyDescent="0.2">
      <c r="D1928"/>
    </row>
    <row r="1929" spans="4:4" x14ac:dyDescent="0.2">
      <c r="D1929"/>
    </row>
    <row r="1930" spans="4:4" x14ac:dyDescent="0.2">
      <c r="D1930"/>
    </row>
    <row r="1931" spans="4:4" x14ac:dyDescent="0.2">
      <c r="D1931"/>
    </row>
    <row r="1932" spans="4:4" x14ac:dyDescent="0.2">
      <c r="D1932"/>
    </row>
    <row r="1933" spans="4:4" x14ac:dyDescent="0.2">
      <c r="D1933"/>
    </row>
    <row r="1934" spans="4:4" x14ac:dyDescent="0.2">
      <c r="D1934"/>
    </row>
    <row r="1935" spans="4:4" x14ac:dyDescent="0.2">
      <c r="D1935"/>
    </row>
    <row r="1936" spans="4:4" x14ac:dyDescent="0.2">
      <c r="D1936"/>
    </row>
    <row r="1937" spans="4:4" x14ac:dyDescent="0.2">
      <c r="D1937"/>
    </row>
    <row r="1938" spans="4:4" x14ac:dyDescent="0.2">
      <c r="D1938"/>
    </row>
    <row r="1939" spans="4:4" x14ac:dyDescent="0.2">
      <c r="D1939"/>
    </row>
    <row r="1940" spans="4:4" x14ac:dyDescent="0.2">
      <c r="D1940"/>
    </row>
    <row r="1941" spans="4:4" x14ac:dyDescent="0.2">
      <c r="D1941"/>
    </row>
    <row r="1942" spans="4:4" x14ac:dyDescent="0.2">
      <c r="D1942"/>
    </row>
    <row r="1943" spans="4:4" x14ac:dyDescent="0.2">
      <c r="D1943"/>
    </row>
    <row r="1944" spans="4:4" x14ac:dyDescent="0.2">
      <c r="D1944"/>
    </row>
    <row r="1945" spans="4:4" x14ac:dyDescent="0.2">
      <c r="D1945"/>
    </row>
    <row r="1946" spans="4:4" x14ac:dyDescent="0.2">
      <c r="D1946"/>
    </row>
    <row r="1947" spans="4:4" x14ac:dyDescent="0.2">
      <c r="D1947"/>
    </row>
    <row r="1948" spans="4:4" x14ac:dyDescent="0.2">
      <c r="D1948"/>
    </row>
    <row r="1949" spans="4:4" x14ac:dyDescent="0.2">
      <c r="D1949"/>
    </row>
    <row r="1950" spans="4:4" x14ac:dyDescent="0.2">
      <c r="D1950"/>
    </row>
    <row r="1951" spans="4:4" x14ac:dyDescent="0.2">
      <c r="D1951"/>
    </row>
    <row r="1952" spans="4:4" x14ac:dyDescent="0.2">
      <c r="D1952"/>
    </row>
    <row r="1953" spans="4:4" x14ac:dyDescent="0.2">
      <c r="D1953"/>
    </row>
    <row r="1954" spans="4:4" x14ac:dyDescent="0.2">
      <c r="D1954"/>
    </row>
    <row r="1955" spans="4:4" x14ac:dyDescent="0.2">
      <c r="D1955"/>
    </row>
    <row r="1956" spans="4:4" x14ac:dyDescent="0.2">
      <c r="D1956"/>
    </row>
    <row r="1957" spans="4:4" x14ac:dyDescent="0.2">
      <c r="D1957"/>
    </row>
    <row r="1958" spans="4:4" x14ac:dyDescent="0.2">
      <c r="D1958"/>
    </row>
    <row r="1959" spans="4:4" x14ac:dyDescent="0.2">
      <c r="D1959"/>
    </row>
    <row r="1960" spans="4:4" x14ac:dyDescent="0.2">
      <c r="D1960"/>
    </row>
    <row r="1961" spans="4:4" x14ac:dyDescent="0.2">
      <c r="D1961"/>
    </row>
    <row r="1962" spans="4:4" x14ac:dyDescent="0.2">
      <c r="D1962"/>
    </row>
    <row r="1963" spans="4:4" x14ac:dyDescent="0.2">
      <c r="D1963"/>
    </row>
    <row r="1964" spans="4:4" x14ac:dyDescent="0.2">
      <c r="D1964"/>
    </row>
    <row r="1965" spans="4:4" x14ac:dyDescent="0.2">
      <c r="D1965"/>
    </row>
    <row r="1966" spans="4:4" x14ac:dyDescent="0.2">
      <c r="D1966"/>
    </row>
    <row r="1967" spans="4:4" x14ac:dyDescent="0.2">
      <c r="D1967"/>
    </row>
    <row r="1968" spans="4:4" x14ac:dyDescent="0.2">
      <c r="D1968"/>
    </row>
    <row r="1969" spans="4:4" x14ac:dyDescent="0.2">
      <c r="D1969"/>
    </row>
    <row r="1970" spans="4:4" x14ac:dyDescent="0.2">
      <c r="D1970"/>
    </row>
    <row r="1971" spans="4:4" x14ac:dyDescent="0.2">
      <c r="D1971"/>
    </row>
    <row r="1972" spans="4:4" x14ac:dyDescent="0.2">
      <c r="D1972"/>
    </row>
    <row r="1973" spans="4:4" x14ac:dyDescent="0.2">
      <c r="D1973"/>
    </row>
    <row r="1974" spans="4:4" x14ac:dyDescent="0.2">
      <c r="D1974"/>
    </row>
    <row r="1975" spans="4:4" x14ac:dyDescent="0.2">
      <c r="D1975"/>
    </row>
    <row r="1976" spans="4:4" x14ac:dyDescent="0.2">
      <c r="D1976"/>
    </row>
    <row r="1977" spans="4:4" x14ac:dyDescent="0.2">
      <c r="D1977"/>
    </row>
    <row r="1978" spans="4:4" x14ac:dyDescent="0.2">
      <c r="D1978"/>
    </row>
    <row r="1979" spans="4:4" x14ac:dyDescent="0.2">
      <c r="D1979"/>
    </row>
    <row r="1980" spans="4:4" x14ac:dyDescent="0.2">
      <c r="D1980"/>
    </row>
    <row r="1981" spans="4:4" x14ac:dyDescent="0.2">
      <c r="D1981"/>
    </row>
    <row r="1982" spans="4:4" x14ac:dyDescent="0.2">
      <c r="D1982"/>
    </row>
    <row r="1983" spans="4:4" x14ac:dyDescent="0.2">
      <c r="D1983"/>
    </row>
    <row r="1984" spans="4:4" x14ac:dyDescent="0.2">
      <c r="D1984"/>
    </row>
    <row r="1985" spans="4:4" x14ac:dyDescent="0.2">
      <c r="D1985"/>
    </row>
    <row r="1986" spans="4:4" x14ac:dyDescent="0.2">
      <c r="D1986"/>
    </row>
    <row r="1987" spans="4:4" x14ac:dyDescent="0.2">
      <c r="D1987"/>
    </row>
    <row r="1988" spans="4:4" x14ac:dyDescent="0.2">
      <c r="D1988"/>
    </row>
    <row r="1989" spans="4:4" x14ac:dyDescent="0.2">
      <c r="D1989"/>
    </row>
    <row r="1990" spans="4:4" x14ac:dyDescent="0.2">
      <c r="D1990"/>
    </row>
    <row r="1991" spans="4:4" x14ac:dyDescent="0.2">
      <c r="D1991"/>
    </row>
    <row r="1992" spans="4:4" x14ac:dyDescent="0.2">
      <c r="D1992"/>
    </row>
    <row r="1993" spans="4:4" x14ac:dyDescent="0.2">
      <c r="D1993"/>
    </row>
    <row r="1994" spans="4:4" x14ac:dyDescent="0.2">
      <c r="D1994"/>
    </row>
    <row r="1995" spans="4:4" x14ac:dyDescent="0.2">
      <c r="D1995"/>
    </row>
    <row r="1996" spans="4:4" x14ac:dyDescent="0.2">
      <c r="D1996"/>
    </row>
    <row r="1997" spans="4:4" x14ac:dyDescent="0.2">
      <c r="D1997"/>
    </row>
    <row r="1998" spans="4:4" x14ac:dyDescent="0.2">
      <c r="D1998"/>
    </row>
    <row r="1999" spans="4:4" x14ac:dyDescent="0.2">
      <c r="D1999"/>
    </row>
    <row r="2000" spans="4:4" x14ac:dyDescent="0.2">
      <c r="D2000"/>
    </row>
    <row r="2001" spans="4:4" x14ac:dyDescent="0.2">
      <c r="D2001"/>
    </row>
    <row r="2002" spans="4:4" x14ac:dyDescent="0.2">
      <c r="D2002"/>
    </row>
    <row r="2003" spans="4:4" x14ac:dyDescent="0.2">
      <c r="D2003"/>
    </row>
    <row r="2004" spans="4:4" x14ac:dyDescent="0.2">
      <c r="D2004"/>
    </row>
    <row r="2005" spans="4:4" x14ac:dyDescent="0.2">
      <c r="D2005"/>
    </row>
    <row r="2006" spans="4:4" x14ac:dyDescent="0.2">
      <c r="D2006"/>
    </row>
    <row r="2007" spans="4:4" x14ac:dyDescent="0.2">
      <c r="D2007"/>
    </row>
    <row r="2008" spans="4:4" x14ac:dyDescent="0.2">
      <c r="D2008"/>
    </row>
    <row r="2009" spans="4:4" x14ac:dyDescent="0.2">
      <c r="D2009"/>
    </row>
    <row r="2010" spans="4:4" x14ac:dyDescent="0.2">
      <c r="D2010"/>
    </row>
    <row r="2011" spans="4:4" x14ac:dyDescent="0.2">
      <c r="D2011"/>
    </row>
    <row r="2012" spans="4:4" x14ac:dyDescent="0.2">
      <c r="D2012"/>
    </row>
    <row r="2013" spans="4:4" x14ac:dyDescent="0.2">
      <c r="D2013"/>
    </row>
    <row r="2014" spans="4:4" x14ac:dyDescent="0.2">
      <c r="D2014"/>
    </row>
    <row r="2015" spans="4:4" x14ac:dyDescent="0.2">
      <c r="D2015"/>
    </row>
    <row r="2016" spans="4:4" x14ac:dyDescent="0.2">
      <c r="D2016"/>
    </row>
    <row r="2017" spans="4:4" x14ac:dyDescent="0.2">
      <c r="D2017"/>
    </row>
    <row r="2018" spans="4:4" x14ac:dyDescent="0.2">
      <c r="D2018"/>
    </row>
    <row r="2019" spans="4:4" x14ac:dyDescent="0.2">
      <c r="D2019"/>
    </row>
    <row r="2020" spans="4:4" x14ac:dyDescent="0.2">
      <c r="D2020"/>
    </row>
    <row r="2021" spans="4:4" x14ac:dyDescent="0.2">
      <c r="D2021"/>
    </row>
    <row r="2022" spans="4:4" x14ac:dyDescent="0.2">
      <c r="D2022"/>
    </row>
    <row r="2023" spans="4:4" x14ac:dyDescent="0.2">
      <c r="D2023"/>
    </row>
    <row r="2024" spans="4:4" x14ac:dyDescent="0.2">
      <c r="D2024"/>
    </row>
    <row r="2025" spans="4:4" x14ac:dyDescent="0.2">
      <c r="D2025"/>
    </row>
    <row r="2026" spans="4:4" x14ac:dyDescent="0.2">
      <c r="D2026"/>
    </row>
    <row r="2027" spans="4:4" x14ac:dyDescent="0.2">
      <c r="D2027"/>
    </row>
    <row r="2028" spans="4:4" x14ac:dyDescent="0.2">
      <c r="D2028"/>
    </row>
    <row r="2029" spans="4:4" x14ac:dyDescent="0.2">
      <c r="D2029"/>
    </row>
    <row r="2030" spans="4:4" x14ac:dyDescent="0.2">
      <c r="D2030"/>
    </row>
    <row r="2031" spans="4:4" x14ac:dyDescent="0.2">
      <c r="D2031"/>
    </row>
    <row r="2032" spans="4:4" x14ac:dyDescent="0.2">
      <c r="D2032"/>
    </row>
    <row r="2033" spans="4:4" x14ac:dyDescent="0.2">
      <c r="D2033"/>
    </row>
    <row r="2034" spans="4:4" x14ac:dyDescent="0.2">
      <c r="D2034"/>
    </row>
    <row r="2035" spans="4:4" x14ac:dyDescent="0.2">
      <c r="D2035"/>
    </row>
    <row r="2036" spans="4:4" x14ac:dyDescent="0.2">
      <c r="D2036"/>
    </row>
    <row r="2037" spans="4:4" x14ac:dyDescent="0.2">
      <c r="D2037"/>
    </row>
    <row r="2038" spans="4:4" x14ac:dyDescent="0.2">
      <c r="D2038"/>
    </row>
    <row r="2039" spans="4:4" x14ac:dyDescent="0.2">
      <c r="D2039"/>
    </row>
    <row r="2040" spans="4:4" x14ac:dyDescent="0.2">
      <c r="D2040"/>
    </row>
    <row r="2041" spans="4:4" x14ac:dyDescent="0.2">
      <c r="D2041"/>
    </row>
    <row r="2042" spans="4:4" x14ac:dyDescent="0.2">
      <c r="D2042"/>
    </row>
    <row r="2043" spans="4:4" x14ac:dyDescent="0.2">
      <c r="D2043"/>
    </row>
    <row r="2044" spans="4:4" x14ac:dyDescent="0.2">
      <c r="D2044"/>
    </row>
    <row r="2045" spans="4:4" x14ac:dyDescent="0.2">
      <c r="D2045"/>
    </row>
    <row r="2046" spans="4:4" x14ac:dyDescent="0.2">
      <c r="D2046"/>
    </row>
    <row r="2047" spans="4:4" x14ac:dyDescent="0.2">
      <c r="D2047"/>
    </row>
    <row r="2048" spans="4:4" x14ac:dyDescent="0.2">
      <c r="D2048"/>
    </row>
    <row r="2049" spans="4:4" x14ac:dyDescent="0.2">
      <c r="D2049"/>
    </row>
    <row r="2050" spans="4:4" x14ac:dyDescent="0.2">
      <c r="D2050"/>
    </row>
    <row r="2051" spans="4:4" x14ac:dyDescent="0.2">
      <c r="D2051"/>
    </row>
    <row r="2052" spans="4:4" x14ac:dyDescent="0.2">
      <c r="D2052"/>
    </row>
    <row r="2053" spans="4:4" x14ac:dyDescent="0.2">
      <c r="D2053"/>
    </row>
    <row r="2054" spans="4:4" x14ac:dyDescent="0.2">
      <c r="D2054"/>
    </row>
    <row r="2055" spans="4:4" x14ac:dyDescent="0.2">
      <c r="D2055"/>
    </row>
    <row r="2056" spans="4:4" x14ac:dyDescent="0.2">
      <c r="D2056"/>
    </row>
    <row r="2057" spans="4:4" x14ac:dyDescent="0.2">
      <c r="D2057"/>
    </row>
    <row r="2058" spans="4:4" x14ac:dyDescent="0.2">
      <c r="D2058"/>
    </row>
    <row r="2059" spans="4:4" x14ac:dyDescent="0.2">
      <c r="D2059"/>
    </row>
    <row r="2060" spans="4:4" x14ac:dyDescent="0.2">
      <c r="D2060"/>
    </row>
    <row r="2061" spans="4:4" x14ac:dyDescent="0.2">
      <c r="D2061"/>
    </row>
    <row r="2062" spans="4:4" x14ac:dyDescent="0.2">
      <c r="D2062"/>
    </row>
    <row r="2063" spans="4:4" x14ac:dyDescent="0.2">
      <c r="D2063"/>
    </row>
    <row r="2064" spans="4:4" x14ac:dyDescent="0.2">
      <c r="D2064"/>
    </row>
    <row r="2065" spans="4:4" x14ac:dyDescent="0.2">
      <c r="D2065"/>
    </row>
    <row r="2066" spans="4:4" x14ac:dyDescent="0.2">
      <c r="D2066"/>
    </row>
    <row r="2067" spans="4:4" x14ac:dyDescent="0.2">
      <c r="D2067"/>
    </row>
    <row r="2068" spans="4:4" x14ac:dyDescent="0.2">
      <c r="D2068"/>
    </row>
    <row r="2069" spans="4:4" x14ac:dyDescent="0.2">
      <c r="D2069"/>
    </row>
    <row r="2070" spans="4:4" x14ac:dyDescent="0.2">
      <c r="D2070"/>
    </row>
    <row r="2071" spans="4:4" x14ac:dyDescent="0.2">
      <c r="D2071"/>
    </row>
    <row r="2072" spans="4:4" x14ac:dyDescent="0.2">
      <c r="D2072"/>
    </row>
    <row r="2073" spans="4:4" x14ac:dyDescent="0.2">
      <c r="D2073"/>
    </row>
    <row r="2074" spans="4:4" x14ac:dyDescent="0.2">
      <c r="D2074"/>
    </row>
    <row r="2075" spans="4:4" x14ac:dyDescent="0.2">
      <c r="D2075"/>
    </row>
    <row r="2076" spans="4:4" x14ac:dyDescent="0.2">
      <c r="D2076"/>
    </row>
    <row r="2077" spans="4:4" x14ac:dyDescent="0.2">
      <c r="D2077"/>
    </row>
    <row r="2078" spans="4:4" x14ac:dyDescent="0.2">
      <c r="D2078"/>
    </row>
    <row r="2079" spans="4:4" x14ac:dyDescent="0.2">
      <c r="D2079"/>
    </row>
    <row r="2080" spans="4:4" x14ac:dyDescent="0.2">
      <c r="D2080"/>
    </row>
    <row r="2081" spans="4:4" x14ac:dyDescent="0.2">
      <c r="D2081"/>
    </row>
    <row r="2082" spans="4:4" x14ac:dyDescent="0.2">
      <c r="D2082"/>
    </row>
    <row r="2083" spans="4:4" x14ac:dyDescent="0.2">
      <c r="D2083"/>
    </row>
    <row r="2084" spans="4:4" x14ac:dyDescent="0.2">
      <c r="D2084"/>
    </row>
    <row r="2085" spans="4:4" x14ac:dyDescent="0.2">
      <c r="D2085"/>
    </row>
    <row r="2086" spans="4:4" x14ac:dyDescent="0.2">
      <c r="D2086"/>
    </row>
    <row r="2087" spans="4:4" x14ac:dyDescent="0.2">
      <c r="D2087"/>
    </row>
    <row r="2088" spans="4:4" x14ac:dyDescent="0.2">
      <c r="D2088"/>
    </row>
    <row r="2089" spans="4:4" x14ac:dyDescent="0.2">
      <c r="D2089"/>
    </row>
    <row r="2090" spans="4:4" x14ac:dyDescent="0.2">
      <c r="D2090"/>
    </row>
    <row r="2091" spans="4:4" x14ac:dyDescent="0.2">
      <c r="D2091"/>
    </row>
    <row r="2092" spans="4:4" x14ac:dyDescent="0.2">
      <c r="D2092"/>
    </row>
    <row r="2093" spans="4:4" x14ac:dyDescent="0.2">
      <c r="D2093"/>
    </row>
    <row r="2094" spans="4:4" x14ac:dyDescent="0.2">
      <c r="D2094"/>
    </row>
    <row r="2095" spans="4:4" x14ac:dyDescent="0.2">
      <c r="D2095"/>
    </row>
    <row r="2096" spans="4:4" x14ac:dyDescent="0.2">
      <c r="D2096"/>
    </row>
    <row r="2097" spans="4:4" x14ac:dyDescent="0.2">
      <c r="D2097"/>
    </row>
    <row r="2098" spans="4:4" x14ac:dyDescent="0.2">
      <c r="D2098"/>
    </row>
    <row r="2099" spans="4:4" x14ac:dyDescent="0.2">
      <c r="D2099"/>
    </row>
    <row r="2100" spans="4:4" x14ac:dyDescent="0.2">
      <c r="D2100"/>
    </row>
    <row r="2101" spans="4:4" x14ac:dyDescent="0.2">
      <c r="D2101"/>
    </row>
    <row r="2102" spans="4:4" x14ac:dyDescent="0.2">
      <c r="D2102"/>
    </row>
    <row r="2103" spans="4:4" x14ac:dyDescent="0.2">
      <c r="D2103"/>
    </row>
    <row r="2104" spans="4:4" x14ac:dyDescent="0.2">
      <c r="D2104"/>
    </row>
    <row r="2105" spans="4:4" x14ac:dyDescent="0.2">
      <c r="D2105"/>
    </row>
    <row r="2106" spans="4:4" x14ac:dyDescent="0.2">
      <c r="D2106"/>
    </row>
    <row r="2107" spans="4:4" x14ac:dyDescent="0.2">
      <c r="D2107"/>
    </row>
    <row r="2108" spans="4:4" x14ac:dyDescent="0.2">
      <c r="D2108"/>
    </row>
    <row r="2109" spans="4:4" x14ac:dyDescent="0.2">
      <c r="D2109"/>
    </row>
    <row r="2110" spans="4:4" x14ac:dyDescent="0.2">
      <c r="D2110"/>
    </row>
    <row r="2111" spans="4:4" x14ac:dyDescent="0.2">
      <c r="D2111"/>
    </row>
    <row r="2112" spans="4:4" x14ac:dyDescent="0.2">
      <c r="D2112"/>
    </row>
    <row r="2113" spans="4:4" x14ac:dyDescent="0.2">
      <c r="D2113"/>
    </row>
    <row r="2114" spans="4:4" x14ac:dyDescent="0.2">
      <c r="D2114"/>
    </row>
    <row r="2115" spans="4:4" x14ac:dyDescent="0.2">
      <c r="D2115"/>
    </row>
    <row r="2116" spans="4:4" x14ac:dyDescent="0.2">
      <c r="D2116"/>
    </row>
    <row r="2117" spans="4:4" x14ac:dyDescent="0.2">
      <c r="D2117"/>
    </row>
    <row r="2118" spans="4:4" x14ac:dyDescent="0.2">
      <c r="D2118"/>
    </row>
    <row r="2119" spans="4:4" x14ac:dyDescent="0.2">
      <c r="D2119"/>
    </row>
    <row r="2120" spans="4:4" x14ac:dyDescent="0.2">
      <c r="D2120"/>
    </row>
    <row r="2121" spans="4:4" x14ac:dyDescent="0.2">
      <c r="D2121"/>
    </row>
    <row r="2122" spans="4:4" x14ac:dyDescent="0.2">
      <c r="D2122"/>
    </row>
    <row r="2123" spans="4:4" x14ac:dyDescent="0.2">
      <c r="D2123"/>
    </row>
    <row r="2124" spans="4:4" x14ac:dyDescent="0.2">
      <c r="D2124"/>
    </row>
    <row r="2125" spans="4:4" x14ac:dyDescent="0.2">
      <c r="D2125"/>
    </row>
    <row r="2126" spans="4:4" x14ac:dyDescent="0.2">
      <c r="D2126"/>
    </row>
    <row r="2127" spans="4:4" x14ac:dyDescent="0.2">
      <c r="D2127"/>
    </row>
    <row r="2128" spans="4:4" x14ac:dyDescent="0.2">
      <c r="D2128"/>
    </row>
    <row r="2129" spans="4:4" x14ac:dyDescent="0.2">
      <c r="D2129"/>
    </row>
    <row r="2130" spans="4:4" x14ac:dyDescent="0.2">
      <c r="D2130"/>
    </row>
    <row r="2131" spans="4:4" x14ac:dyDescent="0.2">
      <c r="D2131"/>
    </row>
    <row r="2132" spans="4:4" x14ac:dyDescent="0.2">
      <c r="D2132"/>
    </row>
    <row r="2133" spans="4:4" x14ac:dyDescent="0.2">
      <c r="D2133"/>
    </row>
    <row r="2134" spans="4:4" x14ac:dyDescent="0.2">
      <c r="D2134"/>
    </row>
    <row r="2135" spans="4:4" x14ac:dyDescent="0.2">
      <c r="D2135"/>
    </row>
    <row r="2136" spans="4:4" x14ac:dyDescent="0.2">
      <c r="D2136"/>
    </row>
    <row r="2137" spans="4:4" x14ac:dyDescent="0.2">
      <c r="D2137"/>
    </row>
    <row r="2138" spans="4:4" x14ac:dyDescent="0.2">
      <c r="D2138"/>
    </row>
    <row r="2139" spans="4:4" x14ac:dyDescent="0.2">
      <c r="D2139"/>
    </row>
    <row r="2140" spans="4:4" x14ac:dyDescent="0.2">
      <c r="D2140"/>
    </row>
    <row r="2141" spans="4:4" x14ac:dyDescent="0.2">
      <c r="D2141"/>
    </row>
    <row r="2142" spans="4:4" x14ac:dyDescent="0.2">
      <c r="D2142"/>
    </row>
    <row r="2143" spans="4:4" x14ac:dyDescent="0.2">
      <c r="D2143"/>
    </row>
    <row r="2144" spans="4:4" x14ac:dyDescent="0.2">
      <c r="D2144"/>
    </row>
    <row r="2145" spans="4:4" x14ac:dyDescent="0.2">
      <c r="D2145"/>
    </row>
    <row r="2146" spans="4:4" x14ac:dyDescent="0.2">
      <c r="D2146"/>
    </row>
    <row r="2147" spans="4:4" x14ac:dyDescent="0.2">
      <c r="D2147"/>
    </row>
    <row r="2148" spans="4:4" x14ac:dyDescent="0.2">
      <c r="D2148"/>
    </row>
    <row r="2149" spans="4:4" x14ac:dyDescent="0.2">
      <c r="D2149"/>
    </row>
    <row r="2150" spans="4:4" x14ac:dyDescent="0.2">
      <c r="D2150"/>
    </row>
    <row r="2151" spans="4:4" x14ac:dyDescent="0.2">
      <c r="D2151"/>
    </row>
    <row r="2152" spans="4:4" x14ac:dyDescent="0.2">
      <c r="D2152"/>
    </row>
    <row r="2153" spans="4:4" x14ac:dyDescent="0.2">
      <c r="D2153"/>
    </row>
    <row r="2154" spans="4:4" x14ac:dyDescent="0.2">
      <c r="D2154"/>
    </row>
    <row r="2155" spans="4:4" x14ac:dyDescent="0.2">
      <c r="D2155"/>
    </row>
    <row r="2156" spans="4:4" x14ac:dyDescent="0.2">
      <c r="D2156"/>
    </row>
    <row r="2157" spans="4:4" x14ac:dyDescent="0.2">
      <c r="D2157"/>
    </row>
    <row r="2158" spans="4:4" x14ac:dyDescent="0.2">
      <c r="D2158"/>
    </row>
    <row r="2159" spans="4:4" x14ac:dyDescent="0.2">
      <c r="D2159"/>
    </row>
    <row r="2160" spans="4:4" x14ac:dyDescent="0.2">
      <c r="D2160"/>
    </row>
    <row r="2161" spans="4:4" x14ac:dyDescent="0.2">
      <c r="D2161"/>
    </row>
    <row r="2162" spans="4:4" x14ac:dyDescent="0.2">
      <c r="D2162"/>
    </row>
    <row r="2163" spans="4:4" x14ac:dyDescent="0.2">
      <c r="D2163"/>
    </row>
    <row r="2164" spans="4:4" x14ac:dyDescent="0.2">
      <c r="D2164"/>
    </row>
    <row r="2165" spans="4:4" x14ac:dyDescent="0.2">
      <c r="D2165"/>
    </row>
    <row r="2166" spans="4:4" x14ac:dyDescent="0.2">
      <c r="D2166"/>
    </row>
    <row r="2167" spans="4:4" x14ac:dyDescent="0.2">
      <c r="D2167"/>
    </row>
    <row r="2168" spans="4:4" x14ac:dyDescent="0.2">
      <c r="D2168"/>
    </row>
    <row r="2169" spans="4:4" x14ac:dyDescent="0.2">
      <c r="D2169"/>
    </row>
    <row r="2170" spans="4:4" x14ac:dyDescent="0.2">
      <c r="D2170"/>
    </row>
    <row r="2171" spans="4:4" x14ac:dyDescent="0.2">
      <c r="D2171"/>
    </row>
    <row r="2172" spans="4:4" x14ac:dyDescent="0.2">
      <c r="D2172"/>
    </row>
    <row r="2173" spans="4:4" x14ac:dyDescent="0.2">
      <c r="D2173"/>
    </row>
    <row r="2174" spans="4:4" x14ac:dyDescent="0.2">
      <c r="D2174"/>
    </row>
    <row r="2175" spans="4:4" x14ac:dyDescent="0.2">
      <c r="D2175"/>
    </row>
    <row r="2176" spans="4:4" x14ac:dyDescent="0.2">
      <c r="D2176"/>
    </row>
    <row r="2177" spans="4:4" x14ac:dyDescent="0.2">
      <c r="D2177"/>
    </row>
    <row r="2178" spans="4:4" x14ac:dyDescent="0.2">
      <c r="D2178"/>
    </row>
    <row r="2179" spans="4:4" x14ac:dyDescent="0.2">
      <c r="D2179"/>
    </row>
    <row r="2180" spans="4:4" x14ac:dyDescent="0.2">
      <c r="D2180"/>
    </row>
    <row r="2181" spans="4:4" x14ac:dyDescent="0.2">
      <c r="D2181"/>
    </row>
    <row r="2182" spans="4:4" x14ac:dyDescent="0.2">
      <c r="D2182"/>
    </row>
    <row r="2183" spans="4:4" x14ac:dyDescent="0.2">
      <c r="D2183"/>
    </row>
    <row r="2184" spans="4:4" x14ac:dyDescent="0.2">
      <c r="D2184"/>
    </row>
    <row r="2185" spans="4:4" x14ac:dyDescent="0.2">
      <c r="D2185"/>
    </row>
    <row r="2186" spans="4:4" x14ac:dyDescent="0.2">
      <c r="D2186"/>
    </row>
    <row r="2187" spans="4:4" x14ac:dyDescent="0.2">
      <c r="D2187"/>
    </row>
    <row r="2188" spans="4:4" x14ac:dyDescent="0.2">
      <c r="D2188"/>
    </row>
    <row r="2189" spans="4:4" x14ac:dyDescent="0.2">
      <c r="D2189"/>
    </row>
    <row r="2190" spans="4:4" x14ac:dyDescent="0.2">
      <c r="D2190"/>
    </row>
    <row r="2191" spans="4:4" x14ac:dyDescent="0.2">
      <c r="D2191"/>
    </row>
    <row r="2192" spans="4:4" x14ac:dyDescent="0.2">
      <c r="D2192"/>
    </row>
    <row r="2193" spans="4:4" x14ac:dyDescent="0.2">
      <c r="D2193"/>
    </row>
    <row r="2194" spans="4:4" x14ac:dyDescent="0.2">
      <c r="D2194"/>
    </row>
    <row r="2195" spans="4:4" x14ac:dyDescent="0.2">
      <c r="D2195"/>
    </row>
    <row r="2196" spans="4:4" x14ac:dyDescent="0.2">
      <c r="D2196"/>
    </row>
    <row r="2197" spans="4:4" x14ac:dyDescent="0.2">
      <c r="D2197"/>
    </row>
    <row r="2198" spans="4:4" x14ac:dyDescent="0.2">
      <c r="D2198"/>
    </row>
    <row r="2199" spans="4:4" x14ac:dyDescent="0.2">
      <c r="D2199"/>
    </row>
    <row r="2200" spans="4:4" x14ac:dyDescent="0.2">
      <c r="D2200"/>
    </row>
    <row r="2201" spans="4:4" x14ac:dyDescent="0.2">
      <c r="D2201"/>
    </row>
    <row r="2202" spans="4:4" x14ac:dyDescent="0.2">
      <c r="D2202"/>
    </row>
    <row r="2203" spans="4:4" x14ac:dyDescent="0.2">
      <c r="D2203"/>
    </row>
    <row r="2204" spans="4:4" x14ac:dyDescent="0.2">
      <c r="D2204"/>
    </row>
    <row r="2205" spans="4:4" x14ac:dyDescent="0.2">
      <c r="D2205"/>
    </row>
    <row r="2206" spans="4:4" x14ac:dyDescent="0.2">
      <c r="D2206"/>
    </row>
    <row r="2207" spans="4:4" x14ac:dyDescent="0.2">
      <c r="D2207"/>
    </row>
    <row r="2208" spans="4:4" x14ac:dyDescent="0.2">
      <c r="D2208"/>
    </row>
    <row r="2209" spans="4:4" x14ac:dyDescent="0.2">
      <c r="D2209"/>
    </row>
    <row r="2210" spans="4:4" x14ac:dyDescent="0.2">
      <c r="D2210"/>
    </row>
    <row r="2211" spans="4:4" x14ac:dyDescent="0.2">
      <c r="D2211"/>
    </row>
    <row r="2212" spans="4:4" x14ac:dyDescent="0.2">
      <c r="D2212"/>
    </row>
    <row r="2213" spans="4:4" x14ac:dyDescent="0.2">
      <c r="D2213"/>
    </row>
    <row r="2214" spans="4:4" x14ac:dyDescent="0.2">
      <c r="D2214"/>
    </row>
    <row r="2215" spans="4:4" x14ac:dyDescent="0.2">
      <c r="D2215"/>
    </row>
    <row r="2216" spans="4:4" x14ac:dyDescent="0.2">
      <c r="D2216"/>
    </row>
    <row r="2217" spans="4:4" x14ac:dyDescent="0.2">
      <c r="D2217"/>
    </row>
    <row r="2218" spans="4:4" x14ac:dyDescent="0.2">
      <c r="D2218"/>
    </row>
    <row r="2219" spans="4:4" x14ac:dyDescent="0.2">
      <c r="D2219"/>
    </row>
    <row r="2220" spans="4:4" x14ac:dyDescent="0.2">
      <c r="D2220"/>
    </row>
    <row r="2221" spans="4:4" x14ac:dyDescent="0.2">
      <c r="D2221"/>
    </row>
    <row r="2222" spans="4:4" x14ac:dyDescent="0.2">
      <c r="D2222"/>
    </row>
    <row r="2223" spans="4:4" x14ac:dyDescent="0.2">
      <c r="D2223"/>
    </row>
    <row r="2224" spans="4:4" x14ac:dyDescent="0.2">
      <c r="D2224"/>
    </row>
    <row r="2225" spans="4:4" x14ac:dyDescent="0.2">
      <c r="D2225"/>
    </row>
    <row r="2226" spans="4:4" x14ac:dyDescent="0.2">
      <c r="D2226"/>
    </row>
    <row r="2227" spans="4:4" x14ac:dyDescent="0.2">
      <c r="D2227"/>
    </row>
    <row r="2228" spans="4:4" x14ac:dyDescent="0.2">
      <c r="D2228"/>
    </row>
    <row r="2229" spans="4:4" x14ac:dyDescent="0.2">
      <c r="D2229"/>
    </row>
    <row r="2230" spans="4:4" x14ac:dyDescent="0.2">
      <c r="D2230"/>
    </row>
    <row r="2231" spans="4:4" x14ac:dyDescent="0.2">
      <c r="D2231"/>
    </row>
    <row r="2232" spans="4:4" x14ac:dyDescent="0.2">
      <c r="D2232"/>
    </row>
    <row r="2233" spans="4:4" x14ac:dyDescent="0.2">
      <c r="D2233"/>
    </row>
    <row r="2234" spans="4:4" x14ac:dyDescent="0.2">
      <c r="D2234"/>
    </row>
    <row r="2235" spans="4:4" x14ac:dyDescent="0.2">
      <c r="D2235"/>
    </row>
    <row r="2236" spans="4:4" x14ac:dyDescent="0.2">
      <c r="D2236"/>
    </row>
    <row r="2237" spans="4:4" x14ac:dyDescent="0.2">
      <c r="D2237"/>
    </row>
    <row r="2238" spans="4:4" x14ac:dyDescent="0.2">
      <c r="D2238"/>
    </row>
    <row r="2239" spans="4:4" x14ac:dyDescent="0.2">
      <c r="D2239"/>
    </row>
    <row r="2240" spans="4:4" x14ac:dyDescent="0.2">
      <c r="D2240"/>
    </row>
    <row r="2241" spans="4:4" x14ac:dyDescent="0.2">
      <c r="D2241"/>
    </row>
    <row r="2242" spans="4:4" x14ac:dyDescent="0.2">
      <c r="D2242"/>
    </row>
    <row r="2243" spans="4:4" x14ac:dyDescent="0.2">
      <c r="D2243"/>
    </row>
    <row r="2244" spans="4:4" x14ac:dyDescent="0.2">
      <c r="D2244"/>
    </row>
    <row r="2245" spans="4:4" x14ac:dyDescent="0.2">
      <c r="D2245"/>
    </row>
    <row r="2246" spans="4:4" x14ac:dyDescent="0.2">
      <c r="D2246"/>
    </row>
    <row r="2247" spans="4:4" x14ac:dyDescent="0.2">
      <c r="D2247"/>
    </row>
    <row r="2248" spans="4:4" x14ac:dyDescent="0.2">
      <c r="D2248"/>
    </row>
    <row r="2249" spans="4:4" x14ac:dyDescent="0.2">
      <c r="D2249"/>
    </row>
    <row r="2250" spans="4:4" x14ac:dyDescent="0.2">
      <c r="D2250"/>
    </row>
    <row r="2251" spans="4:4" x14ac:dyDescent="0.2">
      <c r="D2251"/>
    </row>
    <row r="2252" spans="4:4" x14ac:dyDescent="0.2">
      <c r="D2252"/>
    </row>
    <row r="2253" spans="4:4" x14ac:dyDescent="0.2">
      <c r="D2253"/>
    </row>
    <row r="2254" spans="4:4" x14ac:dyDescent="0.2">
      <c r="D2254"/>
    </row>
    <row r="2255" spans="4:4" x14ac:dyDescent="0.2">
      <c r="D2255"/>
    </row>
    <row r="2256" spans="4:4" x14ac:dyDescent="0.2">
      <c r="D2256"/>
    </row>
    <row r="2257" spans="4:4" x14ac:dyDescent="0.2">
      <c r="D2257"/>
    </row>
    <row r="2258" spans="4:4" x14ac:dyDescent="0.2">
      <c r="D2258"/>
    </row>
    <row r="2259" spans="4:4" x14ac:dyDescent="0.2">
      <c r="D2259"/>
    </row>
    <row r="2260" spans="4:4" x14ac:dyDescent="0.2">
      <c r="D2260"/>
    </row>
    <row r="2261" spans="4:4" x14ac:dyDescent="0.2">
      <c r="D2261"/>
    </row>
    <row r="2262" spans="4:4" x14ac:dyDescent="0.2">
      <c r="D2262"/>
    </row>
    <row r="2263" spans="4:4" x14ac:dyDescent="0.2">
      <c r="D2263"/>
    </row>
    <row r="2264" spans="4:4" x14ac:dyDescent="0.2">
      <c r="D2264"/>
    </row>
    <row r="2265" spans="4:4" x14ac:dyDescent="0.2">
      <c r="D2265"/>
    </row>
    <row r="2266" spans="4:4" x14ac:dyDescent="0.2">
      <c r="D2266"/>
    </row>
    <row r="2267" spans="4:4" x14ac:dyDescent="0.2">
      <c r="D2267"/>
    </row>
    <row r="2268" spans="4:4" x14ac:dyDescent="0.2">
      <c r="D2268"/>
    </row>
    <row r="2269" spans="4:4" x14ac:dyDescent="0.2">
      <c r="D2269"/>
    </row>
    <row r="2270" spans="4:4" x14ac:dyDescent="0.2">
      <c r="D2270"/>
    </row>
    <row r="2271" spans="4:4" x14ac:dyDescent="0.2">
      <c r="D2271"/>
    </row>
    <row r="2272" spans="4:4" x14ac:dyDescent="0.2">
      <c r="D2272"/>
    </row>
    <row r="2273" spans="4:4" x14ac:dyDescent="0.2">
      <c r="D2273"/>
    </row>
    <row r="2274" spans="4:4" x14ac:dyDescent="0.2">
      <c r="D2274"/>
    </row>
    <row r="2275" spans="4:4" x14ac:dyDescent="0.2">
      <c r="D2275"/>
    </row>
    <row r="2276" spans="4:4" x14ac:dyDescent="0.2">
      <c r="D2276"/>
    </row>
    <row r="2277" spans="4:4" x14ac:dyDescent="0.2">
      <c r="D2277"/>
    </row>
    <row r="2278" spans="4:4" x14ac:dyDescent="0.2">
      <c r="D2278"/>
    </row>
    <row r="2279" spans="4:4" x14ac:dyDescent="0.2">
      <c r="D2279"/>
    </row>
    <row r="2280" spans="4:4" x14ac:dyDescent="0.2">
      <c r="D2280"/>
    </row>
    <row r="2281" spans="4:4" x14ac:dyDescent="0.2">
      <c r="D2281"/>
    </row>
    <row r="2282" spans="4:4" x14ac:dyDescent="0.2">
      <c r="D2282"/>
    </row>
    <row r="2283" spans="4:4" x14ac:dyDescent="0.2">
      <c r="D2283"/>
    </row>
    <row r="2284" spans="4:4" x14ac:dyDescent="0.2">
      <c r="D2284"/>
    </row>
    <row r="2285" spans="4:4" x14ac:dyDescent="0.2">
      <c r="D2285"/>
    </row>
    <row r="2286" spans="4:4" x14ac:dyDescent="0.2">
      <c r="D2286"/>
    </row>
    <row r="2287" spans="4:4" x14ac:dyDescent="0.2">
      <c r="D2287"/>
    </row>
    <row r="2288" spans="4:4" x14ac:dyDescent="0.2">
      <c r="D2288"/>
    </row>
    <row r="2289" spans="4:4" x14ac:dyDescent="0.2">
      <c r="D2289"/>
    </row>
    <row r="2290" spans="4:4" x14ac:dyDescent="0.2">
      <c r="D2290"/>
    </row>
    <row r="2291" spans="4:4" x14ac:dyDescent="0.2">
      <c r="D2291"/>
    </row>
    <row r="2292" spans="4:4" x14ac:dyDescent="0.2">
      <c r="D2292"/>
    </row>
    <row r="2293" spans="4:4" x14ac:dyDescent="0.2">
      <c r="D2293"/>
    </row>
    <row r="2294" spans="4:4" x14ac:dyDescent="0.2">
      <c r="D2294"/>
    </row>
    <row r="2295" spans="4:4" x14ac:dyDescent="0.2">
      <c r="D2295"/>
    </row>
    <row r="2296" spans="4:4" x14ac:dyDescent="0.2">
      <c r="D2296"/>
    </row>
    <row r="2297" spans="4:4" x14ac:dyDescent="0.2">
      <c r="D2297"/>
    </row>
    <row r="2298" spans="4:4" x14ac:dyDescent="0.2">
      <c r="D2298"/>
    </row>
    <row r="2299" spans="4:4" x14ac:dyDescent="0.2">
      <c r="D2299"/>
    </row>
    <row r="2300" spans="4:4" x14ac:dyDescent="0.2">
      <c r="D2300"/>
    </row>
    <row r="2301" spans="4:4" x14ac:dyDescent="0.2">
      <c r="D2301"/>
    </row>
    <row r="2302" spans="4:4" x14ac:dyDescent="0.2">
      <c r="D2302"/>
    </row>
    <row r="2303" spans="4:4" x14ac:dyDescent="0.2">
      <c r="D2303"/>
    </row>
    <row r="2304" spans="4:4" x14ac:dyDescent="0.2">
      <c r="D2304"/>
    </row>
    <row r="2305" spans="4:4" x14ac:dyDescent="0.2">
      <c r="D2305"/>
    </row>
    <row r="2306" spans="4:4" x14ac:dyDescent="0.2">
      <c r="D2306"/>
    </row>
    <row r="2307" spans="4:4" x14ac:dyDescent="0.2">
      <c r="D2307"/>
    </row>
    <row r="2308" spans="4:4" x14ac:dyDescent="0.2">
      <c r="D2308"/>
    </row>
    <row r="2309" spans="4:4" x14ac:dyDescent="0.2">
      <c r="D2309"/>
    </row>
    <row r="2310" spans="4:4" x14ac:dyDescent="0.2">
      <c r="D2310"/>
    </row>
    <row r="2311" spans="4:4" x14ac:dyDescent="0.2">
      <c r="D2311"/>
    </row>
    <row r="2312" spans="4:4" x14ac:dyDescent="0.2">
      <c r="D2312"/>
    </row>
    <row r="2313" spans="4:4" x14ac:dyDescent="0.2">
      <c r="D2313"/>
    </row>
    <row r="2314" spans="4:4" x14ac:dyDescent="0.2">
      <c r="D2314"/>
    </row>
    <row r="2315" spans="4:4" x14ac:dyDescent="0.2">
      <c r="D2315"/>
    </row>
    <row r="2316" spans="4:4" x14ac:dyDescent="0.2">
      <c r="D2316"/>
    </row>
    <row r="2317" spans="4:4" x14ac:dyDescent="0.2">
      <c r="D2317"/>
    </row>
    <row r="2318" spans="4:4" x14ac:dyDescent="0.2">
      <c r="D2318"/>
    </row>
    <row r="2319" spans="4:4" x14ac:dyDescent="0.2">
      <c r="D2319"/>
    </row>
    <row r="2320" spans="4:4" x14ac:dyDescent="0.2">
      <c r="D2320"/>
    </row>
    <row r="2321" spans="4:4" x14ac:dyDescent="0.2">
      <c r="D2321"/>
    </row>
    <row r="2322" spans="4:4" x14ac:dyDescent="0.2">
      <c r="D2322"/>
    </row>
    <row r="2323" spans="4:4" x14ac:dyDescent="0.2">
      <c r="D2323"/>
    </row>
    <row r="2324" spans="4:4" x14ac:dyDescent="0.2">
      <c r="D2324"/>
    </row>
    <row r="2325" spans="4:4" x14ac:dyDescent="0.2">
      <c r="D2325"/>
    </row>
    <row r="2326" spans="4:4" x14ac:dyDescent="0.2">
      <c r="D2326"/>
    </row>
    <row r="2327" spans="4:4" x14ac:dyDescent="0.2">
      <c r="D2327"/>
    </row>
    <row r="2328" spans="4:4" x14ac:dyDescent="0.2">
      <c r="D2328"/>
    </row>
    <row r="2329" spans="4:4" x14ac:dyDescent="0.2">
      <c r="D2329"/>
    </row>
    <row r="2330" spans="4:4" x14ac:dyDescent="0.2">
      <c r="D2330"/>
    </row>
    <row r="2331" spans="4:4" x14ac:dyDescent="0.2">
      <c r="D2331"/>
    </row>
    <row r="2332" spans="4:4" x14ac:dyDescent="0.2">
      <c r="D2332"/>
    </row>
    <row r="2333" spans="4:4" x14ac:dyDescent="0.2">
      <c r="D2333"/>
    </row>
    <row r="2334" spans="4:4" x14ac:dyDescent="0.2">
      <c r="D2334"/>
    </row>
    <row r="2335" spans="4:4" x14ac:dyDescent="0.2">
      <c r="D2335"/>
    </row>
    <row r="2336" spans="4:4" x14ac:dyDescent="0.2">
      <c r="D2336"/>
    </row>
    <row r="2337" spans="4:4" x14ac:dyDescent="0.2">
      <c r="D2337"/>
    </row>
    <row r="2338" spans="4:4" x14ac:dyDescent="0.2">
      <c r="D2338"/>
    </row>
    <row r="2339" spans="4:4" x14ac:dyDescent="0.2">
      <c r="D2339"/>
    </row>
    <row r="2340" spans="4:4" x14ac:dyDescent="0.2">
      <c r="D2340"/>
    </row>
    <row r="2341" spans="4:4" x14ac:dyDescent="0.2">
      <c r="D2341"/>
    </row>
    <row r="2342" spans="4:4" x14ac:dyDescent="0.2">
      <c r="D2342"/>
    </row>
    <row r="2343" spans="4:4" x14ac:dyDescent="0.2">
      <c r="D2343"/>
    </row>
    <row r="2344" spans="4:4" x14ac:dyDescent="0.2">
      <c r="D2344"/>
    </row>
    <row r="2345" spans="4:4" x14ac:dyDescent="0.2">
      <c r="D2345"/>
    </row>
    <row r="2346" spans="4:4" x14ac:dyDescent="0.2">
      <c r="D2346"/>
    </row>
    <row r="2347" spans="4:4" x14ac:dyDescent="0.2">
      <c r="D2347"/>
    </row>
    <row r="2348" spans="4:4" x14ac:dyDescent="0.2">
      <c r="D2348"/>
    </row>
    <row r="2349" spans="4:4" x14ac:dyDescent="0.2">
      <c r="D2349"/>
    </row>
    <row r="2350" spans="4:4" x14ac:dyDescent="0.2">
      <c r="D2350"/>
    </row>
    <row r="2351" spans="4:4" x14ac:dyDescent="0.2">
      <c r="D2351"/>
    </row>
    <row r="2352" spans="4:4" x14ac:dyDescent="0.2">
      <c r="D2352"/>
    </row>
    <row r="2353" spans="4:4" x14ac:dyDescent="0.2">
      <c r="D2353"/>
    </row>
    <row r="2354" spans="4:4" x14ac:dyDescent="0.2">
      <c r="D2354"/>
    </row>
    <row r="2355" spans="4:4" x14ac:dyDescent="0.2">
      <c r="D2355"/>
    </row>
    <row r="2356" spans="4:4" x14ac:dyDescent="0.2">
      <c r="D2356"/>
    </row>
    <row r="2357" spans="4:4" x14ac:dyDescent="0.2">
      <c r="D2357"/>
    </row>
    <row r="2358" spans="4:4" x14ac:dyDescent="0.2">
      <c r="D2358"/>
    </row>
    <row r="2359" spans="4:4" x14ac:dyDescent="0.2">
      <c r="D2359"/>
    </row>
    <row r="2360" spans="4:4" x14ac:dyDescent="0.2">
      <c r="D2360"/>
    </row>
    <row r="2361" spans="4:4" x14ac:dyDescent="0.2">
      <c r="D2361"/>
    </row>
    <row r="2362" spans="4:4" x14ac:dyDescent="0.2">
      <c r="D2362"/>
    </row>
    <row r="2363" spans="4:4" x14ac:dyDescent="0.2">
      <c r="D2363"/>
    </row>
    <row r="2364" spans="4:4" x14ac:dyDescent="0.2">
      <c r="D2364"/>
    </row>
    <row r="2365" spans="4:4" x14ac:dyDescent="0.2">
      <c r="D2365"/>
    </row>
    <row r="2366" spans="4:4" x14ac:dyDescent="0.2">
      <c r="D2366"/>
    </row>
    <row r="2367" spans="4:4" x14ac:dyDescent="0.2">
      <c r="D2367"/>
    </row>
    <row r="2368" spans="4:4" x14ac:dyDescent="0.2">
      <c r="D2368"/>
    </row>
    <row r="2369" spans="4:4" x14ac:dyDescent="0.2">
      <c r="D2369"/>
    </row>
    <row r="2370" spans="4:4" x14ac:dyDescent="0.2">
      <c r="D2370"/>
    </row>
    <row r="2371" spans="4:4" x14ac:dyDescent="0.2">
      <c r="D2371"/>
    </row>
    <row r="2372" spans="4:4" x14ac:dyDescent="0.2">
      <c r="D2372"/>
    </row>
    <row r="2373" spans="4:4" x14ac:dyDescent="0.2">
      <c r="D2373"/>
    </row>
    <row r="2374" spans="4:4" x14ac:dyDescent="0.2">
      <c r="D2374"/>
    </row>
    <row r="2375" spans="4:4" x14ac:dyDescent="0.2">
      <c r="D2375"/>
    </row>
    <row r="2376" spans="4:4" x14ac:dyDescent="0.2">
      <c r="D2376"/>
    </row>
    <row r="2377" spans="4:4" x14ac:dyDescent="0.2">
      <c r="D2377"/>
    </row>
    <row r="2378" spans="4:4" x14ac:dyDescent="0.2">
      <c r="D2378"/>
    </row>
    <row r="2379" spans="4:4" x14ac:dyDescent="0.2">
      <c r="D2379"/>
    </row>
    <row r="2380" spans="4:4" x14ac:dyDescent="0.2">
      <c r="D2380"/>
    </row>
    <row r="2381" spans="4:4" x14ac:dyDescent="0.2">
      <c r="D2381"/>
    </row>
    <row r="2382" spans="4:4" x14ac:dyDescent="0.2">
      <c r="D2382"/>
    </row>
    <row r="2383" spans="4:4" x14ac:dyDescent="0.2">
      <c r="D2383"/>
    </row>
    <row r="2384" spans="4:4" x14ac:dyDescent="0.2">
      <c r="D2384"/>
    </row>
    <row r="2385" spans="4:4" x14ac:dyDescent="0.2">
      <c r="D2385"/>
    </row>
    <row r="2386" spans="4:4" x14ac:dyDescent="0.2">
      <c r="D2386"/>
    </row>
    <row r="2387" spans="4:4" x14ac:dyDescent="0.2">
      <c r="D2387"/>
    </row>
    <row r="2388" spans="4:4" x14ac:dyDescent="0.2">
      <c r="D2388"/>
    </row>
    <row r="2389" spans="4:4" x14ac:dyDescent="0.2">
      <c r="D2389"/>
    </row>
    <row r="2390" spans="4:4" x14ac:dyDescent="0.2">
      <c r="D2390"/>
    </row>
    <row r="2391" spans="4:4" x14ac:dyDescent="0.2">
      <c r="D2391"/>
    </row>
    <row r="2392" spans="4:4" x14ac:dyDescent="0.2">
      <c r="D2392"/>
    </row>
    <row r="2393" spans="4:4" x14ac:dyDescent="0.2">
      <c r="D2393"/>
    </row>
    <row r="2394" spans="4:4" x14ac:dyDescent="0.2">
      <c r="D2394"/>
    </row>
    <row r="2395" spans="4:4" x14ac:dyDescent="0.2">
      <c r="D2395"/>
    </row>
    <row r="2396" spans="4:4" x14ac:dyDescent="0.2">
      <c r="D2396"/>
    </row>
    <row r="2397" spans="4:4" x14ac:dyDescent="0.2">
      <c r="D2397"/>
    </row>
    <row r="2398" spans="4:4" x14ac:dyDescent="0.2">
      <c r="D2398"/>
    </row>
    <row r="2399" spans="4:4" x14ac:dyDescent="0.2">
      <c r="D2399"/>
    </row>
    <row r="2400" spans="4:4" x14ac:dyDescent="0.2">
      <c r="D2400"/>
    </row>
    <row r="2401" spans="4:4" x14ac:dyDescent="0.2">
      <c r="D2401"/>
    </row>
    <row r="2402" spans="4:4" x14ac:dyDescent="0.2">
      <c r="D2402"/>
    </row>
    <row r="2403" spans="4:4" x14ac:dyDescent="0.2">
      <c r="D2403"/>
    </row>
    <row r="2404" spans="4:4" x14ac:dyDescent="0.2">
      <c r="D2404"/>
    </row>
    <row r="2405" spans="4:4" x14ac:dyDescent="0.2">
      <c r="D2405"/>
    </row>
    <row r="2406" spans="4:4" x14ac:dyDescent="0.2">
      <c r="D2406"/>
    </row>
    <row r="2407" spans="4:4" x14ac:dyDescent="0.2">
      <c r="D2407"/>
    </row>
    <row r="2408" spans="4:4" x14ac:dyDescent="0.2">
      <c r="D2408"/>
    </row>
    <row r="2409" spans="4:4" x14ac:dyDescent="0.2">
      <c r="D2409"/>
    </row>
    <row r="2410" spans="4:4" x14ac:dyDescent="0.2">
      <c r="D2410"/>
    </row>
    <row r="2411" spans="4:4" x14ac:dyDescent="0.2">
      <c r="D2411"/>
    </row>
    <row r="2412" spans="4:4" x14ac:dyDescent="0.2">
      <c r="D2412"/>
    </row>
    <row r="2413" spans="4:4" x14ac:dyDescent="0.2">
      <c r="D2413"/>
    </row>
    <row r="2414" spans="4:4" x14ac:dyDescent="0.2">
      <c r="D2414"/>
    </row>
    <row r="2415" spans="4:4" x14ac:dyDescent="0.2">
      <c r="D2415"/>
    </row>
    <row r="2416" spans="4:4" x14ac:dyDescent="0.2">
      <c r="D2416"/>
    </row>
    <row r="2417" spans="4:4" x14ac:dyDescent="0.2">
      <c r="D2417"/>
    </row>
    <row r="2418" spans="4:4" x14ac:dyDescent="0.2">
      <c r="D2418"/>
    </row>
    <row r="2419" spans="4:4" x14ac:dyDescent="0.2">
      <c r="D2419"/>
    </row>
    <row r="2420" spans="4:4" x14ac:dyDescent="0.2">
      <c r="D2420"/>
    </row>
    <row r="2421" spans="4:4" x14ac:dyDescent="0.2">
      <c r="D2421"/>
    </row>
    <row r="2422" spans="4:4" x14ac:dyDescent="0.2">
      <c r="D2422"/>
    </row>
    <row r="2423" spans="4:4" x14ac:dyDescent="0.2">
      <c r="D2423"/>
    </row>
    <row r="2424" spans="4:4" x14ac:dyDescent="0.2">
      <c r="D2424"/>
    </row>
    <row r="2425" spans="4:4" x14ac:dyDescent="0.2">
      <c r="D2425"/>
    </row>
    <row r="2426" spans="4:4" x14ac:dyDescent="0.2">
      <c r="D2426"/>
    </row>
    <row r="2427" spans="4:4" x14ac:dyDescent="0.2">
      <c r="D2427"/>
    </row>
    <row r="2428" spans="4:4" x14ac:dyDescent="0.2">
      <c r="D2428"/>
    </row>
    <row r="2429" spans="4:4" x14ac:dyDescent="0.2">
      <c r="D2429"/>
    </row>
    <row r="2430" spans="4:4" x14ac:dyDescent="0.2">
      <c r="D2430"/>
    </row>
    <row r="2431" spans="4:4" x14ac:dyDescent="0.2">
      <c r="D2431"/>
    </row>
    <row r="2432" spans="4:4" x14ac:dyDescent="0.2">
      <c r="D2432"/>
    </row>
    <row r="2433" spans="4:4" x14ac:dyDescent="0.2">
      <c r="D2433"/>
    </row>
    <row r="2434" spans="4:4" x14ac:dyDescent="0.2">
      <c r="D2434"/>
    </row>
    <row r="2435" spans="4:4" x14ac:dyDescent="0.2">
      <c r="D2435"/>
    </row>
    <row r="2436" spans="4:4" x14ac:dyDescent="0.2">
      <c r="D2436"/>
    </row>
    <row r="2437" spans="4:4" x14ac:dyDescent="0.2">
      <c r="D2437"/>
    </row>
    <row r="2438" spans="4:4" x14ac:dyDescent="0.2">
      <c r="D2438"/>
    </row>
    <row r="2439" spans="4:4" x14ac:dyDescent="0.2">
      <c r="D2439"/>
    </row>
    <row r="2440" spans="4:4" x14ac:dyDescent="0.2">
      <c r="D2440"/>
    </row>
    <row r="2441" spans="4:4" x14ac:dyDescent="0.2">
      <c r="D2441"/>
    </row>
    <row r="2442" spans="4:4" x14ac:dyDescent="0.2">
      <c r="D2442"/>
    </row>
    <row r="2443" spans="4:4" x14ac:dyDescent="0.2">
      <c r="D2443"/>
    </row>
    <row r="2444" spans="4:4" x14ac:dyDescent="0.2">
      <c r="D2444"/>
    </row>
    <row r="2445" spans="4:4" x14ac:dyDescent="0.2">
      <c r="D2445"/>
    </row>
    <row r="2446" spans="4:4" x14ac:dyDescent="0.2">
      <c r="D2446"/>
    </row>
    <row r="2447" spans="4:4" x14ac:dyDescent="0.2">
      <c r="D2447"/>
    </row>
    <row r="2448" spans="4:4" x14ac:dyDescent="0.2">
      <c r="D2448"/>
    </row>
    <row r="2449" spans="4:4" x14ac:dyDescent="0.2">
      <c r="D2449"/>
    </row>
    <row r="2450" spans="4:4" x14ac:dyDescent="0.2">
      <c r="D2450"/>
    </row>
    <row r="2451" spans="4:4" x14ac:dyDescent="0.2">
      <c r="D2451"/>
    </row>
    <row r="2452" spans="4:4" x14ac:dyDescent="0.2">
      <c r="D2452"/>
    </row>
    <row r="2453" spans="4:4" x14ac:dyDescent="0.2">
      <c r="D2453"/>
    </row>
    <row r="2454" spans="4:4" x14ac:dyDescent="0.2">
      <c r="D2454"/>
    </row>
    <row r="2455" spans="4:4" x14ac:dyDescent="0.2">
      <c r="D2455"/>
    </row>
    <row r="2456" spans="4:4" x14ac:dyDescent="0.2">
      <c r="D2456"/>
    </row>
    <row r="2457" spans="4:4" x14ac:dyDescent="0.2">
      <c r="D2457"/>
    </row>
    <row r="2458" spans="4:4" x14ac:dyDescent="0.2">
      <c r="D2458"/>
    </row>
    <row r="2459" spans="4:4" x14ac:dyDescent="0.2">
      <c r="D2459"/>
    </row>
    <row r="2460" spans="4:4" x14ac:dyDescent="0.2">
      <c r="D2460"/>
    </row>
    <row r="2461" spans="4:4" x14ac:dyDescent="0.2">
      <c r="D2461"/>
    </row>
    <row r="2462" spans="4:4" x14ac:dyDescent="0.2">
      <c r="D2462"/>
    </row>
    <row r="2463" spans="4:4" x14ac:dyDescent="0.2">
      <c r="D2463"/>
    </row>
    <row r="2464" spans="4:4" x14ac:dyDescent="0.2">
      <c r="D2464"/>
    </row>
    <row r="2465" spans="4:4" x14ac:dyDescent="0.2">
      <c r="D2465"/>
    </row>
    <row r="2466" spans="4:4" x14ac:dyDescent="0.2">
      <c r="D2466"/>
    </row>
    <row r="2467" spans="4:4" x14ac:dyDescent="0.2">
      <c r="D2467"/>
    </row>
    <row r="2468" spans="4:4" x14ac:dyDescent="0.2">
      <c r="D2468"/>
    </row>
    <row r="2469" spans="4:4" x14ac:dyDescent="0.2">
      <c r="D2469"/>
    </row>
    <row r="2470" spans="4:4" x14ac:dyDescent="0.2">
      <c r="D2470"/>
    </row>
    <row r="2471" spans="4:4" x14ac:dyDescent="0.2">
      <c r="D2471"/>
    </row>
    <row r="2472" spans="4:4" x14ac:dyDescent="0.2">
      <c r="D2472"/>
    </row>
    <row r="2473" spans="4:4" x14ac:dyDescent="0.2">
      <c r="D2473"/>
    </row>
    <row r="2474" spans="4:4" x14ac:dyDescent="0.2">
      <c r="D2474"/>
    </row>
    <row r="2475" spans="4:4" x14ac:dyDescent="0.2">
      <c r="D2475"/>
    </row>
    <row r="2476" spans="4:4" x14ac:dyDescent="0.2">
      <c r="D2476"/>
    </row>
    <row r="2477" spans="4:4" x14ac:dyDescent="0.2">
      <c r="D2477"/>
    </row>
    <row r="2478" spans="4:4" x14ac:dyDescent="0.2">
      <c r="D2478"/>
    </row>
    <row r="2479" spans="4:4" x14ac:dyDescent="0.2">
      <c r="D2479"/>
    </row>
    <row r="2480" spans="4:4" x14ac:dyDescent="0.2">
      <c r="D2480"/>
    </row>
    <row r="2481" spans="4:4" x14ac:dyDescent="0.2">
      <c r="D2481"/>
    </row>
    <row r="2482" spans="4:4" x14ac:dyDescent="0.2">
      <c r="D2482"/>
    </row>
    <row r="2483" spans="4:4" x14ac:dyDescent="0.2">
      <c r="D2483"/>
    </row>
    <row r="2484" spans="4:4" x14ac:dyDescent="0.2">
      <c r="D2484"/>
    </row>
    <row r="2485" spans="4:4" x14ac:dyDescent="0.2">
      <c r="D2485"/>
    </row>
    <row r="2486" spans="4:4" x14ac:dyDescent="0.2">
      <c r="D2486"/>
    </row>
    <row r="2487" spans="4:4" x14ac:dyDescent="0.2">
      <c r="D2487"/>
    </row>
    <row r="2488" spans="4:4" x14ac:dyDescent="0.2">
      <c r="D2488"/>
    </row>
    <row r="2489" spans="4:4" x14ac:dyDescent="0.2">
      <c r="D2489"/>
    </row>
    <row r="2490" spans="4:4" x14ac:dyDescent="0.2">
      <c r="D2490"/>
    </row>
    <row r="2491" spans="4:4" x14ac:dyDescent="0.2">
      <c r="D2491"/>
    </row>
    <row r="2492" spans="4:4" x14ac:dyDescent="0.2">
      <c r="D2492"/>
    </row>
    <row r="2493" spans="4:4" x14ac:dyDescent="0.2">
      <c r="D2493"/>
    </row>
    <row r="2494" spans="4:4" x14ac:dyDescent="0.2">
      <c r="D2494"/>
    </row>
    <row r="2495" spans="4:4" x14ac:dyDescent="0.2">
      <c r="D2495"/>
    </row>
    <row r="2496" spans="4:4" x14ac:dyDescent="0.2">
      <c r="D2496"/>
    </row>
    <row r="2497" spans="4:4" x14ac:dyDescent="0.2">
      <c r="D2497"/>
    </row>
    <row r="2498" spans="4:4" x14ac:dyDescent="0.2">
      <c r="D2498"/>
    </row>
    <row r="2499" spans="4:4" x14ac:dyDescent="0.2">
      <c r="D2499"/>
    </row>
    <row r="2500" spans="4:4" x14ac:dyDescent="0.2">
      <c r="D2500"/>
    </row>
    <row r="2501" spans="4:4" x14ac:dyDescent="0.2">
      <c r="D2501"/>
    </row>
    <row r="2502" spans="4:4" x14ac:dyDescent="0.2">
      <c r="D2502"/>
    </row>
    <row r="2503" spans="4:4" x14ac:dyDescent="0.2">
      <c r="D2503"/>
    </row>
    <row r="2504" spans="4:4" x14ac:dyDescent="0.2">
      <c r="D2504"/>
    </row>
    <row r="2505" spans="4:4" x14ac:dyDescent="0.2">
      <c r="D2505"/>
    </row>
    <row r="2506" spans="4:4" x14ac:dyDescent="0.2">
      <c r="D2506"/>
    </row>
    <row r="2507" spans="4:4" x14ac:dyDescent="0.2">
      <c r="D2507"/>
    </row>
    <row r="2508" spans="4:4" x14ac:dyDescent="0.2">
      <c r="D2508"/>
    </row>
    <row r="2509" spans="4:4" x14ac:dyDescent="0.2">
      <c r="D2509"/>
    </row>
    <row r="2510" spans="4:4" x14ac:dyDescent="0.2">
      <c r="D2510"/>
    </row>
    <row r="2511" spans="4:4" x14ac:dyDescent="0.2">
      <c r="D2511"/>
    </row>
    <row r="2512" spans="4:4" x14ac:dyDescent="0.2">
      <c r="D2512"/>
    </row>
    <row r="2513" spans="4:4" x14ac:dyDescent="0.2">
      <c r="D2513"/>
    </row>
    <row r="2514" spans="4:4" x14ac:dyDescent="0.2">
      <c r="D2514"/>
    </row>
    <row r="2515" spans="4:4" x14ac:dyDescent="0.2">
      <c r="D2515"/>
    </row>
    <row r="2516" spans="4:4" x14ac:dyDescent="0.2">
      <c r="D2516"/>
    </row>
    <row r="2517" spans="4:4" x14ac:dyDescent="0.2">
      <c r="D2517"/>
    </row>
    <row r="2518" spans="4:4" x14ac:dyDescent="0.2">
      <c r="D2518"/>
    </row>
    <row r="2519" spans="4:4" x14ac:dyDescent="0.2">
      <c r="D2519"/>
    </row>
    <row r="2520" spans="4:4" x14ac:dyDescent="0.2">
      <c r="D2520"/>
    </row>
    <row r="2521" spans="4:4" x14ac:dyDescent="0.2">
      <c r="D2521"/>
    </row>
    <row r="2522" spans="4:4" x14ac:dyDescent="0.2">
      <c r="D2522"/>
    </row>
    <row r="2523" spans="4:4" x14ac:dyDescent="0.2">
      <c r="D2523"/>
    </row>
    <row r="2524" spans="4:4" x14ac:dyDescent="0.2">
      <c r="D2524"/>
    </row>
    <row r="2525" spans="4:4" x14ac:dyDescent="0.2">
      <c r="D2525"/>
    </row>
    <row r="2526" spans="4:4" x14ac:dyDescent="0.2">
      <c r="D2526"/>
    </row>
    <row r="2527" spans="4:4" x14ac:dyDescent="0.2">
      <c r="D2527"/>
    </row>
    <row r="2528" spans="4:4" x14ac:dyDescent="0.2">
      <c r="D2528"/>
    </row>
    <row r="2529" spans="4:4" x14ac:dyDescent="0.2">
      <c r="D2529"/>
    </row>
    <row r="2530" spans="4:4" x14ac:dyDescent="0.2">
      <c r="D2530"/>
    </row>
    <row r="2531" spans="4:4" x14ac:dyDescent="0.2">
      <c r="D2531"/>
    </row>
    <row r="2532" spans="4:4" x14ac:dyDescent="0.2">
      <c r="D2532"/>
    </row>
    <row r="2533" spans="4:4" x14ac:dyDescent="0.2">
      <c r="D2533"/>
    </row>
    <row r="2534" spans="4:4" x14ac:dyDescent="0.2">
      <c r="D2534"/>
    </row>
    <row r="2535" spans="4:4" x14ac:dyDescent="0.2">
      <c r="D2535"/>
    </row>
    <row r="2536" spans="4:4" x14ac:dyDescent="0.2">
      <c r="D2536"/>
    </row>
    <row r="2537" spans="4:4" x14ac:dyDescent="0.2">
      <c r="D2537"/>
    </row>
    <row r="2538" spans="4:4" x14ac:dyDescent="0.2">
      <c r="D2538"/>
    </row>
    <row r="2539" spans="4:4" x14ac:dyDescent="0.2">
      <c r="D2539"/>
    </row>
    <row r="2540" spans="4:4" x14ac:dyDescent="0.2">
      <c r="D2540"/>
    </row>
    <row r="2541" spans="4:4" x14ac:dyDescent="0.2">
      <c r="D2541"/>
    </row>
    <row r="2542" spans="4:4" x14ac:dyDescent="0.2">
      <c r="D2542"/>
    </row>
    <row r="2543" spans="4:4" x14ac:dyDescent="0.2">
      <c r="D2543"/>
    </row>
    <row r="2544" spans="4:4" x14ac:dyDescent="0.2">
      <c r="D2544"/>
    </row>
    <row r="2545" spans="4:4" x14ac:dyDescent="0.2">
      <c r="D2545"/>
    </row>
    <row r="2546" spans="4:4" x14ac:dyDescent="0.2">
      <c r="D2546"/>
    </row>
    <row r="2547" spans="4:4" x14ac:dyDescent="0.2">
      <c r="D2547"/>
    </row>
    <row r="2548" spans="4:4" x14ac:dyDescent="0.2">
      <c r="D2548"/>
    </row>
    <row r="2549" spans="4:4" x14ac:dyDescent="0.2">
      <c r="D2549"/>
    </row>
    <row r="2550" spans="4:4" x14ac:dyDescent="0.2">
      <c r="D2550"/>
    </row>
    <row r="2551" spans="4:4" x14ac:dyDescent="0.2">
      <c r="D2551"/>
    </row>
    <row r="2552" spans="4:4" x14ac:dyDescent="0.2">
      <c r="D2552"/>
    </row>
    <row r="2553" spans="4:4" x14ac:dyDescent="0.2">
      <c r="D2553"/>
    </row>
    <row r="2554" spans="4:4" x14ac:dyDescent="0.2">
      <c r="D2554"/>
    </row>
    <row r="2555" spans="4:4" x14ac:dyDescent="0.2">
      <c r="D2555"/>
    </row>
    <row r="2556" spans="4:4" x14ac:dyDescent="0.2">
      <c r="D2556"/>
    </row>
    <row r="2557" spans="4:4" x14ac:dyDescent="0.2">
      <c r="D2557"/>
    </row>
    <row r="2558" spans="4:4" x14ac:dyDescent="0.2">
      <c r="D2558"/>
    </row>
    <row r="2559" spans="4:4" x14ac:dyDescent="0.2">
      <c r="D2559"/>
    </row>
    <row r="2560" spans="4:4" x14ac:dyDescent="0.2">
      <c r="D2560"/>
    </row>
    <row r="2561" spans="4:4" x14ac:dyDescent="0.2">
      <c r="D2561"/>
    </row>
    <row r="2562" spans="4:4" x14ac:dyDescent="0.2">
      <c r="D2562"/>
    </row>
    <row r="2563" spans="4:4" x14ac:dyDescent="0.2">
      <c r="D2563"/>
    </row>
    <row r="2564" spans="4:4" x14ac:dyDescent="0.2">
      <c r="D2564"/>
    </row>
    <row r="2565" spans="4:4" x14ac:dyDescent="0.2">
      <c r="D2565"/>
    </row>
    <row r="2566" spans="4:4" x14ac:dyDescent="0.2">
      <c r="D2566"/>
    </row>
    <row r="2567" spans="4:4" x14ac:dyDescent="0.2">
      <c r="D2567"/>
    </row>
    <row r="2568" spans="4:4" x14ac:dyDescent="0.2">
      <c r="D2568"/>
    </row>
    <row r="2569" spans="4:4" x14ac:dyDescent="0.2">
      <c r="D2569"/>
    </row>
    <row r="2570" spans="4:4" x14ac:dyDescent="0.2">
      <c r="D2570"/>
    </row>
    <row r="2571" spans="4:4" x14ac:dyDescent="0.2">
      <c r="D2571"/>
    </row>
    <row r="2572" spans="4:4" x14ac:dyDescent="0.2">
      <c r="D2572"/>
    </row>
    <row r="2573" spans="4:4" x14ac:dyDescent="0.2">
      <c r="D2573"/>
    </row>
    <row r="2574" spans="4:4" x14ac:dyDescent="0.2">
      <c r="D2574"/>
    </row>
    <row r="2575" spans="4:4" x14ac:dyDescent="0.2">
      <c r="D2575"/>
    </row>
    <row r="2576" spans="4:4" x14ac:dyDescent="0.2">
      <c r="D2576"/>
    </row>
    <row r="2577" spans="4:4" x14ac:dyDescent="0.2">
      <c r="D2577"/>
    </row>
    <row r="2578" spans="4:4" x14ac:dyDescent="0.2">
      <c r="D2578"/>
    </row>
    <row r="2579" spans="4:4" x14ac:dyDescent="0.2">
      <c r="D2579"/>
    </row>
    <row r="2580" spans="4:4" x14ac:dyDescent="0.2">
      <c r="D2580"/>
    </row>
    <row r="2581" spans="4:4" x14ac:dyDescent="0.2">
      <c r="D2581"/>
    </row>
    <row r="2582" spans="4:4" x14ac:dyDescent="0.2">
      <c r="D2582"/>
    </row>
    <row r="2583" spans="4:4" x14ac:dyDescent="0.2">
      <c r="D2583"/>
    </row>
    <row r="2584" spans="4:4" x14ac:dyDescent="0.2">
      <c r="D2584"/>
    </row>
    <row r="2585" spans="4:4" x14ac:dyDescent="0.2">
      <c r="D2585"/>
    </row>
    <row r="2586" spans="4:4" x14ac:dyDescent="0.2">
      <c r="D2586"/>
    </row>
    <row r="2587" spans="4:4" x14ac:dyDescent="0.2">
      <c r="D2587"/>
    </row>
    <row r="2588" spans="4:4" x14ac:dyDescent="0.2">
      <c r="D2588"/>
    </row>
    <row r="2589" spans="4:4" x14ac:dyDescent="0.2">
      <c r="D2589"/>
    </row>
    <row r="2590" spans="4:4" x14ac:dyDescent="0.2">
      <c r="D2590"/>
    </row>
    <row r="2591" spans="4:4" x14ac:dyDescent="0.2">
      <c r="D2591"/>
    </row>
    <row r="2592" spans="4:4" x14ac:dyDescent="0.2">
      <c r="D2592"/>
    </row>
    <row r="2593" spans="4:4" x14ac:dyDescent="0.2">
      <c r="D2593"/>
    </row>
    <row r="2594" spans="4:4" x14ac:dyDescent="0.2">
      <c r="D2594"/>
    </row>
    <row r="2595" spans="4:4" x14ac:dyDescent="0.2">
      <c r="D2595"/>
    </row>
    <row r="2596" spans="4:4" x14ac:dyDescent="0.2">
      <c r="D2596"/>
    </row>
    <row r="2597" spans="4:4" x14ac:dyDescent="0.2">
      <c r="D2597"/>
    </row>
    <row r="2598" spans="4:4" x14ac:dyDescent="0.2">
      <c r="D2598"/>
    </row>
    <row r="2599" spans="4:4" x14ac:dyDescent="0.2">
      <c r="D2599"/>
    </row>
    <row r="2600" spans="4:4" x14ac:dyDescent="0.2">
      <c r="D2600"/>
    </row>
    <row r="2601" spans="4:4" x14ac:dyDescent="0.2">
      <c r="D2601"/>
    </row>
    <row r="2602" spans="4:4" x14ac:dyDescent="0.2">
      <c r="D2602"/>
    </row>
    <row r="2603" spans="4:4" x14ac:dyDescent="0.2">
      <c r="D2603"/>
    </row>
    <row r="2604" spans="4:4" x14ac:dyDescent="0.2">
      <c r="D2604"/>
    </row>
    <row r="2605" spans="4:4" x14ac:dyDescent="0.2">
      <c r="D2605"/>
    </row>
    <row r="2606" spans="4:4" x14ac:dyDescent="0.2">
      <c r="D2606"/>
    </row>
    <row r="2607" spans="4:4" x14ac:dyDescent="0.2">
      <c r="D2607"/>
    </row>
    <row r="2608" spans="4:4" x14ac:dyDescent="0.2">
      <c r="D2608"/>
    </row>
    <row r="2609" spans="4:4" x14ac:dyDescent="0.2">
      <c r="D2609"/>
    </row>
    <row r="2610" spans="4:4" x14ac:dyDescent="0.2">
      <c r="D2610"/>
    </row>
    <row r="2611" spans="4:4" x14ac:dyDescent="0.2">
      <c r="D2611"/>
    </row>
    <row r="2612" spans="4:4" x14ac:dyDescent="0.2">
      <c r="D2612"/>
    </row>
    <row r="2613" spans="4:4" x14ac:dyDescent="0.2">
      <c r="D2613"/>
    </row>
    <row r="2614" spans="4:4" x14ac:dyDescent="0.2">
      <c r="D2614"/>
    </row>
    <row r="2615" spans="4:4" x14ac:dyDescent="0.2">
      <c r="D2615"/>
    </row>
    <row r="2616" spans="4:4" x14ac:dyDescent="0.2">
      <c r="D2616"/>
    </row>
    <row r="2617" spans="4:4" x14ac:dyDescent="0.2">
      <c r="D2617"/>
    </row>
    <row r="2618" spans="4:4" x14ac:dyDescent="0.2">
      <c r="D2618"/>
    </row>
    <row r="2619" spans="4:4" x14ac:dyDescent="0.2">
      <c r="D2619"/>
    </row>
    <row r="2620" spans="4:4" x14ac:dyDescent="0.2">
      <c r="D2620"/>
    </row>
    <row r="2621" spans="4:4" x14ac:dyDescent="0.2">
      <c r="D2621"/>
    </row>
    <row r="2622" spans="4:4" x14ac:dyDescent="0.2">
      <c r="D2622"/>
    </row>
    <row r="2623" spans="4:4" x14ac:dyDescent="0.2">
      <c r="D2623"/>
    </row>
    <row r="2624" spans="4:4" x14ac:dyDescent="0.2">
      <c r="D2624"/>
    </row>
    <row r="2625" spans="4:4" x14ac:dyDescent="0.2">
      <c r="D2625"/>
    </row>
    <row r="2626" spans="4:4" x14ac:dyDescent="0.2">
      <c r="D2626"/>
    </row>
    <row r="2627" spans="4:4" x14ac:dyDescent="0.2">
      <c r="D2627"/>
    </row>
    <row r="2628" spans="4:4" x14ac:dyDescent="0.2">
      <c r="D2628"/>
    </row>
    <row r="2629" spans="4:4" x14ac:dyDescent="0.2">
      <c r="D2629"/>
    </row>
    <row r="2630" spans="4:4" x14ac:dyDescent="0.2">
      <c r="D2630"/>
    </row>
    <row r="2631" spans="4:4" x14ac:dyDescent="0.2">
      <c r="D2631"/>
    </row>
    <row r="2632" spans="4:4" x14ac:dyDescent="0.2">
      <c r="D2632"/>
    </row>
    <row r="2633" spans="4:4" x14ac:dyDescent="0.2">
      <c r="D2633"/>
    </row>
    <row r="2634" spans="4:4" x14ac:dyDescent="0.2">
      <c r="D2634"/>
    </row>
    <row r="2635" spans="4:4" x14ac:dyDescent="0.2">
      <c r="D2635"/>
    </row>
    <row r="2636" spans="4:4" x14ac:dyDescent="0.2">
      <c r="D2636"/>
    </row>
    <row r="2637" spans="4:4" x14ac:dyDescent="0.2">
      <c r="D2637"/>
    </row>
    <row r="2638" spans="4:4" x14ac:dyDescent="0.2">
      <c r="D2638"/>
    </row>
    <row r="2639" spans="4:4" x14ac:dyDescent="0.2">
      <c r="D2639"/>
    </row>
    <row r="2640" spans="4:4" x14ac:dyDescent="0.2">
      <c r="D2640"/>
    </row>
    <row r="2641" spans="4:4" x14ac:dyDescent="0.2">
      <c r="D2641"/>
    </row>
    <row r="2642" spans="4:4" x14ac:dyDescent="0.2">
      <c r="D2642"/>
    </row>
    <row r="2643" spans="4:4" x14ac:dyDescent="0.2">
      <c r="D2643"/>
    </row>
    <row r="2644" spans="4:4" x14ac:dyDescent="0.2">
      <c r="D2644"/>
    </row>
    <row r="2645" spans="4:4" x14ac:dyDescent="0.2">
      <c r="D2645"/>
    </row>
    <row r="2646" spans="4:4" x14ac:dyDescent="0.2">
      <c r="D2646"/>
    </row>
    <row r="2647" spans="4:4" x14ac:dyDescent="0.2">
      <c r="D2647"/>
    </row>
    <row r="2648" spans="4:4" x14ac:dyDescent="0.2">
      <c r="D2648"/>
    </row>
    <row r="2649" spans="4:4" x14ac:dyDescent="0.2">
      <c r="D2649"/>
    </row>
    <row r="2650" spans="4:4" x14ac:dyDescent="0.2">
      <c r="D2650"/>
    </row>
    <row r="2651" spans="4:4" x14ac:dyDescent="0.2">
      <c r="D2651"/>
    </row>
    <row r="2652" spans="4:4" x14ac:dyDescent="0.2">
      <c r="D2652"/>
    </row>
    <row r="2653" spans="4:4" x14ac:dyDescent="0.2">
      <c r="D2653"/>
    </row>
    <row r="2654" spans="4:4" x14ac:dyDescent="0.2">
      <c r="D2654"/>
    </row>
    <row r="2655" spans="4:4" x14ac:dyDescent="0.2">
      <c r="D2655"/>
    </row>
    <row r="2656" spans="4:4" x14ac:dyDescent="0.2">
      <c r="D2656"/>
    </row>
    <row r="2657" spans="4:4" x14ac:dyDescent="0.2">
      <c r="D2657"/>
    </row>
    <row r="2658" spans="4:4" x14ac:dyDescent="0.2">
      <c r="D2658"/>
    </row>
    <row r="2659" spans="4:4" x14ac:dyDescent="0.2">
      <c r="D2659"/>
    </row>
    <row r="2660" spans="4:4" x14ac:dyDescent="0.2">
      <c r="D2660"/>
    </row>
    <row r="2661" spans="4:4" x14ac:dyDescent="0.2">
      <c r="D2661"/>
    </row>
    <row r="2662" spans="4:4" x14ac:dyDescent="0.2">
      <c r="D2662"/>
    </row>
    <row r="2663" spans="4:4" x14ac:dyDescent="0.2">
      <c r="D2663"/>
    </row>
    <row r="2664" spans="4:4" x14ac:dyDescent="0.2">
      <c r="D2664"/>
    </row>
    <row r="2665" spans="4:4" x14ac:dyDescent="0.2">
      <c r="D2665"/>
    </row>
    <row r="2666" spans="4:4" x14ac:dyDescent="0.2">
      <c r="D2666"/>
    </row>
    <row r="2667" spans="4:4" x14ac:dyDescent="0.2">
      <c r="D2667"/>
    </row>
    <row r="2668" spans="4:4" x14ac:dyDescent="0.2">
      <c r="D2668"/>
    </row>
    <row r="2669" spans="4:4" x14ac:dyDescent="0.2">
      <c r="D2669"/>
    </row>
    <row r="2670" spans="4:4" x14ac:dyDescent="0.2">
      <c r="D2670"/>
    </row>
    <row r="2671" spans="4:4" x14ac:dyDescent="0.2">
      <c r="D2671"/>
    </row>
    <row r="2672" spans="4:4" x14ac:dyDescent="0.2">
      <c r="D2672"/>
    </row>
    <row r="2673" spans="4:4" x14ac:dyDescent="0.2">
      <c r="D2673"/>
    </row>
    <row r="2674" spans="4:4" x14ac:dyDescent="0.2">
      <c r="D2674"/>
    </row>
    <row r="2675" spans="4:4" x14ac:dyDescent="0.2">
      <c r="D2675"/>
    </row>
    <row r="2676" spans="4:4" x14ac:dyDescent="0.2">
      <c r="D2676"/>
    </row>
    <row r="2677" spans="4:4" x14ac:dyDescent="0.2">
      <c r="D2677"/>
    </row>
    <row r="2678" spans="4:4" x14ac:dyDescent="0.2">
      <c r="D2678"/>
    </row>
    <row r="2679" spans="4:4" x14ac:dyDescent="0.2">
      <c r="D2679"/>
    </row>
    <row r="2680" spans="4:4" x14ac:dyDescent="0.2">
      <c r="D2680"/>
    </row>
    <row r="2681" spans="4:4" x14ac:dyDescent="0.2">
      <c r="D2681"/>
    </row>
    <row r="2682" spans="4:4" x14ac:dyDescent="0.2">
      <c r="D2682"/>
    </row>
    <row r="2683" spans="4:4" x14ac:dyDescent="0.2">
      <c r="D2683"/>
    </row>
    <row r="2684" spans="4:4" x14ac:dyDescent="0.2">
      <c r="D2684"/>
    </row>
    <row r="2685" spans="4:4" x14ac:dyDescent="0.2">
      <c r="D2685"/>
    </row>
    <row r="2686" spans="4:4" x14ac:dyDescent="0.2">
      <c r="D2686"/>
    </row>
    <row r="2687" spans="4:4" x14ac:dyDescent="0.2">
      <c r="D2687"/>
    </row>
    <row r="2688" spans="4:4" x14ac:dyDescent="0.2">
      <c r="D2688"/>
    </row>
    <row r="2689" spans="4:4" x14ac:dyDescent="0.2">
      <c r="D2689"/>
    </row>
    <row r="2690" spans="4:4" x14ac:dyDescent="0.2">
      <c r="D2690"/>
    </row>
    <row r="2691" spans="4:4" x14ac:dyDescent="0.2">
      <c r="D2691"/>
    </row>
    <row r="2692" spans="4:4" x14ac:dyDescent="0.2">
      <c r="D2692"/>
    </row>
    <row r="2693" spans="4:4" x14ac:dyDescent="0.2">
      <c r="D2693"/>
    </row>
    <row r="2694" spans="4:4" x14ac:dyDescent="0.2">
      <c r="D2694"/>
    </row>
    <row r="2695" spans="4:4" x14ac:dyDescent="0.2">
      <c r="D2695"/>
    </row>
    <row r="2696" spans="4:4" x14ac:dyDescent="0.2">
      <c r="D2696"/>
    </row>
    <row r="2697" spans="4:4" x14ac:dyDescent="0.2">
      <c r="D2697"/>
    </row>
    <row r="2698" spans="4:4" x14ac:dyDescent="0.2">
      <c r="D2698"/>
    </row>
    <row r="2699" spans="4:4" x14ac:dyDescent="0.2">
      <c r="D2699"/>
    </row>
    <row r="2700" spans="4:4" x14ac:dyDescent="0.2">
      <c r="D2700"/>
    </row>
    <row r="2701" spans="4:4" x14ac:dyDescent="0.2">
      <c r="D2701"/>
    </row>
    <row r="2702" spans="4:4" x14ac:dyDescent="0.2">
      <c r="D2702"/>
    </row>
    <row r="2703" spans="4:4" x14ac:dyDescent="0.2">
      <c r="D2703"/>
    </row>
    <row r="2704" spans="4:4" x14ac:dyDescent="0.2">
      <c r="D2704"/>
    </row>
    <row r="2705" spans="4:4" x14ac:dyDescent="0.2">
      <c r="D2705"/>
    </row>
    <row r="2706" spans="4:4" x14ac:dyDescent="0.2">
      <c r="D2706"/>
    </row>
    <row r="2707" spans="4:4" x14ac:dyDescent="0.2">
      <c r="D2707"/>
    </row>
    <row r="2708" spans="4:4" x14ac:dyDescent="0.2">
      <c r="D2708"/>
    </row>
    <row r="2709" spans="4:4" x14ac:dyDescent="0.2">
      <c r="D2709"/>
    </row>
    <row r="2710" spans="4:4" x14ac:dyDescent="0.2">
      <c r="D2710"/>
    </row>
    <row r="2711" spans="4:4" x14ac:dyDescent="0.2">
      <c r="D2711"/>
    </row>
    <row r="2712" spans="4:4" x14ac:dyDescent="0.2">
      <c r="D2712"/>
    </row>
    <row r="2713" spans="4:4" x14ac:dyDescent="0.2">
      <c r="D2713"/>
    </row>
    <row r="2714" spans="4:4" x14ac:dyDescent="0.2">
      <c r="D2714"/>
    </row>
    <row r="2715" spans="4:4" x14ac:dyDescent="0.2">
      <c r="D2715"/>
    </row>
    <row r="2716" spans="4:4" x14ac:dyDescent="0.2">
      <c r="D2716"/>
    </row>
    <row r="2717" spans="4:4" x14ac:dyDescent="0.2">
      <c r="D2717"/>
    </row>
    <row r="2718" spans="4:4" x14ac:dyDescent="0.2">
      <c r="D2718"/>
    </row>
    <row r="2719" spans="4:4" x14ac:dyDescent="0.2">
      <c r="D2719"/>
    </row>
    <row r="2720" spans="4:4" x14ac:dyDescent="0.2">
      <c r="D2720"/>
    </row>
    <row r="2721" spans="4:4" x14ac:dyDescent="0.2">
      <c r="D2721"/>
    </row>
    <row r="2722" spans="4:4" x14ac:dyDescent="0.2">
      <c r="D2722"/>
    </row>
    <row r="2723" spans="4:4" x14ac:dyDescent="0.2">
      <c r="D2723"/>
    </row>
    <row r="2724" spans="4:4" x14ac:dyDescent="0.2">
      <c r="D2724"/>
    </row>
    <row r="2725" spans="4:4" x14ac:dyDescent="0.2">
      <c r="D2725"/>
    </row>
    <row r="2726" spans="4:4" x14ac:dyDescent="0.2">
      <c r="D2726"/>
    </row>
    <row r="2727" spans="4:4" x14ac:dyDescent="0.2">
      <c r="D2727"/>
    </row>
    <row r="2728" spans="4:4" x14ac:dyDescent="0.2">
      <c r="D2728"/>
    </row>
    <row r="2729" spans="4:4" x14ac:dyDescent="0.2">
      <c r="D2729"/>
    </row>
    <row r="2730" spans="4:4" x14ac:dyDescent="0.2">
      <c r="D2730"/>
    </row>
    <row r="2731" spans="4:4" x14ac:dyDescent="0.2">
      <c r="D2731"/>
    </row>
    <row r="2732" spans="4:4" x14ac:dyDescent="0.2">
      <c r="D2732"/>
    </row>
    <row r="2733" spans="4:4" x14ac:dyDescent="0.2">
      <c r="D2733"/>
    </row>
    <row r="2734" spans="4:4" x14ac:dyDescent="0.2">
      <c r="D2734"/>
    </row>
    <row r="2735" spans="4:4" x14ac:dyDescent="0.2">
      <c r="D2735"/>
    </row>
    <row r="2736" spans="4:4" x14ac:dyDescent="0.2">
      <c r="D2736"/>
    </row>
    <row r="2737" spans="4:4" x14ac:dyDescent="0.2">
      <c r="D2737"/>
    </row>
    <row r="2738" spans="4:4" x14ac:dyDescent="0.2">
      <c r="D2738"/>
    </row>
    <row r="2739" spans="4:4" x14ac:dyDescent="0.2">
      <c r="D2739"/>
    </row>
    <row r="2740" spans="4:4" x14ac:dyDescent="0.2">
      <c r="D2740"/>
    </row>
    <row r="2741" spans="4:4" x14ac:dyDescent="0.2">
      <c r="D2741"/>
    </row>
    <row r="2742" spans="4:4" x14ac:dyDescent="0.2">
      <c r="D2742"/>
    </row>
    <row r="2743" spans="4:4" x14ac:dyDescent="0.2">
      <c r="D2743"/>
    </row>
    <row r="2744" spans="4:4" x14ac:dyDescent="0.2">
      <c r="D2744"/>
    </row>
    <row r="2745" spans="4:4" x14ac:dyDescent="0.2">
      <c r="D2745"/>
    </row>
    <row r="2746" spans="4:4" x14ac:dyDescent="0.2">
      <c r="D2746"/>
    </row>
    <row r="2747" spans="4:4" x14ac:dyDescent="0.2">
      <c r="D2747"/>
    </row>
    <row r="2748" spans="4:4" x14ac:dyDescent="0.2">
      <c r="D2748"/>
    </row>
    <row r="2749" spans="4:4" x14ac:dyDescent="0.2">
      <c r="D2749"/>
    </row>
    <row r="2750" spans="4:4" x14ac:dyDescent="0.2">
      <c r="D2750"/>
    </row>
    <row r="2751" spans="4:4" x14ac:dyDescent="0.2">
      <c r="D2751"/>
    </row>
    <row r="2752" spans="4:4" x14ac:dyDescent="0.2">
      <c r="D2752"/>
    </row>
    <row r="2753" spans="4:4" x14ac:dyDescent="0.2">
      <c r="D2753"/>
    </row>
    <row r="2754" spans="4:4" x14ac:dyDescent="0.2">
      <c r="D2754"/>
    </row>
    <row r="2755" spans="4:4" x14ac:dyDescent="0.2">
      <c r="D2755"/>
    </row>
    <row r="2756" spans="4:4" x14ac:dyDescent="0.2">
      <c r="D2756"/>
    </row>
    <row r="2757" spans="4:4" x14ac:dyDescent="0.2">
      <c r="D2757"/>
    </row>
    <row r="2758" spans="4:4" x14ac:dyDescent="0.2">
      <c r="D2758"/>
    </row>
    <row r="2759" spans="4:4" x14ac:dyDescent="0.2">
      <c r="D2759"/>
    </row>
    <row r="2760" spans="4:4" x14ac:dyDescent="0.2">
      <c r="D2760"/>
    </row>
    <row r="2761" spans="4:4" x14ac:dyDescent="0.2">
      <c r="D2761"/>
    </row>
    <row r="2762" spans="4:4" x14ac:dyDescent="0.2">
      <c r="D2762"/>
    </row>
    <row r="2763" spans="4:4" x14ac:dyDescent="0.2">
      <c r="D2763"/>
    </row>
    <row r="2764" spans="4:4" x14ac:dyDescent="0.2">
      <c r="D2764"/>
    </row>
    <row r="2765" spans="4:4" x14ac:dyDescent="0.2">
      <c r="D2765"/>
    </row>
    <row r="2766" spans="4:4" x14ac:dyDescent="0.2">
      <c r="D2766"/>
    </row>
    <row r="2767" spans="4:4" x14ac:dyDescent="0.2">
      <c r="D2767"/>
    </row>
    <row r="2768" spans="4:4" x14ac:dyDescent="0.2">
      <c r="D2768"/>
    </row>
    <row r="2769" spans="4:4" x14ac:dyDescent="0.2">
      <c r="D2769"/>
    </row>
    <row r="2770" spans="4:4" x14ac:dyDescent="0.2">
      <c r="D2770"/>
    </row>
    <row r="2771" spans="4:4" x14ac:dyDescent="0.2">
      <c r="D2771"/>
    </row>
    <row r="2772" spans="4:4" x14ac:dyDescent="0.2">
      <c r="D2772"/>
    </row>
    <row r="2773" spans="4:4" x14ac:dyDescent="0.2">
      <c r="D2773"/>
    </row>
    <row r="2774" spans="4:4" x14ac:dyDescent="0.2">
      <c r="D2774"/>
    </row>
    <row r="2775" spans="4:4" x14ac:dyDescent="0.2">
      <c r="D2775"/>
    </row>
    <row r="2776" spans="4:4" x14ac:dyDescent="0.2">
      <c r="D2776"/>
    </row>
    <row r="2777" spans="4:4" x14ac:dyDescent="0.2">
      <c r="D2777"/>
    </row>
    <row r="2778" spans="4:4" x14ac:dyDescent="0.2">
      <c r="D2778"/>
    </row>
    <row r="2779" spans="4:4" x14ac:dyDescent="0.2">
      <c r="D2779"/>
    </row>
    <row r="2780" spans="4:4" x14ac:dyDescent="0.2">
      <c r="D2780"/>
    </row>
    <row r="2781" spans="4:4" x14ac:dyDescent="0.2">
      <c r="D2781"/>
    </row>
    <row r="2782" spans="4:4" x14ac:dyDescent="0.2">
      <c r="D2782"/>
    </row>
    <row r="2783" spans="4:4" x14ac:dyDescent="0.2">
      <c r="D2783"/>
    </row>
    <row r="2784" spans="4:4" x14ac:dyDescent="0.2">
      <c r="D2784"/>
    </row>
    <row r="2785" spans="4:4" x14ac:dyDescent="0.2">
      <c r="D2785"/>
    </row>
    <row r="2786" spans="4:4" x14ac:dyDescent="0.2">
      <c r="D2786"/>
    </row>
    <row r="2787" spans="4:4" x14ac:dyDescent="0.2">
      <c r="D2787"/>
    </row>
    <row r="2788" spans="4:4" x14ac:dyDescent="0.2">
      <c r="D2788"/>
    </row>
    <row r="2789" spans="4:4" x14ac:dyDescent="0.2">
      <c r="D2789"/>
    </row>
    <row r="2790" spans="4:4" x14ac:dyDescent="0.2">
      <c r="D2790"/>
    </row>
    <row r="2791" spans="4:4" x14ac:dyDescent="0.2">
      <c r="D2791"/>
    </row>
    <row r="2792" spans="4:4" x14ac:dyDescent="0.2">
      <c r="D2792"/>
    </row>
    <row r="2793" spans="4:4" x14ac:dyDescent="0.2">
      <c r="D2793"/>
    </row>
    <row r="2794" spans="4:4" x14ac:dyDescent="0.2">
      <c r="D2794"/>
    </row>
    <row r="2795" spans="4:4" x14ac:dyDescent="0.2">
      <c r="D2795"/>
    </row>
    <row r="2796" spans="4:4" x14ac:dyDescent="0.2">
      <c r="D2796"/>
    </row>
    <row r="2797" spans="4:4" x14ac:dyDescent="0.2">
      <c r="D2797"/>
    </row>
    <row r="2798" spans="4:4" x14ac:dyDescent="0.2">
      <c r="D2798"/>
    </row>
    <row r="2799" spans="4:4" x14ac:dyDescent="0.2">
      <c r="D2799"/>
    </row>
    <row r="2800" spans="4:4" x14ac:dyDescent="0.2">
      <c r="D2800"/>
    </row>
    <row r="2801" spans="4:4" x14ac:dyDescent="0.2">
      <c r="D2801"/>
    </row>
    <row r="2802" spans="4:4" x14ac:dyDescent="0.2">
      <c r="D2802"/>
    </row>
    <row r="2803" spans="4:4" x14ac:dyDescent="0.2">
      <c r="D2803"/>
    </row>
    <row r="2804" spans="4:4" x14ac:dyDescent="0.2">
      <c r="D2804"/>
    </row>
    <row r="2805" spans="4:4" x14ac:dyDescent="0.2">
      <c r="D2805"/>
    </row>
    <row r="2806" spans="4:4" x14ac:dyDescent="0.2">
      <c r="D2806"/>
    </row>
    <row r="2807" spans="4:4" x14ac:dyDescent="0.2">
      <c r="D2807"/>
    </row>
    <row r="2808" spans="4:4" x14ac:dyDescent="0.2">
      <c r="D2808"/>
    </row>
    <row r="2809" spans="4:4" x14ac:dyDescent="0.2">
      <c r="D2809"/>
    </row>
    <row r="2810" spans="4:4" x14ac:dyDescent="0.2">
      <c r="D2810"/>
    </row>
    <row r="2811" spans="4:4" x14ac:dyDescent="0.2">
      <c r="D2811"/>
    </row>
    <row r="2812" spans="4:4" x14ac:dyDescent="0.2">
      <c r="D2812"/>
    </row>
    <row r="2813" spans="4:4" x14ac:dyDescent="0.2">
      <c r="D2813"/>
    </row>
    <row r="2814" spans="4:4" x14ac:dyDescent="0.2">
      <c r="D2814"/>
    </row>
    <row r="2815" spans="4:4" x14ac:dyDescent="0.2">
      <c r="D2815"/>
    </row>
    <row r="2816" spans="4:4" x14ac:dyDescent="0.2">
      <c r="D2816"/>
    </row>
    <row r="2817" spans="4:4" x14ac:dyDescent="0.2">
      <c r="D2817"/>
    </row>
    <row r="2818" spans="4:4" x14ac:dyDescent="0.2">
      <c r="D2818"/>
    </row>
    <row r="2819" spans="4:4" x14ac:dyDescent="0.2">
      <c r="D2819"/>
    </row>
    <row r="2820" spans="4:4" x14ac:dyDescent="0.2">
      <c r="D2820"/>
    </row>
    <row r="2821" spans="4:4" x14ac:dyDescent="0.2">
      <c r="D2821"/>
    </row>
    <row r="2822" spans="4:4" x14ac:dyDescent="0.2">
      <c r="D2822"/>
    </row>
    <row r="2823" spans="4:4" x14ac:dyDescent="0.2">
      <c r="D2823"/>
    </row>
    <row r="2824" spans="4:4" x14ac:dyDescent="0.2">
      <c r="D2824"/>
    </row>
    <row r="2825" spans="4:4" x14ac:dyDescent="0.2">
      <c r="D2825"/>
    </row>
    <row r="2826" spans="4:4" x14ac:dyDescent="0.2">
      <c r="D2826"/>
    </row>
    <row r="2827" spans="4:4" x14ac:dyDescent="0.2">
      <c r="D2827"/>
    </row>
    <row r="2828" spans="4:4" x14ac:dyDescent="0.2">
      <c r="D2828"/>
    </row>
    <row r="2829" spans="4:4" x14ac:dyDescent="0.2">
      <c r="D2829"/>
    </row>
    <row r="2830" spans="4:4" x14ac:dyDescent="0.2">
      <c r="D2830"/>
    </row>
    <row r="2831" spans="4:4" x14ac:dyDescent="0.2">
      <c r="D2831"/>
    </row>
    <row r="2832" spans="4:4" x14ac:dyDescent="0.2">
      <c r="D2832"/>
    </row>
    <row r="2833" spans="4:4" x14ac:dyDescent="0.2">
      <c r="D2833"/>
    </row>
    <row r="2834" spans="4:4" x14ac:dyDescent="0.2">
      <c r="D2834"/>
    </row>
    <row r="2835" spans="4:4" x14ac:dyDescent="0.2">
      <c r="D2835"/>
    </row>
    <row r="2836" spans="4:4" x14ac:dyDescent="0.2">
      <c r="D2836"/>
    </row>
    <row r="2837" spans="4:4" x14ac:dyDescent="0.2">
      <c r="D2837"/>
    </row>
    <row r="2838" spans="4:4" x14ac:dyDescent="0.2">
      <c r="D2838"/>
    </row>
    <row r="2839" spans="4:4" x14ac:dyDescent="0.2">
      <c r="D2839"/>
    </row>
    <row r="2840" spans="4:4" x14ac:dyDescent="0.2">
      <c r="D2840"/>
    </row>
    <row r="2841" spans="4:4" x14ac:dyDescent="0.2">
      <c r="D2841"/>
    </row>
    <row r="2842" spans="4:4" x14ac:dyDescent="0.2">
      <c r="D2842"/>
    </row>
    <row r="2843" spans="4:4" x14ac:dyDescent="0.2">
      <c r="D2843"/>
    </row>
    <row r="2844" spans="4:4" x14ac:dyDescent="0.2">
      <c r="D2844"/>
    </row>
    <row r="2845" spans="4:4" x14ac:dyDescent="0.2">
      <c r="D2845"/>
    </row>
    <row r="2846" spans="4:4" x14ac:dyDescent="0.2">
      <c r="D2846"/>
    </row>
    <row r="2847" spans="4:4" x14ac:dyDescent="0.2">
      <c r="D2847"/>
    </row>
    <row r="2848" spans="4:4" x14ac:dyDescent="0.2">
      <c r="D2848"/>
    </row>
    <row r="2849" spans="4:4" x14ac:dyDescent="0.2">
      <c r="D2849"/>
    </row>
    <row r="2850" spans="4:4" x14ac:dyDescent="0.2">
      <c r="D2850"/>
    </row>
    <row r="2851" spans="4:4" x14ac:dyDescent="0.2">
      <c r="D2851"/>
    </row>
    <row r="2852" spans="4:4" x14ac:dyDescent="0.2">
      <c r="D2852"/>
    </row>
    <row r="2853" spans="4:4" x14ac:dyDescent="0.2">
      <c r="D2853"/>
    </row>
    <row r="2854" spans="4:4" x14ac:dyDescent="0.2">
      <c r="D2854"/>
    </row>
    <row r="2855" spans="4:4" x14ac:dyDescent="0.2">
      <c r="D2855"/>
    </row>
    <row r="2856" spans="4:4" x14ac:dyDescent="0.2">
      <c r="D2856"/>
    </row>
    <row r="2857" spans="4:4" x14ac:dyDescent="0.2">
      <c r="D2857"/>
    </row>
    <row r="2858" spans="4:4" x14ac:dyDescent="0.2">
      <c r="D2858"/>
    </row>
    <row r="2859" spans="4:4" x14ac:dyDescent="0.2">
      <c r="D2859"/>
    </row>
    <row r="2860" spans="4:4" x14ac:dyDescent="0.2">
      <c r="D2860"/>
    </row>
    <row r="2861" spans="4:4" x14ac:dyDescent="0.2">
      <c r="D2861"/>
    </row>
    <row r="2862" spans="4:4" x14ac:dyDescent="0.2">
      <c r="D2862"/>
    </row>
    <row r="2863" spans="4:4" x14ac:dyDescent="0.2">
      <c r="D2863"/>
    </row>
    <row r="2864" spans="4:4" x14ac:dyDescent="0.2">
      <c r="D2864"/>
    </row>
    <row r="2865" spans="4:4" x14ac:dyDescent="0.2">
      <c r="D2865"/>
    </row>
    <row r="2866" spans="4:4" x14ac:dyDescent="0.2">
      <c r="D2866"/>
    </row>
    <row r="2867" spans="4:4" x14ac:dyDescent="0.2">
      <c r="D2867"/>
    </row>
    <row r="2868" spans="4:4" x14ac:dyDescent="0.2">
      <c r="D2868"/>
    </row>
    <row r="2869" spans="4:4" x14ac:dyDescent="0.2">
      <c r="D2869"/>
    </row>
    <row r="2870" spans="4:4" x14ac:dyDescent="0.2">
      <c r="D2870"/>
    </row>
    <row r="2871" spans="4:4" x14ac:dyDescent="0.2">
      <c r="D2871"/>
    </row>
    <row r="2872" spans="4:4" x14ac:dyDescent="0.2">
      <c r="D2872"/>
    </row>
    <row r="2873" spans="4:4" x14ac:dyDescent="0.2">
      <c r="D2873"/>
    </row>
    <row r="2874" spans="4:4" x14ac:dyDescent="0.2">
      <c r="D2874"/>
    </row>
    <row r="2875" spans="4:4" x14ac:dyDescent="0.2">
      <c r="D2875"/>
    </row>
    <row r="2876" spans="4:4" x14ac:dyDescent="0.2">
      <c r="D2876"/>
    </row>
    <row r="2877" spans="4:4" x14ac:dyDescent="0.2">
      <c r="D2877"/>
    </row>
    <row r="2878" spans="4:4" x14ac:dyDescent="0.2">
      <c r="D2878"/>
    </row>
    <row r="2879" spans="4:4" x14ac:dyDescent="0.2">
      <c r="D2879"/>
    </row>
    <row r="2880" spans="4:4" x14ac:dyDescent="0.2">
      <c r="D2880"/>
    </row>
    <row r="2881" spans="4:4" x14ac:dyDescent="0.2">
      <c r="D2881"/>
    </row>
    <row r="2882" spans="4:4" x14ac:dyDescent="0.2">
      <c r="D2882"/>
    </row>
    <row r="2883" spans="4:4" x14ac:dyDescent="0.2">
      <c r="D2883"/>
    </row>
    <row r="2884" spans="4:4" x14ac:dyDescent="0.2">
      <c r="D2884"/>
    </row>
    <row r="2885" spans="4:4" x14ac:dyDescent="0.2">
      <c r="D2885"/>
    </row>
    <row r="2886" spans="4:4" x14ac:dyDescent="0.2">
      <c r="D2886"/>
    </row>
    <row r="2887" spans="4:4" x14ac:dyDescent="0.2">
      <c r="D2887"/>
    </row>
    <row r="2888" spans="4:4" x14ac:dyDescent="0.2">
      <c r="D2888"/>
    </row>
    <row r="2889" spans="4:4" x14ac:dyDescent="0.2">
      <c r="D2889"/>
    </row>
    <row r="2890" spans="4:4" x14ac:dyDescent="0.2">
      <c r="D2890"/>
    </row>
    <row r="2891" spans="4:4" x14ac:dyDescent="0.2">
      <c r="D2891"/>
    </row>
    <row r="2892" spans="4:4" x14ac:dyDescent="0.2">
      <c r="D2892"/>
    </row>
    <row r="2893" spans="4:4" x14ac:dyDescent="0.2">
      <c r="D2893"/>
    </row>
    <row r="2894" spans="4:4" x14ac:dyDescent="0.2">
      <c r="D2894"/>
    </row>
    <row r="2895" spans="4:4" x14ac:dyDescent="0.2">
      <c r="D2895"/>
    </row>
    <row r="2896" spans="4:4" x14ac:dyDescent="0.2">
      <c r="D2896"/>
    </row>
    <row r="2897" spans="4:4" x14ac:dyDescent="0.2">
      <c r="D2897"/>
    </row>
    <row r="2898" spans="4:4" x14ac:dyDescent="0.2">
      <c r="D2898"/>
    </row>
    <row r="2899" spans="4:4" x14ac:dyDescent="0.2">
      <c r="D2899"/>
    </row>
    <row r="2900" spans="4:4" x14ac:dyDescent="0.2">
      <c r="D2900"/>
    </row>
    <row r="2901" spans="4:4" x14ac:dyDescent="0.2">
      <c r="D2901"/>
    </row>
    <row r="2902" spans="4:4" x14ac:dyDescent="0.2">
      <c r="D2902"/>
    </row>
    <row r="2903" spans="4:4" x14ac:dyDescent="0.2">
      <c r="D2903"/>
    </row>
    <row r="2904" spans="4:4" x14ac:dyDescent="0.2">
      <c r="D2904"/>
    </row>
    <row r="2905" spans="4:4" x14ac:dyDescent="0.2">
      <c r="D2905"/>
    </row>
    <row r="2906" spans="4:4" x14ac:dyDescent="0.2">
      <c r="D2906"/>
    </row>
    <row r="2907" spans="4:4" x14ac:dyDescent="0.2">
      <c r="D2907"/>
    </row>
    <row r="2908" spans="4:4" x14ac:dyDescent="0.2">
      <c r="D2908"/>
    </row>
    <row r="2909" spans="4:4" x14ac:dyDescent="0.2">
      <c r="D2909"/>
    </row>
    <row r="2910" spans="4:4" x14ac:dyDescent="0.2">
      <c r="D2910"/>
    </row>
    <row r="2911" spans="4:4" x14ac:dyDescent="0.2">
      <c r="D2911"/>
    </row>
    <row r="2912" spans="4:4" x14ac:dyDescent="0.2">
      <c r="D2912"/>
    </row>
    <row r="2913" spans="4:4" x14ac:dyDescent="0.2">
      <c r="D2913"/>
    </row>
    <row r="2914" spans="4:4" x14ac:dyDescent="0.2">
      <c r="D2914"/>
    </row>
    <row r="2915" spans="4:4" x14ac:dyDescent="0.2">
      <c r="D2915"/>
    </row>
    <row r="2916" spans="4:4" x14ac:dyDescent="0.2">
      <c r="D2916"/>
    </row>
    <row r="2917" spans="4:4" x14ac:dyDescent="0.2">
      <c r="D2917"/>
    </row>
    <row r="2918" spans="4:4" x14ac:dyDescent="0.2">
      <c r="D2918"/>
    </row>
    <row r="2919" spans="4:4" x14ac:dyDescent="0.2">
      <c r="D2919"/>
    </row>
    <row r="2920" spans="4:4" x14ac:dyDescent="0.2">
      <c r="D2920"/>
    </row>
    <row r="2921" spans="4:4" x14ac:dyDescent="0.2">
      <c r="D2921"/>
    </row>
    <row r="2922" spans="4:4" x14ac:dyDescent="0.2">
      <c r="D2922"/>
    </row>
    <row r="2923" spans="4:4" x14ac:dyDescent="0.2">
      <c r="D2923"/>
    </row>
    <row r="2924" spans="4:4" x14ac:dyDescent="0.2">
      <c r="D2924"/>
    </row>
    <row r="2925" spans="4:4" x14ac:dyDescent="0.2">
      <c r="D2925"/>
    </row>
    <row r="2926" spans="4:4" x14ac:dyDescent="0.2">
      <c r="D2926"/>
    </row>
    <row r="2927" spans="4:4" x14ac:dyDescent="0.2">
      <c r="D2927"/>
    </row>
    <row r="2928" spans="4:4" x14ac:dyDescent="0.2">
      <c r="D2928"/>
    </row>
    <row r="2929" spans="4:4" x14ac:dyDescent="0.2">
      <c r="D2929"/>
    </row>
    <row r="2930" spans="4:4" x14ac:dyDescent="0.2">
      <c r="D2930"/>
    </row>
    <row r="2931" spans="4:4" x14ac:dyDescent="0.2">
      <c r="D2931"/>
    </row>
    <row r="2932" spans="4:4" x14ac:dyDescent="0.2">
      <c r="D2932"/>
    </row>
    <row r="2933" spans="4:4" x14ac:dyDescent="0.2">
      <c r="D2933"/>
    </row>
    <row r="2934" spans="4:4" x14ac:dyDescent="0.2">
      <c r="D2934"/>
    </row>
    <row r="2935" spans="4:4" x14ac:dyDescent="0.2">
      <c r="D2935"/>
    </row>
    <row r="2936" spans="4:4" x14ac:dyDescent="0.2">
      <c r="D2936"/>
    </row>
    <row r="2937" spans="4:4" x14ac:dyDescent="0.2">
      <c r="D2937"/>
    </row>
    <row r="2938" spans="4:4" x14ac:dyDescent="0.2">
      <c r="D2938"/>
    </row>
    <row r="2939" spans="4:4" x14ac:dyDescent="0.2">
      <c r="D2939"/>
    </row>
    <row r="2940" spans="4:4" x14ac:dyDescent="0.2">
      <c r="D2940"/>
    </row>
    <row r="2941" spans="4:4" x14ac:dyDescent="0.2">
      <c r="D2941"/>
    </row>
    <row r="2942" spans="4:4" x14ac:dyDescent="0.2">
      <c r="D2942"/>
    </row>
    <row r="2943" spans="4:4" x14ac:dyDescent="0.2">
      <c r="D2943"/>
    </row>
    <row r="2944" spans="4:4" x14ac:dyDescent="0.2">
      <c r="D2944"/>
    </row>
    <row r="2945" spans="4:4" x14ac:dyDescent="0.2">
      <c r="D2945"/>
    </row>
    <row r="2946" spans="4:4" x14ac:dyDescent="0.2">
      <c r="D2946"/>
    </row>
    <row r="2947" spans="4:4" x14ac:dyDescent="0.2">
      <c r="D2947"/>
    </row>
    <row r="2948" spans="4:4" x14ac:dyDescent="0.2">
      <c r="D2948"/>
    </row>
    <row r="2949" spans="4:4" x14ac:dyDescent="0.2">
      <c r="D2949"/>
    </row>
    <row r="2950" spans="4:4" x14ac:dyDescent="0.2">
      <c r="D2950"/>
    </row>
    <row r="2951" spans="4:4" x14ac:dyDescent="0.2">
      <c r="D2951"/>
    </row>
    <row r="2952" spans="4:4" x14ac:dyDescent="0.2">
      <c r="D2952"/>
    </row>
    <row r="2953" spans="4:4" x14ac:dyDescent="0.2">
      <c r="D2953"/>
    </row>
    <row r="2954" spans="4:4" x14ac:dyDescent="0.2">
      <c r="D2954"/>
    </row>
    <row r="2955" spans="4:4" x14ac:dyDescent="0.2">
      <c r="D2955"/>
    </row>
    <row r="2956" spans="4:4" x14ac:dyDescent="0.2">
      <c r="D2956"/>
    </row>
    <row r="2957" spans="4:4" x14ac:dyDescent="0.2">
      <c r="D2957"/>
    </row>
    <row r="2958" spans="4:4" x14ac:dyDescent="0.2">
      <c r="D2958"/>
    </row>
    <row r="2959" spans="4:4" x14ac:dyDescent="0.2">
      <c r="D2959"/>
    </row>
    <row r="2960" spans="4:4" x14ac:dyDescent="0.2">
      <c r="D2960"/>
    </row>
    <row r="2961" spans="4:4" x14ac:dyDescent="0.2">
      <c r="D2961"/>
    </row>
    <row r="2962" spans="4:4" x14ac:dyDescent="0.2">
      <c r="D2962"/>
    </row>
    <row r="2963" spans="4:4" x14ac:dyDescent="0.2">
      <c r="D2963"/>
    </row>
    <row r="2964" spans="4:4" x14ac:dyDescent="0.2">
      <c r="D2964"/>
    </row>
    <row r="2965" spans="4:4" x14ac:dyDescent="0.2">
      <c r="D2965"/>
    </row>
    <row r="2966" spans="4:4" x14ac:dyDescent="0.2">
      <c r="D2966"/>
    </row>
    <row r="2967" spans="4:4" x14ac:dyDescent="0.2">
      <c r="D2967"/>
    </row>
    <row r="2968" spans="4:4" x14ac:dyDescent="0.2">
      <c r="D2968"/>
    </row>
    <row r="2969" spans="4:4" x14ac:dyDescent="0.2">
      <c r="D2969"/>
    </row>
    <row r="2970" spans="4:4" x14ac:dyDescent="0.2">
      <c r="D2970"/>
    </row>
    <row r="2971" spans="4:4" x14ac:dyDescent="0.2">
      <c r="D2971"/>
    </row>
    <row r="2972" spans="4:4" x14ac:dyDescent="0.2">
      <c r="D2972"/>
    </row>
    <row r="2973" spans="4:4" x14ac:dyDescent="0.2">
      <c r="D2973"/>
    </row>
    <row r="2974" spans="4:4" x14ac:dyDescent="0.2">
      <c r="D2974"/>
    </row>
    <row r="2975" spans="4:4" x14ac:dyDescent="0.2">
      <c r="D2975"/>
    </row>
    <row r="2976" spans="4:4" x14ac:dyDescent="0.2">
      <c r="D2976"/>
    </row>
    <row r="2977" spans="4:4" x14ac:dyDescent="0.2">
      <c r="D2977"/>
    </row>
    <row r="2978" spans="4:4" x14ac:dyDescent="0.2">
      <c r="D2978"/>
    </row>
    <row r="2979" spans="4:4" x14ac:dyDescent="0.2">
      <c r="D2979"/>
    </row>
    <row r="2980" spans="4:4" x14ac:dyDescent="0.2">
      <c r="D2980"/>
    </row>
    <row r="2981" spans="4:4" x14ac:dyDescent="0.2">
      <c r="D2981"/>
    </row>
    <row r="2982" spans="4:4" x14ac:dyDescent="0.2">
      <c r="D2982"/>
    </row>
    <row r="2983" spans="4:4" x14ac:dyDescent="0.2">
      <c r="D2983"/>
    </row>
    <row r="2984" spans="4:4" x14ac:dyDescent="0.2">
      <c r="D2984"/>
    </row>
    <row r="2985" spans="4:4" x14ac:dyDescent="0.2">
      <c r="D2985"/>
    </row>
    <row r="2986" spans="4:4" x14ac:dyDescent="0.2">
      <c r="D2986"/>
    </row>
    <row r="2987" spans="4:4" x14ac:dyDescent="0.2">
      <c r="D2987"/>
    </row>
    <row r="2988" spans="4:4" x14ac:dyDescent="0.2">
      <c r="D2988"/>
    </row>
    <row r="2989" spans="4:4" x14ac:dyDescent="0.2">
      <c r="D2989"/>
    </row>
    <row r="2990" spans="4:4" x14ac:dyDescent="0.2">
      <c r="D2990"/>
    </row>
    <row r="2991" spans="4:4" x14ac:dyDescent="0.2">
      <c r="D2991"/>
    </row>
    <row r="2992" spans="4:4" x14ac:dyDescent="0.2">
      <c r="D2992"/>
    </row>
    <row r="2993" spans="4:4" x14ac:dyDescent="0.2">
      <c r="D2993"/>
    </row>
    <row r="2994" spans="4:4" x14ac:dyDescent="0.2">
      <c r="D2994"/>
    </row>
    <row r="2995" spans="4:4" x14ac:dyDescent="0.2">
      <c r="D2995"/>
    </row>
    <row r="2996" spans="4:4" x14ac:dyDescent="0.2">
      <c r="D2996"/>
    </row>
    <row r="2997" spans="4:4" x14ac:dyDescent="0.2">
      <c r="D2997"/>
    </row>
    <row r="2998" spans="4:4" x14ac:dyDescent="0.2">
      <c r="D2998"/>
    </row>
    <row r="2999" spans="4:4" x14ac:dyDescent="0.2">
      <c r="D2999"/>
    </row>
    <row r="3000" spans="4:4" x14ac:dyDescent="0.2">
      <c r="D3000"/>
    </row>
    <row r="3001" spans="4:4" x14ac:dyDescent="0.2">
      <c r="D3001"/>
    </row>
    <row r="3002" spans="4:4" x14ac:dyDescent="0.2">
      <c r="D3002"/>
    </row>
    <row r="3003" spans="4:4" x14ac:dyDescent="0.2">
      <c r="D3003"/>
    </row>
    <row r="3004" spans="4:4" x14ac:dyDescent="0.2">
      <c r="D3004"/>
    </row>
    <row r="3005" spans="4:4" x14ac:dyDescent="0.2">
      <c r="D3005"/>
    </row>
    <row r="3006" spans="4:4" x14ac:dyDescent="0.2">
      <c r="D3006"/>
    </row>
    <row r="3007" spans="4:4" x14ac:dyDescent="0.2">
      <c r="D3007"/>
    </row>
    <row r="3008" spans="4:4" x14ac:dyDescent="0.2">
      <c r="D3008"/>
    </row>
    <row r="3009" spans="4:4" x14ac:dyDescent="0.2">
      <c r="D3009"/>
    </row>
    <row r="3010" spans="4:4" x14ac:dyDescent="0.2">
      <c r="D3010"/>
    </row>
    <row r="3011" spans="4:4" x14ac:dyDescent="0.2">
      <c r="D3011"/>
    </row>
    <row r="3012" spans="4:4" x14ac:dyDescent="0.2">
      <c r="D3012"/>
    </row>
    <row r="3013" spans="4:4" x14ac:dyDescent="0.2">
      <c r="D3013"/>
    </row>
    <row r="3014" spans="4:4" x14ac:dyDescent="0.2">
      <c r="D3014"/>
    </row>
    <row r="3015" spans="4:4" x14ac:dyDescent="0.2">
      <c r="D3015"/>
    </row>
    <row r="3016" spans="4:4" x14ac:dyDescent="0.2">
      <c r="D3016"/>
    </row>
    <row r="3017" spans="4:4" x14ac:dyDescent="0.2">
      <c r="D3017"/>
    </row>
    <row r="3018" spans="4:4" x14ac:dyDescent="0.2">
      <c r="D3018"/>
    </row>
    <row r="3019" spans="4:4" x14ac:dyDescent="0.2">
      <c r="D3019"/>
    </row>
    <row r="3020" spans="4:4" x14ac:dyDescent="0.2">
      <c r="D3020"/>
    </row>
    <row r="3021" spans="4:4" x14ac:dyDescent="0.2">
      <c r="D3021"/>
    </row>
    <row r="3022" spans="4:4" x14ac:dyDescent="0.2">
      <c r="D3022"/>
    </row>
    <row r="3023" spans="4:4" x14ac:dyDescent="0.2">
      <c r="D3023"/>
    </row>
    <row r="3024" spans="4:4" x14ac:dyDescent="0.2">
      <c r="D3024"/>
    </row>
    <row r="3025" spans="4:4" x14ac:dyDescent="0.2">
      <c r="D3025"/>
    </row>
    <row r="3026" spans="4:4" x14ac:dyDescent="0.2">
      <c r="D3026"/>
    </row>
    <row r="3027" spans="4:4" x14ac:dyDescent="0.2">
      <c r="D3027"/>
    </row>
    <row r="3028" spans="4:4" x14ac:dyDescent="0.2">
      <c r="D3028"/>
    </row>
    <row r="3029" spans="4:4" x14ac:dyDescent="0.2">
      <c r="D3029"/>
    </row>
    <row r="3030" spans="4:4" x14ac:dyDescent="0.2">
      <c r="D3030"/>
    </row>
    <row r="3031" spans="4:4" x14ac:dyDescent="0.2">
      <c r="D3031"/>
    </row>
    <row r="3032" spans="4:4" x14ac:dyDescent="0.2">
      <c r="D3032"/>
    </row>
    <row r="3033" spans="4:4" x14ac:dyDescent="0.2">
      <c r="D3033"/>
    </row>
    <row r="3034" spans="4:4" x14ac:dyDescent="0.2">
      <c r="D3034"/>
    </row>
    <row r="3035" spans="4:4" x14ac:dyDescent="0.2">
      <c r="D3035"/>
    </row>
    <row r="3036" spans="4:4" x14ac:dyDescent="0.2">
      <c r="D3036"/>
    </row>
    <row r="3037" spans="4:4" x14ac:dyDescent="0.2">
      <c r="D3037"/>
    </row>
    <row r="3038" spans="4:4" x14ac:dyDescent="0.2">
      <c r="D3038"/>
    </row>
    <row r="3039" spans="4:4" x14ac:dyDescent="0.2">
      <c r="D3039"/>
    </row>
    <row r="3040" spans="4:4" x14ac:dyDescent="0.2">
      <c r="D3040"/>
    </row>
    <row r="3041" spans="4:4" x14ac:dyDescent="0.2">
      <c r="D3041"/>
    </row>
    <row r="3042" spans="4:4" x14ac:dyDescent="0.2">
      <c r="D3042"/>
    </row>
    <row r="3043" spans="4:4" x14ac:dyDescent="0.2">
      <c r="D3043"/>
    </row>
    <row r="3044" spans="4:4" x14ac:dyDescent="0.2">
      <c r="D3044"/>
    </row>
    <row r="3045" spans="4:4" x14ac:dyDescent="0.2">
      <c r="D3045"/>
    </row>
    <row r="3046" spans="4:4" x14ac:dyDescent="0.2">
      <c r="D3046"/>
    </row>
    <row r="3047" spans="4:4" x14ac:dyDescent="0.2">
      <c r="D3047"/>
    </row>
    <row r="3048" spans="4:4" x14ac:dyDescent="0.2">
      <c r="D3048"/>
    </row>
    <row r="3049" spans="4:4" x14ac:dyDescent="0.2">
      <c r="D3049"/>
    </row>
    <row r="3050" spans="4:4" x14ac:dyDescent="0.2">
      <c r="D3050"/>
    </row>
    <row r="3051" spans="4:4" x14ac:dyDescent="0.2">
      <c r="D3051"/>
    </row>
    <row r="3052" spans="4:4" x14ac:dyDescent="0.2">
      <c r="D3052"/>
    </row>
    <row r="3053" spans="4:4" x14ac:dyDescent="0.2">
      <c r="D3053"/>
    </row>
    <row r="3054" spans="4:4" x14ac:dyDescent="0.2">
      <c r="D3054"/>
    </row>
    <row r="3055" spans="4:4" x14ac:dyDescent="0.2">
      <c r="D3055"/>
    </row>
    <row r="3056" spans="4:4" x14ac:dyDescent="0.2">
      <c r="D3056"/>
    </row>
    <row r="3057" spans="4:4" x14ac:dyDescent="0.2">
      <c r="D3057"/>
    </row>
    <row r="3058" spans="4:4" x14ac:dyDescent="0.2">
      <c r="D3058"/>
    </row>
    <row r="3059" spans="4:4" x14ac:dyDescent="0.2">
      <c r="D3059"/>
    </row>
    <row r="3060" spans="4:4" x14ac:dyDescent="0.2">
      <c r="D3060"/>
    </row>
    <row r="3061" spans="4:4" x14ac:dyDescent="0.2">
      <c r="D3061"/>
    </row>
    <row r="3062" spans="4:4" x14ac:dyDescent="0.2">
      <c r="D3062"/>
    </row>
    <row r="3063" spans="4:4" x14ac:dyDescent="0.2">
      <c r="D3063"/>
    </row>
    <row r="3064" spans="4:4" x14ac:dyDescent="0.2">
      <c r="D3064"/>
    </row>
    <row r="3065" spans="4:4" x14ac:dyDescent="0.2">
      <c r="D3065"/>
    </row>
    <row r="3066" spans="4:4" x14ac:dyDescent="0.2">
      <c r="D3066"/>
    </row>
    <row r="3067" spans="4:4" x14ac:dyDescent="0.2">
      <c r="D3067"/>
    </row>
    <row r="3068" spans="4:4" x14ac:dyDescent="0.2">
      <c r="D3068"/>
    </row>
    <row r="3069" spans="4:4" x14ac:dyDescent="0.2">
      <c r="D3069"/>
    </row>
    <row r="3070" spans="4:4" x14ac:dyDescent="0.2">
      <c r="D3070"/>
    </row>
    <row r="3071" spans="4:4" x14ac:dyDescent="0.2">
      <c r="D3071"/>
    </row>
    <row r="3072" spans="4:4" x14ac:dyDescent="0.2">
      <c r="D3072"/>
    </row>
    <row r="3073" spans="4:4" x14ac:dyDescent="0.2">
      <c r="D3073"/>
    </row>
    <row r="3074" spans="4:4" x14ac:dyDescent="0.2">
      <c r="D3074"/>
    </row>
    <row r="3075" spans="4:4" x14ac:dyDescent="0.2">
      <c r="D3075"/>
    </row>
    <row r="3076" spans="4:4" x14ac:dyDescent="0.2">
      <c r="D3076"/>
    </row>
    <row r="3077" spans="4:4" x14ac:dyDescent="0.2">
      <c r="D3077"/>
    </row>
    <row r="3078" spans="4:4" x14ac:dyDescent="0.2">
      <c r="D3078"/>
    </row>
    <row r="3079" spans="4:4" x14ac:dyDescent="0.2">
      <c r="D3079"/>
    </row>
    <row r="3080" spans="4:4" x14ac:dyDescent="0.2">
      <c r="D3080"/>
    </row>
    <row r="3081" spans="4:4" x14ac:dyDescent="0.2">
      <c r="D3081"/>
    </row>
    <row r="3082" spans="4:4" x14ac:dyDescent="0.2">
      <c r="D3082"/>
    </row>
    <row r="3083" spans="4:4" x14ac:dyDescent="0.2">
      <c r="D3083"/>
    </row>
    <row r="3084" spans="4:4" x14ac:dyDescent="0.2">
      <c r="D3084"/>
    </row>
    <row r="3085" spans="4:4" x14ac:dyDescent="0.2">
      <c r="D3085"/>
    </row>
    <row r="3086" spans="4:4" x14ac:dyDescent="0.2">
      <c r="D3086"/>
    </row>
    <row r="3087" spans="4:4" x14ac:dyDescent="0.2">
      <c r="D3087"/>
    </row>
    <row r="3088" spans="4:4" x14ac:dyDescent="0.2">
      <c r="D3088"/>
    </row>
    <row r="3089" spans="4:4" x14ac:dyDescent="0.2">
      <c r="D3089"/>
    </row>
    <row r="3090" spans="4:4" x14ac:dyDescent="0.2">
      <c r="D3090"/>
    </row>
    <row r="3091" spans="4:4" x14ac:dyDescent="0.2">
      <c r="D3091"/>
    </row>
    <row r="3092" spans="4:4" x14ac:dyDescent="0.2">
      <c r="D3092"/>
    </row>
    <row r="3093" spans="4:4" x14ac:dyDescent="0.2">
      <c r="D3093"/>
    </row>
    <row r="3094" spans="4:4" x14ac:dyDescent="0.2">
      <c r="D3094"/>
    </row>
    <row r="3095" spans="4:4" x14ac:dyDescent="0.2">
      <c r="D3095"/>
    </row>
    <row r="3096" spans="4:4" x14ac:dyDescent="0.2">
      <c r="D3096"/>
    </row>
    <row r="3097" spans="4:4" x14ac:dyDescent="0.2">
      <c r="D3097"/>
    </row>
    <row r="3098" spans="4:4" x14ac:dyDescent="0.2">
      <c r="D3098"/>
    </row>
    <row r="3099" spans="4:4" x14ac:dyDescent="0.2">
      <c r="D3099"/>
    </row>
    <row r="3100" spans="4:4" x14ac:dyDescent="0.2">
      <c r="D3100"/>
    </row>
    <row r="3101" spans="4:4" x14ac:dyDescent="0.2">
      <c r="D3101"/>
    </row>
    <row r="3102" spans="4:4" x14ac:dyDescent="0.2">
      <c r="D3102"/>
    </row>
    <row r="3103" spans="4:4" x14ac:dyDescent="0.2">
      <c r="D3103"/>
    </row>
    <row r="3104" spans="4:4" x14ac:dyDescent="0.2">
      <c r="D3104"/>
    </row>
    <row r="3105" spans="4:4" x14ac:dyDescent="0.2">
      <c r="D3105"/>
    </row>
    <row r="3106" spans="4:4" x14ac:dyDescent="0.2">
      <c r="D3106"/>
    </row>
    <row r="3107" spans="4:4" x14ac:dyDescent="0.2">
      <c r="D3107"/>
    </row>
    <row r="3108" spans="4:4" x14ac:dyDescent="0.2">
      <c r="D3108"/>
    </row>
    <row r="3109" spans="4:4" x14ac:dyDescent="0.2">
      <c r="D3109"/>
    </row>
    <row r="3110" spans="4:4" x14ac:dyDescent="0.2">
      <c r="D3110"/>
    </row>
    <row r="3111" spans="4:4" x14ac:dyDescent="0.2">
      <c r="D3111"/>
    </row>
    <row r="3112" spans="4:4" x14ac:dyDescent="0.2">
      <c r="D3112"/>
    </row>
    <row r="3113" spans="4:4" x14ac:dyDescent="0.2">
      <c r="D3113"/>
    </row>
    <row r="3114" spans="4:4" x14ac:dyDescent="0.2">
      <c r="D3114"/>
    </row>
    <row r="3115" spans="4:4" x14ac:dyDescent="0.2">
      <c r="D3115"/>
    </row>
    <row r="3116" spans="4:4" x14ac:dyDescent="0.2">
      <c r="D3116"/>
    </row>
    <row r="3117" spans="4:4" x14ac:dyDescent="0.2">
      <c r="D3117"/>
    </row>
    <row r="3118" spans="4:4" x14ac:dyDescent="0.2">
      <c r="D3118"/>
    </row>
    <row r="3119" spans="4:4" x14ac:dyDescent="0.2">
      <c r="D3119"/>
    </row>
    <row r="3120" spans="4:4" x14ac:dyDescent="0.2">
      <c r="D3120"/>
    </row>
    <row r="3121" spans="4:4" x14ac:dyDescent="0.2">
      <c r="D3121"/>
    </row>
    <row r="3122" spans="4:4" x14ac:dyDescent="0.2">
      <c r="D3122"/>
    </row>
    <row r="3123" spans="4:4" x14ac:dyDescent="0.2">
      <c r="D3123"/>
    </row>
    <row r="3124" spans="4:4" x14ac:dyDescent="0.2">
      <c r="D3124"/>
    </row>
    <row r="3125" spans="4:4" x14ac:dyDescent="0.2">
      <c r="D3125"/>
    </row>
    <row r="3126" spans="4:4" x14ac:dyDescent="0.2">
      <c r="D3126"/>
    </row>
    <row r="3127" spans="4:4" x14ac:dyDescent="0.2">
      <c r="D3127"/>
    </row>
    <row r="3128" spans="4:4" x14ac:dyDescent="0.2">
      <c r="D3128"/>
    </row>
    <row r="3129" spans="4:4" x14ac:dyDescent="0.2">
      <c r="D3129"/>
    </row>
    <row r="3130" spans="4:4" x14ac:dyDescent="0.2">
      <c r="D3130"/>
    </row>
    <row r="3131" spans="4:4" x14ac:dyDescent="0.2">
      <c r="D3131"/>
    </row>
    <row r="3132" spans="4:4" x14ac:dyDescent="0.2">
      <c r="D3132"/>
    </row>
    <row r="3133" spans="4:4" x14ac:dyDescent="0.2">
      <c r="D3133"/>
    </row>
    <row r="3134" spans="4:4" x14ac:dyDescent="0.2">
      <c r="D3134"/>
    </row>
    <row r="3135" spans="4:4" x14ac:dyDescent="0.2">
      <c r="D3135"/>
    </row>
    <row r="3136" spans="4:4" x14ac:dyDescent="0.2">
      <c r="D3136"/>
    </row>
    <row r="3137" spans="4:4" x14ac:dyDescent="0.2">
      <c r="D3137"/>
    </row>
    <row r="3138" spans="4:4" x14ac:dyDescent="0.2">
      <c r="D3138"/>
    </row>
    <row r="3139" spans="4:4" x14ac:dyDescent="0.2">
      <c r="D3139"/>
    </row>
    <row r="3140" spans="4:4" x14ac:dyDescent="0.2">
      <c r="D3140"/>
    </row>
    <row r="3141" spans="4:4" x14ac:dyDescent="0.2">
      <c r="D3141"/>
    </row>
    <row r="3142" spans="4:4" x14ac:dyDescent="0.2">
      <c r="D3142"/>
    </row>
    <row r="3143" spans="4:4" x14ac:dyDescent="0.2">
      <c r="D3143"/>
    </row>
    <row r="3144" spans="4:4" x14ac:dyDescent="0.2">
      <c r="D3144"/>
    </row>
    <row r="3145" spans="4:4" x14ac:dyDescent="0.2">
      <c r="D3145"/>
    </row>
    <row r="3146" spans="4:4" x14ac:dyDescent="0.2">
      <c r="D3146"/>
    </row>
    <row r="3147" spans="4:4" x14ac:dyDescent="0.2">
      <c r="D3147"/>
    </row>
    <row r="3148" spans="4:4" x14ac:dyDescent="0.2">
      <c r="D3148"/>
    </row>
    <row r="3149" spans="4:4" x14ac:dyDescent="0.2">
      <c r="D3149"/>
    </row>
    <row r="3150" spans="4:4" x14ac:dyDescent="0.2">
      <c r="D3150"/>
    </row>
    <row r="3151" spans="4:4" x14ac:dyDescent="0.2">
      <c r="D3151"/>
    </row>
    <row r="3152" spans="4:4" x14ac:dyDescent="0.2">
      <c r="D3152"/>
    </row>
    <row r="3153" spans="4:4" x14ac:dyDescent="0.2">
      <c r="D3153"/>
    </row>
    <row r="3154" spans="4:4" x14ac:dyDescent="0.2">
      <c r="D3154"/>
    </row>
    <row r="3155" spans="4:4" x14ac:dyDescent="0.2">
      <c r="D3155"/>
    </row>
    <row r="3156" spans="4:4" x14ac:dyDescent="0.2">
      <c r="D3156"/>
    </row>
    <row r="3157" spans="4:4" x14ac:dyDescent="0.2">
      <c r="D3157"/>
    </row>
    <row r="3158" spans="4:4" x14ac:dyDescent="0.2">
      <c r="D3158"/>
    </row>
    <row r="3159" spans="4:4" x14ac:dyDescent="0.2">
      <c r="D3159"/>
    </row>
    <row r="3160" spans="4:4" x14ac:dyDescent="0.2">
      <c r="D3160"/>
    </row>
    <row r="3161" spans="4:4" x14ac:dyDescent="0.2">
      <c r="D3161"/>
    </row>
    <row r="3162" spans="4:4" x14ac:dyDescent="0.2">
      <c r="D3162"/>
    </row>
    <row r="3163" spans="4:4" x14ac:dyDescent="0.2">
      <c r="D3163"/>
    </row>
    <row r="3164" spans="4:4" x14ac:dyDescent="0.2">
      <c r="D3164"/>
    </row>
    <row r="3165" spans="4:4" x14ac:dyDescent="0.2">
      <c r="D3165"/>
    </row>
    <row r="3166" spans="4:4" x14ac:dyDescent="0.2">
      <c r="D3166"/>
    </row>
    <row r="3167" spans="4:4" x14ac:dyDescent="0.2">
      <c r="D3167"/>
    </row>
    <row r="3168" spans="4:4" x14ac:dyDescent="0.2">
      <c r="D3168"/>
    </row>
    <row r="3169" spans="4:4" x14ac:dyDescent="0.2">
      <c r="D3169"/>
    </row>
    <row r="3170" spans="4:4" x14ac:dyDescent="0.2">
      <c r="D3170"/>
    </row>
    <row r="3171" spans="4:4" x14ac:dyDescent="0.2">
      <c r="D3171"/>
    </row>
    <row r="3172" spans="4:4" x14ac:dyDescent="0.2">
      <c r="D3172"/>
    </row>
    <row r="3173" spans="4:4" x14ac:dyDescent="0.2">
      <c r="D3173"/>
    </row>
    <row r="3174" spans="4:4" x14ac:dyDescent="0.2">
      <c r="D3174"/>
    </row>
    <row r="3175" spans="4:4" x14ac:dyDescent="0.2">
      <c r="D3175"/>
    </row>
    <row r="3176" spans="4:4" x14ac:dyDescent="0.2">
      <c r="D3176"/>
    </row>
    <row r="3177" spans="4:4" x14ac:dyDescent="0.2">
      <c r="D3177"/>
    </row>
    <row r="3178" spans="4:4" x14ac:dyDescent="0.2">
      <c r="D3178"/>
    </row>
    <row r="3179" spans="4:4" x14ac:dyDescent="0.2">
      <c r="D3179"/>
    </row>
    <row r="3180" spans="4:4" x14ac:dyDescent="0.2">
      <c r="D3180"/>
    </row>
    <row r="3181" spans="4:4" x14ac:dyDescent="0.2">
      <c r="D3181"/>
    </row>
    <row r="3182" spans="4:4" x14ac:dyDescent="0.2">
      <c r="D3182"/>
    </row>
    <row r="3183" spans="4:4" x14ac:dyDescent="0.2">
      <c r="D3183"/>
    </row>
    <row r="3184" spans="4:4" x14ac:dyDescent="0.2">
      <c r="D3184"/>
    </row>
    <row r="3185" spans="4:4" x14ac:dyDescent="0.2">
      <c r="D3185"/>
    </row>
    <row r="3186" spans="4:4" x14ac:dyDescent="0.2">
      <c r="D3186"/>
    </row>
    <row r="3187" spans="4:4" x14ac:dyDescent="0.2">
      <c r="D3187"/>
    </row>
    <row r="3188" spans="4:4" x14ac:dyDescent="0.2">
      <c r="D3188"/>
    </row>
    <row r="3189" spans="4:4" x14ac:dyDescent="0.2">
      <c r="D3189"/>
    </row>
    <row r="3190" spans="4:4" x14ac:dyDescent="0.2">
      <c r="D3190"/>
    </row>
    <row r="3191" spans="4:4" x14ac:dyDescent="0.2">
      <c r="D3191"/>
    </row>
    <row r="3192" spans="4:4" x14ac:dyDescent="0.2">
      <c r="D3192"/>
    </row>
    <row r="3193" spans="4:4" x14ac:dyDescent="0.2">
      <c r="D3193"/>
    </row>
    <row r="3194" spans="4:4" x14ac:dyDescent="0.2">
      <c r="D3194"/>
    </row>
    <row r="3195" spans="4:4" x14ac:dyDescent="0.2">
      <c r="D3195"/>
    </row>
    <row r="3196" spans="4:4" x14ac:dyDescent="0.2">
      <c r="D3196"/>
    </row>
    <row r="3197" spans="4:4" x14ac:dyDescent="0.2">
      <c r="D3197"/>
    </row>
    <row r="3198" spans="4:4" x14ac:dyDescent="0.2">
      <c r="D3198"/>
    </row>
    <row r="3199" spans="4:4" x14ac:dyDescent="0.2">
      <c r="D3199"/>
    </row>
    <row r="3200" spans="4:4" x14ac:dyDescent="0.2">
      <c r="D3200"/>
    </row>
    <row r="3201" spans="4:4" x14ac:dyDescent="0.2">
      <c r="D3201"/>
    </row>
    <row r="3202" spans="4:4" x14ac:dyDescent="0.2">
      <c r="D3202"/>
    </row>
    <row r="3203" spans="4:4" x14ac:dyDescent="0.2">
      <c r="D3203"/>
    </row>
    <row r="3204" spans="4:4" x14ac:dyDescent="0.2">
      <c r="D3204"/>
    </row>
    <row r="3205" spans="4:4" x14ac:dyDescent="0.2">
      <c r="D3205"/>
    </row>
    <row r="3206" spans="4:4" x14ac:dyDescent="0.2">
      <c r="D3206"/>
    </row>
    <row r="3207" spans="4:4" x14ac:dyDescent="0.2">
      <c r="D3207"/>
    </row>
    <row r="3208" spans="4:4" x14ac:dyDescent="0.2">
      <c r="D3208"/>
    </row>
    <row r="3209" spans="4:4" x14ac:dyDescent="0.2">
      <c r="D3209"/>
    </row>
    <row r="3210" spans="4:4" x14ac:dyDescent="0.2">
      <c r="D3210"/>
    </row>
    <row r="3211" spans="4:4" x14ac:dyDescent="0.2">
      <c r="D3211"/>
    </row>
    <row r="3212" spans="4:4" x14ac:dyDescent="0.2">
      <c r="D3212"/>
    </row>
    <row r="3213" spans="4:4" x14ac:dyDescent="0.2">
      <c r="D3213"/>
    </row>
    <row r="3214" spans="4:4" x14ac:dyDescent="0.2">
      <c r="D3214"/>
    </row>
    <row r="3215" spans="4:4" x14ac:dyDescent="0.2">
      <c r="D3215"/>
    </row>
    <row r="3216" spans="4:4" x14ac:dyDescent="0.2">
      <c r="D3216"/>
    </row>
    <row r="3217" spans="4:4" x14ac:dyDescent="0.2">
      <c r="D3217"/>
    </row>
    <row r="3218" spans="4:4" x14ac:dyDescent="0.2">
      <c r="D3218"/>
    </row>
    <row r="3219" spans="4:4" x14ac:dyDescent="0.2">
      <c r="D3219"/>
    </row>
    <row r="3220" spans="4:4" x14ac:dyDescent="0.2">
      <c r="D3220"/>
    </row>
    <row r="3221" spans="4:4" x14ac:dyDescent="0.2">
      <c r="D3221"/>
    </row>
    <row r="3222" spans="4:4" x14ac:dyDescent="0.2">
      <c r="D3222"/>
    </row>
    <row r="3223" spans="4:4" x14ac:dyDescent="0.2">
      <c r="D3223"/>
    </row>
    <row r="3224" spans="4:4" x14ac:dyDescent="0.2">
      <c r="D3224"/>
    </row>
    <row r="3225" spans="4:4" x14ac:dyDescent="0.2">
      <c r="D3225"/>
    </row>
    <row r="3226" spans="4:4" x14ac:dyDescent="0.2">
      <c r="D3226"/>
    </row>
    <row r="3227" spans="4:4" x14ac:dyDescent="0.2">
      <c r="D3227"/>
    </row>
    <row r="3228" spans="4:4" x14ac:dyDescent="0.2">
      <c r="D3228"/>
    </row>
    <row r="3229" spans="4:4" x14ac:dyDescent="0.2">
      <c r="D3229"/>
    </row>
    <row r="3230" spans="4:4" x14ac:dyDescent="0.2">
      <c r="D3230"/>
    </row>
    <row r="3231" spans="4:4" x14ac:dyDescent="0.2">
      <c r="D3231"/>
    </row>
    <row r="3232" spans="4:4" x14ac:dyDescent="0.2">
      <c r="D3232"/>
    </row>
    <row r="3233" spans="4:4" x14ac:dyDescent="0.2">
      <c r="D3233"/>
    </row>
    <row r="3234" spans="4:4" x14ac:dyDescent="0.2">
      <c r="D3234"/>
    </row>
    <row r="3235" spans="4:4" x14ac:dyDescent="0.2">
      <c r="D3235"/>
    </row>
    <row r="3236" spans="4:4" x14ac:dyDescent="0.2">
      <c r="D3236"/>
    </row>
    <row r="3237" spans="4:4" x14ac:dyDescent="0.2">
      <c r="D3237"/>
    </row>
    <row r="3238" spans="4:4" x14ac:dyDescent="0.2">
      <c r="D3238"/>
    </row>
    <row r="3239" spans="4:4" x14ac:dyDescent="0.2">
      <c r="D3239"/>
    </row>
    <row r="3240" spans="4:4" x14ac:dyDescent="0.2">
      <c r="D3240"/>
    </row>
    <row r="3241" spans="4:4" x14ac:dyDescent="0.2">
      <c r="D3241"/>
    </row>
    <row r="3242" spans="4:4" x14ac:dyDescent="0.2">
      <c r="D3242"/>
    </row>
    <row r="3243" spans="4:4" x14ac:dyDescent="0.2">
      <c r="D3243"/>
    </row>
    <row r="3244" spans="4:4" x14ac:dyDescent="0.2">
      <c r="D3244"/>
    </row>
    <row r="3245" spans="4:4" x14ac:dyDescent="0.2">
      <c r="D3245"/>
    </row>
    <row r="3246" spans="4:4" x14ac:dyDescent="0.2">
      <c r="D3246"/>
    </row>
    <row r="3247" spans="4:4" x14ac:dyDescent="0.2">
      <c r="D3247"/>
    </row>
    <row r="3248" spans="4:4" x14ac:dyDescent="0.2">
      <c r="D3248"/>
    </row>
    <row r="3249" spans="4:4" x14ac:dyDescent="0.2">
      <c r="D3249"/>
    </row>
    <row r="3250" spans="4:4" x14ac:dyDescent="0.2">
      <c r="D3250"/>
    </row>
    <row r="3251" spans="4:4" x14ac:dyDescent="0.2">
      <c r="D3251"/>
    </row>
    <row r="3252" spans="4:4" x14ac:dyDescent="0.2">
      <c r="D3252"/>
    </row>
    <row r="3253" spans="4:4" x14ac:dyDescent="0.2">
      <c r="D3253"/>
    </row>
    <row r="3254" spans="4:4" x14ac:dyDescent="0.2">
      <c r="D3254"/>
    </row>
    <row r="3255" spans="4:4" x14ac:dyDescent="0.2">
      <c r="D3255"/>
    </row>
    <row r="3256" spans="4:4" x14ac:dyDescent="0.2">
      <c r="D3256"/>
    </row>
    <row r="3257" spans="4:4" x14ac:dyDescent="0.2">
      <c r="D3257"/>
    </row>
    <row r="3258" spans="4:4" x14ac:dyDescent="0.2">
      <c r="D3258"/>
    </row>
    <row r="3259" spans="4:4" x14ac:dyDescent="0.2">
      <c r="D3259"/>
    </row>
    <row r="3260" spans="4:4" x14ac:dyDescent="0.2">
      <c r="D3260"/>
    </row>
    <row r="3261" spans="4:4" x14ac:dyDescent="0.2">
      <c r="D3261"/>
    </row>
    <row r="3262" spans="4:4" x14ac:dyDescent="0.2">
      <c r="D3262"/>
    </row>
    <row r="3263" spans="4:4" x14ac:dyDescent="0.2">
      <c r="D3263"/>
    </row>
    <row r="3264" spans="4:4" x14ac:dyDescent="0.2">
      <c r="D3264"/>
    </row>
    <row r="3265" spans="4:4" x14ac:dyDescent="0.2">
      <c r="D3265"/>
    </row>
    <row r="3266" spans="4:4" x14ac:dyDescent="0.2">
      <c r="D3266"/>
    </row>
    <row r="3267" spans="4:4" x14ac:dyDescent="0.2">
      <c r="D3267"/>
    </row>
    <row r="3268" spans="4:4" x14ac:dyDescent="0.2">
      <c r="D3268"/>
    </row>
    <row r="3269" spans="4:4" x14ac:dyDescent="0.2">
      <c r="D3269"/>
    </row>
    <row r="3270" spans="4:4" x14ac:dyDescent="0.2">
      <c r="D3270"/>
    </row>
    <row r="3271" spans="4:4" x14ac:dyDescent="0.2">
      <c r="D3271"/>
    </row>
    <row r="3272" spans="4:4" x14ac:dyDescent="0.2">
      <c r="D3272"/>
    </row>
    <row r="3273" spans="4:4" x14ac:dyDescent="0.2">
      <c r="D3273"/>
    </row>
    <row r="3274" spans="4:4" x14ac:dyDescent="0.2">
      <c r="D3274"/>
    </row>
    <row r="3275" spans="4:4" x14ac:dyDescent="0.2">
      <c r="D3275"/>
    </row>
    <row r="3276" spans="4:4" x14ac:dyDescent="0.2">
      <c r="D3276"/>
    </row>
    <row r="3277" spans="4:4" x14ac:dyDescent="0.2">
      <c r="D3277"/>
    </row>
    <row r="3278" spans="4:4" x14ac:dyDescent="0.2">
      <c r="D3278"/>
    </row>
    <row r="3279" spans="4:4" x14ac:dyDescent="0.2">
      <c r="D3279"/>
    </row>
    <row r="3280" spans="4:4" x14ac:dyDescent="0.2">
      <c r="D3280"/>
    </row>
    <row r="3281" spans="4:4" x14ac:dyDescent="0.2">
      <c r="D3281"/>
    </row>
    <row r="3282" spans="4:4" x14ac:dyDescent="0.2">
      <c r="D3282"/>
    </row>
    <row r="3283" spans="4:4" x14ac:dyDescent="0.2">
      <c r="D3283"/>
    </row>
    <row r="3284" spans="4:4" x14ac:dyDescent="0.2">
      <c r="D3284"/>
    </row>
    <row r="3285" spans="4:4" x14ac:dyDescent="0.2">
      <c r="D3285"/>
    </row>
    <row r="3286" spans="4:4" x14ac:dyDescent="0.2">
      <c r="D3286"/>
    </row>
    <row r="3287" spans="4:4" x14ac:dyDescent="0.2">
      <c r="D3287"/>
    </row>
    <row r="3288" spans="4:4" x14ac:dyDescent="0.2">
      <c r="D3288"/>
    </row>
    <row r="3289" spans="4:4" x14ac:dyDescent="0.2">
      <c r="D3289"/>
    </row>
    <row r="3290" spans="4:4" x14ac:dyDescent="0.2">
      <c r="D3290"/>
    </row>
    <row r="3291" spans="4:4" x14ac:dyDescent="0.2">
      <c r="D3291"/>
    </row>
    <row r="3292" spans="4:4" x14ac:dyDescent="0.2">
      <c r="D3292"/>
    </row>
    <row r="3293" spans="4:4" x14ac:dyDescent="0.2">
      <c r="D3293"/>
    </row>
    <row r="3294" spans="4:4" x14ac:dyDescent="0.2">
      <c r="D3294"/>
    </row>
    <row r="3295" spans="4:4" x14ac:dyDescent="0.2">
      <c r="D3295"/>
    </row>
    <row r="3296" spans="4:4" x14ac:dyDescent="0.2">
      <c r="D3296"/>
    </row>
    <row r="3297" spans="4:4" x14ac:dyDescent="0.2">
      <c r="D3297"/>
    </row>
    <row r="3298" spans="4:4" x14ac:dyDescent="0.2">
      <c r="D3298"/>
    </row>
    <row r="3299" spans="4:4" x14ac:dyDescent="0.2">
      <c r="D3299"/>
    </row>
    <row r="3300" spans="4:4" x14ac:dyDescent="0.2">
      <c r="D3300"/>
    </row>
    <row r="3301" spans="4:4" x14ac:dyDescent="0.2">
      <c r="D3301"/>
    </row>
    <row r="3302" spans="4:4" x14ac:dyDescent="0.2">
      <c r="D3302"/>
    </row>
    <row r="3303" spans="4:4" x14ac:dyDescent="0.2">
      <c r="D3303"/>
    </row>
    <row r="3304" spans="4:4" x14ac:dyDescent="0.2">
      <c r="D3304"/>
    </row>
    <row r="3305" spans="4:4" x14ac:dyDescent="0.2">
      <c r="D3305"/>
    </row>
    <row r="3306" spans="4:4" x14ac:dyDescent="0.2">
      <c r="D3306"/>
    </row>
    <row r="3307" spans="4:4" x14ac:dyDescent="0.2">
      <c r="D3307"/>
    </row>
    <row r="3308" spans="4:4" x14ac:dyDescent="0.2">
      <c r="D3308"/>
    </row>
    <row r="3309" spans="4:4" x14ac:dyDescent="0.2">
      <c r="D3309"/>
    </row>
    <row r="3310" spans="4:4" x14ac:dyDescent="0.2">
      <c r="D3310"/>
    </row>
    <row r="3311" spans="4:4" x14ac:dyDescent="0.2">
      <c r="D3311"/>
    </row>
    <row r="3312" spans="4:4" x14ac:dyDescent="0.2">
      <c r="D3312"/>
    </row>
    <row r="3313" spans="4:4" x14ac:dyDescent="0.2">
      <c r="D3313"/>
    </row>
    <row r="3314" spans="4:4" x14ac:dyDescent="0.2">
      <c r="D3314"/>
    </row>
    <row r="3315" spans="4:4" x14ac:dyDescent="0.2">
      <c r="D3315"/>
    </row>
    <row r="3316" spans="4:4" x14ac:dyDescent="0.2">
      <c r="D3316"/>
    </row>
    <row r="3317" spans="4:4" x14ac:dyDescent="0.2">
      <c r="D3317"/>
    </row>
    <row r="3318" spans="4:4" x14ac:dyDescent="0.2">
      <c r="D3318"/>
    </row>
    <row r="3319" spans="4:4" x14ac:dyDescent="0.2">
      <c r="D3319"/>
    </row>
    <row r="3320" spans="4:4" x14ac:dyDescent="0.2">
      <c r="D3320"/>
    </row>
    <row r="3321" spans="4:4" x14ac:dyDescent="0.2">
      <c r="D3321"/>
    </row>
    <row r="3322" spans="4:4" x14ac:dyDescent="0.2">
      <c r="D3322"/>
    </row>
    <row r="3323" spans="4:4" x14ac:dyDescent="0.2">
      <c r="D3323"/>
    </row>
    <row r="3324" spans="4:4" x14ac:dyDescent="0.2">
      <c r="D3324"/>
    </row>
    <row r="3325" spans="4:4" x14ac:dyDescent="0.2">
      <c r="D3325"/>
    </row>
    <row r="3326" spans="4:4" x14ac:dyDescent="0.2">
      <c r="D3326"/>
    </row>
    <row r="3327" spans="4:4" x14ac:dyDescent="0.2">
      <c r="D3327"/>
    </row>
    <row r="3328" spans="4:4" x14ac:dyDescent="0.2">
      <c r="D3328"/>
    </row>
    <row r="3329" spans="4:4" x14ac:dyDescent="0.2">
      <c r="D3329"/>
    </row>
    <row r="3330" spans="4:4" x14ac:dyDescent="0.2">
      <c r="D3330"/>
    </row>
    <row r="3331" spans="4:4" x14ac:dyDescent="0.2">
      <c r="D3331"/>
    </row>
    <row r="3332" spans="4:4" x14ac:dyDescent="0.2">
      <c r="D3332"/>
    </row>
    <row r="3333" spans="4:4" x14ac:dyDescent="0.2">
      <c r="D3333"/>
    </row>
    <row r="3334" spans="4:4" x14ac:dyDescent="0.2">
      <c r="D3334"/>
    </row>
    <row r="3335" spans="4:4" x14ac:dyDescent="0.2">
      <c r="D3335"/>
    </row>
    <row r="3336" spans="4:4" x14ac:dyDescent="0.2">
      <c r="D3336"/>
    </row>
    <row r="3337" spans="4:4" x14ac:dyDescent="0.2">
      <c r="D3337"/>
    </row>
    <row r="3338" spans="4:4" x14ac:dyDescent="0.2">
      <c r="D3338"/>
    </row>
    <row r="3339" spans="4:4" x14ac:dyDescent="0.2">
      <c r="D3339"/>
    </row>
    <row r="3340" spans="4:4" x14ac:dyDescent="0.2">
      <c r="D3340"/>
    </row>
    <row r="3341" spans="4:4" x14ac:dyDescent="0.2">
      <c r="D3341"/>
    </row>
    <row r="3342" spans="4:4" x14ac:dyDescent="0.2">
      <c r="D3342"/>
    </row>
    <row r="3343" spans="4:4" x14ac:dyDescent="0.2">
      <c r="D3343"/>
    </row>
    <row r="3344" spans="4:4" x14ac:dyDescent="0.2">
      <c r="D3344"/>
    </row>
    <row r="3345" spans="4:4" x14ac:dyDescent="0.2">
      <c r="D3345"/>
    </row>
    <row r="3346" spans="4:4" x14ac:dyDescent="0.2">
      <c r="D3346"/>
    </row>
    <row r="3347" spans="4:4" x14ac:dyDescent="0.2">
      <c r="D3347"/>
    </row>
    <row r="3348" spans="4:4" x14ac:dyDescent="0.2">
      <c r="D3348"/>
    </row>
    <row r="3349" spans="4:4" x14ac:dyDescent="0.2">
      <c r="D3349"/>
    </row>
    <row r="3350" spans="4:4" x14ac:dyDescent="0.2">
      <c r="D3350"/>
    </row>
    <row r="3351" spans="4:4" x14ac:dyDescent="0.2">
      <c r="D3351"/>
    </row>
    <row r="3352" spans="4:4" x14ac:dyDescent="0.2">
      <c r="D3352"/>
    </row>
    <row r="3353" spans="4:4" x14ac:dyDescent="0.2">
      <c r="D3353"/>
    </row>
    <row r="3354" spans="4:4" x14ac:dyDescent="0.2">
      <c r="D3354"/>
    </row>
    <row r="3355" spans="4:4" x14ac:dyDescent="0.2">
      <c r="D3355"/>
    </row>
    <row r="3356" spans="4:4" x14ac:dyDescent="0.2">
      <c r="D3356"/>
    </row>
    <row r="3357" spans="4:4" x14ac:dyDescent="0.2">
      <c r="D3357"/>
    </row>
    <row r="3358" spans="4:4" x14ac:dyDescent="0.2">
      <c r="D3358"/>
    </row>
    <row r="3359" spans="4:4" x14ac:dyDescent="0.2">
      <c r="D3359"/>
    </row>
    <row r="3360" spans="4:4" x14ac:dyDescent="0.2">
      <c r="D3360"/>
    </row>
    <row r="3361" spans="4:4" x14ac:dyDescent="0.2">
      <c r="D3361"/>
    </row>
    <row r="3362" spans="4:4" x14ac:dyDescent="0.2">
      <c r="D3362"/>
    </row>
    <row r="3363" spans="4:4" x14ac:dyDescent="0.2">
      <c r="D3363"/>
    </row>
    <row r="3364" spans="4:4" x14ac:dyDescent="0.2">
      <c r="D3364"/>
    </row>
    <row r="3365" spans="4:4" x14ac:dyDescent="0.2">
      <c r="D3365"/>
    </row>
    <row r="3366" spans="4:4" x14ac:dyDescent="0.2">
      <c r="D3366"/>
    </row>
    <row r="3367" spans="4:4" x14ac:dyDescent="0.2">
      <c r="D3367"/>
    </row>
    <row r="3368" spans="4:4" x14ac:dyDescent="0.2">
      <c r="D3368"/>
    </row>
    <row r="3369" spans="4:4" x14ac:dyDescent="0.2">
      <c r="D3369"/>
    </row>
    <row r="3370" spans="4:4" x14ac:dyDescent="0.2">
      <c r="D3370"/>
    </row>
    <row r="3371" spans="4:4" x14ac:dyDescent="0.2">
      <c r="D3371"/>
    </row>
    <row r="3372" spans="4:4" x14ac:dyDescent="0.2">
      <c r="D3372"/>
    </row>
    <row r="3373" spans="4:4" x14ac:dyDescent="0.2">
      <c r="D3373"/>
    </row>
    <row r="3374" spans="4:4" x14ac:dyDescent="0.2">
      <c r="D3374"/>
    </row>
    <row r="3375" spans="4:4" x14ac:dyDescent="0.2">
      <c r="D3375"/>
    </row>
    <row r="3376" spans="4:4" x14ac:dyDescent="0.2">
      <c r="D3376"/>
    </row>
    <row r="3377" spans="4:4" x14ac:dyDescent="0.2">
      <c r="D3377"/>
    </row>
    <row r="3378" spans="4:4" x14ac:dyDescent="0.2">
      <c r="D3378"/>
    </row>
    <row r="3379" spans="4:4" x14ac:dyDescent="0.2">
      <c r="D3379"/>
    </row>
    <row r="3380" spans="4:4" x14ac:dyDescent="0.2">
      <c r="D3380"/>
    </row>
    <row r="3381" spans="4:4" x14ac:dyDescent="0.2">
      <c r="D3381"/>
    </row>
    <row r="3382" spans="4:4" x14ac:dyDescent="0.2">
      <c r="D3382"/>
    </row>
    <row r="3383" spans="4:4" x14ac:dyDescent="0.2">
      <c r="D3383"/>
    </row>
    <row r="3384" spans="4:4" x14ac:dyDescent="0.2">
      <c r="D3384"/>
    </row>
    <row r="3385" spans="4:4" x14ac:dyDescent="0.2">
      <c r="D3385"/>
    </row>
    <row r="3386" spans="4:4" x14ac:dyDescent="0.2">
      <c r="D3386"/>
    </row>
    <row r="3387" spans="4:4" x14ac:dyDescent="0.2">
      <c r="D3387"/>
    </row>
    <row r="3388" spans="4:4" x14ac:dyDescent="0.2">
      <c r="D3388"/>
    </row>
    <row r="3389" spans="4:4" x14ac:dyDescent="0.2">
      <c r="D3389"/>
    </row>
    <row r="3390" spans="4:4" x14ac:dyDescent="0.2">
      <c r="D3390"/>
    </row>
    <row r="3391" spans="4:4" x14ac:dyDescent="0.2">
      <c r="D3391"/>
    </row>
    <row r="3392" spans="4:4" x14ac:dyDescent="0.2">
      <c r="D3392"/>
    </row>
    <row r="3393" spans="4:4" x14ac:dyDescent="0.2">
      <c r="D3393"/>
    </row>
    <row r="3394" spans="4:4" x14ac:dyDescent="0.2">
      <c r="D3394"/>
    </row>
    <row r="3395" spans="4:4" x14ac:dyDescent="0.2">
      <c r="D3395"/>
    </row>
    <row r="3396" spans="4:4" x14ac:dyDescent="0.2">
      <c r="D3396"/>
    </row>
    <row r="3397" spans="4:4" x14ac:dyDescent="0.2">
      <c r="D3397"/>
    </row>
    <row r="3398" spans="4:4" x14ac:dyDescent="0.2">
      <c r="D3398"/>
    </row>
    <row r="3399" spans="4:4" x14ac:dyDescent="0.2">
      <c r="D3399"/>
    </row>
    <row r="3400" spans="4:4" x14ac:dyDescent="0.2">
      <c r="D3400"/>
    </row>
    <row r="3401" spans="4:4" x14ac:dyDescent="0.2">
      <c r="D3401"/>
    </row>
    <row r="3402" spans="4:4" x14ac:dyDescent="0.2">
      <c r="D3402"/>
    </row>
    <row r="3403" spans="4:4" x14ac:dyDescent="0.2">
      <c r="D3403"/>
    </row>
    <row r="3404" spans="4:4" x14ac:dyDescent="0.2">
      <c r="D3404"/>
    </row>
    <row r="3405" spans="4:4" x14ac:dyDescent="0.2">
      <c r="D3405"/>
    </row>
    <row r="3406" spans="4:4" x14ac:dyDescent="0.2">
      <c r="D3406"/>
    </row>
    <row r="3407" spans="4:4" x14ac:dyDescent="0.2">
      <c r="D3407"/>
    </row>
    <row r="3408" spans="4:4" x14ac:dyDescent="0.2">
      <c r="D3408"/>
    </row>
    <row r="3409" spans="4:4" x14ac:dyDescent="0.2">
      <c r="D3409"/>
    </row>
    <row r="3410" spans="4:4" x14ac:dyDescent="0.2">
      <c r="D3410"/>
    </row>
    <row r="3411" spans="4:4" x14ac:dyDescent="0.2">
      <c r="D3411"/>
    </row>
    <row r="3412" spans="4:4" x14ac:dyDescent="0.2">
      <c r="D3412"/>
    </row>
    <row r="3413" spans="4:4" x14ac:dyDescent="0.2">
      <c r="D3413"/>
    </row>
    <row r="3414" spans="4:4" x14ac:dyDescent="0.2">
      <c r="D3414"/>
    </row>
    <row r="3415" spans="4:4" x14ac:dyDescent="0.2">
      <c r="D3415"/>
    </row>
    <row r="3416" spans="4:4" x14ac:dyDescent="0.2">
      <c r="D3416"/>
    </row>
    <row r="3417" spans="4:4" x14ac:dyDescent="0.2">
      <c r="D3417"/>
    </row>
    <row r="3418" spans="4:4" x14ac:dyDescent="0.2">
      <c r="D3418"/>
    </row>
    <row r="3419" spans="4:4" x14ac:dyDescent="0.2">
      <c r="D3419"/>
    </row>
    <row r="3420" spans="4:4" x14ac:dyDescent="0.2">
      <c r="D3420"/>
    </row>
    <row r="3421" spans="4:4" x14ac:dyDescent="0.2">
      <c r="D3421"/>
    </row>
    <row r="3422" spans="4:4" x14ac:dyDescent="0.2">
      <c r="D3422"/>
    </row>
    <row r="3423" spans="4:4" x14ac:dyDescent="0.2">
      <c r="D3423"/>
    </row>
    <row r="3424" spans="4:4" x14ac:dyDescent="0.2">
      <c r="D3424"/>
    </row>
    <row r="3425" spans="4:4" x14ac:dyDescent="0.2">
      <c r="D3425"/>
    </row>
    <row r="3426" spans="4:4" x14ac:dyDescent="0.2">
      <c r="D3426"/>
    </row>
    <row r="3427" spans="4:4" x14ac:dyDescent="0.2">
      <c r="D3427"/>
    </row>
    <row r="3428" spans="4:4" x14ac:dyDescent="0.2">
      <c r="D3428"/>
    </row>
    <row r="3429" spans="4:4" x14ac:dyDescent="0.2">
      <c r="D3429"/>
    </row>
    <row r="3430" spans="4:4" x14ac:dyDescent="0.2">
      <c r="D3430"/>
    </row>
    <row r="3431" spans="4:4" x14ac:dyDescent="0.2">
      <c r="D3431"/>
    </row>
    <row r="3432" spans="4:4" x14ac:dyDescent="0.2">
      <c r="D3432"/>
    </row>
    <row r="3433" spans="4:4" x14ac:dyDescent="0.2">
      <c r="D3433"/>
    </row>
    <row r="3434" spans="4:4" x14ac:dyDescent="0.2">
      <c r="D3434"/>
    </row>
    <row r="3435" spans="4:4" x14ac:dyDescent="0.2">
      <c r="D3435"/>
    </row>
    <row r="3436" spans="4:4" x14ac:dyDescent="0.2">
      <c r="D3436"/>
    </row>
    <row r="3437" spans="4:4" x14ac:dyDescent="0.2">
      <c r="D3437"/>
    </row>
    <row r="3438" spans="4:4" x14ac:dyDescent="0.2">
      <c r="D3438"/>
    </row>
    <row r="3439" spans="4:4" x14ac:dyDescent="0.2">
      <c r="D3439"/>
    </row>
    <row r="3440" spans="4:4" x14ac:dyDescent="0.2">
      <c r="D3440"/>
    </row>
    <row r="3441" spans="4:4" x14ac:dyDescent="0.2">
      <c r="D3441"/>
    </row>
    <row r="3442" spans="4:4" x14ac:dyDescent="0.2">
      <c r="D3442"/>
    </row>
    <row r="3443" spans="4:4" x14ac:dyDescent="0.2">
      <c r="D3443"/>
    </row>
    <row r="3444" spans="4:4" x14ac:dyDescent="0.2">
      <c r="D3444"/>
    </row>
    <row r="3445" spans="4:4" x14ac:dyDescent="0.2">
      <c r="D3445"/>
    </row>
    <row r="3446" spans="4:4" x14ac:dyDescent="0.2">
      <c r="D3446"/>
    </row>
    <row r="3447" spans="4:4" x14ac:dyDescent="0.2">
      <c r="D3447"/>
    </row>
    <row r="3448" spans="4:4" x14ac:dyDescent="0.2">
      <c r="D3448"/>
    </row>
    <row r="3449" spans="4:4" x14ac:dyDescent="0.2">
      <c r="D3449"/>
    </row>
    <row r="3450" spans="4:4" x14ac:dyDescent="0.2">
      <c r="D3450"/>
    </row>
    <row r="3451" spans="4:4" x14ac:dyDescent="0.2">
      <c r="D3451"/>
    </row>
    <row r="3452" spans="4:4" x14ac:dyDescent="0.2">
      <c r="D3452"/>
    </row>
    <row r="3453" spans="4:4" x14ac:dyDescent="0.2">
      <c r="D3453"/>
    </row>
    <row r="3454" spans="4:4" x14ac:dyDescent="0.2">
      <c r="D3454"/>
    </row>
    <row r="3455" spans="4:4" x14ac:dyDescent="0.2">
      <c r="D3455"/>
    </row>
    <row r="3456" spans="4:4" x14ac:dyDescent="0.2">
      <c r="D3456"/>
    </row>
    <row r="3457" spans="4:4" x14ac:dyDescent="0.2">
      <c r="D3457"/>
    </row>
    <row r="3458" spans="4:4" x14ac:dyDescent="0.2">
      <c r="D3458"/>
    </row>
    <row r="3459" spans="4:4" x14ac:dyDescent="0.2">
      <c r="D3459"/>
    </row>
    <row r="3460" spans="4:4" x14ac:dyDescent="0.2">
      <c r="D3460"/>
    </row>
    <row r="3461" spans="4:4" x14ac:dyDescent="0.2">
      <c r="D3461"/>
    </row>
    <row r="3462" spans="4:4" x14ac:dyDescent="0.2">
      <c r="D3462"/>
    </row>
    <row r="3463" spans="4:4" x14ac:dyDescent="0.2">
      <c r="D3463"/>
    </row>
    <row r="3464" spans="4:4" x14ac:dyDescent="0.2">
      <c r="D3464"/>
    </row>
    <row r="3465" spans="4:4" x14ac:dyDescent="0.2">
      <c r="D3465"/>
    </row>
    <row r="3466" spans="4:4" x14ac:dyDescent="0.2">
      <c r="D3466"/>
    </row>
    <row r="3467" spans="4:4" x14ac:dyDescent="0.2">
      <c r="D3467"/>
    </row>
    <row r="3468" spans="4:4" x14ac:dyDescent="0.2">
      <c r="D3468"/>
    </row>
    <row r="3469" spans="4:4" x14ac:dyDescent="0.2">
      <c r="D3469"/>
    </row>
    <row r="3470" spans="4:4" x14ac:dyDescent="0.2">
      <c r="D3470"/>
    </row>
    <row r="3471" spans="4:4" x14ac:dyDescent="0.2">
      <c r="D3471"/>
    </row>
    <row r="3472" spans="4:4" x14ac:dyDescent="0.2">
      <c r="D3472"/>
    </row>
    <row r="3473" spans="4:4" x14ac:dyDescent="0.2">
      <c r="D3473"/>
    </row>
    <row r="3474" spans="4:4" x14ac:dyDescent="0.2">
      <c r="D3474"/>
    </row>
    <row r="3475" spans="4:4" x14ac:dyDescent="0.2">
      <c r="D3475"/>
    </row>
    <row r="3476" spans="4:4" x14ac:dyDescent="0.2">
      <c r="D3476"/>
    </row>
    <row r="3477" spans="4:4" x14ac:dyDescent="0.2">
      <c r="D3477"/>
    </row>
    <row r="3478" spans="4:4" x14ac:dyDescent="0.2">
      <c r="D3478"/>
    </row>
    <row r="3479" spans="4:4" x14ac:dyDescent="0.2">
      <c r="D3479"/>
    </row>
    <row r="3480" spans="4:4" x14ac:dyDescent="0.2">
      <c r="D3480"/>
    </row>
    <row r="3481" spans="4:4" x14ac:dyDescent="0.2">
      <c r="D3481"/>
    </row>
    <row r="3482" spans="4:4" x14ac:dyDescent="0.2">
      <c r="D3482"/>
    </row>
    <row r="3483" spans="4:4" x14ac:dyDescent="0.2">
      <c r="D3483"/>
    </row>
    <row r="3484" spans="4:4" x14ac:dyDescent="0.2">
      <c r="D3484"/>
    </row>
    <row r="3485" spans="4:4" x14ac:dyDescent="0.2">
      <c r="D3485"/>
    </row>
    <row r="3486" spans="4:4" x14ac:dyDescent="0.2">
      <c r="D3486"/>
    </row>
    <row r="3487" spans="4:4" x14ac:dyDescent="0.2">
      <c r="D3487"/>
    </row>
    <row r="3488" spans="4:4" x14ac:dyDescent="0.2">
      <c r="D3488"/>
    </row>
    <row r="3489" spans="4:4" x14ac:dyDescent="0.2">
      <c r="D3489"/>
    </row>
    <row r="3490" spans="4:4" x14ac:dyDescent="0.2">
      <c r="D3490"/>
    </row>
    <row r="3491" spans="4:4" x14ac:dyDescent="0.2">
      <c r="D3491"/>
    </row>
    <row r="3492" spans="4:4" x14ac:dyDescent="0.2">
      <c r="D3492"/>
    </row>
    <row r="3493" spans="4:4" x14ac:dyDescent="0.2">
      <c r="D3493"/>
    </row>
    <row r="3494" spans="4:4" x14ac:dyDescent="0.2">
      <c r="D3494"/>
    </row>
    <row r="3495" spans="4:4" x14ac:dyDescent="0.2">
      <c r="D3495"/>
    </row>
    <row r="3496" spans="4:4" x14ac:dyDescent="0.2">
      <c r="D3496"/>
    </row>
    <row r="3497" spans="4:4" x14ac:dyDescent="0.2">
      <c r="D3497"/>
    </row>
    <row r="3498" spans="4:4" x14ac:dyDescent="0.2">
      <c r="D3498"/>
    </row>
    <row r="3499" spans="4:4" x14ac:dyDescent="0.2">
      <c r="D3499"/>
    </row>
    <row r="3500" spans="4:4" x14ac:dyDescent="0.2">
      <c r="D3500"/>
    </row>
    <row r="3501" spans="4:4" x14ac:dyDescent="0.2">
      <c r="D3501"/>
    </row>
    <row r="3502" spans="4:4" x14ac:dyDescent="0.2">
      <c r="D3502"/>
    </row>
    <row r="3503" spans="4:4" x14ac:dyDescent="0.2">
      <c r="D3503"/>
    </row>
    <row r="3504" spans="4:4" x14ac:dyDescent="0.2">
      <c r="D3504"/>
    </row>
    <row r="3505" spans="4:4" x14ac:dyDescent="0.2">
      <c r="D3505"/>
    </row>
    <row r="3506" spans="4:4" x14ac:dyDescent="0.2">
      <c r="D3506"/>
    </row>
    <row r="3507" spans="4:4" x14ac:dyDescent="0.2">
      <c r="D3507"/>
    </row>
    <row r="3508" spans="4:4" x14ac:dyDescent="0.2">
      <c r="D3508"/>
    </row>
    <row r="3509" spans="4:4" x14ac:dyDescent="0.2">
      <c r="D3509"/>
    </row>
    <row r="3510" spans="4:4" x14ac:dyDescent="0.2">
      <c r="D3510"/>
    </row>
    <row r="3511" spans="4:4" x14ac:dyDescent="0.2">
      <c r="D3511"/>
    </row>
    <row r="3512" spans="4:4" x14ac:dyDescent="0.2">
      <c r="D3512"/>
    </row>
    <row r="3513" spans="4:4" x14ac:dyDescent="0.2">
      <c r="D3513"/>
    </row>
    <row r="3514" spans="4:4" x14ac:dyDescent="0.2">
      <c r="D3514"/>
    </row>
    <row r="3515" spans="4:4" x14ac:dyDescent="0.2">
      <c r="D3515"/>
    </row>
    <row r="3516" spans="4:4" x14ac:dyDescent="0.2">
      <c r="D3516"/>
    </row>
    <row r="3517" spans="4:4" x14ac:dyDescent="0.2">
      <c r="D3517"/>
    </row>
    <row r="3518" spans="4:4" x14ac:dyDescent="0.2">
      <c r="D3518"/>
    </row>
    <row r="3519" spans="4:4" x14ac:dyDescent="0.2">
      <c r="D3519"/>
    </row>
    <row r="3520" spans="4:4" x14ac:dyDescent="0.2">
      <c r="D3520"/>
    </row>
    <row r="3521" spans="4:4" x14ac:dyDescent="0.2">
      <c r="D3521"/>
    </row>
    <row r="3522" spans="4:4" x14ac:dyDescent="0.2">
      <c r="D3522"/>
    </row>
    <row r="3523" spans="4:4" x14ac:dyDescent="0.2">
      <c r="D3523"/>
    </row>
    <row r="3524" spans="4:4" x14ac:dyDescent="0.2">
      <c r="D3524"/>
    </row>
    <row r="3525" spans="4:4" x14ac:dyDescent="0.2">
      <c r="D3525"/>
    </row>
    <row r="3526" spans="4:4" x14ac:dyDescent="0.2">
      <c r="D3526"/>
    </row>
    <row r="3527" spans="4:4" x14ac:dyDescent="0.2">
      <c r="D3527"/>
    </row>
    <row r="3528" spans="4:4" x14ac:dyDescent="0.2">
      <c r="D3528"/>
    </row>
    <row r="3529" spans="4:4" x14ac:dyDescent="0.2">
      <c r="D3529"/>
    </row>
    <row r="3530" spans="4:4" x14ac:dyDescent="0.2">
      <c r="D3530"/>
    </row>
    <row r="3531" spans="4:4" x14ac:dyDescent="0.2">
      <c r="D3531"/>
    </row>
    <row r="3532" spans="4:4" x14ac:dyDescent="0.2">
      <c r="D3532"/>
    </row>
    <row r="3533" spans="4:4" x14ac:dyDescent="0.2">
      <c r="D3533"/>
    </row>
    <row r="3534" spans="4:4" x14ac:dyDescent="0.2">
      <c r="D3534"/>
    </row>
    <row r="3535" spans="4:4" x14ac:dyDescent="0.2">
      <c r="D3535"/>
    </row>
    <row r="3536" spans="4:4" x14ac:dyDescent="0.2">
      <c r="D3536"/>
    </row>
    <row r="3537" spans="4:4" x14ac:dyDescent="0.2">
      <c r="D3537"/>
    </row>
    <row r="3538" spans="4:4" x14ac:dyDescent="0.2">
      <c r="D3538"/>
    </row>
    <row r="3539" spans="4:4" x14ac:dyDescent="0.2">
      <c r="D3539"/>
    </row>
    <row r="3540" spans="4:4" x14ac:dyDescent="0.2">
      <c r="D3540"/>
    </row>
    <row r="3541" spans="4:4" x14ac:dyDescent="0.2">
      <c r="D3541"/>
    </row>
    <row r="3542" spans="4:4" x14ac:dyDescent="0.2">
      <c r="D3542"/>
    </row>
    <row r="3543" spans="4:4" x14ac:dyDescent="0.2">
      <c r="D3543"/>
    </row>
    <row r="3544" spans="4:4" x14ac:dyDescent="0.2">
      <c r="D3544"/>
    </row>
    <row r="3545" spans="4:4" x14ac:dyDescent="0.2">
      <c r="D3545"/>
    </row>
    <row r="3546" spans="4:4" x14ac:dyDescent="0.2">
      <c r="D3546"/>
    </row>
    <row r="3547" spans="4:4" x14ac:dyDescent="0.2">
      <c r="D3547"/>
    </row>
    <row r="3548" spans="4:4" x14ac:dyDescent="0.2">
      <c r="D3548"/>
    </row>
    <row r="3549" spans="4:4" x14ac:dyDescent="0.2">
      <c r="D3549"/>
    </row>
    <row r="3550" spans="4:4" x14ac:dyDescent="0.2">
      <c r="D3550"/>
    </row>
    <row r="3551" spans="4:4" x14ac:dyDescent="0.2">
      <c r="D3551"/>
    </row>
    <row r="3552" spans="4:4" x14ac:dyDescent="0.2">
      <c r="D3552"/>
    </row>
    <row r="3553" spans="4:4" x14ac:dyDescent="0.2">
      <c r="D3553"/>
    </row>
    <row r="3554" spans="4:4" x14ac:dyDescent="0.2">
      <c r="D3554"/>
    </row>
    <row r="3555" spans="4:4" x14ac:dyDescent="0.2">
      <c r="D3555"/>
    </row>
    <row r="3556" spans="4:4" x14ac:dyDescent="0.2">
      <c r="D3556"/>
    </row>
    <row r="3557" spans="4:4" x14ac:dyDescent="0.2">
      <c r="D3557"/>
    </row>
    <row r="3558" spans="4:4" x14ac:dyDescent="0.2">
      <c r="D3558"/>
    </row>
    <row r="3559" spans="4:4" x14ac:dyDescent="0.2">
      <c r="D3559"/>
    </row>
    <row r="3560" spans="4:4" x14ac:dyDescent="0.2">
      <c r="D3560"/>
    </row>
    <row r="3561" spans="4:4" x14ac:dyDescent="0.2">
      <c r="D3561"/>
    </row>
    <row r="3562" spans="4:4" x14ac:dyDescent="0.2">
      <c r="D3562"/>
    </row>
    <row r="3563" spans="4:4" x14ac:dyDescent="0.2">
      <c r="D3563"/>
    </row>
    <row r="3564" spans="4:4" x14ac:dyDescent="0.2">
      <c r="D3564"/>
    </row>
    <row r="3565" spans="4:4" x14ac:dyDescent="0.2">
      <c r="D3565"/>
    </row>
    <row r="3566" spans="4:4" x14ac:dyDescent="0.2">
      <c r="D3566"/>
    </row>
    <row r="3567" spans="4:4" x14ac:dyDescent="0.2">
      <c r="D3567"/>
    </row>
    <row r="3568" spans="4:4" x14ac:dyDescent="0.2">
      <c r="D3568"/>
    </row>
    <row r="3569" spans="4:4" x14ac:dyDescent="0.2">
      <c r="D3569"/>
    </row>
    <row r="3570" spans="4:4" x14ac:dyDescent="0.2">
      <c r="D3570"/>
    </row>
    <row r="3571" spans="4:4" x14ac:dyDescent="0.2">
      <c r="D3571"/>
    </row>
    <row r="3572" spans="4:4" x14ac:dyDescent="0.2">
      <c r="D3572"/>
    </row>
    <row r="3573" spans="4:4" x14ac:dyDescent="0.2">
      <c r="D3573"/>
    </row>
    <row r="3574" spans="4:4" x14ac:dyDescent="0.2">
      <c r="D3574"/>
    </row>
    <row r="3575" spans="4:4" x14ac:dyDescent="0.2">
      <c r="D3575"/>
    </row>
    <row r="3576" spans="4:4" x14ac:dyDescent="0.2">
      <c r="D3576"/>
    </row>
    <row r="3577" spans="4:4" x14ac:dyDescent="0.2">
      <c r="D3577"/>
    </row>
    <row r="3578" spans="4:4" x14ac:dyDescent="0.2">
      <c r="D3578"/>
    </row>
    <row r="3579" spans="4:4" x14ac:dyDescent="0.2">
      <c r="D3579"/>
    </row>
    <row r="3580" spans="4:4" x14ac:dyDescent="0.2">
      <c r="D3580"/>
    </row>
    <row r="3581" spans="4:4" x14ac:dyDescent="0.2">
      <c r="D3581"/>
    </row>
    <row r="3582" spans="4:4" x14ac:dyDescent="0.2">
      <c r="D3582"/>
    </row>
    <row r="3583" spans="4:4" x14ac:dyDescent="0.2">
      <c r="D3583"/>
    </row>
    <row r="3584" spans="4:4" x14ac:dyDescent="0.2">
      <c r="D3584"/>
    </row>
    <row r="3585" spans="4:4" x14ac:dyDescent="0.2">
      <c r="D3585"/>
    </row>
    <row r="3586" spans="4:4" x14ac:dyDescent="0.2">
      <c r="D3586"/>
    </row>
    <row r="3587" spans="4:4" x14ac:dyDescent="0.2">
      <c r="D3587"/>
    </row>
    <row r="3588" spans="4:4" x14ac:dyDescent="0.2">
      <c r="D3588"/>
    </row>
    <row r="3589" spans="4:4" x14ac:dyDescent="0.2">
      <c r="D3589"/>
    </row>
    <row r="3590" spans="4:4" x14ac:dyDescent="0.2">
      <c r="D3590"/>
    </row>
    <row r="3591" spans="4:4" x14ac:dyDescent="0.2">
      <c r="D3591"/>
    </row>
    <row r="3592" spans="4:4" x14ac:dyDescent="0.2">
      <c r="D3592"/>
    </row>
    <row r="3593" spans="4:4" x14ac:dyDescent="0.2">
      <c r="D3593"/>
    </row>
    <row r="3594" spans="4:4" x14ac:dyDescent="0.2">
      <c r="D3594"/>
    </row>
    <row r="3595" spans="4:4" x14ac:dyDescent="0.2">
      <c r="D3595"/>
    </row>
    <row r="3596" spans="4:4" x14ac:dyDescent="0.2">
      <c r="D3596"/>
    </row>
    <row r="3597" spans="4:4" x14ac:dyDescent="0.2">
      <c r="D3597"/>
    </row>
    <row r="3598" spans="4:4" x14ac:dyDescent="0.2">
      <c r="D3598"/>
    </row>
    <row r="3599" spans="4:4" x14ac:dyDescent="0.2">
      <c r="D3599"/>
    </row>
    <row r="3600" spans="4:4" x14ac:dyDescent="0.2">
      <c r="D3600"/>
    </row>
    <row r="3601" spans="4:4" x14ac:dyDescent="0.2">
      <c r="D3601"/>
    </row>
    <row r="3602" spans="4:4" x14ac:dyDescent="0.2">
      <c r="D3602"/>
    </row>
    <row r="3603" spans="4:4" x14ac:dyDescent="0.2">
      <c r="D3603"/>
    </row>
    <row r="3604" spans="4:4" x14ac:dyDescent="0.2">
      <c r="D3604"/>
    </row>
    <row r="3605" spans="4:4" x14ac:dyDescent="0.2">
      <c r="D3605"/>
    </row>
    <row r="3606" spans="4:4" x14ac:dyDescent="0.2">
      <c r="D3606"/>
    </row>
    <row r="3607" spans="4:4" x14ac:dyDescent="0.2">
      <c r="D3607"/>
    </row>
    <row r="3608" spans="4:4" x14ac:dyDescent="0.2">
      <c r="D3608"/>
    </row>
    <row r="3609" spans="4:4" x14ac:dyDescent="0.2">
      <c r="D3609"/>
    </row>
    <row r="3610" spans="4:4" x14ac:dyDescent="0.2">
      <c r="D3610"/>
    </row>
    <row r="3611" spans="4:4" x14ac:dyDescent="0.2">
      <c r="D3611"/>
    </row>
    <row r="3612" spans="4:4" x14ac:dyDescent="0.2">
      <c r="D3612"/>
    </row>
    <row r="3613" spans="4:4" x14ac:dyDescent="0.2">
      <c r="D3613"/>
    </row>
    <row r="3614" spans="4:4" x14ac:dyDescent="0.2">
      <c r="D3614"/>
    </row>
    <row r="3615" spans="4:4" x14ac:dyDescent="0.2">
      <c r="D3615"/>
    </row>
    <row r="3616" spans="4:4" x14ac:dyDescent="0.2">
      <c r="D3616"/>
    </row>
    <row r="3617" spans="4:4" x14ac:dyDescent="0.2">
      <c r="D3617"/>
    </row>
    <row r="3618" spans="4:4" x14ac:dyDescent="0.2">
      <c r="D3618"/>
    </row>
    <row r="3619" spans="4:4" x14ac:dyDescent="0.2">
      <c r="D3619"/>
    </row>
    <row r="3620" spans="4:4" x14ac:dyDescent="0.2">
      <c r="D3620"/>
    </row>
    <row r="3621" spans="4:4" x14ac:dyDescent="0.2">
      <c r="D3621"/>
    </row>
    <row r="3622" spans="4:4" x14ac:dyDescent="0.2">
      <c r="D3622"/>
    </row>
    <row r="3623" spans="4:4" x14ac:dyDescent="0.2">
      <c r="D3623"/>
    </row>
    <row r="3624" spans="4:4" x14ac:dyDescent="0.2">
      <c r="D3624"/>
    </row>
    <row r="3625" spans="4:4" x14ac:dyDescent="0.2">
      <c r="D3625"/>
    </row>
    <row r="3626" spans="4:4" x14ac:dyDescent="0.2">
      <c r="D3626"/>
    </row>
    <row r="3627" spans="4:4" x14ac:dyDescent="0.2">
      <c r="D3627"/>
    </row>
    <row r="3628" spans="4:4" x14ac:dyDescent="0.2">
      <c r="D3628"/>
    </row>
    <row r="3629" spans="4:4" x14ac:dyDescent="0.2">
      <c r="D3629"/>
    </row>
    <row r="3630" spans="4:4" x14ac:dyDescent="0.2">
      <c r="D3630"/>
    </row>
    <row r="3631" spans="4:4" x14ac:dyDescent="0.2">
      <c r="D3631"/>
    </row>
    <row r="3632" spans="4:4" x14ac:dyDescent="0.2">
      <c r="D3632"/>
    </row>
    <row r="3633" spans="4:4" x14ac:dyDescent="0.2">
      <c r="D3633"/>
    </row>
    <row r="3634" spans="4:4" x14ac:dyDescent="0.2">
      <c r="D3634"/>
    </row>
    <row r="3635" spans="4:4" x14ac:dyDescent="0.2">
      <c r="D3635"/>
    </row>
    <row r="3636" spans="4:4" x14ac:dyDescent="0.2">
      <c r="D3636"/>
    </row>
    <row r="3637" spans="4:4" x14ac:dyDescent="0.2">
      <c r="D3637"/>
    </row>
    <row r="3638" spans="4:4" x14ac:dyDescent="0.2">
      <c r="D3638"/>
    </row>
    <row r="3639" spans="4:4" x14ac:dyDescent="0.2">
      <c r="D3639"/>
    </row>
    <row r="3640" spans="4:4" x14ac:dyDescent="0.2">
      <c r="D3640"/>
    </row>
    <row r="3641" spans="4:4" x14ac:dyDescent="0.2">
      <c r="D3641"/>
    </row>
    <row r="3642" spans="4:4" x14ac:dyDescent="0.2">
      <c r="D3642"/>
    </row>
    <row r="3643" spans="4:4" x14ac:dyDescent="0.2">
      <c r="D3643"/>
    </row>
    <row r="3644" spans="4:4" x14ac:dyDescent="0.2">
      <c r="D3644"/>
    </row>
    <row r="3645" spans="4:4" x14ac:dyDescent="0.2">
      <c r="D3645"/>
    </row>
    <row r="3646" spans="4:4" x14ac:dyDescent="0.2">
      <c r="D3646"/>
    </row>
    <row r="3647" spans="4:4" x14ac:dyDescent="0.2">
      <c r="D3647"/>
    </row>
    <row r="3648" spans="4:4" x14ac:dyDescent="0.2">
      <c r="D3648"/>
    </row>
    <row r="3649" spans="4:4" x14ac:dyDescent="0.2">
      <c r="D3649"/>
    </row>
    <row r="3650" spans="4:4" x14ac:dyDescent="0.2">
      <c r="D3650"/>
    </row>
    <row r="3651" spans="4:4" x14ac:dyDescent="0.2">
      <c r="D3651"/>
    </row>
    <row r="3652" spans="4:4" x14ac:dyDescent="0.2">
      <c r="D3652"/>
    </row>
    <row r="3653" spans="4:4" x14ac:dyDescent="0.2">
      <c r="D3653"/>
    </row>
    <row r="3654" spans="4:4" x14ac:dyDescent="0.2">
      <c r="D3654"/>
    </row>
    <row r="3655" spans="4:4" x14ac:dyDescent="0.2">
      <c r="D3655"/>
    </row>
    <row r="3656" spans="4:4" x14ac:dyDescent="0.2">
      <c r="D3656"/>
    </row>
    <row r="3657" spans="4:4" x14ac:dyDescent="0.2">
      <c r="D3657"/>
    </row>
    <row r="3658" spans="4:4" x14ac:dyDescent="0.2">
      <c r="D3658"/>
    </row>
    <row r="3659" spans="4:4" x14ac:dyDescent="0.2">
      <c r="D3659"/>
    </row>
    <row r="3660" spans="4:4" x14ac:dyDescent="0.2">
      <c r="D3660"/>
    </row>
    <row r="3661" spans="4:4" x14ac:dyDescent="0.2">
      <c r="D3661"/>
    </row>
    <row r="3662" spans="4:4" x14ac:dyDescent="0.2">
      <c r="D3662"/>
    </row>
    <row r="3663" spans="4:4" x14ac:dyDescent="0.2">
      <c r="D3663"/>
    </row>
    <row r="3664" spans="4:4" x14ac:dyDescent="0.2">
      <c r="D3664"/>
    </row>
    <row r="3665" spans="4:4" x14ac:dyDescent="0.2">
      <c r="D3665"/>
    </row>
    <row r="3666" spans="4:4" x14ac:dyDescent="0.2">
      <c r="D3666"/>
    </row>
    <row r="3667" spans="4:4" x14ac:dyDescent="0.2">
      <c r="D3667"/>
    </row>
    <row r="3668" spans="4:4" x14ac:dyDescent="0.2">
      <c r="D3668"/>
    </row>
    <row r="3669" spans="4:4" x14ac:dyDescent="0.2">
      <c r="D3669"/>
    </row>
    <row r="3670" spans="4:4" x14ac:dyDescent="0.2">
      <c r="D3670"/>
    </row>
    <row r="3671" spans="4:4" x14ac:dyDescent="0.2">
      <c r="D3671"/>
    </row>
    <row r="3672" spans="4:4" x14ac:dyDescent="0.2">
      <c r="D3672"/>
    </row>
    <row r="3673" spans="4:4" x14ac:dyDescent="0.2">
      <c r="D3673"/>
    </row>
    <row r="3674" spans="4:4" x14ac:dyDescent="0.2">
      <c r="D3674"/>
    </row>
    <row r="3675" spans="4:4" x14ac:dyDescent="0.2">
      <c r="D3675"/>
    </row>
    <row r="3676" spans="4:4" x14ac:dyDescent="0.2">
      <c r="D3676"/>
    </row>
    <row r="3677" spans="4:4" x14ac:dyDescent="0.2">
      <c r="D3677"/>
    </row>
    <row r="3678" spans="4:4" x14ac:dyDescent="0.2">
      <c r="D3678"/>
    </row>
    <row r="3679" spans="4:4" x14ac:dyDescent="0.2">
      <c r="D3679"/>
    </row>
    <row r="3680" spans="4:4" x14ac:dyDescent="0.2">
      <c r="D3680"/>
    </row>
    <row r="3681" spans="4:4" x14ac:dyDescent="0.2">
      <c r="D3681"/>
    </row>
    <row r="3682" spans="4:4" x14ac:dyDescent="0.2">
      <c r="D3682"/>
    </row>
    <row r="3683" spans="4:4" x14ac:dyDescent="0.2">
      <c r="D3683"/>
    </row>
    <row r="3684" spans="4:4" x14ac:dyDescent="0.2">
      <c r="D3684"/>
    </row>
    <row r="3685" spans="4:4" x14ac:dyDescent="0.2">
      <c r="D3685"/>
    </row>
    <row r="3686" spans="4:4" x14ac:dyDescent="0.2">
      <c r="D3686"/>
    </row>
    <row r="3687" spans="4:4" x14ac:dyDescent="0.2">
      <c r="D3687"/>
    </row>
    <row r="3688" spans="4:4" x14ac:dyDescent="0.2">
      <c r="D3688"/>
    </row>
    <row r="3689" spans="4:4" x14ac:dyDescent="0.2">
      <c r="D3689"/>
    </row>
    <row r="3690" spans="4:4" x14ac:dyDescent="0.2">
      <c r="D3690"/>
    </row>
    <row r="3691" spans="4:4" x14ac:dyDescent="0.2">
      <c r="D3691"/>
    </row>
    <row r="3692" spans="4:4" x14ac:dyDescent="0.2">
      <c r="D3692"/>
    </row>
    <row r="3693" spans="4:4" x14ac:dyDescent="0.2">
      <c r="D3693"/>
    </row>
    <row r="3694" spans="4:4" x14ac:dyDescent="0.2">
      <c r="D3694"/>
    </row>
    <row r="3695" spans="4:4" x14ac:dyDescent="0.2">
      <c r="D3695"/>
    </row>
    <row r="3696" spans="4:4" x14ac:dyDescent="0.2">
      <c r="D3696"/>
    </row>
    <row r="3697" spans="4:4" x14ac:dyDescent="0.2">
      <c r="D3697"/>
    </row>
    <row r="3698" spans="4:4" x14ac:dyDescent="0.2">
      <c r="D3698"/>
    </row>
    <row r="3699" spans="4:4" x14ac:dyDescent="0.2">
      <c r="D3699"/>
    </row>
    <row r="3700" spans="4:4" x14ac:dyDescent="0.2">
      <c r="D3700"/>
    </row>
    <row r="3701" spans="4:4" x14ac:dyDescent="0.2">
      <c r="D3701"/>
    </row>
    <row r="3702" spans="4:4" x14ac:dyDescent="0.2">
      <c r="D3702"/>
    </row>
    <row r="3703" spans="4:4" x14ac:dyDescent="0.2">
      <c r="D3703"/>
    </row>
    <row r="3704" spans="4:4" x14ac:dyDescent="0.2">
      <c r="D3704"/>
    </row>
    <row r="3705" spans="4:4" x14ac:dyDescent="0.2">
      <c r="D3705"/>
    </row>
    <row r="3706" spans="4:4" x14ac:dyDescent="0.2">
      <c r="D3706"/>
    </row>
    <row r="3707" spans="4:4" x14ac:dyDescent="0.2">
      <c r="D3707"/>
    </row>
    <row r="3708" spans="4:4" x14ac:dyDescent="0.2">
      <c r="D3708"/>
    </row>
    <row r="3709" spans="4:4" x14ac:dyDescent="0.2">
      <c r="D3709"/>
    </row>
    <row r="3710" spans="4:4" x14ac:dyDescent="0.2">
      <c r="D3710"/>
    </row>
    <row r="3711" spans="4:4" x14ac:dyDescent="0.2">
      <c r="D3711"/>
    </row>
    <row r="3712" spans="4:4" x14ac:dyDescent="0.2">
      <c r="D3712"/>
    </row>
    <row r="3713" spans="4:4" x14ac:dyDescent="0.2">
      <c r="D3713"/>
    </row>
    <row r="3714" spans="4:4" x14ac:dyDescent="0.2">
      <c r="D3714"/>
    </row>
    <row r="3715" spans="4:4" x14ac:dyDescent="0.2">
      <c r="D3715"/>
    </row>
    <row r="3716" spans="4:4" x14ac:dyDescent="0.2">
      <c r="D3716"/>
    </row>
    <row r="3717" spans="4:4" x14ac:dyDescent="0.2">
      <c r="D3717"/>
    </row>
    <row r="3718" spans="4:4" x14ac:dyDescent="0.2">
      <c r="D3718"/>
    </row>
    <row r="3719" spans="4:4" x14ac:dyDescent="0.2">
      <c r="D3719"/>
    </row>
    <row r="3720" spans="4:4" x14ac:dyDescent="0.2">
      <c r="D3720"/>
    </row>
    <row r="3721" spans="4:4" x14ac:dyDescent="0.2">
      <c r="D3721"/>
    </row>
    <row r="3722" spans="4:4" x14ac:dyDescent="0.2">
      <c r="D3722"/>
    </row>
    <row r="3723" spans="4:4" x14ac:dyDescent="0.2">
      <c r="D3723"/>
    </row>
    <row r="3724" spans="4:4" x14ac:dyDescent="0.2">
      <c r="D3724"/>
    </row>
    <row r="3725" spans="4:4" x14ac:dyDescent="0.2">
      <c r="D3725"/>
    </row>
    <row r="3726" spans="4:4" x14ac:dyDescent="0.2">
      <c r="D3726"/>
    </row>
    <row r="3727" spans="4:4" x14ac:dyDescent="0.2">
      <c r="D3727"/>
    </row>
    <row r="3728" spans="4:4" x14ac:dyDescent="0.2">
      <c r="D3728"/>
    </row>
    <row r="3729" spans="4:4" x14ac:dyDescent="0.2">
      <c r="D3729"/>
    </row>
    <row r="3730" spans="4:4" x14ac:dyDescent="0.2">
      <c r="D3730"/>
    </row>
    <row r="3731" spans="4:4" x14ac:dyDescent="0.2">
      <c r="D3731"/>
    </row>
    <row r="3732" spans="4:4" x14ac:dyDescent="0.2">
      <c r="D3732"/>
    </row>
    <row r="3733" spans="4:4" x14ac:dyDescent="0.2">
      <c r="D3733"/>
    </row>
    <row r="3734" spans="4:4" x14ac:dyDescent="0.2">
      <c r="D3734"/>
    </row>
    <row r="3735" spans="4:4" x14ac:dyDescent="0.2">
      <c r="D3735"/>
    </row>
    <row r="3736" spans="4:4" x14ac:dyDescent="0.2">
      <c r="D3736"/>
    </row>
    <row r="3737" spans="4:4" x14ac:dyDescent="0.2">
      <c r="D3737"/>
    </row>
    <row r="3738" spans="4:4" x14ac:dyDescent="0.2">
      <c r="D3738"/>
    </row>
    <row r="3739" spans="4:4" x14ac:dyDescent="0.2">
      <c r="D3739"/>
    </row>
    <row r="3740" spans="4:4" x14ac:dyDescent="0.2">
      <c r="D3740"/>
    </row>
    <row r="3741" spans="4:4" x14ac:dyDescent="0.2">
      <c r="D3741"/>
    </row>
    <row r="3742" spans="4:4" x14ac:dyDescent="0.2">
      <c r="D3742"/>
    </row>
    <row r="3743" spans="4:4" x14ac:dyDescent="0.2">
      <c r="D3743"/>
    </row>
    <row r="3744" spans="4:4" x14ac:dyDescent="0.2">
      <c r="D3744"/>
    </row>
    <row r="3745" spans="4:4" x14ac:dyDescent="0.2">
      <c r="D3745"/>
    </row>
    <row r="3746" spans="4:4" x14ac:dyDescent="0.2">
      <c r="D3746"/>
    </row>
    <row r="3747" spans="4:4" x14ac:dyDescent="0.2">
      <c r="D3747"/>
    </row>
    <row r="3748" spans="4:4" x14ac:dyDescent="0.2">
      <c r="D3748"/>
    </row>
    <row r="3749" spans="4:4" x14ac:dyDescent="0.2">
      <c r="D3749"/>
    </row>
    <row r="3750" spans="4:4" x14ac:dyDescent="0.2">
      <c r="D3750"/>
    </row>
    <row r="3751" spans="4:4" x14ac:dyDescent="0.2">
      <c r="D3751"/>
    </row>
    <row r="3752" spans="4:4" x14ac:dyDescent="0.2">
      <c r="D3752"/>
    </row>
    <row r="3753" spans="4:4" x14ac:dyDescent="0.2">
      <c r="D3753"/>
    </row>
    <row r="3754" spans="4:4" x14ac:dyDescent="0.2">
      <c r="D3754"/>
    </row>
    <row r="3755" spans="4:4" x14ac:dyDescent="0.2">
      <c r="D3755"/>
    </row>
    <row r="3756" spans="4:4" x14ac:dyDescent="0.2">
      <c r="D3756"/>
    </row>
    <row r="3757" spans="4:4" x14ac:dyDescent="0.2">
      <c r="D3757"/>
    </row>
    <row r="3758" spans="4:4" x14ac:dyDescent="0.2">
      <c r="D3758"/>
    </row>
    <row r="3759" spans="4:4" x14ac:dyDescent="0.2">
      <c r="D3759"/>
    </row>
    <row r="3760" spans="4:4" x14ac:dyDescent="0.2">
      <c r="D3760"/>
    </row>
    <row r="3761" spans="4:4" x14ac:dyDescent="0.2">
      <c r="D3761"/>
    </row>
    <row r="3762" spans="4:4" x14ac:dyDescent="0.2">
      <c r="D3762"/>
    </row>
    <row r="3763" spans="4:4" x14ac:dyDescent="0.2">
      <c r="D3763"/>
    </row>
    <row r="3764" spans="4:4" x14ac:dyDescent="0.2">
      <c r="D3764"/>
    </row>
    <row r="3765" spans="4:4" x14ac:dyDescent="0.2">
      <c r="D3765"/>
    </row>
    <row r="3766" spans="4:4" x14ac:dyDescent="0.2">
      <c r="D3766"/>
    </row>
    <row r="3767" spans="4:4" x14ac:dyDescent="0.2">
      <c r="D3767"/>
    </row>
    <row r="3768" spans="4:4" x14ac:dyDescent="0.2">
      <c r="D3768"/>
    </row>
    <row r="3769" spans="4:4" x14ac:dyDescent="0.2">
      <c r="D3769"/>
    </row>
    <row r="3770" spans="4:4" x14ac:dyDescent="0.2">
      <c r="D3770"/>
    </row>
    <row r="3771" spans="4:4" x14ac:dyDescent="0.2">
      <c r="D3771"/>
    </row>
    <row r="3772" spans="4:4" x14ac:dyDescent="0.2">
      <c r="D3772"/>
    </row>
    <row r="3773" spans="4:4" x14ac:dyDescent="0.2">
      <c r="D3773"/>
    </row>
    <row r="3774" spans="4:4" x14ac:dyDescent="0.2">
      <c r="D3774"/>
    </row>
    <row r="3775" spans="4:4" x14ac:dyDescent="0.2">
      <c r="D3775"/>
    </row>
    <row r="3776" spans="4:4" x14ac:dyDescent="0.2">
      <c r="D3776"/>
    </row>
    <row r="3777" spans="4:4" x14ac:dyDescent="0.2">
      <c r="D3777"/>
    </row>
    <row r="3778" spans="4:4" x14ac:dyDescent="0.2">
      <c r="D3778"/>
    </row>
    <row r="3779" spans="4:4" x14ac:dyDescent="0.2">
      <c r="D3779"/>
    </row>
    <row r="3780" spans="4:4" x14ac:dyDescent="0.2">
      <c r="D3780"/>
    </row>
    <row r="3781" spans="4:4" x14ac:dyDescent="0.2">
      <c r="D3781"/>
    </row>
    <row r="3782" spans="4:4" x14ac:dyDescent="0.2">
      <c r="D3782"/>
    </row>
    <row r="3783" spans="4:4" x14ac:dyDescent="0.2">
      <c r="D3783"/>
    </row>
    <row r="3784" spans="4:4" x14ac:dyDescent="0.2">
      <c r="D3784"/>
    </row>
    <row r="3785" spans="4:4" x14ac:dyDescent="0.2">
      <c r="D3785"/>
    </row>
    <row r="3786" spans="4:4" x14ac:dyDescent="0.2">
      <c r="D3786"/>
    </row>
    <row r="3787" spans="4:4" x14ac:dyDescent="0.2">
      <c r="D3787"/>
    </row>
    <row r="3788" spans="4:4" x14ac:dyDescent="0.2">
      <c r="D3788"/>
    </row>
    <row r="3789" spans="4:4" x14ac:dyDescent="0.2">
      <c r="D3789"/>
    </row>
    <row r="3790" spans="4:4" x14ac:dyDescent="0.2">
      <c r="D3790"/>
    </row>
    <row r="3791" spans="4:4" x14ac:dyDescent="0.2">
      <c r="D3791"/>
    </row>
    <row r="3792" spans="4:4" x14ac:dyDescent="0.2">
      <c r="D3792"/>
    </row>
    <row r="3793" spans="4:4" x14ac:dyDescent="0.2">
      <c r="D3793"/>
    </row>
    <row r="3794" spans="4:4" x14ac:dyDescent="0.2">
      <c r="D3794"/>
    </row>
    <row r="3795" spans="4:4" x14ac:dyDescent="0.2">
      <c r="D3795"/>
    </row>
    <row r="3796" spans="4:4" x14ac:dyDescent="0.2">
      <c r="D3796"/>
    </row>
    <row r="3797" spans="4:4" x14ac:dyDescent="0.2">
      <c r="D3797"/>
    </row>
    <row r="3798" spans="4:4" x14ac:dyDescent="0.2">
      <c r="D3798"/>
    </row>
    <row r="3799" spans="4:4" x14ac:dyDescent="0.2">
      <c r="D3799"/>
    </row>
    <row r="3800" spans="4:4" x14ac:dyDescent="0.2">
      <c r="D3800"/>
    </row>
    <row r="3801" spans="4:4" x14ac:dyDescent="0.2">
      <c r="D3801"/>
    </row>
    <row r="3802" spans="4:4" x14ac:dyDescent="0.2">
      <c r="D3802"/>
    </row>
    <row r="3803" spans="4:4" x14ac:dyDescent="0.2">
      <c r="D3803"/>
    </row>
    <row r="3804" spans="4:4" x14ac:dyDescent="0.2">
      <c r="D3804"/>
    </row>
    <row r="3805" spans="4:4" x14ac:dyDescent="0.2">
      <c r="D3805"/>
    </row>
    <row r="3806" spans="4:4" x14ac:dyDescent="0.2">
      <c r="D3806"/>
    </row>
    <row r="3807" spans="4:4" x14ac:dyDescent="0.2">
      <c r="D3807"/>
    </row>
    <row r="3808" spans="4:4" x14ac:dyDescent="0.2">
      <c r="D3808"/>
    </row>
    <row r="3809" spans="4:4" x14ac:dyDescent="0.2">
      <c r="D3809"/>
    </row>
    <row r="3810" spans="4:4" x14ac:dyDescent="0.2">
      <c r="D3810"/>
    </row>
    <row r="3811" spans="4:4" x14ac:dyDescent="0.2">
      <c r="D3811"/>
    </row>
    <row r="3812" spans="4:4" x14ac:dyDescent="0.2">
      <c r="D3812"/>
    </row>
    <row r="3813" spans="4:4" x14ac:dyDescent="0.2">
      <c r="D3813"/>
    </row>
    <row r="3814" spans="4:4" x14ac:dyDescent="0.2">
      <c r="D3814"/>
    </row>
    <row r="3815" spans="4:4" x14ac:dyDescent="0.2">
      <c r="D3815"/>
    </row>
    <row r="3816" spans="4:4" x14ac:dyDescent="0.2">
      <c r="D3816"/>
    </row>
    <row r="3817" spans="4:4" x14ac:dyDescent="0.2">
      <c r="D3817"/>
    </row>
    <row r="3818" spans="4:4" x14ac:dyDescent="0.2">
      <c r="D3818"/>
    </row>
    <row r="3819" spans="4:4" x14ac:dyDescent="0.2">
      <c r="D3819"/>
    </row>
    <row r="3820" spans="4:4" x14ac:dyDescent="0.2">
      <c r="D3820"/>
    </row>
    <row r="3821" spans="4:4" x14ac:dyDescent="0.2">
      <c r="D3821"/>
    </row>
    <row r="3822" spans="4:4" x14ac:dyDescent="0.2">
      <c r="D3822"/>
    </row>
    <row r="3823" spans="4:4" x14ac:dyDescent="0.2">
      <c r="D3823"/>
    </row>
    <row r="3824" spans="4:4" x14ac:dyDescent="0.2">
      <c r="D3824"/>
    </row>
    <row r="3825" spans="4:4" x14ac:dyDescent="0.2">
      <c r="D3825"/>
    </row>
    <row r="3826" spans="4:4" x14ac:dyDescent="0.2">
      <c r="D3826"/>
    </row>
    <row r="3827" spans="4:4" x14ac:dyDescent="0.2">
      <c r="D3827"/>
    </row>
    <row r="3828" spans="4:4" x14ac:dyDescent="0.2">
      <c r="D3828"/>
    </row>
    <row r="3829" spans="4:4" x14ac:dyDescent="0.2">
      <c r="D3829"/>
    </row>
    <row r="3830" spans="4:4" x14ac:dyDescent="0.2">
      <c r="D3830"/>
    </row>
    <row r="3831" spans="4:4" x14ac:dyDescent="0.2">
      <c r="D3831"/>
    </row>
    <row r="3832" spans="4:4" x14ac:dyDescent="0.2">
      <c r="D3832"/>
    </row>
    <row r="3833" spans="4:4" x14ac:dyDescent="0.2">
      <c r="D3833"/>
    </row>
    <row r="3834" spans="4:4" x14ac:dyDescent="0.2">
      <c r="D3834"/>
    </row>
    <row r="3835" spans="4:4" x14ac:dyDescent="0.2">
      <c r="D3835"/>
    </row>
    <row r="3836" spans="4:4" x14ac:dyDescent="0.2">
      <c r="D3836"/>
    </row>
    <row r="3837" spans="4:4" x14ac:dyDescent="0.2">
      <c r="D3837"/>
    </row>
    <row r="3838" spans="4:4" x14ac:dyDescent="0.2">
      <c r="D3838"/>
    </row>
    <row r="3839" spans="4:4" x14ac:dyDescent="0.2">
      <c r="D3839"/>
    </row>
    <row r="3840" spans="4:4" x14ac:dyDescent="0.2">
      <c r="D3840"/>
    </row>
    <row r="3841" spans="4:4" x14ac:dyDescent="0.2">
      <c r="D3841"/>
    </row>
    <row r="3842" spans="4:4" x14ac:dyDescent="0.2">
      <c r="D3842"/>
    </row>
    <row r="3843" spans="4:4" x14ac:dyDescent="0.2">
      <c r="D3843"/>
    </row>
    <row r="3844" spans="4:4" x14ac:dyDescent="0.2">
      <c r="D3844"/>
    </row>
    <row r="3845" spans="4:4" x14ac:dyDescent="0.2">
      <c r="D3845"/>
    </row>
    <row r="3846" spans="4:4" x14ac:dyDescent="0.2">
      <c r="D3846"/>
    </row>
    <row r="3847" spans="4:4" x14ac:dyDescent="0.2">
      <c r="D3847"/>
    </row>
    <row r="3848" spans="4:4" x14ac:dyDescent="0.2">
      <c r="D3848"/>
    </row>
    <row r="3849" spans="4:4" x14ac:dyDescent="0.2">
      <c r="D3849"/>
    </row>
    <row r="3850" spans="4:4" x14ac:dyDescent="0.2">
      <c r="D3850"/>
    </row>
    <row r="3851" spans="4:4" x14ac:dyDescent="0.2">
      <c r="D3851"/>
    </row>
    <row r="3852" spans="4:4" x14ac:dyDescent="0.2">
      <c r="D3852"/>
    </row>
    <row r="3853" spans="4:4" x14ac:dyDescent="0.2">
      <c r="D3853"/>
    </row>
    <row r="3854" spans="4:4" x14ac:dyDescent="0.2">
      <c r="D3854"/>
    </row>
    <row r="3855" spans="4:4" x14ac:dyDescent="0.2">
      <c r="D3855"/>
    </row>
    <row r="3856" spans="4:4" x14ac:dyDescent="0.2">
      <c r="D3856"/>
    </row>
    <row r="3857" spans="4:4" x14ac:dyDescent="0.2">
      <c r="D3857"/>
    </row>
    <row r="3858" spans="4:4" x14ac:dyDescent="0.2">
      <c r="D3858"/>
    </row>
    <row r="3859" spans="4:4" x14ac:dyDescent="0.2">
      <c r="D3859"/>
    </row>
    <row r="3860" spans="4:4" x14ac:dyDescent="0.2">
      <c r="D3860"/>
    </row>
    <row r="3861" spans="4:4" x14ac:dyDescent="0.2">
      <c r="D3861"/>
    </row>
    <row r="3862" spans="4:4" x14ac:dyDescent="0.2">
      <c r="D3862"/>
    </row>
    <row r="3863" spans="4:4" x14ac:dyDescent="0.2">
      <c r="D3863"/>
    </row>
    <row r="3864" spans="4:4" x14ac:dyDescent="0.2">
      <c r="D3864"/>
    </row>
    <row r="3865" spans="4:4" x14ac:dyDescent="0.2">
      <c r="D3865"/>
    </row>
    <row r="3866" spans="4:4" x14ac:dyDescent="0.2">
      <c r="D3866"/>
    </row>
    <row r="3867" spans="4:4" x14ac:dyDescent="0.2">
      <c r="D3867"/>
    </row>
    <row r="3868" spans="4:4" x14ac:dyDescent="0.2">
      <c r="D3868"/>
    </row>
    <row r="3869" spans="4:4" x14ac:dyDescent="0.2">
      <c r="D3869"/>
    </row>
    <row r="3870" spans="4:4" x14ac:dyDescent="0.2">
      <c r="D3870"/>
    </row>
    <row r="3871" spans="4:4" x14ac:dyDescent="0.2">
      <c r="D3871"/>
    </row>
    <row r="3872" spans="4:4" x14ac:dyDescent="0.2">
      <c r="D3872"/>
    </row>
    <row r="3873" spans="4:4" x14ac:dyDescent="0.2">
      <c r="D3873"/>
    </row>
    <row r="3874" spans="4:4" x14ac:dyDescent="0.2">
      <c r="D3874"/>
    </row>
    <row r="3875" spans="4:4" x14ac:dyDescent="0.2">
      <c r="D3875"/>
    </row>
    <row r="3876" spans="4:4" x14ac:dyDescent="0.2">
      <c r="D3876"/>
    </row>
    <row r="3877" spans="4:4" x14ac:dyDescent="0.2">
      <c r="D3877"/>
    </row>
    <row r="3878" spans="4:4" x14ac:dyDescent="0.2">
      <c r="D3878"/>
    </row>
    <row r="3879" spans="4:4" x14ac:dyDescent="0.2">
      <c r="D3879"/>
    </row>
    <row r="3880" spans="4:4" x14ac:dyDescent="0.2">
      <c r="D3880"/>
    </row>
    <row r="3881" spans="4:4" x14ac:dyDescent="0.2">
      <c r="D3881"/>
    </row>
    <row r="3882" spans="4:4" x14ac:dyDescent="0.2">
      <c r="D3882"/>
    </row>
    <row r="3883" spans="4:4" x14ac:dyDescent="0.2">
      <c r="D3883"/>
    </row>
    <row r="3884" spans="4:4" x14ac:dyDescent="0.2">
      <c r="D3884"/>
    </row>
    <row r="3885" spans="4:4" x14ac:dyDescent="0.2">
      <c r="D3885"/>
    </row>
    <row r="3886" spans="4:4" x14ac:dyDescent="0.2">
      <c r="D3886"/>
    </row>
    <row r="3887" spans="4:4" x14ac:dyDescent="0.2">
      <c r="D3887"/>
    </row>
    <row r="3888" spans="4:4" x14ac:dyDescent="0.2">
      <c r="D3888"/>
    </row>
    <row r="3889" spans="4:4" x14ac:dyDescent="0.2">
      <c r="D3889"/>
    </row>
    <row r="3890" spans="4:4" x14ac:dyDescent="0.2">
      <c r="D3890"/>
    </row>
    <row r="3891" spans="4:4" x14ac:dyDescent="0.2">
      <c r="D3891"/>
    </row>
    <row r="3892" spans="4:4" x14ac:dyDescent="0.2">
      <c r="D3892"/>
    </row>
    <row r="3893" spans="4:4" x14ac:dyDescent="0.2">
      <c r="D3893"/>
    </row>
    <row r="3894" spans="4:4" x14ac:dyDescent="0.2">
      <c r="D3894"/>
    </row>
    <row r="3895" spans="4:4" x14ac:dyDescent="0.2">
      <c r="D3895"/>
    </row>
    <row r="3896" spans="4:4" x14ac:dyDescent="0.2">
      <c r="D3896"/>
    </row>
    <row r="3897" spans="4:4" x14ac:dyDescent="0.2">
      <c r="D3897"/>
    </row>
    <row r="3898" spans="4:4" x14ac:dyDescent="0.2">
      <c r="D3898"/>
    </row>
    <row r="3899" spans="4:4" x14ac:dyDescent="0.2">
      <c r="D3899"/>
    </row>
    <row r="3900" spans="4:4" x14ac:dyDescent="0.2">
      <c r="D3900"/>
    </row>
    <row r="3901" spans="4:4" x14ac:dyDescent="0.2">
      <c r="D3901"/>
    </row>
    <row r="3902" spans="4:4" x14ac:dyDescent="0.2">
      <c r="D3902"/>
    </row>
    <row r="3903" spans="4:4" x14ac:dyDescent="0.2">
      <c r="D3903"/>
    </row>
    <row r="3904" spans="4:4" x14ac:dyDescent="0.2">
      <c r="D3904"/>
    </row>
    <row r="3905" spans="4:4" x14ac:dyDescent="0.2">
      <c r="D3905"/>
    </row>
    <row r="3906" spans="4:4" x14ac:dyDescent="0.2">
      <c r="D3906"/>
    </row>
    <row r="3907" spans="4:4" x14ac:dyDescent="0.2">
      <c r="D3907"/>
    </row>
    <row r="3908" spans="4:4" x14ac:dyDescent="0.2">
      <c r="D3908"/>
    </row>
    <row r="3909" spans="4:4" x14ac:dyDescent="0.2">
      <c r="D3909"/>
    </row>
    <row r="3910" spans="4:4" x14ac:dyDescent="0.2">
      <c r="D3910"/>
    </row>
    <row r="3911" spans="4:4" x14ac:dyDescent="0.2">
      <c r="D3911"/>
    </row>
    <row r="3912" spans="4:4" x14ac:dyDescent="0.2">
      <c r="D3912"/>
    </row>
    <row r="3913" spans="4:4" x14ac:dyDescent="0.2">
      <c r="D3913"/>
    </row>
    <row r="3914" spans="4:4" x14ac:dyDescent="0.2">
      <c r="D3914"/>
    </row>
    <row r="3915" spans="4:4" x14ac:dyDescent="0.2">
      <c r="D3915"/>
    </row>
    <row r="3916" spans="4:4" x14ac:dyDescent="0.2">
      <c r="D3916"/>
    </row>
    <row r="3917" spans="4:4" x14ac:dyDescent="0.2">
      <c r="D3917"/>
    </row>
    <row r="3918" spans="4:4" x14ac:dyDescent="0.2">
      <c r="D3918"/>
    </row>
    <row r="3919" spans="4:4" x14ac:dyDescent="0.2">
      <c r="D3919"/>
    </row>
    <row r="3920" spans="4:4" x14ac:dyDescent="0.2">
      <c r="D3920"/>
    </row>
    <row r="3921" spans="4:4" x14ac:dyDescent="0.2">
      <c r="D3921"/>
    </row>
    <row r="3922" spans="4:4" x14ac:dyDescent="0.2">
      <c r="D3922"/>
    </row>
    <row r="3923" spans="4:4" x14ac:dyDescent="0.2">
      <c r="D3923"/>
    </row>
    <row r="3924" spans="4:4" x14ac:dyDescent="0.2">
      <c r="D3924"/>
    </row>
    <row r="3925" spans="4:4" x14ac:dyDescent="0.2">
      <c r="D3925"/>
    </row>
    <row r="3926" spans="4:4" x14ac:dyDescent="0.2">
      <c r="D3926"/>
    </row>
    <row r="3927" spans="4:4" x14ac:dyDescent="0.2">
      <c r="D3927"/>
    </row>
    <row r="3928" spans="4:4" x14ac:dyDescent="0.2">
      <c r="D3928"/>
    </row>
    <row r="3929" spans="4:4" x14ac:dyDescent="0.2">
      <c r="D3929"/>
    </row>
    <row r="3930" spans="4:4" x14ac:dyDescent="0.2">
      <c r="D3930"/>
    </row>
    <row r="3931" spans="4:4" x14ac:dyDescent="0.2">
      <c r="D3931"/>
    </row>
    <row r="3932" spans="4:4" x14ac:dyDescent="0.2">
      <c r="D3932"/>
    </row>
    <row r="3933" spans="4:4" x14ac:dyDescent="0.2">
      <c r="D3933"/>
    </row>
    <row r="3934" spans="4:4" x14ac:dyDescent="0.2">
      <c r="D3934"/>
    </row>
    <row r="3935" spans="4:4" x14ac:dyDescent="0.2">
      <c r="D3935"/>
    </row>
    <row r="3936" spans="4:4" x14ac:dyDescent="0.2">
      <c r="D3936"/>
    </row>
    <row r="3937" spans="4:4" x14ac:dyDescent="0.2">
      <c r="D3937"/>
    </row>
    <row r="3938" spans="4:4" x14ac:dyDescent="0.2">
      <c r="D3938"/>
    </row>
    <row r="3939" spans="4:4" x14ac:dyDescent="0.2">
      <c r="D3939"/>
    </row>
    <row r="3940" spans="4:4" x14ac:dyDescent="0.2">
      <c r="D3940"/>
    </row>
    <row r="3941" spans="4:4" x14ac:dyDescent="0.2">
      <c r="D3941"/>
    </row>
    <row r="3942" spans="4:4" x14ac:dyDescent="0.2">
      <c r="D3942"/>
    </row>
    <row r="3943" spans="4:4" x14ac:dyDescent="0.2">
      <c r="D3943"/>
    </row>
    <row r="3944" spans="4:4" x14ac:dyDescent="0.2">
      <c r="D3944"/>
    </row>
    <row r="3945" spans="4:4" x14ac:dyDescent="0.2">
      <c r="D3945"/>
    </row>
    <row r="3946" spans="4:4" x14ac:dyDescent="0.2">
      <c r="D3946"/>
    </row>
    <row r="3947" spans="4:4" x14ac:dyDescent="0.2">
      <c r="D3947"/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39"/>
  <sheetViews>
    <sheetView topLeftCell="AY49" workbookViewId="0">
      <selection activeCell="BF8" sqref="BF8:BK83"/>
    </sheetView>
  </sheetViews>
  <sheetFormatPr defaultColWidth="8.85546875" defaultRowHeight="12.75" x14ac:dyDescent="0.2"/>
  <cols>
    <col min="1" max="1" width="9.140625" style="41" customWidth="1"/>
    <col min="6" max="6" width="13.28515625" bestFit="1" customWidth="1"/>
  </cols>
  <sheetData>
    <row r="1" spans="1:76" x14ac:dyDescent="0.2">
      <c r="B1" t="s">
        <v>22</v>
      </c>
      <c r="C1" t="s">
        <v>168</v>
      </c>
      <c r="D1" t="s">
        <v>76</v>
      </c>
      <c r="E1" t="s">
        <v>67</v>
      </c>
      <c r="F1" t="s">
        <v>84</v>
      </c>
      <c r="G1" t="s">
        <v>75</v>
      </c>
      <c r="H1" t="s">
        <v>95</v>
      </c>
      <c r="I1" t="s">
        <v>167</v>
      </c>
      <c r="J1" t="s">
        <v>105</v>
      </c>
      <c r="K1" t="s">
        <v>45</v>
      </c>
      <c r="L1" t="s">
        <v>166</v>
      </c>
      <c r="M1" t="s">
        <v>15</v>
      </c>
      <c r="N1" t="s">
        <v>42</v>
      </c>
      <c r="O1" t="s">
        <v>192</v>
      </c>
      <c r="P1" t="s">
        <v>138</v>
      </c>
      <c r="Q1" t="s">
        <v>48</v>
      </c>
      <c r="R1" t="s">
        <v>127</v>
      </c>
      <c r="S1" t="s">
        <v>35</v>
      </c>
      <c r="T1" t="s">
        <v>57</v>
      </c>
      <c r="U1" t="s">
        <v>52</v>
      </c>
      <c r="V1" t="s">
        <v>155</v>
      </c>
      <c r="W1" t="s">
        <v>107</v>
      </c>
      <c r="X1" t="s">
        <v>19</v>
      </c>
      <c r="Y1" t="s">
        <v>129</v>
      </c>
      <c r="Z1" t="s">
        <v>39</v>
      </c>
      <c r="AA1" t="s">
        <v>98</v>
      </c>
      <c r="AB1" t="s">
        <v>89</v>
      </c>
      <c r="AC1" t="s">
        <v>60</v>
      </c>
      <c r="AD1" t="s">
        <v>106</v>
      </c>
      <c r="AE1" t="s">
        <v>43</v>
      </c>
      <c r="AF1" t="s">
        <v>131</v>
      </c>
      <c r="AG1" t="s">
        <v>50</v>
      </c>
      <c r="AH1" t="s">
        <v>66</v>
      </c>
      <c r="AI1" t="s">
        <v>56</v>
      </c>
      <c r="AJ1" t="s">
        <v>41</v>
      </c>
      <c r="AK1" t="s">
        <v>185</v>
      </c>
      <c r="AL1" t="s">
        <v>92</v>
      </c>
      <c r="AM1" t="s">
        <v>59</v>
      </c>
      <c r="AN1" t="s">
        <v>73</v>
      </c>
      <c r="AO1" t="s">
        <v>37</v>
      </c>
      <c r="AP1" t="s">
        <v>132</v>
      </c>
      <c r="AQ1" t="s">
        <v>30</v>
      </c>
      <c r="AR1" t="s">
        <v>81</v>
      </c>
      <c r="AS1" t="s">
        <v>71</v>
      </c>
      <c r="AT1" t="s">
        <v>32</v>
      </c>
      <c r="AU1" t="s">
        <v>25</v>
      </c>
      <c r="AV1" t="s">
        <v>34</v>
      </c>
      <c r="AW1" t="s">
        <v>83</v>
      </c>
      <c r="AX1" t="s">
        <v>103</v>
      </c>
      <c r="AY1" t="s">
        <v>188</v>
      </c>
      <c r="AZ1" t="s">
        <v>170</v>
      </c>
      <c r="BA1" t="s">
        <v>63</v>
      </c>
      <c r="BB1" t="s">
        <v>108</v>
      </c>
      <c r="BC1" t="s">
        <v>65</v>
      </c>
      <c r="BD1" t="s">
        <v>18</v>
      </c>
      <c r="BE1" t="s">
        <v>98</v>
      </c>
      <c r="BF1" t="s">
        <v>157</v>
      </c>
      <c r="BG1" t="s">
        <v>163</v>
      </c>
      <c r="BH1" t="s">
        <v>29</v>
      </c>
      <c r="BI1" t="s">
        <v>156</v>
      </c>
      <c r="BJ1" t="s">
        <v>96</v>
      </c>
      <c r="BK1" t="s">
        <v>69</v>
      </c>
      <c r="BL1" t="s">
        <v>90</v>
      </c>
      <c r="BM1" t="s">
        <v>126</v>
      </c>
      <c r="BN1" t="s">
        <v>165</v>
      </c>
      <c r="BO1" t="s">
        <v>161</v>
      </c>
      <c r="BP1" t="s">
        <v>164</v>
      </c>
      <c r="BQ1" t="s">
        <v>79</v>
      </c>
      <c r="BR1" t="s">
        <v>204</v>
      </c>
      <c r="BS1" t="s">
        <v>160</v>
      </c>
      <c r="BT1" t="s">
        <v>121</v>
      </c>
      <c r="BU1" t="s">
        <v>54</v>
      </c>
      <c r="BV1" t="s">
        <v>187</v>
      </c>
      <c r="BW1" t="s">
        <v>100</v>
      </c>
      <c r="BX1" t="s">
        <v>27</v>
      </c>
    </row>
    <row r="2" spans="1:76" x14ac:dyDescent="0.2">
      <c r="A2" s="41" t="s">
        <v>354</v>
      </c>
      <c r="B2">
        <v>5618.7596789476383</v>
      </c>
      <c r="C2">
        <v>12.391497649752882</v>
      </c>
      <c r="D2">
        <v>1.66015625</v>
      </c>
      <c r="E2">
        <v>208.04414062500001</v>
      </c>
      <c r="F2">
        <v>0</v>
      </c>
      <c r="G2">
        <v>48.228938289625439</v>
      </c>
      <c r="H2">
        <v>161.15183333769755</v>
      </c>
      <c r="I2">
        <v>1.1420433784477739</v>
      </c>
      <c r="J2">
        <v>18.736364462851814</v>
      </c>
      <c r="K2">
        <v>32.548827324964449</v>
      </c>
      <c r="L2">
        <v>6.8176785321560791</v>
      </c>
      <c r="M2">
        <v>738.12676414328166</v>
      </c>
      <c r="N2">
        <v>412.01814499325923</v>
      </c>
      <c r="O2">
        <v>1.3612730936613589E-3</v>
      </c>
      <c r="P2">
        <v>1.9820003630905084E-2</v>
      </c>
      <c r="Q2">
        <v>3972.3621107973095</v>
      </c>
      <c r="R2">
        <v>133.78319224155203</v>
      </c>
      <c r="S2">
        <v>11.107737421959689</v>
      </c>
      <c r="T2">
        <v>372.71975200425129</v>
      </c>
      <c r="U2">
        <v>578.60953444522977</v>
      </c>
      <c r="V2">
        <v>0</v>
      </c>
      <c r="W2">
        <v>7.8525195121559241E-3</v>
      </c>
      <c r="X2">
        <v>77.283531576611324</v>
      </c>
      <c r="Y2">
        <v>20.172460937499999</v>
      </c>
      <c r="Z2">
        <v>1.9923531402624139</v>
      </c>
      <c r="AA2">
        <v>0</v>
      </c>
      <c r="AB2">
        <v>106.80910797365217</v>
      </c>
      <c r="AC2">
        <v>55.182228587368684</v>
      </c>
      <c r="AD2">
        <v>0</v>
      </c>
      <c r="AE2">
        <v>109.81638634808685</v>
      </c>
      <c r="AF2">
        <v>0</v>
      </c>
      <c r="AG2">
        <v>126.38499378533548</v>
      </c>
      <c r="AH2">
        <v>7.5250640262097184</v>
      </c>
      <c r="AI2">
        <v>164.61484375000001</v>
      </c>
      <c r="AJ2">
        <v>35.063350656680861</v>
      </c>
      <c r="AK2">
        <v>0</v>
      </c>
      <c r="AL2">
        <v>50.619597330990921</v>
      </c>
      <c r="AM2">
        <v>41.125168000075952</v>
      </c>
      <c r="AN2">
        <v>5.5358948046440957E-3</v>
      </c>
      <c r="AO2">
        <v>333.37260312009107</v>
      </c>
      <c r="AP2">
        <v>60.779353984768015</v>
      </c>
      <c r="AQ2">
        <v>15.465079711999634</v>
      </c>
      <c r="AR2">
        <v>7.2827359508817429</v>
      </c>
      <c r="AS2">
        <v>30.009931721381804</v>
      </c>
      <c r="AT2">
        <v>417.3351782173325</v>
      </c>
      <c r="AU2">
        <v>104.58103883749047</v>
      </c>
      <c r="AV2">
        <v>0.9669189453125</v>
      </c>
      <c r="AW2">
        <v>233.85217744104611</v>
      </c>
      <c r="AX2">
        <v>62.5</v>
      </c>
      <c r="AY2">
        <v>3.1368130308989974E-3</v>
      </c>
      <c r="AZ2">
        <v>0</v>
      </c>
      <c r="BA2">
        <v>146.33790420308773</v>
      </c>
      <c r="BB2">
        <v>4.4216169041183386</v>
      </c>
      <c r="BC2">
        <v>2.2140840551269498</v>
      </c>
      <c r="BD2">
        <v>245.44449518925089</v>
      </c>
      <c r="BE2">
        <v>3.6845703125</v>
      </c>
      <c r="BF2">
        <v>0</v>
      </c>
      <c r="BG2">
        <v>0</v>
      </c>
      <c r="BH2">
        <v>6377.1248411192992</v>
      </c>
      <c r="BI2">
        <v>26.852980461432658</v>
      </c>
      <c r="BJ2">
        <v>0</v>
      </c>
      <c r="BK2">
        <v>24.816458255798469</v>
      </c>
      <c r="BL2">
        <v>14.232876681623415</v>
      </c>
      <c r="BM2">
        <v>0</v>
      </c>
      <c r="BN2">
        <v>0</v>
      </c>
      <c r="BO2">
        <v>2.38037109375</v>
      </c>
      <c r="BP2">
        <v>0</v>
      </c>
      <c r="BQ2">
        <v>318.26877780527468</v>
      </c>
      <c r="BR2">
        <v>0.36321609015386469</v>
      </c>
      <c r="BS2">
        <v>0.12126789699486404</v>
      </c>
      <c r="BT2">
        <v>101.07123141898974</v>
      </c>
      <c r="BU2">
        <v>464.01747840472513</v>
      </c>
      <c r="BV2">
        <v>0</v>
      </c>
      <c r="BW2">
        <v>11.541389328325703</v>
      </c>
      <c r="BX2">
        <v>52.097213572625698</v>
      </c>
    </row>
    <row r="3" spans="1:76" x14ac:dyDescent="0.2">
      <c r="A3" s="41" t="s">
        <v>355</v>
      </c>
      <c r="B3">
        <v>4908.1680330972285</v>
      </c>
      <c r="C3">
        <v>4.0063005563179876</v>
      </c>
      <c r="D3">
        <v>0</v>
      </c>
      <c r="E3">
        <v>1003.9714285714286</v>
      </c>
      <c r="F3">
        <v>3.0921616546652295</v>
      </c>
      <c r="G3">
        <v>188.07270314294988</v>
      </c>
      <c r="H3">
        <v>321.5815735791885</v>
      </c>
      <c r="I3">
        <v>0</v>
      </c>
      <c r="J3">
        <v>123.83550655513024</v>
      </c>
      <c r="K3">
        <v>39.553917091845292</v>
      </c>
      <c r="L3">
        <v>0</v>
      </c>
      <c r="M3">
        <v>544.04604794628017</v>
      </c>
      <c r="N3">
        <v>151.50183250843253</v>
      </c>
      <c r="O3">
        <v>0</v>
      </c>
      <c r="P3">
        <v>0</v>
      </c>
      <c r="Q3">
        <v>842.7688362299748</v>
      </c>
      <c r="R3">
        <v>53.920647855476254</v>
      </c>
      <c r="S3">
        <v>0.7018494431291582</v>
      </c>
      <c r="T3">
        <v>1005.0675059124821</v>
      </c>
      <c r="U3">
        <v>347.42265346785945</v>
      </c>
      <c r="V3">
        <v>43.471431715910754</v>
      </c>
      <c r="W3">
        <v>8.9743080138924861E-2</v>
      </c>
      <c r="X3">
        <v>26.689940165061671</v>
      </c>
      <c r="Y3">
        <v>9.1364583333333336</v>
      </c>
      <c r="Z3">
        <v>3.0359666899236784</v>
      </c>
      <c r="AA3">
        <v>0</v>
      </c>
      <c r="AB3">
        <v>583.03442238622085</v>
      </c>
      <c r="AC3">
        <v>139.37677947232609</v>
      </c>
      <c r="AD3">
        <v>3.7292237839583438</v>
      </c>
      <c r="AE3">
        <v>100.59355399654994</v>
      </c>
      <c r="AF3">
        <v>0.33508166229073866</v>
      </c>
      <c r="AG3">
        <v>108.93105841852407</v>
      </c>
      <c r="AH3">
        <v>3.1121581607520983</v>
      </c>
      <c r="AI3">
        <v>192.39375000000001</v>
      </c>
      <c r="AJ3">
        <v>39.095025122431622</v>
      </c>
      <c r="AK3">
        <v>5.6036527327264007</v>
      </c>
      <c r="AL3">
        <v>67.492796441321232</v>
      </c>
      <c r="AM3">
        <v>3.6862895686342587</v>
      </c>
      <c r="AN3">
        <v>1.8558428297473541E-2</v>
      </c>
      <c r="AO3">
        <v>371.13493713840381</v>
      </c>
      <c r="AP3">
        <v>43.304315497629602</v>
      </c>
      <c r="AQ3">
        <v>6.7133464850049922</v>
      </c>
      <c r="AR3">
        <v>32.985936933326116</v>
      </c>
      <c r="AS3">
        <v>7.7993325256735728</v>
      </c>
      <c r="AT3">
        <v>1979.1017169899583</v>
      </c>
      <c r="AU3">
        <v>119.60587946810823</v>
      </c>
      <c r="AV3">
        <v>0.27812500000000001</v>
      </c>
      <c r="AW3">
        <v>15.45608726300625</v>
      </c>
      <c r="AX3">
        <v>47.61904761904762</v>
      </c>
      <c r="AY3">
        <v>0</v>
      </c>
      <c r="AZ3">
        <v>1.0302440408972817</v>
      </c>
      <c r="BA3">
        <v>201.11239978600656</v>
      </c>
      <c r="BB3">
        <v>1.9986874743802712</v>
      </c>
      <c r="BC3">
        <v>0.39160360781663506</v>
      </c>
      <c r="BD3">
        <v>90.967807077122345</v>
      </c>
      <c r="BE3">
        <v>0</v>
      </c>
      <c r="BF3">
        <v>5.3926708655971656E-2</v>
      </c>
      <c r="BG3">
        <v>1.9702534198578342E-2</v>
      </c>
      <c r="BH3">
        <v>4608.4882957466425</v>
      </c>
      <c r="BI3">
        <v>0</v>
      </c>
      <c r="BJ3">
        <v>0</v>
      </c>
      <c r="BK3">
        <v>90.57299238871299</v>
      </c>
      <c r="BL3">
        <v>15.513882150998882</v>
      </c>
      <c r="BM3">
        <v>0</v>
      </c>
      <c r="BN3">
        <v>179.94566660396785</v>
      </c>
      <c r="BO3">
        <v>0</v>
      </c>
      <c r="BP3">
        <v>0</v>
      </c>
      <c r="BQ3">
        <v>0</v>
      </c>
      <c r="BR3">
        <v>7.3127834050716559E-2</v>
      </c>
      <c r="BS3">
        <v>0.10405033007794755</v>
      </c>
      <c r="BT3">
        <v>121.65921243239116</v>
      </c>
      <c r="BU3">
        <v>395.86829255008314</v>
      </c>
      <c r="BV3">
        <v>0.23666615252093623</v>
      </c>
      <c r="BW3">
        <v>22.027987849541688</v>
      </c>
      <c r="BX3">
        <v>46.883541925697919</v>
      </c>
    </row>
    <row r="4" spans="1:76" x14ac:dyDescent="0.2">
      <c r="A4" s="41" t="s">
        <v>356</v>
      </c>
      <c r="B4">
        <v>3849.3550576892244</v>
      </c>
      <c r="C4">
        <v>0</v>
      </c>
      <c r="D4">
        <v>0</v>
      </c>
      <c r="E4">
        <v>187.9605</v>
      </c>
      <c r="F4">
        <v>0</v>
      </c>
      <c r="G4">
        <v>191.71679345876683</v>
      </c>
      <c r="H4">
        <v>0</v>
      </c>
      <c r="I4">
        <v>0</v>
      </c>
      <c r="J4">
        <v>272.06602717888507</v>
      </c>
      <c r="K4">
        <v>36.276593837680906</v>
      </c>
      <c r="L4">
        <v>0</v>
      </c>
      <c r="M4">
        <v>149.70496541232296</v>
      </c>
      <c r="N4">
        <v>55.760821123822808</v>
      </c>
      <c r="O4">
        <v>0</v>
      </c>
      <c r="P4">
        <v>0</v>
      </c>
      <c r="Q4">
        <v>978.0768216064663</v>
      </c>
      <c r="R4">
        <v>85.855615410883715</v>
      </c>
      <c r="S4">
        <v>0</v>
      </c>
      <c r="T4">
        <v>613.37161965742939</v>
      </c>
      <c r="U4">
        <v>1642.4326191034281</v>
      </c>
      <c r="V4">
        <v>0</v>
      </c>
      <c r="W4">
        <v>0.73338366084132134</v>
      </c>
      <c r="X4">
        <v>24.459536784925618</v>
      </c>
      <c r="Y4">
        <v>30.698499999999999</v>
      </c>
      <c r="Z4">
        <v>0</v>
      </c>
      <c r="AA4">
        <v>5.6320000000000006</v>
      </c>
      <c r="AB4">
        <v>317.88272369044614</v>
      </c>
      <c r="AC4">
        <v>79.871533220191935</v>
      </c>
      <c r="AD4">
        <v>2.7076277278832972</v>
      </c>
      <c r="AE4">
        <v>32.075609911495995</v>
      </c>
      <c r="AF4">
        <v>0.28146859632422044</v>
      </c>
      <c r="AG4">
        <v>84.05366000526719</v>
      </c>
      <c r="AH4">
        <v>10.45685142012705</v>
      </c>
      <c r="AI4">
        <v>434</v>
      </c>
      <c r="AJ4">
        <v>0</v>
      </c>
      <c r="AK4">
        <v>0</v>
      </c>
      <c r="AL4">
        <v>129.58616916733675</v>
      </c>
      <c r="AM4">
        <v>0</v>
      </c>
      <c r="AN4">
        <v>5.6687562799555537E-2</v>
      </c>
      <c r="AO4">
        <v>174.44597849140482</v>
      </c>
      <c r="AP4">
        <v>12.210770617527558</v>
      </c>
      <c r="AQ4">
        <v>0</v>
      </c>
      <c r="AR4">
        <v>121.34721628161282</v>
      </c>
      <c r="AS4">
        <v>172.85720671515918</v>
      </c>
      <c r="AT4">
        <v>545.16343692900466</v>
      </c>
      <c r="AU4">
        <v>67.744851708540551</v>
      </c>
      <c r="AV4">
        <v>2.78125E-2</v>
      </c>
      <c r="AW4">
        <v>750.82517620161298</v>
      </c>
      <c r="AX4">
        <v>0</v>
      </c>
      <c r="AY4">
        <v>0</v>
      </c>
      <c r="AZ4">
        <v>21.202242443172089</v>
      </c>
      <c r="BA4">
        <v>385.39597630806617</v>
      </c>
      <c r="BB4">
        <v>15.923088635168183</v>
      </c>
      <c r="BC4">
        <v>4.5096968553410468</v>
      </c>
      <c r="BD4">
        <v>8.4824356262091776</v>
      </c>
      <c r="BE4">
        <v>0</v>
      </c>
      <c r="BF4">
        <v>0.64550270261198062</v>
      </c>
      <c r="BG4">
        <v>0.2427352213264852</v>
      </c>
      <c r="BH4">
        <v>2060.1144896325513</v>
      </c>
      <c r="BI4">
        <v>0</v>
      </c>
      <c r="BJ4">
        <v>430.20288193444742</v>
      </c>
      <c r="BK4">
        <v>121.66558506788198</v>
      </c>
      <c r="BL4">
        <v>585.14041790421334</v>
      </c>
      <c r="BM4">
        <v>1579.6461307274135</v>
      </c>
      <c r="BN4">
        <v>1689.5551970247907</v>
      </c>
      <c r="BO4">
        <v>0</v>
      </c>
      <c r="BP4">
        <v>414.08611632869923</v>
      </c>
      <c r="BQ4">
        <v>265.22483530355737</v>
      </c>
      <c r="BR4">
        <v>0.1638063482736051</v>
      </c>
      <c r="BS4">
        <v>0</v>
      </c>
      <c r="BT4">
        <v>83.050707754616681</v>
      </c>
      <c r="BU4">
        <v>937.41679530833221</v>
      </c>
      <c r="BV4">
        <v>1.7891961130582776</v>
      </c>
      <c r="BW4">
        <v>180.09563657015656</v>
      </c>
      <c r="BX4">
        <v>29.251354086350776</v>
      </c>
    </row>
    <row r="5" spans="1:76" x14ac:dyDescent="0.2">
      <c r="A5" s="41" t="s">
        <v>357</v>
      </c>
      <c r="B5">
        <v>2437.9190751714518</v>
      </c>
      <c r="C5">
        <v>0</v>
      </c>
      <c r="D5">
        <v>0</v>
      </c>
      <c r="E5">
        <v>326.39999999999998</v>
      </c>
      <c r="F5">
        <v>0</v>
      </c>
      <c r="G5">
        <v>1201.476899950409</v>
      </c>
      <c r="H5">
        <v>0</v>
      </c>
      <c r="I5">
        <v>0</v>
      </c>
      <c r="J5">
        <v>39.392319290750869</v>
      </c>
      <c r="K5">
        <v>322.67280578063799</v>
      </c>
      <c r="L5">
        <v>0</v>
      </c>
      <c r="M5">
        <v>113.41285258509315</v>
      </c>
      <c r="N5">
        <v>0</v>
      </c>
      <c r="O5">
        <v>0</v>
      </c>
      <c r="P5">
        <v>0</v>
      </c>
      <c r="Q5">
        <v>2222.9018672874231</v>
      </c>
      <c r="R5">
        <v>324.15874972722281</v>
      </c>
      <c r="S5">
        <v>0</v>
      </c>
      <c r="T5">
        <v>2783.0419451808957</v>
      </c>
      <c r="U5">
        <v>2059.3409255273887</v>
      </c>
      <c r="V5">
        <v>0</v>
      </c>
      <c r="W5">
        <v>0.16752041625932637</v>
      </c>
      <c r="X5">
        <v>219.32591256639429</v>
      </c>
      <c r="Y5">
        <v>0</v>
      </c>
      <c r="Z5">
        <v>0</v>
      </c>
      <c r="AA5">
        <v>0</v>
      </c>
      <c r="AB5">
        <v>569.64857585947823</v>
      </c>
      <c r="AC5">
        <v>160.56904272555491</v>
      </c>
      <c r="AD5">
        <v>52.209132975416814</v>
      </c>
      <c r="AE5">
        <v>163.65668457349838</v>
      </c>
      <c r="AF5">
        <v>3.5183574540527558</v>
      </c>
      <c r="AG5">
        <v>0</v>
      </c>
      <c r="AH5">
        <v>0</v>
      </c>
      <c r="AI5">
        <v>0</v>
      </c>
      <c r="AJ5">
        <v>72.977380228539047</v>
      </c>
      <c r="AK5">
        <v>0</v>
      </c>
      <c r="AL5">
        <v>42.20458792203975</v>
      </c>
      <c r="AM5">
        <v>0</v>
      </c>
      <c r="AN5">
        <v>7.0859453499444433E-2</v>
      </c>
      <c r="AO5">
        <v>114.37713324609361</v>
      </c>
      <c r="AP5">
        <v>8.5044065566055629</v>
      </c>
      <c r="AQ5">
        <v>0</v>
      </c>
      <c r="AR5">
        <v>122.24804935527146</v>
      </c>
      <c r="AS5">
        <v>80.026484590351473</v>
      </c>
      <c r="AT5">
        <v>1653.5155982044498</v>
      </c>
      <c r="AU5">
        <v>173.91377807736615</v>
      </c>
      <c r="AV5">
        <v>0</v>
      </c>
      <c r="AW5">
        <v>1839.2743842977436</v>
      </c>
      <c r="AX5">
        <v>0</v>
      </c>
      <c r="AY5">
        <v>0</v>
      </c>
      <c r="AZ5">
        <v>1.8021774111786959</v>
      </c>
      <c r="BA5">
        <v>207.44038663391188</v>
      </c>
      <c r="BB5">
        <v>83.944873923971386</v>
      </c>
      <c r="BC5">
        <v>0</v>
      </c>
      <c r="BD5">
        <v>53.015222663807357</v>
      </c>
      <c r="BE5">
        <v>0</v>
      </c>
      <c r="BF5">
        <v>0.14155761022192559</v>
      </c>
      <c r="BG5">
        <v>3.6778063837346241E-2</v>
      </c>
      <c r="BH5">
        <v>2580.7534456181197</v>
      </c>
      <c r="BI5">
        <v>0</v>
      </c>
      <c r="BJ5">
        <v>0</v>
      </c>
      <c r="BK5">
        <v>866.69669128992916</v>
      </c>
      <c r="BL5">
        <v>144.79623340932289</v>
      </c>
      <c r="BM5">
        <v>335.52120416712143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201.88689547481803</v>
      </c>
      <c r="BU5">
        <v>901.32998121088588</v>
      </c>
      <c r="BV5">
        <v>0</v>
      </c>
      <c r="BW5">
        <v>211.93734237536782</v>
      </c>
      <c r="BX5">
        <v>128.54246183900358</v>
      </c>
    </row>
    <row r="6" spans="1:76" x14ac:dyDescent="0.2">
      <c r="A6" s="41" t="s">
        <v>365</v>
      </c>
      <c r="B6">
        <v>3798.0905732507285</v>
      </c>
      <c r="C6">
        <v>0</v>
      </c>
      <c r="D6">
        <v>0</v>
      </c>
      <c r="E6">
        <v>3057.0249999999996</v>
      </c>
      <c r="F6">
        <v>0</v>
      </c>
      <c r="G6">
        <v>839.29870729721574</v>
      </c>
      <c r="H6">
        <v>0</v>
      </c>
      <c r="I6">
        <v>0</v>
      </c>
      <c r="J6">
        <v>309.91006634097783</v>
      </c>
      <c r="K6">
        <v>107.55760192687933</v>
      </c>
      <c r="L6">
        <v>0</v>
      </c>
      <c r="M6">
        <v>340.23855775527943</v>
      </c>
      <c r="N6">
        <v>335.44714657558222</v>
      </c>
      <c r="O6">
        <v>0</v>
      </c>
      <c r="P6">
        <v>0</v>
      </c>
      <c r="Q6">
        <v>0</v>
      </c>
      <c r="R6">
        <v>0</v>
      </c>
      <c r="S6">
        <v>0</v>
      </c>
      <c r="T6">
        <v>2464.5773229351048</v>
      </c>
      <c r="U6">
        <v>1173.7843669677268</v>
      </c>
      <c r="V6">
        <v>30.50145938969975</v>
      </c>
      <c r="W6">
        <v>4.5480066219239639</v>
      </c>
      <c r="X6">
        <v>6.5590903020600093</v>
      </c>
      <c r="Y6">
        <v>0</v>
      </c>
      <c r="Z6">
        <v>0</v>
      </c>
      <c r="AA6">
        <v>0</v>
      </c>
      <c r="AB6">
        <v>1328.2393833365795</v>
      </c>
      <c r="AC6">
        <v>727.11689540812222</v>
      </c>
      <c r="AD6">
        <v>7.5211881330091579</v>
      </c>
      <c r="AE6">
        <v>468.25009350958265</v>
      </c>
      <c r="AF6">
        <v>0.78185721201172353</v>
      </c>
      <c r="AG6">
        <v>77.827462967839992</v>
      </c>
      <c r="AH6">
        <v>0</v>
      </c>
      <c r="AI6">
        <v>301.38888888888891</v>
      </c>
      <c r="AJ6">
        <v>24.325793409513015</v>
      </c>
      <c r="AK6">
        <v>0</v>
      </c>
      <c r="AL6">
        <v>0</v>
      </c>
      <c r="AM6">
        <v>0</v>
      </c>
      <c r="AN6">
        <v>0</v>
      </c>
      <c r="AO6">
        <v>114.84884899143064</v>
      </c>
      <c r="AP6">
        <v>0</v>
      </c>
      <c r="AQ6">
        <v>0</v>
      </c>
      <c r="AR6">
        <v>135.83116595030162</v>
      </c>
      <c r="AS6">
        <v>0</v>
      </c>
      <c r="AT6">
        <v>11785.168253964752</v>
      </c>
      <c r="AU6">
        <v>199.10636708524819</v>
      </c>
      <c r="AV6">
        <v>0</v>
      </c>
      <c r="AW6">
        <v>288.51362890945001</v>
      </c>
      <c r="AX6">
        <v>0</v>
      </c>
      <c r="AY6">
        <v>0</v>
      </c>
      <c r="AZ6">
        <v>63.700924327510116</v>
      </c>
      <c r="BA6">
        <v>204.97848201719015</v>
      </c>
      <c r="BB6">
        <v>44.230801764356066</v>
      </c>
      <c r="BC6">
        <v>0</v>
      </c>
      <c r="BD6">
        <v>0</v>
      </c>
      <c r="BE6">
        <v>0</v>
      </c>
      <c r="BF6">
        <v>0.15728623357991733</v>
      </c>
      <c r="BG6">
        <v>2.4518709224897496E-2</v>
      </c>
      <c r="BH6">
        <v>2244.1334309722788</v>
      </c>
      <c r="BI6">
        <v>0</v>
      </c>
      <c r="BJ6">
        <v>0</v>
      </c>
      <c r="BK6">
        <v>377.19658670488957</v>
      </c>
      <c r="BL6">
        <v>712.13008937954339</v>
      </c>
      <c r="BM6">
        <v>3463.2200966913715</v>
      </c>
      <c r="BN6">
        <v>0</v>
      </c>
      <c r="BO6">
        <v>0</v>
      </c>
      <c r="BP6">
        <v>3536.1967902810411</v>
      </c>
      <c r="BQ6">
        <v>0</v>
      </c>
      <c r="BR6">
        <v>0</v>
      </c>
      <c r="BS6">
        <v>0</v>
      </c>
      <c r="BT6">
        <v>106.56601897265737</v>
      </c>
      <c r="BU6">
        <v>133.54593001689554</v>
      </c>
      <c r="BV6">
        <v>0</v>
      </c>
      <c r="BW6">
        <v>202.02345642194845</v>
      </c>
      <c r="BX6">
        <v>28.942992248611159</v>
      </c>
    </row>
    <row r="8" spans="1:76" x14ac:dyDescent="0.2">
      <c r="BG8" t="s">
        <v>354</v>
      </c>
      <c r="BH8" t="s">
        <v>355</v>
      </c>
      <c r="BI8" t="s">
        <v>356</v>
      </c>
      <c r="BJ8" t="s">
        <v>357</v>
      </c>
      <c r="BK8" t="s">
        <v>365</v>
      </c>
    </row>
    <row r="9" spans="1:76" x14ac:dyDescent="0.2">
      <c r="B9">
        <v>2007</v>
      </c>
      <c r="D9">
        <v>2009</v>
      </c>
      <c r="BF9" t="s">
        <v>22</v>
      </c>
      <c r="BG9">
        <v>5618.7596789476383</v>
      </c>
      <c r="BH9">
        <v>4908.1680330972285</v>
      </c>
      <c r="BI9">
        <v>3849.3550576892244</v>
      </c>
      <c r="BJ9">
        <v>2437.9190751714518</v>
      </c>
      <c r="BK9">
        <v>3798.0905732507285</v>
      </c>
    </row>
    <row r="10" spans="1:76" x14ac:dyDescent="0.2">
      <c r="A10" s="41" t="s">
        <v>18</v>
      </c>
      <c r="B10">
        <v>175.54035020187126</v>
      </c>
      <c r="C10" t="s">
        <v>18</v>
      </c>
      <c r="D10">
        <v>137.19180626569218</v>
      </c>
      <c r="BF10" t="s">
        <v>168</v>
      </c>
      <c r="BG10">
        <v>12.391497649752882</v>
      </c>
      <c r="BH10">
        <v>4.0063005563179876</v>
      </c>
      <c r="BI10">
        <v>0</v>
      </c>
      <c r="BJ10">
        <v>0</v>
      </c>
      <c r="BK10">
        <v>0</v>
      </c>
    </row>
    <row r="11" spans="1:76" x14ac:dyDescent="0.2">
      <c r="A11" s="41" t="s">
        <v>15</v>
      </c>
      <c r="B11">
        <v>539.70447979471646</v>
      </c>
      <c r="C11" t="s">
        <v>15</v>
      </c>
      <c r="D11">
        <v>789.08170017741634</v>
      </c>
      <c r="BF11" t="s">
        <v>76</v>
      </c>
      <c r="BG11">
        <v>1.66015625</v>
      </c>
      <c r="BH11">
        <v>0</v>
      </c>
      <c r="BI11">
        <v>0</v>
      </c>
      <c r="BJ11">
        <v>0</v>
      </c>
      <c r="BK11">
        <v>0</v>
      </c>
    </row>
    <row r="12" spans="1:76" x14ac:dyDescent="0.2">
      <c r="A12" s="41" t="s">
        <v>42</v>
      </c>
      <c r="B12">
        <v>344.79475643062585</v>
      </c>
      <c r="C12" t="s">
        <v>42</v>
      </c>
      <c r="D12">
        <v>298.163243998231</v>
      </c>
      <c r="BF12" t="s">
        <v>67</v>
      </c>
      <c r="BG12">
        <v>208.04414062500001</v>
      </c>
      <c r="BH12">
        <v>1003.9714285714286</v>
      </c>
      <c r="BI12">
        <v>187.9605</v>
      </c>
      <c r="BJ12">
        <v>326.39999999999998</v>
      </c>
      <c r="BK12">
        <v>3057.0249999999996</v>
      </c>
    </row>
    <row r="13" spans="1:76" x14ac:dyDescent="0.2">
      <c r="A13" t="s">
        <v>129</v>
      </c>
      <c r="B13">
        <v>0</v>
      </c>
      <c r="C13" t="s">
        <v>129</v>
      </c>
      <c r="D13">
        <v>29.407142857142858</v>
      </c>
      <c r="BF13" t="s">
        <v>84</v>
      </c>
      <c r="BG13">
        <v>0</v>
      </c>
      <c r="BH13">
        <v>3.0921616546652295</v>
      </c>
      <c r="BI13">
        <v>0</v>
      </c>
      <c r="BJ13">
        <v>0</v>
      </c>
      <c r="BK13">
        <v>0</v>
      </c>
    </row>
    <row r="14" spans="1:76" x14ac:dyDescent="0.2">
      <c r="A14" s="41" t="s">
        <v>39</v>
      </c>
      <c r="B14">
        <v>6.8005653854290395</v>
      </c>
      <c r="C14" t="s">
        <v>39</v>
      </c>
      <c r="D14">
        <v>1.8215800139542071</v>
      </c>
      <c r="BF14" t="s">
        <v>75</v>
      </c>
      <c r="BG14">
        <v>48.228938289625439</v>
      </c>
      <c r="BH14">
        <v>188.07270314294988</v>
      </c>
      <c r="BI14">
        <v>191.71679345876683</v>
      </c>
      <c r="BJ14">
        <v>1201.476899950409</v>
      </c>
      <c r="BK14">
        <v>839.29870729721574</v>
      </c>
    </row>
    <row r="15" spans="1:76" x14ac:dyDescent="0.2">
      <c r="A15" s="41" t="s">
        <v>98</v>
      </c>
      <c r="B15">
        <v>1.8773333333333335</v>
      </c>
      <c r="C15" t="s">
        <v>98</v>
      </c>
      <c r="D15">
        <v>3.7007142857142861</v>
      </c>
      <c r="BF15" t="s">
        <v>95</v>
      </c>
      <c r="BG15">
        <v>161.15183333769755</v>
      </c>
      <c r="BH15">
        <v>321.5815735791885</v>
      </c>
      <c r="BI15">
        <v>0</v>
      </c>
      <c r="BJ15">
        <v>0</v>
      </c>
      <c r="BK15">
        <v>0</v>
      </c>
    </row>
    <row r="16" spans="1:76" x14ac:dyDescent="0.2">
      <c r="A16" t="s">
        <v>133</v>
      </c>
      <c r="B16">
        <v>0</v>
      </c>
      <c r="C16" t="s">
        <v>133</v>
      </c>
      <c r="D16">
        <v>1.8521675109714277E-2</v>
      </c>
      <c r="BF16" t="s">
        <v>167</v>
      </c>
      <c r="BG16">
        <v>1.1420433784477739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 s="41" t="s">
        <v>89</v>
      </c>
      <c r="B17">
        <v>342.43313708833989</v>
      </c>
      <c r="C17" t="s">
        <v>89</v>
      </c>
      <c r="D17">
        <v>451.64629245000776</v>
      </c>
      <c r="BF17" t="s">
        <v>105</v>
      </c>
      <c r="BG17">
        <v>18.736364462851814</v>
      </c>
      <c r="BH17">
        <v>123.83550655513024</v>
      </c>
      <c r="BI17">
        <v>272.06602717888507</v>
      </c>
      <c r="BJ17">
        <v>39.392319290750869</v>
      </c>
      <c r="BK17">
        <v>309.91006634097783</v>
      </c>
    </row>
    <row r="18" spans="1:63" x14ac:dyDescent="0.2">
      <c r="A18" t="s">
        <v>160</v>
      </c>
      <c r="B18">
        <v>0</v>
      </c>
      <c r="C18" t="s">
        <v>160</v>
      </c>
      <c r="D18">
        <v>6.2430198046768533E-2</v>
      </c>
      <c r="BF18" t="s">
        <v>45</v>
      </c>
      <c r="BG18">
        <v>32.548827324964449</v>
      </c>
      <c r="BH18">
        <v>39.553917091845292</v>
      </c>
      <c r="BI18">
        <v>36.276593837680906</v>
      </c>
      <c r="BJ18">
        <v>322.67280578063799</v>
      </c>
      <c r="BK18">
        <v>107.55760192687933</v>
      </c>
    </row>
    <row r="19" spans="1:63" x14ac:dyDescent="0.2">
      <c r="A19" s="41" t="s">
        <v>60</v>
      </c>
      <c r="B19">
        <v>130.21919941101544</v>
      </c>
      <c r="C19" t="s">
        <v>60</v>
      </c>
      <c r="D19">
        <v>64.32255462419721</v>
      </c>
      <c r="BF19" t="s">
        <v>166</v>
      </c>
      <c r="BG19">
        <v>6.8176785321560791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 s="41" t="s">
        <v>192</v>
      </c>
      <c r="B20">
        <v>4.6464788263641055E-3</v>
      </c>
      <c r="C20" s="41" t="s">
        <v>192</v>
      </c>
      <c r="D20">
        <v>0</v>
      </c>
      <c r="BF20" t="s">
        <v>15</v>
      </c>
      <c r="BG20">
        <v>738.12676414328166</v>
      </c>
      <c r="BH20">
        <v>544.04604794628017</v>
      </c>
      <c r="BI20">
        <v>149.70496541232296</v>
      </c>
      <c r="BJ20">
        <v>113.41285258509315</v>
      </c>
      <c r="BK20">
        <v>340.23855775527943</v>
      </c>
    </row>
    <row r="21" spans="1:63" x14ac:dyDescent="0.2">
      <c r="A21" s="41" t="s">
        <v>106</v>
      </c>
      <c r="B21">
        <v>0.90254257596109899</v>
      </c>
      <c r="C21" t="s">
        <v>106</v>
      </c>
      <c r="D21">
        <v>2.7210392217827382</v>
      </c>
      <c r="BF21" t="s">
        <v>42</v>
      </c>
      <c r="BG21">
        <v>412.01814499325923</v>
      </c>
      <c r="BH21">
        <v>151.50183250843253</v>
      </c>
      <c r="BI21">
        <v>55.760821123822808</v>
      </c>
      <c r="BJ21">
        <v>0</v>
      </c>
      <c r="BK21">
        <v>335.44714657558222</v>
      </c>
    </row>
    <row r="22" spans="1:63" x14ac:dyDescent="0.2">
      <c r="A22" s="41" t="s">
        <v>43</v>
      </c>
      <c r="B22">
        <v>321.8823229274534</v>
      </c>
      <c r="C22" t="s">
        <v>43</v>
      </c>
      <c r="D22">
        <v>96.679379036812435</v>
      </c>
      <c r="BF22" t="s">
        <v>192</v>
      </c>
      <c r="BG22">
        <v>1.3612730936613589E-3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 t="s">
        <v>131</v>
      </c>
      <c r="B23">
        <v>0</v>
      </c>
      <c r="C23" t="s">
        <v>131</v>
      </c>
      <c r="D23">
        <v>0.10052449868722159</v>
      </c>
      <c r="BF23" t="s">
        <v>138</v>
      </c>
      <c r="BG23">
        <v>1.9820003630905084E-2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 s="41" t="s">
        <v>50</v>
      </c>
      <c r="B24">
        <v>73.918415260779241</v>
      </c>
      <c r="C24" t="s">
        <v>50</v>
      </c>
      <c r="D24">
        <v>100.54241217422329</v>
      </c>
      <c r="BF24" t="s">
        <v>48</v>
      </c>
      <c r="BG24">
        <v>3972.3621107973095</v>
      </c>
      <c r="BH24">
        <v>842.7688362299748</v>
      </c>
      <c r="BI24">
        <v>978.0768216064663</v>
      </c>
      <c r="BJ24">
        <v>2222.9018672874231</v>
      </c>
      <c r="BK24">
        <v>0</v>
      </c>
    </row>
    <row r="25" spans="1:63" x14ac:dyDescent="0.2">
      <c r="A25" s="41" t="s">
        <v>66</v>
      </c>
      <c r="B25">
        <v>7.9124330203949373</v>
      </c>
      <c r="C25" t="s">
        <v>66</v>
      </c>
      <c r="D25">
        <v>8.7473534347001429</v>
      </c>
      <c r="BF25" t="s">
        <v>127</v>
      </c>
      <c r="BG25">
        <v>133.78319224155203</v>
      </c>
      <c r="BH25">
        <v>53.920647855476254</v>
      </c>
      <c r="BI25">
        <v>85.855615410883715</v>
      </c>
      <c r="BJ25">
        <v>324.15874972722281</v>
      </c>
      <c r="BK25">
        <v>0</v>
      </c>
    </row>
    <row r="26" spans="1:63" x14ac:dyDescent="0.2">
      <c r="A26" s="41" t="s">
        <v>56</v>
      </c>
      <c r="B26">
        <v>679.21</v>
      </c>
      <c r="C26" t="s">
        <v>56</v>
      </c>
      <c r="D26">
        <v>270.37812500000001</v>
      </c>
      <c r="BF26" t="s">
        <v>35</v>
      </c>
      <c r="BG26">
        <v>11.107737421959689</v>
      </c>
      <c r="BH26">
        <v>0.7018494431291582</v>
      </c>
      <c r="BI26">
        <v>0</v>
      </c>
      <c r="BJ26">
        <v>0</v>
      </c>
      <c r="BK26">
        <v>0</v>
      </c>
    </row>
    <row r="27" spans="1:63" x14ac:dyDescent="0.2">
      <c r="A27" t="s">
        <v>156</v>
      </c>
      <c r="B27">
        <v>0</v>
      </c>
      <c r="C27" t="s">
        <v>156</v>
      </c>
      <c r="D27">
        <v>1.4441939071694876</v>
      </c>
      <c r="BF27" t="s">
        <v>57</v>
      </c>
      <c r="BG27">
        <v>372.71975200425129</v>
      </c>
      <c r="BH27">
        <v>1005.0675059124821</v>
      </c>
      <c r="BI27">
        <v>613.37161965742939</v>
      </c>
      <c r="BJ27">
        <v>2783.0419451808957</v>
      </c>
      <c r="BK27">
        <v>2464.5773229351048</v>
      </c>
    </row>
    <row r="28" spans="1:63" x14ac:dyDescent="0.2">
      <c r="A28" s="41" t="s">
        <v>96</v>
      </c>
      <c r="B28">
        <v>21.944150210705075</v>
      </c>
      <c r="C28" s="41" t="s">
        <v>96</v>
      </c>
      <c r="D28">
        <v>0</v>
      </c>
      <c r="BF28" t="s">
        <v>52</v>
      </c>
      <c r="BG28">
        <v>578.60953444522977</v>
      </c>
      <c r="BH28">
        <v>347.42265346785945</v>
      </c>
      <c r="BI28">
        <v>1642.4326191034281</v>
      </c>
      <c r="BJ28">
        <v>2059.3409255273887</v>
      </c>
      <c r="BK28">
        <v>1173.7843669677268</v>
      </c>
    </row>
    <row r="29" spans="1:63" x14ac:dyDescent="0.2">
      <c r="A29" s="41" t="s">
        <v>69</v>
      </c>
      <c r="B29">
        <v>160.771590181699</v>
      </c>
      <c r="C29" t="s">
        <v>69</v>
      </c>
      <c r="D29">
        <v>54.447145072918197</v>
      </c>
      <c r="BF29" t="s">
        <v>155</v>
      </c>
      <c r="BG29">
        <v>0</v>
      </c>
      <c r="BH29">
        <v>43.471431715910754</v>
      </c>
      <c r="BI29">
        <v>0</v>
      </c>
      <c r="BJ29">
        <v>0</v>
      </c>
      <c r="BK29">
        <v>30.50145938969975</v>
      </c>
    </row>
    <row r="30" spans="1:63" x14ac:dyDescent="0.2">
      <c r="A30" s="41" t="s">
        <v>90</v>
      </c>
      <c r="B30">
        <v>33.919266128382723</v>
      </c>
      <c r="C30" t="s">
        <v>90</v>
      </c>
      <c r="D30">
        <v>67.807966471438178</v>
      </c>
      <c r="BF30" t="s">
        <v>107</v>
      </c>
      <c r="BG30">
        <v>7.8525195121559241E-3</v>
      </c>
      <c r="BH30">
        <v>8.9743080138924861E-2</v>
      </c>
      <c r="BI30">
        <v>0.73338366084132134</v>
      </c>
      <c r="BJ30">
        <v>0.16752041625932637</v>
      </c>
      <c r="BK30">
        <v>4.5480066219239639</v>
      </c>
    </row>
    <row r="31" spans="1:63" x14ac:dyDescent="0.2">
      <c r="A31" s="41" t="s">
        <v>22</v>
      </c>
      <c r="B31">
        <v>6779.5803178876431</v>
      </c>
      <c r="C31" t="s">
        <v>22</v>
      </c>
      <c r="D31">
        <v>4533.6494451286017</v>
      </c>
      <c r="BF31" t="s">
        <v>19</v>
      </c>
      <c r="BG31">
        <v>77.283531576611324</v>
      </c>
      <c r="BH31">
        <v>26.689940165061671</v>
      </c>
      <c r="BI31">
        <v>24.459536784925618</v>
      </c>
      <c r="BJ31">
        <v>219.32591256639429</v>
      </c>
      <c r="BK31">
        <v>6.5590903020600093</v>
      </c>
    </row>
    <row r="32" spans="1:63" x14ac:dyDescent="0.2">
      <c r="A32" s="41" t="s">
        <v>41</v>
      </c>
      <c r="B32">
        <v>37.272100462165426</v>
      </c>
      <c r="C32" t="s">
        <v>41</v>
      </c>
      <c r="D32">
        <v>30.494119595496667</v>
      </c>
      <c r="BF32" t="s">
        <v>129</v>
      </c>
      <c r="BG32">
        <v>20.172460937499999</v>
      </c>
      <c r="BH32">
        <v>9.1364583333333336</v>
      </c>
      <c r="BI32">
        <v>30.698499999999999</v>
      </c>
      <c r="BJ32">
        <v>0</v>
      </c>
      <c r="BK32">
        <v>0</v>
      </c>
    </row>
    <row r="33" spans="1:63" x14ac:dyDescent="0.2">
      <c r="A33" s="41" t="s">
        <v>121</v>
      </c>
      <c r="B33">
        <v>35.251785171890319</v>
      </c>
      <c r="C33" t="s">
        <v>121</v>
      </c>
      <c r="D33">
        <v>119.33531228944562</v>
      </c>
      <c r="BF33" t="s">
        <v>39</v>
      </c>
      <c r="BG33">
        <v>1.9923531402624139</v>
      </c>
      <c r="BH33">
        <v>3.0359666899236784</v>
      </c>
      <c r="BI33">
        <v>0</v>
      </c>
      <c r="BJ33">
        <v>0</v>
      </c>
      <c r="BK33">
        <v>0</v>
      </c>
    </row>
    <row r="34" spans="1:63" x14ac:dyDescent="0.2">
      <c r="A34" s="41" t="s">
        <v>157</v>
      </c>
      <c r="B34">
        <v>1.887434802959008E-2</v>
      </c>
      <c r="C34" t="s">
        <v>157</v>
      </c>
      <c r="D34">
        <v>0.11122383660294151</v>
      </c>
      <c r="BF34" t="s">
        <v>98</v>
      </c>
      <c r="BG34">
        <v>0</v>
      </c>
      <c r="BH34">
        <v>0</v>
      </c>
      <c r="BI34">
        <v>5.6320000000000006</v>
      </c>
      <c r="BJ34">
        <v>0</v>
      </c>
      <c r="BK34">
        <v>0</v>
      </c>
    </row>
    <row r="35" spans="1:63" x14ac:dyDescent="0.2">
      <c r="A35" t="s">
        <v>185</v>
      </c>
      <c r="B35">
        <v>0</v>
      </c>
      <c r="C35" t="s">
        <v>185</v>
      </c>
      <c r="D35">
        <v>3.3621916396358409</v>
      </c>
      <c r="BF35" t="s">
        <v>89</v>
      </c>
      <c r="BG35">
        <v>106.80910797365217</v>
      </c>
      <c r="BH35">
        <v>583.03442238622085</v>
      </c>
      <c r="BI35">
        <v>317.88272369044614</v>
      </c>
      <c r="BJ35">
        <v>569.64857585947823</v>
      </c>
      <c r="BK35">
        <v>1328.2393833365795</v>
      </c>
    </row>
    <row r="36" spans="1:63" x14ac:dyDescent="0.2">
      <c r="A36" s="41" t="s">
        <v>92</v>
      </c>
      <c r="B36">
        <v>46.571756756208764</v>
      </c>
      <c r="C36" t="s">
        <v>92</v>
      </c>
      <c r="D36">
        <v>75.20625889175794</v>
      </c>
      <c r="BF36" t="s">
        <v>60</v>
      </c>
      <c r="BG36">
        <v>55.182228587368684</v>
      </c>
      <c r="BH36">
        <v>139.37677947232609</v>
      </c>
      <c r="BI36">
        <v>79.871533220191935</v>
      </c>
      <c r="BJ36">
        <v>160.56904272555491</v>
      </c>
      <c r="BK36">
        <v>727.11689540812222</v>
      </c>
    </row>
    <row r="37" spans="1:63" x14ac:dyDescent="0.2">
      <c r="A37" s="41" t="s">
        <v>59</v>
      </c>
      <c r="B37">
        <v>212.27102020558732</v>
      </c>
      <c r="C37" t="s">
        <v>59</v>
      </c>
      <c r="D37">
        <v>28.75305863534722</v>
      </c>
      <c r="BF37" t="s">
        <v>106</v>
      </c>
      <c r="BG37">
        <v>0</v>
      </c>
      <c r="BH37">
        <v>3.7292237839583438</v>
      </c>
      <c r="BI37">
        <v>2.7076277278832972</v>
      </c>
      <c r="BJ37">
        <v>52.209132975416814</v>
      </c>
      <c r="BK37">
        <v>7.5211881330091579</v>
      </c>
    </row>
    <row r="38" spans="1:63" x14ac:dyDescent="0.2">
      <c r="A38" s="41" t="s">
        <v>73</v>
      </c>
      <c r="B38">
        <v>1.5116683413214812E-2</v>
      </c>
      <c r="C38" t="s">
        <v>73</v>
      </c>
      <c r="D38">
        <v>1.3159612792753966E-2</v>
      </c>
      <c r="BF38" t="s">
        <v>43</v>
      </c>
      <c r="BG38">
        <v>109.81638634808685</v>
      </c>
      <c r="BH38">
        <v>100.59355399654994</v>
      </c>
      <c r="BI38">
        <v>32.075609911495995</v>
      </c>
      <c r="BJ38">
        <v>163.65668457349838</v>
      </c>
      <c r="BK38">
        <v>468.25009350958265</v>
      </c>
    </row>
    <row r="39" spans="1:63" x14ac:dyDescent="0.2">
      <c r="A39" s="41" t="s">
        <v>196</v>
      </c>
      <c r="B39">
        <v>0.43066666666666664</v>
      </c>
      <c r="C39" s="41" t="s">
        <v>196</v>
      </c>
      <c r="D39">
        <v>0</v>
      </c>
      <c r="BF39" t="s">
        <v>131</v>
      </c>
      <c r="BG39">
        <v>0</v>
      </c>
      <c r="BH39">
        <v>0.33508166229073866</v>
      </c>
      <c r="BI39">
        <v>0.28146859632422044</v>
      </c>
      <c r="BJ39">
        <v>3.5183574540527558</v>
      </c>
      <c r="BK39">
        <v>0.78185721201172353</v>
      </c>
    </row>
    <row r="40" spans="1:63" x14ac:dyDescent="0.2">
      <c r="A40" s="41" t="s">
        <v>138</v>
      </c>
      <c r="B40">
        <v>2.4429989660611894E-2</v>
      </c>
      <c r="C40" t="s">
        <v>138</v>
      </c>
      <c r="D40">
        <v>9.0605730884137526E-3</v>
      </c>
      <c r="BF40" t="s">
        <v>50</v>
      </c>
      <c r="BG40">
        <v>126.38499378533548</v>
      </c>
      <c r="BH40">
        <v>108.93105841852407</v>
      </c>
      <c r="BI40">
        <v>84.05366000526719</v>
      </c>
      <c r="BJ40">
        <v>0</v>
      </c>
      <c r="BK40">
        <v>77.827462967839992</v>
      </c>
    </row>
    <row r="41" spans="1:63" x14ac:dyDescent="0.2">
      <c r="A41" s="41" t="s">
        <v>67</v>
      </c>
      <c r="B41">
        <v>663.45899999999995</v>
      </c>
      <c r="C41" t="s">
        <v>67</v>
      </c>
      <c r="D41">
        <v>515.20017857142864</v>
      </c>
      <c r="BF41" t="s">
        <v>66</v>
      </c>
      <c r="BG41">
        <v>7.5250640262097184</v>
      </c>
      <c r="BH41">
        <v>3.1121581607520983</v>
      </c>
      <c r="BI41">
        <v>10.45685142012705</v>
      </c>
      <c r="BJ41">
        <v>0</v>
      </c>
      <c r="BK41">
        <v>0</v>
      </c>
    </row>
    <row r="42" spans="1:63" x14ac:dyDescent="0.2">
      <c r="A42" t="s">
        <v>163</v>
      </c>
      <c r="B42">
        <v>0</v>
      </c>
      <c r="C42" t="s">
        <v>163</v>
      </c>
      <c r="D42">
        <v>5.3590893020133104E-2</v>
      </c>
      <c r="BF42" t="s">
        <v>56</v>
      </c>
      <c r="BG42">
        <v>164.61484375000001</v>
      </c>
      <c r="BH42">
        <v>192.39375000000001</v>
      </c>
      <c r="BI42">
        <v>434</v>
      </c>
      <c r="BJ42">
        <v>0</v>
      </c>
      <c r="BK42">
        <v>301.38888888888891</v>
      </c>
    </row>
    <row r="43" spans="1:63" x14ac:dyDescent="0.2">
      <c r="A43" s="41" t="s">
        <v>84</v>
      </c>
      <c r="B43">
        <v>11.424489762414058</v>
      </c>
      <c r="C43" t="s">
        <v>84</v>
      </c>
      <c r="D43">
        <v>1.8552969927991378</v>
      </c>
      <c r="BF43" t="s">
        <v>41</v>
      </c>
      <c r="BG43">
        <v>35.063350656680861</v>
      </c>
      <c r="BH43">
        <v>39.095025122431622</v>
      </c>
      <c r="BI43">
        <v>0</v>
      </c>
      <c r="BJ43">
        <v>72.977380228539047</v>
      </c>
      <c r="BK43">
        <v>24.325793409513015</v>
      </c>
    </row>
    <row r="44" spans="1:63" x14ac:dyDescent="0.2">
      <c r="A44" s="41" t="s">
        <v>75</v>
      </c>
      <c r="B44">
        <v>4.0474503428934145</v>
      </c>
      <c r="C44" t="s">
        <v>75</v>
      </c>
      <c r="D44">
        <v>191.1737928682073</v>
      </c>
      <c r="BF44" t="s">
        <v>185</v>
      </c>
      <c r="BG44">
        <v>0</v>
      </c>
      <c r="BH44">
        <v>5.6036527327264007</v>
      </c>
      <c r="BI44">
        <v>0</v>
      </c>
      <c r="BJ44">
        <v>0</v>
      </c>
      <c r="BK44">
        <v>0</v>
      </c>
    </row>
    <row r="45" spans="1:63" x14ac:dyDescent="0.2">
      <c r="A45" s="41" t="s">
        <v>95</v>
      </c>
      <c r="B45">
        <v>419.28391618792324</v>
      </c>
      <c r="C45" s="41" t="s">
        <v>95</v>
      </c>
      <c r="D45">
        <v>0</v>
      </c>
      <c r="BF45" t="s">
        <v>92</v>
      </c>
      <c r="BG45">
        <v>50.619597330990921</v>
      </c>
      <c r="BH45">
        <v>67.492796441321232</v>
      </c>
      <c r="BI45">
        <v>129.58616916733675</v>
      </c>
      <c r="BJ45">
        <v>42.20458792203975</v>
      </c>
      <c r="BK45">
        <v>0</v>
      </c>
    </row>
    <row r="46" spans="1:63" x14ac:dyDescent="0.2">
      <c r="A46" s="41" t="s">
        <v>37</v>
      </c>
      <c r="B46">
        <v>491.18991334287216</v>
      </c>
      <c r="C46" t="s">
        <v>37</v>
      </c>
      <c r="D46">
        <v>358.42340268021934</v>
      </c>
      <c r="BF46" t="s">
        <v>59</v>
      </c>
      <c r="BG46">
        <v>41.125168000075952</v>
      </c>
      <c r="BH46">
        <v>3.6862895686342587</v>
      </c>
      <c r="BI46">
        <v>0</v>
      </c>
      <c r="BJ46">
        <v>0</v>
      </c>
      <c r="BK46">
        <v>0</v>
      </c>
    </row>
    <row r="47" spans="1:63" x14ac:dyDescent="0.2">
      <c r="A47" s="41" t="s">
        <v>132</v>
      </c>
      <c r="B47">
        <v>10.772096460566804</v>
      </c>
      <c r="C47" t="s">
        <v>132</v>
      </c>
      <c r="D47">
        <v>37.694517633143079</v>
      </c>
      <c r="BF47" t="s">
        <v>73</v>
      </c>
      <c r="BG47">
        <v>5.5358948046440957E-3</v>
      </c>
      <c r="BH47">
        <v>1.8558428297473541E-2</v>
      </c>
      <c r="BI47">
        <v>5.6687562799555537E-2</v>
      </c>
      <c r="BJ47">
        <v>7.0859453499444433E-2</v>
      </c>
      <c r="BK47">
        <v>0</v>
      </c>
    </row>
    <row r="48" spans="1:63" x14ac:dyDescent="0.2">
      <c r="A48" s="41" t="s">
        <v>30</v>
      </c>
      <c r="B48">
        <v>18.901531209723359</v>
      </c>
      <c r="C48" t="s">
        <v>30</v>
      </c>
      <c r="D48">
        <v>11.535331347088224</v>
      </c>
      <c r="BF48" t="s">
        <v>37</v>
      </c>
      <c r="BG48">
        <v>333.37260312009107</v>
      </c>
      <c r="BH48">
        <v>371.13493713840381</v>
      </c>
      <c r="BI48">
        <v>174.44597849140482</v>
      </c>
      <c r="BJ48">
        <v>114.37713324609361</v>
      </c>
      <c r="BK48">
        <v>114.84884899143064</v>
      </c>
    </row>
    <row r="49" spans="1:63" x14ac:dyDescent="0.2">
      <c r="A49" s="41" t="s">
        <v>81</v>
      </c>
      <c r="B49">
        <v>0.40863182928903363</v>
      </c>
      <c r="C49" t="s">
        <v>81</v>
      </c>
      <c r="D49">
        <v>28.626408826221731</v>
      </c>
      <c r="BF49" t="s">
        <v>132</v>
      </c>
      <c r="BG49">
        <v>60.779353984768015</v>
      </c>
      <c r="BH49">
        <v>43.304315497629602</v>
      </c>
      <c r="BI49">
        <v>12.210770617527558</v>
      </c>
      <c r="BJ49">
        <v>8.5044065566055629</v>
      </c>
      <c r="BK49">
        <v>0</v>
      </c>
    </row>
    <row r="50" spans="1:63" x14ac:dyDescent="0.2">
      <c r="A50" s="41" t="s">
        <v>87</v>
      </c>
      <c r="B50">
        <v>0.18547207554572567</v>
      </c>
      <c r="C50" s="41" t="s">
        <v>87</v>
      </c>
      <c r="D50">
        <v>0</v>
      </c>
      <c r="BF50" t="s">
        <v>30</v>
      </c>
      <c r="BG50">
        <v>15.465079711999634</v>
      </c>
      <c r="BH50">
        <v>6.7133464850049922</v>
      </c>
      <c r="BI50">
        <v>0</v>
      </c>
      <c r="BJ50">
        <v>0</v>
      </c>
      <c r="BK50">
        <v>0</v>
      </c>
    </row>
    <row r="51" spans="1:63" x14ac:dyDescent="0.2">
      <c r="A51" s="41" t="s">
        <v>71</v>
      </c>
      <c r="B51">
        <v>118.57918521341176</v>
      </c>
      <c r="C51" t="s">
        <v>71</v>
      </c>
      <c r="D51">
        <v>58.305010201541791</v>
      </c>
      <c r="BF51" t="s">
        <v>81</v>
      </c>
      <c r="BG51">
        <v>7.2827359508817429</v>
      </c>
      <c r="BH51">
        <v>32.985936933326116</v>
      </c>
      <c r="BI51">
        <v>121.34721628161282</v>
      </c>
      <c r="BJ51">
        <v>122.24804935527146</v>
      </c>
      <c r="BK51">
        <v>135.83116595030162</v>
      </c>
    </row>
    <row r="52" spans="1:63" x14ac:dyDescent="0.2">
      <c r="A52" s="41" t="s">
        <v>32</v>
      </c>
      <c r="B52">
        <v>826.93051142308821</v>
      </c>
      <c r="C52" t="s">
        <v>32</v>
      </c>
      <c r="D52">
        <v>490.08487805172712</v>
      </c>
      <c r="BF52" t="s">
        <v>71</v>
      </c>
      <c r="BG52">
        <v>30.009931721381804</v>
      </c>
      <c r="BH52">
        <v>7.7993325256735728</v>
      </c>
      <c r="BI52">
        <v>172.85720671515918</v>
      </c>
      <c r="BJ52">
        <v>80.026484590351473</v>
      </c>
      <c r="BK52">
        <v>0</v>
      </c>
    </row>
    <row r="53" spans="1:63" x14ac:dyDescent="0.2">
      <c r="A53" s="41" t="s">
        <v>25</v>
      </c>
      <c r="B53">
        <v>185.04070701956508</v>
      </c>
      <c r="C53" t="s">
        <v>25</v>
      </c>
      <c r="D53">
        <v>121.21633984809466</v>
      </c>
      <c r="BF53" t="s">
        <v>32</v>
      </c>
      <c r="BG53">
        <v>417.3351782173325</v>
      </c>
      <c r="BH53">
        <v>1979.1017169899583</v>
      </c>
      <c r="BI53">
        <v>545.16343692900466</v>
      </c>
      <c r="BJ53">
        <v>1653.5155982044498</v>
      </c>
      <c r="BK53">
        <v>11785.168253964752</v>
      </c>
    </row>
    <row r="54" spans="1:63" x14ac:dyDescent="0.2">
      <c r="A54" s="41" t="s">
        <v>48</v>
      </c>
      <c r="B54">
        <v>7177.8148321047083</v>
      </c>
      <c r="C54" t="s">
        <v>48</v>
      </c>
      <c r="D54">
        <v>2108.8677527964774</v>
      </c>
      <c r="BF54" t="s">
        <v>25</v>
      </c>
      <c r="BG54">
        <v>104.58103883749047</v>
      </c>
      <c r="BH54">
        <v>119.60587946810823</v>
      </c>
      <c r="BI54">
        <v>67.744851708540551</v>
      </c>
      <c r="BJ54">
        <v>173.91377807736615</v>
      </c>
      <c r="BK54">
        <v>199.10636708524819</v>
      </c>
    </row>
    <row r="55" spans="1:63" x14ac:dyDescent="0.2">
      <c r="A55" s="41" t="s">
        <v>105</v>
      </c>
      <c r="B55">
        <v>12.104875744626852</v>
      </c>
      <c r="C55" t="s">
        <v>105</v>
      </c>
      <c r="D55">
        <v>119.92391108919507</v>
      </c>
      <c r="BF55" t="s">
        <v>34</v>
      </c>
      <c r="BG55">
        <v>0.9669189453125</v>
      </c>
      <c r="BH55">
        <v>0.27812500000000001</v>
      </c>
      <c r="BI55">
        <v>2.78125E-2</v>
      </c>
      <c r="BJ55">
        <v>0</v>
      </c>
      <c r="BK55">
        <v>0</v>
      </c>
    </row>
    <row r="56" spans="1:63" x14ac:dyDescent="0.2">
      <c r="A56" s="41" t="s">
        <v>34</v>
      </c>
      <c r="B56">
        <v>1.3146041666666664</v>
      </c>
      <c r="C56" t="s">
        <v>34</v>
      </c>
      <c r="D56">
        <v>0.67643973214285735</v>
      </c>
      <c r="BF56" t="s">
        <v>83</v>
      </c>
      <c r="BG56">
        <v>233.85217744104611</v>
      </c>
      <c r="BH56">
        <v>15.45608726300625</v>
      </c>
      <c r="BI56">
        <v>750.82517620161298</v>
      </c>
      <c r="BJ56">
        <v>1839.2743842977436</v>
      </c>
      <c r="BK56">
        <v>288.51362890945001</v>
      </c>
    </row>
    <row r="57" spans="1:63" x14ac:dyDescent="0.2">
      <c r="A57" s="41" t="s">
        <v>29</v>
      </c>
      <c r="B57">
        <v>10020.196380354904</v>
      </c>
      <c r="C57" t="s">
        <v>29</v>
      </c>
      <c r="D57">
        <v>3985.1996561958772</v>
      </c>
      <c r="BF57" t="s">
        <v>103</v>
      </c>
      <c r="BG57">
        <v>62.5</v>
      </c>
      <c r="BH57">
        <v>47.61904761904762</v>
      </c>
      <c r="BI57">
        <v>0</v>
      </c>
      <c r="BJ57">
        <v>0</v>
      </c>
      <c r="BK57">
        <v>0</v>
      </c>
    </row>
    <row r="58" spans="1:63" x14ac:dyDescent="0.2">
      <c r="A58" s="41" t="s">
        <v>202</v>
      </c>
      <c r="B58">
        <v>2.8248647490590835</v>
      </c>
      <c r="C58" s="41" t="s">
        <v>202</v>
      </c>
      <c r="D58">
        <v>0</v>
      </c>
      <c r="BF58" t="s">
        <v>188</v>
      </c>
      <c r="BG58">
        <v>3.1368130308989974E-3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 s="41" t="s">
        <v>127</v>
      </c>
      <c r="B59">
        <v>71.265846245282006</v>
      </c>
      <c r="C59" t="s">
        <v>127</v>
      </c>
      <c r="D59">
        <v>109.8595101315652</v>
      </c>
      <c r="BF59" t="s">
        <v>170</v>
      </c>
      <c r="BG59">
        <v>0</v>
      </c>
      <c r="BH59">
        <v>1.0302440408972817</v>
      </c>
      <c r="BI59">
        <v>21.202242443172089</v>
      </c>
      <c r="BJ59">
        <v>1.8021774111786959</v>
      </c>
      <c r="BK59">
        <v>63.700924327510116</v>
      </c>
    </row>
    <row r="60" spans="1:63" x14ac:dyDescent="0.2">
      <c r="A60" s="41" t="s">
        <v>83</v>
      </c>
      <c r="B60">
        <v>237.80925121072801</v>
      </c>
      <c r="C60" t="s">
        <v>83</v>
      </c>
      <c r="D60">
        <v>180.52529677275697</v>
      </c>
      <c r="BF60" t="s">
        <v>63</v>
      </c>
      <c r="BG60">
        <v>146.33790420308773</v>
      </c>
      <c r="BH60">
        <v>201.11239978600656</v>
      </c>
      <c r="BI60">
        <v>385.39597630806617</v>
      </c>
      <c r="BJ60">
        <v>207.44038663391188</v>
      </c>
      <c r="BK60">
        <v>204.97848201719015</v>
      </c>
    </row>
    <row r="61" spans="1:63" x14ac:dyDescent="0.2">
      <c r="A61" s="41" t="s">
        <v>103</v>
      </c>
      <c r="B61">
        <v>1.1433333333333333</v>
      </c>
      <c r="C61" t="s">
        <v>103</v>
      </c>
      <c r="D61">
        <v>85.714285714285708</v>
      </c>
      <c r="BF61" t="s">
        <v>108</v>
      </c>
      <c r="BG61">
        <v>4.4216169041183386</v>
      </c>
      <c r="BH61">
        <v>1.9986874743802712</v>
      </c>
      <c r="BI61">
        <v>15.923088635168183</v>
      </c>
      <c r="BJ61">
        <v>83.944873923971386</v>
      </c>
      <c r="BK61">
        <v>44.230801764356066</v>
      </c>
    </row>
    <row r="62" spans="1:63" x14ac:dyDescent="0.2">
      <c r="A62" s="41" t="s">
        <v>54</v>
      </c>
      <c r="B62">
        <v>698.38218614646814</v>
      </c>
      <c r="C62" t="s">
        <v>54</v>
      </c>
      <c r="D62">
        <v>566.61630307168548</v>
      </c>
      <c r="BF62" t="s">
        <v>65</v>
      </c>
      <c r="BG62">
        <v>2.2140840551269498</v>
      </c>
      <c r="BH62">
        <v>0.39160360781663506</v>
      </c>
      <c r="BI62">
        <v>4.5096968553410468</v>
      </c>
      <c r="BJ62">
        <v>0</v>
      </c>
      <c r="BK62">
        <v>0</v>
      </c>
    </row>
    <row r="63" spans="1:63" x14ac:dyDescent="0.2">
      <c r="A63" s="41" t="s">
        <v>35</v>
      </c>
      <c r="B63">
        <v>0.735905358799813</v>
      </c>
      <c r="C63" t="s">
        <v>35</v>
      </c>
      <c r="D63">
        <v>4.4441113301335582</v>
      </c>
      <c r="BF63" t="s">
        <v>18</v>
      </c>
      <c r="BG63">
        <v>245.44449518925089</v>
      </c>
      <c r="BH63">
        <v>90.967807077122345</v>
      </c>
      <c r="BI63">
        <v>8.4824356262091776</v>
      </c>
      <c r="BJ63">
        <v>53.015222663807357</v>
      </c>
      <c r="BK63">
        <v>0</v>
      </c>
    </row>
    <row r="64" spans="1:63" x14ac:dyDescent="0.2">
      <c r="A64" t="s">
        <v>187</v>
      </c>
      <c r="B64">
        <v>0</v>
      </c>
      <c r="C64" t="s">
        <v>187</v>
      </c>
      <c r="D64">
        <v>0.46149899741582567</v>
      </c>
      <c r="BF64" t="s">
        <v>98</v>
      </c>
      <c r="BG64">
        <v>3.6845703125</v>
      </c>
      <c r="BH64">
        <v>0</v>
      </c>
      <c r="BI64">
        <v>0</v>
      </c>
      <c r="BJ64">
        <v>0</v>
      </c>
      <c r="BK64">
        <v>0</v>
      </c>
    </row>
    <row r="65" spans="1:63" x14ac:dyDescent="0.2">
      <c r="A65" t="s">
        <v>188</v>
      </c>
      <c r="B65">
        <v>0</v>
      </c>
      <c r="C65" t="s">
        <v>188</v>
      </c>
      <c r="D65">
        <v>2.8679433425362263E-3</v>
      </c>
      <c r="BF65" t="s">
        <v>157</v>
      </c>
      <c r="BG65">
        <v>0</v>
      </c>
      <c r="BH65">
        <v>5.3926708655971656E-2</v>
      </c>
      <c r="BI65">
        <v>0.64550270261198062</v>
      </c>
      <c r="BJ65">
        <v>0.14155761022192559</v>
      </c>
      <c r="BK65">
        <v>0.15728623357991733</v>
      </c>
    </row>
    <row r="66" spans="1:63" x14ac:dyDescent="0.2">
      <c r="A66" s="41" t="s">
        <v>100</v>
      </c>
      <c r="B66">
        <v>157.23970485222534</v>
      </c>
      <c r="C66" t="s">
        <v>100</v>
      </c>
      <c r="D66">
        <v>35.440789479119147</v>
      </c>
      <c r="BF66" t="s">
        <v>163</v>
      </c>
      <c r="BG66">
        <v>0</v>
      </c>
      <c r="BH66">
        <v>1.9702534198578342E-2</v>
      </c>
      <c r="BI66">
        <v>0.2427352213264852</v>
      </c>
      <c r="BJ66">
        <v>3.6778063837346241E-2</v>
      </c>
      <c r="BK66">
        <v>2.4518709224897496E-2</v>
      </c>
    </row>
    <row r="67" spans="1:63" x14ac:dyDescent="0.2">
      <c r="A67" t="s">
        <v>161</v>
      </c>
      <c r="B67">
        <v>0</v>
      </c>
      <c r="C67" t="s">
        <v>161</v>
      </c>
      <c r="D67">
        <v>2.1763392857142856</v>
      </c>
      <c r="BF67" t="s">
        <v>29</v>
      </c>
      <c r="BG67">
        <v>6377.1248411192992</v>
      </c>
      <c r="BH67">
        <v>4608.4882957466425</v>
      </c>
      <c r="BI67">
        <v>2060.1144896325513</v>
      </c>
      <c r="BJ67">
        <v>2580.7534456181197</v>
      </c>
      <c r="BK67">
        <v>2244.1334309722788</v>
      </c>
    </row>
    <row r="68" spans="1:63" x14ac:dyDescent="0.2">
      <c r="A68" t="s">
        <v>170</v>
      </c>
      <c r="B68">
        <v>0</v>
      </c>
      <c r="C68" t="s">
        <v>170</v>
      </c>
      <c r="D68">
        <v>3.7861147219950162</v>
      </c>
      <c r="BF68" t="s">
        <v>156</v>
      </c>
      <c r="BG68">
        <v>26.852980461432658</v>
      </c>
      <c r="BH68">
        <v>0</v>
      </c>
      <c r="BI68">
        <v>0</v>
      </c>
      <c r="BJ68">
        <v>0</v>
      </c>
      <c r="BK68">
        <v>0</v>
      </c>
    </row>
    <row r="69" spans="1:63" x14ac:dyDescent="0.2">
      <c r="A69" s="41" t="s">
        <v>63</v>
      </c>
      <c r="B69">
        <v>9.9571385584277703</v>
      </c>
      <c r="C69" t="s">
        <v>63</v>
      </c>
      <c r="D69">
        <v>167.99203828983784</v>
      </c>
      <c r="BF69" t="s">
        <v>96</v>
      </c>
      <c r="BG69">
        <v>0</v>
      </c>
      <c r="BH69">
        <v>0</v>
      </c>
      <c r="BI69">
        <v>430.20288193444742</v>
      </c>
      <c r="BJ69">
        <v>0</v>
      </c>
      <c r="BK69">
        <v>0</v>
      </c>
    </row>
    <row r="70" spans="1:63" x14ac:dyDescent="0.2">
      <c r="A70" s="41" t="s">
        <v>45</v>
      </c>
      <c r="B70">
        <v>36.766159306230854</v>
      </c>
      <c r="C70" t="s">
        <v>45</v>
      </c>
      <c r="D70">
        <v>26.301719206603519</v>
      </c>
      <c r="BF70" t="s">
        <v>69</v>
      </c>
      <c r="BG70">
        <v>24.816458255798469</v>
      </c>
      <c r="BH70">
        <v>90.57299238871299</v>
      </c>
      <c r="BI70">
        <v>121.66558506788198</v>
      </c>
      <c r="BJ70">
        <v>866.69669128992916</v>
      </c>
      <c r="BK70">
        <v>377.19658670488957</v>
      </c>
    </row>
    <row r="71" spans="1:63" x14ac:dyDescent="0.2">
      <c r="A71" s="41" t="s">
        <v>108</v>
      </c>
      <c r="B71">
        <v>11.734657409098407</v>
      </c>
      <c r="C71" t="s">
        <v>108</v>
      </c>
      <c r="D71">
        <v>1.1992124846281627</v>
      </c>
      <c r="BF71" t="s">
        <v>90</v>
      </c>
      <c r="BG71">
        <v>14.232876681623415</v>
      </c>
      <c r="BH71">
        <v>15.513882150998882</v>
      </c>
      <c r="BI71">
        <v>585.14041790421334</v>
      </c>
      <c r="BJ71">
        <v>144.79623340932289</v>
      </c>
      <c r="BK71">
        <v>712.13008937954339</v>
      </c>
    </row>
    <row r="72" spans="1:63" x14ac:dyDescent="0.2">
      <c r="A72" s="41" t="s">
        <v>57</v>
      </c>
      <c r="B72">
        <v>1113.3365608152515</v>
      </c>
      <c r="C72" t="s">
        <v>57</v>
      </c>
      <c r="D72">
        <v>647.76310777833976</v>
      </c>
      <c r="BF72" t="s">
        <v>126</v>
      </c>
      <c r="BG72">
        <v>0</v>
      </c>
      <c r="BH72">
        <v>0</v>
      </c>
      <c r="BI72">
        <v>1579.6461307274135</v>
      </c>
      <c r="BJ72">
        <v>335.52120416712143</v>
      </c>
      <c r="BK72">
        <v>3463.2200966913715</v>
      </c>
    </row>
    <row r="73" spans="1:63" x14ac:dyDescent="0.2">
      <c r="A73" s="41" t="s">
        <v>52</v>
      </c>
      <c r="B73">
        <v>251.32783669005536</v>
      </c>
      <c r="C73" t="s">
        <v>52</v>
      </c>
      <c r="D73">
        <v>589.68746598897224</v>
      </c>
      <c r="BF73" t="s">
        <v>165</v>
      </c>
      <c r="BG73">
        <v>0</v>
      </c>
      <c r="BH73">
        <v>179.94566660396785</v>
      </c>
      <c r="BI73">
        <v>1689.5551970247907</v>
      </c>
      <c r="BJ73">
        <v>0</v>
      </c>
      <c r="BK73">
        <v>0</v>
      </c>
    </row>
    <row r="74" spans="1:63" x14ac:dyDescent="0.2">
      <c r="A74" t="s">
        <v>155</v>
      </c>
      <c r="B74">
        <v>0</v>
      </c>
      <c r="C74" t="s">
        <v>155</v>
      </c>
      <c r="D74">
        <v>22.161242822299343</v>
      </c>
      <c r="BF74" t="s">
        <v>161</v>
      </c>
      <c r="BG74">
        <v>2.38037109375</v>
      </c>
      <c r="BH74">
        <v>0</v>
      </c>
      <c r="BI74">
        <v>0</v>
      </c>
      <c r="BJ74">
        <v>0</v>
      </c>
      <c r="BK74">
        <v>0</v>
      </c>
    </row>
    <row r="75" spans="1:63" x14ac:dyDescent="0.2">
      <c r="A75" s="41" t="s">
        <v>79</v>
      </c>
      <c r="B75">
        <v>673.72371798780944</v>
      </c>
      <c r="C75" t="s">
        <v>79</v>
      </c>
      <c r="D75">
        <v>245.70056562262803</v>
      </c>
      <c r="BF75" t="s">
        <v>164</v>
      </c>
      <c r="BG75">
        <v>0</v>
      </c>
      <c r="BH75">
        <v>0</v>
      </c>
      <c r="BI75">
        <v>414.08611632869923</v>
      </c>
      <c r="BJ75">
        <v>0</v>
      </c>
      <c r="BK75">
        <v>3536.1967902810411</v>
      </c>
    </row>
    <row r="76" spans="1:63" x14ac:dyDescent="0.2">
      <c r="A76" s="41" t="s">
        <v>65</v>
      </c>
      <c r="B76">
        <v>0.14619868025154376</v>
      </c>
      <c r="C76" t="s">
        <v>65</v>
      </c>
      <c r="D76">
        <v>2.3375883080836619</v>
      </c>
      <c r="BF76" t="s">
        <v>79</v>
      </c>
      <c r="BG76">
        <v>318.26877780527468</v>
      </c>
      <c r="BH76">
        <v>0</v>
      </c>
      <c r="BI76">
        <v>265.22483530355737</v>
      </c>
      <c r="BJ76">
        <v>0</v>
      </c>
      <c r="BK76">
        <v>0</v>
      </c>
    </row>
    <row r="77" spans="1:63" x14ac:dyDescent="0.2">
      <c r="A77" s="41" t="s">
        <v>107</v>
      </c>
      <c r="B77">
        <v>6.700816650373055E-3</v>
      </c>
      <c r="C77" t="s">
        <v>107</v>
      </c>
      <c r="D77">
        <v>0.15249970724072076</v>
      </c>
      <c r="BF77" t="s">
        <v>204</v>
      </c>
      <c r="BG77">
        <v>0.36321609015386469</v>
      </c>
      <c r="BH77">
        <v>7.3127834050716559E-2</v>
      </c>
      <c r="BI77">
        <v>0.1638063482736051</v>
      </c>
      <c r="BJ77">
        <v>0</v>
      </c>
      <c r="BK77">
        <v>0</v>
      </c>
    </row>
    <row r="78" spans="1:63" x14ac:dyDescent="0.2">
      <c r="A78" s="41" t="s">
        <v>19</v>
      </c>
      <c r="B78">
        <v>9.3113277564130268</v>
      </c>
      <c r="C78" t="s">
        <v>19</v>
      </c>
      <c r="D78">
        <v>58.86690933167678</v>
      </c>
      <c r="BF78" t="s">
        <v>160</v>
      </c>
      <c r="BG78">
        <v>0.12126789699486404</v>
      </c>
      <c r="BH78">
        <v>0.10405033007794755</v>
      </c>
      <c r="BI78">
        <v>0</v>
      </c>
      <c r="BJ78">
        <v>0</v>
      </c>
      <c r="BK78">
        <v>0</v>
      </c>
    </row>
    <row r="79" spans="1:63" x14ac:dyDescent="0.2">
      <c r="A79" t="s">
        <v>204</v>
      </c>
      <c r="B79">
        <v>0</v>
      </c>
      <c r="C79" t="s">
        <v>204</v>
      </c>
      <c r="D79">
        <v>0.40521111647710706</v>
      </c>
      <c r="BF79" t="s">
        <v>121</v>
      </c>
      <c r="BG79">
        <v>101.07123141898974</v>
      </c>
      <c r="BH79">
        <v>121.65921243239116</v>
      </c>
      <c r="BI79">
        <v>83.050707754616681</v>
      </c>
      <c r="BJ79">
        <v>201.88689547481803</v>
      </c>
      <c r="BK79">
        <v>106.56601897265737</v>
      </c>
    </row>
    <row r="80" spans="1:63" x14ac:dyDescent="0.2">
      <c r="A80" s="41" t="s">
        <v>27</v>
      </c>
      <c r="B80">
        <v>16.338568871039104</v>
      </c>
      <c r="C80" t="s">
        <v>27</v>
      </c>
      <c r="D80">
        <v>46.327079230287936</v>
      </c>
      <c r="BF80" t="s">
        <v>54</v>
      </c>
      <c r="BG80">
        <v>464.01747840472513</v>
      </c>
      <c r="BH80">
        <v>395.86829255008314</v>
      </c>
      <c r="BI80">
        <v>937.41679530833221</v>
      </c>
      <c r="BJ80">
        <v>901.32998121088588</v>
      </c>
      <c r="BK80">
        <v>133.54593001689554</v>
      </c>
    </row>
    <row r="81" spans="3:69" x14ac:dyDescent="0.2">
      <c r="BF81" t="s">
        <v>187</v>
      </c>
      <c r="BG81">
        <v>0</v>
      </c>
      <c r="BH81">
        <v>0.23666615252093623</v>
      </c>
      <c r="BI81">
        <v>1.7891961130582776</v>
      </c>
      <c r="BJ81">
        <v>0</v>
      </c>
      <c r="BK81">
        <v>0</v>
      </c>
    </row>
    <row r="82" spans="3:69" x14ac:dyDescent="0.2">
      <c r="BF82" t="s">
        <v>100</v>
      </c>
      <c r="BG82">
        <v>11.541389328325703</v>
      </c>
      <c r="BH82">
        <v>22.027987849541688</v>
      </c>
      <c r="BI82">
        <v>180.09563657015656</v>
      </c>
      <c r="BJ82">
        <v>211.93734237536782</v>
      </c>
      <c r="BK82">
        <v>202.02345642194845</v>
      </c>
    </row>
    <row r="83" spans="3:69" x14ac:dyDescent="0.2">
      <c r="BF83" t="s">
        <v>27</v>
      </c>
      <c r="BG83">
        <v>52.097213572625698</v>
      </c>
      <c r="BH83">
        <v>46.883541925697919</v>
      </c>
      <c r="BI83">
        <v>29.251354086350776</v>
      </c>
      <c r="BJ83">
        <v>128.54246183900358</v>
      </c>
      <c r="BK83">
        <v>28.942992248611159</v>
      </c>
    </row>
    <row r="87" spans="3:69" x14ac:dyDescent="0.2"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3:69" x14ac:dyDescent="0.2">
      <c r="E88" t="s">
        <v>15</v>
      </c>
      <c r="F88" t="s">
        <v>42</v>
      </c>
      <c r="G88" t="s">
        <v>129</v>
      </c>
      <c r="H88" t="s">
        <v>39</v>
      </c>
      <c r="I88" t="s">
        <v>98</v>
      </c>
      <c r="J88" t="s">
        <v>133</v>
      </c>
      <c r="K88" t="s">
        <v>89</v>
      </c>
      <c r="L88" t="s">
        <v>160</v>
      </c>
      <c r="M88" t="s">
        <v>60</v>
      </c>
      <c r="N88" t="s">
        <v>106</v>
      </c>
      <c r="O88" t="s">
        <v>43</v>
      </c>
      <c r="P88" t="s">
        <v>131</v>
      </c>
      <c r="Q88" t="s">
        <v>50</v>
      </c>
      <c r="R88" t="s">
        <v>66</v>
      </c>
      <c r="S88" t="s">
        <v>56</v>
      </c>
      <c r="T88" t="s">
        <v>156</v>
      </c>
      <c r="U88" t="s">
        <v>69</v>
      </c>
      <c r="V88" t="s">
        <v>90</v>
      </c>
      <c r="W88" t="s">
        <v>22</v>
      </c>
      <c r="X88" t="s">
        <v>41</v>
      </c>
      <c r="Y88" t="s">
        <v>121</v>
      </c>
      <c r="Z88" t="s">
        <v>182</v>
      </c>
      <c r="AA88" t="s">
        <v>157</v>
      </c>
      <c r="AB88" t="s">
        <v>185</v>
      </c>
      <c r="AC88" t="s">
        <v>92</v>
      </c>
      <c r="AD88" t="s">
        <v>59</v>
      </c>
      <c r="AE88" t="s">
        <v>73</v>
      </c>
      <c r="AF88" t="s">
        <v>138</v>
      </c>
      <c r="AG88" t="s">
        <v>67</v>
      </c>
      <c r="AH88" t="s">
        <v>163</v>
      </c>
      <c r="AI88" t="s">
        <v>84</v>
      </c>
      <c r="AJ88" t="s">
        <v>75</v>
      </c>
      <c r="AK88" t="s">
        <v>37</v>
      </c>
      <c r="AL88" t="s">
        <v>132</v>
      </c>
      <c r="AM88" t="s">
        <v>30</v>
      </c>
      <c r="AN88" t="s">
        <v>81</v>
      </c>
      <c r="AO88" t="s">
        <v>71</v>
      </c>
      <c r="AP88" t="s">
        <v>32</v>
      </c>
      <c r="AQ88" t="s">
        <v>25</v>
      </c>
      <c r="AR88" t="s">
        <v>48</v>
      </c>
      <c r="AS88" t="s">
        <v>105</v>
      </c>
      <c r="AT88" t="s">
        <v>34</v>
      </c>
      <c r="AU88" t="s">
        <v>29</v>
      </c>
      <c r="AV88" t="s">
        <v>127</v>
      </c>
      <c r="AW88" t="s">
        <v>83</v>
      </c>
      <c r="AX88" t="s">
        <v>103</v>
      </c>
      <c r="AY88" t="s">
        <v>54</v>
      </c>
      <c r="AZ88" t="s">
        <v>35</v>
      </c>
      <c r="BA88" t="s">
        <v>187</v>
      </c>
      <c r="BB88" t="s">
        <v>188</v>
      </c>
      <c r="BC88" t="s">
        <v>100</v>
      </c>
      <c r="BD88" t="s">
        <v>161</v>
      </c>
      <c r="BE88" t="s">
        <v>170</v>
      </c>
      <c r="BF88" t="s">
        <v>63</v>
      </c>
      <c r="BG88" t="s">
        <v>45</v>
      </c>
      <c r="BH88" t="s">
        <v>108</v>
      </c>
      <c r="BI88" t="s">
        <v>57</v>
      </c>
      <c r="BJ88" t="s">
        <v>52</v>
      </c>
      <c r="BK88" t="s">
        <v>155</v>
      </c>
      <c r="BL88" t="s">
        <v>79</v>
      </c>
      <c r="BM88" t="s">
        <v>65</v>
      </c>
      <c r="BN88" t="s">
        <v>107</v>
      </c>
      <c r="BO88" t="s">
        <v>19</v>
      </c>
      <c r="BP88" t="s">
        <v>204</v>
      </c>
      <c r="BQ88" t="s">
        <v>27</v>
      </c>
    </row>
    <row r="89" spans="3:69" x14ac:dyDescent="0.2"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1171.7224536108345</v>
      </c>
      <c r="V89">
        <v>0</v>
      </c>
      <c r="W89">
        <v>9010.8312251110237</v>
      </c>
      <c r="X89">
        <v>0</v>
      </c>
      <c r="Y89">
        <v>1.824761357799463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0.14171890699888887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2293.8701804393686</v>
      </c>
      <c r="AL89">
        <v>0</v>
      </c>
      <c r="AM89">
        <v>0</v>
      </c>
      <c r="AN89">
        <v>0</v>
      </c>
      <c r="AO89">
        <v>0</v>
      </c>
      <c r="AP89">
        <v>601.44170638427977</v>
      </c>
      <c r="AQ89">
        <v>423.40532317837847</v>
      </c>
      <c r="AR89">
        <v>12596.443914628733</v>
      </c>
      <c r="AS89">
        <v>0</v>
      </c>
      <c r="AT89">
        <v>1.5296875000000001</v>
      </c>
      <c r="AU89">
        <v>10098.600439375252</v>
      </c>
      <c r="AV89">
        <v>0</v>
      </c>
      <c r="AW89">
        <v>0</v>
      </c>
      <c r="AX89">
        <v>0</v>
      </c>
      <c r="AY89">
        <v>1201.9133701520598</v>
      </c>
      <c r="AZ89">
        <v>3.9112516180267258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1420.2600969987443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19020.973115721725</v>
      </c>
      <c r="BM89">
        <v>0</v>
      </c>
      <c r="BN89">
        <v>0</v>
      </c>
      <c r="BO89">
        <v>0.58141968345199269</v>
      </c>
      <c r="BP89">
        <v>0</v>
      </c>
      <c r="BQ89">
        <v>6.052506308316965</v>
      </c>
    </row>
    <row r="90" spans="3:69" x14ac:dyDescent="0.2">
      <c r="E90">
        <v>340.23855775527943</v>
      </c>
      <c r="F90">
        <v>2012.6828794534936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3888.6679165382543</v>
      </c>
      <c r="X90">
        <v>0</v>
      </c>
      <c r="Y90">
        <v>0.60825378593315438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102.05287867926675</v>
      </c>
      <c r="AO90">
        <v>0</v>
      </c>
      <c r="AP90">
        <v>0</v>
      </c>
      <c r="AQ90">
        <v>0</v>
      </c>
      <c r="AR90">
        <v>32419.941774765593</v>
      </c>
      <c r="AS90">
        <v>0</v>
      </c>
      <c r="AT90">
        <v>0.6953125</v>
      </c>
      <c r="AU90">
        <v>8415.5003661460432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5866.6195135853322</v>
      </c>
      <c r="BM90">
        <v>0</v>
      </c>
      <c r="BN90">
        <v>0</v>
      </c>
      <c r="BO90">
        <v>0</v>
      </c>
      <c r="BP90">
        <v>0</v>
      </c>
      <c r="BQ90">
        <v>7.263007569980358</v>
      </c>
    </row>
    <row r="91" spans="3:69" x14ac:dyDescent="0.2">
      <c r="E91">
        <v>1360.9542310211177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4.5080222907771104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0.6953125</v>
      </c>
      <c r="AU91">
        <v>5722.5402489793087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3170.1621859536208</v>
      </c>
      <c r="BM91">
        <v>0</v>
      </c>
      <c r="BN91">
        <v>0</v>
      </c>
      <c r="BO91">
        <v>0</v>
      </c>
      <c r="BP91">
        <v>0</v>
      </c>
      <c r="BQ91">
        <v>26.075496104346069</v>
      </c>
    </row>
    <row r="92" spans="3:69" x14ac:dyDescent="0.2">
      <c r="C92">
        <v>0</v>
      </c>
      <c r="D92" t="s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1355.1855333305457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4.5080222907771104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25.477208029281577</v>
      </c>
      <c r="AT92">
        <v>0</v>
      </c>
      <c r="AU92">
        <v>3029.5801318125755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110.63928325422128</v>
      </c>
    </row>
    <row r="93" spans="3:69" x14ac:dyDescent="0.2">
      <c r="C93" t="s">
        <v>0</v>
      </c>
      <c r="D93" t="s">
        <v>18</v>
      </c>
      <c r="E93">
        <v>1360.9542310211177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801.89024778739986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4499.0135312685979</v>
      </c>
      <c r="X93">
        <v>437.86428137123426</v>
      </c>
      <c r="Y93">
        <v>15.70815485908722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295.52253805017631</v>
      </c>
      <c r="AO93">
        <v>0</v>
      </c>
      <c r="AP93">
        <v>443.79294680201997</v>
      </c>
      <c r="AQ93">
        <v>0</v>
      </c>
      <c r="AR93">
        <v>5927.7383127664625</v>
      </c>
      <c r="AS93">
        <v>0</v>
      </c>
      <c r="AT93">
        <v>0</v>
      </c>
      <c r="AU93">
        <v>2356.3401025208918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497.85692792138849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90.812619345794587</v>
      </c>
      <c r="BN93">
        <v>0</v>
      </c>
      <c r="BO93">
        <v>58.450393035088091</v>
      </c>
      <c r="BP93">
        <v>0</v>
      </c>
      <c r="BQ93">
        <v>13.158798178339374</v>
      </c>
    </row>
    <row r="94" spans="3:69" x14ac:dyDescent="0.2">
      <c r="C94">
        <v>148</v>
      </c>
      <c r="D94">
        <v>318.09133598284416</v>
      </c>
      <c r="E94">
        <v>680.47711551055886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709.5119576564025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1864.2771224780913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69.708028455587552</v>
      </c>
      <c r="AM94">
        <v>0</v>
      </c>
      <c r="AN94">
        <v>57.114037236404933</v>
      </c>
      <c r="AO94">
        <v>0</v>
      </c>
      <c r="AP94">
        <v>0</v>
      </c>
      <c r="AQ94">
        <v>0</v>
      </c>
      <c r="AR94">
        <v>740.96728909580781</v>
      </c>
      <c r="AS94">
        <v>97.587051405503814</v>
      </c>
      <c r="AT94">
        <v>0.27812500000000001</v>
      </c>
      <c r="AU94">
        <v>5385.9202343334673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25.349195347348033</v>
      </c>
    </row>
    <row r="95" spans="3:69" x14ac:dyDescent="0.2">
      <c r="C95">
        <v>149</v>
      </c>
      <c r="D95">
        <v>318.09133598284416</v>
      </c>
      <c r="E95">
        <v>1360.9542310211177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887.70306266338639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12926.482206821805</v>
      </c>
      <c r="X95">
        <v>218.93214068561713</v>
      </c>
      <c r="Y95">
        <v>2.7371420366991948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3304.8</v>
      </c>
      <c r="AH95">
        <v>0</v>
      </c>
      <c r="AI95">
        <v>0</v>
      </c>
      <c r="AJ95">
        <v>4792.9198364691711</v>
      </c>
      <c r="AK95">
        <v>0</v>
      </c>
      <c r="AL95">
        <v>0</v>
      </c>
      <c r="AM95">
        <v>0</v>
      </c>
      <c r="AN95">
        <v>244.49609871054292</v>
      </c>
      <c r="AO95">
        <v>0</v>
      </c>
      <c r="AP95">
        <v>157.64875958225977</v>
      </c>
      <c r="AQ95">
        <v>0</v>
      </c>
      <c r="AR95">
        <v>4445.8037345748471</v>
      </c>
      <c r="AS95">
        <v>0</v>
      </c>
      <c r="AT95">
        <v>0.55625000000000002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80.985514504908892</v>
      </c>
      <c r="BP95">
        <v>0</v>
      </c>
      <c r="BQ95">
        <v>15.337700449333481</v>
      </c>
    </row>
    <row r="96" spans="3:69" x14ac:dyDescent="0.2">
      <c r="C96">
        <v>150</v>
      </c>
      <c r="D96">
        <v>0</v>
      </c>
      <c r="E96">
        <v>680.47711551055886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11263.324614246038</v>
      </c>
      <c r="X96">
        <v>0</v>
      </c>
      <c r="Y96">
        <v>9.1238067889973156</v>
      </c>
      <c r="Z96">
        <v>0</v>
      </c>
      <c r="AA96">
        <v>0</v>
      </c>
      <c r="AB96">
        <v>0</v>
      </c>
      <c r="AC96">
        <v>809.91355729585462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250.58369660731447</v>
      </c>
      <c r="AL96">
        <v>0</v>
      </c>
      <c r="AM96">
        <v>0</v>
      </c>
      <c r="AN96">
        <v>244.49609871054292</v>
      </c>
      <c r="AO96">
        <v>0</v>
      </c>
      <c r="AP96">
        <v>443.79294680201997</v>
      </c>
      <c r="AQ96">
        <v>0</v>
      </c>
      <c r="AR96">
        <v>1481.9345781916156</v>
      </c>
      <c r="AS96">
        <v>236.3539157445052</v>
      </c>
      <c r="AT96">
        <v>0</v>
      </c>
      <c r="AU96">
        <v>6395.7802782709923</v>
      </c>
      <c r="AV96">
        <v>0</v>
      </c>
      <c r="AW96">
        <v>0</v>
      </c>
      <c r="AX96">
        <v>2000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0.50256124877797914</v>
      </c>
      <c r="BO96">
        <v>30.628248309879723</v>
      </c>
      <c r="BP96">
        <v>0</v>
      </c>
      <c r="BQ96">
        <v>27.285997366009461</v>
      </c>
    </row>
    <row r="97" spans="1:69" x14ac:dyDescent="0.2">
      <c r="C97">
        <v>151</v>
      </c>
      <c r="D97">
        <v>0</v>
      </c>
      <c r="E97">
        <v>340.23855775527943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286.87830370223014</v>
      </c>
      <c r="R97">
        <v>0</v>
      </c>
      <c r="S97">
        <v>0</v>
      </c>
      <c r="T97">
        <v>0</v>
      </c>
      <c r="U97">
        <v>0</v>
      </c>
      <c r="V97">
        <v>0</v>
      </c>
      <c r="W97">
        <v>11345.776406450619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24.350391587086214</v>
      </c>
      <c r="AM97">
        <v>9.0160445815542207</v>
      </c>
      <c r="AN97">
        <v>0</v>
      </c>
      <c r="AO97">
        <v>0</v>
      </c>
      <c r="AP97">
        <v>443.79294680201997</v>
      </c>
      <c r="AQ97">
        <v>1107.6185990258091</v>
      </c>
      <c r="AR97">
        <v>0</v>
      </c>
      <c r="AS97">
        <v>0</v>
      </c>
      <c r="AT97">
        <v>1.66875</v>
      </c>
      <c r="AU97">
        <v>4712.6802050417837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1897.4807407833441</v>
      </c>
      <c r="BK97">
        <v>0</v>
      </c>
      <c r="BL97">
        <v>0</v>
      </c>
      <c r="BM97">
        <v>0</v>
      </c>
      <c r="BN97">
        <v>0</v>
      </c>
      <c r="BO97">
        <v>15.023414313213864</v>
      </c>
      <c r="BP97">
        <v>0</v>
      </c>
      <c r="BQ97">
        <v>152.7360882887115</v>
      </c>
    </row>
    <row r="98" spans="1:69" x14ac:dyDescent="0.2">
      <c r="A98" s="41" t="s">
        <v>222</v>
      </c>
      <c r="B98">
        <v>0</v>
      </c>
      <c r="C98">
        <v>152</v>
      </c>
      <c r="D98">
        <v>0</v>
      </c>
      <c r="E98">
        <v>1360.9542310211177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1977.4125000000001</v>
      </c>
      <c r="T98">
        <v>0</v>
      </c>
      <c r="U98">
        <v>0</v>
      </c>
      <c r="V98">
        <v>0</v>
      </c>
      <c r="W98">
        <v>11720.418709038493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488.99219742108585</v>
      </c>
      <c r="AL98">
        <v>54.788381070943984</v>
      </c>
      <c r="AM98">
        <v>0</v>
      </c>
      <c r="AN98">
        <v>0</v>
      </c>
      <c r="AO98">
        <v>0</v>
      </c>
      <c r="AP98">
        <v>887.58589360403994</v>
      </c>
      <c r="AQ98">
        <v>0</v>
      </c>
      <c r="AR98">
        <v>0</v>
      </c>
      <c r="AS98">
        <v>0</v>
      </c>
      <c r="AT98">
        <v>0.97343749999999996</v>
      </c>
      <c r="AU98">
        <v>2356.3401025208918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4874.5526541856898</v>
      </c>
      <c r="BK98">
        <v>0</v>
      </c>
      <c r="BL98">
        <v>0</v>
      </c>
      <c r="BM98">
        <v>0</v>
      </c>
      <c r="BN98">
        <v>0</v>
      </c>
      <c r="BO98">
        <v>170.3548656916027</v>
      </c>
      <c r="BP98">
        <v>0</v>
      </c>
      <c r="BQ98">
        <v>3.631503784990179</v>
      </c>
    </row>
    <row r="99" spans="1:69" x14ac:dyDescent="0.2">
      <c r="A99" s="41" t="s">
        <v>1</v>
      </c>
      <c r="B99" t="s">
        <v>122</v>
      </c>
      <c r="C99">
        <v>153</v>
      </c>
      <c r="D99">
        <v>0</v>
      </c>
      <c r="E99">
        <v>340.23855775527943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6723.0206885761236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18.890986828773926</v>
      </c>
      <c r="AM99">
        <v>18.032089163108441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1.9468749999999999</v>
      </c>
      <c r="AU99">
        <v>5722.5402489793087</v>
      </c>
      <c r="AV99">
        <v>0</v>
      </c>
      <c r="AW99">
        <v>0</v>
      </c>
      <c r="AX99">
        <v>0</v>
      </c>
      <c r="AY99">
        <v>0</v>
      </c>
      <c r="AZ99">
        <v>19.556258090133628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242.00460433547849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8.6745465235109176</v>
      </c>
      <c r="BP99">
        <v>0</v>
      </c>
      <c r="BQ99">
        <v>47.266294885851202</v>
      </c>
    </row>
    <row r="100" spans="1:69" x14ac:dyDescent="0.2">
      <c r="A100" s="41" t="s">
        <v>111</v>
      </c>
      <c r="B100">
        <v>2009</v>
      </c>
      <c r="C100">
        <v>154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4687.2</v>
      </c>
      <c r="T100">
        <v>0</v>
      </c>
      <c r="U100">
        <v>0</v>
      </c>
      <c r="V100">
        <v>0</v>
      </c>
      <c r="W100">
        <v>4964.4422782563752</v>
      </c>
      <c r="X100">
        <v>109.46607034280856</v>
      </c>
      <c r="Y100">
        <v>10.644441253830202</v>
      </c>
      <c r="Z100">
        <v>0</v>
      </c>
      <c r="AA100">
        <v>0</v>
      </c>
      <c r="AB100">
        <v>0</v>
      </c>
      <c r="AC100">
        <v>809.91355729585462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64.016944660011887</v>
      </c>
      <c r="AM100">
        <v>9.0160445815542207</v>
      </c>
      <c r="AN100">
        <v>0</v>
      </c>
      <c r="AO100">
        <v>0</v>
      </c>
      <c r="AP100">
        <v>443.79294680201997</v>
      </c>
      <c r="AQ100">
        <v>0</v>
      </c>
      <c r="AR100">
        <v>0</v>
      </c>
      <c r="AS100">
        <v>0</v>
      </c>
      <c r="AT100">
        <v>1.66875</v>
      </c>
      <c r="AU100">
        <v>4039.4401757501005</v>
      </c>
      <c r="AV100">
        <v>0</v>
      </c>
      <c r="AW100">
        <v>0</v>
      </c>
      <c r="AX100">
        <v>2000</v>
      </c>
      <c r="AY100">
        <v>0</v>
      </c>
      <c r="AZ100">
        <v>3.9112516180267258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759.67819720000477</v>
      </c>
      <c r="BK100">
        <v>0</v>
      </c>
      <c r="BL100">
        <v>0</v>
      </c>
      <c r="BM100">
        <v>0</v>
      </c>
      <c r="BN100">
        <v>0</v>
      </c>
      <c r="BO100">
        <v>124.99391291023511</v>
      </c>
      <c r="BP100">
        <v>0</v>
      </c>
      <c r="BQ100">
        <v>136.42998683004731</v>
      </c>
    </row>
    <row r="101" spans="1:69" x14ac:dyDescent="0.2">
      <c r="A101" s="41">
        <v>0</v>
      </c>
      <c r="B101">
        <v>0</v>
      </c>
      <c r="C101">
        <v>155</v>
      </c>
      <c r="D101">
        <v>0</v>
      </c>
      <c r="E101">
        <v>340.23855775527943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1754.4216901984094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7275.8201371936229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1380.384264602885</v>
      </c>
      <c r="AK101">
        <v>0</v>
      </c>
      <c r="AL101">
        <v>43.660173841499656</v>
      </c>
      <c r="AM101">
        <v>69.413325705627045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1.5296875000000001</v>
      </c>
      <c r="AU101">
        <v>9425.3604100835673</v>
      </c>
      <c r="AV101">
        <v>0</v>
      </c>
      <c r="AW101">
        <v>0</v>
      </c>
      <c r="AX101">
        <v>0</v>
      </c>
      <c r="AY101">
        <v>1602.5511602027464</v>
      </c>
      <c r="AZ101">
        <v>7.8225032360534517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242.00460433547849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89.078641344967821</v>
      </c>
      <c r="BP101">
        <v>0</v>
      </c>
      <c r="BQ101">
        <v>96.26998381421852</v>
      </c>
    </row>
    <row r="102" spans="1:69" x14ac:dyDescent="0.2">
      <c r="A102" s="41">
        <v>0</v>
      </c>
      <c r="B102">
        <v>0</v>
      </c>
      <c r="C102">
        <v>156</v>
      </c>
      <c r="D102">
        <v>0</v>
      </c>
      <c r="E102">
        <v>340.23855775527943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1631.7050170247358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18.262793690314659</v>
      </c>
      <c r="AM102">
        <v>46.873214251741487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1.390625</v>
      </c>
      <c r="AU102">
        <v>2692.9601171667337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54.571994732018922</v>
      </c>
    </row>
    <row r="103" spans="1:69" x14ac:dyDescent="0.2">
      <c r="A103" s="41">
        <v>0</v>
      </c>
      <c r="B103">
        <v>0</v>
      </c>
      <c r="C103">
        <v>157</v>
      </c>
      <c r="D103">
        <v>0</v>
      </c>
      <c r="E103">
        <v>340.23855775527943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2408.3886888499478</v>
      </c>
      <c r="X103">
        <v>0</v>
      </c>
      <c r="Y103">
        <v>54.97854200680527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2545.5374999999999</v>
      </c>
      <c r="AH103">
        <v>0</v>
      </c>
      <c r="AI103">
        <v>0</v>
      </c>
      <c r="AJ103">
        <v>1380.384264602885</v>
      </c>
      <c r="AK103">
        <v>0</v>
      </c>
      <c r="AL103">
        <v>55.625971922223009</v>
      </c>
      <c r="AM103">
        <v>0</v>
      </c>
      <c r="AN103">
        <v>30.43798948385777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336.62001464584171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40.928996049014195</v>
      </c>
    </row>
    <row r="104" spans="1:69" x14ac:dyDescent="0.2">
      <c r="A104" s="41">
        <v>0</v>
      </c>
      <c r="B104">
        <v>0</v>
      </c>
      <c r="C104">
        <v>158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590.49782747127915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4051.9127948094419</v>
      </c>
      <c r="X104">
        <v>437.86428137123426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3825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4.5080222907771104</v>
      </c>
      <c r="AN104">
        <v>12.175195793543107</v>
      </c>
      <c r="AO104">
        <v>0</v>
      </c>
      <c r="AP104">
        <v>887.58589360403994</v>
      </c>
      <c r="AQ104">
        <v>0</v>
      </c>
      <c r="AR104">
        <v>0</v>
      </c>
      <c r="AS104">
        <v>0</v>
      </c>
      <c r="AT104">
        <v>0.13906250000000001</v>
      </c>
      <c r="AU104">
        <v>2356.3401025208918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69.369697746007063</v>
      </c>
      <c r="BD104">
        <v>0</v>
      </c>
      <c r="BE104">
        <v>0</v>
      </c>
      <c r="BF104">
        <v>497.85692792138849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73.764517190027959</v>
      </c>
      <c r="BP104">
        <v>0</v>
      </c>
      <c r="BQ104">
        <v>82.100092350361066</v>
      </c>
    </row>
    <row r="105" spans="1:69" x14ac:dyDescent="0.2">
      <c r="A105" s="41">
        <v>0</v>
      </c>
      <c r="B105">
        <v>0</v>
      </c>
      <c r="C105">
        <v>159</v>
      </c>
      <c r="D105">
        <v>106.03044532761471</v>
      </c>
      <c r="E105">
        <v>340.23855775527943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2616.6929343429529</v>
      </c>
      <c r="X105">
        <v>218.93214068561713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979.2</v>
      </c>
      <c r="AH105">
        <v>0</v>
      </c>
      <c r="AI105">
        <v>0</v>
      </c>
      <c r="AJ105">
        <v>0</v>
      </c>
      <c r="AK105">
        <v>0</v>
      </c>
      <c r="AL105">
        <v>18.262793690314659</v>
      </c>
      <c r="AM105">
        <v>60.861096410012493</v>
      </c>
      <c r="AN105">
        <v>0</v>
      </c>
      <c r="AO105">
        <v>0</v>
      </c>
      <c r="AP105">
        <v>443.79294680201997</v>
      </c>
      <c r="AQ105">
        <v>423.40532317837847</v>
      </c>
      <c r="AR105">
        <v>0</v>
      </c>
      <c r="AS105">
        <v>0</v>
      </c>
      <c r="AT105">
        <v>0</v>
      </c>
      <c r="AU105">
        <v>2356.3401025208918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177.40167515524885</v>
      </c>
    </row>
    <row r="106" spans="1:69" x14ac:dyDescent="0.2">
      <c r="A106" s="41">
        <v>0</v>
      </c>
      <c r="B106">
        <v>0</v>
      </c>
      <c r="C106">
        <v>160</v>
      </c>
      <c r="D106">
        <v>0</v>
      </c>
      <c r="E106">
        <v>1020.7156732658383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8478.467892206756</v>
      </c>
      <c r="X106">
        <v>0</v>
      </c>
      <c r="Y106">
        <v>0</v>
      </c>
      <c r="Z106">
        <v>0</v>
      </c>
      <c r="AA106">
        <v>0.84934566133155354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13.524066872331332</v>
      </c>
      <c r="AN106">
        <v>12.175195793543107</v>
      </c>
      <c r="AO106">
        <v>0</v>
      </c>
      <c r="AP106">
        <v>443.79294680201997</v>
      </c>
      <c r="AQ106">
        <v>423.40532317837847</v>
      </c>
      <c r="AR106">
        <v>0</v>
      </c>
      <c r="AS106">
        <v>0</v>
      </c>
      <c r="AT106">
        <v>0</v>
      </c>
      <c r="AU106">
        <v>2019.7200878750502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497.85692792138849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44.802600086337051</v>
      </c>
    </row>
    <row r="107" spans="1:69" x14ac:dyDescent="0.2">
      <c r="A107" s="41">
        <v>0</v>
      </c>
      <c r="B107">
        <v>0</v>
      </c>
      <c r="C107">
        <v>161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2943.1826908853277</v>
      </c>
      <c r="X107">
        <v>0</v>
      </c>
      <c r="Y107">
        <v>805.54540913222331</v>
      </c>
      <c r="Z107">
        <v>0</v>
      </c>
      <c r="AA107">
        <v>0</v>
      </c>
      <c r="AB107">
        <v>0</v>
      </c>
      <c r="AC107">
        <v>809.91355729585462</v>
      </c>
      <c r="AD107">
        <v>0</v>
      </c>
      <c r="AE107">
        <v>0</v>
      </c>
      <c r="AF107">
        <v>0</v>
      </c>
      <c r="AG107">
        <v>655.98749999999995</v>
      </c>
      <c r="AH107">
        <v>0</v>
      </c>
      <c r="AI107">
        <v>0</v>
      </c>
      <c r="AJ107">
        <v>0</v>
      </c>
      <c r="AK107">
        <v>0</v>
      </c>
      <c r="AL107">
        <v>195.692503296301</v>
      </c>
      <c r="AM107">
        <v>4.5080222907771104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236.3539157445052</v>
      </c>
      <c r="AT107">
        <v>0</v>
      </c>
      <c r="AU107">
        <v>673.24002929168341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138.73939549201413</v>
      </c>
      <c r="BD107">
        <v>0</v>
      </c>
      <c r="BE107">
        <v>0</v>
      </c>
      <c r="BF107">
        <v>248.92846396069424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2.905203027992143</v>
      </c>
    </row>
    <row r="108" spans="1:69" x14ac:dyDescent="0.2">
      <c r="A108" s="41">
        <v>0</v>
      </c>
      <c r="B108">
        <v>0</v>
      </c>
      <c r="C108">
        <v>203</v>
      </c>
      <c r="D108">
        <v>0</v>
      </c>
      <c r="E108">
        <v>1360.9542310211177</v>
      </c>
      <c r="F108">
        <v>0</v>
      </c>
      <c r="G108">
        <v>767.46249999999998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8442.7260893214152</v>
      </c>
      <c r="X108">
        <v>0</v>
      </c>
      <c r="Y108">
        <v>427.652968164534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187.27924923406852</v>
      </c>
      <c r="AM108">
        <v>9.0160445815542207</v>
      </c>
      <c r="AN108">
        <v>12.175195793543107</v>
      </c>
      <c r="AO108">
        <v>0</v>
      </c>
      <c r="AP108">
        <v>887.58589360403994</v>
      </c>
      <c r="AQ108">
        <v>0</v>
      </c>
      <c r="AR108">
        <v>0</v>
      </c>
      <c r="AS108">
        <v>0</v>
      </c>
      <c r="AT108">
        <v>0.13906250000000001</v>
      </c>
      <c r="AU108">
        <v>673.24002929168341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497.85692792138849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11.663504388155937</v>
      </c>
    </row>
    <row r="109" spans="1:69" x14ac:dyDescent="0.2">
      <c r="A109" s="41">
        <v>0</v>
      </c>
      <c r="B109">
        <v>0</v>
      </c>
      <c r="C109">
        <v>204</v>
      </c>
      <c r="D109">
        <v>0</v>
      </c>
      <c r="E109">
        <v>340.23855775527943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590.49782747127915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3470.2256109102327</v>
      </c>
      <c r="X109">
        <v>0</v>
      </c>
      <c r="Y109">
        <v>840.44039539037158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1958.4</v>
      </c>
      <c r="AH109">
        <v>0</v>
      </c>
      <c r="AI109">
        <v>0</v>
      </c>
      <c r="AJ109">
        <v>2415.941563233283</v>
      </c>
      <c r="AK109">
        <v>244.49609871054292</v>
      </c>
      <c r="AL109">
        <v>216.28095315207662</v>
      </c>
      <c r="AM109">
        <v>0</v>
      </c>
      <c r="AN109">
        <v>12.175195793543107</v>
      </c>
      <c r="AO109">
        <v>0</v>
      </c>
      <c r="AP109">
        <v>443.79294680201997</v>
      </c>
      <c r="AQ109">
        <v>0</v>
      </c>
      <c r="AR109">
        <v>740.96728909580781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400.63779005068659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248.92846396069424</v>
      </c>
      <c r="BG109">
        <v>0</v>
      </c>
      <c r="BH109">
        <v>0</v>
      </c>
      <c r="BI109">
        <v>3879.521626552199</v>
      </c>
      <c r="BJ109">
        <v>274.51313450729776</v>
      </c>
      <c r="BK109">
        <v>0</v>
      </c>
      <c r="BL109">
        <v>0</v>
      </c>
      <c r="BM109">
        <v>0</v>
      </c>
      <c r="BN109">
        <v>0</v>
      </c>
      <c r="BO109">
        <v>190.37459341847813</v>
      </c>
      <c r="BP109">
        <v>0</v>
      </c>
      <c r="BQ109">
        <v>0</v>
      </c>
    </row>
    <row r="110" spans="1:69" x14ac:dyDescent="0.2">
      <c r="A110" s="41">
        <v>0</v>
      </c>
      <c r="B110">
        <v>0</v>
      </c>
      <c r="C110">
        <v>205</v>
      </c>
      <c r="D110">
        <v>0</v>
      </c>
      <c r="E110">
        <v>680.47711551055886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3227.038549073297</v>
      </c>
      <c r="X110">
        <v>0</v>
      </c>
      <c r="Y110">
        <v>362.18428610860212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4792.9198364691711</v>
      </c>
      <c r="AK110">
        <v>0</v>
      </c>
      <c r="AL110">
        <v>12.175195793543107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0.55625000000000002</v>
      </c>
      <c r="AU110">
        <v>2356.3401025208918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248.92846396069424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190.37459341847813</v>
      </c>
      <c r="BP110">
        <v>0</v>
      </c>
      <c r="BQ110">
        <v>17.27450246799491</v>
      </c>
    </row>
    <row r="111" spans="1:69" x14ac:dyDescent="0.2">
      <c r="A111" s="41">
        <v>0</v>
      </c>
      <c r="B111">
        <v>0</v>
      </c>
      <c r="C111">
        <v>206</v>
      </c>
      <c r="D111">
        <v>0</v>
      </c>
      <c r="E111">
        <v>680.47711551055886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3263.4100340494715</v>
      </c>
      <c r="X111">
        <v>0</v>
      </c>
      <c r="Y111">
        <v>545.46412960768816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6.0875978967715536</v>
      </c>
      <c r="AL111">
        <v>277.15693211979215</v>
      </c>
      <c r="AM111">
        <v>55.889258833295713</v>
      </c>
      <c r="AN111">
        <v>0</v>
      </c>
      <c r="AO111">
        <v>0</v>
      </c>
      <c r="AP111">
        <v>443.79294680201997</v>
      </c>
      <c r="AQ111">
        <v>0</v>
      </c>
      <c r="AR111">
        <v>0</v>
      </c>
      <c r="AS111">
        <v>0</v>
      </c>
      <c r="AT111">
        <v>0</v>
      </c>
      <c r="AU111">
        <v>1346.4800585833668</v>
      </c>
      <c r="AV111">
        <v>0</v>
      </c>
      <c r="AW111">
        <v>0</v>
      </c>
      <c r="AX111">
        <v>0</v>
      </c>
      <c r="AY111">
        <v>801.27558010137318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190.95601310193013</v>
      </c>
      <c r="BP111">
        <v>0</v>
      </c>
      <c r="BQ111">
        <v>101.34112383639098</v>
      </c>
    </row>
    <row r="112" spans="1:69" x14ac:dyDescent="0.2">
      <c r="A112" s="41">
        <v>0</v>
      </c>
      <c r="B112">
        <v>0</v>
      </c>
      <c r="C112">
        <v>207</v>
      </c>
      <c r="D112">
        <v>0</v>
      </c>
      <c r="E112">
        <v>680.47711551055886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1400.8943334211199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5734.9015645687905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979.2</v>
      </c>
      <c r="AH112">
        <v>0</v>
      </c>
      <c r="AI112">
        <v>0</v>
      </c>
      <c r="AJ112">
        <v>0</v>
      </c>
      <c r="AK112">
        <v>2293.8701804393686</v>
      </c>
      <c r="AL112">
        <v>0</v>
      </c>
      <c r="AM112">
        <v>0</v>
      </c>
      <c r="AN112">
        <v>0</v>
      </c>
      <c r="AO112">
        <v>0</v>
      </c>
      <c r="AP112">
        <v>443.79294680201997</v>
      </c>
      <c r="AQ112">
        <v>0</v>
      </c>
      <c r="AR112">
        <v>0</v>
      </c>
      <c r="AS112">
        <v>0</v>
      </c>
      <c r="AT112">
        <v>0</v>
      </c>
      <c r="AU112">
        <v>336.62001464584171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248.92846396069424</v>
      </c>
      <c r="BG112">
        <v>0</v>
      </c>
      <c r="BH112">
        <v>0</v>
      </c>
      <c r="BI112">
        <v>0</v>
      </c>
      <c r="BJ112">
        <v>0</v>
      </c>
      <c r="BK112">
        <v>759.67819720000477</v>
      </c>
      <c r="BL112">
        <v>0</v>
      </c>
      <c r="BM112">
        <v>0</v>
      </c>
      <c r="BN112">
        <v>0</v>
      </c>
      <c r="BO112">
        <v>190.37459341847813</v>
      </c>
      <c r="BP112">
        <v>0</v>
      </c>
      <c r="BQ112">
        <v>28.254398375340177</v>
      </c>
    </row>
    <row r="113" spans="1:69" x14ac:dyDescent="0.2">
      <c r="A113" s="41">
        <v>0</v>
      </c>
      <c r="B113">
        <v>0</v>
      </c>
      <c r="C113">
        <v>208</v>
      </c>
      <c r="D113">
        <v>0</v>
      </c>
      <c r="E113">
        <v>680.47711551055886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3764.9257299323572</v>
      </c>
      <c r="X113">
        <v>0</v>
      </c>
      <c r="Y113">
        <v>196.35193573859024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102.05287867926675</v>
      </c>
      <c r="AL113">
        <v>0</v>
      </c>
      <c r="AM113">
        <v>64.905303414849925</v>
      </c>
      <c r="AN113">
        <v>0</v>
      </c>
      <c r="AO113">
        <v>0</v>
      </c>
      <c r="AP113">
        <v>0</v>
      </c>
      <c r="AQ113">
        <v>0</v>
      </c>
      <c r="AR113">
        <v>14819.345781916156</v>
      </c>
      <c r="AS113">
        <v>0</v>
      </c>
      <c r="AT113">
        <v>1.1125</v>
      </c>
      <c r="AU113">
        <v>7069.020307562676</v>
      </c>
      <c r="AV113">
        <v>0</v>
      </c>
      <c r="AW113">
        <v>4731.4552845937505</v>
      </c>
      <c r="AX113">
        <v>0</v>
      </c>
      <c r="AY113">
        <v>400.63779005068659</v>
      </c>
      <c r="AZ113">
        <v>15.645006472106903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5317.7473804000338</v>
      </c>
      <c r="BK113">
        <v>0</v>
      </c>
      <c r="BL113">
        <v>0</v>
      </c>
      <c r="BM113">
        <v>0</v>
      </c>
      <c r="BN113">
        <v>0</v>
      </c>
      <c r="BO113">
        <v>256.33669361017314</v>
      </c>
      <c r="BP113">
        <v>0</v>
      </c>
      <c r="BQ113">
        <v>109.87029022103589</v>
      </c>
    </row>
    <row r="114" spans="1:69" x14ac:dyDescent="0.2">
      <c r="A114" s="41">
        <v>0</v>
      </c>
      <c r="B114">
        <v>0</v>
      </c>
      <c r="C114">
        <v>209</v>
      </c>
      <c r="D114">
        <v>0</v>
      </c>
      <c r="E114">
        <v>340.23855775527943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1400.8943334211199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4266.4414258152428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12.175195793543107</v>
      </c>
      <c r="AM114">
        <v>93.746428503482974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2.5031249999999998</v>
      </c>
      <c r="AU114">
        <v>2019.7200878750502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0.96840100933071438</v>
      </c>
    </row>
    <row r="115" spans="1:69" x14ac:dyDescent="0.2">
      <c r="A115" s="41">
        <v>0</v>
      </c>
      <c r="B115">
        <v>0</v>
      </c>
      <c r="C115">
        <v>210</v>
      </c>
      <c r="D115">
        <v>0</v>
      </c>
      <c r="E115">
        <v>1020.7156732658383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2580.3214493667779</v>
      </c>
      <c r="X115">
        <v>0</v>
      </c>
      <c r="Y115">
        <v>9.1238067889973156</v>
      </c>
      <c r="Z115">
        <v>0</v>
      </c>
      <c r="AA115">
        <v>0.28311522044385118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0.44133676604815492</v>
      </c>
      <c r="AI115">
        <v>0</v>
      </c>
      <c r="AJ115">
        <v>0</v>
      </c>
      <c r="AK115">
        <v>0</v>
      </c>
      <c r="AL115">
        <v>24.350391587086214</v>
      </c>
      <c r="AM115">
        <v>9.0160445815542207</v>
      </c>
      <c r="AN115">
        <v>75.376830926719592</v>
      </c>
      <c r="AO115">
        <v>0</v>
      </c>
      <c r="AP115">
        <v>1775.1717872080799</v>
      </c>
      <c r="AQ115">
        <v>0</v>
      </c>
      <c r="AR115">
        <v>0</v>
      </c>
      <c r="AS115">
        <v>945.4156629780208</v>
      </c>
      <c r="AT115">
        <v>0.27812500000000001</v>
      </c>
      <c r="AU115">
        <v>1346.4800585833668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248.92846396069424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1.5076837463339374</v>
      </c>
      <c r="BO115">
        <v>0</v>
      </c>
      <c r="BP115">
        <v>0</v>
      </c>
      <c r="BQ115">
        <v>23.853901557164598</v>
      </c>
    </row>
    <row r="116" spans="1:69" x14ac:dyDescent="0.2">
      <c r="A116" s="41">
        <v>0</v>
      </c>
      <c r="B116">
        <v>0</v>
      </c>
      <c r="C116">
        <v>211</v>
      </c>
      <c r="D116">
        <v>0</v>
      </c>
      <c r="E116">
        <v>680.47711551055886</v>
      </c>
      <c r="F116">
        <v>1006.3414397267468</v>
      </c>
      <c r="G116">
        <v>767.46249999999998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313.25479785250087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1540.9185726248318</v>
      </c>
      <c r="X116">
        <v>0</v>
      </c>
      <c r="Y116">
        <v>6.082537859331544</v>
      </c>
      <c r="Z116">
        <v>0</v>
      </c>
      <c r="AA116">
        <v>0.56623044088770236</v>
      </c>
      <c r="AB116">
        <v>470.7068295490177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0.44133676604815492</v>
      </c>
      <c r="AI116">
        <v>0</v>
      </c>
      <c r="AJ116">
        <v>0</v>
      </c>
      <c r="AK116">
        <v>0</v>
      </c>
      <c r="AL116">
        <v>18.262793690314659</v>
      </c>
      <c r="AM116">
        <v>38.166379860813713</v>
      </c>
      <c r="AN116">
        <v>0</v>
      </c>
      <c r="AO116">
        <v>0</v>
      </c>
      <c r="AP116">
        <v>1331.3788404060599</v>
      </c>
      <c r="AQ116">
        <v>0</v>
      </c>
      <c r="AR116">
        <v>0</v>
      </c>
      <c r="AS116">
        <v>1181.7695787225259</v>
      </c>
      <c r="AT116">
        <v>0</v>
      </c>
      <c r="AU116">
        <v>2019.7200878750502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673.47470511666143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10.964901018865781</v>
      </c>
      <c r="BN116">
        <v>0.50256124877797914</v>
      </c>
      <c r="BO116">
        <v>0</v>
      </c>
      <c r="BP116">
        <v>0</v>
      </c>
      <c r="BQ116">
        <v>67.00449215336026</v>
      </c>
    </row>
    <row r="117" spans="1:69" x14ac:dyDescent="0.2">
      <c r="A117" s="41">
        <v>0</v>
      </c>
      <c r="B117">
        <v>0</v>
      </c>
      <c r="C117">
        <v>212</v>
      </c>
      <c r="D117">
        <v>0</v>
      </c>
      <c r="E117">
        <v>340.23855775527943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0.73431173915722159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7777.3358330765086</v>
      </c>
      <c r="X117">
        <v>0</v>
      </c>
      <c r="Y117">
        <v>83.102677689934751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0.3310025745361162</v>
      </c>
      <c r="AI117">
        <v>0</v>
      </c>
      <c r="AJ117">
        <v>0</v>
      </c>
      <c r="AK117">
        <v>6.0875978967715536</v>
      </c>
      <c r="AL117">
        <v>24.350391587086214</v>
      </c>
      <c r="AM117">
        <v>4.5080222907771104</v>
      </c>
      <c r="AN117">
        <v>0</v>
      </c>
      <c r="AO117">
        <v>0</v>
      </c>
      <c r="AP117">
        <v>887.58589360403994</v>
      </c>
      <c r="AQ117">
        <v>0</v>
      </c>
      <c r="AR117">
        <v>0</v>
      </c>
      <c r="AS117">
        <v>472.7078314890104</v>
      </c>
      <c r="AT117">
        <v>0.83437499999999998</v>
      </c>
      <c r="AU117">
        <v>2692.9601171667337</v>
      </c>
      <c r="AV117">
        <v>0</v>
      </c>
      <c r="AW117">
        <v>0</v>
      </c>
      <c r="AX117">
        <v>0</v>
      </c>
      <c r="AY117">
        <v>1201.9133701520598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15.023414313213864</v>
      </c>
      <c r="BP117">
        <v>0</v>
      </c>
      <c r="BQ117">
        <v>61.308109521146562</v>
      </c>
    </row>
    <row r="118" spans="1:69" x14ac:dyDescent="0.2">
      <c r="A118" s="41">
        <v>0</v>
      </c>
      <c r="B118">
        <v>0</v>
      </c>
      <c r="C118">
        <v>213</v>
      </c>
      <c r="D118">
        <v>848.24356262091771</v>
      </c>
      <c r="E118">
        <v>340.23855775527943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3619.7243261087242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0.44133676604815492</v>
      </c>
      <c r="AI118">
        <v>0</v>
      </c>
      <c r="AJ118">
        <v>0</v>
      </c>
      <c r="AK118">
        <v>0</v>
      </c>
      <c r="AL118">
        <v>12.175195793543107</v>
      </c>
      <c r="AM118">
        <v>42.365191960964381</v>
      </c>
      <c r="AN118">
        <v>0</v>
      </c>
      <c r="AO118">
        <v>0</v>
      </c>
      <c r="AP118">
        <v>443.79294680201997</v>
      </c>
      <c r="AQ118">
        <v>0</v>
      </c>
      <c r="AR118">
        <v>0</v>
      </c>
      <c r="AS118">
        <v>2127.1852417005466</v>
      </c>
      <c r="AT118">
        <v>0.55625000000000002</v>
      </c>
      <c r="AU118">
        <v>1009.8600439375251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1171.3316330380499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0.50256124877797914</v>
      </c>
      <c r="BO118">
        <v>0</v>
      </c>
      <c r="BP118">
        <v>0</v>
      </c>
      <c r="BQ118">
        <v>136.94391433408623</v>
      </c>
    </row>
    <row r="119" spans="1:69" x14ac:dyDescent="0.2">
      <c r="A119" s="41">
        <v>0</v>
      </c>
      <c r="B119">
        <v>0</v>
      </c>
      <c r="C119">
        <v>214</v>
      </c>
      <c r="D119">
        <v>106.03044532761471</v>
      </c>
      <c r="E119">
        <v>3965.932377720098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953.03081479185971</v>
      </c>
      <c r="W119">
        <v>5429.5864891630863</v>
      </c>
      <c r="X119">
        <v>0</v>
      </c>
      <c r="Y119">
        <v>23.562232288630831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244.49609871054292</v>
      </c>
      <c r="AL119">
        <v>18.262793690314659</v>
      </c>
      <c r="AM119">
        <v>46.873214251741487</v>
      </c>
      <c r="AN119">
        <v>0</v>
      </c>
      <c r="AO119">
        <v>0</v>
      </c>
      <c r="AP119">
        <v>601.44170638427977</v>
      </c>
      <c r="AQ119">
        <v>0</v>
      </c>
      <c r="AR119">
        <v>0</v>
      </c>
      <c r="AS119">
        <v>0</v>
      </c>
      <c r="AT119">
        <v>1.2515624999999999</v>
      </c>
      <c r="AU119">
        <v>4376.0601903959423</v>
      </c>
      <c r="AV119">
        <v>486.23812459083422</v>
      </c>
      <c r="AW119">
        <v>0</v>
      </c>
      <c r="AX119">
        <v>0</v>
      </c>
      <c r="AY119">
        <v>400.63779005068659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2693.8988204666457</v>
      </c>
      <c r="BG119">
        <v>0</v>
      </c>
      <c r="BH119">
        <v>0</v>
      </c>
      <c r="BI119">
        <v>1624.8508847285632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139.43590753999698</v>
      </c>
      <c r="BP119">
        <v>22.222040093137309</v>
      </c>
      <c r="BQ119">
        <v>49.559220580615893</v>
      </c>
    </row>
    <row r="120" spans="1:69" x14ac:dyDescent="0.2">
      <c r="A120" s="41">
        <v>0</v>
      </c>
      <c r="B120">
        <v>0</v>
      </c>
      <c r="C120">
        <v>291</v>
      </c>
      <c r="D120">
        <v>318.09133598284416</v>
      </c>
      <c r="E120">
        <v>1850.0649503844134</v>
      </c>
      <c r="F120">
        <v>0</v>
      </c>
      <c r="G120">
        <v>767.46249999999998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3263.4100340494715</v>
      </c>
      <c r="X120">
        <v>0</v>
      </c>
      <c r="Y120">
        <v>94.248929154523324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113.57150901056181</v>
      </c>
      <c r="AN120">
        <v>0</v>
      </c>
      <c r="AO120">
        <v>0</v>
      </c>
      <c r="AP120">
        <v>443.79294680201997</v>
      </c>
      <c r="AQ120">
        <v>0</v>
      </c>
      <c r="AR120">
        <v>0</v>
      </c>
      <c r="AS120">
        <v>0</v>
      </c>
      <c r="AT120">
        <v>0.83437499999999998</v>
      </c>
      <c r="AU120">
        <v>5385.9202343334673</v>
      </c>
      <c r="AV120">
        <v>100.71894345437795</v>
      </c>
      <c r="AW120">
        <v>0</v>
      </c>
      <c r="AX120">
        <v>0</v>
      </c>
      <c r="AY120">
        <v>801.27558010137318</v>
      </c>
      <c r="AZ120">
        <v>23.467509708160357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248.92846396069424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146.94761469660392</v>
      </c>
      <c r="BP120">
        <v>0</v>
      </c>
      <c r="BQ120">
        <v>47.707803114329195</v>
      </c>
    </row>
    <row r="121" spans="1:69" x14ac:dyDescent="0.2">
      <c r="A121" s="41">
        <v>0</v>
      </c>
      <c r="B121">
        <v>0</v>
      </c>
      <c r="C121">
        <v>292</v>
      </c>
      <c r="D121">
        <v>0</v>
      </c>
      <c r="E121">
        <v>5061.084131789944</v>
      </c>
      <c r="F121">
        <v>2012.6828794534936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1577.2900576010065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930.75889818710459</v>
      </c>
      <c r="AL121">
        <v>36.525587380629318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0.27812500000000001</v>
      </c>
      <c r="AU121">
        <v>3702.8201611042587</v>
      </c>
      <c r="AV121">
        <v>0</v>
      </c>
      <c r="AW121">
        <v>0</v>
      </c>
      <c r="AX121">
        <v>0</v>
      </c>
      <c r="AY121">
        <v>0</v>
      </c>
      <c r="AZ121">
        <v>11.733754854080178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62.004270341101353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37.558535783034664</v>
      </c>
      <c r="BP121">
        <v>22.222040093137309</v>
      </c>
      <c r="BQ121">
        <v>50.128805637655979</v>
      </c>
    </row>
    <row r="122" spans="1:69" x14ac:dyDescent="0.2">
      <c r="A122" s="41">
        <v>0</v>
      </c>
      <c r="B122">
        <v>0</v>
      </c>
      <c r="C122">
        <v>293</v>
      </c>
      <c r="D122">
        <v>106.03044532761471</v>
      </c>
      <c r="E122">
        <v>3062.147019797515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1882.6051330067116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24.350391587086214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0.27812500000000001</v>
      </c>
      <c r="AU122">
        <v>5722.5402489793087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329.60759339594108</v>
      </c>
      <c r="BG122">
        <v>0</v>
      </c>
      <c r="BH122">
        <v>0</v>
      </c>
      <c r="BI122">
        <v>0</v>
      </c>
      <c r="BJ122">
        <v>549.02626901459553</v>
      </c>
      <c r="BK122">
        <v>0</v>
      </c>
      <c r="BL122">
        <v>0</v>
      </c>
      <c r="BM122">
        <v>0</v>
      </c>
      <c r="BN122">
        <v>0</v>
      </c>
      <c r="BO122">
        <v>15.023414313213864</v>
      </c>
      <c r="BP122">
        <v>2.0475793534200637</v>
      </c>
      <c r="BQ122">
        <v>118.69992272878289</v>
      </c>
    </row>
    <row r="123" spans="1:69" x14ac:dyDescent="0.2">
      <c r="A123" s="41">
        <v>0</v>
      </c>
      <c r="B123">
        <v>0</v>
      </c>
      <c r="C123">
        <v>294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1308.3464671714764</v>
      </c>
      <c r="X123">
        <v>0</v>
      </c>
      <c r="Y123">
        <v>0</v>
      </c>
      <c r="Z123">
        <v>0</v>
      </c>
      <c r="AA123">
        <v>1.9818065431069583</v>
      </c>
      <c r="AB123">
        <v>0</v>
      </c>
      <c r="AC123">
        <v>809.91355729585462</v>
      </c>
      <c r="AD123">
        <v>0</v>
      </c>
      <c r="AE123">
        <v>0</v>
      </c>
      <c r="AF123">
        <v>0</v>
      </c>
      <c r="AG123">
        <v>0</v>
      </c>
      <c r="AH123">
        <v>1.1033419151203874</v>
      </c>
      <c r="AI123">
        <v>0</v>
      </c>
      <c r="AJ123">
        <v>0</v>
      </c>
      <c r="AK123">
        <v>0</v>
      </c>
      <c r="AL123">
        <v>6.0875978967715536</v>
      </c>
      <c r="AM123">
        <v>0</v>
      </c>
      <c r="AN123">
        <v>6.0875978967715536</v>
      </c>
      <c r="AO123">
        <v>0</v>
      </c>
      <c r="AP123">
        <v>0</v>
      </c>
      <c r="AQ123">
        <v>0</v>
      </c>
      <c r="AR123">
        <v>0</v>
      </c>
      <c r="AS123">
        <v>671.51176510250878</v>
      </c>
      <c r="AT123">
        <v>0</v>
      </c>
      <c r="AU123">
        <v>673.24002929168341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4.9699892029396606</v>
      </c>
      <c r="BB123">
        <v>0</v>
      </c>
      <c r="BC123">
        <v>164.14420378063221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2.0102449951119166</v>
      </c>
      <c r="BO123">
        <v>7.5117071566069322</v>
      </c>
      <c r="BP123">
        <v>2.0475793534200637</v>
      </c>
      <c r="BQ123">
        <v>47.138218057289109</v>
      </c>
    </row>
    <row r="124" spans="1:69" x14ac:dyDescent="0.2">
      <c r="A124" s="41">
        <v>0</v>
      </c>
      <c r="B124">
        <v>0</v>
      </c>
      <c r="C124">
        <v>295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2762.7509550109244</v>
      </c>
      <c r="W124">
        <v>3227.038549073297</v>
      </c>
      <c r="X124">
        <v>0</v>
      </c>
      <c r="Y124">
        <v>116.07182317316727</v>
      </c>
      <c r="Z124">
        <v>0</v>
      </c>
      <c r="AA124">
        <v>3.6804978657700653</v>
      </c>
      <c r="AB124">
        <v>0</v>
      </c>
      <c r="AC124">
        <v>809.91355729585462</v>
      </c>
      <c r="AD124">
        <v>0</v>
      </c>
      <c r="AE124">
        <v>0</v>
      </c>
      <c r="AF124">
        <v>0</v>
      </c>
      <c r="AG124">
        <v>0</v>
      </c>
      <c r="AH124">
        <v>0.3310025745361162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423.40532317837847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1298.3113300925249</v>
      </c>
      <c r="AX124">
        <v>0</v>
      </c>
      <c r="AY124">
        <v>801.27558010137318</v>
      </c>
      <c r="AZ124">
        <v>0</v>
      </c>
      <c r="BA124">
        <v>0</v>
      </c>
      <c r="BB124">
        <v>0</v>
      </c>
      <c r="BC124">
        <v>2267.1400429558112</v>
      </c>
      <c r="BD124">
        <v>0</v>
      </c>
      <c r="BE124">
        <v>0</v>
      </c>
      <c r="BF124">
        <v>746.78539188208276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0.29070984172599634</v>
      </c>
      <c r="BP124">
        <v>0</v>
      </c>
      <c r="BQ124">
        <v>87.013428544597858</v>
      </c>
    </row>
    <row r="125" spans="1:69" x14ac:dyDescent="0.2">
      <c r="A125" s="41">
        <v>0</v>
      </c>
      <c r="B125">
        <v>0</v>
      </c>
      <c r="C125">
        <v>296</v>
      </c>
      <c r="D125">
        <v>318.09133598284416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4695.4986878268446</v>
      </c>
      <c r="X125">
        <v>0</v>
      </c>
      <c r="Y125">
        <v>392.70387147718048</v>
      </c>
      <c r="Z125">
        <v>0</v>
      </c>
      <c r="AA125">
        <v>1.1324608817754047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1.5446786811685422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2836.2469889340623</v>
      </c>
      <c r="AT125">
        <v>0</v>
      </c>
      <c r="AU125">
        <v>0</v>
      </c>
      <c r="AV125">
        <v>0</v>
      </c>
      <c r="AW125">
        <v>1122.3011935056375</v>
      </c>
      <c r="AX125">
        <v>0</v>
      </c>
      <c r="AY125">
        <v>2403.8267403041195</v>
      </c>
      <c r="AZ125">
        <v>0</v>
      </c>
      <c r="BA125">
        <v>4.9699892029396606</v>
      </c>
      <c r="BB125">
        <v>0</v>
      </c>
      <c r="BC125">
        <v>210.41443684302891</v>
      </c>
      <c r="BD125">
        <v>0</v>
      </c>
      <c r="BE125">
        <v>0</v>
      </c>
      <c r="BF125">
        <v>746.78539188208276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12.10501261663393</v>
      </c>
    </row>
    <row r="126" spans="1:69" x14ac:dyDescent="0.2">
      <c r="A126" s="41" t="s">
        <v>184</v>
      </c>
      <c r="B126">
        <v>2009</v>
      </c>
      <c r="C126">
        <v>297</v>
      </c>
      <c r="D126">
        <v>0</v>
      </c>
      <c r="E126">
        <v>0</v>
      </c>
      <c r="F126">
        <v>0</v>
      </c>
      <c r="G126">
        <v>767.46249999999998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4949.530010497936</v>
      </c>
      <c r="X126">
        <v>0</v>
      </c>
      <c r="Y126">
        <v>0</v>
      </c>
      <c r="Z126">
        <v>0</v>
      </c>
      <c r="AA126">
        <v>2.2649217635508094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0.44133676604815492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1331.3788404060599</v>
      </c>
      <c r="AQ126">
        <v>0</v>
      </c>
      <c r="AR126">
        <v>0</v>
      </c>
      <c r="AS126">
        <v>709.06174723351558</v>
      </c>
      <c r="AT126">
        <v>0</v>
      </c>
      <c r="AU126">
        <v>1346.4800585833668</v>
      </c>
      <c r="AV126">
        <v>0</v>
      </c>
      <c r="AW126">
        <v>6783.0142959935993</v>
      </c>
      <c r="AX126">
        <v>0</v>
      </c>
      <c r="AY126">
        <v>8012.7558010137318</v>
      </c>
      <c r="AZ126">
        <v>0</v>
      </c>
      <c r="BA126">
        <v>0</v>
      </c>
      <c r="BB126">
        <v>0</v>
      </c>
      <c r="BC126">
        <v>43.101426346724686</v>
      </c>
      <c r="BD126">
        <v>0</v>
      </c>
      <c r="BE126">
        <v>0</v>
      </c>
      <c r="BF126">
        <v>1420.2600969987443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45.044700338669728</v>
      </c>
    </row>
    <row r="127" spans="1:69" x14ac:dyDescent="0.2">
      <c r="A127" s="41">
        <v>0</v>
      </c>
      <c r="B127">
        <v>0</v>
      </c>
      <c r="C127">
        <v>298</v>
      </c>
      <c r="D127">
        <v>0</v>
      </c>
      <c r="E127">
        <v>340.23855775527943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998.39416525239915</v>
      </c>
      <c r="N127">
        <v>67.690693197082425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2590.206758339411</v>
      </c>
      <c r="W127">
        <v>7006.8765467640924</v>
      </c>
      <c r="X127">
        <v>0</v>
      </c>
      <c r="Y127">
        <v>0</v>
      </c>
      <c r="Z127">
        <v>0</v>
      </c>
      <c r="AA127">
        <v>1.9818065431069583</v>
      </c>
      <c r="AB127">
        <v>0</v>
      </c>
      <c r="AC127">
        <v>809.91355729585462</v>
      </c>
      <c r="AD127">
        <v>0</v>
      </c>
      <c r="AE127">
        <v>0</v>
      </c>
      <c r="AF127">
        <v>0</v>
      </c>
      <c r="AG127">
        <v>0</v>
      </c>
      <c r="AH127">
        <v>1.5446786811685422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244.49609871054292</v>
      </c>
      <c r="AO127">
        <v>0</v>
      </c>
      <c r="AP127">
        <v>1331.3788404060599</v>
      </c>
      <c r="AQ127">
        <v>0</v>
      </c>
      <c r="AR127">
        <v>0</v>
      </c>
      <c r="AS127">
        <v>1343.0235302050176</v>
      </c>
      <c r="AT127">
        <v>0</v>
      </c>
      <c r="AU127">
        <v>1346.4800585833668</v>
      </c>
      <c r="AV127">
        <v>0</v>
      </c>
      <c r="AW127">
        <v>0</v>
      </c>
      <c r="AX127">
        <v>0</v>
      </c>
      <c r="AY127">
        <v>1201.9133701520598</v>
      </c>
      <c r="AZ127">
        <v>0</v>
      </c>
      <c r="BA127">
        <v>0</v>
      </c>
      <c r="BB127">
        <v>0</v>
      </c>
      <c r="BC127">
        <v>34.684848873003531</v>
      </c>
      <c r="BD127">
        <v>0</v>
      </c>
      <c r="BE127">
        <v>173.08099887074334</v>
      </c>
      <c r="BF127">
        <v>746.78539188208276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0.50256124877797914</v>
      </c>
      <c r="BO127">
        <v>7.5117071566069322</v>
      </c>
      <c r="BP127">
        <v>0</v>
      </c>
      <c r="BQ127">
        <v>9.2425018648291513</v>
      </c>
    </row>
    <row r="128" spans="1:69" x14ac:dyDescent="0.2">
      <c r="A128" s="41">
        <v>0</v>
      </c>
      <c r="B128">
        <v>0</v>
      </c>
      <c r="C128">
        <v>303</v>
      </c>
      <c r="D128">
        <v>106.03044532761471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2.593034515359999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10850</v>
      </c>
      <c r="T128">
        <v>0</v>
      </c>
      <c r="U128">
        <v>0</v>
      </c>
      <c r="V128">
        <v>476.51540739592986</v>
      </c>
      <c r="W128">
        <v>2347.7493439134223</v>
      </c>
      <c r="X128">
        <v>0</v>
      </c>
      <c r="Y128">
        <v>392.70387147718048</v>
      </c>
      <c r="Z128">
        <v>0</v>
      </c>
      <c r="AA128">
        <v>0.28311522044385118</v>
      </c>
      <c r="AB128">
        <v>0</v>
      </c>
      <c r="AC128">
        <v>809.91355729585462</v>
      </c>
      <c r="AD128">
        <v>0</v>
      </c>
      <c r="AE128">
        <v>0.28343781399777773</v>
      </c>
      <c r="AF128">
        <v>0</v>
      </c>
      <c r="AG128">
        <v>0</v>
      </c>
      <c r="AH128">
        <v>0</v>
      </c>
      <c r="AI128">
        <v>0</v>
      </c>
      <c r="AJ128">
        <v>4792.9198364691711</v>
      </c>
      <c r="AK128">
        <v>1033.6396409228757</v>
      </c>
      <c r="AL128">
        <v>6.0875978967715536</v>
      </c>
      <c r="AM128">
        <v>0</v>
      </c>
      <c r="AN128">
        <v>57.114037236404933</v>
      </c>
      <c r="AO128">
        <v>0</v>
      </c>
      <c r="AP128">
        <v>2662.7576808121198</v>
      </c>
      <c r="AQ128">
        <v>0</v>
      </c>
      <c r="AR128">
        <v>12596.443914628733</v>
      </c>
      <c r="AS128">
        <v>335.75588255125439</v>
      </c>
      <c r="AT128">
        <v>0</v>
      </c>
      <c r="AU128">
        <v>336.62001464584171</v>
      </c>
      <c r="AV128">
        <v>486.23812459083422</v>
      </c>
      <c r="AW128">
        <v>0</v>
      </c>
      <c r="AX128">
        <v>0</v>
      </c>
      <c r="AY128">
        <v>4407.0156905575523</v>
      </c>
      <c r="AZ128">
        <v>0</v>
      </c>
      <c r="BA128">
        <v>0</v>
      </c>
      <c r="BB128">
        <v>0</v>
      </c>
      <c r="BC128">
        <v>129.30427904017407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73.764517190027959</v>
      </c>
      <c r="BP128">
        <v>0</v>
      </c>
      <c r="BQ128">
        <v>9.684010093307144</v>
      </c>
    </row>
    <row r="129" spans="1:69" x14ac:dyDescent="0.2">
      <c r="A129" s="41">
        <v>0</v>
      </c>
      <c r="B129">
        <v>0</v>
      </c>
      <c r="C129">
        <v>304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1841.8339700072829</v>
      </c>
      <c r="W129">
        <v>7006.8765467640924</v>
      </c>
      <c r="X129">
        <v>0</v>
      </c>
      <c r="Y129">
        <v>117.81116144315415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0.28343781399777773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6.0875978967715536</v>
      </c>
      <c r="AM129">
        <v>0</v>
      </c>
      <c r="AN129">
        <v>6.0875978967715536</v>
      </c>
      <c r="AO129">
        <v>2880.9534452526532</v>
      </c>
      <c r="AP129">
        <v>1331.3788404060599</v>
      </c>
      <c r="AQ129">
        <v>423.40532317837847</v>
      </c>
      <c r="AR129">
        <v>8891.6074691496942</v>
      </c>
      <c r="AS129">
        <v>0</v>
      </c>
      <c r="AT129">
        <v>0</v>
      </c>
      <c r="AU129">
        <v>1009.8600439375251</v>
      </c>
      <c r="AV129">
        <v>486.23812459083422</v>
      </c>
      <c r="AW129">
        <v>6491.5566504626249</v>
      </c>
      <c r="AX129">
        <v>0</v>
      </c>
      <c r="AY129">
        <v>3605.7401104561795</v>
      </c>
      <c r="AZ129">
        <v>0</v>
      </c>
      <c r="BA129">
        <v>0</v>
      </c>
      <c r="BB129">
        <v>0</v>
      </c>
      <c r="BC129">
        <v>58.916042316048099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65.962100191695029</v>
      </c>
      <c r="BP129">
        <v>0</v>
      </c>
      <c r="BQ129">
        <v>27.485405342154777</v>
      </c>
    </row>
    <row r="130" spans="1:69" x14ac:dyDescent="0.2">
      <c r="A130" s="41">
        <v>0</v>
      </c>
      <c r="B130">
        <v>0</v>
      </c>
      <c r="C130">
        <v>305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6239.5484671407921</v>
      </c>
      <c r="X130">
        <v>0</v>
      </c>
      <c r="Y130">
        <v>0</v>
      </c>
      <c r="Z130">
        <v>0</v>
      </c>
      <c r="AA130">
        <v>0.56623044088770236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0.11033419151203873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262.75889240085758</v>
      </c>
      <c r="AO130">
        <v>1440.4767226263266</v>
      </c>
      <c r="AP130">
        <v>1775.1717872080799</v>
      </c>
      <c r="AQ130">
        <v>0</v>
      </c>
      <c r="AR130">
        <v>0</v>
      </c>
      <c r="AS130">
        <v>0</v>
      </c>
      <c r="AT130">
        <v>0</v>
      </c>
      <c r="AU130">
        <v>3029.5801318125755</v>
      </c>
      <c r="AV130">
        <v>0</v>
      </c>
      <c r="AW130">
        <v>0</v>
      </c>
      <c r="AX130">
        <v>0</v>
      </c>
      <c r="AY130">
        <v>400.63779005068659</v>
      </c>
      <c r="AZ130">
        <v>0</v>
      </c>
      <c r="BA130">
        <v>0</v>
      </c>
      <c r="BB130">
        <v>0</v>
      </c>
      <c r="BC130">
        <v>410.99135876106288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10.964901018865781</v>
      </c>
      <c r="BN130">
        <v>12.30385653569728</v>
      </c>
      <c r="BO130">
        <v>65.962100191695029</v>
      </c>
      <c r="BP130">
        <v>2.0475793534200637</v>
      </c>
      <c r="BQ130">
        <v>46.4973018526658</v>
      </c>
    </row>
    <row r="131" spans="1:69" x14ac:dyDescent="0.2">
      <c r="A131" s="41">
        <v>0</v>
      </c>
      <c r="B131">
        <v>0</v>
      </c>
      <c r="C131">
        <v>306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2580.3214493667779</v>
      </c>
      <c r="X131">
        <v>0</v>
      </c>
      <c r="Y131">
        <v>0</v>
      </c>
      <c r="Z131">
        <v>0</v>
      </c>
      <c r="AA131">
        <v>1.9818065431069583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0.44133676604815492</v>
      </c>
      <c r="AI131">
        <v>0</v>
      </c>
      <c r="AJ131">
        <v>0</v>
      </c>
      <c r="AK131">
        <v>244.49609871054292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472.7078314890104</v>
      </c>
      <c r="AT131">
        <v>0</v>
      </c>
      <c r="AU131">
        <v>673.24002929168341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34.789924420577627</v>
      </c>
      <c r="BB131">
        <v>0</v>
      </c>
      <c r="BC131">
        <v>0</v>
      </c>
      <c r="BD131">
        <v>0</v>
      </c>
      <c r="BE131">
        <v>0</v>
      </c>
      <c r="BF131">
        <v>248.92846396069424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61.664233197249828</v>
      </c>
    </row>
    <row r="132" spans="1:69" x14ac:dyDescent="0.2">
      <c r="A132" s="41">
        <v>0</v>
      </c>
      <c r="B132">
        <v>0</v>
      </c>
      <c r="C132">
        <v>307</v>
      </c>
      <c r="D132">
        <v>0</v>
      </c>
      <c r="E132">
        <v>680.47711551055886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700.44716671055994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4051.9127948094419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244.49609871054292</v>
      </c>
      <c r="AO132">
        <v>0</v>
      </c>
      <c r="AP132">
        <v>2662.7576808121198</v>
      </c>
      <c r="AQ132">
        <v>0</v>
      </c>
      <c r="AR132">
        <v>0</v>
      </c>
      <c r="AS132">
        <v>0</v>
      </c>
      <c r="AT132">
        <v>0.27812500000000001</v>
      </c>
      <c r="AU132">
        <v>673.24002929168341</v>
      </c>
      <c r="AV132">
        <v>486.23812459083422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346.16199774148669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65.962100191695029</v>
      </c>
      <c r="BP132">
        <v>0</v>
      </c>
      <c r="BQ132">
        <v>97.780951198984027</v>
      </c>
    </row>
    <row r="133" spans="1:69" x14ac:dyDescent="0.2">
      <c r="A133" s="41">
        <v>0</v>
      </c>
      <c r="B133">
        <v>0</v>
      </c>
      <c r="C133">
        <v>308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4695.4986878268446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36.525587380629318</v>
      </c>
      <c r="AM133">
        <v>4.5080222907771104</v>
      </c>
      <c r="AN133">
        <v>108.14047657603831</v>
      </c>
      <c r="AO133">
        <v>0</v>
      </c>
      <c r="AP133">
        <v>443.79294680201997</v>
      </c>
      <c r="AQ133">
        <v>521.74133423209844</v>
      </c>
      <c r="AR133">
        <v>0</v>
      </c>
      <c r="AS133">
        <v>0</v>
      </c>
      <c r="AT133">
        <v>0.55625000000000002</v>
      </c>
      <c r="AU133">
        <v>2692.9601171667337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34.684848873003531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1.0051224975559583</v>
      </c>
      <c r="BO133">
        <v>7.5117071566069322</v>
      </c>
      <c r="BP133">
        <v>2.0475793534200637</v>
      </c>
      <c r="BQ133">
        <v>44.076299329339015</v>
      </c>
    </row>
    <row r="134" spans="1:69" x14ac:dyDescent="0.2">
      <c r="A134" s="41">
        <v>0</v>
      </c>
      <c r="B134">
        <v>0</v>
      </c>
      <c r="C134">
        <v>309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2849.265039796308</v>
      </c>
      <c r="X134">
        <v>0</v>
      </c>
      <c r="Y134">
        <v>157.08154859087219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259.74157899187929</v>
      </c>
      <c r="AJ134">
        <v>0</v>
      </c>
      <c r="AK134">
        <v>0</v>
      </c>
      <c r="AL134">
        <v>30.43798948385777</v>
      </c>
      <c r="AM134">
        <v>22.540111453885551</v>
      </c>
      <c r="AN134">
        <v>244.49609871054292</v>
      </c>
      <c r="AO134">
        <v>0</v>
      </c>
      <c r="AP134">
        <v>443.79294680201997</v>
      </c>
      <c r="AQ134">
        <v>423.40532317837847</v>
      </c>
      <c r="AR134">
        <v>0</v>
      </c>
      <c r="AS134">
        <v>1007.2676476537631</v>
      </c>
      <c r="AT134">
        <v>0.6953125</v>
      </c>
      <c r="AU134">
        <v>2356.3401025208918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7.8024169983329283</v>
      </c>
      <c r="BP134">
        <v>0</v>
      </c>
      <c r="BQ134">
        <v>16.9470176632875</v>
      </c>
    </row>
    <row r="135" spans="1:69" x14ac:dyDescent="0.2">
      <c r="A135" s="41">
        <v>0</v>
      </c>
      <c r="B135">
        <v>0</v>
      </c>
      <c r="C135">
        <v>310</v>
      </c>
      <c r="D135">
        <v>0</v>
      </c>
      <c r="E135">
        <v>340.23855775527943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0.24477057971907384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2616.6929343429529</v>
      </c>
      <c r="X135">
        <v>0</v>
      </c>
      <c r="Y135">
        <v>16.012281752053795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244.49609871054292</v>
      </c>
      <c r="AL135">
        <v>24.350391587086214</v>
      </c>
      <c r="AM135">
        <v>13.524066872331332</v>
      </c>
      <c r="AN135">
        <v>244.49609871054292</v>
      </c>
      <c r="AO135">
        <v>0</v>
      </c>
      <c r="AP135">
        <v>2662.7576808121198</v>
      </c>
      <c r="AQ135">
        <v>0</v>
      </c>
      <c r="AR135">
        <v>0</v>
      </c>
      <c r="AS135">
        <v>945.4156629780208</v>
      </c>
      <c r="AT135">
        <v>1.1125</v>
      </c>
      <c r="AU135">
        <v>3702.8201611042587</v>
      </c>
      <c r="AV135">
        <v>972.47624918166844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497.85692792138849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4.0951587068401274</v>
      </c>
      <c r="BQ135">
        <v>64.825589882366145</v>
      </c>
    </row>
    <row r="136" spans="1:69" x14ac:dyDescent="0.2">
      <c r="A136" s="41">
        <v>0</v>
      </c>
      <c r="B136">
        <v>0</v>
      </c>
      <c r="C136">
        <v>311</v>
      </c>
      <c r="D136">
        <v>0</v>
      </c>
      <c r="E136">
        <v>1360.9542310211177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7006.8765467640924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809.91355729585462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37.857169670187268</v>
      </c>
      <c r="AN136">
        <v>244.49609871054292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0.55625000000000002</v>
      </c>
      <c r="AU136">
        <v>1346.4800585833668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1624.8508847285632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31.116909127144957</v>
      </c>
    </row>
    <row r="137" spans="1:69" x14ac:dyDescent="0.2">
      <c r="A137" s="41">
        <v>0</v>
      </c>
      <c r="B137">
        <v>0</v>
      </c>
      <c r="C137">
        <v>312</v>
      </c>
      <c r="D137">
        <v>0</v>
      </c>
      <c r="E137">
        <v>680.47711551055886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5752.9450390163456</v>
      </c>
      <c r="X137">
        <v>0</v>
      </c>
      <c r="Y137">
        <v>15.206344648328859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12.175195793543107</v>
      </c>
      <c r="AM137">
        <v>9.0160445815542207</v>
      </c>
      <c r="AN137">
        <v>244.49609871054292</v>
      </c>
      <c r="AO137">
        <v>0</v>
      </c>
      <c r="AP137">
        <v>1360.5321723508191</v>
      </c>
      <c r="AQ137">
        <v>846.81064635675693</v>
      </c>
      <c r="AR137">
        <v>0</v>
      </c>
      <c r="AS137">
        <v>0</v>
      </c>
      <c r="AT137">
        <v>0.55625000000000002</v>
      </c>
      <c r="AU137">
        <v>2356.3401025208918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14.909967608818981</v>
      </c>
      <c r="BB137">
        <v>0</v>
      </c>
      <c r="BC137">
        <v>0</v>
      </c>
      <c r="BD137">
        <v>0</v>
      </c>
      <c r="BE137">
        <v>0</v>
      </c>
      <c r="BF137">
        <v>2020.4241153499843</v>
      </c>
      <c r="BG137">
        <v>0</v>
      </c>
      <c r="BH137">
        <v>0</v>
      </c>
      <c r="BI137">
        <v>0</v>
      </c>
      <c r="BJ137">
        <v>759.67819720000477</v>
      </c>
      <c r="BK137">
        <v>0</v>
      </c>
      <c r="BL137">
        <v>0</v>
      </c>
      <c r="BM137">
        <v>0</v>
      </c>
      <c r="BN137">
        <v>0</v>
      </c>
      <c r="BO137">
        <v>15.314124154939861</v>
      </c>
      <c r="BP137">
        <v>0</v>
      </c>
      <c r="BQ137">
        <v>74.338830870923843</v>
      </c>
    </row>
    <row r="138" spans="1:69" x14ac:dyDescent="0.2">
      <c r="A138" s="41">
        <v>0</v>
      </c>
      <c r="B138">
        <v>0</v>
      </c>
      <c r="C138">
        <v>313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700.44716671055994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5429.5864891630863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930.75889818710459</v>
      </c>
      <c r="AL138">
        <v>156.84125975021072</v>
      </c>
      <c r="AM138">
        <v>0</v>
      </c>
      <c r="AN138">
        <v>0</v>
      </c>
      <c r="AO138">
        <v>0</v>
      </c>
      <c r="AP138">
        <v>887.58589360403994</v>
      </c>
      <c r="AQ138">
        <v>0</v>
      </c>
      <c r="AR138">
        <v>0</v>
      </c>
      <c r="AS138">
        <v>671.51176510250878</v>
      </c>
      <c r="AT138">
        <v>0.97343749999999996</v>
      </c>
      <c r="AU138">
        <v>3029.5801318125755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4.9699892029396606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242.00460433547849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1.5076837463339374</v>
      </c>
      <c r="BO138">
        <v>30.628248309879723</v>
      </c>
      <c r="BP138">
        <v>0</v>
      </c>
      <c r="BQ138">
        <v>100.25761127531196</v>
      </c>
    </row>
    <row r="139" spans="1:69" x14ac:dyDescent="0.2">
      <c r="A139" s="41">
        <v>0</v>
      </c>
      <c r="B139">
        <v>0</v>
      </c>
      <c r="C139">
        <v>314</v>
      </c>
      <c r="D139">
        <v>0</v>
      </c>
      <c r="E139">
        <v>1360.9542310211177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2078.8057534838922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809.91355729585462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244.49609871054292</v>
      </c>
      <c r="AL139">
        <v>69.289233029948036</v>
      </c>
      <c r="AM139">
        <v>84.730383921928762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0.41718749999999999</v>
      </c>
      <c r="AU139">
        <v>2692.9601171667337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51.054514370799325</v>
      </c>
    </row>
    <row r="140" spans="1:69" x14ac:dyDescent="0.2">
      <c r="A140" s="41">
        <v>0</v>
      </c>
      <c r="B140">
        <v>0</v>
      </c>
      <c r="C140">
        <v>315</v>
      </c>
      <c r="D140">
        <v>636.18267196568831</v>
      </c>
      <c r="E140">
        <v>2041.4313465316766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181.55648642959628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12.175195793543107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4039.4401757501005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1137.8025435833395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19.368020186614288</v>
      </c>
    </row>
    <row r="141" spans="1:69" x14ac:dyDescent="0.2">
      <c r="A141" s="41">
        <v>0</v>
      </c>
      <c r="B141">
        <v>0</v>
      </c>
      <c r="C141">
        <v>316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537.88718085906044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244.49609871054292</v>
      </c>
      <c r="AL141">
        <v>54.788381070943984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0.41718749999999999</v>
      </c>
      <c r="AU141">
        <v>3702.8201611042587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0.40151206795507166</v>
      </c>
      <c r="BC141">
        <v>0</v>
      </c>
      <c r="BD141">
        <v>0</v>
      </c>
      <c r="BE141">
        <v>0</v>
      </c>
      <c r="BF141">
        <v>248.92846396069424</v>
      </c>
      <c r="BG141">
        <v>0</v>
      </c>
      <c r="BH141">
        <v>0</v>
      </c>
      <c r="BI141">
        <v>0</v>
      </c>
      <c r="BJ141">
        <v>823.53940352189329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100.25761127531196</v>
      </c>
    </row>
    <row r="142" spans="1:69" x14ac:dyDescent="0.2">
      <c r="A142" s="41">
        <v>0</v>
      </c>
      <c r="B142">
        <v>0</v>
      </c>
      <c r="C142">
        <v>317</v>
      </c>
      <c r="D142">
        <v>106.03044532761471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171.34211170921478</v>
      </c>
      <c r="AM142">
        <v>9.0160445815542207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292.76115421651144</v>
      </c>
      <c r="AT142">
        <v>0</v>
      </c>
      <c r="AU142">
        <v>1346.4800585833668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50.128805637655979</v>
      </c>
    </row>
    <row r="143" spans="1:69" x14ac:dyDescent="0.2">
      <c r="A143" s="41">
        <v>0</v>
      </c>
      <c r="B143">
        <v>0</v>
      </c>
      <c r="C143">
        <v>318</v>
      </c>
      <c r="D143">
        <v>212.06089065522943</v>
      </c>
      <c r="E143">
        <v>1020.7156732658383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70.589905523267788</v>
      </c>
      <c r="S143">
        <v>0</v>
      </c>
      <c r="T143">
        <v>0</v>
      </c>
      <c r="U143">
        <v>0</v>
      </c>
      <c r="V143">
        <v>0</v>
      </c>
      <c r="W143">
        <v>2616.6929343429529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809.91355729585462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75.376830926719592</v>
      </c>
      <c r="AM143">
        <v>4.5080222907771104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333.94096715000899</v>
      </c>
      <c r="AT143">
        <v>0</v>
      </c>
      <c r="AU143">
        <v>1346.4800585833668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50.484929313759238</v>
      </c>
    </row>
    <row r="144" spans="1:69" x14ac:dyDescent="0.2">
      <c r="A144" s="41">
        <v>0</v>
      </c>
      <c r="B144">
        <v>0</v>
      </c>
      <c r="C144">
        <v>319</v>
      </c>
      <c r="D144">
        <v>0</v>
      </c>
      <c r="E144">
        <v>1020.7156732658383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1075.7743617181209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244.49609871054292</v>
      </c>
      <c r="AL144">
        <v>24.350391587086214</v>
      </c>
      <c r="AM144">
        <v>46.873214251741487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1.1125</v>
      </c>
      <c r="AU144">
        <v>4712.6802050417837</v>
      </c>
      <c r="AV144">
        <v>0</v>
      </c>
      <c r="AW144">
        <v>0</v>
      </c>
      <c r="AX144">
        <v>0</v>
      </c>
      <c r="AY144">
        <v>0</v>
      </c>
      <c r="AZ144">
        <v>7.8225032360534517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1493.5707837641655</v>
      </c>
      <c r="BG144">
        <v>0</v>
      </c>
      <c r="BH144">
        <v>0</v>
      </c>
      <c r="BI144">
        <v>0</v>
      </c>
      <c r="BJ144">
        <v>556.21662427600688</v>
      </c>
      <c r="BK144">
        <v>0</v>
      </c>
      <c r="BL144">
        <v>0</v>
      </c>
      <c r="BM144">
        <v>0</v>
      </c>
      <c r="BN144">
        <v>0</v>
      </c>
      <c r="BO144">
        <v>0.87212952517798903</v>
      </c>
      <c r="BP144">
        <v>0</v>
      </c>
      <c r="BQ144">
        <v>100.25761127531196</v>
      </c>
    </row>
    <row r="145" spans="1:69" x14ac:dyDescent="0.2">
      <c r="A145" s="41">
        <v>0</v>
      </c>
      <c r="B145">
        <v>0</v>
      </c>
      <c r="C145">
        <v>320</v>
      </c>
      <c r="D145">
        <v>0</v>
      </c>
      <c r="E145">
        <v>1360.9542310211177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573.75660740446028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5429.5864891630863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0.55625000000000002</v>
      </c>
      <c r="AU145">
        <v>1346.4800585833668</v>
      </c>
      <c r="AV145">
        <v>201.4378869087559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">
      <c r="A146" s="41">
        <v>0</v>
      </c>
      <c r="B146">
        <v>0</v>
      </c>
      <c r="C146">
        <v>321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6309.1602304040262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0.28343781399777773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175.10405344052538</v>
      </c>
      <c r="AM146">
        <v>0</v>
      </c>
      <c r="AN146">
        <v>244.49609871054292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1009.8600439375251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6.052506308316965</v>
      </c>
    </row>
    <row r="147" spans="1:69" x14ac:dyDescent="0.2">
      <c r="A147" s="41">
        <v>0</v>
      </c>
      <c r="B147">
        <v>0</v>
      </c>
      <c r="C147">
        <v>322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1603.3912240949619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585.86122680541723</v>
      </c>
      <c r="V147">
        <v>0</v>
      </c>
      <c r="W147">
        <v>2311.3778589372478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2356.3401025208918</v>
      </c>
      <c r="AV147">
        <v>0</v>
      </c>
      <c r="AW147">
        <v>1419.4365853781251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3413.4076307500181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">
      <c r="A148" s="41">
        <v>0</v>
      </c>
      <c r="B148">
        <v>0</v>
      </c>
      <c r="C148">
        <v>323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140.80000000000001</v>
      </c>
      <c r="J148">
        <v>0</v>
      </c>
      <c r="K148">
        <v>0</v>
      </c>
      <c r="L148">
        <v>0</v>
      </c>
      <c r="M148">
        <v>998.39416525239915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3619.7243261087242</v>
      </c>
      <c r="X148">
        <v>0</v>
      </c>
      <c r="Y148">
        <v>102.10300658406693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24.350391587086214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3029.5801318125755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10.964901018865781</v>
      </c>
      <c r="BN148">
        <v>0</v>
      </c>
      <c r="BO148">
        <v>0</v>
      </c>
      <c r="BP148">
        <v>0</v>
      </c>
      <c r="BQ148">
        <v>15.337700449333481</v>
      </c>
    </row>
    <row r="149" spans="1:69" x14ac:dyDescent="0.2">
      <c r="A149" s="41">
        <v>0</v>
      </c>
      <c r="B149">
        <v>0</v>
      </c>
      <c r="C149">
        <v>324</v>
      </c>
      <c r="D149">
        <v>848.24356262091771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806.83077128859065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1331.3788404060599</v>
      </c>
      <c r="AQ149">
        <v>0</v>
      </c>
      <c r="AR149">
        <v>0</v>
      </c>
      <c r="AS149">
        <v>0</v>
      </c>
      <c r="AT149">
        <v>0</v>
      </c>
      <c r="AU149">
        <v>2019.7200878750502</v>
      </c>
      <c r="AV149">
        <v>0</v>
      </c>
      <c r="AW149">
        <v>1656.0093496078127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2981.6744427047388</v>
      </c>
      <c r="BJ149">
        <v>1519.3563944000095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31.68649418418504</v>
      </c>
    </row>
    <row r="150" spans="1:69" x14ac:dyDescent="0.2">
      <c r="A150" s="41">
        <v>0</v>
      </c>
      <c r="B150">
        <v>0</v>
      </c>
      <c r="C150">
        <v>338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801.89024778739986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4731.8701728030192</v>
      </c>
      <c r="X150">
        <v>0</v>
      </c>
      <c r="Y150">
        <v>70.686696865892486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2692.9601171667337</v>
      </c>
      <c r="AV150">
        <v>0</v>
      </c>
      <c r="AW150">
        <v>0</v>
      </c>
      <c r="AX150">
        <v>0</v>
      </c>
      <c r="AY150">
        <v>801.27558010137318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88.497221661515823</v>
      </c>
      <c r="BP150">
        <v>0</v>
      </c>
      <c r="BQ150">
        <v>0</v>
      </c>
    </row>
    <row r="151" spans="1:69" x14ac:dyDescent="0.2">
      <c r="A151" s="41">
        <v>0</v>
      </c>
      <c r="B151">
        <v>0</v>
      </c>
      <c r="C151">
        <v>339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818.5927999638775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0.3310025745361162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244.49609871054292</v>
      </c>
      <c r="AO151">
        <v>0</v>
      </c>
      <c r="AP151">
        <v>0</v>
      </c>
      <c r="AQ151">
        <v>0</v>
      </c>
      <c r="AR151">
        <v>0</v>
      </c>
      <c r="AS151">
        <v>335.75588255125439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10.813064467072175</v>
      </c>
      <c r="BF151">
        <v>0</v>
      </c>
      <c r="BG151">
        <v>242.00460433547849</v>
      </c>
      <c r="BH151">
        <v>0</v>
      </c>
      <c r="BI151">
        <v>0</v>
      </c>
      <c r="BJ151">
        <v>1137.8025435833395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44.802600086337051</v>
      </c>
    </row>
    <row r="152" spans="1:69" x14ac:dyDescent="0.2">
      <c r="A152" s="41">
        <v>0</v>
      </c>
      <c r="B152">
        <v>0</v>
      </c>
      <c r="C152">
        <v>340</v>
      </c>
      <c r="D152">
        <v>0</v>
      </c>
      <c r="E152">
        <v>340.23855775527943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537.88718085906044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36.525587380629318</v>
      </c>
      <c r="AM152">
        <v>0</v>
      </c>
      <c r="AN152">
        <v>0</v>
      </c>
      <c r="AO152">
        <v>0</v>
      </c>
      <c r="AP152">
        <v>443.79294680201997</v>
      </c>
      <c r="AQ152">
        <v>423.40532317837847</v>
      </c>
      <c r="AR152">
        <v>740.96728909580781</v>
      </c>
      <c r="AS152">
        <v>0</v>
      </c>
      <c r="AT152">
        <v>0</v>
      </c>
      <c r="AU152">
        <v>4376.0601903959423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274.51313450729776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40.928996049014195</v>
      </c>
    </row>
    <row r="153" spans="1:69" x14ac:dyDescent="0.2">
      <c r="A153" s="41">
        <v>0</v>
      </c>
      <c r="B153">
        <v>0</v>
      </c>
      <c r="C153">
        <v>341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1019.3675821639105</v>
      </c>
      <c r="L153">
        <v>0</v>
      </c>
      <c r="M153">
        <v>0</v>
      </c>
      <c r="N153">
        <v>0</v>
      </c>
      <c r="O153">
        <v>590.49782747127915</v>
      </c>
      <c r="P153">
        <v>0</v>
      </c>
      <c r="Q153">
        <v>286.87830370223014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1668.0765020009105</v>
      </c>
      <c r="X153">
        <v>0</v>
      </c>
      <c r="Y153">
        <v>76.80143602544922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740.96728909580781</v>
      </c>
      <c r="AS153">
        <v>0</v>
      </c>
      <c r="AT153">
        <v>0</v>
      </c>
      <c r="AU153">
        <v>1346.4800585833668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0.58141968345199269</v>
      </c>
      <c r="BP153">
        <v>0</v>
      </c>
      <c r="BQ153">
        <v>8.0320006031657591</v>
      </c>
    </row>
    <row r="154" spans="1:69" x14ac:dyDescent="0.2">
      <c r="A154" s="41">
        <v>0</v>
      </c>
      <c r="B154">
        <v>0</v>
      </c>
      <c r="C154">
        <v>342</v>
      </c>
      <c r="D154">
        <v>0</v>
      </c>
      <c r="E154">
        <v>680.47711551055886</v>
      </c>
      <c r="F154">
        <v>1006.3414397267468</v>
      </c>
      <c r="G154">
        <v>0</v>
      </c>
      <c r="H154">
        <v>0</v>
      </c>
      <c r="I154">
        <v>0</v>
      </c>
      <c r="J154">
        <v>0</v>
      </c>
      <c r="K154">
        <v>13671.565820627478</v>
      </c>
      <c r="L154">
        <v>0</v>
      </c>
      <c r="M154">
        <v>0</v>
      </c>
      <c r="N154">
        <v>0</v>
      </c>
      <c r="O154">
        <v>887.70306266338639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6236.4172604516771</v>
      </c>
      <c r="X154">
        <v>0</v>
      </c>
      <c r="Y154">
        <v>255.70587863496536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12.175195793543107</v>
      </c>
      <c r="AO154">
        <v>0</v>
      </c>
      <c r="AP154">
        <v>1331.3788404060599</v>
      </c>
      <c r="AQ154">
        <v>0</v>
      </c>
      <c r="AR154">
        <v>2222.9018672874236</v>
      </c>
      <c r="AS154">
        <v>0</v>
      </c>
      <c r="AT154">
        <v>0</v>
      </c>
      <c r="AU154">
        <v>3702.8201611042587</v>
      </c>
      <c r="AV154">
        <v>0</v>
      </c>
      <c r="AW154">
        <v>0</v>
      </c>
      <c r="AX154">
        <v>2000</v>
      </c>
      <c r="AY154">
        <v>0</v>
      </c>
      <c r="AZ154">
        <v>0</v>
      </c>
      <c r="BA154">
        <v>0</v>
      </c>
      <c r="BB154">
        <v>0</v>
      </c>
      <c r="BC154">
        <v>328.28840756126442</v>
      </c>
      <c r="BD154">
        <v>0</v>
      </c>
      <c r="BE154">
        <v>0</v>
      </c>
      <c r="BF154">
        <v>0</v>
      </c>
      <c r="BG154">
        <v>242.00460433547849</v>
      </c>
      <c r="BH154">
        <v>0</v>
      </c>
      <c r="BI154">
        <v>0</v>
      </c>
      <c r="BJ154">
        <v>2384.5290819285678</v>
      </c>
      <c r="BK154">
        <v>549.02626901459553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14.853499944668124</v>
      </c>
    </row>
    <row r="155" spans="1:69" x14ac:dyDescent="0.2">
      <c r="A155" s="41">
        <v>0</v>
      </c>
      <c r="B155">
        <v>0</v>
      </c>
      <c r="C155">
        <v>343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1400.8943334211199</v>
      </c>
      <c r="R155">
        <v>261.42128550317625</v>
      </c>
      <c r="S155">
        <v>0</v>
      </c>
      <c r="T155">
        <v>0</v>
      </c>
      <c r="U155">
        <v>0</v>
      </c>
      <c r="V155">
        <v>0</v>
      </c>
      <c r="W155">
        <v>2885.6365247724825</v>
      </c>
      <c r="X155">
        <v>0</v>
      </c>
      <c r="Y155">
        <v>824.73224053128433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2415.941563233283</v>
      </c>
      <c r="AK155">
        <v>0</v>
      </c>
      <c r="AL155">
        <v>12.175195793543107</v>
      </c>
      <c r="AM155">
        <v>0</v>
      </c>
      <c r="AN155">
        <v>0</v>
      </c>
      <c r="AO155">
        <v>0</v>
      </c>
      <c r="AP155">
        <v>443.79294680201997</v>
      </c>
      <c r="AQ155">
        <v>0</v>
      </c>
      <c r="AR155">
        <v>1481.9345781916156</v>
      </c>
      <c r="AS155">
        <v>0</v>
      </c>
      <c r="AT155">
        <v>0</v>
      </c>
      <c r="AU155">
        <v>3366.2001464584173</v>
      </c>
      <c r="AV155">
        <v>1073.5977696809996</v>
      </c>
      <c r="AW155">
        <v>0</v>
      </c>
      <c r="AX155">
        <v>0</v>
      </c>
      <c r="AY155">
        <v>0</v>
      </c>
      <c r="AZ155">
        <v>23.467509708160357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3144.2072791285727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3.8736040373228575</v>
      </c>
    </row>
    <row r="156" spans="1:69" x14ac:dyDescent="0.2">
      <c r="A156" s="41">
        <v>0</v>
      </c>
      <c r="B156">
        <v>0</v>
      </c>
      <c r="C156">
        <v>344</v>
      </c>
      <c r="D156">
        <v>0</v>
      </c>
      <c r="E156">
        <v>0</v>
      </c>
      <c r="F156">
        <v>1006.3414397267468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700.44716671055994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3592.9929694155271</v>
      </c>
      <c r="X156">
        <v>0</v>
      </c>
      <c r="Y156">
        <v>196.35193573859024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4201.7624999999998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6668.3490934757683</v>
      </c>
      <c r="AS156">
        <v>0</v>
      </c>
      <c r="AT156">
        <v>0.13906250000000001</v>
      </c>
      <c r="AU156">
        <v>1346.4800585833668</v>
      </c>
      <c r="AV156">
        <v>0</v>
      </c>
      <c r="AW156">
        <v>0</v>
      </c>
      <c r="AX156">
        <v>0</v>
      </c>
      <c r="AY156">
        <v>1201.9133701520598</v>
      </c>
      <c r="AZ156">
        <v>15.645006472106903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248.92846396069424</v>
      </c>
      <c r="BG156">
        <v>0</v>
      </c>
      <c r="BH156">
        <v>0</v>
      </c>
      <c r="BI156">
        <v>0</v>
      </c>
      <c r="BJ156">
        <v>3372.6046480785835</v>
      </c>
      <c r="BK156">
        <v>0</v>
      </c>
      <c r="BL156">
        <v>0</v>
      </c>
      <c r="BM156">
        <v>0</v>
      </c>
      <c r="BN156">
        <v>0</v>
      </c>
      <c r="BO156">
        <v>80.985514504908892</v>
      </c>
      <c r="BP156">
        <v>0</v>
      </c>
      <c r="BQ156">
        <v>15.095600197000802</v>
      </c>
    </row>
    <row r="157" spans="1:69" x14ac:dyDescent="0.2">
      <c r="A157" s="41">
        <v>0</v>
      </c>
      <c r="B157">
        <v>0</v>
      </c>
      <c r="C157">
        <v>217</v>
      </c>
      <c r="D157">
        <v>106.03044532761471</v>
      </c>
      <c r="E157">
        <v>680.47711551055886</v>
      </c>
      <c r="F157">
        <v>1006.3414397267468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7.0367149081055116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5698.5300795926159</v>
      </c>
      <c r="X157">
        <v>0</v>
      </c>
      <c r="Y157">
        <v>427.652968164534</v>
      </c>
      <c r="Z157">
        <v>0</v>
      </c>
      <c r="AA157">
        <v>0</v>
      </c>
      <c r="AB157">
        <v>0</v>
      </c>
      <c r="AC157">
        <v>0</v>
      </c>
      <c r="AD157">
        <v>309.64832376527772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686.26279947656167</v>
      </c>
      <c r="AL157">
        <v>0</v>
      </c>
      <c r="AM157">
        <v>0</v>
      </c>
      <c r="AN157">
        <v>0</v>
      </c>
      <c r="AO157">
        <v>480.15890754210886</v>
      </c>
      <c r="AP157">
        <v>443.79294680201997</v>
      </c>
      <c r="AQ157">
        <v>0</v>
      </c>
      <c r="AR157">
        <v>5927.7383127664625</v>
      </c>
      <c r="AS157">
        <v>0</v>
      </c>
      <c r="AT157">
        <v>0.97343749999999996</v>
      </c>
      <c r="AU157">
        <v>16494.380717646243</v>
      </c>
      <c r="AV157">
        <v>0</v>
      </c>
      <c r="AW157">
        <v>0</v>
      </c>
      <c r="AX157">
        <v>0</v>
      </c>
      <c r="AY157">
        <v>0</v>
      </c>
      <c r="AZ157">
        <v>7.8225032360534517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2234.8021044952443</v>
      </c>
      <c r="BJ157">
        <v>759.67819720000477</v>
      </c>
      <c r="BK157">
        <v>0</v>
      </c>
      <c r="BL157">
        <v>0</v>
      </c>
      <c r="BM157">
        <v>0</v>
      </c>
      <c r="BN157">
        <v>0</v>
      </c>
      <c r="BO157">
        <v>175.35117910526426</v>
      </c>
      <c r="BP157">
        <v>0</v>
      </c>
      <c r="BQ157">
        <v>0</v>
      </c>
    </row>
    <row r="158" spans="1:69" x14ac:dyDescent="0.2">
      <c r="A158" s="41">
        <v>0</v>
      </c>
      <c r="B158">
        <v>0</v>
      </c>
      <c r="C158">
        <v>218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1271.8513909213236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585.86122680541723</v>
      </c>
      <c r="V158">
        <v>0</v>
      </c>
      <c r="W158">
        <v>6774.3044413107373</v>
      </c>
      <c r="X158">
        <v>0</v>
      </c>
      <c r="Y158">
        <v>155.34221032088533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1331.3788404060599</v>
      </c>
      <c r="AQ158">
        <v>0</v>
      </c>
      <c r="AR158">
        <v>0</v>
      </c>
      <c r="AS158">
        <v>0</v>
      </c>
      <c r="AT158">
        <v>0.41718749999999999</v>
      </c>
      <c r="AU158">
        <v>11781.700512604461</v>
      </c>
      <c r="AV158">
        <v>0</v>
      </c>
      <c r="AW158">
        <v>0</v>
      </c>
      <c r="AX158">
        <v>0</v>
      </c>
      <c r="AY158">
        <v>0</v>
      </c>
      <c r="AZ158">
        <v>15.645006472106903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2234.8021044952443</v>
      </c>
      <c r="BJ158">
        <v>3249.7017694571264</v>
      </c>
      <c r="BK158">
        <v>0</v>
      </c>
      <c r="BL158">
        <v>0</v>
      </c>
      <c r="BM158">
        <v>0</v>
      </c>
      <c r="BN158">
        <v>0</v>
      </c>
      <c r="BO158">
        <v>45.070242939641595</v>
      </c>
      <c r="BP158">
        <v>0</v>
      </c>
      <c r="BQ158">
        <v>15.579800701666159</v>
      </c>
    </row>
    <row r="159" spans="1:69" x14ac:dyDescent="0.2">
      <c r="A159" s="41">
        <v>0</v>
      </c>
      <c r="B159">
        <v>0</v>
      </c>
      <c r="C159">
        <v>219</v>
      </c>
      <c r="D159">
        <v>212.06089065522943</v>
      </c>
      <c r="E159">
        <v>680.47711551055886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1955.0635668779951</v>
      </c>
      <c r="X159">
        <v>218.93214068561713</v>
      </c>
      <c r="Y159">
        <v>47.124464577261662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3704.836445479039</v>
      </c>
      <c r="AS159">
        <v>0</v>
      </c>
      <c r="AT159">
        <v>0.97343749999999996</v>
      </c>
      <c r="AU159">
        <v>2356.3401025208918</v>
      </c>
      <c r="AV159">
        <v>23.788480950222137</v>
      </c>
      <c r="AW159">
        <v>0</v>
      </c>
      <c r="AX159">
        <v>0</v>
      </c>
      <c r="AY159">
        <v>0</v>
      </c>
      <c r="AZ159">
        <v>11.733754854080178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497.85692792138849</v>
      </c>
      <c r="BG159">
        <v>0</v>
      </c>
      <c r="BH159">
        <v>0</v>
      </c>
      <c r="BI159">
        <v>0</v>
      </c>
      <c r="BJ159">
        <v>2279.0345916000142</v>
      </c>
      <c r="BK159">
        <v>0</v>
      </c>
      <c r="BL159">
        <v>0</v>
      </c>
      <c r="BM159">
        <v>0</v>
      </c>
      <c r="BN159">
        <v>0</v>
      </c>
      <c r="BO159">
        <v>65.962100191695029</v>
      </c>
      <c r="BP159">
        <v>0</v>
      </c>
      <c r="BQ159">
        <v>13.88509893533741</v>
      </c>
    </row>
    <row r="160" spans="1:69" x14ac:dyDescent="0.2">
      <c r="A160" s="41">
        <v>0</v>
      </c>
      <c r="B160">
        <v>0</v>
      </c>
      <c r="C160">
        <v>220</v>
      </c>
      <c r="D160">
        <v>0</v>
      </c>
      <c r="E160">
        <v>1020.7156732658383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13671.565820627478</v>
      </c>
      <c r="L160">
        <v>0</v>
      </c>
      <c r="M160">
        <v>0</v>
      </c>
      <c r="N160">
        <v>0</v>
      </c>
      <c r="O160">
        <v>590.49782747127915</v>
      </c>
      <c r="P160">
        <v>0</v>
      </c>
      <c r="Q160">
        <v>1400.8943334211199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4033.8693203618877</v>
      </c>
      <c r="X160">
        <v>0</v>
      </c>
      <c r="Y160">
        <v>504.45440418998322</v>
      </c>
      <c r="Z160">
        <v>0</v>
      </c>
      <c r="AA160">
        <v>0</v>
      </c>
      <c r="AB160">
        <v>0</v>
      </c>
      <c r="AC160">
        <v>0</v>
      </c>
      <c r="AD160">
        <v>619.29664753055545</v>
      </c>
      <c r="AE160">
        <v>0</v>
      </c>
      <c r="AF160">
        <v>0</v>
      </c>
      <c r="AG160">
        <v>1394.2124999999999</v>
      </c>
      <c r="AH160">
        <v>0</v>
      </c>
      <c r="AI160">
        <v>0</v>
      </c>
      <c r="AJ160">
        <v>0</v>
      </c>
      <c r="AK160">
        <v>0</v>
      </c>
      <c r="AL160">
        <v>159.16691591567167</v>
      </c>
      <c r="AM160">
        <v>0</v>
      </c>
      <c r="AN160">
        <v>0</v>
      </c>
      <c r="AO160">
        <v>0</v>
      </c>
      <c r="AP160">
        <v>443.79294680201997</v>
      </c>
      <c r="AQ160">
        <v>0</v>
      </c>
      <c r="AR160">
        <v>12596.443914628733</v>
      </c>
      <c r="AS160">
        <v>0</v>
      </c>
      <c r="AT160">
        <v>0.6953125</v>
      </c>
      <c r="AU160">
        <v>6732.4002929168346</v>
      </c>
      <c r="AV160">
        <v>0</v>
      </c>
      <c r="AW160">
        <v>0</v>
      </c>
      <c r="AX160">
        <v>0</v>
      </c>
      <c r="AY160">
        <v>0</v>
      </c>
      <c r="AZ160">
        <v>15.645006472106903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248.92846396069424</v>
      </c>
      <c r="BG160">
        <v>0</v>
      </c>
      <c r="BH160">
        <v>0</v>
      </c>
      <c r="BI160">
        <v>0</v>
      </c>
      <c r="BJ160">
        <v>1137.8025435833395</v>
      </c>
      <c r="BK160">
        <v>0</v>
      </c>
      <c r="BL160">
        <v>0</v>
      </c>
      <c r="BM160">
        <v>0</v>
      </c>
      <c r="BN160">
        <v>0</v>
      </c>
      <c r="BO160">
        <v>175.35117910526426</v>
      </c>
      <c r="BP160">
        <v>0</v>
      </c>
      <c r="BQ160">
        <v>38.992194030352763</v>
      </c>
    </row>
    <row r="161" spans="1:119" x14ac:dyDescent="0.2">
      <c r="A161" s="41">
        <v>0</v>
      </c>
      <c r="B161">
        <v>0</v>
      </c>
      <c r="C161">
        <v>221</v>
      </c>
      <c r="D161">
        <v>0</v>
      </c>
      <c r="E161">
        <v>1020.7156732658383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7.7611454076712985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2347.7493439134223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204.10575735853351</v>
      </c>
      <c r="AM161">
        <v>46.873214251741487</v>
      </c>
      <c r="AN161">
        <v>0</v>
      </c>
      <c r="AO161">
        <v>0</v>
      </c>
      <c r="AP161">
        <v>443.79294680201997</v>
      </c>
      <c r="AQ161">
        <v>423.40532317837847</v>
      </c>
      <c r="AR161">
        <v>0</v>
      </c>
      <c r="AS161">
        <v>0</v>
      </c>
      <c r="AT161">
        <v>0.13906250000000001</v>
      </c>
      <c r="AU161">
        <v>4039.4401757501005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6704.4063134857333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30.046828626427729</v>
      </c>
      <c r="BP161">
        <v>0</v>
      </c>
      <c r="BQ161">
        <v>24.338102061829954</v>
      </c>
    </row>
    <row r="162" spans="1:119" x14ac:dyDescent="0.2">
      <c r="A162" s="41">
        <v>0</v>
      </c>
      <c r="B162">
        <v>0</v>
      </c>
      <c r="C162">
        <v>222</v>
      </c>
      <c r="D162">
        <v>742.21311729330296</v>
      </c>
      <c r="E162">
        <v>414.67463855928753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590.49782747127915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537.88718085906044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6.0875978967715536</v>
      </c>
      <c r="AL162">
        <v>43.24137841586014</v>
      </c>
      <c r="AM162">
        <v>13.524066872331332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1346.4800585833668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248.92846396069424</v>
      </c>
      <c r="BG162">
        <v>242.00460433547849</v>
      </c>
      <c r="BH162">
        <v>0</v>
      </c>
      <c r="BI162">
        <v>0</v>
      </c>
      <c r="BJ162">
        <v>2981.6744427047388</v>
      </c>
      <c r="BK162">
        <v>0</v>
      </c>
      <c r="BL162">
        <v>0</v>
      </c>
      <c r="BM162">
        <v>0</v>
      </c>
      <c r="BN162">
        <v>0</v>
      </c>
      <c r="BO162">
        <v>15.023414313213864</v>
      </c>
      <c r="BP162">
        <v>0</v>
      </c>
      <c r="BQ162">
        <v>0.48420050466535719</v>
      </c>
    </row>
    <row r="163" spans="1:119" x14ac:dyDescent="0.2">
      <c r="A163" s="41" t="s">
        <v>10</v>
      </c>
      <c r="B163">
        <v>2009</v>
      </c>
      <c r="C163">
        <v>223</v>
      </c>
      <c r="D163">
        <v>0</v>
      </c>
      <c r="E163">
        <v>1020.7156732658383</v>
      </c>
      <c r="F163">
        <v>0</v>
      </c>
      <c r="G163">
        <v>0</v>
      </c>
      <c r="H163">
        <v>255.02120195358899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590.49782747127915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4964.4422782563752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73.051174761258636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3702.8201611042587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242.00460433547849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10.964901018865781</v>
      </c>
      <c r="BN163">
        <v>0</v>
      </c>
      <c r="BO163">
        <v>15.314124154939861</v>
      </c>
      <c r="BP163">
        <v>0</v>
      </c>
      <c r="BQ163">
        <v>40.202695292016159</v>
      </c>
    </row>
    <row r="164" spans="1:119" x14ac:dyDescent="0.2">
      <c r="A164" s="41">
        <v>0</v>
      </c>
      <c r="B164">
        <v>0</v>
      </c>
      <c r="C164">
        <v>224</v>
      </c>
      <c r="D164">
        <v>106.03044532761471</v>
      </c>
      <c r="E164">
        <v>1360.9542310211177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481.70712817666475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6635.6499869464014</v>
      </c>
      <c r="X164">
        <v>218.93214068561713</v>
      </c>
      <c r="Y164">
        <v>15.70815485908722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244.49609871054292</v>
      </c>
      <c r="AL164">
        <v>0</v>
      </c>
      <c r="AM164">
        <v>0</v>
      </c>
      <c r="AN164">
        <v>0</v>
      </c>
      <c r="AO164">
        <v>0</v>
      </c>
      <c r="AP164">
        <v>1331.3788404060599</v>
      </c>
      <c r="AQ164">
        <v>521.74133423209844</v>
      </c>
      <c r="AR164">
        <v>4445.8037345748471</v>
      </c>
      <c r="AS164">
        <v>0</v>
      </c>
      <c r="AT164">
        <v>0.41718749999999999</v>
      </c>
      <c r="AU164">
        <v>4039.4401757501005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2279.0345916000142</v>
      </c>
      <c r="BK164">
        <v>759.67819720000477</v>
      </c>
      <c r="BL164">
        <v>0</v>
      </c>
      <c r="BM164">
        <v>0</v>
      </c>
      <c r="BN164">
        <v>0</v>
      </c>
      <c r="BO164">
        <v>0.58141968345199269</v>
      </c>
      <c r="BP164">
        <v>0</v>
      </c>
      <c r="BQ164">
        <v>65.267098110844145</v>
      </c>
      <c r="BS164" t="e">
        <f t="shared" ref="BS164:DO164" si="0">AVERAGE(BS89:BS163)</f>
        <v>#DIV/0!</v>
      </c>
      <c r="BT164" t="e">
        <f t="shared" si="0"/>
        <v>#DIV/0!</v>
      </c>
      <c r="BU164" t="e">
        <f t="shared" si="0"/>
        <v>#DIV/0!</v>
      </c>
      <c r="BV164" t="e">
        <f t="shared" si="0"/>
        <v>#DIV/0!</v>
      </c>
      <c r="BW164" t="e">
        <f t="shared" si="0"/>
        <v>#DIV/0!</v>
      </c>
      <c r="BX164" t="e">
        <f t="shared" si="0"/>
        <v>#DIV/0!</v>
      </c>
      <c r="BY164" t="e">
        <f t="shared" si="0"/>
        <v>#DIV/0!</v>
      </c>
      <c r="BZ164" t="e">
        <f t="shared" si="0"/>
        <v>#DIV/0!</v>
      </c>
      <c r="CA164" t="e">
        <f t="shared" si="0"/>
        <v>#DIV/0!</v>
      </c>
      <c r="CB164" t="e">
        <f t="shared" si="0"/>
        <v>#DIV/0!</v>
      </c>
      <c r="CC164" t="e">
        <f t="shared" si="0"/>
        <v>#DIV/0!</v>
      </c>
      <c r="CD164" t="e">
        <f t="shared" si="0"/>
        <v>#DIV/0!</v>
      </c>
      <c r="CE164" t="e">
        <f t="shared" si="0"/>
        <v>#DIV/0!</v>
      </c>
      <c r="CF164" t="e">
        <f t="shared" si="0"/>
        <v>#DIV/0!</v>
      </c>
      <c r="CG164" t="e">
        <f t="shared" si="0"/>
        <v>#DIV/0!</v>
      </c>
      <c r="CH164" t="e">
        <f t="shared" si="0"/>
        <v>#DIV/0!</v>
      </c>
      <c r="CI164" t="e">
        <f t="shared" si="0"/>
        <v>#DIV/0!</v>
      </c>
      <c r="CJ164" t="e">
        <f t="shared" si="0"/>
        <v>#DIV/0!</v>
      </c>
      <c r="CK164" t="e">
        <f t="shared" si="0"/>
        <v>#DIV/0!</v>
      </c>
      <c r="CL164" t="e">
        <f t="shared" si="0"/>
        <v>#DIV/0!</v>
      </c>
      <c r="CM164" t="e">
        <f t="shared" si="0"/>
        <v>#DIV/0!</v>
      </c>
      <c r="CN164" t="e">
        <f t="shared" si="0"/>
        <v>#DIV/0!</v>
      </c>
      <c r="CO164" t="e">
        <f t="shared" si="0"/>
        <v>#DIV/0!</v>
      </c>
      <c r="CP164" t="e">
        <f t="shared" si="0"/>
        <v>#DIV/0!</v>
      </c>
      <c r="CQ164" t="e">
        <f t="shared" si="0"/>
        <v>#DIV/0!</v>
      </c>
      <c r="CR164" t="e">
        <f t="shared" si="0"/>
        <v>#DIV/0!</v>
      </c>
      <c r="CS164" t="e">
        <f t="shared" si="0"/>
        <v>#DIV/0!</v>
      </c>
      <c r="CT164" t="e">
        <f t="shared" si="0"/>
        <v>#DIV/0!</v>
      </c>
      <c r="CU164" t="e">
        <f t="shared" si="0"/>
        <v>#DIV/0!</v>
      </c>
      <c r="CV164" t="e">
        <f t="shared" si="0"/>
        <v>#DIV/0!</v>
      </c>
      <c r="CW164" t="e">
        <f t="shared" si="0"/>
        <v>#DIV/0!</v>
      </c>
      <c r="CX164" t="e">
        <f t="shared" si="0"/>
        <v>#DIV/0!</v>
      </c>
      <c r="CY164" t="e">
        <f t="shared" si="0"/>
        <v>#DIV/0!</v>
      </c>
      <c r="CZ164" t="e">
        <f t="shared" si="0"/>
        <v>#DIV/0!</v>
      </c>
      <c r="DA164" t="e">
        <f t="shared" si="0"/>
        <v>#DIV/0!</v>
      </c>
      <c r="DB164" t="e">
        <f t="shared" si="0"/>
        <v>#DIV/0!</v>
      </c>
      <c r="DC164" t="e">
        <f t="shared" si="0"/>
        <v>#DIV/0!</v>
      </c>
      <c r="DD164" t="e">
        <f t="shared" si="0"/>
        <v>#DIV/0!</v>
      </c>
      <c r="DE164" t="e">
        <f t="shared" si="0"/>
        <v>#DIV/0!</v>
      </c>
      <c r="DF164" t="e">
        <f t="shared" si="0"/>
        <v>#DIV/0!</v>
      </c>
      <c r="DG164" t="e">
        <f t="shared" si="0"/>
        <v>#DIV/0!</v>
      </c>
      <c r="DH164" t="e">
        <f t="shared" si="0"/>
        <v>#DIV/0!</v>
      </c>
      <c r="DI164" t="e">
        <f t="shared" si="0"/>
        <v>#DIV/0!</v>
      </c>
      <c r="DJ164" t="e">
        <f t="shared" si="0"/>
        <v>#DIV/0!</v>
      </c>
      <c r="DK164" t="e">
        <f t="shared" si="0"/>
        <v>#DIV/0!</v>
      </c>
      <c r="DL164" t="e">
        <f t="shared" si="0"/>
        <v>#DIV/0!</v>
      </c>
      <c r="DM164" t="e">
        <f t="shared" si="0"/>
        <v>#DIV/0!</v>
      </c>
      <c r="DN164" t="e">
        <f t="shared" si="0"/>
        <v>#DIV/0!</v>
      </c>
      <c r="DO164" t="e">
        <f t="shared" si="0"/>
        <v>#DIV/0!</v>
      </c>
    </row>
    <row r="165" spans="1:119" x14ac:dyDescent="0.2">
      <c r="A165" s="41">
        <v>0</v>
      </c>
      <c r="B165">
        <v>0</v>
      </c>
      <c r="C165">
        <v>225</v>
      </c>
      <c r="D165">
        <v>318.09133598284416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481.70712817666475</v>
      </c>
      <c r="N165">
        <v>0</v>
      </c>
      <c r="O165">
        <v>211.39242031612073</v>
      </c>
      <c r="P165">
        <v>0</v>
      </c>
      <c r="Q165">
        <v>0</v>
      </c>
      <c r="R165">
        <v>0</v>
      </c>
      <c r="S165">
        <v>930.38750000000005</v>
      </c>
      <c r="T165">
        <v>0</v>
      </c>
      <c r="U165">
        <v>0</v>
      </c>
      <c r="V165">
        <v>0</v>
      </c>
      <c r="W165">
        <v>2402.1643033371515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488.99219742108585</v>
      </c>
      <c r="AL165">
        <v>30.43798948385777</v>
      </c>
      <c r="AM165">
        <v>0</v>
      </c>
      <c r="AN165">
        <v>0</v>
      </c>
      <c r="AO165">
        <v>0</v>
      </c>
      <c r="AP165">
        <v>0</v>
      </c>
      <c r="AQ165">
        <v>846.81064635675693</v>
      </c>
      <c r="AR165">
        <v>0</v>
      </c>
      <c r="AS165">
        <v>0</v>
      </c>
      <c r="AT165">
        <v>0.27812500000000001</v>
      </c>
      <c r="AU165">
        <v>1683.1000732292086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7.5117071566069322</v>
      </c>
      <c r="BP165">
        <v>0</v>
      </c>
      <c r="BQ165">
        <v>33.822704178991785</v>
      </c>
    </row>
    <row r="166" spans="1:119" x14ac:dyDescent="0.2">
      <c r="A166" s="41">
        <v>0</v>
      </c>
      <c r="B166">
        <v>0</v>
      </c>
      <c r="C166">
        <v>226</v>
      </c>
      <c r="D166">
        <v>318.09133598284416</v>
      </c>
      <c r="E166">
        <v>1020.7156732658383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4212.0264663915132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3304.8</v>
      </c>
      <c r="AH166">
        <v>0</v>
      </c>
      <c r="AI166">
        <v>0</v>
      </c>
      <c r="AJ166">
        <v>0</v>
      </c>
      <c r="AK166">
        <v>0</v>
      </c>
      <c r="AL166">
        <v>126.40327026635296</v>
      </c>
      <c r="AM166">
        <v>0</v>
      </c>
      <c r="AN166">
        <v>0</v>
      </c>
      <c r="AO166">
        <v>0</v>
      </c>
      <c r="AP166">
        <v>443.79294680201997</v>
      </c>
      <c r="AQ166">
        <v>0</v>
      </c>
      <c r="AR166">
        <v>0</v>
      </c>
      <c r="AS166">
        <v>0</v>
      </c>
      <c r="AT166">
        <v>0</v>
      </c>
      <c r="AU166">
        <v>3366.2001464584173</v>
      </c>
      <c r="AV166">
        <v>486.23812459083422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58.450393035088091</v>
      </c>
      <c r="BP166">
        <v>0</v>
      </c>
      <c r="BQ166">
        <v>0</v>
      </c>
    </row>
    <row r="167" spans="1:119" x14ac:dyDescent="0.2">
      <c r="A167" s="41">
        <v>0</v>
      </c>
      <c r="B167">
        <v>0</v>
      </c>
      <c r="C167">
        <v>227</v>
      </c>
      <c r="D167">
        <v>106.03044532761471</v>
      </c>
      <c r="E167">
        <v>1020.7156732658383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438.41285421351398</v>
      </c>
      <c r="X167">
        <v>218.93214068561713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686.26279947656167</v>
      </c>
      <c r="AL167">
        <v>240.63134473916284</v>
      </c>
      <c r="AM167">
        <v>0</v>
      </c>
      <c r="AN167">
        <v>0</v>
      </c>
      <c r="AO167">
        <v>0</v>
      </c>
      <c r="AP167">
        <v>1074.3879851310589</v>
      </c>
      <c r="AQ167">
        <v>0</v>
      </c>
      <c r="AR167">
        <v>5186.7710236706544</v>
      </c>
      <c r="AS167">
        <v>0</v>
      </c>
      <c r="AT167">
        <v>0</v>
      </c>
      <c r="AU167">
        <v>1009.8600439375251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1.7442590503559781</v>
      </c>
      <c r="BP167">
        <v>0</v>
      </c>
      <c r="BQ167">
        <v>64.086323848554329</v>
      </c>
    </row>
    <row r="168" spans="1:119" x14ac:dyDescent="0.2">
      <c r="A168" s="41">
        <v>0</v>
      </c>
      <c r="B168">
        <v>0</v>
      </c>
      <c r="C168">
        <v>228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806.83077128859065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423.40532317837847</v>
      </c>
      <c r="AR168">
        <v>0</v>
      </c>
      <c r="AS168">
        <v>0</v>
      </c>
      <c r="AT168">
        <v>0.27812500000000001</v>
      </c>
      <c r="AU168">
        <v>7405.6403222085173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82.100092350361066</v>
      </c>
    </row>
    <row r="169" spans="1:119" x14ac:dyDescent="0.2">
      <c r="A169" s="41">
        <v>0</v>
      </c>
      <c r="B169">
        <v>0</v>
      </c>
      <c r="C169">
        <v>229</v>
      </c>
      <c r="D169">
        <v>757.55539019193054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686.26279947656167</v>
      </c>
      <c r="AL169">
        <v>24.350391587086214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3366.2001464584173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304.6875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759.67819720000477</v>
      </c>
      <c r="BK169">
        <v>0</v>
      </c>
      <c r="BL169">
        <v>0</v>
      </c>
      <c r="BM169">
        <v>90.812619345794587</v>
      </c>
      <c r="BN169">
        <v>0</v>
      </c>
      <c r="BO169">
        <v>0</v>
      </c>
      <c r="BP169">
        <v>0</v>
      </c>
      <c r="BQ169">
        <v>146.68358198039454</v>
      </c>
    </row>
    <row r="170" spans="1:119" x14ac:dyDescent="0.2">
      <c r="A170" s="41">
        <v>0</v>
      </c>
      <c r="B170">
        <v>0</v>
      </c>
      <c r="C170">
        <v>230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323.35854985325943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488.99219742108585</v>
      </c>
      <c r="AL170">
        <v>156.84125975021072</v>
      </c>
      <c r="AM170">
        <v>0</v>
      </c>
      <c r="AN170">
        <v>0</v>
      </c>
      <c r="AO170">
        <v>0</v>
      </c>
      <c r="AP170">
        <v>0</v>
      </c>
      <c r="AQ170">
        <v>423.40532317837847</v>
      </c>
      <c r="AR170">
        <v>0</v>
      </c>
      <c r="AS170">
        <v>0</v>
      </c>
      <c r="AT170">
        <v>0.41718749999999999</v>
      </c>
      <c r="AU170">
        <v>6059.1602636251509</v>
      </c>
      <c r="AV170">
        <v>0</v>
      </c>
      <c r="AW170">
        <v>0</v>
      </c>
      <c r="AX170">
        <v>0</v>
      </c>
      <c r="AY170">
        <v>0</v>
      </c>
      <c r="AZ170">
        <v>3.9112516180267258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90.812619345794587</v>
      </c>
      <c r="BN170">
        <v>0</v>
      </c>
      <c r="BO170">
        <v>0.58141968345199269</v>
      </c>
      <c r="BP170">
        <v>0</v>
      </c>
      <c r="BQ170">
        <v>101.11198886087209</v>
      </c>
    </row>
    <row r="171" spans="1:119" x14ac:dyDescent="0.2">
      <c r="A171" s="41">
        <v>0</v>
      </c>
      <c r="B171">
        <v>0</v>
      </c>
      <c r="C171">
        <v>231</v>
      </c>
      <c r="D171">
        <v>0</v>
      </c>
      <c r="E171">
        <v>680.47711551055886</v>
      </c>
      <c r="F171">
        <v>1006.3414397267468</v>
      </c>
      <c r="G171">
        <v>0</v>
      </c>
      <c r="H171">
        <v>0</v>
      </c>
      <c r="I171">
        <v>94.325000000000003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73.051174761258636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2963.8691563832313</v>
      </c>
      <c r="AS171">
        <v>0</v>
      </c>
      <c r="AT171">
        <v>0.27812500000000001</v>
      </c>
      <c r="AU171">
        <v>7405.6403222085173</v>
      </c>
      <c r="AV171">
        <v>0</v>
      </c>
      <c r="AW171">
        <v>0</v>
      </c>
      <c r="AX171">
        <v>0</v>
      </c>
      <c r="AY171">
        <v>0</v>
      </c>
      <c r="AZ171">
        <v>23.467509708160357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46.782094381185843</v>
      </c>
    </row>
    <row r="172" spans="1:119" x14ac:dyDescent="0.2">
      <c r="A172" s="41">
        <v>0</v>
      </c>
      <c r="B172">
        <v>0</v>
      </c>
      <c r="C172">
        <v>232</v>
      </c>
      <c r="D172">
        <v>424.12178131045886</v>
      </c>
      <c r="E172">
        <v>1360.9542310211177</v>
      </c>
      <c r="F172">
        <v>0</v>
      </c>
      <c r="G172">
        <v>0</v>
      </c>
      <c r="H172">
        <v>0</v>
      </c>
      <c r="I172">
        <v>94.325000000000003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6040.2166399744965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1548.2416188263887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443.79294680201997</v>
      </c>
      <c r="AQ172">
        <v>0</v>
      </c>
      <c r="AR172">
        <v>8891.6074691496942</v>
      </c>
      <c r="AS172">
        <v>0</v>
      </c>
      <c r="AT172">
        <v>1.5296875000000001</v>
      </c>
      <c r="AU172">
        <v>33662.001464584173</v>
      </c>
      <c r="AV172">
        <v>0</v>
      </c>
      <c r="AW172">
        <v>0</v>
      </c>
      <c r="AX172">
        <v>2000</v>
      </c>
      <c r="AY172">
        <v>0</v>
      </c>
      <c r="AZ172">
        <v>15.645006472106903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8.0931268400589254</v>
      </c>
      <c r="BP172">
        <v>0</v>
      </c>
      <c r="BQ172">
        <v>20.948698529172454</v>
      </c>
    </row>
    <row r="173" spans="1:119" x14ac:dyDescent="0.2">
      <c r="A173" s="41">
        <v>0</v>
      </c>
      <c r="B173">
        <v>0</v>
      </c>
      <c r="C173">
        <v>233</v>
      </c>
      <c r="D173">
        <v>212.06089065522943</v>
      </c>
      <c r="E173">
        <v>1020.7156732658383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4804.328606674303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488.99219742108585</v>
      </c>
      <c r="AL173">
        <v>0</v>
      </c>
      <c r="AM173">
        <v>0</v>
      </c>
      <c r="AN173">
        <v>0</v>
      </c>
      <c r="AO173">
        <v>0</v>
      </c>
      <c r="AP173">
        <v>443.79294680201997</v>
      </c>
      <c r="AQ173">
        <v>0</v>
      </c>
      <c r="AR173">
        <v>8891.6074691496942</v>
      </c>
      <c r="AS173">
        <v>0</v>
      </c>
      <c r="AT173">
        <v>1.390625</v>
      </c>
      <c r="AU173">
        <v>9088.740395437726</v>
      </c>
      <c r="AV173">
        <v>586.95706804521217</v>
      </c>
      <c r="AW173">
        <v>0</v>
      </c>
      <c r="AX173">
        <v>0</v>
      </c>
      <c r="AY173">
        <v>0</v>
      </c>
      <c r="AZ173">
        <v>15.645006472106903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248.92846396069424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82.72977355526487</v>
      </c>
      <c r="BP173">
        <v>0</v>
      </c>
      <c r="BQ173">
        <v>50.171497913843346</v>
      </c>
    </row>
    <row r="174" spans="1:119" x14ac:dyDescent="0.2">
      <c r="A174" s="41">
        <v>0</v>
      </c>
      <c r="B174">
        <v>0</v>
      </c>
      <c r="C174">
        <v>234</v>
      </c>
      <c r="D174">
        <v>106.03044532761471</v>
      </c>
      <c r="E174">
        <v>3062.147019797515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202.18714700372826</v>
      </c>
      <c r="U174">
        <v>0</v>
      </c>
      <c r="V174">
        <v>0</v>
      </c>
      <c r="W174">
        <v>1417.1763860189349</v>
      </c>
      <c r="X174">
        <v>0</v>
      </c>
      <c r="Y174">
        <v>54.97854200680527</v>
      </c>
      <c r="Z174">
        <v>0</v>
      </c>
      <c r="AA174">
        <v>0</v>
      </c>
      <c r="AB174">
        <v>0</v>
      </c>
      <c r="AC174">
        <v>0</v>
      </c>
      <c r="AD174">
        <v>309.64832376527772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181.64514846469885</v>
      </c>
      <c r="AN174">
        <v>0</v>
      </c>
      <c r="AO174">
        <v>0</v>
      </c>
      <c r="AP174">
        <v>443.79294680201997</v>
      </c>
      <c r="AQ174">
        <v>0</v>
      </c>
      <c r="AR174">
        <v>17783.214938299388</v>
      </c>
      <c r="AS174">
        <v>0</v>
      </c>
      <c r="AT174">
        <v>0.6953125</v>
      </c>
      <c r="AU174">
        <v>15147.900659062876</v>
      </c>
      <c r="AV174">
        <v>0</v>
      </c>
      <c r="AW174">
        <v>0</v>
      </c>
      <c r="AX174">
        <v>0</v>
      </c>
      <c r="AY174">
        <v>0</v>
      </c>
      <c r="AZ174">
        <v>3.9112516180267258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248.92846396069424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10.418805573866896</v>
      </c>
      <c r="BP174">
        <v>0</v>
      </c>
      <c r="BQ174">
        <v>90.901085986712218</v>
      </c>
    </row>
    <row r="175" spans="1:119" x14ac:dyDescent="0.2">
      <c r="A175" s="41">
        <v>0</v>
      </c>
      <c r="B175">
        <v>0</v>
      </c>
      <c r="C175">
        <v>235</v>
      </c>
      <c r="D175">
        <v>0</v>
      </c>
      <c r="E175">
        <v>1360.9542310211177</v>
      </c>
      <c r="F175">
        <v>1006.3414397267468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590.49782747127915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4040.093705874684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1238.5932950611109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11114.509336437117</v>
      </c>
      <c r="AS175">
        <v>0</v>
      </c>
      <c r="AT175">
        <v>0.83437499999999998</v>
      </c>
      <c r="AU175">
        <v>3366.2001464584173</v>
      </c>
      <c r="AV175">
        <v>1458.7143737725028</v>
      </c>
      <c r="AW175">
        <v>0</v>
      </c>
      <c r="AX175">
        <v>0</v>
      </c>
      <c r="AY175">
        <v>400.63779005068659</v>
      </c>
      <c r="AZ175">
        <v>7.8225032360534517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552.79152682071197</v>
      </c>
      <c r="BG175">
        <v>294.17622822779236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124.41249322678311</v>
      </c>
      <c r="BP175">
        <v>0</v>
      </c>
      <c r="BQ175">
        <v>106.2387864360457</v>
      </c>
    </row>
    <row r="176" spans="1:119" x14ac:dyDescent="0.2">
      <c r="A176" s="41">
        <v>0</v>
      </c>
      <c r="B176">
        <v>0</v>
      </c>
      <c r="C176">
        <v>236</v>
      </c>
      <c r="D176">
        <v>424.12178131045886</v>
      </c>
      <c r="E176">
        <v>340.23855775527943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7850.0788030288586</v>
      </c>
      <c r="X176">
        <v>0</v>
      </c>
      <c r="Y176">
        <v>9.1238067889973156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472.94627874677929</v>
      </c>
      <c r="AQ176">
        <v>846.81064635675693</v>
      </c>
      <c r="AR176">
        <v>740.96728909580781</v>
      </c>
      <c r="AS176">
        <v>0</v>
      </c>
      <c r="AT176">
        <v>0</v>
      </c>
      <c r="AU176">
        <v>2692.9601171667337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27.770197870674821</v>
      </c>
    </row>
    <row r="177" spans="1:69" x14ac:dyDescent="0.2">
      <c r="A177" s="41">
        <v>0</v>
      </c>
      <c r="B177">
        <v>0</v>
      </c>
      <c r="C177">
        <v>237</v>
      </c>
      <c r="D177">
        <v>636.18267196568831</v>
      </c>
      <c r="E177">
        <v>340.23855775527943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700.44716671055994</v>
      </c>
      <c r="R177">
        <v>261.42128550317625</v>
      </c>
      <c r="S177">
        <v>0</v>
      </c>
      <c r="T177">
        <v>0</v>
      </c>
      <c r="U177">
        <v>0</v>
      </c>
      <c r="V177">
        <v>0</v>
      </c>
      <c r="W177">
        <v>2849.265039796308</v>
      </c>
      <c r="X177">
        <v>0</v>
      </c>
      <c r="Y177">
        <v>516.56625812105892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686.26279947656167</v>
      </c>
      <c r="AL177">
        <v>0</v>
      </c>
      <c r="AM177">
        <v>0</v>
      </c>
      <c r="AN177">
        <v>0</v>
      </c>
      <c r="AO177">
        <v>0</v>
      </c>
      <c r="AP177">
        <v>443.79294680201997</v>
      </c>
      <c r="AQ177">
        <v>423.40532317837847</v>
      </c>
      <c r="AR177">
        <v>0</v>
      </c>
      <c r="AS177">
        <v>0</v>
      </c>
      <c r="AT177">
        <v>0.27812500000000001</v>
      </c>
      <c r="AU177">
        <v>4039.4401757501005</v>
      </c>
      <c r="AV177">
        <v>100.71894345437795</v>
      </c>
      <c r="AW177">
        <v>0</v>
      </c>
      <c r="AX177">
        <v>0</v>
      </c>
      <c r="AY177">
        <v>1201.9133701520598</v>
      </c>
      <c r="AZ177">
        <v>3.9112516180267258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248.92846396069424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15.604833996665857</v>
      </c>
      <c r="BP177">
        <v>0</v>
      </c>
      <c r="BQ177">
        <v>13.88509893533741</v>
      </c>
    </row>
    <row r="178" spans="1:69" x14ac:dyDescent="0.2">
      <c r="A178" s="41">
        <v>0</v>
      </c>
      <c r="B178">
        <v>0</v>
      </c>
      <c r="C178">
        <v>238</v>
      </c>
      <c r="D178">
        <v>742.21311729330296</v>
      </c>
      <c r="E178">
        <v>340.23855775527943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700.44716671055994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5269.7573536620803</v>
      </c>
      <c r="X178">
        <v>218.93214068561713</v>
      </c>
      <c r="Y178">
        <v>103.37273594352064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2216.9259164416171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2.3640625000000002</v>
      </c>
      <c r="AU178">
        <v>3186.0566942994997</v>
      </c>
      <c r="AV178">
        <v>0</v>
      </c>
      <c r="AW178">
        <v>0</v>
      </c>
      <c r="AX178">
        <v>0</v>
      </c>
      <c r="AY178">
        <v>400.63779005068659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242.00460433547849</v>
      </c>
      <c r="BH178">
        <v>83.944873923971386</v>
      </c>
      <c r="BI178">
        <v>2293.338542466096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7.5117071566069322</v>
      </c>
      <c r="BP178">
        <v>0</v>
      </c>
      <c r="BQ178">
        <v>7.3056998461677223</v>
      </c>
    </row>
    <row r="179" spans="1:69" x14ac:dyDescent="0.2">
      <c r="A179" s="41">
        <v>0</v>
      </c>
      <c r="B179">
        <v>0</v>
      </c>
      <c r="C179">
        <v>239</v>
      </c>
      <c r="D179">
        <v>530.15222663807356</v>
      </c>
      <c r="E179">
        <v>74.436080804008085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286.87830370223014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7862.7278649454202</v>
      </c>
      <c r="X179">
        <v>0</v>
      </c>
      <c r="Y179">
        <v>248.93502805994666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704.52559316687632</v>
      </c>
      <c r="AL179">
        <v>0</v>
      </c>
      <c r="AM179">
        <v>0</v>
      </c>
      <c r="AN179">
        <v>0</v>
      </c>
      <c r="AO179">
        <v>0</v>
      </c>
      <c r="AP179">
        <v>887.58589360403994</v>
      </c>
      <c r="AQ179">
        <v>0</v>
      </c>
      <c r="AR179">
        <v>0</v>
      </c>
      <c r="AS179">
        <v>0</v>
      </c>
      <c r="AT179">
        <v>1.66875</v>
      </c>
      <c r="AU179">
        <v>5268.4542539688555</v>
      </c>
      <c r="AV179">
        <v>100.71894345437795</v>
      </c>
      <c r="AW179">
        <v>0</v>
      </c>
      <c r="AX179">
        <v>0</v>
      </c>
      <c r="AY179">
        <v>2804.4645303548059</v>
      </c>
      <c r="AZ179">
        <v>0.2865789524483992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242.00460433547849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44.560499834004375</v>
      </c>
    </row>
    <row r="180" spans="1:69" x14ac:dyDescent="0.2">
      <c r="A180" s="41">
        <v>0</v>
      </c>
      <c r="B180">
        <v>0</v>
      </c>
      <c r="C180">
        <v>240</v>
      </c>
      <c r="D180">
        <v>424.12178131045886</v>
      </c>
      <c r="E180">
        <v>1360.9542310211177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481.70712817666475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2420.4923138657718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256.67129450408601</v>
      </c>
      <c r="AL180">
        <v>0</v>
      </c>
      <c r="AM180">
        <v>0</v>
      </c>
      <c r="AN180">
        <v>0</v>
      </c>
      <c r="AO180">
        <v>0</v>
      </c>
      <c r="AP180">
        <v>443.79294680201997</v>
      </c>
      <c r="AQ180">
        <v>0</v>
      </c>
      <c r="AR180">
        <v>0</v>
      </c>
      <c r="AS180">
        <v>0</v>
      </c>
      <c r="AT180">
        <v>0.27812500000000001</v>
      </c>
      <c r="AU180">
        <v>1009.8600439375251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242.00460433547849</v>
      </c>
      <c r="BH180">
        <v>0</v>
      </c>
      <c r="BI180">
        <v>2234.8021044952443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25.30650307116067</v>
      </c>
    </row>
    <row r="181" spans="1:69" x14ac:dyDescent="0.2">
      <c r="A181" s="41">
        <v>0</v>
      </c>
      <c r="B181">
        <v>0</v>
      </c>
      <c r="C181">
        <v>96</v>
      </c>
      <c r="D181">
        <v>0</v>
      </c>
      <c r="E181">
        <v>340.23855775527943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7312.1916221697975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335.75588255125439</v>
      </c>
      <c r="AT181">
        <v>1.9468749999999999</v>
      </c>
      <c r="AU181">
        <v>3812.3971782448734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0.29070984172599634</v>
      </c>
      <c r="BP181">
        <v>0</v>
      </c>
      <c r="BQ181">
        <v>113.06028577754807</v>
      </c>
    </row>
    <row r="182" spans="1:69" x14ac:dyDescent="0.2">
      <c r="A182" s="41">
        <v>0</v>
      </c>
      <c r="B182">
        <v>0</v>
      </c>
      <c r="C182">
        <v>97</v>
      </c>
      <c r="D182">
        <v>318.09133598284416</v>
      </c>
      <c r="E182">
        <v>0</v>
      </c>
      <c r="F182">
        <v>0</v>
      </c>
      <c r="G182">
        <v>1047.1500000000001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4375.2713446627013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686.26279947656167</v>
      </c>
      <c r="AL182">
        <v>0</v>
      </c>
      <c r="AM182">
        <v>0</v>
      </c>
      <c r="AN182">
        <v>0</v>
      </c>
      <c r="AO182">
        <v>0</v>
      </c>
      <c r="AP182">
        <v>157.64875958225977</v>
      </c>
      <c r="AQ182">
        <v>0</v>
      </c>
      <c r="AR182">
        <v>0</v>
      </c>
      <c r="AS182">
        <v>0</v>
      </c>
      <c r="AT182">
        <v>1.5296875000000001</v>
      </c>
      <c r="AU182">
        <v>2019.7200878750502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102.80669062720084</v>
      </c>
    </row>
    <row r="183" spans="1:69" x14ac:dyDescent="0.2">
      <c r="A183" s="41">
        <v>0</v>
      </c>
      <c r="B183">
        <v>0</v>
      </c>
      <c r="C183">
        <v>98</v>
      </c>
      <c r="D183">
        <v>0</v>
      </c>
      <c r="E183">
        <v>637.98288097131172</v>
      </c>
      <c r="F183">
        <v>775.35817673764666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8179.699766260349</v>
      </c>
      <c r="X183">
        <v>0</v>
      </c>
      <c r="Y183">
        <v>109.95708401361054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315.29751916451954</v>
      </c>
      <c r="AQ183">
        <v>0</v>
      </c>
      <c r="AR183">
        <v>0</v>
      </c>
      <c r="AS183">
        <v>0</v>
      </c>
      <c r="AT183">
        <v>4.3109374999999996</v>
      </c>
      <c r="AU183">
        <v>5722.5402489793087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22.535121469820798</v>
      </c>
      <c r="BP183">
        <v>0</v>
      </c>
      <c r="BQ183">
        <v>68.214993415023656</v>
      </c>
    </row>
    <row r="184" spans="1:69" x14ac:dyDescent="0.2">
      <c r="A184" s="41">
        <v>0</v>
      </c>
      <c r="B184">
        <v>0</v>
      </c>
      <c r="C184">
        <v>99</v>
      </c>
      <c r="D184">
        <v>318.09133598284416</v>
      </c>
      <c r="E184">
        <v>1360.9542310211177</v>
      </c>
      <c r="F184">
        <v>1006.3414397267468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8119.0223934583883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244.49609871054292</v>
      </c>
      <c r="AL184">
        <v>0</v>
      </c>
      <c r="AM184">
        <v>0</v>
      </c>
      <c r="AN184">
        <v>0</v>
      </c>
      <c r="AO184">
        <v>0</v>
      </c>
      <c r="AP184">
        <v>157.64875958225977</v>
      </c>
      <c r="AQ184">
        <v>0</v>
      </c>
      <c r="AR184">
        <v>0</v>
      </c>
      <c r="AS184">
        <v>0</v>
      </c>
      <c r="AT184">
        <v>2.3640625000000002</v>
      </c>
      <c r="AU184">
        <v>3029.5801318125755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0.50256124877797914</v>
      </c>
      <c r="BO184">
        <v>7.8024169983329283</v>
      </c>
      <c r="BP184">
        <v>0</v>
      </c>
      <c r="BQ184">
        <v>57.477197760011066</v>
      </c>
    </row>
    <row r="185" spans="1:69" x14ac:dyDescent="0.2">
      <c r="A185" s="41">
        <v>0</v>
      </c>
      <c r="B185">
        <v>0</v>
      </c>
      <c r="C185">
        <v>100</v>
      </c>
      <c r="D185">
        <v>106.03044532761471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998.39416525239915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3954.8250000000003</v>
      </c>
      <c r="T185">
        <v>0</v>
      </c>
      <c r="U185">
        <v>0</v>
      </c>
      <c r="V185">
        <v>0</v>
      </c>
      <c r="W185">
        <v>2885.6365247724825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3304.8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4.6626273860903336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3366.2001464584173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20.948698529172454</v>
      </c>
    </row>
    <row r="186" spans="1:69" x14ac:dyDescent="0.2">
      <c r="A186" s="41">
        <v>0</v>
      </c>
      <c r="B186">
        <v>0</v>
      </c>
      <c r="C186">
        <v>101</v>
      </c>
      <c r="D186">
        <v>318.09133598284416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1355.1855333305457</v>
      </c>
      <c r="N186">
        <v>0</v>
      </c>
      <c r="O186">
        <v>0</v>
      </c>
      <c r="P186">
        <v>0</v>
      </c>
      <c r="Q186">
        <v>1400.8943334211199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3118.2086302258385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809.91355729585462</v>
      </c>
      <c r="AD186">
        <v>0</v>
      </c>
      <c r="AE186">
        <v>0</v>
      </c>
      <c r="AF186">
        <v>0</v>
      </c>
      <c r="AG186">
        <v>3304.8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4.5080222907771104</v>
      </c>
      <c r="AN186">
        <v>244.49609871054292</v>
      </c>
      <c r="AO186">
        <v>0</v>
      </c>
      <c r="AP186">
        <v>443.79294680201997</v>
      </c>
      <c r="AQ186">
        <v>846.81064635675693</v>
      </c>
      <c r="AR186">
        <v>0</v>
      </c>
      <c r="AS186">
        <v>0</v>
      </c>
      <c r="AT186">
        <v>0.55625000000000002</v>
      </c>
      <c r="AU186">
        <v>1346.4800585833668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0.50256124877797914</v>
      </c>
      <c r="BO186">
        <v>0</v>
      </c>
      <c r="BP186">
        <v>0</v>
      </c>
      <c r="BQ186">
        <v>38.664709225645353</v>
      </c>
    </row>
    <row r="187" spans="1:69" x14ac:dyDescent="0.2">
      <c r="A187" s="41" t="s">
        <v>109</v>
      </c>
      <c r="B187">
        <v>2009</v>
      </c>
      <c r="C187">
        <v>102</v>
      </c>
      <c r="D187">
        <v>0</v>
      </c>
      <c r="E187">
        <v>340.23855775527943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9584.7344993980241</v>
      </c>
      <c r="X187">
        <v>328.39821102842569</v>
      </c>
      <c r="Y187">
        <v>78.540774295436094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16646.400000000001</v>
      </c>
      <c r="AH187">
        <v>0</v>
      </c>
      <c r="AI187">
        <v>0</v>
      </c>
      <c r="AJ187">
        <v>0</v>
      </c>
      <c r="AK187">
        <v>6148.1222451864778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0.83437499999999998</v>
      </c>
      <c r="AU187">
        <v>0</v>
      </c>
      <c r="AV187">
        <v>0</v>
      </c>
      <c r="AW187">
        <v>0</v>
      </c>
      <c r="AX187">
        <v>0</v>
      </c>
      <c r="AY187">
        <v>1602.5511602027464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303.86306286001775</v>
      </c>
      <c r="BG187">
        <v>0</v>
      </c>
      <c r="BH187">
        <v>0</v>
      </c>
      <c r="BI187">
        <v>10583.927940037933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234.38299182380436</v>
      </c>
      <c r="BP187">
        <v>0</v>
      </c>
      <c r="BQ187">
        <v>12.10501261663393</v>
      </c>
    </row>
    <row r="188" spans="1:69" x14ac:dyDescent="0.2">
      <c r="A188" s="41">
        <v>0</v>
      </c>
      <c r="B188">
        <v>0</v>
      </c>
      <c r="C188">
        <v>103</v>
      </c>
      <c r="D188">
        <v>106.03044532761471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1977.4125000000001</v>
      </c>
      <c r="T188">
        <v>0</v>
      </c>
      <c r="U188">
        <v>0</v>
      </c>
      <c r="V188">
        <v>0</v>
      </c>
      <c r="W188">
        <v>1362.7614265952056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24.769187012725727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1481.9345781916156</v>
      </c>
      <c r="AS188">
        <v>335.75588255125439</v>
      </c>
      <c r="AT188">
        <v>0</v>
      </c>
      <c r="AU188">
        <v>1009.8600439375251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2234.8021044952443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28.895314579963483</v>
      </c>
    </row>
    <row r="189" spans="1:69" x14ac:dyDescent="0.2">
      <c r="A189" s="41">
        <v>0</v>
      </c>
      <c r="B189">
        <v>0</v>
      </c>
      <c r="C189">
        <v>104</v>
      </c>
      <c r="D189">
        <v>106.03044532761471</v>
      </c>
      <c r="E189">
        <v>1360.9542310211177</v>
      </c>
      <c r="F189">
        <v>3019.0243191802401</v>
      </c>
      <c r="G189">
        <v>0</v>
      </c>
      <c r="H189">
        <v>0</v>
      </c>
      <c r="I189">
        <v>0</v>
      </c>
      <c r="J189">
        <v>0</v>
      </c>
      <c r="K189">
        <v>12757.241764546039</v>
      </c>
      <c r="L189">
        <v>0</v>
      </c>
      <c r="M189">
        <v>0</v>
      </c>
      <c r="N189">
        <v>0</v>
      </c>
      <c r="O189">
        <v>0</v>
      </c>
      <c r="P189">
        <v>7.0367149081055116</v>
      </c>
      <c r="Q189">
        <v>0</v>
      </c>
      <c r="R189">
        <v>0</v>
      </c>
      <c r="S189">
        <v>0</v>
      </c>
      <c r="T189">
        <v>0</v>
      </c>
      <c r="U189">
        <v>2455.7783998916325</v>
      </c>
      <c r="V189">
        <v>0</v>
      </c>
      <c r="W189">
        <v>11702.375234590938</v>
      </c>
      <c r="X189">
        <v>0</v>
      </c>
      <c r="Y189">
        <v>86.394851724979702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7741.8</v>
      </c>
      <c r="AH189">
        <v>0</v>
      </c>
      <c r="AI189">
        <v>0</v>
      </c>
      <c r="AJ189">
        <v>0</v>
      </c>
      <c r="AK189">
        <v>1617.0216976636661</v>
      </c>
      <c r="AL189">
        <v>0</v>
      </c>
      <c r="AM189">
        <v>0</v>
      </c>
      <c r="AN189">
        <v>0</v>
      </c>
      <c r="AO189">
        <v>0</v>
      </c>
      <c r="AP189">
        <v>1202.8834127685595</v>
      </c>
      <c r="AQ189">
        <v>1693.6212927135139</v>
      </c>
      <c r="AR189">
        <v>0</v>
      </c>
      <c r="AS189">
        <v>0</v>
      </c>
      <c r="AT189">
        <v>0.41718749999999999</v>
      </c>
      <c r="AU189">
        <v>2356.3401025208918</v>
      </c>
      <c r="AV189">
        <v>100.71894345437795</v>
      </c>
      <c r="AW189">
        <v>0</v>
      </c>
      <c r="AX189">
        <v>0</v>
      </c>
      <c r="AY189">
        <v>2804.4645303548059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759.67819720000477</v>
      </c>
      <c r="BK189">
        <v>759.67819720000477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41.413196553679555</v>
      </c>
    </row>
    <row r="190" spans="1:69" x14ac:dyDescent="0.2">
      <c r="A190" s="41">
        <v>0</v>
      </c>
      <c r="B190">
        <v>0</v>
      </c>
      <c r="C190">
        <v>171</v>
      </c>
      <c r="D190">
        <v>0</v>
      </c>
      <c r="E190">
        <v>1020.7156732658383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20507.348730941216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12472.834520903354</v>
      </c>
      <c r="X190">
        <v>0</v>
      </c>
      <c r="Y190">
        <v>1026.3563015090406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0.56687562799555546</v>
      </c>
      <c r="AF190">
        <v>0</v>
      </c>
      <c r="AG190">
        <v>16524</v>
      </c>
      <c r="AH190">
        <v>0</v>
      </c>
      <c r="AI190">
        <v>0</v>
      </c>
      <c r="AJ190">
        <v>0</v>
      </c>
      <c r="AK190">
        <v>4587.7403608787372</v>
      </c>
      <c r="AL190">
        <v>0</v>
      </c>
      <c r="AM190">
        <v>0</v>
      </c>
      <c r="AN190">
        <v>0</v>
      </c>
      <c r="AO190">
        <v>0</v>
      </c>
      <c r="AP190">
        <v>1331.3788404060599</v>
      </c>
      <c r="AQ190">
        <v>0</v>
      </c>
      <c r="AR190">
        <v>2235.85805343211</v>
      </c>
      <c r="AS190">
        <v>0</v>
      </c>
      <c r="AT190">
        <v>0.41718749999999999</v>
      </c>
      <c r="AU190">
        <v>3366.2001464584173</v>
      </c>
      <c r="AV190">
        <v>201.4378869087559</v>
      </c>
      <c r="AW190">
        <v>0</v>
      </c>
      <c r="AX190">
        <v>0</v>
      </c>
      <c r="AY190">
        <v>4407.0156905575523</v>
      </c>
      <c r="AZ190">
        <v>0</v>
      </c>
      <c r="BA190">
        <v>0</v>
      </c>
      <c r="BB190">
        <v>0</v>
      </c>
      <c r="BC190">
        <v>251.21051958474587</v>
      </c>
      <c r="BD190">
        <v>0</v>
      </c>
      <c r="BE190">
        <v>0</v>
      </c>
      <c r="BF190">
        <v>1171.3316330380499</v>
      </c>
      <c r="BG190">
        <v>0</v>
      </c>
      <c r="BH190">
        <v>0</v>
      </c>
      <c r="BI190">
        <v>5963.3488854094776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175.35117910526426</v>
      </c>
      <c r="BP190">
        <v>0</v>
      </c>
      <c r="BQ190">
        <v>65.551890639364188</v>
      </c>
    </row>
    <row r="191" spans="1:69" x14ac:dyDescent="0.2">
      <c r="A191" s="41">
        <v>0</v>
      </c>
      <c r="B191">
        <v>0</v>
      </c>
      <c r="C191">
        <v>172</v>
      </c>
      <c r="D191">
        <v>0</v>
      </c>
      <c r="E191">
        <v>2115.8674273356846</v>
      </c>
      <c r="F191">
        <v>387.67908836882333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3154.5801152020131</v>
      </c>
      <c r="X191">
        <v>0</v>
      </c>
      <c r="Y191">
        <v>62.832619436348878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1372.5255989531233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423.40532317837847</v>
      </c>
      <c r="AR191">
        <v>0</v>
      </c>
      <c r="AS191">
        <v>0</v>
      </c>
      <c r="AT191">
        <v>0</v>
      </c>
      <c r="AU191">
        <v>6732.4002929168346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248.92846396069424</v>
      </c>
      <c r="BG191">
        <v>0</v>
      </c>
      <c r="BH191">
        <v>0</v>
      </c>
      <c r="BI191">
        <v>1624.8508847285632</v>
      </c>
      <c r="BJ191">
        <v>759.67819720000477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47.992595642849238</v>
      </c>
    </row>
    <row r="192" spans="1:69" x14ac:dyDescent="0.2">
      <c r="A192" s="41">
        <v>0</v>
      </c>
      <c r="B192">
        <v>0</v>
      </c>
      <c r="C192">
        <v>173</v>
      </c>
      <c r="D192">
        <v>318.09133598284416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7740.9643481003341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930.75889818710459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423.40532317837847</v>
      </c>
      <c r="AR192">
        <v>740.96728909580781</v>
      </c>
      <c r="AS192">
        <v>0</v>
      </c>
      <c r="AT192">
        <v>0.55625000000000002</v>
      </c>
      <c r="AU192">
        <v>2692.9601171667337</v>
      </c>
      <c r="AV192">
        <v>0</v>
      </c>
      <c r="AW192">
        <v>0</v>
      </c>
      <c r="AX192">
        <v>0</v>
      </c>
      <c r="AY192">
        <v>400.63779005068659</v>
      </c>
      <c r="AZ192">
        <v>11.733754854080178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4510.4071916619232</v>
      </c>
      <c r="BJ192">
        <v>1137.8025435833395</v>
      </c>
      <c r="BK192">
        <v>0</v>
      </c>
      <c r="BL192">
        <v>0</v>
      </c>
      <c r="BM192">
        <v>0</v>
      </c>
      <c r="BN192">
        <v>0</v>
      </c>
      <c r="BO192">
        <v>116.90078607017618</v>
      </c>
      <c r="BP192">
        <v>0</v>
      </c>
      <c r="BQ192">
        <v>31.401701655664997</v>
      </c>
    </row>
    <row r="193" spans="1:69" x14ac:dyDescent="0.2">
      <c r="A193" s="41">
        <v>0</v>
      </c>
      <c r="B193">
        <v>0</v>
      </c>
      <c r="C193">
        <v>174</v>
      </c>
      <c r="D193">
        <v>0</v>
      </c>
      <c r="E193">
        <v>680.47711551055886</v>
      </c>
      <c r="F193">
        <v>2012.6828794534936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11.945455692126167</v>
      </c>
      <c r="S193">
        <v>0</v>
      </c>
      <c r="T193">
        <v>0</v>
      </c>
      <c r="U193">
        <v>0</v>
      </c>
      <c r="V193">
        <v>0</v>
      </c>
      <c r="W193">
        <v>3888.6679165382543</v>
      </c>
      <c r="X193">
        <v>328.39821102842569</v>
      </c>
      <c r="Y193">
        <v>54.97854200680527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42.613185277400873</v>
      </c>
      <c r="AM193">
        <v>0</v>
      </c>
      <c r="AN193">
        <v>0</v>
      </c>
      <c r="AO193">
        <v>0</v>
      </c>
      <c r="AP193">
        <v>1331.3788404060599</v>
      </c>
      <c r="AQ193">
        <v>0</v>
      </c>
      <c r="AR193">
        <v>2222.9018672874236</v>
      </c>
      <c r="AS193">
        <v>0</v>
      </c>
      <c r="AT193">
        <v>0.41718749999999999</v>
      </c>
      <c r="AU193">
        <v>2692.9601171667337</v>
      </c>
      <c r="AV193">
        <v>100.71894345437795</v>
      </c>
      <c r="AW193">
        <v>0</v>
      </c>
      <c r="AX193">
        <v>0</v>
      </c>
      <c r="AY193">
        <v>1602.5511602027464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2981.6744427047388</v>
      </c>
      <c r="BJ193">
        <v>10117.813944235751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32.412794941183073</v>
      </c>
    </row>
    <row r="194" spans="1:69" x14ac:dyDescent="0.2">
      <c r="A194" s="41">
        <v>0</v>
      </c>
      <c r="B194">
        <v>0</v>
      </c>
      <c r="C194">
        <v>175</v>
      </c>
      <c r="D194">
        <v>0</v>
      </c>
      <c r="E194">
        <v>3891.4962969160897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860.63491110669042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4426.555097397315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18.262793690314659</v>
      </c>
      <c r="AM194">
        <v>0</v>
      </c>
      <c r="AN194">
        <v>0</v>
      </c>
      <c r="AO194">
        <v>0</v>
      </c>
      <c r="AP194">
        <v>916.73922554879925</v>
      </c>
      <c r="AQ194">
        <v>0</v>
      </c>
      <c r="AR194">
        <v>8150.6401800538861</v>
      </c>
      <c r="AS194">
        <v>0</v>
      </c>
      <c r="AT194">
        <v>0.41718749999999999</v>
      </c>
      <c r="AU194">
        <v>4712.6802050417837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2981.6744427047388</v>
      </c>
      <c r="BJ194">
        <v>2981.6744427047388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93.564188762371685</v>
      </c>
    </row>
    <row r="195" spans="1:69" x14ac:dyDescent="0.2">
      <c r="A195" s="41">
        <v>0</v>
      </c>
      <c r="B195">
        <v>0</v>
      </c>
      <c r="C195">
        <v>176</v>
      </c>
      <c r="D195">
        <v>0</v>
      </c>
      <c r="E195">
        <v>1509.8263926291338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2078.8057534838922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69.708028455587552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740.96728909580781</v>
      </c>
      <c r="AS195">
        <v>0</v>
      </c>
      <c r="AT195">
        <v>0</v>
      </c>
      <c r="AU195">
        <v>1346.4800585833668</v>
      </c>
      <c r="AV195">
        <v>486.23812459083422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2981.6744427047388</v>
      </c>
      <c r="BK195">
        <v>0</v>
      </c>
      <c r="BL195">
        <v>0</v>
      </c>
      <c r="BM195">
        <v>0</v>
      </c>
      <c r="BN195">
        <v>0</v>
      </c>
      <c r="BO195">
        <v>65.962100191695029</v>
      </c>
      <c r="BP195">
        <v>0</v>
      </c>
      <c r="BQ195">
        <v>46.29789387652049</v>
      </c>
    </row>
    <row r="196" spans="1:69" x14ac:dyDescent="0.2">
      <c r="A196" s="41">
        <v>0</v>
      </c>
      <c r="B196">
        <v>0</v>
      </c>
      <c r="C196">
        <v>278</v>
      </c>
      <c r="D196">
        <v>0</v>
      </c>
      <c r="E196">
        <v>4082.8626930633532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700.44716671055994</v>
      </c>
      <c r="R196">
        <v>619.2515486362737</v>
      </c>
      <c r="S196">
        <v>0</v>
      </c>
      <c r="T196">
        <v>0</v>
      </c>
      <c r="U196">
        <v>0</v>
      </c>
      <c r="V196">
        <v>0</v>
      </c>
      <c r="W196">
        <v>6468.9893659050322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120.31567236958142</v>
      </c>
      <c r="AM196">
        <v>0</v>
      </c>
      <c r="AN196">
        <v>0</v>
      </c>
      <c r="AO196">
        <v>0</v>
      </c>
      <c r="AP196">
        <v>601.44170638427977</v>
      </c>
      <c r="AQ196">
        <v>0</v>
      </c>
      <c r="AR196">
        <v>5186.7710236706544</v>
      </c>
      <c r="AS196">
        <v>0</v>
      </c>
      <c r="AT196">
        <v>0</v>
      </c>
      <c r="AU196">
        <v>1346.4800585833668</v>
      </c>
      <c r="AV196">
        <v>486.23812459083422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248.92846396069424</v>
      </c>
      <c r="BG196">
        <v>0</v>
      </c>
      <c r="BH196">
        <v>0</v>
      </c>
      <c r="BI196">
        <v>2981.6744427047388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131.92420038339006</v>
      </c>
      <c r="BP196">
        <v>0</v>
      </c>
      <c r="BQ196">
        <v>226.16706027702952</v>
      </c>
    </row>
    <row r="197" spans="1:69" x14ac:dyDescent="0.2">
      <c r="A197" s="41">
        <v>0</v>
      </c>
      <c r="B197">
        <v>0</v>
      </c>
      <c r="C197">
        <v>279</v>
      </c>
      <c r="D197">
        <v>318.09133598284416</v>
      </c>
      <c r="E197">
        <v>3285.4552622095393</v>
      </c>
      <c r="F197">
        <v>2012.6828794534936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4687.2</v>
      </c>
      <c r="T197">
        <v>0</v>
      </c>
      <c r="U197">
        <v>0</v>
      </c>
      <c r="V197">
        <v>0</v>
      </c>
      <c r="W197">
        <v>5342.2157875333633</v>
      </c>
      <c r="X197">
        <v>0</v>
      </c>
      <c r="Y197">
        <v>117.81116144315415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686.26279947656167</v>
      </c>
      <c r="AL197">
        <v>0</v>
      </c>
      <c r="AM197">
        <v>37.857169670187268</v>
      </c>
      <c r="AN197">
        <v>0</v>
      </c>
      <c r="AO197">
        <v>0</v>
      </c>
      <c r="AP197">
        <v>3152.9751916451955</v>
      </c>
      <c r="AQ197">
        <v>0</v>
      </c>
      <c r="AR197">
        <v>0</v>
      </c>
      <c r="AS197">
        <v>0</v>
      </c>
      <c r="AT197">
        <v>0</v>
      </c>
      <c r="AU197">
        <v>3366.2001464584173</v>
      </c>
      <c r="AV197">
        <v>100.71894345437795</v>
      </c>
      <c r="AW197">
        <v>0</v>
      </c>
      <c r="AX197">
        <v>0</v>
      </c>
      <c r="AY197">
        <v>2804.4645303548059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248.92846396069424</v>
      </c>
      <c r="BG197">
        <v>0</v>
      </c>
      <c r="BH197">
        <v>0</v>
      </c>
      <c r="BI197">
        <v>0</v>
      </c>
      <c r="BJ197">
        <v>2275.6050871666789</v>
      </c>
      <c r="BK197">
        <v>0</v>
      </c>
      <c r="BL197">
        <v>0</v>
      </c>
      <c r="BM197">
        <v>0</v>
      </c>
      <c r="BN197">
        <v>0</v>
      </c>
      <c r="BO197">
        <v>482.62655859391862</v>
      </c>
      <c r="BP197">
        <v>0</v>
      </c>
      <c r="BQ197">
        <v>0</v>
      </c>
    </row>
    <row r="198" spans="1:69" x14ac:dyDescent="0.2">
      <c r="A198" s="41">
        <v>0</v>
      </c>
      <c r="B198">
        <v>0</v>
      </c>
      <c r="C198">
        <v>280</v>
      </c>
      <c r="D198">
        <v>0</v>
      </c>
      <c r="E198">
        <v>1360.9542310211177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2616.6929343429529</v>
      </c>
      <c r="X198">
        <v>218.93214068561713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1278.1357396334188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0.83437499999999998</v>
      </c>
      <c r="AU198">
        <v>5049.3002196876259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3249.7017694571264</v>
      </c>
      <c r="BJ198">
        <v>9061.6173659952801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67.488692658025613</v>
      </c>
    </row>
    <row r="199" spans="1:69" x14ac:dyDescent="0.2">
      <c r="A199" s="41">
        <v>0</v>
      </c>
      <c r="B199">
        <v>0</v>
      </c>
      <c r="C199">
        <v>281</v>
      </c>
      <c r="D199">
        <v>0</v>
      </c>
      <c r="E199">
        <v>2041.4313465316766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801.89024778739986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11615.004532961215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2058.788398429685</v>
      </c>
      <c r="AL199">
        <v>0</v>
      </c>
      <c r="AM199">
        <v>0</v>
      </c>
      <c r="AN199">
        <v>0</v>
      </c>
      <c r="AO199">
        <v>0</v>
      </c>
      <c r="AP199">
        <v>472.94627874677929</v>
      </c>
      <c r="AQ199">
        <v>423.40532317837847</v>
      </c>
      <c r="AR199">
        <v>0</v>
      </c>
      <c r="AS199">
        <v>0</v>
      </c>
      <c r="AT199">
        <v>2.78125</v>
      </c>
      <c r="AU199">
        <v>5722.5402489793087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759.67819720000477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2.905203027992143</v>
      </c>
    </row>
    <row r="200" spans="1:69" x14ac:dyDescent="0.2">
      <c r="A200" s="41">
        <v>0</v>
      </c>
      <c r="B200">
        <v>0</v>
      </c>
      <c r="C200">
        <v>282</v>
      </c>
      <c r="D200">
        <v>106.03044532761471</v>
      </c>
      <c r="E200">
        <v>1020.7156732658383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8584.1666043650985</v>
      </c>
      <c r="X200">
        <v>0</v>
      </c>
      <c r="Y200">
        <v>25.386993646430295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0.28343781399777773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916.73922554879925</v>
      </c>
      <c r="AQ200">
        <v>846.81064635675693</v>
      </c>
      <c r="AR200">
        <v>0</v>
      </c>
      <c r="AS200">
        <v>0</v>
      </c>
      <c r="AT200">
        <v>2.5031249999999998</v>
      </c>
      <c r="AU200">
        <v>1346.4800585833668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248.92846396069424</v>
      </c>
      <c r="BG200">
        <v>242.00460433547849</v>
      </c>
      <c r="BH200">
        <v>0</v>
      </c>
      <c r="BI200">
        <v>0</v>
      </c>
      <c r="BJ200">
        <v>0</v>
      </c>
      <c r="BK200">
        <v>0</v>
      </c>
      <c r="BL200">
        <v>3170.1621859536208</v>
      </c>
      <c r="BM200">
        <v>0</v>
      </c>
      <c r="BN200">
        <v>0</v>
      </c>
      <c r="BO200">
        <v>0</v>
      </c>
      <c r="BP200">
        <v>0</v>
      </c>
      <c r="BQ200">
        <v>171.74798479922251</v>
      </c>
    </row>
    <row r="201" spans="1:69" x14ac:dyDescent="0.2">
      <c r="A201" s="41">
        <v>0</v>
      </c>
      <c r="B201">
        <v>0</v>
      </c>
      <c r="C201">
        <v>283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286.87830370223014</v>
      </c>
      <c r="R201">
        <v>0</v>
      </c>
      <c r="S201">
        <v>0</v>
      </c>
      <c r="T201">
        <v>0</v>
      </c>
      <c r="U201">
        <v>1202.8705218788218</v>
      </c>
      <c r="V201">
        <v>0</v>
      </c>
      <c r="W201">
        <v>2919.5445130158109</v>
      </c>
      <c r="X201">
        <v>218.93214068561713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3001.7224924103325</v>
      </c>
      <c r="AL201">
        <v>0</v>
      </c>
      <c r="AM201">
        <v>0</v>
      </c>
      <c r="AN201">
        <v>0</v>
      </c>
      <c r="AO201">
        <v>0</v>
      </c>
      <c r="AP201">
        <v>157.64875958225977</v>
      </c>
      <c r="AQ201">
        <v>423.40532317837847</v>
      </c>
      <c r="AR201">
        <v>8150.6401800538861</v>
      </c>
      <c r="AS201">
        <v>236.3539157445052</v>
      </c>
      <c r="AT201">
        <v>2.9203125000000001</v>
      </c>
      <c r="AU201">
        <v>6732.4002929168346</v>
      </c>
      <c r="AV201">
        <v>0</v>
      </c>
      <c r="AW201">
        <v>0</v>
      </c>
      <c r="AX201">
        <v>0</v>
      </c>
      <c r="AY201">
        <v>1602.5511602027464</v>
      </c>
      <c r="AZ201">
        <v>0</v>
      </c>
      <c r="BA201">
        <v>0</v>
      </c>
      <c r="BB201">
        <v>0</v>
      </c>
      <c r="BC201">
        <v>656.57681512252884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3413.4076307500181</v>
      </c>
      <c r="BJ201">
        <v>2933.5553509431634</v>
      </c>
      <c r="BK201">
        <v>0</v>
      </c>
      <c r="BL201">
        <v>0</v>
      </c>
      <c r="BM201">
        <v>0</v>
      </c>
      <c r="BN201">
        <v>0</v>
      </c>
      <c r="BO201">
        <v>58.450393035088091</v>
      </c>
      <c r="BP201">
        <v>0</v>
      </c>
      <c r="BQ201">
        <v>3.631503784990179</v>
      </c>
    </row>
    <row r="202" spans="1:69" x14ac:dyDescent="0.2">
      <c r="A202" s="41">
        <v>0</v>
      </c>
      <c r="B202">
        <v>0</v>
      </c>
      <c r="C202">
        <v>284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481.70712817666475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868.77740045593737</v>
      </c>
      <c r="W202">
        <v>10769.054243882538</v>
      </c>
      <c r="X202">
        <v>0</v>
      </c>
      <c r="Y202">
        <v>3.649522715598926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686.26279947656167</v>
      </c>
      <c r="AL202">
        <v>42.613185277400873</v>
      </c>
      <c r="AM202">
        <v>82.937392577958377</v>
      </c>
      <c r="AN202">
        <v>0</v>
      </c>
      <c r="AO202">
        <v>1440.4767226263266</v>
      </c>
      <c r="AP202">
        <v>887.58589360403994</v>
      </c>
      <c r="AQ202">
        <v>0</v>
      </c>
      <c r="AR202">
        <v>8891.6074691496942</v>
      </c>
      <c r="AS202">
        <v>0</v>
      </c>
      <c r="AT202">
        <v>0.97343749999999996</v>
      </c>
      <c r="AU202">
        <v>5722.5402489793087</v>
      </c>
      <c r="AV202">
        <v>0</v>
      </c>
      <c r="AW202">
        <v>0</v>
      </c>
      <c r="AX202">
        <v>0</v>
      </c>
      <c r="AY202">
        <v>3205.1023204054927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248.92846396069424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38.139955466486654</v>
      </c>
      <c r="BP202">
        <v>0</v>
      </c>
      <c r="BQ202">
        <v>39.718494787350799</v>
      </c>
    </row>
    <row r="203" spans="1:69" x14ac:dyDescent="0.2">
      <c r="A203" s="41">
        <v>0</v>
      </c>
      <c r="B203">
        <v>0</v>
      </c>
      <c r="C203">
        <v>116</v>
      </c>
      <c r="D203">
        <v>106.03044532761471</v>
      </c>
      <c r="E203">
        <v>340.23855775527943</v>
      </c>
      <c r="F203">
        <v>2400.3619678223167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211.39242031612073</v>
      </c>
      <c r="P203">
        <v>0</v>
      </c>
      <c r="Q203">
        <v>0</v>
      </c>
      <c r="R203">
        <v>0</v>
      </c>
      <c r="S203">
        <v>2712.5</v>
      </c>
      <c r="T203">
        <v>0</v>
      </c>
      <c r="U203">
        <v>0</v>
      </c>
      <c r="V203">
        <v>0</v>
      </c>
      <c r="W203">
        <v>11004.374382149805</v>
      </c>
      <c r="X203">
        <v>218.93214068561713</v>
      </c>
      <c r="Y203">
        <v>4.5619033944986578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759.09046596653957</v>
      </c>
      <c r="AQ203">
        <v>0</v>
      </c>
      <c r="AR203">
        <v>0</v>
      </c>
      <c r="AS203">
        <v>0</v>
      </c>
      <c r="AT203">
        <v>1.390625</v>
      </c>
      <c r="AU203">
        <v>2019.7200878750502</v>
      </c>
      <c r="AV203">
        <v>0</v>
      </c>
      <c r="AW203">
        <v>0</v>
      </c>
      <c r="AX203">
        <v>0</v>
      </c>
      <c r="AY203">
        <v>1602.5511602027464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248.92846396069424</v>
      </c>
      <c r="BG203">
        <v>0</v>
      </c>
      <c r="BH203">
        <v>0</v>
      </c>
      <c r="BI203">
        <v>0</v>
      </c>
      <c r="BJ203">
        <v>1137.8025435833395</v>
      </c>
      <c r="BK203">
        <v>0</v>
      </c>
      <c r="BL203">
        <v>0</v>
      </c>
      <c r="BM203">
        <v>0</v>
      </c>
      <c r="BN203">
        <v>0</v>
      </c>
      <c r="BO203">
        <v>15.023414313213864</v>
      </c>
      <c r="BP203">
        <v>0</v>
      </c>
      <c r="BQ203">
        <v>25.833395852013389</v>
      </c>
    </row>
    <row r="204" spans="1:69" x14ac:dyDescent="0.2">
      <c r="A204" s="41">
        <v>0</v>
      </c>
      <c r="B204">
        <v>0</v>
      </c>
      <c r="C204">
        <v>117</v>
      </c>
      <c r="D204">
        <v>0</v>
      </c>
      <c r="E204">
        <v>0</v>
      </c>
      <c r="F204">
        <v>1163.0372651064699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481.70712817666475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4305.9441174805334</v>
      </c>
      <c r="X204">
        <v>328.39821102842569</v>
      </c>
      <c r="Y204">
        <v>28.124135683129488</v>
      </c>
      <c r="Z204">
        <v>0</v>
      </c>
      <c r="AA204">
        <v>0</v>
      </c>
      <c r="AB204">
        <v>0</v>
      </c>
      <c r="AC204">
        <v>809.91355729585462</v>
      </c>
      <c r="AD204">
        <v>0</v>
      </c>
      <c r="AE204">
        <v>0</v>
      </c>
      <c r="AF204">
        <v>0</v>
      </c>
      <c r="AG204">
        <v>979.2</v>
      </c>
      <c r="AH204">
        <v>0</v>
      </c>
      <c r="AI204">
        <v>0</v>
      </c>
      <c r="AJ204">
        <v>0</v>
      </c>
      <c r="AK204">
        <v>3036.7727932718567</v>
      </c>
      <c r="AL204">
        <v>0</v>
      </c>
      <c r="AM204">
        <v>0</v>
      </c>
      <c r="AN204">
        <v>0</v>
      </c>
      <c r="AO204">
        <v>0</v>
      </c>
      <c r="AP204">
        <v>1389.6855042955785</v>
      </c>
      <c r="AQ204">
        <v>846.81064635675693</v>
      </c>
      <c r="AR204">
        <v>0</v>
      </c>
      <c r="AS204">
        <v>0</v>
      </c>
      <c r="AT204">
        <v>1.9468749999999999</v>
      </c>
      <c r="AU204">
        <v>1009.8600439375251</v>
      </c>
      <c r="AV204">
        <v>0</v>
      </c>
      <c r="AW204">
        <v>0</v>
      </c>
      <c r="AX204">
        <v>0</v>
      </c>
      <c r="AY204">
        <v>1201.9133701520598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11920.882860685717</v>
      </c>
      <c r="BJ204">
        <v>0</v>
      </c>
      <c r="BK204">
        <v>0</v>
      </c>
      <c r="BL204">
        <v>0</v>
      </c>
      <c r="BM204">
        <v>10.964901018865781</v>
      </c>
      <c r="BN204">
        <v>0</v>
      </c>
      <c r="BO204">
        <v>0</v>
      </c>
      <c r="BP204">
        <v>0</v>
      </c>
      <c r="BQ204">
        <v>28.980699132338213</v>
      </c>
    </row>
    <row r="205" spans="1:69" x14ac:dyDescent="0.2">
      <c r="A205" s="41">
        <v>0</v>
      </c>
      <c r="B205">
        <v>0</v>
      </c>
      <c r="C205">
        <v>118</v>
      </c>
      <c r="D205">
        <v>424.12178131045886</v>
      </c>
      <c r="E205">
        <v>680.47711551055886</v>
      </c>
      <c r="F205">
        <v>0</v>
      </c>
      <c r="G205">
        <v>0</v>
      </c>
      <c r="H205">
        <v>0</v>
      </c>
      <c r="I205">
        <v>188.65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3387.1522206553686</v>
      </c>
      <c r="X205">
        <v>0</v>
      </c>
      <c r="Y205">
        <v>482.6315101713393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887.58589360403994</v>
      </c>
      <c r="AQ205">
        <v>0</v>
      </c>
      <c r="AR205">
        <v>7409.6728909580779</v>
      </c>
      <c r="AS205">
        <v>0</v>
      </c>
      <c r="AT205">
        <v>1.66875</v>
      </c>
      <c r="AU205">
        <v>4039.4401757501005</v>
      </c>
      <c r="AV205">
        <v>0</v>
      </c>
      <c r="AW205">
        <v>0</v>
      </c>
      <c r="AX205">
        <v>0</v>
      </c>
      <c r="AY205">
        <v>801.27558010137318</v>
      </c>
      <c r="AZ205">
        <v>11.733754854080178</v>
      </c>
      <c r="BA205">
        <v>0</v>
      </c>
      <c r="BB205">
        <v>0</v>
      </c>
      <c r="BC205">
        <v>164.14420378063221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1624.8508847285632</v>
      </c>
      <c r="BK205">
        <v>0</v>
      </c>
      <c r="BL205">
        <v>0</v>
      </c>
      <c r="BM205">
        <v>0</v>
      </c>
      <c r="BN205">
        <v>0</v>
      </c>
      <c r="BO205">
        <v>58.450393035088091</v>
      </c>
      <c r="BP205">
        <v>0</v>
      </c>
      <c r="BQ205">
        <v>4.842005046653572</v>
      </c>
    </row>
    <row r="206" spans="1:69" x14ac:dyDescent="0.2">
      <c r="A206" s="41">
        <v>0</v>
      </c>
      <c r="B206">
        <v>0</v>
      </c>
      <c r="C206">
        <v>119</v>
      </c>
      <c r="D206">
        <v>106.03044532761471</v>
      </c>
      <c r="E206">
        <v>1020.7156732658383</v>
      </c>
      <c r="F206">
        <v>2788.0410561911403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7275.8201371936229</v>
      </c>
      <c r="X206">
        <v>0</v>
      </c>
      <c r="Y206">
        <v>70.686696865892486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42.613185277400873</v>
      </c>
      <c r="AM206">
        <v>0</v>
      </c>
      <c r="AN206">
        <v>0</v>
      </c>
      <c r="AO206">
        <v>0</v>
      </c>
      <c r="AP206">
        <v>0</v>
      </c>
      <c r="AQ206">
        <v>423.40532317837847</v>
      </c>
      <c r="AR206">
        <v>0</v>
      </c>
      <c r="AS206">
        <v>0</v>
      </c>
      <c r="AT206">
        <v>1.5296875000000001</v>
      </c>
      <c r="AU206">
        <v>5722.5402489793087</v>
      </c>
      <c r="AV206">
        <v>0</v>
      </c>
      <c r="AW206">
        <v>0</v>
      </c>
      <c r="AX206">
        <v>0</v>
      </c>
      <c r="AY206">
        <v>0</v>
      </c>
      <c r="AZ206">
        <v>11.733754854080178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1519.3563944000095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44.076299329339015</v>
      </c>
    </row>
    <row r="207" spans="1:69" x14ac:dyDescent="0.2">
      <c r="A207" s="41">
        <v>0</v>
      </c>
      <c r="B207">
        <v>0</v>
      </c>
      <c r="C207">
        <v>120</v>
      </c>
      <c r="D207">
        <v>0</v>
      </c>
      <c r="E207">
        <v>1701.1927887763973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4858.7435660980327</v>
      </c>
      <c r="X207">
        <v>0</v>
      </c>
      <c r="Y207">
        <v>1200.0427293085961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138.57846605989607</v>
      </c>
      <c r="AM207">
        <v>0</v>
      </c>
      <c r="AN207">
        <v>0</v>
      </c>
      <c r="AO207">
        <v>0</v>
      </c>
      <c r="AP207">
        <v>443.79294680201997</v>
      </c>
      <c r="AQ207">
        <v>846.81064635675693</v>
      </c>
      <c r="AR207">
        <v>10061.361240444494</v>
      </c>
      <c r="AS207">
        <v>0</v>
      </c>
      <c r="AT207">
        <v>3.3374999999999999</v>
      </c>
      <c r="AU207">
        <v>8415.5003661460432</v>
      </c>
      <c r="AV207">
        <v>0</v>
      </c>
      <c r="AW207">
        <v>0</v>
      </c>
      <c r="AX207">
        <v>0</v>
      </c>
      <c r="AY207">
        <v>2403.8267403041195</v>
      </c>
      <c r="AZ207">
        <v>7.8225032360534517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759.67819720000477</v>
      </c>
      <c r="BJ207">
        <v>1137.8025435833395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2.421002523326786</v>
      </c>
    </row>
    <row r="208" spans="1:69" x14ac:dyDescent="0.2">
      <c r="A208" s="41">
        <v>0</v>
      </c>
      <c r="B208">
        <v>0</v>
      </c>
      <c r="C208">
        <v>121</v>
      </c>
      <c r="D208">
        <v>0</v>
      </c>
      <c r="E208">
        <v>414.67463855928753</v>
      </c>
      <c r="F208">
        <v>3019.0243191802401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1180.9956549425583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6737.9329563345618</v>
      </c>
      <c r="X208">
        <v>0</v>
      </c>
      <c r="Y208">
        <v>1972.4324904526579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244.49609871054292</v>
      </c>
      <c r="AL208">
        <v>0</v>
      </c>
      <c r="AM208">
        <v>0</v>
      </c>
      <c r="AN208">
        <v>0</v>
      </c>
      <c r="AO208">
        <v>0</v>
      </c>
      <c r="AP208">
        <v>1775.1717872080799</v>
      </c>
      <c r="AQ208">
        <v>0</v>
      </c>
      <c r="AR208">
        <v>6707.5741602963299</v>
      </c>
      <c r="AS208">
        <v>0</v>
      </c>
      <c r="AT208">
        <v>1.390625</v>
      </c>
      <c r="AU208">
        <v>6732.4002929168346</v>
      </c>
      <c r="AV208">
        <v>586.95706804521217</v>
      </c>
      <c r="AW208">
        <v>0</v>
      </c>
      <c r="AX208">
        <v>0</v>
      </c>
      <c r="AY208">
        <v>2403.8267403041195</v>
      </c>
      <c r="AZ208">
        <v>11.733754854080178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1624.8508847285632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248.82498645356623</v>
      </c>
      <c r="BP208">
        <v>0</v>
      </c>
      <c r="BQ208">
        <v>3.631503784990179</v>
      </c>
    </row>
    <row r="209" spans="1:69" x14ac:dyDescent="0.2">
      <c r="A209" s="41" t="s">
        <v>93</v>
      </c>
      <c r="B209">
        <v>2009</v>
      </c>
      <c r="C209">
        <v>122</v>
      </c>
      <c r="D209">
        <v>530.15222663807356</v>
      </c>
      <c r="E209">
        <v>0</v>
      </c>
      <c r="F209">
        <v>1006.3414397267468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286.87830370223014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2078.8057534838922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1175.2549968976475</v>
      </c>
      <c r="AL209">
        <v>0</v>
      </c>
      <c r="AM209">
        <v>0</v>
      </c>
      <c r="AN209">
        <v>0</v>
      </c>
      <c r="AO209">
        <v>0</v>
      </c>
      <c r="AP209">
        <v>443.79294680201997</v>
      </c>
      <c r="AQ209">
        <v>0</v>
      </c>
      <c r="AR209">
        <v>5927.7383127664625</v>
      </c>
      <c r="AS209">
        <v>0</v>
      </c>
      <c r="AT209">
        <v>1.9468749999999999</v>
      </c>
      <c r="AU209">
        <v>8415.5003661460432</v>
      </c>
      <c r="AV209">
        <v>0</v>
      </c>
      <c r="AW209">
        <v>0</v>
      </c>
      <c r="AX209">
        <v>0</v>
      </c>
      <c r="AY209">
        <v>0</v>
      </c>
      <c r="AZ209">
        <v>132.98255501290868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307.27537948865432</v>
      </c>
      <c r="BP209">
        <v>0</v>
      </c>
      <c r="BQ209">
        <v>17.758702972660267</v>
      </c>
    </row>
    <row r="210" spans="1:69" x14ac:dyDescent="0.2">
      <c r="A210" s="41">
        <v>0</v>
      </c>
      <c r="B210">
        <v>0</v>
      </c>
      <c r="C210">
        <v>177</v>
      </c>
      <c r="D210">
        <v>1166.3348986037618</v>
      </c>
      <c r="E210">
        <v>2190.3035081396929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4767.9571216981285</v>
      </c>
      <c r="X210">
        <v>0</v>
      </c>
      <c r="Y210">
        <v>1527.3320291590499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244.49609871054292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5186.7710236706544</v>
      </c>
      <c r="AS210">
        <v>0</v>
      </c>
      <c r="AT210">
        <v>2.9203125000000001</v>
      </c>
      <c r="AU210">
        <v>3366.2001464584173</v>
      </c>
      <c r="AV210">
        <v>1944.9524983633369</v>
      </c>
      <c r="AW210">
        <v>0</v>
      </c>
      <c r="AX210">
        <v>0</v>
      </c>
      <c r="AY210">
        <v>0</v>
      </c>
      <c r="AZ210">
        <v>19.556258090133628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15.095600197000802</v>
      </c>
    </row>
    <row r="211" spans="1:69" x14ac:dyDescent="0.2">
      <c r="A211" s="41">
        <v>0</v>
      </c>
      <c r="B211">
        <v>0</v>
      </c>
      <c r="C211">
        <v>178</v>
      </c>
      <c r="D211">
        <v>0</v>
      </c>
      <c r="E211">
        <v>0</v>
      </c>
      <c r="F211">
        <v>2012.6828794534936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590.49782747127915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801.9136812525478</v>
      </c>
      <c r="V211">
        <v>0</v>
      </c>
      <c r="W211">
        <v>12545.292954774637</v>
      </c>
      <c r="X211">
        <v>0</v>
      </c>
      <c r="Y211">
        <v>235.6223228863083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0.14094224804199171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19.519179967233196</v>
      </c>
      <c r="AM211">
        <v>0</v>
      </c>
      <c r="AN211">
        <v>0</v>
      </c>
      <c r="AO211">
        <v>0</v>
      </c>
      <c r="AP211">
        <v>443.79294680201997</v>
      </c>
      <c r="AQ211">
        <v>0</v>
      </c>
      <c r="AR211">
        <v>3353.7870801481649</v>
      </c>
      <c r="AS211">
        <v>0</v>
      </c>
      <c r="AT211">
        <v>1.8078125</v>
      </c>
      <c r="AU211">
        <v>16157.760703000402</v>
      </c>
      <c r="AV211">
        <v>0</v>
      </c>
      <c r="AW211">
        <v>0</v>
      </c>
      <c r="AX211">
        <v>0</v>
      </c>
      <c r="AY211">
        <v>801.27558010137318</v>
      </c>
      <c r="AZ211">
        <v>23.467509708160357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607.03905182070162</v>
      </c>
      <c r="BP211">
        <v>0</v>
      </c>
      <c r="BQ211">
        <v>13.642998683004731</v>
      </c>
    </row>
    <row r="212" spans="1:69" x14ac:dyDescent="0.2">
      <c r="A212" s="41">
        <v>0</v>
      </c>
      <c r="B212">
        <v>0</v>
      </c>
      <c r="C212">
        <v>179</v>
      </c>
      <c r="D212">
        <v>318.09133598284416</v>
      </c>
      <c r="E212">
        <v>0</v>
      </c>
      <c r="F212">
        <v>1019.1090945432942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4687.2</v>
      </c>
      <c r="T212">
        <v>0</v>
      </c>
      <c r="U212">
        <v>0</v>
      </c>
      <c r="V212">
        <v>0</v>
      </c>
      <c r="W212">
        <v>8031.3671557475991</v>
      </c>
      <c r="X212">
        <v>0</v>
      </c>
      <c r="Y212">
        <v>34.457578647840208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1483.4376203099882</v>
      </c>
      <c r="AL212">
        <v>24.350391587086214</v>
      </c>
      <c r="AM212">
        <v>4.5080222907771104</v>
      </c>
      <c r="AN212">
        <v>0</v>
      </c>
      <c r="AO212">
        <v>0</v>
      </c>
      <c r="AP212">
        <v>0</v>
      </c>
      <c r="AQ212">
        <v>0</v>
      </c>
      <c r="AR212">
        <v>3353.7870801481649</v>
      </c>
      <c r="AS212">
        <v>0</v>
      </c>
      <c r="AT212">
        <v>0.97343749999999996</v>
      </c>
      <c r="AU212">
        <v>11781.700512604461</v>
      </c>
      <c r="AV212">
        <v>201.4378869087559</v>
      </c>
      <c r="AW212">
        <v>0</v>
      </c>
      <c r="AX212">
        <v>2000</v>
      </c>
      <c r="AY212">
        <v>0</v>
      </c>
      <c r="AZ212">
        <v>46.935019416320714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3249.7017694571264</v>
      </c>
      <c r="BJ212">
        <v>1137.8025435833395</v>
      </c>
      <c r="BK212">
        <v>0</v>
      </c>
      <c r="BL212">
        <v>0</v>
      </c>
      <c r="BM212">
        <v>0</v>
      </c>
      <c r="BN212">
        <v>0</v>
      </c>
      <c r="BO212">
        <v>75.98920109124731</v>
      </c>
      <c r="BP212">
        <v>0</v>
      </c>
      <c r="BQ212">
        <v>77.015987051374822</v>
      </c>
    </row>
    <row r="213" spans="1:69" x14ac:dyDescent="0.2">
      <c r="A213" s="41">
        <v>0</v>
      </c>
      <c r="B213">
        <v>0</v>
      </c>
      <c r="C213">
        <v>180</v>
      </c>
      <c r="D213">
        <v>424.12178131045886</v>
      </c>
      <c r="E213">
        <v>0</v>
      </c>
      <c r="F213">
        <v>2012.6828794534936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3154.5801152020131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0.14094224804199171</v>
      </c>
      <c r="AG213">
        <v>239.0625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443.79294680201997</v>
      </c>
      <c r="AQ213">
        <v>0</v>
      </c>
      <c r="AR213">
        <v>0</v>
      </c>
      <c r="AS213">
        <v>0</v>
      </c>
      <c r="AT213">
        <v>1.1125</v>
      </c>
      <c r="AU213">
        <v>11781.700512604461</v>
      </c>
      <c r="AV213">
        <v>1873.4843880651256</v>
      </c>
      <c r="AW213">
        <v>0</v>
      </c>
      <c r="AX213">
        <v>0</v>
      </c>
      <c r="AY213">
        <v>0</v>
      </c>
      <c r="AZ213">
        <v>46.935019416320714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365.72577252374242</v>
      </c>
      <c r="BP213">
        <v>0</v>
      </c>
      <c r="BQ213">
        <v>27.285997366009461</v>
      </c>
    </row>
    <row r="214" spans="1:69" x14ac:dyDescent="0.2">
      <c r="A214" s="41">
        <v>0</v>
      </c>
      <c r="B214">
        <v>0</v>
      </c>
      <c r="C214">
        <v>181</v>
      </c>
      <c r="D214">
        <v>106.03044532761471</v>
      </c>
      <c r="E214">
        <v>1701.1927887763973</v>
      </c>
      <c r="F214">
        <v>1006.3414397267468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3154.5801152020131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0.98659573629394193</v>
      </c>
      <c r="AG214">
        <v>0</v>
      </c>
      <c r="AH214">
        <v>0</v>
      </c>
      <c r="AI214">
        <v>0</v>
      </c>
      <c r="AJ214">
        <v>4792.9198364691711</v>
      </c>
      <c r="AK214">
        <v>686.26279947656167</v>
      </c>
      <c r="AL214">
        <v>0</v>
      </c>
      <c r="AM214">
        <v>0</v>
      </c>
      <c r="AN214">
        <v>0</v>
      </c>
      <c r="AO214">
        <v>0</v>
      </c>
      <c r="AP214">
        <v>443.79294680201997</v>
      </c>
      <c r="AQ214">
        <v>0</v>
      </c>
      <c r="AR214">
        <v>0</v>
      </c>
      <c r="AS214">
        <v>0</v>
      </c>
      <c r="AT214">
        <v>1.9468749999999999</v>
      </c>
      <c r="AU214">
        <v>6732.4002929168346</v>
      </c>
      <c r="AV214">
        <v>0</v>
      </c>
      <c r="AW214">
        <v>0</v>
      </c>
      <c r="AX214">
        <v>0</v>
      </c>
      <c r="AY214">
        <v>801.27558010137318</v>
      </c>
      <c r="AZ214">
        <v>15.645006472106903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242.00460433547849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175.64188894699026</v>
      </c>
      <c r="BP214">
        <v>0</v>
      </c>
      <c r="BQ214">
        <v>9.2425018648291513</v>
      </c>
    </row>
    <row r="215" spans="1:69" x14ac:dyDescent="0.2">
      <c r="A215" s="41">
        <v>0</v>
      </c>
      <c r="B215">
        <v>0</v>
      </c>
      <c r="C215">
        <v>182</v>
      </c>
      <c r="D215">
        <v>212.06089065522943</v>
      </c>
      <c r="E215">
        <v>1360.9542310211177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4193.9829919439599</v>
      </c>
      <c r="X215">
        <v>328.39821102842569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19.72857768005295</v>
      </c>
      <c r="AM215">
        <v>4.5080222907771104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1.1125</v>
      </c>
      <c r="AU215">
        <v>4376.0601903959423</v>
      </c>
      <c r="AV215">
        <v>0</v>
      </c>
      <c r="AW215">
        <v>0</v>
      </c>
      <c r="AX215">
        <v>0</v>
      </c>
      <c r="AY215">
        <v>0</v>
      </c>
      <c r="AZ215">
        <v>3.9112516180267258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7.5117071566069322</v>
      </c>
      <c r="BP215">
        <v>0</v>
      </c>
      <c r="BQ215">
        <v>27.285997366009461</v>
      </c>
    </row>
    <row r="216" spans="1:69" x14ac:dyDescent="0.2">
      <c r="A216" s="41">
        <v>0</v>
      </c>
      <c r="B216">
        <v>0</v>
      </c>
      <c r="C216">
        <v>183</v>
      </c>
      <c r="D216">
        <v>318.09133598284416</v>
      </c>
      <c r="E216">
        <v>1020.7156732658383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1577.2900576010065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1.2563862769185365</v>
      </c>
      <c r="AM216">
        <v>0</v>
      </c>
      <c r="AN216">
        <v>0</v>
      </c>
      <c r="AO216">
        <v>0</v>
      </c>
      <c r="AP216">
        <v>443.79294680201997</v>
      </c>
      <c r="AQ216">
        <v>0</v>
      </c>
      <c r="AR216">
        <v>0</v>
      </c>
      <c r="AS216">
        <v>0</v>
      </c>
      <c r="AT216">
        <v>0.55625000000000002</v>
      </c>
      <c r="AU216">
        <v>7405.6403222085173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28.254398375340177</v>
      </c>
    </row>
    <row r="217" spans="1:69" x14ac:dyDescent="0.2">
      <c r="A217" s="41">
        <v>0</v>
      </c>
      <c r="B217">
        <v>0</v>
      </c>
      <c r="C217">
        <v>184</v>
      </c>
      <c r="D217">
        <v>212.06089065522943</v>
      </c>
      <c r="E217">
        <v>2041.4313465316766</v>
      </c>
      <c r="F217">
        <v>4025.3657589069871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1388.8</v>
      </c>
      <c r="T217">
        <v>0</v>
      </c>
      <c r="U217">
        <v>0</v>
      </c>
      <c r="V217">
        <v>0</v>
      </c>
      <c r="W217">
        <v>7798.7950502942449</v>
      </c>
      <c r="X217">
        <v>0</v>
      </c>
      <c r="Y217">
        <v>94.248929154523324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239.0625</v>
      </c>
      <c r="AH217">
        <v>0</v>
      </c>
      <c r="AI217">
        <v>0</v>
      </c>
      <c r="AJ217">
        <v>0</v>
      </c>
      <c r="AK217">
        <v>0</v>
      </c>
      <c r="AL217">
        <v>258.89413842947749</v>
      </c>
      <c r="AM217">
        <v>0</v>
      </c>
      <c r="AN217">
        <v>0</v>
      </c>
      <c r="AO217">
        <v>480.15890754210886</v>
      </c>
      <c r="AP217">
        <v>0</v>
      </c>
      <c r="AQ217">
        <v>0</v>
      </c>
      <c r="AR217">
        <v>0</v>
      </c>
      <c r="AS217">
        <v>0</v>
      </c>
      <c r="AT217">
        <v>1.9468749999999999</v>
      </c>
      <c r="AU217">
        <v>8415.5003661460432</v>
      </c>
      <c r="AV217">
        <v>1760.8712041356366</v>
      </c>
      <c r="AW217">
        <v>0</v>
      </c>
      <c r="AX217">
        <v>0</v>
      </c>
      <c r="AY217">
        <v>5608.9290607096118</v>
      </c>
      <c r="AZ217">
        <v>15.645006472106903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274.51313450729776</v>
      </c>
      <c r="BK217">
        <v>0</v>
      </c>
      <c r="BL217">
        <v>0</v>
      </c>
      <c r="BM217">
        <v>0</v>
      </c>
      <c r="BN217">
        <v>0</v>
      </c>
      <c r="BO217">
        <v>74.345936873479943</v>
      </c>
      <c r="BP217">
        <v>0</v>
      </c>
      <c r="BQ217">
        <v>52.834600689502807</v>
      </c>
    </row>
    <row r="218" spans="1:69" x14ac:dyDescent="0.2">
      <c r="A218" s="41">
        <v>0</v>
      </c>
      <c r="B218">
        <v>0</v>
      </c>
      <c r="C218">
        <v>185</v>
      </c>
      <c r="D218">
        <v>530.15222663807356</v>
      </c>
      <c r="E218">
        <v>2381.6699042869559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2078.8057534838922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7.747208074645715</v>
      </c>
    </row>
    <row r="219" spans="1:69" x14ac:dyDescent="0.2">
      <c r="A219" s="41">
        <v>0</v>
      </c>
      <c r="B219">
        <v>0</v>
      </c>
      <c r="C219">
        <v>186</v>
      </c>
      <c r="D219">
        <v>212.06089065522943</v>
      </c>
      <c r="E219">
        <v>680.47711551055886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3118.2086302258385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5049.3002196876259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21.632307009983123</v>
      </c>
    </row>
    <row r="220" spans="1:69" x14ac:dyDescent="0.2">
      <c r="A220" s="41">
        <v>0</v>
      </c>
      <c r="B220">
        <v>0</v>
      </c>
      <c r="C220">
        <v>187</v>
      </c>
      <c r="D220">
        <v>0</v>
      </c>
      <c r="E220">
        <v>2381.6699042869559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3387.1522206553686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686.26279947656167</v>
      </c>
      <c r="AL220">
        <v>0</v>
      </c>
      <c r="AM220">
        <v>0</v>
      </c>
      <c r="AN220">
        <v>0</v>
      </c>
      <c r="AO220">
        <v>0</v>
      </c>
      <c r="AP220">
        <v>443.79294680201997</v>
      </c>
      <c r="AQ220">
        <v>423.40532317837847</v>
      </c>
      <c r="AR220">
        <v>0</v>
      </c>
      <c r="AS220">
        <v>603.67064065895704</v>
      </c>
      <c r="AT220">
        <v>0</v>
      </c>
      <c r="AU220">
        <v>2356.3401025208918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50.684337289904555</v>
      </c>
    </row>
    <row r="221" spans="1:69" x14ac:dyDescent="0.2">
      <c r="A221" s="41">
        <v>0</v>
      </c>
      <c r="B221">
        <v>0</v>
      </c>
      <c r="C221">
        <v>188</v>
      </c>
      <c r="D221">
        <v>0</v>
      </c>
      <c r="E221">
        <v>680.47711551055886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1809.8621630543621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2019.7200878750502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48.989635523575807</v>
      </c>
    </row>
    <row r="222" spans="1:69" x14ac:dyDescent="0.2">
      <c r="A222" s="41">
        <v>0</v>
      </c>
      <c r="B222">
        <v>0</v>
      </c>
      <c r="C222">
        <v>189</v>
      </c>
      <c r="D222">
        <v>848.24356262091771</v>
      </c>
      <c r="E222">
        <v>1020.7156732658383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6737.9329563345618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6.0875978967715536</v>
      </c>
      <c r="AL222">
        <v>6.0875978967715536</v>
      </c>
      <c r="AM222">
        <v>0</v>
      </c>
      <c r="AN222">
        <v>256.67129450408601</v>
      </c>
      <c r="AO222">
        <v>0</v>
      </c>
      <c r="AP222">
        <v>1775.1717872080799</v>
      </c>
      <c r="AQ222">
        <v>0</v>
      </c>
      <c r="AR222">
        <v>740.96728909580781</v>
      </c>
      <c r="AS222">
        <v>0</v>
      </c>
      <c r="AT222">
        <v>0.41718749999999999</v>
      </c>
      <c r="AU222">
        <v>673.24002929168341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1137.8025435833395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99.047110013648563</v>
      </c>
    </row>
    <row r="223" spans="1:69" x14ac:dyDescent="0.2">
      <c r="A223" s="41">
        <v>0</v>
      </c>
      <c r="B223">
        <v>0</v>
      </c>
      <c r="C223">
        <v>267</v>
      </c>
      <c r="D223">
        <v>0</v>
      </c>
      <c r="E223">
        <v>1360.9542310211177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7006.8765467640924</v>
      </c>
      <c r="X223">
        <v>0</v>
      </c>
      <c r="Y223">
        <v>54.97854200680527</v>
      </c>
      <c r="Z223">
        <v>0</v>
      </c>
      <c r="AA223">
        <v>0</v>
      </c>
      <c r="AB223">
        <v>0</v>
      </c>
      <c r="AC223">
        <v>809.91355729585462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6.0875978967715536</v>
      </c>
      <c r="AL223">
        <v>177.42970960598635</v>
      </c>
      <c r="AM223">
        <v>42.365191960964381</v>
      </c>
      <c r="AN223">
        <v>0</v>
      </c>
      <c r="AO223">
        <v>480.15890754210886</v>
      </c>
      <c r="AP223">
        <v>1775.1717872080799</v>
      </c>
      <c r="AQ223">
        <v>0</v>
      </c>
      <c r="AR223">
        <v>1481.9345781916156</v>
      </c>
      <c r="AS223">
        <v>0</v>
      </c>
      <c r="AT223">
        <v>0.13906250000000001</v>
      </c>
      <c r="AU223">
        <v>4039.4401757501005</v>
      </c>
      <c r="AV223">
        <v>486.23812459083422</v>
      </c>
      <c r="AW223">
        <v>1298.3113300925249</v>
      </c>
      <c r="AX223">
        <v>0</v>
      </c>
      <c r="AY223">
        <v>3605.7401104561795</v>
      </c>
      <c r="AZ223">
        <v>3.9112516180267258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242.00460433547849</v>
      </c>
      <c r="BH223">
        <v>83.944873923971386</v>
      </c>
      <c r="BI223">
        <v>2241.9924597566555</v>
      </c>
      <c r="BJ223">
        <v>0</v>
      </c>
      <c r="BK223">
        <v>0</v>
      </c>
      <c r="BL223">
        <v>3170.1621859536208</v>
      </c>
      <c r="BM223">
        <v>0</v>
      </c>
      <c r="BN223">
        <v>0</v>
      </c>
      <c r="BO223">
        <v>190.37459341847813</v>
      </c>
      <c r="BP223">
        <v>0</v>
      </c>
      <c r="BQ223">
        <v>66.477599372507541</v>
      </c>
    </row>
    <row r="224" spans="1:69" x14ac:dyDescent="0.2">
      <c r="A224" s="41">
        <v>0</v>
      </c>
      <c r="B224">
        <v>0</v>
      </c>
      <c r="C224">
        <v>268</v>
      </c>
      <c r="D224">
        <v>0</v>
      </c>
      <c r="E224">
        <v>1020.7156732658383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1794.9498952959234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2218.9647340101001</v>
      </c>
      <c r="AQ224">
        <v>0</v>
      </c>
      <c r="AR224">
        <v>1481.9345781916156</v>
      </c>
      <c r="AS224">
        <v>0</v>
      </c>
      <c r="AT224">
        <v>0.97343749999999996</v>
      </c>
      <c r="AU224">
        <v>5385.9202343334673</v>
      </c>
      <c r="AV224">
        <v>0</v>
      </c>
      <c r="AW224">
        <v>0</v>
      </c>
      <c r="AX224">
        <v>0</v>
      </c>
      <c r="AY224">
        <v>2403.8267403041195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58.450393035088091</v>
      </c>
      <c r="BP224">
        <v>0</v>
      </c>
      <c r="BQ224">
        <v>49.559220580615893</v>
      </c>
    </row>
    <row r="225" spans="1:69" x14ac:dyDescent="0.2">
      <c r="A225" s="41">
        <v>0</v>
      </c>
      <c r="B225">
        <v>0</v>
      </c>
      <c r="C225">
        <v>269</v>
      </c>
      <c r="D225">
        <v>424.12178131045886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2616.6929343429529</v>
      </c>
      <c r="X225">
        <v>0</v>
      </c>
      <c r="Y225">
        <v>440.72506040403823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6.0875978967715536</v>
      </c>
      <c r="AL225">
        <v>277.15693211979215</v>
      </c>
      <c r="AM225">
        <v>80.222361631151642</v>
      </c>
      <c r="AN225">
        <v>0</v>
      </c>
      <c r="AO225">
        <v>0</v>
      </c>
      <c r="AP225">
        <v>0</v>
      </c>
      <c r="AQ225">
        <v>0</v>
      </c>
      <c r="AR225">
        <v>13337.411203724541</v>
      </c>
      <c r="AS225">
        <v>0</v>
      </c>
      <c r="AT225">
        <v>0.55625000000000002</v>
      </c>
      <c r="AU225">
        <v>2356.3401025208918</v>
      </c>
      <c r="AV225">
        <v>0</v>
      </c>
      <c r="AW225">
        <v>0</v>
      </c>
      <c r="AX225">
        <v>2000</v>
      </c>
      <c r="AY225">
        <v>400.63779005068659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242.00460433547849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482.62655859391862</v>
      </c>
      <c r="BP225">
        <v>0</v>
      </c>
      <c r="BQ225">
        <v>28.980699132338213</v>
      </c>
    </row>
    <row r="226" spans="1:69" x14ac:dyDescent="0.2">
      <c r="A226" s="41">
        <v>0</v>
      </c>
      <c r="B226">
        <v>0</v>
      </c>
      <c r="C226">
        <v>270</v>
      </c>
      <c r="D226">
        <v>0</v>
      </c>
      <c r="E226">
        <v>340.23855775527943</v>
      </c>
      <c r="F226">
        <v>2012.6828794534936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7330.2350966173508</v>
      </c>
      <c r="X226">
        <v>0</v>
      </c>
      <c r="Y226">
        <v>641.45239703219829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1372.5255989531233</v>
      </c>
      <c r="AL226">
        <v>0</v>
      </c>
      <c r="AM226">
        <v>118.07953130133892</v>
      </c>
      <c r="AN226">
        <v>0</v>
      </c>
      <c r="AO226">
        <v>0</v>
      </c>
      <c r="AP226">
        <v>0</v>
      </c>
      <c r="AQ226">
        <v>0</v>
      </c>
      <c r="AR226">
        <v>9632.5747582455024</v>
      </c>
      <c r="AS226">
        <v>0</v>
      </c>
      <c r="AT226">
        <v>0</v>
      </c>
      <c r="AU226">
        <v>0</v>
      </c>
      <c r="AV226">
        <v>0</v>
      </c>
      <c r="AW226">
        <v>473.14552845937504</v>
      </c>
      <c r="AX226">
        <v>0</v>
      </c>
      <c r="AY226">
        <v>2804.4645303548059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482.62655859391862</v>
      </c>
      <c r="BP226">
        <v>0</v>
      </c>
      <c r="BQ226">
        <v>82.741008554984376</v>
      </c>
    </row>
    <row r="227" spans="1:69" x14ac:dyDescent="0.2">
      <c r="A227" s="41">
        <v>0</v>
      </c>
      <c r="B227">
        <v>0</v>
      </c>
      <c r="C227">
        <v>271</v>
      </c>
      <c r="D227">
        <v>0</v>
      </c>
      <c r="E227">
        <v>340.23855775527943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4170.060277993377</v>
      </c>
      <c r="X227">
        <v>0</v>
      </c>
      <c r="Y227">
        <v>47.124464577261662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244.49609871054292</v>
      </c>
      <c r="AL227">
        <v>208.28649451548361</v>
      </c>
      <c r="AM227">
        <v>37.857169670187268</v>
      </c>
      <c r="AN227">
        <v>0</v>
      </c>
      <c r="AO227">
        <v>960.31781508421773</v>
      </c>
      <c r="AP227">
        <v>0</v>
      </c>
      <c r="AQ227">
        <v>0</v>
      </c>
      <c r="AR227">
        <v>0</v>
      </c>
      <c r="AS227">
        <v>0</v>
      </c>
      <c r="AT227">
        <v>0.27812500000000001</v>
      </c>
      <c r="AU227">
        <v>2356.3401025208918</v>
      </c>
      <c r="AV227">
        <v>0</v>
      </c>
      <c r="AW227">
        <v>0</v>
      </c>
      <c r="AX227">
        <v>0</v>
      </c>
      <c r="AY227">
        <v>1201.9133701520598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256.33669361017314</v>
      </c>
      <c r="BP227">
        <v>0</v>
      </c>
      <c r="BQ227">
        <v>3.1473032803248215</v>
      </c>
    </row>
    <row r="228" spans="1:69" x14ac:dyDescent="0.2">
      <c r="A228" s="41">
        <v>0</v>
      </c>
      <c r="B228">
        <v>0</v>
      </c>
      <c r="C228">
        <v>272</v>
      </c>
      <c r="D228">
        <v>0</v>
      </c>
      <c r="E228">
        <v>2041.4313465316766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3728.5542449561826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293.09406964464586</v>
      </c>
      <c r="AM228">
        <v>0</v>
      </c>
      <c r="AN228">
        <v>0</v>
      </c>
      <c r="AO228">
        <v>0</v>
      </c>
      <c r="AP228">
        <v>443.79294680201997</v>
      </c>
      <c r="AQ228">
        <v>0</v>
      </c>
      <c r="AR228">
        <v>0</v>
      </c>
      <c r="AS228">
        <v>0</v>
      </c>
      <c r="AT228">
        <v>0</v>
      </c>
      <c r="AU228">
        <v>8415.5003661460432</v>
      </c>
      <c r="AV228">
        <v>0</v>
      </c>
      <c r="AW228">
        <v>0</v>
      </c>
      <c r="AX228">
        <v>0</v>
      </c>
      <c r="AY228">
        <v>400.63779005068659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116.90078607017618</v>
      </c>
      <c r="BP228">
        <v>0</v>
      </c>
      <c r="BQ228">
        <v>53.475516894126116</v>
      </c>
    </row>
    <row r="229" spans="1:69" x14ac:dyDescent="0.2">
      <c r="A229" s="41">
        <v>0</v>
      </c>
      <c r="B229">
        <v>0</v>
      </c>
      <c r="C229">
        <v>273</v>
      </c>
      <c r="D229">
        <v>0</v>
      </c>
      <c r="E229">
        <f t="shared" ref="E229:BP229" si="1">AVERAGE(E89:E228)</f>
        <v>789.08170017741634</v>
      </c>
      <c r="F229">
        <f t="shared" si="1"/>
        <v>298.163243998231</v>
      </c>
      <c r="G229">
        <f t="shared" si="1"/>
        <v>29.407142857142858</v>
      </c>
      <c r="H229">
        <f t="shared" si="1"/>
        <v>1.8215800139542071</v>
      </c>
      <c r="I229">
        <f t="shared" si="1"/>
        <v>3.7007142857142861</v>
      </c>
      <c r="J229">
        <f t="shared" si="1"/>
        <v>1.8521675109714277E-2</v>
      </c>
      <c r="K229">
        <f t="shared" si="1"/>
        <v>451.64629245000776</v>
      </c>
      <c r="L229">
        <f t="shared" si="1"/>
        <v>6.2430198046768533E-2</v>
      </c>
      <c r="M229">
        <f t="shared" si="1"/>
        <v>64.32255462419721</v>
      </c>
      <c r="N229">
        <f t="shared" si="1"/>
        <v>2.7210392217827382</v>
      </c>
      <c r="O229">
        <f t="shared" si="1"/>
        <v>96.679379036812435</v>
      </c>
      <c r="P229">
        <f t="shared" si="1"/>
        <v>0.10052449868722159</v>
      </c>
      <c r="Q229">
        <f t="shared" si="1"/>
        <v>100.54241217422329</v>
      </c>
      <c r="R229">
        <f t="shared" si="1"/>
        <v>8.7473534347001429</v>
      </c>
      <c r="S229">
        <f t="shared" si="1"/>
        <v>270.37812500000001</v>
      </c>
      <c r="T229">
        <f t="shared" si="1"/>
        <v>1.4441939071694876</v>
      </c>
      <c r="U229">
        <f t="shared" si="1"/>
        <v>54.447145072918197</v>
      </c>
      <c r="V229">
        <f t="shared" si="1"/>
        <v>67.807966471438178</v>
      </c>
      <c r="W229">
        <f t="shared" si="1"/>
        <v>4533.6494451286017</v>
      </c>
      <c r="X229">
        <f t="shared" si="1"/>
        <v>30.494119595496667</v>
      </c>
      <c r="Y229">
        <f t="shared" si="1"/>
        <v>119.33531228944562</v>
      </c>
      <c r="Z229">
        <f t="shared" si="1"/>
        <v>0</v>
      </c>
      <c r="AA229">
        <f t="shared" si="1"/>
        <v>0.11122383660294151</v>
      </c>
      <c r="AB229">
        <f t="shared" si="1"/>
        <v>3.3621916396358409</v>
      </c>
      <c r="AC229">
        <f t="shared" si="1"/>
        <v>75.20625889175794</v>
      </c>
      <c r="AD229">
        <f t="shared" si="1"/>
        <v>28.75305863534722</v>
      </c>
      <c r="AE229">
        <f t="shared" si="1"/>
        <v>1.3159612792753966E-2</v>
      </c>
      <c r="AF229">
        <f t="shared" si="1"/>
        <v>9.0605730884137526E-3</v>
      </c>
      <c r="AG229">
        <f t="shared" si="1"/>
        <v>515.20017857142864</v>
      </c>
      <c r="AH229">
        <f t="shared" si="1"/>
        <v>5.3590893020133104E-2</v>
      </c>
      <c r="AI229">
        <f t="shared" si="1"/>
        <v>1.8552969927991378</v>
      </c>
      <c r="AJ229">
        <f t="shared" si="1"/>
        <v>191.1737928682073</v>
      </c>
      <c r="AK229">
        <f t="shared" si="1"/>
        <v>358.42340268021934</v>
      </c>
      <c r="AL229">
        <f t="shared" si="1"/>
        <v>37.694517633143079</v>
      </c>
      <c r="AM229">
        <f t="shared" si="1"/>
        <v>11.535331347088224</v>
      </c>
      <c r="AN229">
        <f t="shared" si="1"/>
        <v>28.626408826221731</v>
      </c>
      <c r="AO229">
        <f t="shared" si="1"/>
        <v>58.305010201541791</v>
      </c>
      <c r="AP229">
        <f t="shared" si="1"/>
        <v>490.08487805172712</v>
      </c>
      <c r="AQ229">
        <f t="shared" si="1"/>
        <v>121.21633984809466</v>
      </c>
      <c r="AR229">
        <f t="shared" si="1"/>
        <v>2108.8677527964774</v>
      </c>
      <c r="AS229">
        <f t="shared" si="1"/>
        <v>119.92391108919507</v>
      </c>
      <c r="AT229">
        <f t="shared" si="1"/>
        <v>0.67643973214285735</v>
      </c>
      <c r="AU229">
        <f t="shared" si="1"/>
        <v>3985.1996561958772</v>
      </c>
      <c r="AV229">
        <f t="shared" si="1"/>
        <v>109.8595101315652</v>
      </c>
      <c r="AW229">
        <f t="shared" si="1"/>
        <v>180.52529677275697</v>
      </c>
      <c r="AX229">
        <f t="shared" si="1"/>
        <v>85.714285714285708</v>
      </c>
      <c r="AY229">
        <f t="shared" si="1"/>
        <v>566.61630307168548</v>
      </c>
      <c r="AZ229">
        <f t="shared" si="1"/>
        <v>4.4441113301335582</v>
      </c>
      <c r="BA229">
        <f t="shared" si="1"/>
        <v>0.46149899741582567</v>
      </c>
      <c r="BB229">
        <f t="shared" si="1"/>
        <v>2.8679433425362263E-3</v>
      </c>
      <c r="BC229">
        <f t="shared" si="1"/>
        <v>35.440789479119147</v>
      </c>
      <c r="BD229">
        <f t="shared" si="1"/>
        <v>2.1763392857142856</v>
      </c>
      <c r="BE229">
        <f t="shared" si="1"/>
        <v>3.7861147219950162</v>
      </c>
      <c r="BF229">
        <f t="shared" si="1"/>
        <v>167.99203828983784</v>
      </c>
      <c r="BG229">
        <f t="shared" si="1"/>
        <v>26.301719206603519</v>
      </c>
      <c r="BH229">
        <f t="shared" si="1"/>
        <v>1.1992124846281627</v>
      </c>
      <c r="BI229">
        <f t="shared" si="1"/>
        <v>647.76310777833976</v>
      </c>
      <c r="BJ229">
        <f t="shared" si="1"/>
        <v>589.68746598897224</v>
      </c>
      <c r="BK229">
        <f t="shared" si="1"/>
        <v>22.161242822299343</v>
      </c>
      <c r="BL229">
        <f t="shared" si="1"/>
        <v>245.70056562262803</v>
      </c>
      <c r="BM229">
        <f t="shared" si="1"/>
        <v>2.3375883080836619</v>
      </c>
      <c r="BN229">
        <f t="shared" si="1"/>
        <v>0.15249970724072076</v>
      </c>
      <c r="BO229">
        <f t="shared" si="1"/>
        <v>58.86690933167678</v>
      </c>
      <c r="BP229">
        <f t="shared" si="1"/>
        <v>0.40521111647710706</v>
      </c>
      <c r="BQ229">
        <f>AVERAGE(BQ89:BQ228)</f>
        <v>46.327079230287936</v>
      </c>
    </row>
    <row r="230" spans="1:69" x14ac:dyDescent="0.2">
      <c r="A230" s="41">
        <v>0</v>
      </c>
      <c r="B230">
        <v>0</v>
      </c>
      <c r="C230">
        <v>274</v>
      </c>
      <c r="D230">
        <v>318.09133598284416</v>
      </c>
    </row>
    <row r="231" spans="1:69" x14ac:dyDescent="0.2">
      <c r="A231" s="41">
        <v>0</v>
      </c>
      <c r="B231">
        <v>0</v>
      </c>
      <c r="C231">
        <v>275</v>
      </c>
      <c r="D231">
        <v>0</v>
      </c>
    </row>
    <row r="232" spans="1:69" x14ac:dyDescent="0.2">
      <c r="A232" s="41">
        <v>0</v>
      </c>
      <c r="B232">
        <v>0</v>
      </c>
      <c r="C232">
        <v>276</v>
      </c>
      <c r="D232">
        <v>424.12178131045886</v>
      </c>
    </row>
    <row r="233" spans="1:69" x14ac:dyDescent="0.2">
      <c r="A233" s="41">
        <v>0</v>
      </c>
      <c r="B233">
        <v>0</v>
      </c>
      <c r="C233">
        <v>277</v>
      </c>
      <c r="D233">
        <v>0</v>
      </c>
    </row>
    <row r="234" spans="1:69" x14ac:dyDescent="0.2">
      <c r="A234" s="41">
        <v>0</v>
      </c>
      <c r="B234">
        <v>0</v>
      </c>
      <c r="D234">
        <f>AVERAGE(D94:D233)</f>
        <v>137.19180626569218</v>
      </c>
    </row>
    <row r="235" spans="1:69" x14ac:dyDescent="0.2">
      <c r="A235" s="41">
        <v>0</v>
      </c>
      <c r="B235">
        <v>0</v>
      </c>
    </row>
    <row r="236" spans="1:69" x14ac:dyDescent="0.2">
      <c r="A236" s="41">
        <v>0</v>
      </c>
      <c r="B236">
        <v>0</v>
      </c>
    </row>
    <row r="237" spans="1:69" x14ac:dyDescent="0.2">
      <c r="A237" s="41">
        <v>0</v>
      </c>
      <c r="B237">
        <v>0</v>
      </c>
    </row>
    <row r="238" spans="1:69" x14ac:dyDescent="0.2">
      <c r="A238" s="41">
        <v>0</v>
      </c>
      <c r="B238">
        <v>0</v>
      </c>
    </row>
    <row r="239" spans="1:69" x14ac:dyDescent="0.2">
      <c r="A239" s="41">
        <v>0</v>
      </c>
      <c r="B239">
        <v>0</v>
      </c>
    </row>
  </sheetData>
  <phoneticPr fontId="3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48"/>
  <sheetViews>
    <sheetView topLeftCell="A114" workbookViewId="0">
      <selection activeCell="O130" sqref="O130"/>
    </sheetView>
  </sheetViews>
  <sheetFormatPr defaultColWidth="8.85546875" defaultRowHeight="12.75" x14ac:dyDescent="0.2"/>
  <cols>
    <col min="1" max="1" width="9.140625" style="31" customWidth="1"/>
    <col min="2" max="2" width="13.7109375" customWidth="1"/>
    <col min="3" max="3" width="13.42578125" customWidth="1"/>
  </cols>
  <sheetData>
    <row r="2" spans="1:17" x14ac:dyDescent="0.2">
      <c r="Q2" s="46" t="s">
        <v>283</v>
      </c>
    </row>
    <row r="3" spans="1:17" x14ac:dyDescent="0.2">
      <c r="Q3" s="46" t="s">
        <v>285</v>
      </c>
    </row>
    <row r="4" spans="1:17" x14ac:dyDescent="0.2">
      <c r="G4">
        <v>2007</v>
      </c>
      <c r="K4">
        <v>2009</v>
      </c>
      <c r="Q4" s="46" t="s">
        <v>289</v>
      </c>
    </row>
    <row r="5" spans="1:17" x14ac:dyDescent="0.2">
      <c r="G5" t="s">
        <v>503</v>
      </c>
      <c r="H5" t="s">
        <v>273</v>
      </c>
      <c r="I5" t="s">
        <v>504</v>
      </c>
      <c r="K5" t="s">
        <v>503</v>
      </c>
      <c r="L5" t="s">
        <v>273</v>
      </c>
      <c r="M5" t="s">
        <v>504</v>
      </c>
      <c r="Q5" s="46" t="s">
        <v>297</v>
      </c>
    </row>
    <row r="6" spans="1:17" x14ac:dyDescent="0.2">
      <c r="G6">
        <v>22</v>
      </c>
      <c r="H6">
        <v>46451.552171098752</v>
      </c>
      <c r="I6">
        <v>139</v>
      </c>
      <c r="K6">
        <v>22</v>
      </c>
      <c r="L6">
        <v>58171.594506957837</v>
      </c>
      <c r="M6">
        <v>131</v>
      </c>
      <c r="Q6" s="46" t="s">
        <v>298</v>
      </c>
    </row>
    <row r="7" spans="1:17" x14ac:dyDescent="0.2">
      <c r="G7">
        <v>21</v>
      </c>
      <c r="H7">
        <v>35948.205986584631</v>
      </c>
      <c r="I7">
        <v>132</v>
      </c>
      <c r="K7">
        <v>13</v>
      </c>
      <c r="L7">
        <v>53372.361796762008</v>
      </c>
      <c r="M7">
        <v>109</v>
      </c>
      <c r="Q7" s="46" t="s">
        <v>299</v>
      </c>
    </row>
    <row r="8" spans="1:17" x14ac:dyDescent="0.2">
      <c r="A8" s="48" t="s">
        <v>314</v>
      </c>
      <c r="G8">
        <v>14</v>
      </c>
      <c r="H8">
        <v>32851.571993279242</v>
      </c>
      <c r="I8">
        <v>142</v>
      </c>
      <c r="K8">
        <v>7</v>
      </c>
      <c r="L8">
        <v>10284.935496849172</v>
      </c>
      <c r="M8">
        <v>35</v>
      </c>
      <c r="Q8" s="46" t="s">
        <v>302</v>
      </c>
    </row>
    <row r="9" spans="1:17" x14ac:dyDescent="0.2">
      <c r="A9" s="49"/>
      <c r="G9">
        <v>15</v>
      </c>
      <c r="H9">
        <v>31925.372740431725</v>
      </c>
      <c r="I9">
        <v>59</v>
      </c>
      <c r="K9">
        <v>6</v>
      </c>
      <c r="L9">
        <v>4525.3901787174009</v>
      </c>
      <c r="M9">
        <v>41</v>
      </c>
      <c r="Q9" s="46" t="s">
        <v>303</v>
      </c>
    </row>
    <row r="10" spans="1:17" x14ac:dyDescent="0.2">
      <c r="A10" s="49" t="s">
        <v>315</v>
      </c>
      <c r="G10">
        <v>16</v>
      </c>
      <c r="H10">
        <v>30753.465033928052</v>
      </c>
      <c r="I10">
        <v>102</v>
      </c>
      <c r="K10">
        <v>18</v>
      </c>
      <c r="L10">
        <v>16799.103084927592</v>
      </c>
      <c r="M10">
        <v>47</v>
      </c>
      <c r="Q10" s="46" t="s">
        <v>304</v>
      </c>
    </row>
    <row r="11" spans="1:17" x14ac:dyDescent="0.2">
      <c r="A11" s="49"/>
      <c r="G11">
        <v>24</v>
      </c>
      <c r="H11">
        <v>34851.808391721126</v>
      </c>
      <c r="I11">
        <v>119</v>
      </c>
      <c r="K11">
        <v>15</v>
      </c>
      <c r="L11">
        <v>9631.1901565191711</v>
      </c>
      <c r="M11">
        <v>39</v>
      </c>
      <c r="Q11" s="46" t="s">
        <v>305</v>
      </c>
    </row>
    <row r="12" spans="1:17" x14ac:dyDescent="0.2">
      <c r="A12" s="49" t="s">
        <v>320</v>
      </c>
      <c r="B12" t="s">
        <v>318</v>
      </c>
      <c r="C12" t="s">
        <v>319</v>
      </c>
      <c r="D12" t="s">
        <v>321</v>
      </c>
      <c r="G12">
        <v>15</v>
      </c>
      <c r="H12">
        <v>25308.083418108152</v>
      </c>
      <c r="I12">
        <v>147</v>
      </c>
      <c r="K12">
        <v>17</v>
      </c>
      <c r="L12">
        <v>28439.356677519692</v>
      </c>
      <c r="M12">
        <v>82</v>
      </c>
      <c r="Q12" s="46" t="s">
        <v>307</v>
      </c>
    </row>
    <row r="13" spans="1:17" x14ac:dyDescent="0.2">
      <c r="A13" s="49" t="s">
        <v>317</v>
      </c>
      <c r="B13">
        <v>10020.200000000001</v>
      </c>
      <c r="C13">
        <v>49.07</v>
      </c>
      <c r="D13">
        <v>49.07</v>
      </c>
      <c r="G13">
        <v>23</v>
      </c>
      <c r="H13">
        <v>31425.463497858804</v>
      </c>
      <c r="I13">
        <v>179</v>
      </c>
      <c r="K13">
        <v>20</v>
      </c>
      <c r="L13">
        <v>23874.197415093106</v>
      </c>
      <c r="M13">
        <v>102</v>
      </c>
      <c r="Q13" s="46" t="s">
        <v>308</v>
      </c>
    </row>
    <row r="14" spans="1:17" x14ac:dyDescent="0.2">
      <c r="A14" s="49" t="s">
        <v>322</v>
      </c>
      <c r="B14">
        <v>6779.58</v>
      </c>
      <c r="C14">
        <v>31.41</v>
      </c>
      <c r="D14">
        <v>80.48</v>
      </c>
      <c r="G14">
        <v>17</v>
      </c>
      <c r="H14">
        <v>21846.60730313875</v>
      </c>
      <c r="I14">
        <v>84</v>
      </c>
      <c r="K14">
        <v>16</v>
      </c>
      <c r="L14">
        <v>20337.260448331654</v>
      </c>
      <c r="M14">
        <v>140</v>
      </c>
      <c r="Q14" s="46" t="s">
        <v>311</v>
      </c>
    </row>
    <row r="15" spans="1:17" x14ac:dyDescent="0.2">
      <c r="A15" s="49" t="s">
        <v>323</v>
      </c>
      <c r="B15">
        <v>7177.81</v>
      </c>
      <c r="C15">
        <v>7.57</v>
      </c>
      <c r="D15">
        <v>88.05</v>
      </c>
      <c r="G15">
        <v>23</v>
      </c>
      <c r="H15">
        <v>28359.301925062395</v>
      </c>
      <c r="I15">
        <v>102</v>
      </c>
      <c r="K15">
        <v>16</v>
      </c>
      <c r="L15">
        <v>23896.004475838854</v>
      </c>
      <c r="M15">
        <v>84</v>
      </c>
      <c r="Q15" s="46" t="s">
        <v>312</v>
      </c>
    </row>
    <row r="16" spans="1:17" x14ac:dyDescent="0.2">
      <c r="A16" s="49" t="s">
        <v>324</v>
      </c>
      <c r="B16">
        <v>826.93</v>
      </c>
      <c r="C16">
        <v>2.2400000000000002</v>
      </c>
      <c r="D16">
        <v>90.29</v>
      </c>
      <c r="G16">
        <v>26</v>
      </c>
      <c r="H16">
        <v>33308.007151400379</v>
      </c>
      <c r="I16">
        <v>106</v>
      </c>
      <c r="K16">
        <v>15</v>
      </c>
      <c r="L16">
        <v>13142.171150137568</v>
      </c>
      <c r="M16">
        <v>89</v>
      </c>
      <c r="Q16" s="46" t="s">
        <v>313</v>
      </c>
    </row>
    <row r="17" spans="1:17" x14ac:dyDescent="0.2">
      <c r="A17" s="49" t="s">
        <v>325</v>
      </c>
      <c r="B17">
        <v>539.70000000000005</v>
      </c>
      <c r="C17">
        <v>2.2200000000000002</v>
      </c>
      <c r="D17">
        <v>92.51</v>
      </c>
      <c r="G17">
        <v>18</v>
      </c>
      <c r="H17">
        <v>17560.638425854471</v>
      </c>
      <c r="I17">
        <v>102</v>
      </c>
      <c r="K17">
        <v>21</v>
      </c>
      <c r="L17">
        <v>18270.645002828485</v>
      </c>
      <c r="M17">
        <v>170</v>
      </c>
    </row>
    <row r="18" spans="1:17" x14ac:dyDescent="0.2">
      <c r="A18" s="49" t="s">
        <v>326</v>
      </c>
      <c r="B18">
        <v>698.38</v>
      </c>
      <c r="C18">
        <v>1.27</v>
      </c>
      <c r="D18">
        <v>93.78</v>
      </c>
      <c r="G18">
        <v>16</v>
      </c>
      <c r="H18">
        <v>16378.634828096316</v>
      </c>
      <c r="I18">
        <v>99</v>
      </c>
      <c r="K18">
        <v>19</v>
      </c>
      <c r="L18">
        <v>22328.555139814354</v>
      </c>
      <c r="M18">
        <v>110</v>
      </c>
      <c r="Q18" s="47" t="s">
        <v>276</v>
      </c>
    </row>
    <row r="19" spans="1:17" x14ac:dyDescent="0.2">
      <c r="A19" s="49" t="s">
        <v>327</v>
      </c>
      <c r="B19">
        <v>491.19</v>
      </c>
      <c r="C19">
        <v>1.25</v>
      </c>
      <c r="D19">
        <v>95.03</v>
      </c>
      <c r="G19">
        <v>26</v>
      </c>
      <c r="H19">
        <v>32128.745128974962</v>
      </c>
      <c r="I19">
        <v>168</v>
      </c>
      <c r="K19">
        <v>11</v>
      </c>
      <c r="L19">
        <v>4786.002319620824</v>
      </c>
      <c r="M19">
        <v>54</v>
      </c>
      <c r="Q19" s="47" t="s">
        <v>277</v>
      </c>
    </row>
    <row r="20" spans="1:17" x14ac:dyDescent="0.2">
      <c r="A20" s="49"/>
      <c r="G20">
        <v>19</v>
      </c>
      <c r="H20">
        <v>15094.885873188145</v>
      </c>
      <c r="I20">
        <v>90</v>
      </c>
      <c r="K20">
        <v>14</v>
      </c>
      <c r="L20">
        <v>7193.1405253158537</v>
      </c>
      <c r="M20">
        <v>54</v>
      </c>
      <c r="Q20" s="47" t="s">
        <v>278</v>
      </c>
    </row>
    <row r="21" spans="1:17" x14ac:dyDescent="0.2">
      <c r="G21">
        <v>18</v>
      </c>
      <c r="H21">
        <v>47578.837324291671</v>
      </c>
      <c r="I21">
        <v>154</v>
      </c>
      <c r="K21">
        <v>18</v>
      </c>
      <c r="L21">
        <v>12889.114415568989</v>
      </c>
      <c r="M21">
        <v>75</v>
      </c>
      <c r="Q21" s="47" t="s">
        <v>279</v>
      </c>
    </row>
    <row r="22" spans="1:17" x14ac:dyDescent="0.2">
      <c r="A22" s="48" t="s">
        <v>328</v>
      </c>
      <c r="G22">
        <v>19</v>
      </c>
      <c r="H22">
        <v>18086.375186437788</v>
      </c>
      <c r="I22">
        <v>100</v>
      </c>
      <c r="K22">
        <v>14</v>
      </c>
      <c r="L22">
        <v>7635.1275705407152</v>
      </c>
      <c r="M22">
        <v>84</v>
      </c>
      <c r="Q22" s="47" t="s">
        <v>280</v>
      </c>
    </row>
    <row r="23" spans="1:17" x14ac:dyDescent="0.2">
      <c r="A23" s="49"/>
      <c r="G23">
        <v>26</v>
      </c>
      <c r="H23">
        <v>26715.301043852593</v>
      </c>
      <c r="I23">
        <v>135</v>
      </c>
      <c r="K23">
        <v>13</v>
      </c>
      <c r="L23">
        <v>12955.310059662976</v>
      </c>
      <c r="M23">
        <v>74</v>
      </c>
      <c r="Q23" s="47" t="s">
        <v>281</v>
      </c>
    </row>
    <row r="24" spans="1:17" x14ac:dyDescent="0.2">
      <c r="A24" s="49" t="s">
        <v>329</v>
      </c>
      <c r="G24">
        <v>20</v>
      </c>
      <c r="H24">
        <v>20394.429190012961</v>
      </c>
      <c r="I24">
        <v>107</v>
      </c>
      <c r="K24">
        <v>15</v>
      </c>
      <c r="L24">
        <v>6714.9966904173716</v>
      </c>
      <c r="M24">
        <v>73</v>
      </c>
      <c r="Q24" s="47" t="s">
        <v>282</v>
      </c>
    </row>
    <row r="25" spans="1:17" x14ac:dyDescent="0.2">
      <c r="A25" s="49"/>
      <c r="G25">
        <v>29</v>
      </c>
      <c r="H25">
        <v>28061.752323039767</v>
      </c>
      <c r="I25">
        <v>128</v>
      </c>
      <c r="K25">
        <v>17</v>
      </c>
      <c r="L25">
        <v>13277.751695821502</v>
      </c>
      <c r="M25">
        <v>83</v>
      </c>
      <c r="Q25" s="47" t="s">
        <v>284</v>
      </c>
    </row>
    <row r="26" spans="1:17" x14ac:dyDescent="0.2">
      <c r="A26" s="49" t="s">
        <v>316</v>
      </c>
      <c r="B26" t="s">
        <v>318</v>
      </c>
      <c r="C26" t="s">
        <v>319</v>
      </c>
      <c r="D26" t="s">
        <v>321</v>
      </c>
      <c r="G26">
        <v>18</v>
      </c>
      <c r="H26">
        <v>19749.720067531336</v>
      </c>
      <c r="I26">
        <v>91</v>
      </c>
      <c r="K26">
        <v>22</v>
      </c>
      <c r="L26">
        <v>16267.432046803791</v>
      </c>
      <c r="M26">
        <v>91</v>
      </c>
      <c r="Q26" s="47" t="s">
        <v>286</v>
      </c>
    </row>
    <row r="27" spans="1:17" x14ac:dyDescent="0.2">
      <c r="A27" s="49" t="s">
        <v>330</v>
      </c>
      <c r="B27">
        <v>4533.6499999999996</v>
      </c>
      <c r="C27">
        <v>44.56</v>
      </c>
      <c r="D27">
        <v>44.56</v>
      </c>
      <c r="G27">
        <v>16</v>
      </c>
      <c r="H27">
        <v>19128.205359819265</v>
      </c>
      <c r="I27">
        <v>116</v>
      </c>
      <c r="K27">
        <v>15</v>
      </c>
      <c r="L27">
        <v>11888.26889532323</v>
      </c>
      <c r="M27">
        <v>70</v>
      </c>
      <c r="Q27" s="47" t="s">
        <v>287</v>
      </c>
    </row>
    <row r="28" spans="1:17" x14ac:dyDescent="0.2">
      <c r="A28" s="49" t="s">
        <v>331</v>
      </c>
      <c r="B28">
        <v>3985.2</v>
      </c>
      <c r="C28">
        <v>35.71</v>
      </c>
      <c r="D28">
        <v>80.27</v>
      </c>
      <c r="G28">
        <v>17</v>
      </c>
      <c r="H28">
        <v>9692.2569914819069</v>
      </c>
      <c r="I28">
        <v>87</v>
      </c>
      <c r="K28">
        <v>20</v>
      </c>
      <c r="L28">
        <v>7712.3307904426583</v>
      </c>
      <c r="M28">
        <v>108</v>
      </c>
      <c r="Q28" s="47" t="s">
        <v>288</v>
      </c>
    </row>
    <row r="29" spans="1:17" x14ac:dyDescent="0.2">
      <c r="A29" s="49" t="s">
        <v>332</v>
      </c>
      <c r="B29">
        <v>789.08</v>
      </c>
      <c r="C29">
        <v>5.39</v>
      </c>
      <c r="D29">
        <v>85.66</v>
      </c>
      <c r="G29">
        <v>12</v>
      </c>
      <c r="H29">
        <v>12810.1053263534</v>
      </c>
      <c r="I29">
        <v>57</v>
      </c>
      <c r="K29">
        <v>15</v>
      </c>
      <c r="L29">
        <v>13096.991808342214</v>
      </c>
      <c r="M29">
        <v>44</v>
      </c>
      <c r="Q29" s="47" t="s">
        <v>290</v>
      </c>
    </row>
    <row r="30" spans="1:17" x14ac:dyDescent="0.2">
      <c r="A30" s="49" t="s">
        <v>333</v>
      </c>
      <c r="B30">
        <v>2108.87</v>
      </c>
      <c r="C30">
        <v>3.52</v>
      </c>
      <c r="D30">
        <v>89.18</v>
      </c>
      <c r="G30">
        <v>11</v>
      </c>
      <c r="H30">
        <v>14355.593133373553</v>
      </c>
      <c r="I30">
        <v>92</v>
      </c>
      <c r="K30">
        <v>20</v>
      </c>
      <c r="L30">
        <v>38378.127560723158</v>
      </c>
      <c r="M30">
        <v>193</v>
      </c>
      <c r="Q30" s="47" t="s">
        <v>291</v>
      </c>
    </row>
    <row r="31" spans="1:17" x14ac:dyDescent="0.2">
      <c r="A31" s="49" t="s">
        <v>334</v>
      </c>
      <c r="B31">
        <v>490.08</v>
      </c>
      <c r="C31">
        <v>2.4300000000000002</v>
      </c>
      <c r="D31">
        <v>91.61</v>
      </c>
      <c r="G31">
        <v>14</v>
      </c>
      <c r="H31">
        <v>37533.266543073289</v>
      </c>
      <c r="I31">
        <v>98</v>
      </c>
      <c r="K31">
        <v>12</v>
      </c>
      <c r="L31">
        <v>8242.7180005006649</v>
      </c>
      <c r="M31">
        <v>50</v>
      </c>
      <c r="Q31" s="47" t="s">
        <v>292</v>
      </c>
    </row>
    <row r="32" spans="1:17" x14ac:dyDescent="0.2">
      <c r="A32" s="49" t="s">
        <v>335</v>
      </c>
      <c r="B32">
        <v>589.69000000000005</v>
      </c>
      <c r="C32">
        <v>1.1599999999999999</v>
      </c>
      <c r="D32">
        <v>92.77</v>
      </c>
      <c r="G32">
        <v>18</v>
      </c>
      <c r="H32">
        <v>17957.775159109784</v>
      </c>
      <c r="I32">
        <v>78</v>
      </c>
      <c r="K32">
        <v>19</v>
      </c>
      <c r="L32">
        <v>8379.3556675199707</v>
      </c>
      <c r="M32">
        <v>97</v>
      </c>
      <c r="Q32" s="47" t="s">
        <v>293</v>
      </c>
    </row>
    <row r="33" spans="1:17" x14ac:dyDescent="0.2">
      <c r="A33" s="49" t="s">
        <v>336</v>
      </c>
      <c r="B33">
        <v>566.62</v>
      </c>
      <c r="C33">
        <v>1.03</v>
      </c>
      <c r="D33">
        <v>93.8</v>
      </c>
      <c r="G33">
        <v>17</v>
      </c>
      <c r="H33">
        <v>42312.384252480464</v>
      </c>
      <c r="I33">
        <v>130</v>
      </c>
      <c r="K33">
        <v>20</v>
      </c>
      <c r="L33">
        <v>10127.495700422354</v>
      </c>
      <c r="M33">
        <v>82</v>
      </c>
      <c r="Q33" s="47" t="s">
        <v>294</v>
      </c>
    </row>
    <row r="34" spans="1:17" x14ac:dyDescent="0.2">
      <c r="A34" s="49" t="s">
        <v>337</v>
      </c>
      <c r="B34">
        <v>647.76</v>
      </c>
      <c r="C34">
        <v>0.9</v>
      </c>
      <c r="D34">
        <v>94.7</v>
      </c>
      <c r="G34">
        <v>13</v>
      </c>
      <c r="H34">
        <v>53794.331863258209</v>
      </c>
      <c r="I34">
        <v>190</v>
      </c>
      <c r="K34">
        <v>19</v>
      </c>
      <c r="L34">
        <v>13675.051951183868</v>
      </c>
      <c r="M34">
        <v>153</v>
      </c>
      <c r="Q34" s="47" t="s">
        <v>295</v>
      </c>
    </row>
    <row r="35" spans="1:17" x14ac:dyDescent="0.2">
      <c r="A35" s="49" t="s">
        <v>338</v>
      </c>
      <c r="B35">
        <v>358.42</v>
      </c>
      <c r="C35">
        <v>0.76</v>
      </c>
      <c r="D35">
        <v>95.46</v>
      </c>
      <c r="G35">
        <v>10</v>
      </c>
      <c r="H35">
        <v>2259.7263621228176</v>
      </c>
      <c r="I35">
        <v>57</v>
      </c>
      <c r="K35">
        <v>17</v>
      </c>
      <c r="L35">
        <v>8905.1171994455653</v>
      </c>
      <c r="M35">
        <v>70</v>
      </c>
      <c r="Q35" s="47" t="s">
        <v>296</v>
      </c>
    </row>
    <row r="36" spans="1:17" x14ac:dyDescent="0.2">
      <c r="G36">
        <v>18</v>
      </c>
      <c r="H36">
        <v>9088.1010406936457</v>
      </c>
      <c r="I36">
        <v>49</v>
      </c>
      <c r="K36">
        <v>23</v>
      </c>
      <c r="L36">
        <v>21077.340267946973</v>
      </c>
      <c r="M36">
        <v>180</v>
      </c>
      <c r="Q36" s="47" t="s">
        <v>300</v>
      </c>
    </row>
    <row r="37" spans="1:17" x14ac:dyDescent="0.2">
      <c r="G37">
        <v>14</v>
      </c>
      <c r="H37">
        <v>18683.843134191095</v>
      </c>
      <c r="I37">
        <v>80</v>
      </c>
      <c r="K37">
        <v>20</v>
      </c>
      <c r="L37">
        <v>13606.44272975284</v>
      </c>
      <c r="M37">
        <v>121</v>
      </c>
      <c r="Q37" s="47" t="s">
        <v>301</v>
      </c>
    </row>
    <row r="38" spans="1:17" x14ac:dyDescent="0.2">
      <c r="A38" s="48" t="s">
        <v>339</v>
      </c>
      <c r="G38">
        <v>14</v>
      </c>
      <c r="H38">
        <v>16592.532600104856</v>
      </c>
      <c r="I38">
        <v>91</v>
      </c>
      <c r="K38">
        <v>17</v>
      </c>
      <c r="L38">
        <v>13505.087247225447</v>
      </c>
      <c r="M38">
        <v>112</v>
      </c>
      <c r="Q38" s="47" t="s">
        <v>306</v>
      </c>
    </row>
    <row r="39" spans="1:17" x14ac:dyDescent="0.2">
      <c r="A39" s="49"/>
      <c r="G39">
        <v>16</v>
      </c>
      <c r="H39">
        <v>17582.025785933954</v>
      </c>
      <c r="I39">
        <v>92</v>
      </c>
      <c r="K39">
        <v>11</v>
      </c>
      <c r="L39">
        <v>11706.325697176575</v>
      </c>
      <c r="M39">
        <v>213</v>
      </c>
      <c r="Q39" s="47" t="s">
        <v>309</v>
      </c>
    </row>
    <row r="40" spans="1:17" x14ac:dyDescent="0.2">
      <c r="A40" s="49" t="s">
        <v>340</v>
      </c>
      <c r="G40">
        <v>19</v>
      </c>
      <c r="H40">
        <v>20338.177954126495</v>
      </c>
      <c r="I40">
        <v>88</v>
      </c>
      <c r="K40">
        <v>17</v>
      </c>
      <c r="L40">
        <v>3812.1245509869082</v>
      </c>
      <c r="M40">
        <v>130</v>
      </c>
      <c r="Q40" s="47" t="s">
        <v>310</v>
      </c>
    </row>
    <row r="41" spans="1:17" x14ac:dyDescent="0.2">
      <c r="A41" s="49"/>
      <c r="G41">
        <v>14</v>
      </c>
      <c r="H41">
        <v>31581.692651080826</v>
      </c>
      <c r="I41">
        <v>90</v>
      </c>
      <c r="K41">
        <v>18</v>
      </c>
      <c r="L41">
        <v>12544.008191590043</v>
      </c>
      <c r="M41">
        <v>271</v>
      </c>
    </row>
    <row r="42" spans="1:17" x14ac:dyDescent="0.2">
      <c r="A42" s="49" t="s">
        <v>344</v>
      </c>
      <c r="G42">
        <v>28</v>
      </c>
      <c r="H42">
        <v>12215.321110546272</v>
      </c>
      <c r="I42">
        <v>65</v>
      </c>
      <c r="K42">
        <v>13</v>
      </c>
      <c r="L42">
        <v>12427.529452155475</v>
      </c>
      <c r="M42">
        <v>203</v>
      </c>
    </row>
    <row r="43" spans="1:17" x14ac:dyDescent="0.2">
      <c r="A43" s="49" t="s">
        <v>342</v>
      </c>
      <c r="B43" t="s">
        <v>343</v>
      </c>
      <c r="C43" t="s">
        <v>345</v>
      </c>
      <c r="D43" t="s">
        <v>319</v>
      </c>
      <c r="E43" t="s">
        <v>321</v>
      </c>
      <c r="G43">
        <v>21</v>
      </c>
      <c r="H43">
        <v>12367.8876589745</v>
      </c>
      <c r="I43">
        <v>88</v>
      </c>
      <c r="K43">
        <v>17</v>
      </c>
      <c r="L43">
        <v>25410.795735941945</v>
      </c>
      <c r="M43">
        <v>108</v>
      </c>
    </row>
    <row r="44" spans="1:17" x14ac:dyDescent="0.2">
      <c r="A44" s="49" t="s">
        <v>341</v>
      </c>
      <c r="B44">
        <v>10020.200000000001</v>
      </c>
      <c r="C44">
        <v>3985.2</v>
      </c>
      <c r="D44">
        <v>24.18</v>
      </c>
      <c r="E44">
        <v>24.18</v>
      </c>
      <c r="G44">
        <v>22</v>
      </c>
      <c r="H44">
        <v>26541.03167911659</v>
      </c>
      <c r="I44">
        <v>94</v>
      </c>
      <c r="K44">
        <v>21</v>
      </c>
      <c r="L44">
        <v>18255.946671781483</v>
      </c>
      <c r="M44">
        <v>78</v>
      </c>
    </row>
    <row r="45" spans="1:17" x14ac:dyDescent="0.2">
      <c r="A45" s="49" t="s">
        <v>346</v>
      </c>
      <c r="B45">
        <v>7177.81</v>
      </c>
      <c r="C45">
        <v>2108.87</v>
      </c>
      <c r="D45">
        <v>17.940000000000001</v>
      </c>
      <c r="E45">
        <v>42.12</v>
      </c>
      <c r="G45">
        <v>26</v>
      </c>
      <c r="H45">
        <v>31286.969192170989</v>
      </c>
      <c r="I45">
        <v>111</v>
      </c>
      <c r="K45">
        <v>26</v>
      </c>
      <c r="L45">
        <v>41807.386994267254</v>
      </c>
      <c r="M45">
        <v>162</v>
      </c>
    </row>
    <row r="46" spans="1:17" x14ac:dyDescent="0.2">
      <c r="A46" s="49" t="s">
        <v>347</v>
      </c>
      <c r="B46">
        <v>6779.58</v>
      </c>
      <c r="C46">
        <v>4533.6499999999996</v>
      </c>
      <c r="D46">
        <v>15.59</v>
      </c>
      <c r="E46">
        <v>57.71</v>
      </c>
      <c r="G46">
        <v>22</v>
      </c>
      <c r="H46">
        <v>31986.893967618726</v>
      </c>
      <c r="I46">
        <v>122</v>
      </c>
      <c r="K46">
        <v>20</v>
      </c>
      <c r="L46">
        <v>34252.083867105917</v>
      </c>
      <c r="M46">
        <v>133</v>
      </c>
    </row>
    <row r="47" spans="1:17" x14ac:dyDescent="0.2">
      <c r="A47" s="49" t="s">
        <v>348</v>
      </c>
      <c r="B47">
        <v>1113.3399999999999</v>
      </c>
      <c r="C47">
        <v>647.76</v>
      </c>
      <c r="D47">
        <v>4.3899999999999997</v>
      </c>
      <c r="E47">
        <v>62.09</v>
      </c>
      <c r="G47">
        <v>19</v>
      </c>
      <c r="H47">
        <v>9995.9099542818876</v>
      </c>
      <c r="I47">
        <v>81</v>
      </c>
      <c r="K47">
        <v>20</v>
      </c>
      <c r="L47">
        <v>13697.617453585126</v>
      </c>
      <c r="M47">
        <v>104</v>
      </c>
    </row>
    <row r="48" spans="1:17" x14ac:dyDescent="0.2">
      <c r="A48" s="49" t="s">
        <v>349</v>
      </c>
      <c r="B48">
        <v>826.93</v>
      </c>
      <c r="C48">
        <v>490.08</v>
      </c>
      <c r="D48">
        <v>2.98</v>
      </c>
      <c r="E48">
        <v>65.069999999999993</v>
      </c>
      <c r="G48">
        <v>19</v>
      </c>
      <c r="H48">
        <v>21537.805436684794</v>
      </c>
      <c r="I48">
        <v>57</v>
      </c>
      <c r="K48">
        <v>11</v>
      </c>
      <c r="L48">
        <v>4318.5711737456913</v>
      </c>
      <c r="M48">
        <v>182</v>
      </c>
    </row>
    <row r="49" spans="1:13" x14ac:dyDescent="0.2">
      <c r="A49" s="49" t="s">
        <v>350</v>
      </c>
      <c r="B49">
        <v>698.38</v>
      </c>
      <c r="C49">
        <v>566.62</v>
      </c>
      <c r="D49">
        <v>2.84</v>
      </c>
      <c r="E49">
        <v>67.92</v>
      </c>
      <c r="G49">
        <v>18</v>
      </c>
      <c r="H49">
        <v>11447.160860168067</v>
      </c>
      <c r="I49">
        <v>74</v>
      </c>
      <c r="K49">
        <v>16</v>
      </c>
      <c r="L49">
        <v>10009.752184567906</v>
      </c>
      <c r="M49">
        <v>155</v>
      </c>
    </row>
    <row r="50" spans="1:13" x14ac:dyDescent="0.2">
      <c r="A50" s="49" t="s">
        <v>351</v>
      </c>
      <c r="B50">
        <v>663.46</v>
      </c>
      <c r="C50">
        <v>515.20000000000005</v>
      </c>
      <c r="D50">
        <v>2.82</v>
      </c>
      <c r="E50">
        <v>70.739999999999995</v>
      </c>
      <c r="G50">
        <v>14</v>
      </c>
      <c r="H50">
        <v>16313.212177069701</v>
      </c>
      <c r="I50">
        <v>104</v>
      </c>
      <c r="K50">
        <v>17</v>
      </c>
      <c r="L50">
        <v>8593.0489794850655</v>
      </c>
      <c r="M50">
        <v>71</v>
      </c>
    </row>
    <row r="51" spans="1:13" x14ac:dyDescent="0.2">
      <c r="A51" s="49" t="s">
        <v>352</v>
      </c>
      <c r="B51">
        <v>539.70000000000005</v>
      </c>
      <c r="C51">
        <v>789.08</v>
      </c>
      <c r="D51">
        <v>2.73</v>
      </c>
      <c r="E51">
        <v>73.47</v>
      </c>
      <c r="G51">
        <v>19</v>
      </c>
      <c r="H51">
        <v>10867.29648831241</v>
      </c>
      <c r="I51">
        <v>84</v>
      </c>
      <c r="K51">
        <v>15</v>
      </c>
      <c r="L51">
        <v>7819.81313434402</v>
      </c>
      <c r="M51">
        <v>126</v>
      </c>
    </row>
    <row r="52" spans="1:13" x14ac:dyDescent="0.2">
      <c r="A52" s="49" t="s">
        <v>353</v>
      </c>
      <c r="B52">
        <v>679.21</v>
      </c>
      <c r="C52">
        <v>270.38</v>
      </c>
      <c r="D52">
        <v>2.67</v>
      </c>
      <c r="E52">
        <v>76.14</v>
      </c>
      <c r="G52">
        <v>18</v>
      </c>
      <c r="H52">
        <v>30578.190240993121</v>
      </c>
      <c r="I52">
        <v>113</v>
      </c>
      <c r="K52">
        <v>20</v>
      </c>
      <c r="L52">
        <v>12987.59780286286</v>
      </c>
      <c r="M52">
        <v>77</v>
      </c>
    </row>
    <row r="53" spans="1:13" x14ac:dyDescent="0.2">
      <c r="A53" s="49"/>
      <c r="G53">
        <v>24</v>
      </c>
      <c r="H53">
        <v>60215.296431040188</v>
      </c>
      <c r="I53">
        <v>190</v>
      </c>
      <c r="K53">
        <v>11</v>
      </c>
      <c r="L53">
        <v>12463.101705900872</v>
      </c>
      <c r="M53">
        <v>82</v>
      </c>
    </row>
    <row r="54" spans="1:13" x14ac:dyDescent="0.2">
      <c r="G54">
        <v>21</v>
      </c>
      <c r="H54">
        <v>35235.816500463239</v>
      </c>
      <c r="I54">
        <v>172</v>
      </c>
      <c r="K54">
        <v>21</v>
      </c>
      <c r="L54">
        <v>14269.250690001627</v>
      </c>
      <c r="M54">
        <v>253</v>
      </c>
    </row>
    <row r="55" spans="1:13" x14ac:dyDescent="0.2">
      <c r="G55">
        <v>27</v>
      </c>
      <c r="H55">
        <v>61886.486785965069</v>
      </c>
      <c r="I55">
        <v>176</v>
      </c>
      <c r="K55">
        <v>19</v>
      </c>
      <c r="L55">
        <v>12398.714069355259</v>
      </c>
      <c r="M55">
        <v>168</v>
      </c>
    </row>
    <row r="56" spans="1:13" x14ac:dyDescent="0.2">
      <c r="G56">
        <v>27</v>
      </c>
      <c r="H56">
        <v>60304.534919771613</v>
      </c>
      <c r="I56">
        <v>135</v>
      </c>
      <c r="K56">
        <v>13</v>
      </c>
      <c r="L56">
        <v>7392.6210765008163</v>
      </c>
      <c r="M56">
        <v>114</v>
      </c>
    </row>
    <row r="57" spans="1:13" x14ac:dyDescent="0.2">
      <c r="G57">
        <v>24</v>
      </c>
      <c r="H57">
        <v>78369.815937506602</v>
      </c>
      <c r="I57">
        <v>216</v>
      </c>
      <c r="K57">
        <v>6</v>
      </c>
      <c r="L57">
        <v>7431.7737682748702</v>
      </c>
      <c r="M57">
        <v>102</v>
      </c>
    </row>
    <row r="58" spans="1:13" x14ac:dyDescent="0.2">
      <c r="G58">
        <v>20</v>
      </c>
      <c r="H58">
        <v>88100.716605213733</v>
      </c>
      <c r="I58">
        <v>143</v>
      </c>
      <c r="K58">
        <v>10</v>
      </c>
      <c r="L58">
        <v>5713.5360000706605</v>
      </c>
      <c r="M58">
        <v>143</v>
      </c>
    </row>
    <row r="59" spans="1:13" x14ac:dyDescent="0.2">
      <c r="G59">
        <v>18</v>
      </c>
      <c r="H59">
        <v>45743.282730696512</v>
      </c>
      <c r="I59">
        <v>140</v>
      </c>
      <c r="K59">
        <v>7</v>
      </c>
      <c r="L59">
        <v>1869.7281747283032</v>
      </c>
      <c r="M59">
        <v>71</v>
      </c>
    </row>
    <row r="60" spans="1:13" x14ac:dyDescent="0.2">
      <c r="G60">
        <v>23</v>
      </c>
      <c r="H60">
        <v>60761.409921666425</v>
      </c>
      <c r="I60">
        <v>141</v>
      </c>
      <c r="K60">
        <v>13</v>
      </c>
      <c r="L60">
        <v>6328.7028786925457</v>
      </c>
      <c r="M60">
        <v>156</v>
      </c>
    </row>
    <row r="61" spans="1:13" x14ac:dyDescent="0.2">
      <c r="G61">
        <v>20</v>
      </c>
      <c r="H61">
        <v>79915.753397657609</v>
      </c>
      <c r="I61">
        <v>128</v>
      </c>
      <c r="K61">
        <v>16</v>
      </c>
      <c r="L61">
        <v>10132.985659272748</v>
      </c>
      <c r="M61">
        <v>171</v>
      </c>
    </row>
    <row r="62" spans="1:13" x14ac:dyDescent="0.2">
      <c r="G62">
        <v>13</v>
      </c>
      <c r="H62">
        <v>27120.076141850834</v>
      </c>
      <c r="I62">
        <v>114</v>
      </c>
      <c r="K62">
        <v>7</v>
      </c>
      <c r="L62">
        <v>8912.771523080788</v>
      </c>
      <c r="M62">
        <v>25</v>
      </c>
    </row>
    <row r="63" spans="1:13" x14ac:dyDescent="0.2">
      <c r="G63">
        <v>18</v>
      </c>
      <c r="H63">
        <v>78862.414025192236</v>
      </c>
      <c r="I63">
        <v>169</v>
      </c>
      <c r="K63">
        <v>8</v>
      </c>
      <c r="L63">
        <v>7744.9563706149338</v>
      </c>
      <c r="M63">
        <v>61</v>
      </c>
    </row>
    <row r="64" spans="1:13" x14ac:dyDescent="0.2">
      <c r="G64">
        <v>14</v>
      </c>
      <c r="H64">
        <v>20797.408551559172</v>
      </c>
      <c r="I64">
        <v>95</v>
      </c>
      <c r="K64">
        <v>6</v>
      </c>
      <c r="L64">
        <v>11689.814628486662</v>
      </c>
      <c r="M64">
        <v>21</v>
      </c>
    </row>
    <row r="65" spans="7:13" x14ac:dyDescent="0.2">
      <c r="G65">
        <v>24</v>
      </c>
      <c r="H65">
        <v>62405.146622731496</v>
      </c>
      <c r="I65">
        <v>149</v>
      </c>
      <c r="K65">
        <v>10</v>
      </c>
      <c r="L65">
        <v>7941.2546228130504</v>
      </c>
      <c r="M65">
        <v>48</v>
      </c>
    </row>
    <row r="66" spans="7:13" x14ac:dyDescent="0.2">
      <c r="G66">
        <v>18</v>
      </c>
      <c r="H66">
        <v>44939.102476471155</v>
      </c>
      <c r="I66">
        <v>87</v>
      </c>
      <c r="K66">
        <v>7</v>
      </c>
      <c r="L66">
        <v>10346.656380466446</v>
      </c>
      <c r="M66">
        <v>27</v>
      </c>
    </row>
    <row r="67" spans="7:13" x14ac:dyDescent="0.2">
      <c r="G67">
        <v>24</v>
      </c>
      <c r="H67">
        <v>57851.826222275769</v>
      </c>
      <c r="I67">
        <v>141</v>
      </c>
      <c r="K67">
        <v>9</v>
      </c>
      <c r="L67">
        <v>9187.1800363859347</v>
      </c>
      <c r="M67">
        <v>38</v>
      </c>
    </row>
    <row r="68" spans="7:13" x14ac:dyDescent="0.2">
      <c r="G68">
        <v>21</v>
      </c>
      <c r="H68">
        <v>42189.386067105232</v>
      </c>
      <c r="I68">
        <v>107</v>
      </c>
      <c r="K68">
        <v>9</v>
      </c>
      <c r="L68">
        <v>2834.598596272438</v>
      </c>
      <c r="M68">
        <v>43</v>
      </c>
    </row>
    <row r="69" spans="7:13" x14ac:dyDescent="0.2">
      <c r="G69">
        <v>21</v>
      </c>
      <c r="H69">
        <v>29464.690506139385</v>
      </c>
      <c r="I69">
        <v>134</v>
      </c>
      <c r="K69">
        <v>11</v>
      </c>
      <c r="L69">
        <v>7320.3496513510445</v>
      </c>
      <c r="M69">
        <v>45</v>
      </c>
    </row>
    <row r="70" spans="7:13" x14ac:dyDescent="0.2">
      <c r="G70">
        <v>23</v>
      </c>
      <c r="H70">
        <v>52961.627071263618</v>
      </c>
      <c r="I70">
        <v>195</v>
      </c>
      <c r="K70">
        <v>12</v>
      </c>
      <c r="L70">
        <v>5737.6824193295715</v>
      </c>
      <c r="M70">
        <v>28</v>
      </c>
    </row>
    <row r="71" spans="7:13" x14ac:dyDescent="0.2">
      <c r="G71">
        <v>23</v>
      </c>
      <c r="H71">
        <v>27109.724779581051</v>
      </c>
      <c r="I71">
        <v>116</v>
      </c>
      <c r="K71">
        <v>21</v>
      </c>
      <c r="L71">
        <v>35738.249395645907</v>
      </c>
      <c r="M71">
        <v>79</v>
      </c>
    </row>
    <row r="72" spans="7:13" x14ac:dyDescent="0.2">
      <c r="G72">
        <v>22</v>
      </c>
      <c r="H72">
        <v>61153.582328929639</v>
      </c>
      <c r="I72">
        <v>122</v>
      </c>
      <c r="K72">
        <v>18</v>
      </c>
      <c r="L72">
        <v>17337.874977261999</v>
      </c>
      <c r="M72">
        <v>99</v>
      </c>
    </row>
    <row r="73" spans="7:13" x14ac:dyDescent="0.2">
      <c r="G73">
        <v>26</v>
      </c>
      <c r="H73">
        <v>76278.625029080111</v>
      </c>
      <c r="I73">
        <v>213</v>
      </c>
      <c r="K73">
        <v>20</v>
      </c>
      <c r="L73">
        <v>22648.03682951591</v>
      </c>
      <c r="M73">
        <v>75</v>
      </c>
    </row>
    <row r="74" spans="7:13" x14ac:dyDescent="0.2">
      <c r="G74">
        <v>21</v>
      </c>
      <c r="H74">
        <v>30409.242708283986</v>
      </c>
      <c r="I74">
        <v>92</v>
      </c>
      <c r="K74">
        <v>18</v>
      </c>
      <c r="L74">
        <v>36082.860864731112</v>
      </c>
      <c r="M74">
        <v>103</v>
      </c>
    </row>
    <row r="75" spans="7:13" x14ac:dyDescent="0.2">
      <c r="G75">
        <v>20</v>
      </c>
      <c r="H75">
        <v>39467.36450491938</v>
      </c>
      <c r="I75">
        <v>143</v>
      </c>
      <c r="K75">
        <v>15</v>
      </c>
      <c r="L75">
        <v>27461.654733934669</v>
      </c>
      <c r="M75">
        <v>97</v>
      </c>
    </row>
    <row r="76" spans="7:13" x14ac:dyDescent="0.2">
      <c r="G76">
        <v>14</v>
      </c>
      <c r="H76">
        <v>18540.127970211637</v>
      </c>
      <c r="I76">
        <v>54</v>
      </c>
      <c r="K76">
        <v>18</v>
      </c>
      <c r="L76">
        <v>11962.038672931716</v>
      </c>
      <c r="M76">
        <v>56</v>
      </c>
    </row>
    <row r="77" spans="7:13" x14ac:dyDescent="0.2">
      <c r="G77">
        <v>17</v>
      </c>
      <c r="H77">
        <v>47135.954988397025</v>
      </c>
      <c r="I77">
        <v>73</v>
      </c>
      <c r="K77">
        <v>24</v>
      </c>
      <c r="L77">
        <v>45102.816632766007</v>
      </c>
      <c r="M77">
        <v>103</v>
      </c>
    </row>
    <row r="78" spans="7:13" x14ac:dyDescent="0.2">
      <c r="G78">
        <v>18</v>
      </c>
      <c r="H78">
        <v>38197.011260104606</v>
      </c>
      <c r="I78">
        <v>114</v>
      </c>
      <c r="K78">
        <v>16</v>
      </c>
      <c r="L78">
        <v>15610.86522258454</v>
      </c>
      <c r="M78">
        <v>66</v>
      </c>
    </row>
    <row r="79" spans="7:13" x14ac:dyDescent="0.2">
      <c r="G79">
        <v>16</v>
      </c>
      <c r="H79">
        <v>21390.560644270514</v>
      </c>
      <c r="I79">
        <v>101</v>
      </c>
      <c r="K79">
        <v>15</v>
      </c>
      <c r="L79">
        <v>6546.5383198043619</v>
      </c>
      <c r="M79">
        <v>31</v>
      </c>
    </row>
    <row r="80" spans="7:13" x14ac:dyDescent="0.2">
      <c r="G80">
        <v>14</v>
      </c>
      <c r="H80">
        <v>10089.669891578958</v>
      </c>
      <c r="I80">
        <v>55</v>
      </c>
      <c r="J80" t="s">
        <v>505</v>
      </c>
      <c r="K80">
        <v>13</v>
      </c>
      <c r="L80">
        <v>10915.0346416139</v>
      </c>
      <c r="M80">
        <v>59</v>
      </c>
    </row>
    <row r="81" spans="6:13" x14ac:dyDescent="0.2">
      <c r="F81" t="s">
        <v>36</v>
      </c>
      <c r="G81">
        <f>AVERAGE(G6:G80)</f>
        <v>19.266666666666666</v>
      </c>
      <c r="H81">
        <f>AVERAGE(H6:H80)</f>
        <v>33206.974812626126</v>
      </c>
      <c r="I81">
        <f>AVERAGE(I6:I80)</f>
        <v>114.50666666666666</v>
      </c>
      <c r="J81">
        <v>58</v>
      </c>
      <c r="K81">
        <v>21</v>
      </c>
      <c r="L81">
        <v>23158.34570964878</v>
      </c>
      <c r="M81">
        <v>116</v>
      </c>
    </row>
    <row r="82" spans="6:13" x14ac:dyDescent="0.2">
      <c r="F82" t="s">
        <v>240</v>
      </c>
      <c r="G82">
        <f>STDEV(G6:G80)</f>
        <v>4.3692207646318479</v>
      </c>
      <c r="H82">
        <f>STDEV(H6:H80)</f>
        <v>19566.026585576226</v>
      </c>
      <c r="I82">
        <f>STDEV(I6:I80)</f>
        <v>38.749149365845142</v>
      </c>
      <c r="K82">
        <v>14</v>
      </c>
      <c r="L82">
        <v>7116.6047946564449</v>
      </c>
      <c r="M82">
        <v>65</v>
      </c>
    </row>
    <row r="83" spans="6:13" x14ac:dyDescent="0.2">
      <c r="F83" t="s">
        <v>220</v>
      </c>
      <c r="G83">
        <f>G82/(75^0.5)</f>
        <v>0.50451415692181989</v>
      </c>
      <c r="H83">
        <f>H82/(75^0.5)</f>
        <v>2259.2901432307617</v>
      </c>
      <c r="I83">
        <f>I82/(75^0.5)</f>
        <v>4.4743663634479418</v>
      </c>
      <c r="K83">
        <v>11</v>
      </c>
      <c r="L83">
        <v>13018.627020810065</v>
      </c>
      <c r="M83">
        <v>32</v>
      </c>
    </row>
    <row r="84" spans="6:13" x14ac:dyDescent="0.2">
      <c r="K84">
        <v>17</v>
      </c>
      <c r="L84">
        <v>10365.926229329301</v>
      </c>
      <c r="M84">
        <v>56</v>
      </c>
    </row>
    <row r="85" spans="6:13" x14ac:dyDescent="0.2">
      <c r="K85">
        <v>7</v>
      </c>
      <c r="L85">
        <v>8930.3155246810766</v>
      </c>
      <c r="M85">
        <v>67</v>
      </c>
    </row>
    <row r="86" spans="6:13" x14ac:dyDescent="0.2">
      <c r="K86">
        <v>9</v>
      </c>
      <c r="L86">
        <v>5484.7056813758736</v>
      </c>
      <c r="M86">
        <v>85</v>
      </c>
    </row>
    <row r="87" spans="6:13" x14ac:dyDescent="0.2">
      <c r="K87">
        <v>13</v>
      </c>
      <c r="L87">
        <v>7648.5920608362303</v>
      </c>
      <c r="M87">
        <v>81</v>
      </c>
    </row>
    <row r="88" spans="6:13" x14ac:dyDescent="0.2">
      <c r="K88">
        <v>11</v>
      </c>
      <c r="L88">
        <v>12718.353718990118</v>
      </c>
      <c r="M88">
        <v>71</v>
      </c>
    </row>
    <row r="89" spans="6:13" x14ac:dyDescent="0.2">
      <c r="K89">
        <v>16</v>
      </c>
      <c r="L89">
        <v>54723.538561664915</v>
      </c>
      <c r="M89">
        <v>174</v>
      </c>
    </row>
    <row r="90" spans="6:13" x14ac:dyDescent="0.2">
      <c r="K90">
        <v>19</v>
      </c>
      <c r="L90">
        <v>26466.212840991087</v>
      </c>
      <c r="M90">
        <v>122</v>
      </c>
    </row>
    <row r="91" spans="6:13" x14ac:dyDescent="0.2">
      <c r="K91">
        <v>19</v>
      </c>
      <c r="L91">
        <v>39487.698257498618</v>
      </c>
      <c r="M91">
        <v>140</v>
      </c>
    </row>
    <row r="92" spans="6:13" x14ac:dyDescent="0.2">
      <c r="K92">
        <v>23</v>
      </c>
      <c r="L92">
        <v>26086.939840131505</v>
      </c>
      <c r="M92">
        <v>107</v>
      </c>
    </row>
    <row r="93" spans="6:13" x14ac:dyDescent="0.2">
      <c r="K93">
        <v>10</v>
      </c>
      <c r="L93">
        <v>12980.895696809888</v>
      </c>
      <c r="M93">
        <v>77</v>
      </c>
    </row>
    <row r="94" spans="6:13" x14ac:dyDescent="0.2">
      <c r="K94">
        <v>22</v>
      </c>
      <c r="L94">
        <v>12164.170976193449</v>
      </c>
      <c r="M94">
        <v>70</v>
      </c>
    </row>
    <row r="95" spans="6:13" x14ac:dyDescent="0.2">
      <c r="K95">
        <v>20</v>
      </c>
      <c r="L95">
        <v>15072.83784577718</v>
      </c>
      <c r="M95">
        <v>109</v>
      </c>
    </row>
    <row r="96" spans="6:13" x14ac:dyDescent="0.2">
      <c r="K96">
        <v>21</v>
      </c>
      <c r="L96">
        <v>18845.338261165336</v>
      </c>
      <c r="M96">
        <v>125</v>
      </c>
    </row>
    <row r="97" spans="2:13" x14ac:dyDescent="0.2">
      <c r="K97">
        <v>13</v>
      </c>
      <c r="L97">
        <v>8581.8997405366845</v>
      </c>
      <c r="M97">
        <v>55</v>
      </c>
    </row>
    <row r="98" spans="2:13" x14ac:dyDescent="0.2">
      <c r="K98">
        <v>11</v>
      </c>
      <c r="L98">
        <v>12233.972447323324</v>
      </c>
      <c r="M98">
        <v>88</v>
      </c>
    </row>
    <row r="99" spans="2:13" x14ac:dyDescent="0.2">
      <c r="K99">
        <v>11</v>
      </c>
      <c r="L99">
        <v>8390.3893697237727</v>
      </c>
      <c r="M99">
        <v>80</v>
      </c>
    </row>
    <row r="100" spans="2:13" x14ac:dyDescent="0.2">
      <c r="C100">
        <v>2007</v>
      </c>
      <c r="D100">
        <v>2009</v>
      </c>
      <c r="K100">
        <v>14</v>
      </c>
      <c r="L100">
        <v>15941.927173839205</v>
      </c>
      <c r="M100">
        <v>133</v>
      </c>
    </row>
    <row r="101" spans="2:13" x14ac:dyDescent="0.2">
      <c r="C101" t="s">
        <v>36</v>
      </c>
      <c r="E101" t="s">
        <v>220</v>
      </c>
      <c r="F101" t="s">
        <v>235</v>
      </c>
      <c r="K101">
        <v>14</v>
      </c>
      <c r="L101">
        <v>14092.219738146368</v>
      </c>
      <c r="M101">
        <v>92</v>
      </c>
    </row>
    <row r="102" spans="2:13" x14ac:dyDescent="0.2">
      <c r="B102" t="s">
        <v>503</v>
      </c>
      <c r="C102">
        <v>19.266666666666666</v>
      </c>
      <c r="D102">
        <v>15.807142857142857</v>
      </c>
      <c r="E102">
        <v>0.50451415692181989</v>
      </c>
      <c r="F102">
        <v>0.31163502454287056</v>
      </c>
      <c r="K102">
        <v>10</v>
      </c>
      <c r="L102">
        <v>14535.467162398563</v>
      </c>
      <c r="M102">
        <v>34</v>
      </c>
    </row>
    <row r="103" spans="2:13" x14ac:dyDescent="0.2">
      <c r="B103" t="s">
        <v>273</v>
      </c>
      <c r="C103">
        <v>33206.974812626126</v>
      </c>
      <c r="D103">
        <v>17995.976220628287</v>
      </c>
      <c r="E103">
        <v>2259.2901432307617</v>
      </c>
      <c r="F103">
        <v>789.41527536926765</v>
      </c>
      <c r="K103">
        <v>15</v>
      </c>
      <c r="L103">
        <v>12914.813347491245</v>
      </c>
      <c r="M103">
        <v>84</v>
      </c>
    </row>
    <row r="104" spans="2:13" x14ac:dyDescent="0.2">
      <c r="B104" t="s">
        <v>504</v>
      </c>
      <c r="C104">
        <v>114.50666666666666</v>
      </c>
      <c r="D104">
        <v>101.39285714285714</v>
      </c>
      <c r="E104">
        <v>4.4743663634479418</v>
      </c>
      <c r="F104">
        <v>3.0115939837525039</v>
      </c>
      <c r="K104">
        <v>20</v>
      </c>
      <c r="L104">
        <v>46182.190166187611</v>
      </c>
      <c r="M104">
        <v>119</v>
      </c>
    </row>
    <row r="105" spans="2:13" x14ac:dyDescent="0.2">
      <c r="B105" t="s">
        <v>506</v>
      </c>
      <c r="C105">
        <v>58</v>
      </c>
      <c r="D105">
        <v>65</v>
      </c>
      <c r="K105">
        <v>12</v>
      </c>
      <c r="L105">
        <v>8456.1910373635328</v>
      </c>
      <c r="M105">
        <v>87</v>
      </c>
    </row>
    <row r="106" spans="2:13" x14ac:dyDescent="0.2">
      <c r="C106">
        <f>C103/1000</f>
        <v>33.206974812626129</v>
      </c>
      <c r="D106">
        <f>D103/1000</f>
        <v>17.995976220628286</v>
      </c>
      <c r="E106">
        <f>E103/1000</f>
        <v>2.2592901432307615</v>
      </c>
      <c r="F106">
        <f>F103/1000</f>
        <v>0.7894152753692677</v>
      </c>
      <c r="K106">
        <v>24</v>
      </c>
      <c r="L106">
        <v>50466.84227379255</v>
      </c>
      <c r="M106">
        <v>107</v>
      </c>
    </row>
    <row r="107" spans="2:13" x14ac:dyDescent="0.2">
      <c r="B107" s="52" t="s">
        <v>507</v>
      </c>
      <c r="C107" s="51">
        <v>0.96499999999999997</v>
      </c>
      <c r="D107" s="51">
        <v>1.1299999999999999</v>
      </c>
      <c r="K107">
        <v>24</v>
      </c>
      <c r="L107">
        <v>75308.66437616598</v>
      </c>
      <c r="M107">
        <v>142</v>
      </c>
    </row>
    <row r="108" spans="2:13" x14ac:dyDescent="0.2">
      <c r="K108">
        <v>14</v>
      </c>
      <c r="L108">
        <v>16930.740606923318</v>
      </c>
      <c r="M108">
        <v>72</v>
      </c>
    </row>
    <row r="109" spans="2:13" x14ac:dyDescent="0.2">
      <c r="K109">
        <v>17</v>
      </c>
      <c r="L109">
        <v>19056.587329587073</v>
      </c>
      <c r="M109">
        <v>70</v>
      </c>
    </row>
    <row r="110" spans="2:13" x14ac:dyDescent="0.2">
      <c r="K110">
        <v>19</v>
      </c>
      <c r="L110">
        <v>28102.592603406087</v>
      </c>
      <c r="M110">
        <v>66</v>
      </c>
    </row>
    <row r="111" spans="2:13" x14ac:dyDescent="0.2">
      <c r="K111">
        <v>16</v>
      </c>
      <c r="L111">
        <v>29034.338971426721</v>
      </c>
      <c r="M111">
        <v>196</v>
      </c>
    </row>
    <row r="112" spans="2:13" x14ac:dyDescent="0.2">
      <c r="K112">
        <v>16</v>
      </c>
      <c r="L112">
        <v>9431.9905289391936</v>
      </c>
      <c r="M112">
        <v>41</v>
      </c>
    </row>
    <row r="113" spans="11:13" x14ac:dyDescent="0.2">
      <c r="K113">
        <v>19</v>
      </c>
      <c r="L113">
        <v>23201.491527239792</v>
      </c>
      <c r="M113">
        <v>69</v>
      </c>
    </row>
    <row r="114" spans="11:13" x14ac:dyDescent="0.2">
      <c r="K114">
        <v>18</v>
      </c>
      <c r="L114">
        <v>28601.003981420388</v>
      </c>
      <c r="M114">
        <v>97</v>
      </c>
    </row>
    <row r="115" spans="11:13" x14ac:dyDescent="0.2">
      <c r="K115">
        <v>14</v>
      </c>
      <c r="L115">
        <v>23009.687913808782</v>
      </c>
      <c r="M115">
        <v>72</v>
      </c>
    </row>
    <row r="116" spans="11:13" x14ac:dyDescent="0.2">
      <c r="K116">
        <v>13</v>
      </c>
      <c r="L116">
        <v>23901.37102684244</v>
      </c>
      <c r="M116">
        <v>93</v>
      </c>
    </row>
    <row r="117" spans="11:13" x14ac:dyDescent="0.2">
      <c r="K117">
        <v>17</v>
      </c>
      <c r="L117">
        <v>17000.050784939762</v>
      </c>
      <c r="M117">
        <v>146</v>
      </c>
    </row>
    <row r="118" spans="11:13" x14ac:dyDescent="0.2">
      <c r="K118">
        <v>24</v>
      </c>
      <c r="L118">
        <v>32107.520054834822</v>
      </c>
      <c r="M118">
        <v>116</v>
      </c>
    </row>
    <row r="119" spans="11:13" x14ac:dyDescent="0.2">
      <c r="K119">
        <v>22</v>
      </c>
      <c r="L119">
        <v>33410.074679042053</v>
      </c>
      <c r="M119">
        <v>130</v>
      </c>
    </row>
    <row r="120" spans="11:13" x14ac:dyDescent="0.2">
      <c r="K120">
        <v>20</v>
      </c>
      <c r="L120">
        <v>22702.701528877238</v>
      </c>
      <c r="M120">
        <v>78</v>
      </c>
    </row>
    <row r="121" spans="11:13" x14ac:dyDescent="0.2">
      <c r="K121">
        <v>24</v>
      </c>
      <c r="L121">
        <v>28074.294335259856</v>
      </c>
      <c r="M121">
        <v>109</v>
      </c>
    </row>
    <row r="122" spans="11:13" x14ac:dyDescent="0.2">
      <c r="K122">
        <v>17</v>
      </c>
      <c r="L122">
        <v>20908.910276799637</v>
      </c>
      <c r="M122">
        <v>100</v>
      </c>
    </row>
    <row r="123" spans="11:13" x14ac:dyDescent="0.2">
      <c r="K123">
        <v>14</v>
      </c>
      <c r="L123">
        <v>18920.51845703501</v>
      </c>
      <c r="M123">
        <v>102</v>
      </c>
    </row>
    <row r="124" spans="11:13" x14ac:dyDescent="0.2">
      <c r="K124">
        <v>19</v>
      </c>
      <c r="L124">
        <v>32299.002572821923</v>
      </c>
      <c r="M124">
        <v>134</v>
      </c>
    </row>
    <row r="125" spans="11:13" x14ac:dyDescent="0.2">
      <c r="K125">
        <v>22</v>
      </c>
      <c r="L125">
        <v>34090.039743082089</v>
      </c>
      <c r="M125">
        <v>138</v>
      </c>
    </row>
    <row r="126" spans="11:13" x14ac:dyDescent="0.2">
      <c r="K126">
        <v>16</v>
      </c>
      <c r="L126">
        <v>19900.306077326877</v>
      </c>
      <c r="M126">
        <v>122</v>
      </c>
    </row>
    <row r="127" spans="11:13" x14ac:dyDescent="0.2">
      <c r="K127">
        <v>15</v>
      </c>
      <c r="L127">
        <v>19477.645487642185</v>
      </c>
      <c r="M127">
        <v>105</v>
      </c>
    </row>
    <row r="128" spans="11:13" x14ac:dyDescent="0.2">
      <c r="K128">
        <v>21</v>
      </c>
      <c r="L128">
        <v>37926.334806800209</v>
      </c>
      <c r="M128">
        <v>164</v>
      </c>
    </row>
    <row r="129" spans="11:13" x14ac:dyDescent="0.2">
      <c r="K129">
        <v>24</v>
      </c>
      <c r="L129">
        <v>37421.834191542599</v>
      </c>
      <c r="M129">
        <v>137</v>
      </c>
    </row>
    <row r="130" spans="11:13" x14ac:dyDescent="0.2">
      <c r="K130">
        <v>17</v>
      </c>
      <c r="L130">
        <v>20476.655800319299</v>
      </c>
      <c r="M130">
        <v>101</v>
      </c>
    </row>
    <row r="131" spans="11:13" x14ac:dyDescent="0.2">
      <c r="K131">
        <v>19</v>
      </c>
      <c r="L131">
        <v>19976.294162482045</v>
      </c>
      <c r="M131">
        <v>84</v>
      </c>
    </row>
    <row r="132" spans="11:13" x14ac:dyDescent="0.2">
      <c r="K132">
        <v>13</v>
      </c>
      <c r="L132">
        <v>10323.453680500919</v>
      </c>
      <c r="M132">
        <v>63</v>
      </c>
    </row>
    <row r="133" spans="11:13" x14ac:dyDescent="0.2">
      <c r="K133">
        <v>9</v>
      </c>
      <c r="L133">
        <v>10477.506034529641</v>
      </c>
      <c r="M133">
        <v>56</v>
      </c>
    </row>
    <row r="134" spans="11:13" x14ac:dyDescent="0.2">
      <c r="K134">
        <v>24</v>
      </c>
      <c r="L134">
        <v>33379.586378013606</v>
      </c>
      <c r="M134">
        <v>179</v>
      </c>
    </row>
    <row r="135" spans="11:13" x14ac:dyDescent="0.2">
      <c r="K135">
        <v>4</v>
      </c>
      <c r="L135">
        <v>4468.2228658454933</v>
      </c>
      <c r="M135">
        <v>43</v>
      </c>
    </row>
    <row r="136" spans="11:13" x14ac:dyDescent="0.2">
      <c r="K136">
        <v>6</v>
      </c>
      <c r="L136">
        <v>8869.6182724340069</v>
      </c>
      <c r="M136">
        <v>62</v>
      </c>
    </row>
    <row r="137" spans="11:13" x14ac:dyDescent="0.2">
      <c r="K137">
        <v>11</v>
      </c>
      <c r="L137">
        <v>10757.100056179495</v>
      </c>
      <c r="M137">
        <v>188</v>
      </c>
    </row>
    <row r="138" spans="11:13" x14ac:dyDescent="0.2">
      <c r="K138">
        <v>6</v>
      </c>
      <c r="L138">
        <v>4559.0490019635472</v>
      </c>
      <c r="M138">
        <v>163</v>
      </c>
    </row>
    <row r="139" spans="11:13" x14ac:dyDescent="0.2">
      <c r="K139">
        <v>14</v>
      </c>
      <c r="L139">
        <v>12454.141066590586</v>
      </c>
      <c r="M139">
        <v>138</v>
      </c>
    </row>
    <row r="140" spans="11:13" x14ac:dyDescent="0.2">
      <c r="K140">
        <v>28</v>
      </c>
      <c r="L140">
        <v>28624.607021261774</v>
      </c>
      <c r="M140">
        <v>126</v>
      </c>
    </row>
    <row r="141" spans="11:13" x14ac:dyDescent="0.2">
      <c r="K141">
        <v>12</v>
      </c>
      <c r="L141">
        <v>14415.294906516769</v>
      </c>
      <c r="M141">
        <v>152</v>
      </c>
    </row>
    <row r="142" spans="11:13" x14ac:dyDescent="0.2">
      <c r="K142">
        <v>20</v>
      </c>
      <c r="L142">
        <v>22587.533430735406</v>
      </c>
      <c r="M142">
        <v>119</v>
      </c>
    </row>
    <row r="143" spans="11:13" x14ac:dyDescent="0.2">
      <c r="K143">
        <v>17</v>
      </c>
      <c r="L143">
        <v>25290.766445321373</v>
      </c>
      <c r="M143">
        <v>187</v>
      </c>
    </row>
    <row r="144" spans="11:13" x14ac:dyDescent="0.2">
      <c r="K144">
        <v>18</v>
      </c>
      <c r="L144">
        <v>10250.518254180259</v>
      </c>
      <c r="M144">
        <v>71</v>
      </c>
    </row>
    <row r="145" spans="11:14" x14ac:dyDescent="0.2">
      <c r="K145">
        <v>12</v>
      </c>
      <c r="L145">
        <v>15493.387067095557</v>
      </c>
      <c r="M145">
        <v>164</v>
      </c>
      <c r="N145" t="s">
        <v>505</v>
      </c>
    </row>
    <row r="146" spans="11:14" x14ac:dyDescent="0.2">
      <c r="K146">
        <f>AVERAGE(K6:K145)</f>
        <v>15.807142857142857</v>
      </c>
      <c r="L146">
        <f>AVERAGE(L6:L145)</f>
        <v>17995.976220628287</v>
      </c>
      <c r="M146">
        <f>AVERAGE(M6:M145)</f>
        <v>101.39285714285714</v>
      </c>
      <c r="N146">
        <v>65</v>
      </c>
    </row>
    <row r="147" spans="11:14" x14ac:dyDescent="0.2">
      <c r="K147">
        <f>STDEV(K6:K145)</f>
        <v>4.9470526485476745</v>
      </c>
      <c r="L147">
        <f>STDEV(L6:L145)</f>
        <v>12531.578998695928</v>
      </c>
      <c r="M147">
        <f>STDEV(M6:M145)</f>
        <v>47.807572385444523</v>
      </c>
    </row>
    <row r="148" spans="11:14" x14ac:dyDescent="0.2">
      <c r="K148">
        <f>K147/(252^0.5)</f>
        <v>0.31163502454287056</v>
      </c>
      <c r="L148">
        <f>L147/(252^0.5)</f>
        <v>789.41527536926765</v>
      </c>
      <c r="M148">
        <f>M147/(252^0.5)</f>
        <v>3.0115939837525039</v>
      </c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317"/>
  <sheetViews>
    <sheetView workbookViewId="0">
      <pane xSplit="1" ySplit="4" topLeftCell="O293" activePane="bottomRight" state="frozen"/>
      <selection pane="topRight" activeCell="B1" sqref="B1"/>
      <selection pane="bottomLeft" activeCell="A5" sqref="A5"/>
      <selection pane="bottomRight" activeCell="CW283" sqref="CW283"/>
    </sheetView>
  </sheetViews>
  <sheetFormatPr defaultColWidth="8.85546875" defaultRowHeight="12.75" x14ac:dyDescent="0.2"/>
  <cols>
    <col min="1" max="1" width="17.7109375" style="41" bestFit="1" customWidth="1"/>
    <col min="15" max="15" width="14.140625" bestFit="1" customWidth="1"/>
    <col min="95" max="95" width="9.140625" style="23" customWidth="1"/>
  </cols>
  <sheetData>
    <row r="2" spans="1:88" x14ac:dyDescent="0.2">
      <c r="A2" s="41" t="s">
        <v>222</v>
      </c>
      <c r="D2" t="s">
        <v>5</v>
      </c>
      <c r="E2" t="s">
        <v>7</v>
      </c>
    </row>
    <row r="3" spans="1:88" x14ac:dyDescent="0.2">
      <c r="D3" t="s">
        <v>44</v>
      </c>
      <c r="O3" t="s">
        <v>358</v>
      </c>
      <c r="P3" t="s">
        <v>13</v>
      </c>
      <c r="AB3" t="s">
        <v>359</v>
      </c>
      <c r="AC3" t="s">
        <v>23</v>
      </c>
      <c r="BI3" t="s">
        <v>360</v>
      </c>
      <c r="BJ3" t="s">
        <v>16</v>
      </c>
      <c r="BO3" t="s">
        <v>361</v>
      </c>
      <c r="BP3" t="s">
        <v>20</v>
      </c>
      <c r="BZ3" t="s">
        <v>362</v>
      </c>
      <c r="CA3" t="s">
        <v>26</v>
      </c>
      <c r="CG3" t="s">
        <v>363</v>
      </c>
      <c r="CH3" t="s">
        <v>378</v>
      </c>
      <c r="CI3" t="s">
        <v>364</v>
      </c>
      <c r="CJ3" t="s">
        <v>379</v>
      </c>
    </row>
    <row r="4" spans="1:88" x14ac:dyDescent="0.2">
      <c r="A4" s="41" t="s">
        <v>122</v>
      </c>
      <c r="B4" t="s">
        <v>3</v>
      </c>
      <c r="C4" t="s">
        <v>0</v>
      </c>
      <c r="D4" t="s">
        <v>22</v>
      </c>
      <c r="E4" t="s">
        <v>168</v>
      </c>
      <c r="F4" t="s">
        <v>76</v>
      </c>
      <c r="G4" t="s">
        <v>67</v>
      </c>
      <c r="H4" t="s">
        <v>84</v>
      </c>
      <c r="I4" t="s">
        <v>75</v>
      </c>
      <c r="J4" t="s">
        <v>95</v>
      </c>
      <c r="K4" t="s">
        <v>167</v>
      </c>
      <c r="L4" t="s">
        <v>105</v>
      </c>
      <c r="M4" t="s">
        <v>45</v>
      </c>
      <c r="N4" t="s">
        <v>166</v>
      </c>
      <c r="O4">
        <v>0</v>
      </c>
      <c r="P4" t="s">
        <v>15</v>
      </c>
      <c r="Q4" t="s">
        <v>42</v>
      </c>
      <c r="R4" t="s">
        <v>192</v>
      </c>
      <c r="S4" t="s">
        <v>138</v>
      </c>
      <c r="T4" t="s">
        <v>48</v>
      </c>
      <c r="U4" t="s">
        <v>127</v>
      </c>
      <c r="V4" t="s">
        <v>35</v>
      </c>
      <c r="W4" t="s">
        <v>57</v>
      </c>
      <c r="X4" t="s">
        <v>52</v>
      </c>
      <c r="Y4" t="s">
        <v>155</v>
      </c>
      <c r="Z4" t="s">
        <v>107</v>
      </c>
      <c r="AA4" t="s">
        <v>19</v>
      </c>
      <c r="AB4">
        <v>0</v>
      </c>
      <c r="AC4" t="s">
        <v>129</v>
      </c>
      <c r="AD4" t="s">
        <v>39</v>
      </c>
      <c r="AE4" t="s">
        <v>98</v>
      </c>
      <c r="AF4" t="s">
        <v>89</v>
      </c>
      <c r="AG4" t="s">
        <v>60</v>
      </c>
      <c r="AH4" t="s">
        <v>106</v>
      </c>
      <c r="AI4" t="s">
        <v>43</v>
      </c>
      <c r="AJ4" t="s">
        <v>131</v>
      </c>
      <c r="AK4" t="s">
        <v>50</v>
      </c>
      <c r="AL4" t="s">
        <v>66</v>
      </c>
      <c r="AM4" t="s">
        <v>56</v>
      </c>
      <c r="AN4" t="s">
        <v>41</v>
      </c>
      <c r="AO4" t="s">
        <v>185</v>
      </c>
      <c r="AP4" t="s">
        <v>92</v>
      </c>
      <c r="AQ4" t="s">
        <v>59</v>
      </c>
      <c r="AR4" t="s">
        <v>73</v>
      </c>
      <c r="AS4" t="s">
        <v>37</v>
      </c>
      <c r="AT4" t="s">
        <v>132</v>
      </c>
      <c r="AU4" t="s">
        <v>30</v>
      </c>
      <c r="AV4" t="s">
        <v>81</v>
      </c>
      <c r="AW4" t="s">
        <v>135</v>
      </c>
      <c r="AX4" t="s">
        <v>71</v>
      </c>
      <c r="AY4" t="s">
        <v>32</v>
      </c>
      <c r="AZ4" t="s">
        <v>25</v>
      </c>
      <c r="BA4" t="s">
        <v>34</v>
      </c>
      <c r="BB4" t="s">
        <v>83</v>
      </c>
      <c r="BC4" t="s">
        <v>103</v>
      </c>
      <c r="BD4" t="s">
        <v>188</v>
      </c>
      <c r="BE4" t="s">
        <v>170</v>
      </c>
      <c r="BF4" t="s">
        <v>63</v>
      </c>
      <c r="BG4" t="s">
        <v>108</v>
      </c>
      <c r="BH4" t="s">
        <v>65</v>
      </c>
      <c r="BI4">
        <v>0</v>
      </c>
      <c r="BJ4" t="s">
        <v>18</v>
      </c>
      <c r="BK4" t="s">
        <v>98</v>
      </c>
      <c r="BL4" t="s">
        <v>157</v>
      </c>
      <c r="BM4" t="s">
        <v>163</v>
      </c>
      <c r="BN4" t="s">
        <v>29</v>
      </c>
      <c r="BO4">
        <v>0</v>
      </c>
      <c r="BP4" t="s">
        <v>156</v>
      </c>
      <c r="BQ4" t="s">
        <v>96</v>
      </c>
      <c r="BR4" t="s">
        <v>69</v>
      </c>
      <c r="BS4" t="s">
        <v>90</v>
      </c>
      <c r="BT4" t="s">
        <v>126</v>
      </c>
      <c r="BU4" t="s">
        <v>165</v>
      </c>
      <c r="BV4" t="s">
        <v>161</v>
      </c>
      <c r="BW4" t="s">
        <v>164</v>
      </c>
      <c r="BX4" t="s">
        <v>79</v>
      </c>
      <c r="BY4" t="s">
        <v>204</v>
      </c>
      <c r="BZ4">
        <v>0</v>
      </c>
      <c r="CA4" t="s">
        <v>160</v>
      </c>
      <c r="CB4" t="s">
        <v>121</v>
      </c>
      <c r="CC4" t="s">
        <v>54</v>
      </c>
      <c r="CD4" t="s">
        <v>187</v>
      </c>
      <c r="CE4" t="s">
        <v>100</v>
      </c>
      <c r="CF4" t="s">
        <v>27</v>
      </c>
      <c r="CG4">
        <v>0</v>
      </c>
      <c r="CH4">
        <v>0</v>
      </c>
      <c r="CI4">
        <v>0</v>
      </c>
    </row>
    <row r="5" spans="1:88" x14ac:dyDescent="0.2">
      <c r="A5" s="41" t="s">
        <v>354</v>
      </c>
      <c r="B5">
        <v>3</v>
      </c>
      <c r="C5">
        <v>146</v>
      </c>
      <c r="D5">
        <v>8850.6466980617824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8850.6466980617824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58.668774270400888</v>
      </c>
      <c r="W5">
        <v>0</v>
      </c>
      <c r="X5">
        <v>0</v>
      </c>
      <c r="Y5">
        <v>0</v>
      </c>
      <c r="Z5">
        <v>0</v>
      </c>
      <c r="AA5">
        <v>100.26858161142408</v>
      </c>
      <c r="AB5">
        <v>158.93735588182497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987.32547041279008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2.5127725538370731</v>
      </c>
      <c r="AU5">
        <v>0</v>
      </c>
      <c r="AV5">
        <v>0</v>
      </c>
      <c r="AW5">
        <v>0</v>
      </c>
      <c r="AX5">
        <v>0</v>
      </c>
      <c r="AY5">
        <v>696.10597361526402</v>
      </c>
      <c r="AZ5">
        <v>0</v>
      </c>
      <c r="BA5">
        <v>0.6953125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1686.6395290818914</v>
      </c>
      <c r="BJ5">
        <v>212.06089065522943</v>
      </c>
      <c r="BK5">
        <v>0</v>
      </c>
      <c r="BL5">
        <v>0</v>
      </c>
      <c r="BM5">
        <v>0</v>
      </c>
      <c r="BN5">
        <v>5049.3002196876259</v>
      </c>
      <c r="BO5">
        <v>5261.3611103428557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84.623312154767632</v>
      </c>
      <c r="CC5">
        <v>0</v>
      </c>
      <c r="CD5">
        <v>0</v>
      </c>
      <c r="CE5">
        <v>0</v>
      </c>
      <c r="CF5">
        <v>6.052506308316965</v>
      </c>
      <c r="CG5">
        <v>90.675818463084596</v>
      </c>
      <c r="CH5">
        <v>16048.260511831437</v>
      </c>
      <c r="CI5">
        <v>18</v>
      </c>
      <c r="CJ5">
        <v>159</v>
      </c>
    </row>
    <row r="6" spans="1:88" x14ac:dyDescent="0.2">
      <c r="A6" s="41" t="s">
        <v>354</v>
      </c>
      <c r="C6">
        <v>147</v>
      </c>
      <c r="D6">
        <v>9445.4123350774189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9445.4123350774189</v>
      </c>
      <c r="P6">
        <v>0</v>
      </c>
      <c r="Q6">
        <v>1006.3414397267468</v>
      </c>
      <c r="R6">
        <v>0</v>
      </c>
      <c r="S6">
        <v>0</v>
      </c>
      <c r="T6">
        <v>1606.8080608081455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111.6137628147886</v>
      </c>
      <c r="AB6">
        <v>2724.763263349681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1483.4376203099882</v>
      </c>
      <c r="AT6">
        <v>0</v>
      </c>
      <c r="AU6">
        <v>0</v>
      </c>
      <c r="AV6">
        <v>0</v>
      </c>
      <c r="AW6">
        <v>0</v>
      </c>
      <c r="AX6">
        <v>0</v>
      </c>
      <c r="AY6">
        <v>1775.1717872080799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3258.6094075180681</v>
      </c>
      <c r="BJ6">
        <v>4697.2231616651779</v>
      </c>
      <c r="BK6">
        <v>0</v>
      </c>
      <c r="BL6">
        <v>0</v>
      </c>
      <c r="BM6">
        <v>0</v>
      </c>
      <c r="BN6">
        <v>15147.900659062876</v>
      </c>
      <c r="BO6">
        <v>19845.123820728055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83.310593612024462</v>
      </c>
      <c r="CG6">
        <v>83.310593612024462</v>
      </c>
      <c r="CH6">
        <v>35357.219420285241</v>
      </c>
      <c r="CI6">
        <v>14</v>
      </c>
      <c r="CJ6">
        <v>134</v>
      </c>
    </row>
    <row r="7" spans="1:88" x14ac:dyDescent="0.2">
      <c r="A7" s="41" t="s">
        <v>354</v>
      </c>
      <c r="C7">
        <v>181</v>
      </c>
      <c r="D7">
        <v>2078.8057534838922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2078.8057534838922</v>
      </c>
      <c r="P7">
        <v>0</v>
      </c>
      <c r="Q7">
        <v>1006.3414397267468</v>
      </c>
      <c r="R7">
        <v>0</v>
      </c>
      <c r="S7">
        <v>0</v>
      </c>
      <c r="T7">
        <v>5927.7383127664625</v>
      </c>
      <c r="U7">
        <v>0</v>
      </c>
      <c r="V7">
        <v>132.98255501290868</v>
      </c>
      <c r="W7">
        <v>0</v>
      </c>
      <c r="X7">
        <v>0</v>
      </c>
      <c r="Y7">
        <v>0</v>
      </c>
      <c r="Z7">
        <v>0</v>
      </c>
      <c r="AA7">
        <v>307.27537948865432</v>
      </c>
      <c r="AB7">
        <v>7374.3376869947724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286.87830370223014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1175.2549968976475</v>
      </c>
      <c r="AT7">
        <v>0</v>
      </c>
      <c r="AU7">
        <v>0</v>
      </c>
      <c r="AV7">
        <v>0</v>
      </c>
      <c r="AW7">
        <v>0</v>
      </c>
      <c r="AX7">
        <v>0</v>
      </c>
      <c r="AY7">
        <v>443.79294680201997</v>
      </c>
      <c r="AZ7">
        <v>0</v>
      </c>
      <c r="BA7">
        <v>1.9468749999999999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1907.8731224018977</v>
      </c>
      <c r="BJ7">
        <v>106.03044532761471</v>
      </c>
      <c r="BK7">
        <v>0</v>
      </c>
      <c r="BL7">
        <v>0</v>
      </c>
      <c r="BM7">
        <v>0</v>
      </c>
      <c r="BN7">
        <v>8415.5003661460432</v>
      </c>
      <c r="BO7">
        <v>8521.5308114736581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17.758702972660267</v>
      </c>
      <c r="CG7">
        <v>17.758702972660267</v>
      </c>
      <c r="CH7">
        <v>19900.306077326881</v>
      </c>
      <c r="CI7">
        <v>16</v>
      </c>
      <c r="CJ7">
        <v>122</v>
      </c>
    </row>
    <row r="8" spans="1:88" x14ac:dyDescent="0.2">
      <c r="A8" s="41" t="s">
        <v>354</v>
      </c>
      <c r="C8">
        <v>185</v>
      </c>
      <c r="D8">
        <v>3154.5801152020131</v>
      </c>
      <c r="E8">
        <v>0</v>
      </c>
      <c r="F8">
        <v>0</v>
      </c>
      <c r="G8">
        <v>239.0625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3393.6426152020131</v>
      </c>
      <c r="P8">
        <v>0</v>
      </c>
      <c r="Q8">
        <v>2012.6828794534936</v>
      </c>
      <c r="R8">
        <v>0</v>
      </c>
      <c r="S8">
        <v>0.14094224804199171</v>
      </c>
      <c r="T8">
        <v>0</v>
      </c>
      <c r="U8">
        <v>1873.4843880651256</v>
      </c>
      <c r="V8">
        <v>46.935019416320714</v>
      </c>
      <c r="W8">
        <v>0</v>
      </c>
      <c r="X8">
        <v>0</v>
      </c>
      <c r="Y8">
        <v>0</v>
      </c>
      <c r="Z8">
        <v>0</v>
      </c>
      <c r="AA8">
        <v>365.72577252374242</v>
      </c>
      <c r="AB8">
        <v>4298.9690017067242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443.79294680201997</v>
      </c>
      <c r="AZ8">
        <v>0</v>
      </c>
      <c r="BA8">
        <v>1.1125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444.90544680201998</v>
      </c>
      <c r="BJ8">
        <v>530.15222663807356</v>
      </c>
      <c r="BK8">
        <v>0</v>
      </c>
      <c r="BL8">
        <v>0</v>
      </c>
      <c r="BM8">
        <v>0</v>
      </c>
      <c r="BN8">
        <v>11781.700512604461</v>
      </c>
      <c r="BO8">
        <v>12311.852739242535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27.285997366009461</v>
      </c>
      <c r="CG8">
        <v>27.285997366009461</v>
      </c>
      <c r="CH8">
        <v>20476.655800319302</v>
      </c>
      <c r="CI8">
        <v>17</v>
      </c>
      <c r="CJ8">
        <v>101</v>
      </c>
    </row>
    <row r="9" spans="1:88" x14ac:dyDescent="0.2">
      <c r="A9" s="41" t="s">
        <v>354</v>
      </c>
      <c r="C9">
        <v>236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680.47711551055886</v>
      </c>
      <c r="Q9">
        <v>1006.3414397267468</v>
      </c>
      <c r="R9">
        <v>0</v>
      </c>
      <c r="S9">
        <v>0</v>
      </c>
      <c r="T9">
        <v>2963.8691563832313</v>
      </c>
      <c r="U9">
        <v>0</v>
      </c>
      <c r="V9">
        <v>23.467509708160357</v>
      </c>
      <c r="W9">
        <v>0</v>
      </c>
      <c r="X9">
        <v>0</v>
      </c>
      <c r="Y9">
        <v>0</v>
      </c>
      <c r="Z9">
        <v>0</v>
      </c>
      <c r="AA9">
        <v>0</v>
      </c>
      <c r="AB9">
        <v>4674.1552213286968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73.051174761258636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0.27812500000000001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73.329299761258639</v>
      </c>
      <c r="BJ9">
        <v>424.12178131045886</v>
      </c>
      <c r="BK9">
        <v>94.325000000000003</v>
      </c>
      <c r="BL9">
        <v>0</v>
      </c>
      <c r="BM9">
        <v>0</v>
      </c>
      <c r="BN9">
        <v>7405.6403222085173</v>
      </c>
      <c r="BO9">
        <v>7924.0871035189757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46.782094381185843</v>
      </c>
      <c r="CG9">
        <v>46.782094381185843</v>
      </c>
      <c r="CH9">
        <v>12718.353718990118</v>
      </c>
      <c r="CI9">
        <v>11</v>
      </c>
      <c r="CJ9">
        <v>71</v>
      </c>
    </row>
    <row r="10" spans="1:88" x14ac:dyDescent="0.2">
      <c r="A10" s="41" t="s">
        <v>354</v>
      </c>
      <c r="C10">
        <v>237</v>
      </c>
      <c r="D10">
        <v>6040.2166399744965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6040.2166399744965</v>
      </c>
      <c r="P10">
        <v>1360.9542310211177</v>
      </c>
      <c r="Q10">
        <v>0</v>
      </c>
      <c r="R10">
        <v>0</v>
      </c>
      <c r="S10">
        <v>0</v>
      </c>
      <c r="T10">
        <v>8891.6074691496942</v>
      </c>
      <c r="U10">
        <v>0</v>
      </c>
      <c r="V10">
        <v>15.645006472106903</v>
      </c>
      <c r="W10">
        <v>0</v>
      </c>
      <c r="X10">
        <v>0</v>
      </c>
      <c r="Y10">
        <v>0</v>
      </c>
      <c r="Z10">
        <v>0</v>
      </c>
      <c r="AA10">
        <v>8.0931268400589254</v>
      </c>
      <c r="AB10">
        <v>10276.299833482979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1548.2416188263887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443.79294680201997</v>
      </c>
      <c r="AZ10">
        <v>0</v>
      </c>
      <c r="BA10">
        <v>1.5296875000000001</v>
      </c>
      <c r="BB10">
        <v>0</v>
      </c>
      <c r="BC10">
        <v>2000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3993.5642531284084</v>
      </c>
      <c r="BJ10">
        <v>636.18267196568831</v>
      </c>
      <c r="BK10">
        <v>94.325000000000003</v>
      </c>
      <c r="BL10">
        <v>0</v>
      </c>
      <c r="BM10">
        <v>0</v>
      </c>
      <c r="BN10">
        <v>33662.001464584173</v>
      </c>
      <c r="BO10">
        <v>34392.509136549859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20.948698529172454</v>
      </c>
      <c r="CG10">
        <v>20.948698529172454</v>
      </c>
      <c r="CH10">
        <v>54723.538561664915</v>
      </c>
      <c r="CI10">
        <v>16</v>
      </c>
      <c r="CJ10">
        <v>174</v>
      </c>
    </row>
    <row r="11" spans="1:88" x14ac:dyDescent="0.2">
      <c r="A11" s="41" t="s">
        <v>354</v>
      </c>
      <c r="C11">
        <v>238</v>
      </c>
      <c r="D11">
        <v>4804.328606674303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4804.328606674303</v>
      </c>
      <c r="P11">
        <v>1020.7156732658383</v>
      </c>
      <c r="Q11">
        <v>0</v>
      </c>
      <c r="R11">
        <v>0</v>
      </c>
      <c r="S11">
        <v>0</v>
      </c>
      <c r="T11">
        <v>8891.6074691496942</v>
      </c>
      <c r="U11">
        <v>586.95706804521217</v>
      </c>
      <c r="V11">
        <v>15.645006472106903</v>
      </c>
      <c r="W11">
        <v>0</v>
      </c>
      <c r="X11">
        <v>0</v>
      </c>
      <c r="Y11">
        <v>0</v>
      </c>
      <c r="Z11">
        <v>0</v>
      </c>
      <c r="AA11">
        <v>82.72977355526487</v>
      </c>
      <c r="AB11">
        <v>10597.654990488116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488.99219742108585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443.79294680201997</v>
      </c>
      <c r="AZ11">
        <v>0</v>
      </c>
      <c r="BA11">
        <v>1.390625</v>
      </c>
      <c r="BB11">
        <v>0</v>
      </c>
      <c r="BC11">
        <v>0</v>
      </c>
      <c r="BD11">
        <v>0</v>
      </c>
      <c r="BE11">
        <v>0</v>
      </c>
      <c r="BF11">
        <v>248.92846396069424</v>
      </c>
      <c r="BG11">
        <v>0</v>
      </c>
      <c r="BH11">
        <v>0</v>
      </c>
      <c r="BI11">
        <v>1183.1042331838</v>
      </c>
      <c r="BJ11">
        <v>742.21311729330296</v>
      </c>
      <c r="BK11">
        <v>0</v>
      </c>
      <c r="BL11">
        <v>0</v>
      </c>
      <c r="BM11">
        <v>0</v>
      </c>
      <c r="BN11">
        <v>9088.740395437726</v>
      </c>
      <c r="BO11">
        <v>9830.9535127310282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50.171497913843346</v>
      </c>
      <c r="CG11">
        <v>50.171497913843346</v>
      </c>
      <c r="CH11">
        <v>26466.212840991095</v>
      </c>
      <c r="CI11">
        <v>19</v>
      </c>
      <c r="CJ11">
        <v>122</v>
      </c>
    </row>
    <row r="12" spans="1:88" x14ac:dyDescent="0.2">
      <c r="A12" s="41" t="s">
        <v>354</v>
      </c>
      <c r="C12">
        <v>239</v>
      </c>
      <c r="D12">
        <v>1417.1763860189349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1417.1763860189349</v>
      </c>
      <c r="P12">
        <v>3062.147019797515</v>
      </c>
      <c r="Q12">
        <v>0</v>
      </c>
      <c r="R12">
        <v>0</v>
      </c>
      <c r="S12">
        <v>0</v>
      </c>
      <c r="T12">
        <v>17783.214938299388</v>
      </c>
      <c r="U12">
        <v>0</v>
      </c>
      <c r="V12">
        <v>3.9112516180267258</v>
      </c>
      <c r="W12">
        <v>0</v>
      </c>
      <c r="X12">
        <v>0</v>
      </c>
      <c r="Y12">
        <v>0</v>
      </c>
      <c r="Z12">
        <v>0</v>
      </c>
      <c r="AA12">
        <v>10.418805573866896</v>
      </c>
      <c r="AB12">
        <v>20859.692015288798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309.64832376527772</v>
      </c>
      <c r="AR12">
        <v>0</v>
      </c>
      <c r="AS12">
        <v>0</v>
      </c>
      <c r="AT12">
        <v>0</v>
      </c>
      <c r="AU12">
        <v>181.64514846469885</v>
      </c>
      <c r="AV12">
        <v>0</v>
      </c>
      <c r="AW12">
        <v>0</v>
      </c>
      <c r="AX12">
        <v>0</v>
      </c>
      <c r="AY12">
        <v>443.79294680201997</v>
      </c>
      <c r="AZ12">
        <v>0</v>
      </c>
      <c r="BA12">
        <v>0.6953125</v>
      </c>
      <c r="BB12">
        <v>0</v>
      </c>
      <c r="BC12">
        <v>0</v>
      </c>
      <c r="BD12">
        <v>0</v>
      </c>
      <c r="BE12">
        <v>0</v>
      </c>
      <c r="BF12">
        <v>248.92846396069424</v>
      </c>
      <c r="BG12">
        <v>0</v>
      </c>
      <c r="BH12">
        <v>0</v>
      </c>
      <c r="BI12">
        <v>1184.7101954926909</v>
      </c>
      <c r="BJ12">
        <v>530.15222663807356</v>
      </c>
      <c r="BK12">
        <v>0</v>
      </c>
      <c r="BL12">
        <v>0</v>
      </c>
      <c r="BM12">
        <v>0</v>
      </c>
      <c r="BN12">
        <v>15147.900659062876</v>
      </c>
      <c r="BO12">
        <v>15678.05288570095</v>
      </c>
      <c r="BP12">
        <v>202.18714700372826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202.18714700372826</v>
      </c>
      <c r="CA12">
        <v>0</v>
      </c>
      <c r="CB12">
        <v>54.97854200680527</v>
      </c>
      <c r="CC12">
        <v>0</v>
      </c>
      <c r="CD12">
        <v>0</v>
      </c>
      <c r="CE12">
        <v>0</v>
      </c>
      <c r="CF12">
        <v>90.901085986712218</v>
      </c>
      <c r="CG12">
        <v>145.87962799351749</v>
      </c>
      <c r="CH12">
        <v>39487.698257498625</v>
      </c>
      <c r="CI12">
        <v>19</v>
      </c>
      <c r="CJ12">
        <v>140</v>
      </c>
    </row>
    <row r="13" spans="1:88" x14ac:dyDescent="0.2">
      <c r="A13" s="41" t="s">
        <v>354</v>
      </c>
      <c r="C13">
        <v>252</v>
      </c>
      <c r="D13">
        <v>1809.8621630543621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97.454368294210042</v>
      </c>
      <c r="L13">
        <v>0</v>
      </c>
      <c r="M13">
        <v>0</v>
      </c>
      <c r="N13">
        <v>0</v>
      </c>
      <c r="O13">
        <v>1907.3165313485722</v>
      </c>
      <c r="P13">
        <v>0</v>
      </c>
      <c r="Q13">
        <v>0</v>
      </c>
      <c r="R13">
        <v>0</v>
      </c>
      <c r="S13">
        <v>0</v>
      </c>
      <c r="T13">
        <v>74096.728909580779</v>
      </c>
      <c r="U13">
        <v>0</v>
      </c>
      <c r="V13">
        <v>27.378761326187082</v>
      </c>
      <c r="W13">
        <v>0</v>
      </c>
      <c r="X13">
        <v>0</v>
      </c>
      <c r="Y13">
        <v>0</v>
      </c>
      <c r="Z13">
        <v>0</v>
      </c>
      <c r="AA13">
        <v>0</v>
      </c>
      <c r="AB13">
        <v>74124.10767090696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363.2726732742052</v>
      </c>
      <c r="AU13">
        <v>0</v>
      </c>
      <c r="AV13">
        <v>0</v>
      </c>
      <c r="AW13">
        <v>0</v>
      </c>
      <c r="AX13">
        <v>0</v>
      </c>
      <c r="AY13">
        <v>887.58589360403994</v>
      </c>
      <c r="AZ13">
        <v>0</v>
      </c>
      <c r="BA13">
        <v>1.66875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1252.5273168782453</v>
      </c>
      <c r="BJ13">
        <v>636.18267196568831</v>
      </c>
      <c r="BK13">
        <v>0</v>
      </c>
      <c r="BL13">
        <v>0</v>
      </c>
      <c r="BM13">
        <v>0</v>
      </c>
      <c r="BN13">
        <v>2692.9601171667337</v>
      </c>
      <c r="BO13">
        <v>3329.142789132422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7.0635995938350442</v>
      </c>
      <c r="CG13">
        <v>7.0635995938350442</v>
      </c>
      <c r="CH13">
        <v>80620.157907860019</v>
      </c>
      <c r="CI13">
        <v>13</v>
      </c>
      <c r="CJ13">
        <v>152</v>
      </c>
    </row>
    <row r="14" spans="1:88" x14ac:dyDescent="0.2">
      <c r="A14" s="41" t="s">
        <v>354</v>
      </c>
      <c r="C14">
        <v>255</v>
      </c>
      <c r="D14">
        <v>6076.3035888696049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6076.3035888696049</v>
      </c>
      <c r="P14">
        <v>0</v>
      </c>
      <c r="Q14">
        <v>0</v>
      </c>
      <c r="R14">
        <v>0</v>
      </c>
      <c r="S14">
        <v>0</v>
      </c>
      <c r="T14">
        <v>19265.149516491005</v>
      </c>
      <c r="U14">
        <v>0</v>
      </c>
      <c r="V14">
        <v>27.378761326187082</v>
      </c>
      <c r="W14">
        <v>0</v>
      </c>
      <c r="X14">
        <v>0</v>
      </c>
      <c r="Y14">
        <v>0</v>
      </c>
      <c r="Z14">
        <v>0</v>
      </c>
      <c r="AA14">
        <v>233.80157214035236</v>
      </c>
      <c r="AB14">
        <v>19526.329849957547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686.26279947656167</v>
      </c>
      <c r="AT14">
        <v>165.25451381244324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0.97343749999999996</v>
      </c>
      <c r="BB14">
        <v>0</v>
      </c>
      <c r="BC14">
        <v>0</v>
      </c>
      <c r="BD14">
        <v>0</v>
      </c>
      <c r="BE14">
        <v>0</v>
      </c>
      <c r="BF14">
        <v>248.92846396069424</v>
      </c>
      <c r="BG14">
        <v>0</v>
      </c>
      <c r="BH14">
        <v>0</v>
      </c>
      <c r="BI14">
        <v>1101.4192147496992</v>
      </c>
      <c r="BJ14">
        <v>212.06089065522943</v>
      </c>
      <c r="BK14">
        <v>0</v>
      </c>
      <c r="BL14">
        <v>0</v>
      </c>
      <c r="BM14">
        <v>0</v>
      </c>
      <c r="BN14">
        <v>5385.9202343334673</v>
      </c>
      <c r="BO14">
        <v>5597.981124988697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149.22747116132859</v>
      </c>
      <c r="CC14">
        <v>0</v>
      </c>
      <c r="CD14">
        <v>0</v>
      </c>
      <c r="CE14">
        <v>0</v>
      </c>
      <c r="CF14">
        <v>14.369299440002766</v>
      </c>
      <c r="CG14">
        <v>163.59677060133137</v>
      </c>
      <c r="CH14">
        <v>32465.630549166883</v>
      </c>
      <c r="CI14">
        <v>16</v>
      </c>
      <c r="CJ14">
        <v>110</v>
      </c>
    </row>
    <row r="15" spans="1:88" x14ac:dyDescent="0.2">
      <c r="A15" s="41" t="s">
        <v>354</v>
      </c>
      <c r="C15">
        <v>266</v>
      </c>
      <c r="D15">
        <v>3764.9257299323572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3764.9257299323572</v>
      </c>
      <c r="P15">
        <v>414.67463855928753</v>
      </c>
      <c r="Q15">
        <v>0</v>
      </c>
      <c r="R15">
        <v>0</v>
      </c>
      <c r="S15">
        <v>0</v>
      </c>
      <c r="T15">
        <v>740.96728909580781</v>
      </c>
      <c r="U15">
        <v>0</v>
      </c>
      <c r="V15">
        <v>11.733754854080178</v>
      </c>
      <c r="W15">
        <v>0</v>
      </c>
      <c r="X15">
        <v>0</v>
      </c>
      <c r="Y15">
        <v>0</v>
      </c>
      <c r="Z15">
        <v>0</v>
      </c>
      <c r="AA15">
        <v>8.0931268400589254</v>
      </c>
      <c r="AB15">
        <v>1175.4688093492343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138.57846605989607</v>
      </c>
      <c r="AU15">
        <v>4.5080222907771104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0.41718749999999999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143.5036758506732</v>
      </c>
      <c r="BJ15">
        <v>212.06089065522943</v>
      </c>
      <c r="BK15">
        <v>0</v>
      </c>
      <c r="BL15">
        <v>0</v>
      </c>
      <c r="BM15">
        <v>0</v>
      </c>
      <c r="BN15">
        <v>4039.4401757501005</v>
      </c>
      <c r="BO15">
        <v>4251.5010664053298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9335.399281537595</v>
      </c>
      <c r="CI15">
        <v>15</v>
      </c>
      <c r="CJ15">
        <v>45</v>
      </c>
    </row>
    <row r="16" spans="1:88" x14ac:dyDescent="0.2">
      <c r="A16" s="41" t="s">
        <v>354</v>
      </c>
      <c r="C16">
        <v>286</v>
      </c>
      <c r="D16">
        <v>537.88718085906044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48.727184147105021</v>
      </c>
      <c r="L16">
        <v>0</v>
      </c>
      <c r="M16">
        <v>0</v>
      </c>
      <c r="N16">
        <v>0</v>
      </c>
      <c r="O16">
        <v>586.61436500616549</v>
      </c>
      <c r="P16">
        <v>0</v>
      </c>
      <c r="Q16">
        <v>0</v>
      </c>
      <c r="R16">
        <v>0</v>
      </c>
      <c r="S16">
        <v>0.56376899216796683</v>
      </c>
      <c r="T16">
        <v>5186.7710236706544</v>
      </c>
      <c r="U16">
        <v>0</v>
      </c>
      <c r="V16">
        <v>105.6037936867216</v>
      </c>
      <c r="W16">
        <v>0</v>
      </c>
      <c r="X16">
        <v>0</v>
      </c>
      <c r="Y16">
        <v>0</v>
      </c>
      <c r="Z16">
        <v>0</v>
      </c>
      <c r="AA16">
        <v>0</v>
      </c>
      <c r="AB16">
        <v>5292.9385863495436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318.09133598284416</v>
      </c>
      <c r="BK16">
        <v>0</v>
      </c>
      <c r="BL16">
        <v>0</v>
      </c>
      <c r="BM16">
        <v>0</v>
      </c>
      <c r="BN16">
        <v>16831.000732292086</v>
      </c>
      <c r="BO16">
        <v>17149.092068274931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44.361091857859059</v>
      </c>
      <c r="CG16">
        <v>44.361091857859059</v>
      </c>
      <c r="CH16">
        <v>23073.006111488499</v>
      </c>
      <c r="CI16">
        <v>8</v>
      </c>
      <c r="CJ16">
        <v>101</v>
      </c>
    </row>
    <row r="17" spans="1:88" x14ac:dyDescent="0.2">
      <c r="A17" s="41" t="s">
        <v>354</v>
      </c>
      <c r="C17">
        <v>295</v>
      </c>
      <c r="D17">
        <v>5429.5864891630863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5429.5864891630863</v>
      </c>
      <c r="P17">
        <v>3965.932377720098</v>
      </c>
      <c r="Q17">
        <v>0</v>
      </c>
      <c r="R17">
        <v>0</v>
      </c>
      <c r="S17">
        <v>0</v>
      </c>
      <c r="T17">
        <v>0</v>
      </c>
      <c r="U17">
        <v>486.23812459083422</v>
      </c>
      <c r="V17">
        <v>0</v>
      </c>
      <c r="W17">
        <v>1624.8508847285632</v>
      </c>
      <c r="X17">
        <v>0</v>
      </c>
      <c r="Y17">
        <v>0</v>
      </c>
      <c r="Z17">
        <v>0</v>
      </c>
      <c r="AA17">
        <v>139.43590753999698</v>
      </c>
      <c r="AB17">
        <v>6216.4572945794926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244.49609871054292</v>
      </c>
      <c r="AT17">
        <v>18.262793690314659</v>
      </c>
      <c r="AU17">
        <v>46.873214251741487</v>
      </c>
      <c r="AV17">
        <v>0</v>
      </c>
      <c r="AW17">
        <v>0</v>
      </c>
      <c r="AX17">
        <v>0</v>
      </c>
      <c r="AY17">
        <v>601.44170638427977</v>
      </c>
      <c r="AZ17">
        <v>0</v>
      </c>
      <c r="BA17">
        <v>1.2515624999999999</v>
      </c>
      <c r="BB17">
        <v>0</v>
      </c>
      <c r="BC17">
        <v>0</v>
      </c>
      <c r="BD17">
        <v>0</v>
      </c>
      <c r="BE17">
        <v>0</v>
      </c>
      <c r="BF17">
        <v>2693.8988204666457</v>
      </c>
      <c r="BG17">
        <v>0</v>
      </c>
      <c r="BH17">
        <v>0</v>
      </c>
      <c r="BI17">
        <v>3606.2241960035244</v>
      </c>
      <c r="BJ17">
        <v>0</v>
      </c>
      <c r="BK17">
        <v>0</v>
      </c>
      <c r="BL17">
        <v>0</v>
      </c>
      <c r="BM17">
        <v>0</v>
      </c>
      <c r="BN17">
        <v>4376.0601903959423</v>
      </c>
      <c r="BO17">
        <v>4376.0601903959423</v>
      </c>
      <c r="BP17">
        <v>0</v>
      </c>
      <c r="BQ17">
        <v>0</v>
      </c>
      <c r="BR17">
        <v>0</v>
      </c>
      <c r="BS17">
        <v>953.03081479185971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22.222040093137309</v>
      </c>
      <c r="BZ17">
        <v>975.25285488499708</v>
      </c>
      <c r="CA17">
        <v>0</v>
      </c>
      <c r="CB17">
        <v>23.562232288630831</v>
      </c>
      <c r="CC17">
        <v>400.63779005068659</v>
      </c>
      <c r="CD17">
        <v>0</v>
      </c>
      <c r="CE17">
        <v>0</v>
      </c>
      <c r="CF17">
        <v>49.559220580615893</v>
      </c>
      <c r="CG17">
        <v>473.75924291993329</v>
      </c>
      <c r="CH17">
        <v>21077.340267946973</v>
      </c>
      <c r="CI17">
        <v>23</v>
      </c>
      <c r="CJ17">
        <v>180</v>
      </c>
    </row>
    <row r="18" spans="1:88" x14ac:dyDescent="0.2">
      <c r="A18" s="41" t="s">
        <v>354</v>
      </c>
      <c r="C18">
        <v>296</v>
      </c>
      <c r="D18">
        <v>3263.4100340494715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3263.4100340494715</v>
      </c>
      <c r="P18">
        <v>1850.0649503844134</v>
      </c>
      <c r="Q18">
        <v>0</v>
      </c>
      <c r="R18">
        <v>0</v>
      </c>
      <c r="S18">
        <v>0</v>
      </c>
      <c r="T18">
        <v>0</v>
      </c>
      <c r="U18">
        <v>100.71894345437795</v>
      </c>
      <c r="V18">
        <v>23.467509708160357</v>
      </c>
      <c r="W18">
        <v>0</v>
      </c>
      <c r="X18">
        <v>0</v>
      </c>
      <c r="Y18">
        <v>0</v>
      </c>
      <c r="Z18">
        <v>0</v>
      </c>
      <c r="AA18">
        <v>146.94761469660392</v>
      </c>
      <c r="AB18">
        <v>2121.1990182435557</v>
      </c>
      <c r="AC18">
        <v>767.46249999999998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113.57150901056181</v>
      </c>
      <c r="AV18">
        <v>0</v>
      </c>
      <c r="AW18">
        <v>0</v>
      </c>
      <c r="AX18">
        <v>0</v>
      </c>
      <c r="AY18">
        <v>443.79294680201997</v>
      </c>
      <c r="AZ18">
        <v>0</v>
      </c>
      <c r="BA18">
        <v>0.83437499999999998</v>
      </c>
      <c r="BB18">
        <v>0</v>
      </c>
      <c r="BC18">
        <v>0</v>
      </c>
      <c r="BD18">
        <v>0</v>
      </c>
      <c r="BE18">
        <v>0</v>
      </c>
      <c r="BF18">
        <v>248.92846396069424</v>
      </c>
      <c r="BG18">
        <v>0</v>
      </c>
      <c r="BH18">
        <v>0</v>
      </c>
      <c r="BI18">
        <v>1574.5897947732758</v>
      </c>
      <c r="BJ18">
        <v>318.09133598284416</v>
      </c>
      <c r="BK18">
        <v>0</v>
      </c>
      <c r="BL18">
        <v>0</v>
      </c>
      <c r="BM18">
        <v>0</v>
      </c>
      <c r="BN18">
        <v>5385.9202343334673</v>
      </c>
      <c r="BO18">
        <v>5704.0115703163119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94.248929154523324</v>
      </c>
      <c r="CC18">
        <v>801.27558010137318</v>
      </c>
      <c r="CD18">
        <v>0</v>
      </c>
      <c r="CE18">
        <v>0</v>
      </c>
      <c r="CF18">
        <v>47.707803114329195</v>
      </c>
      <c r="CG18">
        <v>943.23231237022571</v>
      </c>
      <c r="CH18">
        <v>13606.44272975284</v>
      </c>
      <c r="CI18">
        <v>20</v>
      </c>
      <c r="CJ18">
        <v>121</v>
      </c>
    </row>
    <row r="19" spans="1:88" x14ac:dyDescent="0.2">
      <c r="A19" s="41" t="s">
        <v>354</v>
      </c>
      <c r="C19">
        <v>297</v>
      </c>
      <c r="D19">
        <v>1577.2900576010065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1577.2900576010065</v>
      </c>
      <c r="P19">
        <v>5061.084131789944</v>
      </c>
      <c r="Q19">
        <v>2012.6828794534936</v>
      </c>
      <c r="R19">
        <v>0</v>
      </c>
      <c r="S19">
        <v>0</v>
      </c>
      <c r="T19">
        <v>0</v>
      </c>
      <c r="U19">
        <v>0</v>
      </c>
      <c r="V19">
        <v>11.733754854080178</v>
      </c>
      <c r="W19">
        <v>0</v>
      </c>
      <c r="X19">
        <v>0</v>
      </c>
      <c r="Y19">
        <v>0</v>
      </c>
      <c r="Z19">
        <v>0</v>
      </c>
      <c r="AA19">
        <v>37.558535783034664</v>
      </c>
      <c r="AB19">
        <v>7123.0593018805521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930.75889818710459</v>
      </c>
      <c r="AT19">
        <v>36.525587380629318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0.27812500000000001</v>
      </c>
      <c r="BB19">
        <v>0</v>
      </c>
      <c r="BC19">
        <v>0</v>
      </c>
      <c r="BD19">
        <v>0</v>
      </c>
      <c r="BE19">
        <v>0</v>
      </c>
      <c r="BF19">
        <v>62.004270341101353</v>
      </c>
      <c r="BG19">
        <v>0</v>
      </c>
      <c r="BH19">
        <v>0</v>
      </c>
      <c r="BI19">
        <v>1029.5668809088354</v>
      </c>
      <c r="BJ19">
        <v>0</v>
      </c>
      <c r="BK19">
        <v>0</v>
      </c>
      <c r="BL19">
        <v>0</v>
      </c>
      <c r="BM19">
        <v>0</v>
      </c>
      <c r="BN19">
        <v>3702.8201611042587</v>
      </c>
      <c r="BO19">
        <v>3702.8201611042587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22.222040093137309</v>
      </c>
      <c r="BZ19">
        <v>22.222040093137309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50.128805637655979</v>
      </c>
      <c r="CG19">
        <v>50.128805637655979</v>
      </c>
      <c r="CH19">
        <v>13505.087247225443</v>
      </c>
      <c r="CI19">
        <v>17</v>
      </c>
      <c r="CJ19">
        <v>112</v>
      </c>
    </row>
    <row r="20" spans="1:88" x14ac:dyDescent="0.2">
      <c r="A20" s="41" t="s">
        <v>354</v>
      </c>
      <c r="C20">
        <v>324</v>
      </c>
      <c r="D20">
        <v>1075.7743617181209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1075.7743617181209</v>
      </c>
      <c r="P20">
        <v>1020.7156732658383</v>
      </c>
      <c r="Q20">
        <v>0</v>
      </c>
      <c r="R20">
        <v>0</v>
      </c>
      <c r="S20">
        <v>0</v>
      </c>
      <c r="T20">
        <v>0</v>
      </c>
      <c r="U20">
        <v>0</v>
      </c>
      <c r="V20">
        <v>7.8225032360534517</v>
      </c>
      <c r="W20">
        <v>0</v>
      </c>
      <c r="X20">
        <v>556.21662427600688</v>
      </c>
      <c r="Y20">
        <v>0</v>
      </c>
      <c r="Z20">
        <v>0</v>
      </c>
      <c r="AA20">
        <v>0.87212952517798903</v>
      </c>
      <c r="AB20">
        <v>1585.6269303030765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244.49609871054292</v>
      </c>
      <c r="AT20">
        <v>24.350391587086214</v>
      </c>
      <c r="AU20">
        <v>46.873214251741487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1.1125</v>
      </c>
      <c r="BB20">
        <v>0</v>
      </c>
      <c r="BC20">
        <v>0</v>
      </c>
      <c r="BD20">
        <v>0</v>
      </c>
      <c r="BE20">
        <v>0</v>
      </c>
      <c r="BF20">
        <v>1493.5707837641655</v>
      </c>
      <c r="BG20">
        <v>0</v>
      </c>
      <c r="BH20">
        <v>0</v>
      </c>
      <c r="BI20">
        <v>1810.4029883135363</v>
      </c>
      <c r="BJ20">
        <v>848.24356262091771</v>
      </c>
      <c r="BK20">
        <v>0</v>
      </c>
      <c r="BL20">
        <v>0</v>
      </c>
      <c r="BM20">
        <v>0</v>
      </c>
      <c r="BN20">
        <v>4712.6802050417837</v>
      </c>
      <c r="BO20">
        <v>5560.9237676627017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100.25761127531196</v>
      </c>
      <c r="CG20">
        <v>100.25761127531196</v>
      </c>
      <c r="CH20">
        <v>10132.985659272748</v>
      </c>
      <c r="CI20">
        <v>16</v>
      </c>
      <c r="CJ20">
        <v>171</v>
      </c>
    </row>
    <row r="21" spans="1:88" x14ac:dyDescent="0.2">
      <c r="A21" s="41" t="s">
        <v>354</v>
      </c>
      <c r="B21">
        <v>4</v>
      </c>
      <c r="C21">
        <v>145</v>
      </c>
      <c r="D21">
        <v>7708.0086058943398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242.00460433547849</v>
      </c>
      <c r="N21">
        <v>0</v>
      </c>
      <c r="O21">
        <v>7950.0132102298185</v>
      </c>
      <c r="P21">
        <v>680.47711551055886</v>
      </c>
      <c r="Q21">
        <v>0</v>
      </c>
      <c r="R21">
        <v>0</v>
      </c>
      <c r="S21">
        <v>0</v>
      </c>
      <c r="T21">
        <v>5186.7710236706544</v>
      </c>
      <c r="U21">
        <v>972.47624918166844</v>
      </c>
      <c r="V21">
        <v>86.047535596587963</v>
      </c>
      <c r="W21">
        <v>0</v>
      </c>
      <c r="X21">
        <v>0</v>
      </c>
      <c r="Y21">
        <v>0</v>
      </c>
      <c r="Z21">
        <v>0</v>
      </c>
      <c r="AA21">
        <v>16.186253680117851</v>
      </c>
      <c r="AB21">
        <v>6941.958177639588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1202.8834127685595</v>
      </c>
      <c r="AZ21">
        <v>0</v>
      </c>
      <c r="BA21">
        <v>1.66875</v>
      </c>
      <c r="BB21">
        <v>0</v>
      </c>
      <c r="BC21">
        <v>0</v>
      </c>
      <c r="BD21">
        <v>0</v>
      </c>
      <c r="BE21">
        <v>0</v>
      </c>
      <c r="BF21">
        <v>248.92846396069424</v>
      </c>
      <c r="BG21">
        <v>0</v>
      </c>
      <c r="BH21">
        <v>0</v>
      </c>
      <c r="BI21">
        <v>1453.4806267292538</v>
      </c>
      <c r="BJ21">
        <v>424.12178131045886</v>
      </c>
      <c r="BK21">
        <v>0</v>
      </c>
      <c r="BL21">
        <v>0</v>
      </c>
      <c r="BM21">
        <v>0</v>
      </c>
      <c r="BN21">
        <v>3366.2001464584173</v>
      </c>
      <c r="BO21">
        <v>3790.3219277688763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13.642998683004731</v>
      </c>
      <c r="CG21">
        <v>13.642998683004731</v>
      </c>
      <c r="CH21">
        <v>20149.416941050542</v>
      </c>
      <c r="CI21">
        <v>18</v>
      </c>
      <c r="CJ21">
        <v>95</v>
      </c>
    </row>
    <row r="22" spans="1:88" x14ac:dyDescent="0.2">
      <c r="A22" s="41" t="s">
        <v>354</v>
      </c>
      <c r="C22">
        <v>234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759.67819720000477</v>
      </c>
      <c r="Y22">
        <v>0</v>
      </c>
      <c r="Z22">
        <v>0</v>
      </c>
      <c r="AA22">
        <v>0</v>
      </c>
      <c r="AB22">
        <v>759.67819720000477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686.26279947656167</v>
      </c>
      <c r="AT22">
        <v>24.350391587086214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90.812619345794587</v>
      </c>
      <c r="BI22">
        <v>801.42581040944242</v>
      </c>
      <c r="BJ22">
        <v>106.03044532761471</v>
      </c>
      <c r="BK22">
        <v>0</v>
      </c>
      <c r="BL22">
        <v>0</v>
      </c>
      <c r="BM22">
        <v>0</v>
      </c>
      <c r="BN22">
        <v>3366.2001464584173</v>
      </c>
      <c r="BO22">
        <v>3472.2305917860322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304.6875</v>
      </c>
      <c r="BW22">
        <v>0</v>
      </c>
      <c r="BX22">
        <v>0</v>
      </c>
      <c r="BY22">
        <v>0</v>
      </c>
      <c r="BZ22">
        <v>304.6875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146.68358198039454</v>
      </c>
      <c r="CG22">
        <v>146.68358198039454</v>
      </c>
      <c r="CH22">
        <v>5484.7056813758736</v>
      </c>
      <c r="CI22">
        <v>9</v>
      </c>
      <c r="CJ22">
        <v>85</v>
      </c>
    </row>
    <row r="23" spans="1:88" x14ac:dyDescent="0.2">
      <c r="A23" s="41" t="s">
        <v>354</v>
      </c>
      <c r="C23">
        <v>235</v>
      </c>
      <c r="D23">
        <v>323.35854985325943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323.35854985325943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3.9112516180267258</v>
      </c>
      <c r="W23">
        <v>0</v>
      </c>
      <c r="X23">
        <v>0</v>
      </c>
      <c r="Y23">
        <v>0</v>
      </c>
      <c r="Z23">
        <v>0</v>
      </c>
      <c r="AA23">
        <v>0.58141968345199269</v>
      </c>
      <c r="AB23">
        <v>4.492671301478719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488.99219742108585</v>
      </c>
      <c r="AT23">
        <v>156.84125975021072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423.40532317837847</v>
      </c>
      <c r="BA23">
        <v>0.41718749999999999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90.812619345794587</v>
      </c>
      <c r="BI23">
        <v>1160.4685871954694</v>
      </c>
      <c r="BJ23">
        <v>0</v>
      </c>
      <c r="BK23">
        <v>0</v>
      </c>
      <c r="BL23">
        <v>0</v>
      </c>
      <c r="BM23">
        <v>0</v>
      </c>
      <c r="BN23">
        <v>6059.1602636251509</v>
      </c>
      <c r="BO23">
        <v>6059.1602636251509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101.11198886087209</v>
      </c>
      <c r="CG23">
        <v>101.11198886087209</v>
      </c>
      <c r="CH23">
        <v>7648.5920608362303</v>
      </c>
      <c r="CI23">
        <v>13</v>
      </c>
      <c r="CJ23">
        <v>81</v>
      </c>
    </row>
    <row r="24" spans="1:88" x14ac:dyDescent="0.2">
      <c r="A24" s="41" t="s">
        <v>354</v>
      </c>
      <c r="B24">
        <v>5</v>
      </c>
      <c r="C24">
        <v>130</v>
      </c>
      <c r="D24">
        <v>5843.7314834162489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472.7078314890104</v>
      </c>
      <c r="M24">
        <v>0</v>
      </c>
      <c r="N24">
        <v>0</v>
      </c>
      <c r="O24">
        <v>6316.4393149052594</v>
      </c>
      <c r="P24">
        <v>340.23855775527943</v>
      </c>
      <c r="Q24">
        <v>0</v>
      </c>
      <c r="R24">
        <v>0</v>
      </c>
      <c r="S24">
        <v>0</v>
      </c>
      <c r="T24">
        <v>0</v>
      </c>
      <c r="U24">
        <v>0</v>
      </c>
      <c r="V24">
        <v>11.733754854080178</v>
      </c>
      <c r="W24">
        <v>0</v>
      </c>
      <c r="X24">
        <v>0</v>
      </c>
      <c r="Y24">
        <v>0</v>
      </c>
      <c r="Z24">
        <v>0</v>
      </c>
      <c r="AA24">
        <v>7.8024169983329283</v>
      </c>
      <c r="AB24">
        <v>359.77472960769251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244.49609871054292</v>
      </c>
      <c r="AT24">
        <v>21.194361669791245</v>
      </c>
      <c r="AU24">
        <v>0</v>
      </c>
      <c r="AV24">
        <v>0</v>
      </c>
      <c r="AW24">
        <v>0</v>
      </c>
      <c r="AX24">
        <v>0</v>
      </c>
      <c r="AY24">
        <v>315.29751916451954</v>
      </c>
      <c r="AZ24">
        <v>0</v>
      </c>
      <c r="BA24">
        <v>1.5296875000000001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582.51766704485374</v>
      </c>
      <c r="BJ24">
        <v>424.12178131045886</v>
      </c>
      <c r="BK24">
        <v>0</v>
      </c>
      <c r="BL24">
        <v>0</v>
      </c>
      <c r="BM24">
        <v>0</v>
      </c>
      <c r="BN24">
        <v>4039.4401757501005</v>
      </c>
      <c r="BO24">
        <v>4463.5619570605595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129.85058774087761</v>
      </c>
      <c r="CG24">
        <v>129.85058774087761</v>
      </c>
      <c r="CH24">
        <v>11852.144256359243</v>
      </c>
      <c r="CI24">
        <v>17</v>
      </c>
      <c r="CJ24">
        <v>127</v>
      </c>
    </row>
    <row r="25" spans="1:88" x14ac:dyDescent="0.2">
      <c r="A25" s="41" t="s">
        <v>354</v>
      </c>
      <c r="C25">
        <v>131</v>
      </c>
      <c r="D25">
        <v>9354.6258906775147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9354.6258906775147</v>
      </c>
      <c r="P25">
        <v>680.47711551055886</v>
      </c>
      <c r="Q25">
        <v>3019.0243191802401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3038.7127888000191</v>
      </c>
      <c r="Y25">
        <v>0</v>
      </c>
      <c r="Z25">
        <v>0</v>
      </c>
      <c r="AA25">
        <v>0</v>
      </c>
      <c r="AB25">
        <v>6738.2142234908188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2538.3662791499119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2.5031249999999998</v>
      </c>
      <c r="BB25">
        <v>0</v>
      </c>
      <c r="BC25">
        <v>0</v>
      </c>
      <c r="BD25">
        <v>0</v>
      </c>
      <c r="BE25">
        <v>0</v>
      </c>
      <c r="BF25">
        <v>248.92846396069424</v>
      </c>
      <c r="BG25">
        <v>0</v>
      </c>
      <c r="BH25">
        <v>0</v>
      </c>
      <c r="BI25">
        <v>2789.7978681106065</v>
      </c>
      <c r="BJ25">
        <v>530.15222663807356</v>
      </c>
      <c r="BK25">
        <v>0</v>
      </c>
      <c r="BL25">
        <v>0</v>
      </c>
      <c r="BM25">
        <v>0</v>
      </c>
      <c r="BN25">
        <v>15147.900659062876</v>
      </c>
      <c r="BO25">
        <v>15678.05288570095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132.02949001187173</v>
      </c>
      <c r="CG25">
        <v>132.02949001187173</v>
      </c>
      <c r="CH25">
        <v>34692.720357991762</v>
      </c>
      <c r="CI25">
        <v>13</v>
      </c>
      <c r="CJ25">
        <v>166</v>
      </c>
    </row>
    <row r="26" spans="1:88" x14ac:dyDescent="0.2">
      <c r="A26" s="41" t="s">
        <v>354</v>
      </c>
      <c r="C26">
        <v>132</v>
      </c>
      <c r="D26">
        <v>4033.8693203618877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4033.8693203618877</v>
      </c>
      <c r="P26">
        <v>340.23855775527943</v>
      </c>
      <c r="Q26">
        <v>775.35817673764666</v>
      </c>
      <c r="R26">
        <v>0</v>
      </c>
      <c r="S26">
        <v>0</v>
      </c>
      <c r="T26">
        <v>9200.1038659227434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10315.700600415668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1585.490498989255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157.64875958225977</v>
      </c>
      <c r="AZ26">
        <v>0</v>
      </c>
      <c r="BA26">
        <v>0.27812500000000001</v>
      </c>
      <c r="BB26">
        <v>236.57276422968752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1979.9901478012023</v>
      </c>
      <c r="BJ26">
        <v>318.09133598284416</v>
      </c>
      <c r="BK26">
        <v>0</v>
      </c>
      <c r="BL26">
        <v>0</v>
      </c>
      <c r="BM26">
        <v>0</v>
      </c>
      <c r="BN26">
        <v>3366.2001464584173</v>
      </c>
      <c r="BO26">
        <v>3684.2914824412615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134.00898430672052</v>
      </c>
      <c r="CG26">
        <v>134.00898430672052</v>
      </c>
      <c r="CH26">
        <v>20147.860535326741</v>
      </c>
      <c r="CI26">
        <v>16</v>
      </c>
      <c r="CJ26">
        <v>119</v>
      </c>
    </row>
    <row r="27" spans="1:88" x14ac:dyDescent="0.2">
      <c r="A27" s="41" t="s">
        <v>354</v>
      </c>
      <c r="C27">
        <v>133</v>
      </c>
      <c r="D27">
        <v>11666.003749614763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11666.003749614763</v>
      </c>
      <c r="P27">
        <v>0</v>
      </c>
      <c r="Q27">
        <v>387.67908836882333</v>
      </c>
      <c r="R27">
        <v>0</v>
      </c>
      <c r="S27">
        <v>0</v>
      </c>
      <c r="T27">
        <v>788.58033136480663</v>
      </c>
      <c r="U27">
        <v>0</v>
      </c>
      <c r="V27">
        <v>11.733754854080178</v>
      </c>
      <c r="W27">
        <v>0</v>
      </c>
      <c r="X27">
        <v>759.67819720000477</v>
      </c>
      <c r="Y27">
        <v>0</v>
      </c>
      <c r="Z27">
        <v>0</v>
      </c>
      <c r="AA27">
        <v>0</v>
      </c>
      <c r="AB27">
        <v>1947.6713717877151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211.39242031612073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315.29751916451954</v>
      </c>
      <c r="AZ27">
        <v>0</v>
      </c>
      <c r="BA27">
        <v>1.9468749999999999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528.63681448064028</v>
      </c>
      <c r="BJ27">
        <v>424.12178131045886</v>
      </c>
      <c r="BK27">
        <v>0</v>
      </c>
      <c r="BL27">
        <v>0</v>
      </c>
      <c r="BM27">
        <v>0</v>
      </c>
      <c r="BN27">
        <v>5049.3002196876259</v>
      </c>
      <c r="BO27">
        <v>5473.4220009980845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801.27558010137318</v>
      </c>
      <c r="CD27">
        <v>0</v>
      </c>
      <c r="CE27">
        <v>0</v>
      </c>
      <c r="CF27">
        <v>34.107496707511828</v>
      </c>
      <c r="CG27">
        <v>835.38307680888499</v>
      </c>
      <c r="CH27">
        <v>20451.117013690087</v>
      </c>
      <c r="CI27">
        <v>14</v>
      </c>
      <c r="CJ27">
        <v>82</v>
      </c>
    </row>
    <row r="28" spans="1:88" x14ac:dyDescent="0.2">
      <c r="A28" s="41" t="s">
        <v>354</v>
      </c>
      <c r="C28">
        <v>134</v>
      </c>
      <c r="D28">
        <v>5197.0143837097303</v>
      </c>
      <c r="E28">
        <v>0</v>
      </c>
      <c r="F28">
        <v>0</v>
      </c>
      <c r="G28">
        <v>3825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9022.0143837097312</v>
      </c>
      <c r="P28">
        <v>680.47711551055886</v>
      </c>
      <c r="Q28">
        <v>0</v>
      </c>
      <c r="R28">
        <v>0</v>
      </c>
      <c r="S28">
        <v>0</v>
      </c>
      <c r="T28">
        <v>7409.6728909580779</v>
      </c>
      <c r="U28">
        <v>100.71894345437795</v>
      </c>
      <c r="V28">
        <v>0</v>
      </c>
      <c r="W28">
        <v>0</v>
      </c>
      <c r="X28">
        <v>0</v>
      </c>
      <c r="Y28">
        <v>0</v>
      </c>
      <c r="Z28">
        <v>0</v>
      </c>
      <c r="AA28">
        <v>30.337538468153724</v>
      </c>
      <c r="AB28">
        <v>8221.2064883911698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218.93214068561713</v>
      </c>
      <c r="AO28">
        <v>0</v>
      </c>
      <c r="AP28">
        <v>0</v>
      </c>
      <c r="AQ28">
        <v>309.64832376527772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315.29751916451954</v>
      </c>
      <c r="AZ28">
        <v>0</v>
      </c>
      <c r="BA28">
        <v>3.7546875000000002</v>
      </c>
      <c r="BB28">
        <v>0</v>
      </c>
      <c r="BC28">
        <v>0</v>
      </c>
      <c r="BD28">
        <v>0</v>
      </c>
      <c r="BE28">
        <v>0</v>
      </c>
      <c r="BF28">
        <v>552.79152682071197</v>
      </c>
      <c r="BG28">
        <v>0</v>
      </c>
      <c r="BH28">
        <v>0</v>
      </c>
      <c r="BI28">
        <v>1400.4241979361263</v>
      </c>
      <c r="BJ28">
        <v>318.09133598284416</v>
      </c>
      <c r="BK28">
        <v>0</v>
      </c>
      <c r="BL28">
        <v>0</v>
      </c>
      <c r="BM28">
        <v>0</v>
      </c>
      <c r="BN28">
        <v>8415.5003661460432</v>
      </c>
      <c r="BO28">
        <v>8733.5917021288878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27377.236772165918</v>
      </c>
      <c r="CI28">
        <v>16</v>
      </c>
      <c r="CJ28">
        <v>93</v>
      </c>
    </row>
    <row r="29" spans="1:88" x14ac:dyDescent="0.2">
      <c r="A29" s="41" t="s">
        <v>354</v>
      </c>
      <c r="C29">
        <v>135</v>
      </c>
      <c r="D29">
        <v>6505.3608508812067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6505.3608508812067</v>
      </c>
      <c r="P29">
        <v>680.47711551055886</v>
      </c>
      <c r="Q29">
        <v>2012.6828794534936</v>
      </c>
      <c r="R29">
        <v>0</v>
      </c>
      <c r="S29">
        <v>0</v>
      </c>
      <c r="T29">
        <v>7409.6728909580779</v>
      </c>
      <c r="U29">
        <v>100.71894345437795</v>
      </c>
      <c r="V29">
        <v>7.8225032360534517</v>
      </c>
      <c r="W29">
        <v>0</v>
      </c>
      <c r="X29">
        <v>1519.3563944000095</v>
      </c>
      <c r="Y29">
        <v>0</v>
      </c>
      <c r="Z29">
        <v>0</v>
      </c>
      <c r="AA29">
        <v>139.43590753999698</v>
      </c>
      <c r="AB29">
        <v>11870.166634552566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218.93214068561713</v>
      </c>
      <c r="AO29">
        <v>0</v>
      </c>
      <c r="AP29">
        <v>0</v>
      </c>
      <c r="AQ29">
        <v>928.94497129583317</v>
      </c>
      <c r="AR29">
        <v>0</v>
      </c>
      <c r="AS29">
        <v>0</v>
      </c>
      <c r="AT29">
        <v>0</v>
      </c>
      <c r="AU29">
        <v>37.857169670187268</v>
      </c>
      <c r="AV29">
        <v>0</v>
      </c>
      <c r="AW29">
        <v>0</v>
      </c>
      <c r="AX29">
        <v>0</v>
      </c>
      <c r="AY29">
        <v>315.29751916451954</v>
      </c>
      <c r="AZ29">
        <v>0</v>
      </c>
      <c r="BA29">
        <v>1.1125</v>
      </c>
      <c r="BB29">
        <v>0</v>
      </c>
      <c r="BC29">
        <v>0</v>
      </c>
      <c r="BD29">
        <v>0</v>
      </c>
      <c r="BE29">
        <v>0</v>
      </c>
      <c r="BF29">
        <v>497.85692792138849</v>
      </c>
      <c r="BG29">
        <v>0</v>
      </c>
      <c r="BH29">
        <v>0</v>
      </c>
      <c r="BI29">
        <v>2000.0012287375455</v>
      </c>
      <c r="BJ29">
        <v>106.03044532761471</v>
      </c>
      <c r="BK29">
        <v>0</v>
      </c>
      <c r="BL29">
        <v>0</v>
      </c>
      <c r="BM29">
        <v>0</v>
      </c>
      <c r="BN29">
        <v>18514.100805521295</v>
      </c>
      <c r="BO29">
        <v>18620.13125084891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1201.9133701520598</v>
      </c>
      <c r="CD29">
        <v>0</v>
      </c>
      <c r="CE29">
        <v>0</v>
      </c>
      <c r="CF29">
        <v>90.901085986712218</v>
      </c>
      <c r="CG29">
        <v>1292.8144561387719</v>
      </c>
      <c r="CH29">
        <v>40288.474421159</v>
      </c>
      <c r="CI29">
        <v>21</v>
      </c>
      <c r="CJ29">
        <v>137</v>
      </c>
    </row>
    <row r="30" spans="1:88" x14ac:dyDescent="0.2">
      <c r="A30" s="41" t="s">
        <v>354</v>
      </c>
      <c r="C30">
        <v>143</v>
      </c>
      <c r="D30">
        <v>1308.3464671714764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1308.3464671714764</v>
      </c>
      <c r="P30">
        <v>0</v>
      </c>
      <c r="Q30">
        <v>0</v>
      </c>
      <c r="R30">
        <v>0</v>
      </c>
      <c r="S30">
        <v>0</v>
      </c>
      <c r="T30">
        <v>5186.7710236706544</v>
      </c>
      <c r="U30">
        <v>100.71894345437795</v>
      </c>
      <c r="V30">
        <v>19.556258090133628</v>
      </c>
      <c r="W30">
        <v>0</v>
      </c>
      <c r="X30">
        <v>0</v>
      </c>
      <c r="Y30">
        <v>0</v>
      </c>
      <c r="Z30">
        <v>0</v>
      </c>
      <c r="AA30">
        <v>30.046828626427729</v>
      </c>
      <c r="AB30">
        <v>5337.0930538415932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0.41718749999999999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0.41718749999999999</v>
      </c>
      <c r="BJ30">
        <v>318.09133598284416</v>
      </c>
      <c r="BK30">
        <v>0</v>
      </c>
      <c r="BL30">
        <v>0</v>
      </c>
      <c r="BM30">
        <v>0</v>
      </c>
      <c r="BN30">
        <v>12454.940541896143</v>
      </c>
      <c r="BO30">
        <v>12773.031877878988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7.6031723241644293</v>
      </c>
      <c r="CC30">
        <v>801.27558010137318</v>
      </c>
      <c r="CD30">
        <v>0</v>
      </c>
      <c r="CE30">
        <v>0</v>
      </c>
      <c r="CF30">
        <v>65.793990891696865</v>
      </c>
      <c r="CG30">
        <v>874.67274331723456</v>
      </c>
      <c r="CH30">
        <v>20293.561329709293</v>
      </c>
      <c r="CI30">
        <v>13</v>
      </c>
      <c r="CJ30">
        <v>110</v>
      </c>
    </row>
    <row r="31" spans="1:88" x14ac:dyDescent="0.2">
      <c r="A31" s="41" t="s">
        <v>354</v>
      </c>
      <c r="C31">
        <v>144</v>
      </c>
      <c r="D31">
        <v>9517.8707689487019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9517.8707689487019</v>
      </c>
      <c r="P31">
        <v>0</v>
      </c>
      <c r="Q31">
        <v>0</v>
      </c>
      <c r="R31">
        <v>0</v>
      </c>
      <c r="S31">
        <v>0.14094224804199171</v>
      </c>
      <c r="T31">
        <v>5186.7710236706544</v>
      </c>
      <c r="U31">
        <v>0</v>
      </c>
      <c r="V31">
        <v>23.467509708160357</v>
      </c>
      <c r="W31">
        <v>0</v>
      </c>
      <c r="X31">
        <v>759.67819720000477</v>
      </c>
      <c r="Y31">
        <v>0</v>
      </c>
      <c r="Z31">
        <v>0</v>
      </c>
      <c r="AA31">
        <v>132.79632990856803</v>
      </c>
      <c r="AB31">
        <v>6102.8540027354284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443.79294680201997</v>
      </c>
      <c r="AZ31">
        <v>0</v>
      </c>
      <c r="BA31">
        <v>1.1125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444.90544680201998</v>
      </c>
      <c r="BJ31">
        <v>212.06089065522943</v>
      </c>
      <c r="BK31">
        <v>0</v>
      </c>
      <c r="BL31">
        <v>0</v>
      </c>
      <c r="BM31">
        <v>0</v>
      </c>
      <c r="BN31">
        <v>11781.700512604461</v>
      </c>
      <c r="BO31">
        <v>11993.76140325969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1201.9133701520598</v>
      </c>
      <c r="CD31">
        <v>0</v>
      </c>
      <c r="CE31">
        <v>0</v>
      </c>
      <c r="CF31">
        <v>31.401701655664997</v>
      </c>
      <c r="CG31">
        <v>1233.3150718077247</v>
      </c>
      <c r="CH31">
        <v>29292.706693553569</v>
      </c>
      <c r="CI31">
        <v>17</v>
      </c>
      <c r="CJ31">
        <v>121</v>
      </c>
    </row>
    <row r="32" spans="1:88" x14ac:dyDescent="0.2">
      <c r="A32" s="41" t="s">
        <v>354</v>
      </c>
      <c r="C32">
        <v>157</v>
      </c>
      <c r="D32">
        <v>11720.418709038493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11720.418709038493</v>
      </c>
      <c r="P32">
        <v>1360.9542310211177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4874.5526541856898</v>
      </c>
      <c r="Y32">
        <v>0</v>
      </c>
      <c r="Z32">
        <v>0</v>
      </c>
      <c r="AA32">
        <v>170.3548656916027</v>
      </c>
      <c r="AB32">
        <v>6405.8617508984098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1977.4125000000001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488.99219742108585</v>
      </c>
      <c r="AT32">
        <v>54.788381070943984</v>
      </c>
      <c r="AU32">
        <v>0</v>
      </c>
      <c r="AV32">
        <v>0</v>
      </c>
      <c r="AW32">
        <v>0</v>
      </c>
      <c r="AX32">
        <v>0</v>
      </c>
      <c r="AY32">
        <v>887.58589360403994</v>
      </c>
      <c r="AZ32">
        <v>0</v>
      </c>
      <c r="BA32">
        <v>0.97343749999999996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3409.7524095960698</v>
      </c>
      <c r="BJ32">
        <v>0</v>
      </c>
      <c r="BK32">
        <v>0</v>
      </c>
      <c r="BL32">
        <v>0</v>
      </c>
      <c r="BM32">
        <v>0</v>
      </c>
      <c r="BN32">
        <v>2356.3401025208918</v>
      </c>
      <c r="BO32">
        <v>2356.3401025208918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3.631503784990179</v>
      </c>
      <c r="CG32">
        <v>3.631503784990179</v>
      </c>
      <c r="CH32">
        <v>23896.00447583885</v>
      </c>
      <c r="CI32">
        <v>16</v>
      </c>
      <c r="CJ32">
        <v>84</v>
      </c>
    </row>
    <row r="33" spans="1:88" x14ac:dyDescent="0.2">
      <c r="A33" s="41" t="s">
        <v>354</v>
      </c>
      <c r="C33">
        <v>158</v>
      </c>
      <c r="D33">
        <v>6723.0206885761236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242.00460433547849</v>
      </c>
      <c r="N33">
        <v>0</v>
      </c>
      <c r="O33">
        <v>6965.0252929116023</v>
      </c>
      <c r="P33">
        <v>340.23855775527943</v>
      </c>
      <c r="Q33">
        <v>0</v>
      </c>
      <c r="R33">
        <v>0</v>
      </c>
      <c r="S33">
        <v>0</v>
      </c>
      <c r="T33">
        <v>0</v>
      </c>
      <c r="U33">
        <v>0</v>
      </c>
      <c r="V33">
        <v>19.556258090133628</v>
      </c>
      <c r="W33">
        <v>0</v>
      </c>
      <c r="X33">
        <v>0</v>
      </c>
      <c r="Y33">
        <v>0</v>
      </c>
      <c r="Z33">
        <v>0</v>
      </c>
      <c r="AA33">
        <v>8.6745465235109176</v>
      </c>
      <c r="AB33">
        <v>368.46936236892395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18.890986828773926</v>
      </c>
      <c r="AU33">
        <v>18.032089163108441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1.9468749999999999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38.869950991882369</v>
      </c>
      <c r="BJ33">
        <v>0</v>
      </c>
      <c r="BK33">
        <v>0</v>
      </c>
      <c r="BL33">
        <v>0</v>
      </c>
      <c r="BM33">
        <v>0</v>
      </c>
      <c r="BN33">
        <v>5722.5402489793087</v>
      </c>
      <c r="BO33">
        <v>5722.5402489793087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47.266294885851202</v>
      </c>
      <c r="CG33">
        <v>47.266294885851202</v>
      </c>
      <c r="CH33">
        <v>13142.171150137568</v>
      </c>
      <c r="CI33">
        <v>15</v>
      </c>
      <c r="CJ33">
        <v>89</v>
      </c>
    </row>
    <row r="34" spans="1:88" x14ac:dyDescent="0.2">
      <c r="A34" s="41" t="s">
        <v>354</v>
      </c>
      <c r="C34">
        <v>159</v>
      </c>
      <c r="D34">
        <v>4964.4422782563752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4964.4422782563752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3.9112516180267258</v>
      </c>
      <c r="W34">
        <v>0</v>
      </c>
      <c r="X34">
        <v>759.67819720000477</v>
      </c>
      <c r="Y34">
        <v>0</v>
      </c>
      <c r="Z34">
        <v>0</v>
      </c>
      <c r="AA34">
        <v>124.99391291023511</v>
      </c>
      <c r="AB34">
        <v>888.5833617282666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4687.2</v>
      </c>
      <c r="AN34">
        <v>109.46607034280856</v>
      </c>
      <c r="AO34">
        <v>0</v>
      </c>
      <c r="AP34">
        <v>809.91355729585462</v>
      </c>
      <c r="AQ34">
        <v>0</v>
      </c>
      <c r="AR34">
        <v>0</v>
      </c>
      <c r="AS34">
        <v>0</v>
      </c>
      <c r="AT34">
        <v>64.016944660011887</v>
      </c>
      <c r="AU34">
        <v>9.0160445815542207</v>
      </c>
      <c r="AV34">
        <v>0</v>
      </c>
      <c r="AW34">
        <v>0</v>
      </c>
      <c r="AX34">
        <v>0</v>
      </c>
      <c r="AY34">
        <v>443.79294680201997</v>
      </c>
      <c r="AZ34">
        <v>0</v>
      </c>
      <c r="BA34">
        <v>1.66875</v>
      </c>
      <c r="BB34">
        <v>0</v>
      </c>
      <c r="BC34">
        <v>2000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8125.0743136822493</v>
      </c>
      <c r="BJ34">
        <v>106.03044532761471</v>
      </c>
      <c r="BK34">
        <v>0</v>
      </c>
      <c r="BL34">
        <v>0</v>
      </c>
      <c r="BM34">
        <v>0</v>
      </c>
      <c r="BN34">
        <v>4039.4401757501005</v>
      </c>
      <c r="BO34">
        <v>4145.4706210777149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10.644441253830202</v>
      </c>
      <c r="CC34">
        <v>0</v>
      </c>
      <c r="CD34">
        <v>0</v>
      </c>
      <c r="CE34">
        <v>0</v>
      </c>
      <c r="CF34">
        <v>136.42998683004731</v>
      </c>
      <c r="CG34">
        <v>147.07442808387751</v>
      </c>
      <c r="CH34">
        <v>18270.645002828485</v>
      </c>
      <c r="CI34">
        <v>21</v>
      </c>
      <c r="CJ34">
        <v>170</v>
      </c>
    </row>
    <row r="35" spans="1:88" x14ac:dyDescent="0.2">
      <c r="A35" s="41" t="s">
        <v>354</v>
      </c>
      <c r="C35">
        <v>160</v>
      </c>
      <c r="D35">
        <v>7275.8201371936229</v>
      </c>
      <c r="E35">
        <v>0</v>
      </c>
      <c r="F35">
        <v>0</v>
      </c>
      <c r="G35">
        <v>0</v>
      </c>
      <c r="H35">
        <v>0</v>
      </c>
      <c r="I35">
        <v>1380.384264602885</v>
      </c>
      <c r="J35">
        <v>0</v>
      </c>
      <c r="K35">
        <v>0</v>
      </c>
      <c r="L35">
        <v>0</v>
      </c>
      <c r="M35">
        <v>242.00460433547849</v>
      </c>
      <c r="N35">
        <v>0</v>
      </c>
      <c r="O35">
        <v>8898.209006131985</v>
      </c>
      <c r="P35">
        <v>340.23855775527943</v>
      </c>
      <c r="Q35">
        <v>0</v>
      </c>
      <c r="R35">
        <v>0</v>
      </c>
      <c r="S35">
        <v>0</v>
      </c>
      <c r="T35">
        <v>0</v>
      </c>
      <c r="U35">
        <v>0</v>
      </c>
      <c r="V35">
        <v>7.8225032360534517</v>
      </c>
      <c r="W35">
        <v>0</v>
      </c>
      <c r="X35">
        <v>0</v>
      </c>
      <c r="Y35">
        <v>0</v>
      </c>
      <c r="Z35">
        <v>0</v>
      </c>
      <c r="AA35">
        <v>89.078641344967807</v>
      </c>
      <c r="AB35">
        <v>437.13970233630073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1754.4216901984094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43.660173841499656</v>
      </c>
      <c r="AU35">
        <v>69.413325705627045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1.5296875000000001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1869.0248772455357</v>
      </c>
      <c r="BJ35">
        <v>0</v>
      </c>
      <c r="BK35">
        <v>0</v>
      </c>
      <c r="BL35">
        <v>0</v>
      </c>
      <c r="BM35">
        <v>0</v>
      </c>
      <c r="BN35">
        <v>9425.3604100835673</v>
      </c>
      <c r="BO35">
        <v>9425.3604100835673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1602.5511602027464</v>
      </c>
      <c r="CD35">
        <v>0</v>
      </c>
      <c r="CE35">
        <v>0</v>
      </c>
      <c r="CF35">
        <v>96.26998381421852</v>
      </c>
      <c r="CG35">
        <v>1698.821144016965</v>
      </c>
      <c r="CH35">
        <v>22328.555139814354</v>
      </c>
      <c r="CI35">
        <v>19</v>
      </c>
      <c r="CJ35">
        <v>110</v>
      </c>
    </row>
    <row r="36" spans="1:88" x14ac:dyDescent="0.2">
      <c r="A36" s="41" t="s">
        <v>354</v>
      </c>
      <c r="C36">
        <v>161</v>
      </c>
      <c r="D36">
        <v>1631.7050170247358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1631.7050170247358</v>
      </c>
      <c r="P36">
        <v>340.23855775527943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340.23855775527943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18.262793690314659</v>
      </c>
      <c r="AU36">
        <v>46.873214251741487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1.390625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66.526632942056153</v>
      </c>
      <c r="BJ36">
        <v>0</v>
      </c>
      <c r="BK36">
        <v>0</v>
      </c>
      <c r="BL36">
        <v>0</v>
      </c>
      <c r="BM36">
        <v>0</v>
      </c>
      <c r="BN36">
        <v>2692.9601171667337</v>
      </c>
      <c r="BO36">
        <v>2692.9601171667337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54.571994732018922</v>
      </c>
      <c r="CG36">
        <v>54.571994732018922</v>
      </c>
      <c r="CH36">
        <v>4786.0023196208249</v>
      </c>
      <c r="CI36">
        <v>11</v>
      </c>
      <c r="CJ36">
        <v>54</v>
      </c>
    </row>
    <row r="37" spans="1:88" x14ac:dyDescent="0.2">
      <c r="A37" s="41" t="s">
        <v>354</v>
      </c>
      <c r="C37">
        <v>178</v>
      </c>
      <c r="D37">
        <v>7275.8201371936229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7275.8201371936229</v>
      </c>
      <c r="P37">
        <v>1020.7156732658383</v>
      </c>
      <c r="Q37">
        <v>2788.0410561911403</v>
      </c>
      <c r="R37">
        <v>0</v>
      </c>
      <c r="S37">
        <v>0</v>
      </c>
      <c r="T37">
        <v>0</v>
      </c>
      <c r="U37">
        <v>0</v>
      </c>
      <c r="V37">
        <v>11.733754854080178</v>
      </c>
      <c r="W37">
        <v>0</v>
      </c>
      <c r="X37">
        <v>1519.3563944000095</v>
      </c>
      <c r="Y37">
        <v>0</v>
      </c>
      <c r="Z37">
        <v>0</v>
      </c>
      <c r="AA37">
        <v>0</v>
      </c>
      <c r="AB37">
        <v>5339.8468787110678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42.613185277400873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423.40532317837847</v>
      </c>
      <c r="BA37">
        <v>1.5296875000000001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467.54819595577936</v>
      </c>
      <c r="BJ37">
        <v>0</v>
      </c>
      <c r="BK37">
        <v>0</v>
      </c>
      <c r="BL37">
        <v>0</v>
      </c>
      <c r="BM37">
        <v>0</v>
      </c>
      <c r="BN37">
        <v>5722.5402489793087</v>
      </c>
      <c r="BO37">
        <v>5722.5402489793087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70.686696865892486</v>
      </c>
      <c r="CC37">
        <v>0</v>
      </c>
      <c r="CD37">
        <v>0</v>
      </c>
      <c r="CE37">
        <v>0</v>
      </c>
      <c r="CF37">
        <v>44.076299329339015</v>
      </c>
      <c r="CG37">
        <v>114.76299619523149</v>
      </c>
      <c r="CH37">
        <v>18920.518457035014</v>
      </c>
      <c r="CI37">
        <v>14</v>
      </c>
      <c r="CJ37">
        <v>102</v>
      </c>
    </row>
    <row r="38" spans="1:88" x14ac:dyDescent="0.2">
      <c r="A38" s="41" t="s">
        <v>354</v>
      </c>
      <c r="C38">
        <v>179</v>
      </c>
      <c r="D38">
        <v>4858.7435660980318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4858.7435660980318</v>
      </c>
      <c r="P38">
        <v>1701.1927887763973</v>
      </c>
      <c r="Q38">
        <v>0</v>
      </c>
      <c r="R38">
        <v>0</v>
      </c>
      <c r="S38">
        <v>0</v>
      </c>
      <c r="T38">
        <v>10061.361240444494</v>
      </c>
      <c r="U38">
        <v>0</v>
      </c>
      <c r="V38">
        <v>7.8225032360534517</v>
      </c>
      <c r="W38">
        <v>759.67819720000477</v>
      </c>
      <c r="X38">
        <v>1137.8025435833395</v>
      </c>
      <c r="Y38">
        <v>0</v>
      </c>
      <c r="Z38">
        <v>0</v>
      </c>
      <c r="AA38">
        <v>0</v>
      </c>
      <c r="AB38">
        <v>13667.857273240288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138.57846605989607</v>
      </c>
      <c r="AU38">
        <v>0</v>
      </c>
      <c r="AV38">
        <v>0</v>
      </c>
      <c r="AW38">
        <v>0</v>
      </c>
      <c r="AX38">
        <v>0</v>
      </c>
      <c r="AY38">
        <v>443.79294680201997</v>
      </c>
      <c r="AZ38">
        <v>846.81064635675693</v>
      </c>
      <c r="BA38">
        <v>3.3374999999999999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1432.5195592186731</v>
      </c>
      <c r="BJ38">
        <v>318.09133598284416</v>
      </c>
      <c r="BK38">
        <v>0</v>
      </c>
      <c r="BL38">
        <v>0</v>
      </c>
      <c r="BM38">
        <v>0</v>
      </c>
      <c r="BN38">
        <v>8415.5003661460432</v>
      </c>
      <c r="BO38">
        <v>8733.5917021288878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1200.0427293085961</v>
      </c>
      <c r="CC38">
        <v>2403.8267403041195</v>
      </c>
      <c r="CD38">
        <v>0</v>
      </c>
      <c r="CE38">
        <v>0</v>
      </c>
      <c r="CF38">
        <v>2.421002523326786</v>
      </c>
      <c r="CG38">
        <v>3606.2904721360428</v>
      </c>
      <c r="CH38">
        <v>32299.00257282193</v>
      </c>
      <c r="CI38">
        <v>19</v>
      </c>
      <c r="CJ38">
        <v>134</v>
      </c>
    </row>
    <row r="39" spans="1:88" x14ac:dyDescent="0.2">
      <c r="A39" s="41" t="s">
        <v>354</v>
      </c>
      <c r="C39">
        <v>180</v>
      </c>
      <c r="D39">
        <v>6737.9329563345618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6737.9329563345618</v>
      </c>
      <c r="P39">
        <v>414.67463855928753</v>
      </c>
      <c r="Q39">
        <v>3019.0243191802401</v>
      </c>
      <c r="R39">
        <v>0</v>
      </c>
      <c r="S39">
        <v>0</v>
      </c>
      <c r="T39">
        <v>6707.5741602963299</v>
      </c>
      <c r="U39">
        <v>586.95706804521217</v>
      </c>
      <c r="V39">
        <v>11.733754854080178</v>
      </c>
      <c r="W39">
        <v>1624.8508847285632</v>
      </c>
      <c r="X39">
        <v>0</v>
      </c>
      <c r="Y39">
        <v>0</v>
      </c>
      <c r="Z39">
        <v>0</v>
      </c>
      <c r="AA39">
        <v>248.82498645356623</v>
      </c>
      <c r="AB39">
        <v>12613.639812117279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1180.9956549425583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244.49609871054292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1775.1717872080799</v>
      </c>
      <c r="AZ39">
        <v>0</v>
      </c>
      <c r="BA39">
        <v>1.390625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3202.054165861181</v>
      </c>
      <c r="BJ39">
        <v>424.12178131045886</v>
      </c>
      <c r="BK39">
        <v>0</v>
      </c>
      <c r="BL39">
        <v>0</v>
      </c>
      <c r="BM39">
        <v>0</v>
      </c>
      <c r="BN39">
        <v>6732.4002929168346</v>
      </c>
      <c r="BO39">
        <v>7156.5220742272932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1972.4324904526579</v>
      </c>
      <c r="CC39">
        <v>2403.8267403041195</v>
      </c>
      <c r="CD39">
        <v>0</v>
      </c>
      <c r="CE39">
        <v>0</v>
      </c>
      <c r="CF39">
        <v>3.631503784990179</v>
      </c>
      <c r="CG39">
        <v>4379.8907345417674</v>
      </c>
      <c r="CH39">
        <v>34090.039743082089</v>
      </c>
      <c r="CI39">
        <v>22</v>
      </c>
      <c r="CJ39">
        <v>138</v>
      </c>
    </row>
    <row r="40" spans="1:88" x14ac:dyDescent="0.2">
      <c r="A40" s="41" t="s">
        <v>354</v>
      </c>
      <c r="C40">
        <v>182</v>
      </c>
      <c r="D40">
        <v>4767.9571216981285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4767.9571216981285</v>
      </c>
      <c r="P40">
        <v>2190.3035081396929</v>
      </c>
      <c r="Q40">
        <v>0</v>
      </c>
      <c r="R40">
        <v>0</v>
      </c>
      <c r="S40">
        <v>0</v>
      </c>
      <c r="T40">
        <v>5186.7710236706544</v>
      </c>
      <c r="U40">
        <v>1944.9524983633369</v>
      </c>
      <c r="V40">
        <v>19.556258090133628</v>
      </c>
      <c r="W40">
        <v>0</v>
      </c>
      <c r="X40">
        <v>0</v>
      </c>
      <c r="Y40">
        <v>0</v>
      </c>
      <c r="Z40">
        <v>0</v>
      </c>
      <c r="AA40">
        <v>0</v>
      </c>
      <c r="AB40">
        <v>9341.5832882638169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244.49609871054292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2.9203125000000001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247.41641121054292</v>
      </c>
      <c r="BJ40">
        <v>212.06089065522943</v>
      </c>
      <c r="BK40">
        <v>0</v>
      </c>
      <c r="BL40">
        <v>0</v>
      </c>
      <c r="BM40">
        <v>0</v>
      </c>
      <c r="BN40">
        <v>3366.2001464584173</v>
      </c>
      <c r="BO40">
        <v>3578.2610371136466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1527.3320291590499</v>
      </c>
      <c r="CC40">
        <v>0</v>
      </c>
      <c r="CD40">
        <v>0</v>
      </c>
      <c r="CE40">
        <v>0</v>
      </c>
      <c r="CF40">
        <v>15.095600197000802</v>
      </c>
      <c r="CG40">
        <v>1542.4276293560506</v>
      </c>
      <c r="CH40">
        <v>19477.645487642185</v>
      </c>
      <c r="CI40">
        <v>15</v>
      </c>
      <c r="CJ40">
        <v>105</v>
      </c>
    </row>
    <row r="41" spans="1:88" x14ac:dyDescent="0.2">
      <c r="A41" s="41" t="s">
        <v>354</v>
      </c>
      <c r="C41">
        <v>183</v>
      </c>
      <c r="D41">
        <v>12545.292954774637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12545.292954774637</v>
      </c>
      <c r="P41">
        <v>0</v>
      </c>
      <c r="Q41">
        <v>2012.6828794534936</v>
      </c>
      <c r="R41">
        <v>0</v>
      </c>
      <c r="S41">
        <v>0.14094224804199171</v>
      </c>
      <c r="T41">
        <v>3353.7870801481649</v>
      </c>
      <c r="U41">
        <v>0</v>
      </c>
      <c r="V41">
        <v>23.467509708160357</v>
      </c>
      <c r="W41">
        <v>0</v>
      </c>
      <c r="X41">
        <v>0</v>
      </c>
      <c r="Y41">
        <v>0</v>
      </c>
      <c r="Z41">
        <v>0</v>
      </c>
      <c r="AA41">
        <v>607.03905182070162</v>
      </c>
      <c r="AB41">
        <v>5997.1174633785631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590.49782747127915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19.519179967233196</v>
      </c>
      <c r="AU41">
        <v>0</v>
      </c>
      <c r="AV41">
        <v>0</v>
      </c>
      <c r="AW41">
        <v>0</v>
      </c>
      <c r="AX41">
        <v>0</v>
      </c>
      <c r="AY41">
        <v>443.79294680201997</v>
      </c>
      <c r="AZ41">
        <v>0</v>
      </c>
      <c r="BA41">
        <v>1.8078125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1055.6177667405323</v>
      </c>
      <c r="BJ41">
        <v>318.09133598284416</v>
      </c>
      <c r="BK41">
        <v>0</v>
      </c>
      <c r="BL41">
        <v>0</v>
      </c>
      <c r="BM41">
        <v>0</v>
      </c>
      <c r="BN41">
        <v>16157.760703000402</v>
      </c>
      <c r="BO41">
        <v>16475.852038983245</v>
      </c>
      <c r="BP41">
        <v>0</v>
      </c>
      <c r="BQ41">
        <v>0</v>
      </c>
      <c r="BR41">
        <v>801.9136812525478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801.9136812525478</v>
      </c>
      <c r="CA41">
        <v>0</v>
      </c>
      <c r="CB41">
        <v>235.6223228863083</v>
      </c>
      <c r="CC41">
        <v>801.27558010137318</v>
      </c>
      <c r="CD41">
        <v>0</v>
      </c>
      <c r="CE41">
        <v>0</v>
      </c>
      <c r="CF41">
        <v>13.642998683004731</v>
      </c>
      <c r="CG41">
        <v>1050.5409016706863</v>
      </c>
      <c r="CH41">
        <v>37926.334806800209</v>
      </c>
      <c r="CI41">
        <v>21</v>
      </c>
      <c r="CJ41">
        <v>164</v>
      </c>
    </row>
    <row r="42" spans="1:88" x14ac:dyDescent="0.2">
      <c r="A42" s="41" t="s">
        <v>354</v>
      </c>
      <c r="C42">
        <v>184</v>
      </c>
      <c r="D42">
        <v>8031.3671557475991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8031.3671557475991</v>
      </c>
      <c r="P42">
        <v>0</v>
      </c>
      <c r="Q42">
        <v>1019.1090945432942</v>
      </c>
      <c r="R42">
        <v>0</v>
      </c>
      <c r="S42">
        <v>0</v>
      </c>
      <c r="T42">
        <v>3353.7870801481649</v>
      </c>
      <c r="U42">
        <v>201.4378869087559</v>
      </c>
      <c r="V42">
        <v>46.935019416320714</v>
      </c>
      <c r="W42">
        <v>3249.7017694571264</v>
      </c>
      <c r="X42">
        <v>1137.8025435833395</v>
      </c>
      <c r="Y42">
        <v>0</v>
      </c>
      <c r="Z42">
        <v>0</v>
      </c>
      <c r="AA42">
        <v>75.98920109124731</v>
      </c>
      <c r="AB42">
        <v>9084.7625951482496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4687.2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1483.4376203099882</v>
      </c>
      <c r="AT42">
        <v>24.350391587086214</v>
      </c>
      <c r="AU42">
        <v>4.5080222907771104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0.97343749999999996</v>
      </c>
      <c r="BB42">
        <v>0</v>
      </c>
      <c r="BC42">
        <v>2000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8200.4694716878512</v>
      </c>
      <c r="BJ42">
        <v>212.06089065522943</v>
      </c>
      <c r="BK42">
        <v>0</v>
      </c>
      <c r="BL42">
        <v>0</v>
      </c>
      <c r="BM42">
        <v>0</v>
      </c>
      <c r="BN42">
        <v>11781.700512604461</v>
      </c>
      <c r="BO42">
        <v>11993.76140325969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34.457578647840208</v>
      </c>
      <c r="CC42">
        <v>0</v>
      </c>
      <c r="CD42">
        <v>0</v>
      </c>
      <c r="CE42">
        <v>0</v>
      </c>
      <c r="CF42">
        <v>77.015987051374822</v>
      </c>
      <c r="CG42">
        <v>111.47356569921502</v>
      </c>
      <c r="CH42">
        <v>37421.834191542606</v>
      </c>
      <c r="CI42">
        <v>24</v>
      </c>
      <c r="CJ42">
        <v>137</v>
      </c>
    </row>
    <row r="43" spans="1:88" x14ac:dyDescent="0.2">
      <c r="A43" s="41" t="s">
        <v>354</v>
      </c>
      <c r="C43">
        <v>201</v>
      </c>
      <c r="D43">
        <v>12690.494358598271</v>
      </c>
      <c r="E43">
        <v>0</v>
      </c>
      <c r="F43">
        <v>0</v>
      </c>
      <c r="G43">
        <v>655.98749999999995</v>
      </c>
      <c r="H43">
        <v>0</v>
      </c>
      <c r="I43">
        <v>0</v>
      </c>
      <c r="J43">
        <v>0</v>
      </c>
      <c r="K43">
        <v>0</v>
      </c>
      <c r="L43">
        <v>0</v>
      </c>
      <c r="M43">
        <v>242.00460433547849</v>
      </c>
      <c r="N43">
        <v>0</v>
      </c>
      <c r="O43">
        <v>13588.486462933748</v>
      </c>
      <c r="P43">
        <v>1020.7156732658383</v>
      </c>
      <c r="Q43">
        <v>0</v>
      </c>
      <c r="R43">
        <v>0</v>
      </c>
      <c r="S43">
        <v>0</v>
      </c>
      <c r="T43">
        <v>0</v>
      </c>
      <c r="U43">
        <v>0</v>
      </c>
      <c r="V43">
        <v>7.8225032360534517</v>
      </c>
      <c r="W43">
        <v>14.380710522822659</v>
      </c>
      <c r="X43">
        <v>0</v>
      </c>
      <c r="Y43">
        <v>0</v>
      </c>
      <c r="Z43">
        <v>0</v>
      </c>
      <c r="AA43">
        <v>53.744789463152514</v>
      </c>
      <c r="AB43">
        <v>1096.6636764878667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590.49782747127915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381.53546696451986</v>
      </c>
      <c r="AU43">
        <v>9.0160445815542207</v>
      </c>
      <c r="AV43">
        <v>0</v>
      </c>
      <c r="AW43">
        <v>0</v>
      </c>
      <c r="AX43">
        <v>480.15890754210886</v>
      </c>
      <c r="AY43">
        <v>443.79294680201997</v>
      </c>
      <c r="AZ43">
        <v>0</v>
      </c>
      <c r="BA43">
        <v>0.83437499999999998</v>
      </c>
      <c r="BB43">
        <v>0</v>
      </c>
      <c r="BC43">
        <v>0</v>
      </c>
      <c r="BD43">
        <v>0</v>
      </c>
      <c r="BE43">
        <v>0</v>
      </c>
      <c r="BF43">
        <v>248.92846396069424</v>
      </c>
      <c r="BG43">
        <v>0</v>
      </c>
      <c r="BH43">
        <v>0</v>
      </c>
      <c r="BI43">
        <v>2154.7640323221763</v>
      </c>
      <c r="BJ43">
        <v>424.12178131045886</v>
      </c>
      <c r="BK43">
        <v>0</v>
      </c>
      <c r="BL43">
        <v>0</v>
      </c>
      <c r="BM43">
        <v>0</v>
      </c>
      <c r="BN43">
        <v>5385.9202343334673</v>
      </c>
      <c r="BO43">
        <v>5810.0420156439259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3.041268929665772</v>
      </c>
      <c r="CC43">
        <v>1201.9133701520598</v>
      </c>
      <c r="CD43">
        <v>0</v>
      </c>
      <c r="CE43">
        <v>0</v>
      </c>
      <c r="CF43">
        <v>0</v>
      </c>
      <c r="CG43">
        <v>1204.9546390817256</v>
      </c>
      <c r="CH43">
        <v>23854.910826469441</v>
      </c>
      <c r="CI43">
        <v>22</v>
      </c>
      <c r="CJ43">
        <v>104</v>
      </c>
    </row>
    <row r="44" spans="1:88" x14ac:dyDescent="0.2">
      <c r="A44" s="41" t="s">
        <v>354</v>
      </c>
      <c r="C44">
        <v>202</v>
      </c>
      <c r="D44">
        <v>6626.6395407542577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6626.6395407542577</v>
      </c>
      <c r="P44">
        <v>680.47711551055886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14.380710522822659</v>
      </c>
      <c r="Y44">
        <v>0</v>
      </c>
      <c r="Z44">
        <v>0</v>
      </c>
      <c r="AA44">
        <v>63.291465511841416</v>
      </c>
      <c r="AB44">
        <v>758.14929154522304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2049.3740817288258</v>
      </c>
      <c r="AT44">
        <v>126.40327026635296</v>
      </c>
      <c r="AU44">
        <v>4.5080222907771104</v>
      </c>
      <c r="AV44">
        <v>51.026439339633377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497.85692792138849</v>
      </c>
      <c r="BG44">
        <v>0</v>
      </c>
      <c r="BH44">
        <v>0</v>
      </c>
      <c r="BI44">
        <v>2729.1687415469773</v>
      </c>
      <c r="BJ44">
        <v>318.09133598284416</v>
      </c>
      <c r="BK44">
        <v>0</v>
      </c>
      <c r="BL44">
        <v>0</v>
      </c>
      <c r="BM44">
        <v>0</v>
      </c>
      <c r="BN44">
        <v>3702.8201611042587</v>
      </c>
      <c r="BO44">
        <v>4020.9114970871028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46.782094381185843</v>
      </c>
      <c r="CG44">
        <v>46.782094381185843</v>
      </c>
      <c r="CH44">
        <v>14181.651165314746</v>
      </c>
      <c r="CI44">
        <v>18</v>
      </c>
      <c r="CJ44">
        <v>82</v>
      </c>
    </row>
    <row r="45" spans="1:88" x14ac:dyDescent="0.2">
      <c r="A45" s="41" t="s">
        <v>354</v>
      </c>
      <c r="C45">
        <v>214</v>
      </c>
      <c r="D45">
        <v>4266.4414258152428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4266.4414258152428</v>
      </c>
      <c r="P45">
        <v>340.23855775527943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340.23855775527943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1400.8943334211199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12.175195793543107</v>
      </c>
      <c r="AU45">
        <v>93.746428503482974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2.5031249999999998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1509.3190827181459</v>
      </c>
      <c r="BJ45">
        <v>106.03044532761471</v>
      </c>
      <c r="BK45">
        <v>0</v>
      </c>
      <c r="BL45">
        <v>0</v>
      </c>
      <c r="BM45">
        <v>0</v>
      </c>
      <c r="BN45">
        <v>2019.7200878750502</v>
      </c>
      <c r="BO45">
        <v>2125.7505332026649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0.96840100933071438</v>
      </c>
      <c r="CG45">
        <v>0.96840100933071438</v>
      </c>
      <c r="CH45">
        <v>8242.7180005006649</v>
      </c>
      <c r="CI45">
        <v>12</v>
      </c>
      <c r="CJ45">
        <v>50</v>
      </c>
    </row>
    <row r="46" spans="1:88" x14ac:dyDescent="0.2">
      <c r="A46" s="41" t="s">
        <v>354</v>
      </c>
      <c r="C46">
        <v>233</v>
      </c>
      <c r="D46">
        <v>806.83077128859065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806.83077128859065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423.40532317837847</v>
      </c>
      <c r="BA46">
        <v>0.27812500000000001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423.68344817837846</v>
      </c>
      <c r="BJ46">
        <v>212.06089065522943</v>
      </c>
      <c r="BK46">
        <v>0</v>
      </c>
      <c r="BL46">
        <v>0</v>
      </c>
      <c r="BM46">
        <v>0</v>
      </c>
      <c r="BN46">
        <v>7405.6403222085173</v>
      </c>
      <c r="BO46">
        <v>7617.7012128637471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82.100092350361066</v>
      </c>
      <c r="CG46">
        <v>82.100092350361066</v>
      </c>
      <c r="CH46">
        <v>8930.3155246810766</v>
      </c>
      <c r="CI46">
        <v>7</v>
      </c>
      <c r="CJ46">
        <v>67</v>
      </c>
    </row>
    <row r="47" spans="1:88" x14ac:dyDescent="0.2">
      <c r="A47" s="41" t="s">
        <v>354</v>
      </c>
      <c r="C47">
        <v>240</v>
      </c>
      <c r="D47">
        <v>4040.093705874684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294.17622822779236</v>
      </c>
      <c r="N47">
        <v>0</v>
      </c>
      <c r="O47">
        <v>4334.2699341024763</v>
      </c>
      <c r="P47">
        <v>1360.9542310211177</v>
      </c>
      <c r="Q47">
        <v>1006.3414397267468</v>
      </c>
      <c r="R47">
        <v>0</v>
      </c>
      <c r="S47">
        <v>0</v>
      </c>
      <c r="T47">
        <v>11114.509336437117</v>
      </c>
      <c r="U47">
        <v>1458.7143737725028</v>
      </c>
      <c r="V47">
        <v>7.8225032360534517</v>
      </c>
      <c r="W47">
        <v>0</v>
      </c>
      <c r="X47">
        <v>0</v>
      </c>
      <c r="Y47">
        <v>0</v>
      </c>
      <c r="Z47">
        <v>0</v>
      </c>
      <c r="AA47">
        <v>124.41249322678311</v>
      </c>
      <c r="AB47">
        <v>15072.754377420322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590.49782747127915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1238.5932950611109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0.83437499999999998</v>
      </c>
      <c r="BB47">
        <v>0</v>
      </c>
      <c r="BC47">
        <v>0</v>
      </c>
      <c r="BD47">
        <v>0</v>
      </c>
      <c r="BE47">
        <v>0</v>
      </c>
      <c r="BF47">
        <v>552.79152682071197</v>
      </c>
      <c r="BG47">
        <v>0</v>
      </c>
      <c r="BH47">
        <v>0</v>
      </c>
      <c r="BI47">
        <v>2382.7170243531023</v>
      </c>
      <c r="BJ47">
        <v>424.12178131045886</v>
      </c>
      <c r="BK47">
        <v>0</v>
      </c>
      <c r="BL47">
        <v>0</v>
      </c>
      <c r="BM47">
        <v>0</v>
      </c>
      <c r="BN47">
        <v>3366.2001464584173</v>
      </c>
      <c r="BO47">
        <v>3790.3219277688763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400.63779005068659</v>
      </c>
      <c r="CD47">
        <v>0</v>
      </c>
      <c r="CE47">
        <v>0</v>
      </c>
      <c r="CF47">
        <v>106.2387864360457</v>
      </c>
      <c r="CG47">
        <v>506.87657648673229</v>
      </c>
      <c r="CH47">
        <v>26086.939840131494</v>
      </c>
      <c r="CI47">
        <v>23</v>
      </c>
      <c r="CJ47">
        <v>107</v>
      </c>
    </row>
    <row r="48" spans="1:88" x14ac:dyDescent="0.2">
      <c r="A48" s="41" t="s">
        <v>354</v>
      </c>
      <c r="C48">
        <v>251</v>
      </c>
      <c r="D48">
        <v>7871.5380202465949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7871.5380202465949</v>
      </c>
      <c r="P48">
        <v>0</v>
      </c>
      <c r="Q48">
        <v>0</v>
      </c>
      <c r="R48">
        <v>0</v>
      </c>
      <c r="S48">
        <v>0.28188449608398342</v>
      </c>
      <c r="T48">
        <v>34084.495298407157</v>
      </c>
      <c r="U48">
        <v>0</v>
      </c>
      <c r="V48">
        <v>15.645006472106903</v>
      </c>
      <c r="W48">
        <v>0</v>
      </c>
      <c r="X48">
        <v>0</v>
      </c>
      <c r="Y48">
        <v>0</v>
      </c>
      <c r="Z48">
        <v>0</v>
      </c>
      <c r="AA48">
        <v>642.95432338596902</v>
      </c>
      <c r="AB48">
        <v>34743.376512761315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244.49609871054292</v>
      </c>
      <c r="AT48">
        <v>57.114037236404933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2.5031249999999998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304.11326094694783</v>
      </c>
      <c r="BJ48">
        <v>1166.3348986037618</v>
      </c>
      <c r="BK48">
        <v>0</v>
      </c>
      <c r="BL48">
        <v>0</v>
      </c>
      <c r="BM48">
        <v>0</v>
      </c>
      <c r="BN48">
        <v>6732.4002929168346</v>
      </c>
      <c r="BO48">
        <v>7898.7351915205963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328.28840756126442</v>
      </c>
      <c r="CF48">
        <v>62.106829553705538</v>
      </c>
      <c r="CG48">
        <v>390.39523711496997</v>
      </c>
      <c r="CH48">
        <v>51208.158222590428</v>
      </c>
      <c r="CI48">
        <v>17</v>
      </c>
      <c r="CJ48">
        <v>169</v>
      </c>
    </row>
    <row r="49" spans="1:88" x14ac:dyDescent="0.2">
      <c r="A49" s="41" t="s">
        <v>354</v>
      </c>
      <c r="C49">
        <v>253</v>
      </c>
      <c r="D49">
        <v>24694.484389743662</v>
      </c>
      <c r="E49">
        <v>1586.1116991683689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26280.596088912032</v>
      </c>
      <c r="P49">
        <v>340.23855775527943</v>
      </c>
      <c r="Q49">
        <v>4025.3657589069871</v>
      </c>
      <c r="R49">
        <v>0</v>
      </c>
      <c r="S49">
        <v>0.28188449608398342</v>
      </c>
      <c r="T49">
        <v>5927.7383127664625</v>
      </c>
      <c r="U49">
        <v>486.23812459083422</v>
      </c>
      <c r="V49">
        <v>0</v>
      </c>
      <c r="W49">
        <v>0</v>
      </c>
      <c r="X49">
        <v>0</v>
      </c>
      <c r="Y49">
        <v>0</v>
      </c>
      <c r="Z49">
        <v>0</v>
      </c>
      <c r="AA49">
        <v>468.76598364760872</v>
      </c>
      <c r="AB49">
        <v>11248.628622163256</v>
      </c>
      <c r="AC49">
        <v>0</v>
      </c>
      <c r="AD49">
        <v>0</v>
      </c>
      <c r="AE49">
        <v>0</v>
      </c>
      <c r="AF49">
        <v>0</v>
      </c>
      <c r="AG49">
        <v>481.70712817666475</v>
      </c>
      <c r="AH49">
        <v>0</v>
      </c>
      <c r="AI49">
        <v>0</v>
      </c>
      <c r="AJ49">
        <v>0</v>
      </c>
      <c r="AK49">
        <v>700.44716671055994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309.64832376527772</v>
      </c>
      <c r="AR49">
        <v>0</v>
      </c>
      <c r="AS49">
        <v>686.26279947656167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1.1125</v>
      </c>
      <c r="BB49">
        <v>0</v>
      </c>
      <c r="BC49">
        <v>0</v>
      </c>
      <c r="BD49">
        <v>0</v>
      </c>
      <c r="BE49">
        <v>0</v>
      </c>
      <c r="BF49">
        <v>746.78539188208276</v>
      </c>
      <c r="BG49">
        <v>0</v>
      </c>
      <c r="BH49">
        <v>0</v>
      </c>
      <c r="BI49">
        <v>2925.9633100111473</v>
      </c>
      <c r="BJ49">
        <v>424.12178131045886</v>
      </c>
      <c r="BK49">
        <v>0</v>
      </c>
      <c r="BL49">
        <v>0</v>
      </c>
      <c r="BM49">
        <v>0</v>
      </c>
      <c r="BN49">
        <v>6732.4002929168346</v>
      </c>
      <c r="BO49">
        <v>7156.5220742272932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78.540774295436094</v>
      </c>
      <c r="CC49">
        <v>0</v>
      </c>
      <c r="CD49">
        <v>0</v>
      </c>
      <c r="CE49">
        <v>0</v>
      </c>
      <c r="CF49">
        <v>18.000803224992946</v>
      </c>
      <c r="CG49">
        <v>96.541577520429044</v>
      </c>
      <c r="CH49">
        <v>47708.251672834158</v>
      </c>
      <c r="CI49">
        <v>22</v>
      </c>
      <c r="CJ49">
        <v>144</v>
      </c>
    </row>
    <row r="50" spans="1:88" x14ac:dyDescent="0.2">
      <c r="A50" s="41" t="s">
        <v>354</v>
      </c>
      <c r="C50">
        <v>277</v>
      </c>
      <c r="D50">
        <v>3728.5542449561826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3728.5542449561826</v>
      </c>
      <c r="P50">
        <v>2041.4313465316766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116.90078607017618</v>
      </c>
      <c r="AB50">
        <v>2158.3321326018527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293.09406964464586</v>
      </c>
      <c r="AU50">
        <v>0</v>
      </c>
      <c r="AV50">
        <v>0</v>
      </c>
      <c r="AW50">
        <v>0</v>
      </c>
      <c r="AX50">
        <v>0</v>
      </c>
      <c r="AY50">
        <v>443.79294680201997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736.88701644666583</v>
      </c>
      <c r="BJ50">
        <v>0</v>
      </c>
      <c r="BK50">
        <v>0</v>
      </c>
      <c r="BL50">
        <v>0</v>
      </c>
      <c r="BM50">
        <v>0</v>
      </c>
      <c r="BN50">
        <v>8415.5003661460432</v>
      </c>
      <c r="BO50">
        <v>8415.5003661460432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400.63779005068659</v>
      </c>
      <c r="CD50">
        <v>0</v>
      </c>
      <c r="CE50">
        <v>0</v>
      </c>
      <c r="CF50">
        <v>53.475516894126116</v>
      </c>
      <c r="CG50">
        <v>454.11330694481273</v>
      </c>
      <c r="CH50">
        <v>15493.387067095557</v>
      </c>
      <c r="CI50">
        <v>12</v>
      </c>
      <c r="CJ50">
        <v>164</v>
      </c>
    </row>
    <row r="51" spans="1:88" x14ac:dyDescent="0.2">
      <c r="A51" s="41" t="s">
        <v>354</v>
      </c>
      <c r="C51">
        <v>283</v>
      </c>
      <c r="D51">
        <v>6468.9893659050322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6468.9893659050322</v>
      </c>
      <c r="P51">
        <v>4082.8626930633532</v>
      </c>
      <c r="Q51">
        <v>0</v>
      </c>
      <c r="R51">
        <v>0</v>
      </c>
      <c r="S51">
        <v>0</v>
      </c>
      <c r="T51">
        <v>5186.7710236706544</v>
      </c>
      <c r="U51">
        <v>486.23812459083422</v>
      </c>
      <c r="V51">
        <v>0</v>
      </c>
      <c r="W51">
        <v>2981.6744427047388</v>
      </c>
      <c r="X51">
        <v>0</v>
      </c>
      <c r="Y51">
        <v>0</v>
      </c>
      <c r="Z51">
        <v>0</v>
      </c>
      <c r="AA51">
        <v>131.92420038339006</v>
      </c>
      <c r="AB51">
        <v>12869.470484412972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700.44716671055994</v>
      </c>
      <c r="AL51">
        <v>619.2515486362737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120.31567236958142</v>
      </c>
      <c r="AU51">
        <v>0</v>
      </c>
      <c r="AV51">
        <v>0</v>
      </c>
      <c r="AW51">
        <v>0</v>
      </c>
      <c r="AX51">
        <v>0</v>
      </c>
      <c r="AY51">
        <v>601.44170638427977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248.92846396069424</v>
      </c>
      <c r="BG51">
        <v>0</v>
      </c>
      <c r="BH51">
        <v>0</v>
      </c>
      <c r="BI51">
        <v>2290.3845580613893</v>
      </c>
      <c r="BJ51">
        <v>0</v>
      </c>
      <c r="BK51">
        <v>0</v>
      </c>
      <c r="BL51">
        <v>0</v>
      </c>
      <c r="BM51">
        <v>0</v>
      </c>
      <c r="BN51">
        <v>1346.4800585833668</v>
      </c>
      <c r="BO51">
        <v>1346.4800585833668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226.16706027702952</v>
      </c>
      <c r="CG51">
        <v>226.16706027702952</v>
      </c>
      <c r="CH51">
        <v>23201.491527239788</v>
      </c>
      <c r="CI51">
        <v>19</v>
      </c>
      <c r="CJ51">
        <v>69</v>
      </c>
    </row>
    <row r="52" spans="1:88" x14ac:dyDescent="0.2">
      <c r="A52" s="41" t="s">
        <v>354</v>
      </c>
      <c r="C52">
        <v>284</v>
      </c>
      <c r="D52">
        <v>5342.2157875333642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5342.2157875333642</v>
      </c>
      <c r="P52">
        <v>3285.4552622095393</v>
      </c>
      <c r="Q52">
        <v>2012.6828794534936</v>
      </c>
      <c r="R52">
        <v>0</v>
      </c>
      <c r="S52">
        <v>0</v>
      </c>
      <c r="T52">
        <v>0</v>
      </c>
      <c r="U52">
        <v>100.71894345437795</v>
      </c>
      <c r="V52">
        <v>0</v>
      </c>
      <c r="W52">
        <v>0</v>
      </c>
      <c r="X52">
        <v>2275.6050871666789</v>
      </c>
      <c r="Y52">
        <v>0</v>
      </c>
      <c r="Z52">
        <v>0</v>
      </c>
      <c r="AA52">
        <v>482.62655859391862</v>
      </c>
      <c r="AB52">
        <v>8157.0887308780075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4687.2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686.26279947656167</v>
      </c>
      <c r="AT52">
        <v>0</v>
      </c>
      <c r="AU52">
        <v>37.857169670187268</v>
      </c>
      <c r="AV52">
        <v>0</v>
      </c>
      <c r="AW52">
        <v>0</v>
      </c>
      <c r="AX52">
        <v>0</v>
      </c>
      <c r="AY52">
        <v>3152.9751916451955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248.92846396069424</v>
      </c>
      <c r="BG52">
        <v>0</v>
      </c>
      <c r="BH52">
        <v>0</v>
      </c>
      <c r="BI52">
        <v>8813.223624752638</v>
      </c>
      <c r="BJ52">
        <v>0</v>
      </c>
      <c r="BK52">
        <v>0</v>
      </c>
      <c r="BL52">
        <v>0</v>
      </c>
      <c r="BM52">
        <v>0</v>
      </c>
      <c r="BN52">
        <v>3366.2001464584173</v>
      </c>
      <c r="BO52">
        <v>3366.2001464584173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117.81116144315415</v>
      </c>
      <c r="CC52">
        <v>2804.4645303548059</v>
      </c>
      <c r="CD52">
        <v>0</v>
      </c>
      <c r="CE52">
        <v>0</v>
      </c>
      <c r="CF52">
        <v>0</v>
      </c>
      <c r="CG52">
        <v>2922.27569179796</v>
      </c>
      <c r="CH52">
        <v>28601.003981420392</v>
      </c>
      <c r="CI52">
        <v>18</v>
      </c>
      <c r="CJ52">
        <v>97</v>
      </c>
    </row>
    <row r="53" spans="1:88" x14ac:dyDescent="0.2">
      <c r="A53" s="41" t="s">
        <v>354</v>
      </c>
      <c r="C53">
        <v>285</v>
      </c>
      <c r="D53">
        <v>4804.328606674303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484.00920867095698</v>
      </c>
      <c r="N53">
        <v>0</v>
      </c>
      <c r="O53">
        <v>5288.3378153452604</v>
      </c>
      <c r="P53">
        <v>0</v>
      </c>
      <c r="Q53">
        <v>0</v>
      </c>
      <c r="R53">
        <v>0</v>
      </c>
      <c r="S53">
        <v>0</v>
      </c>
      <c r="T53">
        <v>24451.920540161656</v>
      </c>
      <c r="U53">
        <v>486.23812459083422</v>
      </c>
      <c r="V53">
        <v>86.047535596587963</v>
      </c>
      <c r="W53">
        <v>0</v>
      </c>
      <c r="X53">
        <v>759.67819720000477</v>
      </c>
      <c r="Y53">
        <v>0</v>
      </c>
      <c r="Z53">
        <v>0</v>
      </c>
      <c r="AA53">
        <v>175.35117910526426</v>
      </c>
      <c r="AB53">
        <v>25959.235576654348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700.44716671055994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686.26279947656167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443.79294680201997</v>
      </c>
      <c r="AZ53">
        <v>423.40532317837847</v>
      </c>
      <c r="BA53">
        <v>0.97343749999999996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2254.8816736675199</v>
      </c>
      <c r="BJ53">
        <v>318.09133598284416</v>
      </c>
      <c r="BK53">
        <v>0</v>
      </c>
      <c r="BL53">
        <v>0</v>
      </c>
      <c r="BM53">
        <v>0</v>
      </c>
      <c r="BN53">
        <v>6732.4002929168346</v>
      </c>
      <c r="BO53">
        <v>7050.4916288996792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45.571593119522454</v>
      </c>
      <c r="CG53">
        <v>45.571593119522454</v>
      </c>
      <c r="CH53">
        <v>40598.518287686325</v>
      </c>
      <c r="CI53">
        <v>18</v>
      </c>
      <c r="CJ53">
        <v>120</v>
      </c>
    </row>
    <row r="54" spans="1:88" x14ac:dyDescent="0.2">
      <c r="A54" s="41" t="s">
        <v>354</v>
      </c>
      <c r="C54">
        <v>287</v>
      </c>
      <c r="D54">
        <v>4390.1836124211395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4390.1836124211395</v>
      </c>
      <c r="P54">
        <v>0</v>
      </c>
      <c r="Q54">
        <v>0</v>
      </c>
      <c r="R54">
        <v>0</v>
      </c>
      <c r="S54">
        <v>0</v>
      </c>
      <c r="T54">
        <v>11855.476625532925</v>
      </c>
      <c r="U54">
        <v>0</v>
      </c>
      <c r="V54">
        <v>54.757522652374163</v>
      </c>
      <c r="W54">
        <v>0</v>
      </c>
      <c r="X54">
        <v>0</v>
      </c>
      <c r="Y54">
        <v>0</v>
      </c>
      <c r="Z54">
        <v>0</v>
      </c>
      <c r="AA54">
        <v>0</v>
      </c>
      <c r="AB54">
        <v>11910.2341481853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144.66606395666764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0.97343749999999996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145.63950145666763</v>
      </c>
      <c r="BJ54">
        <v>0</v>
      </c>
      <c r="BK54">
        <v>0</v>
      </c>
      <c r="BL54">
        <v>0</v>
      </c>
      <c r="BM54">
        <v>0</v>
      </c>
      <c r="BN54">
        <v>4712.6802050417837</v>
      </c>
      <c r="BO54">
        <v>4712.6802050417837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55.540395741349641</v>
      </c>
      <c r="CG54">
        <v>55.540395741349641</v>
      </c>
      <c r="CH54">
        <v>21214.277862846237</v>
      </c>
      <c r="CI54">
        <v>10</v>
      </c>
      <c r="CJ54">
        <v>95</v>
      </c>
    </row>
    <row r="55" spans="1:88" x14ac:dyDescent="0.2">
      <c r="A55" s="41" t="s">
        <v>354</v>
      </c>
      <c r="C55">
        <v>288</v>
      </c>
      <c r="D55">
        <v>8816.7387098184554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8816.7387098184554</v>
      </c>
      <c r="P55">
        <v>0</v>
      </c>
      <c r="Q55">
        <v>0</v>
      </c>
      <c r="R55">
        <v>0</v>
      </c>
      <c r="S55">
        <v>0</v>
      </c>
      <c r="T55">
        <v>9632.5747582455024</v>
      </c>
      <c r="U55">
        <v>486.23812459083422</v>
      </c>
      <c r="V55">
        <v>89.958787214614688</v>
      </c>
      <c r="W55">
        <v>0</v>
      </c>
      <c r="X55">
        <v>2279.0345916000142</v>
      </c>
      <c r="Y55">
        <v>0</v>
      </c>
      <c r="Z55">
        <v>0</v>
      </c>
      <c r="AA55">
        <v>315.07779648698721</v>
      </c>
      <c r="AB55">
        <v>12802.884058137954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700.44716671055994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9.0160445815542207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1.1125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710.57571129211408</v>
      </c>
      <c r="BJ55">
        <v>0</v>
      </c>
      <c r="BK55">
        <v>0</v>
      </c>
      <c r="BL55">
        <v>0</v>
      </c>
      <c r="BM55">
        <v>0</v>
      </c>
      <c r="BN55">
        <v>3029.5801318125755</v>
      </c>
      <c r="BO55">
        <v>3029.5801318125755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3170.1621859536208</v>
      </c>
      <c r="BY55">
        <v>0</v>
      </c>
      <c r="BZ55">
        <v>3170.1621859536208</v>
      </c>
      <c r="CA55">
        <v>0</v>
      </c>
      <c r="CB55">
        <v>0</v>
      </c>
      <c r="CC55">
        <v>99.844308303194822</v>
      </c>
      <c r="CD55">
        <v>0</v>
      </c>
      <c r="CE55">
        <v>0</v>
      </c>
      <c r="CF55">
        <v>103.2908911318662</v>
      </c>
      <c r="CG55">
        <v>203.13519943506103</v>
      </c>
      <c r="CH55">
        <v>28733.075996449777</v>
      </c>
      <c r="CI55">
        <v>17</v>
      </c>
      <c r="CJ55">
        <v>136</v>
      </c>
    </row>
    <row r="56" spans="1:88" x14ac:dyDescent="0.2">
      <c r="A56" s="41" t="s">
        <v>354</v>
      </c>
      <c r="C56">
        <v>289</v>
      </c>
      <c r="D56">
        <v>6236.4172604516771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6236.4172604516771</v>
      </c>
      <c r="P56">
        <v>340.23855775527943</v>
      </c>
      <c r="Q56">
        <v>0</v>
      </c>
      <c r="R56">
        <v>0</v>
      </c>
      <c r="S56">
        <v>0</v>
      </c>
      <c r="T56">
        <v>5927.7383127664625</v>
      </c>
      <c r="U56">
        <v>486.23812459083422</v>
      </c>
      <c r="V56">
        <v>31.290012944213807</v>
      </c>
      <c r="W56">
        <v>0</v>
      </c>
      <c r="X56">
        <v>0</v>
      </c>
      <c r="Y56">
        <v>0</v>
      </c>
      <c r="Z56">
        <v>0</v>
      </c>
      <c r="AA56">
        <v>139.43590753999698</v>
      </c>
      <c r="AB56">
        <v>6924.9409155967878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887.70306266338639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240.63134473916284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0.55625000000000002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1128.8906574025493</v>
      </c>
      <c r="BJ56">
        <v>954.27400794853247</v>
      </c>
      <c r="BK56">
        <v>0</v>
      </c>
      <c r="BL56">
        <v>0</v>
      </c>
      <c r="BM56">
        <v>0</v>
      </c>
      <c r="BN56">
        <v>6732.4002929168346</v>
      </c>
      <c r="BO56">
        <v>7686.6743008653666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89.363099920341426</v>
      </c>
      <c r="CG56">
        <v>89.363099920341426</v>
      </c>
      <c r="CH56">
        <v>22066.286234236719</v>
      </c>
      <c r="CI56">
        <v>16</v>
      </c>
      <c r="CJ56">
        <v>146</v>
      </c>
    </row>
    <row r="57" spans="1:88" x14ac:dyDescent="0.2">
      <c r="A57" s="41" t="s">
        <v>354</v>
      </c>
      <c r="C57">
        <v>298</v>
      </c>
      <c r="D57">
        <v>1882.6051330067116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1882.6051330067116</v>
      </c>
      <c r="P57">
        <v>3062.147019797515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549.02626901459553</v>
      </c>
      <c r="Y57">
        <v>0</v>
      </c>
      <c r="Z57">
        <v>0</v>
      </c>
      <c r="AA57">
        <v>15.023414313213864</v>
      </c>
      <c r="AB57">
        <v>3626.1967031253243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24.350391587086214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0.27812500000000001</v>
      </c>
      <c r="BB57">
        <v>0</v>
      </c>
      <c r="BC57">
        <v>0</v>
      </c>
      <c r="BD57">
        <v>0</v>
      </c>
      <c r="BE57">
        <v>0</v>
      </c>
      <c r="BF57">
        <v>329.60759339594108</v>
      </c>
      <c r="BG57">
        <v>0</v>
      </c>
      <c r="BH57">
        <v>0</v>
      </c>
      <c r="BI57">
        <v>354.23610998302729</v>
      </c>
      <c r="BJ57">
        <v>0</v>
      </c>
      <c r="BK57">
        <v>0</v>
      </c>
      <c r="BL57">
        <v>0</v>
      </c>
      <c r="BM57">
        <v>0</v>
      </c>
      <c r="BN57">
        <v>5722.5402489793087</v>
      </c>
      <c r="BO57">
        <v>5722.5402489793087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2.0475793534200637</v>
      </c>
      <c r="BZ57">
        <v>2.0475793534200637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118.69992272878289</v>
      </c>
      <c r="CG57">
        <v>118.69992272878289</v>
      </c>
      <c r="CH57">
        <v>11706.325697176573</v>
      </c>
      <c r="CI57">
        <v>11</v>
      </c>
      <c r="CJ57">
        <v>213</v>
      </c>
    </row>
    <row r="58" spans="1:88" x14ac:dyDescent="0.2">
      <c r="A58" s="41" t="s">
        <v>354</v>
      </c>
      <c r="B58">
        <v>6</v>
      </c>
      <c r="C58">
        <v>156</v>
      </c>
      <c r="D58">
        <v>11345.776406450619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11345.776406450619</v>
      </c>
      <c r="P58">
        <v>340.23855775527943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1897.4807407833441</v>
      </c>
      <c r="Y58">
        <v>0</v>
      </c>
      <c r="Z58">
        <v>0</v>
      </c>
      <c r="AA58">
        <v>15.023414313213864</v>
      </c>
      <c r="AB58">
        <v>2252.7427128518375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286.87830370223014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24.350391587086214</v>
      </c>
      <c r="AU58">
        <v>9.0160445815542207</v>
      </c>
      <c r="AV58">
        <v>0</v>
      </c>
      <c r="AW58">
        <v>0</v>
      </c>
      <c r="AX58">
        <v>0</v>
      </c>
      <c r="AY58">
        <v>443.79294680201997</v>
      </c>
      <c r="AZ58">
        <v>1107.6185990258091</v>
      </c>
      <c r="BA58">
        <v>1.66875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1873.3250356986998</v>
      </c>
      <c r="BJ58">
        <v>0</v>
      </c>
      <c r="BK58">
        <v>0</v>
      </c>
      <c r="BL58">
        <v>0</v>
      </c>
      <c r="BM58">
        <v>0</v>
      </c>
      <c r="BN58">
        <v>4712.6802050417837</v>
      </c>
      <c r="BO58">
        <v>4712.6802050417837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152.7360882887115</v>
      </c>
      <c r="CG58">
        <v>152.7360882887115</v>
      </c>
      <c r="CH58">
        <v>20337.26044833165</v>
      </c>
      <c r="CI58">
        <v>16</v>
      </c>
      <c r="CJ58">
        <v>140</v>
      </c>
    </row>
    <row r="59" spans="1:88" x14ac:dyDescent="0.2">
      <c r="A59" s="41" t="s">
        <v>354</v>
      </c>
      <c r="C59">
        <v>177</v>
      </c>
      <c r="D59">
        <v>3387.1522206553686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3387.1522206553686</v>
      </c>
      <c r="P59">
        <v>680.47711551055886</v>
      </c>
      <c r="Q59">
        <v>0</v>
      </c>
      <c r="R59">
        <v>0</v>
      </c>
      <c r="S59">
        <v>0</v>
      </c>
      <c r="T59">
        <v>7409.6728909580779</v>
      </c>
      <c r="U59">
        <v>0</v>
      </c>
      <c r="V59">
        <v>11.733754854080178</v>
      </c>
      <c r="W59">
        <v>0</v>
      </c>
      <c r="X59">
        <v>1624.8508847285632</v>
      </c>
      <c r="Y59">
        <v>0</v>
      </c>
      <c r="Z59">
        <v>0</v>
      </c>
      <c r="AA59">
        <v>58.450393035088091</v>
      </c>
      <c r="AB59">
        <v>9785.1850390863674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887.58589360403994</v>
      </c>
      <c r="AZ59">
        <v>0</v>
      </c>
      <c r="BA59">
        <v>1.66875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889.25464360403998</v>
      </c>
      <c r="BJ59">
        <v>1166.3348986037618</v>
      </c>
      <c r="BK59">
        <v>188.65</v>
      </c>
      <c r="BL59">
        <v>0</v>
      </c>
      <c r="BM59">
        <v>0</v>
      </c>
      <c r="BN59">
        <v>4039.4401757501005</v>
      </c>
      <c r="BO59">
        <v>5394.4250743538623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482.6315101713393</v>
      </c>
      <c r="CC59">
        <v>801.27558010137318</v>
      </c>
      <c r="CD59">
        <v>0</v>
      </c>
      <c r="CE59">
        <v>164.14420378063221</v>
      </c>
      <c r="CF59">
        <v>4.842005046653572</v>
      </c>
      <c r="CG59">
        <v>1452.8932990999986</v>
      </c>
      <c r="CH59">
        <v>20908.910276799634</v>
      </c>
      <c r="CI59">
        <v>17</v>
      </c>
      <c r="CJ59">
        <v>100</v>
      </c>
    </row>
    <row r="60" spans="1:88" x14ac:dyDescent="0.2">
      <c r="A60" s="41" t="s">
        <v>354</v>
      </c>
      <c r="C60">
        <v>186</v>
      </c>
      <c r="D60">
        <v>3154.5801152020131</v>
      </c>
      <c r="E60">
        <v>0</v>
      </c>
      <c r="F60">
        <v>0</v>
      </c>
      <c r="G60">
        <v>0</v>
      </c>
      <c r="H60">
        <v>0</v>
      </c>
      <c r="I60">
        <v>4792.9198364691711</v>
      </c>
      <c r="J60">
        <v>0</v>
      </c>
      <c r="K60">
        <v>0</v>
      </c>
      <c r="L60">
        <v>0</v>
      </c>
      <c r="M60">
        <v>242.00460433547849</v>
      </c>
      <c r="N60">
        <v>0</v>
      </c>
      <c r="O60">
        <v>8189.5045560066628</v>
      </c>
      <c r="P60">
        <v>1701.1927887763973</v>
      </c>
      <c r="Q60">
        <v>1006.3414397267468</v>
      </c>
      <c r="R60">
        <v>0</v>
      </c>
      <c r="S60">
        <v>0.98659573629394193</v>
      </c>
      <c r="T60">
        <v>0</v>
      </c>
      <c r="U60">
        <v>0</v>
      </c>
      <c r="V60">
        <v>15.645006472106903</v>
      </c>
      <c r="W60">
        <v>0</v>
      </c>
      <c r="X60">
        <v>0</v>
      </c>
      <c r="Y60">
        <v>0</v>
      </c>
      <c r="Z60">
        <v>0</v>
      </c>
      <c r="AA60">
        <v>175.64188894699026</v>
      </c>
      <c r="AB60">
        <v>2899.807719658535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686.26279947656167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443.79294680201997</v>
      </c>
      <c r="AZ60">
        <v>0</v>
      </c>
      <c r="BA60">
        <v>1.9468749999999999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1132.0026212785817</v>
      </c>
      <c r="BJ60">
        <v>212.06089065522943</v>
      </c>
      <c r="BK60">
        <v>0</v>
      </c>
      <c r="BL60">
        <v>0</v>
      </c>
      <c r="BM60">
        <v>0</v>
      </c>
      <c r="BN60">
        <v>6732.4002929168346</v>
      </c>
      <c r="BO60">
        <v>6944.4611835720643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801.27558010137318</v>
      </c>
      <c r="CD60">
        <v>0</v>
      </c>
      <c r="CE60">
        <v>0</v>
      </c>
      <c r="CF60">
        <v>9.2425018648291513</v>
      </c>
      <c r="CG60">
        <v>810.51808196620232</v>
      </c>
      <c r="CH60">
        <v>19976.294162482041</v>
      </c>
      <c r="CI60">
        <v>19</v>
      </c>
      <c r="CJ60">
        <v>84</v>
      </c>
    </row>
    <row r="61" spans="1:88" x14ac:dyDescent="0.2">
      <c r="A61" s="41" t="s">
        <v>354</v>
      </c>
      <c r="C61">
        <v>213</v>
      </c>
      <c r="D61">
        <v>3764.9257299323572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3764.9257299323572</v>
      </c>
      <c r="P61">
        <v>680.47711551055886</v>
      </c>
      <c r="Q61">
        <v>0</v>
      </c>
      <c r="R61">
        <v>0</v>
      </c>
      <c r="S61">
        <v>0</v>
      </c>
      <c r="T61">
        <v>14819.345781916156</v>
      </c>
      <c r="U61">
        <v>0</v>
      </c>
      <c r="V61">
        <v>15.645006472106903</v>
      </c>
      <c r="W61">
        <v>0</v>
      </c>
      <c r="X61">
        <v>5317.7473804000338</v>
      </c>
      <c r="Y61">
        <v>0</v>
      </c>
      <c r="Z61">
        <v>0</v>
      </c>
      <c r="AA61">
        <v>256.33669361017314</v>
      </c>
      <c r="AB61">
        <v>21089.551977909028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102.05287867926675</v>
      </c>
      <c r="AT61">
        <v>0</v>
      </c>
      <c r="AU61">
        <v>64.905303414849925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1.1125</v>
      </c>
      <c r="BB61">
        <v>4731.4552845937505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4899.5259666878674</v>
      </c>
      <c r="BJ61">
        <v>848.24356262091771</v>
      </c>
      <c r="BK61">
        <v>0</v>
      </c>
      <c r="BL61">
        <v>0</v>
      </c>
      <c r="BM61">
        <v>0</v>
      </c>
      <c r="BN61">
        <v>7069.020307562676</v>
      </c>
      <c r="BO61">
        <v>7917.263870183594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196.35193573859024</v>
      </c>
      <c r="CC61">
        <v>400.63779005068659</v>
      </c>
      <c r="CD61">
        <v>0</v>
      </c>
      <c r="CE61">
        <v>0</v>
      </c>
      <c r="CF61">
        <v>109.87029022103589</v>
      </c>
      <c r="CG61">
        <v>706.86001601031262</v>
      </c>
      <c r="CH61">
        <v>38378.127560723158</v>
      </c>
      <c r="CI61">
        <v>20</v>
      </c>
      <c r="CJ61">
        <v>193</v>
      </c>
    </row>
    <row r="62" spans="1:88" x14ac:dyDescent="0.2">
      <c r="A62" s="41" t="s">
        <v>354</v>
      </c>
      <c r="C62">
        <v>282</v>
      </c>
      <c r="D62">
        <v>2078.8057534838922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2078.8057534838922</v>
      </c>
      <c r="P62">
        <v>1509.8263926291338</v>
      </c>
      <c r="Q62">
        <v>0</v>
      </c>
      <c r="R62">
        <v>0</v>
      </c>
      <c r="S62">
        <v>0</v>
      </c>
      <c r="T62">
        <v>740.96728909580781</v>
      </c>
      <c r="U62">
        <v>486.23812459083422</v>
      </c>
      <c r="V62">
        <v>0</v>
      </c>
      <c r="W62">
        <v>0</v>
      </c>
      <c r="X62">
        <v>2981.6744427047388</v>
      </c>
      <c r="Y62">
        <v>0</v>
      </c>
      <c r="Z62">
        <v>0</v>
      </c>
      <c r="AA62">
        <v>65.962100191695029</v>
      </c>
      <c r="AB62">
        <v>5784.6683492122102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69.708028455587552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69.708028455587552</v>
      </c>
      <c r="BJ62">
        <v>106.03044532761471</v>
      </c>
      <c r="BK62">
        <v>0</v>
      </c>
      <c r="BL62">
        <v>0</v>
      </c>
      <c r="BM62">
        <v>0</v>
      </c>
      <c r="BN62">
        <v>1346.4800585833668</v>
      </c>
      <c r="BO62">
        <v>1452.5105039109815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46.29789387652049</v>
      </c>
      <c r="CG62">
        <v>46.29789387652049</v>
      </c>
      <c r="CH62">
        <v>9431.9905289391936</v>
      </c>
      <c r="CI62">
        <v>16</v>
      </c>
      <c r="CJ62">
        <v>41</v>
      </c>
    </row>
    <row r="63" spans="1:88" x14ac:dyDescent="0.2">
      <c r="A63" s="41" t="s">
        <v>354</v>
      </c>
      <c r="C63">
        <v>290</v>
      </c>
      <c r="D63">
        <v>7777.3358330765086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7777.3358330765086</v>
      </c>
      <c r="P63">
        <v>340.23855775527943</v>
      </c>
      <c r="Q63">
        <v>0</v>
      </c>
      <c r="R63">
        <v>0</v>
      </c>
      <c r="S63">
        <v>0</v>
      </c>
      <c r="T63">
        <v>10373.542047341309</v>
      </c>
      <c r="U63">
        <v>0</v>
      </c>
      <c r="V63">
        <v>70.402529124481063</v>
      </c>
      <c r="W63">
        <v>0</v>
      </c>
      <c r="X63">
        <v>0</v>
      </c>
      <c r="Y63">
        <v>0</v>
      </c>
      <c r="Z63">
        <v>0</v>
      </c>
      <c r="AA63">
        <v>65.962100191695029</v>
      </c>
      <c r="AB63">
        <v>10850.145234412765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2101.3415001316798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37.857169670187268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1.1125</v>
      </c>
      <c r="BB63">
        <v>0</v>
      </c>
      <c r="BC63">
        <v>0</v>
      </c>
      <c r="BD63">
        <v>0</v>
      </c>
      <c r="BE63">
        <v>0</v>
      </c>
      <c r="BF63">
        <v>248.92846396069424</v>
      </c>
      <c r="BG63">
        <v>0</v>
      </c>
      <c r="BH63">
        <v>0</v>
      </c>
      <c r="BI63">
        <v>2389.2396337625619</v>
      </c>
      <c r="BJ63">
        <v>636.18267196568831</v>
      </c>
      <c r="BK63">
        <v>94.325000000000003</v>
      </c>
      <c r="BL63">
        <v>0</v>
      </c>
      <c r="BM63">
        <v>0</v>
      </c>
      <c r="BN63">
        <v>4039.4401757501005</v>
      </c>
      <c r="BO63">
        <v>4769.9478477157891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102.32249012253548</v>
      </c>
      <c r="CG63">
        <v>102.32249012253548</v>
      </c>
      <c r="CH63">
        <v>25888.991039090157</v>
      </c>
      <c r="CI63">
        <v>16</v>
      </c>
      <c r="CJ63">
        <v>126</v>
      </c>
    </row>
    <row r="64" spans="1:88" x14ac:dyDescent="0.2">
      <c r="A64" s="41" t="s">
        <v>354</v>
      </c>
      <c r="B64">
        <v>7</v>
      </c>
      <c r="C64">
        <v>96</v>
      </c>
      <c r="D64">
        <v>7850.0788030288586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7850.0788030288586</v>
      </c>
      <c r="P64">
        <v>340.23855775527943</v>
      </c>
      <c r="Q64">
        <v>0</v>
      </c>
      <c r="R64">
        <v>0</v>
      </c>
      <c r="S64">
        <v>0</v>
      </c>
      <c r="T64">
        <v>740.96728909580781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1081.2058468510872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472.94627874677929</v>
      </c>
      <c r="AZ64">
        <v>846.81064635675693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1319.7569251035361</v>
      </c>
      <c r="BJ64">
        <v>0</v>
      </c>
      <c r="BK64">
        <v>0</v>
      </c>
      <c r="BL64">
        <v>0</v>
      </c>
      <c r="BM64">
        <v>0</v>
      </c>
      <c r="BN64">
        <v>2692.9601171667337</v>
      </c>
      <c r="BO64">
        <v>2692.9601171667337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9.1238067889973156</v>
      </c>
      <c r="CC64">
        <v>0</v>
      </c>
      <c r="CD64">
        <v>0</v>
      </c>
      <c r="CE64">
        <v>0</v>
      </c>
      <c r="CF64">
        <v>27.770197870674821</v>
      </c>
      <c r="CG64">
        <v>36.894004659672134</v>
      </c>
      <c r="CH64">
        <v>12980.895696809888</v>
      </c>
      <c r="CI64">
        <v>10</v>
      </c>
      <c r="CJ64">
        <v>77</v>
      </c>
    </row>
    <row r="65" spans="1:88" x14ac:dyDescent="0.2">
      <c r="A65" s="41" t="s">
        <v>354</v>
      </c>
      <c r="C65">
        <v>97</v>
      </c>
      <c r="D65">
        <v>2849.265039796308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2849.265039796308</v>
      </c>
      <c r="P65">
        <v>340.23855775527943</v>
      </c>
      <c r="Q65">
        <v>0</v>
      </c>
      <c r="R65">
        <v>0</v>
      </c>
      <c r="S65">
        <v>0</v>
      </c>
      <c r="T65">
        <v>0</v>
      </c>
      <c r="U65">
        <v>100.71894345437795</v>
      </c>
      <c r="V65">
        <v>3.9112516180267258</v>
      </c>
      <c r="W65">
        <v>0</v>
      </c>
      <c r="X65">
        <v>0</v>
      </c>
      <c r="Y65">
        <v>0</v>
      </c>
      <c r="Z65">
        <v>0</v>
      </c>
      <c r="AA65">
        <v>15.604833996665857</v>
      </c>
      <c r="AB65">
        <v>460.47358682434998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700.44716671055994</v>
      </c>
      <c r="AL65">
        <v>261.42128550317625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686.26279947656167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443.79294680201997</v>
      </c>
      <c r="AZ65">
        <v>423.40532317837847</v>
      </c>
      <c r="BA65">
        <v>0.27812500000000001</v>
      </c>
      <c r="BB65">
        <v>0</v>
      </c>
      <c r="BC65">
        <v>0</v>
      </c>
      <c r="BD65">
        <v>0</v>
      </c>
      <c r="BE65">
        <v>0</v>
      </c>
      <c r="BF65">
        <v>248.92846396069424</v>
      </c>
      <c r="BG65">
        <v>0</v>
      </c>
      <c r="BH65">
        <v>0</v>
      </c>
      <c r="BI65">
        <v>2764.5361106313908</v>
      </c>
      <c r="BJ65">
        <v>318.09133598284416</v>
      </c>
      <c r="BK65">
        <v>0</v>
      </c>
      <c r="BL65">
        <v>0</v>
      </c>
      <c r="BM65">
        <v>0</v>
      </c>
      <c r="BN65">
        <v>4039.4401757501005</v>
      </c>
      <c r="BO65">
        <v>4357.5315117329446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516.56625812105892</v>
      </c>
      <c r="CC65">
        <v>1201.9133701520598</v>
      </c>
      <c r="CD65">
        <v>0</v>
      </c>
      <c r="CE65">
        <v>0</v>
      </c>
      <c r="CF65">
        <v>13.88509893533741</v>
      </c>
      <c r="CG65">
        <v>1732.3647272084561</v>
      </c>
      <c r="CH65">
        <v>12164.170976193449</v>
      </c>
      <c r="CI65">
        <v>22</v>
      </c>
      <c r="CJ65">
        <v>70</v>
      </c>
    </row>
    <row r="66" spans="1:88" x14ac:dyDescent="0.2">
      <c r="A66" s="41" t="s">
        <v>354</v>
      </c>
      <c r="C66">
        <v>102</v>
      </c>
      <c r="D66">
        <v>4375.2713446627013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4375.2713446627013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1047.1500000000001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686.26279947656167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157.64875958225977</v>
      </c>
      <c r="AZ66">
        <v>0</v>
      </c>
      <c r="BA66">
        <v>1.5296875000000001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1892.5912465588215</v>
      </c>
      <c r="BJ66">
        <v>0</v>
      </c>
      <c r="BK66">
        <v>0</v>
      </c>
      <c r="BL66">
        <v>0</v>
      </c>
      <c r="BM66">
        <v>0</v>
      </c>
      <c r="BN66">
        <v>2019.7200878750502</v>
      </c>
      <c r="BO66">
        <v>2019.7200878750502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102.80669062720084</v>
      </c>
      <c r="CG66">
        <v>102.80669062720084</v>
      </c>
      <c r="CH66">
        <v>8390.3893697237745</v>
      </c>
      <c r="CI66">
        <v>11</v>
      </c>
      <c r="CJ66">
        <v>80</v>
      </c>
    </row>
    <row r="67" spans="1:88" x14ac:dyDescent="0.2">
      <c r="A67" s="41" t="s">
        <v>354</v>
      </c>
      <c r="C67">
        <v>103</v>
      </c>
      <c r="D67">
        <v>8179.699766260349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8179.699766260349</v>
      </c>
      <c r="P67">
        <v>637.98288097131172</v>
      </c>
      <c r="Q67">
        <v>775.35817673764666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22.535121469820798</v>
      </c>
      <c r="AB67">
        <v>1435.8761791787792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315.29751916451954</v>
      </c>
      <c r="AZ67">
        <v>0</v>
      </c>
      <c r="BA67">
        <v>4.3109374999999996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319.60845666451957</v>
      </c>
      <c r="BJ67">
        <v>106.03044532761471</v>
      </c>
      <c r="BK67">
        <v>0</v>
      </c>
      <c r="BL67">
        <v>0</v>
      </c>
      <c r="BM67">
        <v>0</v>
      </c>
      <c r="BN67">
        <v>5722.5402489793087</v>
      </c>
      <c r="BO67">
        <v>5828.5706943069235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109.95708401361054</v>
      </c>
      <c r="CC67">
        <v>0</v>
      </c>
      <c r="CD67">
        <v>0</v>
      </c>
      <c r="CE67">
        <v>0</v>
      </c>
      <c r="CF67">
        <v>68.214993415023656</v>
      </c>
      <c r="CG67">
        <v>178.1720774286342</v>
      </c>
      <c r="CH67">
        <v>15941.927173839207</v>
      </c>
      <c r="CI67">
        <v>14</v>
      </c>
      <c r="CJ67">
        <v>133</v>
      </c>
    </row>
    <row r="68" spans="1:88" x14ac:dyDescent="0.2">
      <c r="A68" s="41" t="s">
        <v>354</v>
      </c>
      <c r="C68">
        <v>104</v>
      </c>
      <c r="D68">
        <v>8119.0223934583883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8119.0223934583883</v>
      </c>
      <c r="P68">
        <v>1360.9542310211177</v>
      </c>
      <c r="Q68">
        <v>1006.3414397267468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0.50256124877797914</v>
      </c>
      <c r="AA68">
        <v>7.8024169983329283</v>
      </c>
      <c r="AB68">
        <v>2375.600648994975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244.49609871054292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157.64875958225977</v>
      </c>
      <c r="AZ68">
        <v>0</v>
      </c>
      <c r="BA68">
        <v>2.3640625000000002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404.50892079280271</v>
      </c>
      <c r="BJ68">
        <v>106.03044532761471</v>
      </c>
      <c r="BK68">
        <v>0</v>
      </c>
      <c r="BL68">
        <v>0</v>
      </c>
      <c r="BM68">
        <v>0</v>
      </c>
      <c r="BN68">
        <v>3029.5801318125755</v>
      </c>
      <c r="BO68">
        <v>3135.6105771401903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57.477197760011066</v>
      </c>
      <c r="CG68">
        <v>57.477197760011066</v>
      </c>
      <c r="CH68">
        <v>14092.219738146368</v>
      </c>
      <c r="CI68">
        <v>14</v>
      </c>
      <c r="CJ68">
        <v>92</v>
      </c>
    </row>
    <row r="69" spans="1:88" x14ac:dyDescent="0.2">
      <c r="A69" s="41" t="s">
        <v>354</v>
      </c>
      <c r="C69">
        <v>169</v>
      </c>
      <c r="D69">
        <v>12472.834520903354</v>
      </c>
      <c r="E69">
        <v>0</v>
      </c>
      <c r="F69">
        <v>0</v>
      </c>
      <c r="G69">
        <v>7368.8625000000002</v>
      </c>
      <c r="H69">
        <v>0</v>
      </c>
      <c r="I69">
        <v>0</v>
      </c>
      <c r="J69">
        <v>20627.434667225287</v>
      </c>
      <c r="K69">
        <v>0</v>
      </c>
      <c r="L69">
        <v>0</v>
      </c>
      <c r="M69">
        <v>0</v>
      </c>
      <c r="N69">
        <v>0</v>
      </c>
      <c r="O69">
        <v>40469.13168812864</v>
      </c>
      <c r="P69">
        <v>2381.6699042869559</v>
      </c>
      <c r="Q69">
        <v>1006.3414397267468</v>
      </c>
      <c r="R69">
        <v>0</v>
      </c>
      <c r="S69">
        <v>0</v>
      </c>
      <c r="T69">
        <v>740.96728909580781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15.314124154939861</v>
      </c>
      <c r="AB69">
        <v>4144.2927572644512</v>
      </c>
      <c r="AC69">
        <v>0</v>
      </c>
      <c r="AD69">
        <v>0</v>
      </c>
      <c r="AE69">
        <v>0</v>
      </c>
      <c r="AF69">
        <v>0</v>
      </c>
      <c r="AG69">
        <v>963.41425635332951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218.93214068561713</v>
      </c>
      <c r="AO69">
        <v>0</v>
      </c>
      <c r="AP69">
        <v>0</v>
      </c>
      <c r="AQ69">
        <v>0</v>
      </c>
      <c r="AR69">
        <v>0</v>
      </c>
      <c r="AS69">
        <v>6.0875978967715536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759.09046596653957</v>
      </c>
      <c r="AZ69">
        <v>0</v>
      </c>
      <c r="BA69">
        <v>0.55625000000000002</v>
      </c>
      <c r="BB69">
        <v>0</v>
      </c>
      <c r="BC69">
        <v>0</v>
      </c>
      <c r="BD69">
        <v>0</v>
      </c>
      <c r="BE69">
        <v>0</v>
      </c>
      <c r="BF69">
        <v>746.78539188208276</v>
      </c>
      <c r="BG69">
        <v>0</v>
      </c>
      <c r="BH69">
        <v>0</v>
      </c>
      <c r="BI69">
        <v>2694.8661027843405</v>
      </c>
      <c r="BJ69">
        <v>106.03044532761471</v>
      </c>
      <c r="BK69">
        <v>0</v>
      </c>
      <c r="BL69">
        <v>0</v>
      </c>
      <c r="BM69">
        <v>0</v>
      </c>
      <c r="BN69">
        <v>16831.000732292086</v>
      </c>
      <c r="BO69">
        <v>16937.031177619701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96.681944298255942</v>
      </c>
      <c r="CC69">
        <v>0</v>
      </c>
      <c r="CD69">
        <v>0</v>
      </c>
      <c r="CE69">
        <v>0</v>
      </c>
      <c r="CF69">
        <v>38.992194030352763</v>
      </c>
      <c r="CG69">
        <v>135.67413832860871</v>
      </c>
      <c r="CH69">
        <v>64380.995864125747</v>
      </c>
      <c r="CI69">
        <v>24</v>
      </c>
      <c r="CJ69">
        <v>137</v>
      </c>
    </row>
    <row r="70" spans="1:88" x14ac:dyDescent="0.2">
      <c r="A70" s="41" t="s">
        <v>354</v>
      </c>
      <c r="C70">
        <v>170</v>
      </c>
      <c r="D70">
        <v>22903.234773298987</v>
      </c>
      <c r="E70">
        <v>0</v>
      </c>
      <c r="F70">
        <v>0</v>
      </c>
      <c r="G70">
        <v>3027.4874999999997</v>
      </c>
      <c r="H70">
        <v>0</v>
      </c>
      <c r="I70">
        <v>0</v>
      </c>
      <c r="J70">
        <v>0</v>
      </c>
      <c r="K70">
        <v>0</v>
      </c>
      <c r="L70">
        <v>0</v>
      </c>
      <c r="M70">
        <v>242.00460433547849</v>
      </c>
      <c r="N70">
        <v>0</v>
      </c>
      <c r="O70">
        <v>26172.726877634464</v>
      </c>
      <c r="P70">
        <v>340.23855775527943</v>
      </c>
      <c r="Q70">
        <v>2012.6828794534936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23.697960836724782</v>
      </c>
      <c r="AB70">
        <v>2376.6193980454977</v>
      </c>
      <c r="AC70">
        <v>0</v>
      </c>
      <c r="AD70">
        <v>255.02120195358899</v>
      </c>
      <c r="AE70">
        <v>0</v>
      </c>
      <c r="AF70">
        <v>0</v>
      </c>
      <c r="AG70">
        <v>963.41425635332951</v>
      </c>
      <c r="AH70">
        <v>0</v>
      </c>
      <c r="AI70">
        <v>1271.8513909213236</v>
      </c>
      <c r="AJ70">
        <v>0</v>
      </c>
      <c r="AK70">
        <v>0</v>
      </c>
      <c r="AL70">
        <v>0</v>
      </c>
      <c r="AM70">
        <v>0</v>
      </c>
      <c r="AN70">
        <v>218.93214068561713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887.58589360403994</v>
      </c>
      <c r="AZ70">
        <v>423.40532317837847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248.92846396069424</v>
      </c>
      <c r="BG70">
        <v>0</v>
      </c>
      <c r="BH70">
        <v>0</v>
      </c>
      <c r="BI70">
        <v>4269.138670656972</v>
      </c>
      <c r="BJ70">
        <v>0</v>
      </c>
      <c r="BK70">
        <v>0</v>
      </c>
      <c r="BL70">
        <v>0</v>
      </c>
      <c r="BM70">
        <v>0</v>
      </c>
      <c r="BN70">
        <v>7405.6403222085173</v>
      </c>
      <c r="BO70">
        <v>7405.6403222085173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400.63779005068659</v>
      </c>
      <c r="CD70">
        <v>0</v>
      </c>
      <c r="CE70">
        <v>0</v>
      </c>
      <c r="CF70">
        <v>160.12717268725396</v>
      </c>
      <c r="CG70">
        <v>560.76496273794055</v>
      </c>
      <c r="CH70">
        <v>40784.890231283389</v>
      </c>
      <c r="CI70">
        <v>20</v>
      </c>
      <c r="CJ70">
        <v>125</v>
      </c>
    </row>
    <row r="71" spans="1:88" x14ac:dyDescent="0.2">
      <c r="A71" s="41" t="s">
        <v>354</v>
      </c>
      <c r="C71">
        <v>187</v>
      </c>
      <c r="D71">
        <v>4193.9829919439599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4193.9829919439599</v>
      </c>
      <c r="P71">
        <v>1360.9542310211177</v>
      </c>
      <c r="Q71">
        <v>0</v>
      </c>
      <c r="R71">
        <v>0</v>
      </c>
      <c r="S71">
        <v>0</v>
      </c>
      <c r="T71">
        <v>0</v>
      </c>
      <c r="U71">
        <v>0</v>
      </c>
      <c r="V71">
        <v>3.9112516180267258</v>
      </c>
      <c r="W71">
        <v>0</v>
      </c>
      <c r="X71">
        <v>0</v>
      </c>
      <c r="Y71">
        <v>0</v>
      </c>
      <c r="Z71">
        <v>0</v>
      </c>
      <c r="AA71">
        <v>7.5117071566069322</v>
      </c>
      <c r="AB71">
        <v>1372.3771897957513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328.39821102842569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19.72857768005295</v>
      </c>
      <c r="AU71">
        <v>4.5080222907771104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1.1125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353.74731099925572</v>
      </c>
      <c r="BJ71">
        <v>0</v>
      </c>
      <c r="BK71">
        <v>0</v>
      </c>
      <c r="BL71">
        <v>0</v>
      </c>
      <c r="BM71">
        <v>0</v>
      </c>
      <c r="BN71">
        <v>4376.0601903959423</v>
      </c>
      <c r="BO71">
        <v>4376.0601903959423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27.285997366009461</v>
      </c>
      <c r="CG71">
        <v>27.285997366009461</v>
      </c>
      <c r="CH71">
        <v>10323.453680500919</v>
      </c>
      <c r="CI71">
        <v>13</v>
      </c>
      <c r="CJ71">
        <v>63</v>
      </c>
    </row>
    <row r="72" spans="1:88" x14ac:dyDescent="0.2">
      <c r="A72" s="41" t="s">
        <v>354</v>
      </c>
      <c r="C72">
        <v>188</v>
      </c>
      <c r="D72">
        <v>1577.2900576010065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1577.2900576010065</v>
      </c>
      <c r="P72">
        <v>1020.7156732658383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1020.7156732658383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1.2563862769185365</v>
      </c>
      <c r="AU72">
        <v>0</v>
      </c>
      <c r="AV72">
        <v>0</v>
      </c>
      <c r="AW72">
        <v>0</v>
      </c>
      <c r="AX72">
        <v>0</v>
      </c>
      <c r="AY72">
        <v>443.79294680201997</v>
      </c>
      <c r="AZ72">
        <v>0</v>
      </c>
      <c r="BA72">
        <v>0.55625000000000002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445.60558307893848</v>
      </c>
      <c r="BJ72">
        <v>0</v>
      </c>
      <c r="BK72">
        <v>0</v>
      </c>
      <c r="BL72">
        <v>0</v>
      </c>
      <c r="BM72">
        <v>0</v>
      </c>
      <c r="BN72">
        <v>7405.6403222085173</v>
      </c>
      <c r="BO72">
        <v>7405.6403222085173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28.254398375340177</v>
      </c>
      <c r="CG72">
        <v>28.254398375340177</v>
      </c>
      <c r="CH72">
        <v>10477.506034529641</v>
      </c>
      <c r="CI72">
        <v>9</v>
      </c>
      <c r="CJ72">
        <v>56</v>
      </c>
    </row>
    <row r="73" spans="1:88" x14ac:dyDescent="0.2">
      <c r="A73" s="41" t="s">
        <v>354</v>
      </c>
      <c r="C73">
        <v>224</v>
      </c>
      <c r="D73">
        <v>1955.0635668779951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1955.0635668779951</v>
      </c>
      <c r="P73">
        <v>680.47711551055886</v>
      </c>
      <c r="Q73">
        <v>0</v>
      </c>
      <c r="R73">
        <v>0</v>
      </c>
      <c r="S73">
        <v>0</v>
      </c>
      <c r="T73">
        <v>3704.836445479039</v>
      </c>
      <c r="U73">
        <v>23.788480950222137</v>
      </c>
      <c r="V73">
        <v>11.733754854080178</v>
      </c>
      <c r="W73">
        <v>0</v>
      </c>
      <c r="X73">
        <v>2279.0345916000142</v>
      </c>
      <c r="Y73">
        <v>0</v>
      </c>
      <c r="Z73">
        <v>0</v>
      </c>
      <c r="AA73">
        <v>65.962100191695029</v>
      </c>
      <c r="AB73">
        <v>6765.83248858561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218.93214068561713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0.97343749999999996</v>
      </c>
      <c r="BB73">
        <v>0</v>
      </c>
      <c r="BC73">
        <v>0</v>
      </c>
      <c r="BD73">
        <v>0</v>
      </c>
      <c r="BE73">
        <v>0</v>
      </c>
      <c r="BF73">
        <v>497.85692792138849</v>
      </c>
      <c r="BG73">
        <v>0</v>
      </c>
      <c r="BH73">
        <v>0</v>
      </c>
      <c r="BI73">
        <v>717.76250610700561</v>
      </c>
      <c r="BJ73">
        <v>106.03044532761471</v>
      </c>
      <c r="BK73">
        <v>0</v>
      </c>
      <c r="BL73">
        <v>0</v>
      </c>
      <c r="BM73">
        <v>0</v>
      </c>
      <c r="BN73">
        <v>2356.3401025208918</v>
      </c>
      <c r="BO73">
        <v>2462.3705478485067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47.124464577261662</v>
      </c>
      <c r="CC73">
        <v>0</v>
      </c>
      <c r="CD73">
        <v>0</v>
      </c>
      <c r="CE73">
        <v>0</v>
      </c>
      <c r="CF73">
        <v>13.88509893533741</v>
      </c>
      <c r="CG73">
        <v>61.009563512599073</v>
      </c>
      <c r="CH73">
        <v>11962.038672931718</v>
      </c>
      <c r="CI73">
        <v>18</v>
      </c>
      <c r="CJ73">
        <v>56</v>
      </c>
    </row>
    <row r="74" spans="1:88" x14ac:dyDescent="0.2">
      <c r="A74" s="41" t="s">
        <v>354</v>
      </c>
      <c r="C74">
        <v>250</v>
      </c>
      <c r="D74">
        <v>8608.4344643254499</v>
      </c>
      <c r="E74">
        <v>0</v>
      </c>
      <c r="F74">
        <v>212.5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8820.9344643254499</v>
      </c>
      <c r="P74">
        <v>0</v>
      </c>
      <c r="Q74">
        <v>0</v>
      </c>
      <c r="R74">
        <v>0</v>
      </c>
      <c r="S74">
        <v>0</v>
      </c>
      <c r="T74">
        <v>5186.7710236706544</v>
      </c>
      <c r="U74">
        <v>0</v>
      </c>
      <c r="V74">
        <v>11.733754854080178</v>
      </c>
      <c r="W74">
        <v>0</v>
      </c>
      <c r="X74">
        <v>0</v>
      </c>
      <c r="Y74">
        <v>0</v>
      </c>
      <c r="Z74">
        <v>0</v>
      </c>
      <c r="AA74">
        <v>175.93259878871626</v>
      </c>
      <c r="AB74">
        <v>5374.4373773134503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590.49782747127915</v>
      </c>
      <c r="AJ74">
        <v>0</v>
      </c>
      <c r="AK74">
        <v>1400.8943334211199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686.26279947656167</v>
      </c>
      <c r="AT74">
        <v>603.90401801336793</v>
      </c>
      <c r="AU74">
        <v>0</v>
      </c>
      <c r="AV74">
        <v>0</v>
      </c>
      <c r="AW74">
        <v>0</v>
      </c>
      <c r="AX74">
        <v>0</v>
      </c>
      <c r="AY74">
        <v>3106.5506276141396</v>
      </c>
      <c r="AZ74">
        <v>0</v>
      </c>
      <c r="BA74">
        <v>1.1125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6389.2221059964686</v>
      </c>
      <c r="BJ74">
        <v>424.12178131045886</v>
      </c>
      <c r="BK74">
        <v>0</v>
      </c>
      <c r="BL74">
        <v>0</v>
      </c>
      <c r="BM74">
        <v>0</v>
      </c>
      <c r="BN74">
        <v>10098.600439375252</v>
      </c>
      <c r="BO74">
        <v>10522.722220685711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204.20601316813386</v>
      </c>
      <c r="CC74">
        <v>2804.4645303548059</v>
      </c>
      <c r="CD74">
        <v>0</v>
      </c>
      <c r="CE74">
        <v>0</v>
      </c>
      <c r="CF74">
        <v>45.286800591002411</v>
      </c>
      <c r="CG74">
        <v>3053.9573441139419</v>
      </c>
      <c r="CH74">
        <v>34161.273512435015</v>
      </c>
      <c r="CI74">
        <v>22</v>
      </c>
      <c r="CJ74">
        <v>173</v>
      </c>
    </row>
    <row r="75" spans="1:88" x14ac:dyDescent="0.2">
      <c r="A75" s="41" t="s">
        <v>354</v>
      </c>
      <c r="C75">
        <v>265</v>
      </c>
      <c r="D75">
        <v>6345.2471792991355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6345.2471792991355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31.290012944213807</v>
      </c>
      <c r="W75">
        <v>0</v>
      </c>
      <c r="X75">
        <v>0</v>
      </c>
      <c r="Y75">
        <v>0</v>
      </c>
      <c r="Z75">
        <v>0</v>
      </c>
      <c r="AA75">
        <v>250.85995534564819</v>
      </c>
      <c r="AB75">
        <v>282.14996828986204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1775.4061253267728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189.60490539952946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1.2515624999999999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1966.2625932263022</v>
      </c>
      <c r="BJ75">
        <v>0</v>
      </c>
      <c r="BK75">
        <v>0</v>
      </c>
      <c r="BL75">
        <v>0</v>
      </c>
      <c r="BM75">
        <v>0</v>
      </c>
      <c r="BN75">
        <v>4712.6802050417837</v>
      </c>
      <c r="BO75">
        <v>4712.6802050417837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801.27558010137318</v>
      </c>
      <c r="CD75">
        <v>0</v>
      </c>
      <c r="CE75">
        <v>0</v>
      </c>
      <c r="CF75">
        <v>58.730391297861821</v>
      </c>
      <c r="CG75">
        <v>860.00597139923502</v>
      </c>
      <c r="CH75">
        <v>14166.345917256316</v>
      </c>
      <c r="CI75">
        <v>15</v>
      </c>
      <c r="CJ75">
        <v>87</v>
      </c>
    </row>
    <row r="76" spans="1:88" x14ac:dyDescent="0.2">
      <c r="A76" s="41" t="s">
        <v>354</v>
      </c>
      <c r="C76">
        <v>278</v>
      </c>
      <c r="D76">
        <v>3154.5801152020131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3154.5801152020131</v>
      </c>
      <c r="P76">
        <v>2115.8674273356846</v>
      </c>
      <c r="Q76">
        <v>387.67908836882333</v>
      </c>
      <c r="R76">
        <v>0</v>
      </c>
      <c r="S76">
        <v>0</v>
      </c>
      <c r="T76">
        <v>0</v>
      </c>
      <c r="U76">
        <v>0</v>
      </c>
      <c r="V76">
        <v>0</v>
      </c>
      <c r="W76">
        <v>1624.8508847285632</v>
      </c>
      <c r="X76">
        <v>759.67819720000477</v>
      </c>
      <c r="Y76">
        <v>0</v>
      </c>
      <c r="Z76">
        <v>0</v>
      </c>
      <c r="AA76">
        <v>0</v>
      </c>
      <c r="AB76">
        <v>4888.0755976330756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1372.5255989531233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423.40532317837847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248.92846396069424</v>
      </c>
      <c r="BG76">
        <v>0</v>
      </c>
      <c r="BH76">
        <v>0</v>
      </c>
      <c r="BI76">
        <v>2044.859386092196</v>
      </c>
      <c r="BJ76">
        <v>0</v>
      </c>
      <c r="BK76">
        <v>0</v>
      </c>
      <c r="BL76">
        <v>0</v>
      </c>
      <c r="BM76">
        <v>0</v>
      </c>
      <c r="BN76">
        <v>6732.4002929168346</v>
      </c>
      <c r="BO76">
        <v>6732.4002929168346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62.832619436348878</v>
      </c>
      <c r="CC76">
        <v>0</v>
      </c>
      <c r="CD76">
        <v>0</v>
      </c>
      <c r="CE76">
        <v>0</v>
      </c>
      <c r="CF76">
        <v>47.992595642849238</v>
      </c>
      <c r="CG76">
        <v>110.8252150791981</v>
      </c>
      <c r="CH76">
        <v>16930.740606923315</v>
      </c>
      <c r="CI76">
        <v>14</v>
      </c>
      <c r="CJ76">
        <v>72</v>
      </c>
    </row>
    <row r="77" spans="1:88" x14ac:dyDescent="0.2">
      <c r="A77" s="41" t="s">
        <v>354</v>
      </c>
      <c r="C77">
        <v>279</v>
      </c>
      <c r="D77">
        <v>7740.9643481003341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7740.9643481003341</v>
      </c>
      <c r="P77">
        <v>0</v>
      </c>
      <c r="Q77">
        <v>0</v>
      </c>
      <c r="R77">
        <v>0</v>
      </c>
      <c r="S77">
        <v>0</v>
      </c>
      <c r="T77">
        <v>740.96728909580781</v>
      </c>
      <c r="U77">
        <v>0</v>
      </c>
      <c r="V77">
        <v>11.733754854080178</v>
      </c>
      <c r="W77">
        <v>4510.4071916619232</v>
      </c>
      <c r="X77">
        <v>1137.8025435833395</v>
      </c>
      <c r="Y77">
        <v>0</v>
      </c>
      <c r="Z77">
        <v>0</v>
      </c>
      <c r="AA77">
        <v>116.90078607017618</v>
      </c>
      <c r="AB77">
        <v>6517.8115652653269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930.75889818710459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423.40532317837847</v>
      </c>
      <c r="BA77">
        <v>0.55625000000000002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1354.7204713654833</v>
      </c>
      <c r="BJ77">
        <v>318.09133598284416</v>
      </c>
      <c r="BK77">
        <v>0</v>
      </c>
      <c r="BL77">
        <v>0</v>
      </c>
      <c r="BM77">
        <v>0</v>
      </c>
      <c r="BN77">
        <v>2692.9601171667337</v>
      </c>
      <c r="BO77">
        <v>3011.0514531495778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400.63779005068659</v>
      </c>
      <c r="CD77">
        <v>0</v>
      </c>
      <c r="CE77">
        <v>0</v>
      </c>
      <c r="CF77">
        <v>31.401701655664997</v>
      </c>
      <c r="CG77">
        <v>432.03949170635161</v>
      </c>
      <c r="CH77">
        <v>19056.587329587073</v>
      </c>
      <c r="CI77">
        <v>17</v>
      </c>
      <c r="CJ77">
        <v>70</v>
      </c>
    </row>
    <row r="78" spans="1:88" x14ac:dyDescent="0.2">
      <c r="A78" s="41" t="s">
        <v>354</v>
      </c>
      <c r="C78">
        <v>280</v>
      </c>
      <c r="D78">
        <v>3888.6679165382543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3888.6679165382543</v>
      </c>
      <c r="P78">
        <v>680.47711551055886</v>
      </c>
      <c r="Q78">
        <v>2012.6828794534936</v>
      </c>
      <c r="R78">
        <v>0</v>
      </c>
      <c r="S78">
        <v>0</v>
      </c>
      <c r="T78">
        <v>2222.9018672874236</v>
      </c>
      <c r="U78">
        <v>100.71894345437795</v>
      </c>
      <c r="V78">
        <v>0</v>
      </c>
      <c r="W78">
        <v>2981.6744427047388</v>
      </c>
      <c r="X78">
        <v>10117.813944235751</v>
      </c>
      <c r="Y78">
        <v>0</v>
      </c>
      <c r="Z78">
        <v>0</v>
      </c>
      <c r="AA78">
        <v>0</v>
      </c>
      <c r="AB78">
        <v>18116.269192646345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11.945455692126167</v>
      </c>
      <c r="AM78">
        <v>0</v>
      </c>
      <c r="AN78">
        <v>328.39821102842569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42.613185277400873</v>
      </c>
      <c r="AU78">
        <v>0</v>
      </c>
      <c r="AV78">
        <v>0</v>
      </c>
      <c r="AW78">
        <v>0</v>
      </c>
      <c r="AX78">
        <v>0</v>
      </c>
      <c r="AY78">
        <v>1331.3788404060599</v>
      </c>
      <c r="AZ78">
        <v>0</v>
      </c>
      <c r="BA78">
        <v>0.41718749999999999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1714.7528799040126</v>
      </c>
      <c r="BJ78">
        <v>0</v>
      </c>
      <c r="BK78">
        <v>0</v>
      </c>
      <c r="BL78">
        <v>0</v>
      </c>
      <c r="BM78">
        <v>0</v>
      </c>
      <c r="BN78">
        <v>2692.9601171667337</v>
      </c>
      <c r="BO78">
        <v>2692.9601171667337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54.97854200680527</v>
      </c>
      <c r="CC78">
        <v>1602.5511602027464</v>
      </c>
      <c r="CD78">
        <v>0</v>
      </c>
      <c r="CE78">
        <v>0</v>
      </c>
      <c r="CF78">
        <v>32.412794941183073</v>
      </c>
      <c r="CG78">
        <v>1689.9424971507347</v>
      </c>
      <c r="CH78">
        <v>28102.592603406083</v>
      </c>
      <c r="CI78">
        <v>19</v>
      </c>
      <c r="CJ78">
        <v>66</v>
      </c>
    </row>
    <row r="79" spans="1:88" x14ac:dyDescent="0.2">
      <c r="A79" s="41" t="s">
        <v>354</v>
      </c>
      <c r="C79">
        <v>281</v>
      </c>
      <c r="D79">
        <v>4426.555097397315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4426.555097397315</v>
      </c>
      <c r="P79">
        <v>3891.4962969160897</v>
      </c>
      <c r="Q79">
        <v>0</v>
      </c>
      <c r="R79">
        <v>0</v>
      </c>
      <c r="S79">
        <v>0</v>
      </c>
      <c r="T79">
        <v>8150.6401800538861</v>
      </c>
      <c r="U79">
        <v>0</v>
      </c>
      <c r="V79">
        <v>0</v>
      </c>
      <c r="W79">
        <v>2981.6744427047388</v>
      </c>
      <c r="X79">
        <v>2981.6744427047388</v>
      </c>
      <c r="Y79">
        <v>0</v>
      </c>
      <c r="Z79">
        <v>0</v>
      </c>
      <c r="AA79">
        <v>0</v>
      </c>
      <c r="AB79">
        <v>18005.485362379452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860.63491110669042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18.262793690314659</v>
      </c>
      <c r="AU79">
        <v>0</v>
      </c>
      <c r="AV79">
        <v>0</v>
      </c>
      <c r="AW79">
        <v>0</v>
      </c>
      <c r="AX79">
        <v>0</v>
      </c>
      <c r="AY79">
        <v>916.73922554879925</v>
      </c>
      <c r="AZ79">
        <v>0</v>
      </c>
      <c r="BA79">
        <v>0.41718749999999999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1796.0541178458041</v>
      </c>
      <c r="BJ79">
        <v>0</v>
      </c>
      <c r="BK79">
        <v>0</v>
      </c>
      <c r="BL79">
        <v>0</v>
      </c>
      <c r="BM79">
        <v>0</v>
      </c>
      <c r="BN79">
        <v>4712.6802050417837</v>
      </c>
      <c r="BO79">
        <v>4712.6802050417837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93.564188762371685</v>
      </c>
      <c r="CG79">
        <v>93.564188762371685</v>
      </c>
      <c r="CH79">
        <v>29034.338971426725</v>
      </c>
      <c r="CI79">
        <v>15</v>
      </c>
      <c r="CJ79">
        <v>96</v>
      </c>
    </row>
    <row r="80" spans="1:88" x14ac:dyDescent="0.2">
      <c r="A80" s="41" t="s">
        <v>354</v>
      </c>
      <c r="C80">
        <v>319</v>
      </c>
      <c r="D80">
        <v>2078.8057534838922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2078.8057534838922</v>
      </c>
      <c r="P80">
        <v>1360.9542310211177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1360.9542310211177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809.91355729585462</v>
      </c>
      <c r="AQ80">
        <v>0</v>
      </c>
      <c r="AR80">
        <v>0</v>
      </c>
      <c r="AS80">
        <v>244.49609871054292</v>
      </c>
      <c r="AT80">
        <v>69.289233029948036</v>
      </c>
      <c r="AU80">
        <v>84.730383921928762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0.41718749999999999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1208.8464604582746</v>
      </c>
      <c r="BJ80">
        <v>0</v>
      </c>
      <c r="BK80">
        <v>0</v>
      </c>
      <c r="BL80">
        <v>0</v>
      </c>
      <c r="BM80">
        <v>0</v>
      </c>
      <c r="BN80">
        <v>2692.9601171667337</v>
      </c>
      <c r="BO80">
        <v>2692.9601171667337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51.054514370799325</v>
      </c>
      <c r="CG80">
        <v>51.054514370799325</v>
      </c>
      <c r="CH80">
        <v>7392.6210765008191</v>
      </c>
      <c r="CI80">
        <v>13</v>
      </c>
      <c r="CJ80">
        <v>114</v>
      </c>
    </row>
    <row r="81" spans="1:88" x14ac:dyDescent="0.2">
      <c r="A81" s="41" t="s">
        <v>354</v>
      </c>
      <c r="C81">
        <v>320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2041.4313465316766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1137.8025435833395</v>
      </c>
      <c r="Y81">
        <v>0</v>
      </c>
      <c r="Z81">
        <v>0</v>
      </c>
      <c r="AA81">
        <v>0</v>
      </c>
      <c r="AB81">
        <v>3179.233890115016</v>
      </c>
      <c r="AC81">
        <v>0</v>
      </c>
      <c r="AD81">
        <v>0</v>
      </c>
      <c r="AE81">
        <v>0</v>
      </c>
      <c r="AF81">
        <v>0</v>
      </c>
      <c r="AG81">
        <v>181.55648642959628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12.175195793543107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193.73168222313939</v>
      </c>
      <c r="BJ81">
        <v>0</v>
      </c>
      <c r="BK81">
        <v>0</v>
      </c>
      <c r="BL81">
        <v>0</v>
      </c>
      <c r="BM81">
        <v>0</v>
      </c>
      <c r="BN81">
        <v>4039.4401757501005</v>
      </c>
      <c r="BO81">
        <v>4039.4401757501005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19.368020186614288</v>
      </c>
      <c r="CG81">
        <v>19.368020186614288</v>
      </c>
      <c r="CH81">
        <v>7431.7737682748702</v>
      </c>
      <c r="CI81">
        <v>6</v>
      </c>
      <c r="CJ81">
        <v>102</v>
      </c>
    </row>
    <row r="82" spans="1:88" x14ac:dyDescent="0.2">
      <c r="A82" s="41" t="s">
        <v>354</v>
      </c>
      <c r="C82">
        <v>321</v>
      </c>
      <c r="D82">
        <v>537.88718085906044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537.88718085906044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823.53940352189329</v>
      </c>
      <c r="Y82">
        <v>0</v>
      </c>
      <c r="Z82">
        <v>0</v>
      </c>
      <c r="AA82">
        <v>0</v>
      </c>
      <c r="AB82">
        <v>823.53940352189329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244.49609871054292</v>
      </c>
      <c r="AT82">
        <v>54.788381070943984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0.41718749999999999</v>
      </c>
      <c r="BB82">
        <v>0</v>
      </c>
      <c r="BC82">
        <v>0</v>
      </c>
      <c r="BD82">
        <v>0.40151206795507166</v>
      </c>
      <c r="BE82">
        <v>0</v>
      </c>
      <c r="BF82">
        <v>248.92846396069424</v>
      </c>
      <c r="BG82">
        <v>0</v>
      </c>
      <c r="BH82">
        <v>0</v>
      </c>
      <c r="BI82">
        <v>549.03164331013625</v>
      </c>
      <c r="BJ82">
        <v>0</v>
      </c>
      <c r="BK82">
        <v>0</v>
      </c>
      <c r="BL82">
        <v>0</v>
      </c>
      <c r="BM82">
        <v>0</v>
      </c>
      <c r="BN82">
        <v>3702.8201611042587</v>
      </c>
      <c r="BO82">
        <v>3702.8201611042587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100.25761127531196</v>
      </c>
      <c r="CG82">
        <v>100.25761127531196</v>
      </c>
      <c r="CH82">
        <v>5713.5360000706596</v>
      </c>
      <c r="CI82">
        <v>10</v>
      </c>
      <c r="CJ82">
        <v>143</v>
      </c>
    </row>
    <row r="83" spans="1:88" x14ac:dyDescent="0.2">
      <c r="A83" s="41" t="s">
        <v>354</v>
      </c>
      <c r="C83">
        <v>322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292.76115421651144</v>
      </c>
      <c r="M83">
        <v>0</v>
      </c>
      <c r="N83">
        <v>0</v>
      </c>
      <c r="O83">
        <v>292.76115421651144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171.34211170921478</v>
      </c>
      <c r="AU83">
        <v>9.0160445815542207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180.35815629076899</v>
      </c>
      <c r="BJ83">
        <v>0</v>
      </c>
      <c r="BK83">
        <v>0</v>
      </c>
      <c r="BL83">
        <v>0</v>
      </c>
      <c r="BM83">
        <v>0</v>
      </c>
      <c r="BN83">
        <v>1346.4800585833668</v>
      </c>
      <c r="BO83">
        <v>1346.4800585833668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50.128805637655979</v>
      </c>
      <c r="CG83">
        <v>50.128805637655979</v>
      </c>
      <c r="CH83">
        <v>1869.7281747283034</v>
      </c>
      <c r="CI83">
        <v>7</v>
      </c>
      <c r="CJ83">
        <v>71</v>
      </c>
    </row>
    <row r="84" spans="1:88" x14ac:dyDescent="0.2">
      <c r="A84" s="41" t="s">
        <v>354</v>
      </c>
      <c r="C84">
        <v>323</v>
      </c>
      <c r="D84">
        <v>2616.6929343429529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333.94096715000899</v>
      </c>
      <c r="M84">
        <v>0</v>
      </c>
      <c r="N84">
        <v>0</v>
      </c>
      <c r="O84">
        <v>2950.6339014929617</v>
      </c>
      <c r="P84">
        <v>1020.7156732658383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1020.7156732658383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70.589905523267788</v>
      </c>
      <c r="AM84">
        <v>0</v>
      </c>
      <c r="AN84">
        <v>0</v>
      </c>
      <c r="AO84">
        <v>0</v>
      </c>
      <c r="AP84">
        <v>809.91355729585462</v>
      </c>
      <c r="AQ84">
        <v>0</v>
      </c>
      <c r="AR84">
        <v>0</v>
      </c>
      <c r="AS84">
        <v>0</v>
      </c>
      <c r="AT84">
        <v>75.376830926719592</v>
      </c>
      <c r="AU84">
        <v>4.5080222907771104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960.38831603661913</v>
      </c>
      <c r="BJ84">
        <v>0</v>
      </c>
      <c r="BK84">
        <v>0</v>
      </c>
      <c r="BL84">
        <v>0</v>
      </c>
      <c r="BM84">
        <v>0</v>
      </c>
      <c r="BN84">
        <v>1346.4800585833668</v>
      </c>
      <c r="BO84">
        <v>1346.4800585833668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50.484929313759238</v>
      </c>
      <c r="CG84">
        <v>50.484929313759238</v>
      </c>
      <c r="CH84">
        <v>6328.7028786925457</v>
      </c>
      <c r="CI84">
        <v>13</v>
      </c>
      <c r="CJ84">
        <v>156</v>
      </c>
    </row>
    <row r="85" spans="1:88" x14ac:dyDescent="0.2">
      <c r="A85" s="41" t="s">
        <v>354</v>
      </c>
      <c r="B85">
        <v>8</v>
      </c>
      <c r="C85">
        <v>98</v>
      </c>
      <c r="D85">
        <v>5269.7573536620803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242.00460433547849</v>
      </c>
      <c r="N85">
        <v>0</v>
      </c>
      <c r="O85">
        <v>5511.761957997559</v>
      </c>
      <c r="P85">
        <v>340.23855775527943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2293.338542466096</v>
      </c>
      <c r="X85">
        <v>0</v>
      </c>
      <c r="Y85">
        <v>0</v>
      </c>
      <c r="Z85">
        <v>0</v>
      </c>
      <c r="AA85">
        <v>7.5117071566069322</v>
      </c>
      <c r="AB85">
        <v>2641.0888073779824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700.44716671055994</v>
      </c>
      <c r="AL85">
        <v>0</v>
      </c>
      <c r="AM85">
        <v>0</v>
      </c>
      <c r="AN85">
        <v>218.93214068561713</v>
      </c>
      <c r="AO85">
        <v>0</v>
      </c>
      <c r="AP85">
        <v>0</v>
      </c>
      <c r="AQ85">
        <v>0</v>
      </c>
      <c r="AR85">
        <v>0</v>
      </c>
      <c r="AS85">
        <v>2216.9259164416171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2.3640625000000002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83.944873923971386</v>
      </c>
      <c r="BH85">
        <v>0</v>
      </c>
      <c r="BI85">
        <v>3222.6141602617654</v>
      </c>
      <c r="BJ85">
        <v>0</v>
      </c>
      <c r="BK85">
        <v>0</v>
      </c>
      <c r="BL85">
        <v>0</v>
      </c>
      <c r="BM85">
        <v>0</v>
      </c>
      <c r="BN85">
        <v>3186.0566942994997</v>
      </c>
      <c r="BO85">
        <v>3186.0566942994997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103.37273594352064</v>
      </c>
      <c r="CC85">
        <v>400.63779005068659</v>
      </c>
      <c r="CD85">
        <v>0</v>
      </c>
      <c r="CE85">
        <v>0</v>
      </c>
      <c r="CF85">
        <v>7.3056998461677223</v>
      </c>
      <c r="CG85">
        <v>511.31622584037495</v>
      </c>
      <c r="CH85">
        <v>15072.837845777185</v>
      </c>
      <c r="CI85">
        <v>20</v>
      </c>
      <c r="CJ85">
        <v>109</v>
      </c>
    </row>
    <row r="86" spans="1:88" x14ac:dyDescent="0.2">
      <c r="A86" s="41" t="s">
        <v>354</v>
      </c>
      <c r="C86">
        <v>99</v>
      </c>
      <c r="D86">
        <v>7862.7278649454202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242.00460433547849</v>
      </c>
      <c r="N86">
        <v>0</v>
      </c>
      <c r="O86">
        <v>8104.7324692808988</v>
      </c>
      <c r="P86">
        <v>74.436080804008085</v>
      </c>
      <c r="Q86">
        <v>0</v>
      </c>
      <c r="R86">
        <v>0</v>
      </c>
      <c r="S86">
        <v>0</v>
      </c>
      <c r="T86">
        <v>0</v>
      </c>
      <c r="U86">
        <v>100.71894345437795</v>
      </c>
      <c r="V86">
        <v>0.2865789524483992</v>
      </c>
      <c r="W86">
        <v>0</v>
      </c>
      <c r="X86">
        <v>0</v>
      </c>
      <c r="Y86">
        <v>0</v>
      </c>
      <c r="Z86">
        <v>0</v>
      </c>
      <c r="AA86">
        <v>0</v>
      </c>
      <c r="AB86">
        <v>175.44160321083444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286.87830370223014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704.52559316687632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887.58589360403994</v>
      </c>
      <c r="AZ86">
        <v>0</v>
      </c>
      <c r="BA86">
        <v>1.66875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1880.6585404731466</v>
      </c>
      <c r="BJ86">
        <v>318.09133598284416</v>
      </c>
      <c r="BK86">
        <v>0</v>
      </c>
      <c r="BL86">
        <v>0</v>
      </c>
      <c r="BM86">
        <v>0</v>
      </c>
      <c r="BN86">
        <v>5268.4542539688555</v>
      </c>
      <c r="BO86">
        <v>5586.5455899517001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248.93502805994666</v>
      </c>
      <c r="CC86">
        <v>2804.4645303548059</v>
      </c>
      <c r="CD86">
        <v>0</v>
      </c>
      <c r="CE86">
        <v>0</v>
      </c>
      <c r="CF86">
        <v>44.560499834004375</v>
      </c>
      <c r="CG86">
        <v>3097.9600582487565</v>
      </c>
      <c r="CH86">
        <v>18845.338261165332</v>
      </c>
      <c r="CI86">
        <v>21</v>
      </c>
      <c r="CJ86">
        <v>125</v>
      </c>
    </row>
    <row r="87" spans="1:88" x14ac:dyDescent="0.2">
      <c r="A87" s="41" t="s">
        <v>354</v>
      </c>
      <c r="C87">
        <v>136</v>
      </c>
      <c r="D87">
        <v>4731.8701728030192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4731.8701728030192</v>
      </c>
      <c r="P87">
        <v>340.23855775527943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0.29070984172599634</v>
      </c>
      <c r="AB87">
        <v>340.5292675970054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218.93214068561713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48.700783174172429</v>
      </c>
      <c r="AU87">
        <v>60.706491314699264</v>
      </c>
      <c r="AV87">
        <v>159.16691591567167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487.50633109016053</v>
      </c>
      <c r="BJ87">
        <v>0</v>
      </c>
      <c r="BK87">
        <v>0</v>
      </c>
      <c r="BL87">
        <v>0</v>
      </c>
      <c r="BM87">
        <v>0</v>
      </c>
      <c r="BN87">
        <v>3029.5801318125755</v>
      </c>
      <c r="BO87">
        <v>3029.5801318125755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121.61917916156655</v>
      </c>
      <c r="CG87">
        <v>121.61917916156655</v>
      </c>
      <c r="CH87">
        <v>8711.1050824643262</v>
      </c>
      <c r="CI87">
        <v>14</v>
      </c>
      <c r="CJ87">
        <v>69</v>
      </c>
    </row>
    <row r="88" spans="1:88" x14ac:dyDescent="0.2">
      <c r="A88" s="41" t="s">
        <v>354</v>
      </c>
      <c r="C88">
        <v>137</v>
      </c>
      <c r="D88">
        <v>6505.3608508812067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6505.3608508812067</v>
      </c>
      <c r="P88">
        <v>1020.7156732658383</v>
      </c>
      <c r="Q88">
        <v>0</v>
      </c>
      <c r="R88">
        <v>0</v>
      </c>
      <c r="S88">
        <v>0</v>
      </c>
      <c r="T88">
        <v>5186.7710236706544</v>
      </c>
      <c r="U88">
        <v>0</v>
      </c>
      <c r="V88">
        <v>0.2865789524483992</v>
      </c>
      <c r="W88">
        <v>0</v>
      </c>
      <c r="X88">
        <v>0</v>
      </c>
      <c r="Y88">
        <v>0</v>
      </c>
      <c r="Z88">
        <v>0</v>
      </c>
      <c r="AA88">
        <v>0</v>
      </c>
      <c r="AB88">
        <v>6207.7732758889415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42.613185277400873</v>
      </c>
      <c r="AU88">
        <v>4.5080222907771104</v>
      </c>
      <c r="AV88">
        <v>153.07931801890012</v>
      </c>
      <c r="AW88">
        <v>0</v>
      </c>
      <c r="AX88">
        <v>0</v>
      </c>
      <c r="AY88">
        <v>0</v>
      </c>
      <c r="AZ88">
        <v>0</v>
      </c>
      <c r="BA88">
        <v>0.13906250000000001</v>
      </c>
      <c r="BB88">
        <v>0</v>
      </c>
      <c r="BC88">
        <v>0</v>
      </c>
      <c r="BD88">
        <v>0</v>
      </c>
      <c r="BE88">
        <v>0</v>
      </c>
      <c r="BF88">
        <v>248.92846396069424</v>
      </c>
      <c r="BG88">
        <v>0</v>
      </c>
      <c r="BH88">
        <v>0</v>
      </c>
      <c r="BI88">
        <v>449.26805204777236</v>
      </c>
      <c r="BJ88">
        <v>106.03044532761471</v>
      </c>
      <c r="BK88">
        <v>0</v>
      </c>
      <c r="BL88">
        <v>0</v>
      </c>
      <c r="BM88">
        <v>0</v>
      </c>
      <c r="BN88">
        <v>3029.5801318125755</v>
      </c>
      <c r="BO88">
        <v>3135.6105771401903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78.468588565370894</v>
      </c>
      <c r="CG88">
        <v>78.468588565370894</v>
      </c>
      <c r="CH88">
        <v>16376.481344523479</v>
      </c>
      <c r="CI88">
        <v>14</v>
      </c>
      <c r="CJ88">
        <v>69</v>
      </c>
    </row>
    <row r="89" spans="1:88" x14ac:dyDescent="0.2">
      <c r="A89" s="41" t="s">
        <v>354</v>
      </c>
      <c r="C89">
        <v>138</v>
      </c>
      <c r="D89">
        <v>4426.555097397315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603.67064065895704</v>
      </c>
      <c r="M89">
        <v>0</v>
      </c>
      <c r="N89">
        <v>0</v>
      </c>
      <c r="O89">
        <v>5030.2257380562723</v>
      </c>
      <c r="P89">
        <v>340.23855775527943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0.50256124877797914</v>
      </c>
      <c r="AA89">
        <v>8.0931268400589254</v>
      </c>
      <c r="AB89">
        <v>348.83424584411631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32.322568899235577</v>
      </c>
      <c r="AU89">
        <v>13.524066872331332</v>
      </c>
      <c r="AV89">
        <v>102.05287867926675</v>
      </c>
      <c r="AW89">
        <v>0</v>
      </c>
      <c r="AX89">
        <v>0</v>
      </c>
      <c r="AY89">
        <v>0</v>
      </c>
      <c r="AZ89">
        <v>423.40532317837847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922.40316907735564</v>
      </c>
      <c r="BG89">
        <v>0</v>
      </c>
      <c r="BH89">
        <v>0</v>
      </c>
      <c r="BI89">
        <v>1493.7080067065679</v>
      </c>
      <c r="BJ89">
        <v>0</v>
      </c>
      <c r="BK89">
        <v>0</v>
      </c>
      <c r="BL89">
        <v>0</v>
      </c>
      <c r="BM89">
        <v>0</v>
      </c>
      <c r="BN89">
        <v>1346.4800585833668</v>
      </c>
      <c r="BO89">
        <v>1346.4800585833668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20.464498024507098</v>
      </c>
      <c r="CG89">
        <v>20.464498024507098</v>
      </c>
      <c r="CH89">
        <v>8239.7125472148291</v>
      </c>
      <c r="CI89">
        <v>17</v>
      </c>
      <c r="CJ89">
        <v>50</v>
      </c>
    </row>
    <row r="90" spans="1:88" x14ac:dyDescent="0.2">
      <c r="A90" s="41" t="s">
        <v>354</v>
      </c>
      <c r="C90">
        <v>189</v>
      </c>
      <c r="D90">
        <v>7798.7950502942449</v>
      </c>
      <c r="E90">
        <v>0</v>
      </c>
      <c r="F90">
        <v>0</v>
      </c>
      <c r="G90">
        <v>239.0625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8037.8575502942449</v>
      </c>
      <c r="P90">
        <v>2041.4313465316766</v>
      </c>
      <c r="Q90">
        <v>4025.3657589069871</v>
      </c>
      <c r="R90">
        <v>0</v>
      </c>
      <c r="S90">
        <v>0</v>
      </c>
      <c r="T90">
        <v>0</v>
      </c>
      <c r="U90">
        <v>1760.8712041356366</v>
      </c>
      <c r="V90">
        <v>15.645006472106903</v>
      </c>
      <c r="W90">
        <v>0</v>
      </c>
      <c r="X90">
        <v>274.51313450729776</v>
      </c>
      <c r="Y90">
        <v>0</v>
      </c>
      <c r="Z90">
        <v>0</v>
      </c>
      <c r="AA90">
        <v>74.345936873479943</v>
      </c>
      <c r="AB90">
        <v>8192.1723874271847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1388.8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258.89413842947749</v>
      </c>
      <c r="AU90">
        <v>0</v>
      </c>
      <c r="AV90">
        <v>0</v>
      </c>
      <c r="AW90">
        <v>0</v>
      </c>
      <c r="AX90">
        <v>480.15890754210886</v>
      </c>
      <c r="AY90">
        <v>0</v>
      </c>
      <c r="AZ90">
        <v>0</v>
      </c>
      <c r="BA90">
        <v>1.9468749999999999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2129.7999209715867</v>
      </c>
      <c r="BJ90">
        <v>848.24356262091771</v>
      </c>
      <c r="BK90">
        <v>0</v>
      </c>
      <c r="BL90">
        <v>0</v>
      </c>
      <c r="BM90">
        <v>0</v>
      </c>
      <c r="BN90">
        <v>8415.5003661460432</v>
      </c>
      <c r="BO90">
        <v>9263.7439287669604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94.248929154523324</v>
      </c>
      <c r="CC90">
        <v>5608.9290607096118</v>
      </c>
      <c r="CD90">
        <v>0</v>
      </c>
      <c r="CE90">
        <v>0</v>
      </c>
      <c r="CF90">
        <v>52.834600689502807</v>
      </c>
      <c r="CG90">
        <v>5756.0125905536379</v>
      </c>
      <c r="CH90">
        <v>33379.586378013613</v>
      </c>
      <c r="CI90">
        <v>24</v>
      </c>
      <c r="CJ90">
        <v>179</v>
      </c>
    </row>
    <row r="91" spans="1:88" x14ac:dyDescent="0.2">
      <c r="A91" s="41" t="s">
        <v>354</v>
      </c>
      <c r="C91">
        <v>199</v>
      </c>
      <c r="D91">
        <v>13010.721701762413</v>
      </c>
      <c r="E91">
        <v>0</v>
      </c>
      <c r="F91">
        <v>0</v>
      </c>
      <c r="G91">
        <v>1394.2124999999999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242.00460433547849</v>
      </c>
      <c r="N91">
        <v>0</v>
      </c>
      <c r="O91">
        <v>14646.938806097891</v>
      </c>
      <c r="P91">
        <v>340.23855775527943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15.895543838391854</v>
      </c>
      <c r="AB91">
        <v>356.13410159367129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183.51730750275789</v>
      </c>
      <c r="AU91">
        <v>42.519797056277604</v>
      </c>
      <c r="AV91">
        <v>0</v>
      </c>
      <c r="AW91">
        <v>0</v>
      </c>
      <c r="AX91">
        <v>0</v>
      </c>
      <c r="AY91">
        <v>443.79294680201997</v>
      </c>
      <c r="AZ91">
        <v>423.40532317837847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497.85692792138849</v>
      </c>
      <c r="BG91">
        <v>0</v>
      </c>
      <c r="BH91">
        <v>0</v>
      </c>
      <c r="BI91">
        <v>1591.0923024608223</v>
      </c>
      <c r="BJ91">
        <v>0</v>
      </c>
      <c r="BK91">
        <v>0</v>
      </c>
      <c r="BL91">
        <v>0</v>
      </c>
      <c r="BM91">
        <v>0</v>
      </c>
      <c r="BN91">
        <v>4039.4401757501005</v>
      </c>
      <c r="BO91">
        <v>4039.4401757501005</v>
      </c>
      <c r="BP91">
        <v>1617.4971760298261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1617.4971760298261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108.65978895937249</v>
      </c>
      <c r="CG91">
        <v>108.65978895937249</v>
      </c>
      <c r="CH91">
        <v>22359.76235089168</v>
      </c>
      <c r="CI91">
        <v>19</v>
      </c>
      <c r="CJ91">
        <v>115</v>
      </c>
    </row>
    <row r="92" spans="1:88" x14ac:dyDescent="0.2">
      <c r="A92" s="41" t="s">
        <v>354</v>
      </c>
      <c r="C92">
        <v>200</v>
      </c>
      <c r="D92">
        <v>10895.544463302347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10895.544463302347</v>
      </c>
      <c r="P92">
        <v>340.23855775527943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15.023414313213864</v>
      </c>
      <c r="AB92">
        <v>355.26197206849332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6.0875978967715536</v>
      </c>
      <c r="AT92">
        <v>18.262793690314659</v>
      </c>
      <c r="AU92">
        <v>0</v>
      </c>
      <c r="AV92">
        <v>0</v>
      </c>
      <c r="AW92">
        <v>0</v>
      </c>
      <c r="AX92">
        <v>0</v>
      </c>
      <c r="AY92">
        <v>887.58589360403994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911.9362851911261</v>
      </c>
      <c r="BJ92">
        <v>106.03044532761471</v>
      </c>
      <c r="BK92">
        <v>0</v>
      </c>
      <c r="BL92">
        <v>0</v>
      </c>
      <c r="BM92">
        <v>0</v>
      </c>
      <c r="BN92">
        <v>2692.9601171667337</v>
      </c>
      <c r="BO92">
        <v>2798.9905624943485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1201.9133701520598</v>
      </c>
      <c r="CD92">
        <v>0</v>
      </c>
      <c r="CE92">
        <v>0</v>
      </c>
      <c r="CF92">
        <v>19.496097015176382</v>
      </c>
      <c r="CG92">
        <v>1221.409467167236</v>
      </c>
      <c r="CH92">
        <v>16183.142750223553</v>
      </c>
      <c r="CI92">
        <v>12</v>
      </c>
      <c r="CJ92">
        <v>46</v>
      </c>
    </row>
    <row r="93" spans="1:88" x14ac:dyDescent="0.2">
      <c r="A93" s="41" t="s">
        <v>354</v>
      </c>
      <c r="C93">
        <v>254</v>
      </c>
      <c r="D93">
        <v>11258.750850830666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11258.750850830666</v>
      </c>
      <c r="P93">
        <v>1020.7156732658383</v>
      </c>
      <c r="Q93">
        <v>775.35817673764666</v>
      </c>
      <c r="R93">
        <v>0</v>
      </c>
      <c r="S93">
        <v>0</v>
      </c>
      <c r="T93">
        <v>0</v>
      </c>
      <c r="U93">
        <v>972.47624918166844</v>
      </c>
      <c r="V93">
        <v>0</v>
      </c>
      <c r="W93">
        <v>0</v>
      </c>
      <c r="X93">
        <v>0</v>
      </c>
      <c r="Y93">
        <v>0</v>
      </c>
      <c r="Z93">
        <v>0</v>
      </c>
      <c r="AA93">
        <v>183.73501578704921</v>
      </c>
      <c r="AB93">
        <v>2952.2851149722023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109.46607034280856</v>
      </c>
      <c r="AO93">
        <v>0</v>
      </c>
      <c r="AP93">
        <v>0</v>
      </c>
      <c r="AQ93">
        <v>0</v>
      </c>
      <c r="AR93">
        <v>0</v>
      </c>
      <c r="AS93">
        <v>51.026439339633377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3421.8481467786592</v>
      </c>
      <c r="AZ93">
        <v>0</v>
      </c>
      <c r="BA93">
        <v>1.1125</v>
      </c>
      <c r="BB93">
        <v>22957.021040848875</v>
      </c>
      <c r="BC93">
        <v>0</v>
      </c>
      <c r="BD93">
        <v>0</v>
      </c>
      <c r="BE93">
        <v>0</v>
      </c>
      <c r="BF93">
        <v>497.85692792138849</v>
      </c>
      <c r="BG93">
        <v>0</v>
      </c>
      <c r="BH93">
        <v>0</v>
      </c>
      <c r="BI93">
        <v>27038.331125231365</v>
      </c>
      <c r="BJ93">
        <v>318.09133598284416</v>
      </c>
      <c r="BK93">
        <v>0</v>
      </c>
      <c r="BL93">
        <v>0</v>
      </c>
      <c r="BM93">
        <v>0</v>
      </c>
      <c r="BN93">
        <v>5722.5402489793087</v>
      </c>
      <c r="BO93">
        <v>6040.6315849621533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7.7611454076712985</v>
      </c>
      <c r="CB93">
        <v>1010.6481466499533</v>
      </c>
      <c r="CC93">
        <v>801.27558010137318</v>
      </c>
      <c r="CD93">
        <v>0</v>
      </c>
      <c r="CE93">
        <v>0</v>
      </c>
      <c r="CF93">
        <v>0</v>
      </c>
      <c r="CG93">
        <v>1819.6848721589977</v>
      </c>
      <c r="CH93">
        <v>49109.683548155372</v>
      </c>
      <c r="CI93">
        <v>24</v>
      </c>
      <c r="CJ93">
        <v>149</v>
      </c>
    </row>
    <row r="94" spans="1:88" x14ac:dyDescent="0.2">
      <c r="A94" s="41" t="s">
        <v>354</v>
      </c>
      <c r="C94">
        <v>272</v>
      </c>
      <c r="D94">
        <v>7006.8765467640924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242.00460433547849</v>
      </c>
      <c r="N94">
        <v>0</v>
      </c>
      <c r="O94">
        <v>7248.8811510995711</v>
      </c>
      <c r="P94">
        <v>1360.9542310211177</v>
      </c>
      <c r="Q94">
        <v>0</v>
      </c>
      <c r="R94">
        <v>0</v>
      </c>
      <c r="S94">
        <v>0</v>
      </c>
      <c r="T94">
        <v>1481.9345781916156</v>
      </c>
      <c r="U94">
        <v>486.23812459083422</v>
      </c>
      <c r="V94">
        <v>3.9112516180267258</v>
      </c>
      <c r="W94">
        <v>2241.9924597566555</v>
      </c>
      <c r="X94">
        <v>0</v>
      </c>
      <c r="Y94">
        <v>0</v>
      </c>
      <c r="Z94">
        <v>0</v>
      </c>
      <c r="AA94">
        <v>190.37459341847813</v>
      </c>
      <c r="AB94">
        <v>5765.4052385967279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809.91355729585462</v>
      </c>
      <c r="AQ94">
        <v>0</v>
      </c>
      <c r="AR94">
        <v>0</v>
      </c>
      <c r="AS94">
        <v>6.0875978967715536</v>
      </c>
      <c r="AT94">
        <v>177.42970960598635</v>
      </c>
      <c r="AU94">
        <v>42.365191960964381</v>
      </c>
      <c r="AV94">
        <v>0</v>
      </c>
      <c r="AW94">
        <v>0</v>
      </c>
      <c r="AX94">
        <v>480.15890754210886</v>
      </c>
      <c r="AY94">
        <v>1775.1717872080799</v>
      </c>
      <c r="AZ94">
        <v>0</v>
      </c>
      <c r="BA94">
        <v>0.13906250000000001</v>
      </c>
      <c r="BB94">
        <v>1298.3113300925249</v>
      </c>
      <c r="BC94">
        <v>0</v>
      </c>
      <c r="BD94">
        <v>0</v>
      </c>
      <c r="BE94">
        <v>0</v>
      </c>
      <c r="BF94">
        <v>0</v>
      </c>
      <c r="BG94">
        <v>83.944873923971386</v>
      </c>
      <c r="BH94">
        <v>0</v>
      </c>
      <c r="BI94">
        <v>4673.5220180262622</v>
      </c>
      <c r="BJ94">
        <v>0</v>
      </c>
      <c r="BK94">
        <v>0</v>
      </c>
      <c r="BL94">
        <v>0</v>
      </c>
      <c r="BM94">
        <v>0</v>
      </c>
      <c r="BN94">
        <v>4039.4401757501005</v>
      </c>
      <c r="BO94">
        <v>4039.4401757501005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3170.1621859536208</v>
      </c>
      <c r="BY94">
        <v>0</v>
      </c>
      <c r="BZ94">
        <v>3170.1621859536208</v>
      </c>
      <c r="CA94">
        <v>0</v>
      </c>
      <c r="CB94">
        <v>54.97854200680527</v>
      </c>
      <c r="CC94">
        <v>3605.7401104561795</v>
      </c>
      <c r="CD94">
        <v>0</v>
      </c>
      <c r="CE94">
        <v>0</v>
      </c>
      <c r="CF94">
        <v>66.477599372507541</v>
      </c>
      <c r="CG94">
        <v>3727.1962518354921</v>
      </c>
      <c r="CH94">
        <v>28624.607021261774</v>
      </c>
      <c r="CI94">
        <v>28</v>
      </c>
      <c r="CJ94">
        <v>126</v>
      </c>
    </row>
    <row r="95" spans="1:88" x14ac:dyDescent="0.2">
      <c r="A95" s="41" t="s">
        <v>354</v>
      </c>
      <c r="C95">
        <v>273</v>
      </c>
      <c r="D95">
        <v>1794.9498952959234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1794.9498952959234</v>
      </c>
      <c r="P95">
        <v>1020.7156732658383</v>
      </c>
      <c r="Q95">
        <v>0</v>
      </c>
      <c r="R95">
        <v>0</v>
      </c>
      <c r="S95">
        <v>0</v>
      </c>
      <c r="T95">
        <v>1481.9345781916156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58.450393035088091</v>
      </c>
      <c r="AB95">
        <v>2561.100644492542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2218.9647340101001</v>
      </c>
      <c r="AZ95">
        <v>0</v>
      </c>
      <c r="BA95">
        <v>0.97343749999999996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2219.9381715100999</v>
      </c>
      <c r="BJ95">
        <v>0</v>
      </c>
      <c r="BK95">
        <v>0</v>
      </c>
      <c r="BL95">
        <v>0</v>
      </c>
      <c r="BM95">
        <v>0</v>
      </c>
      <c r="BN95">
        <v>5385.9202343334673</v>
      </c>
      <c r="BO95">
        <v>5385.9202343334673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2403.8267403041195</v>
      </c>
      <c r="CD95">
        <v>0</v>
      </c>
      <c r="CE95">
        <v>0</v>
      </c>
      <c r="CF95">
        <v>49.559220580615893</v>
      </c>
      <c r="CG95">
        <v>2453.3859608847356</v>
      </c>
      <c r="CH95">
        <v>14415.294906516767</v>
      </c>
      <c r="CI95">
        <v>12</v>
      </c>
      <c r="CJ95">
        <v>152</v>
      </c>
    </row>
    <row r="96" spans="1:88" x14ac:dyDescent="0.2">
      <c r="A96" s="41" t="s">
        <v>354</v>
      </c>
      <c r="C96">
        <v>274</v>
      </c>
      <c r="D96">
        <v>2616.6929343429529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242.00460433547849</v>
      </c>
      <c r="N96">
        <v>0</v>
      </c>
      <c r="O96">
        <v>2858.6975386784316</v>
      </c>
      <c r="P96">
        <v>0</v>
      </c>
      <c r="Q96">
        <v>0</v>
      </c>
      <c r="R96">
        <v>0</v>
      </c>
      <c r="S96">
        <v>0</v>
      </c>
      <c r="T96">
        <v>13337.411203724541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482.62655859391862</v>
      </c>
      <c r="AB96">
        <v>13820.037762318461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6.0875978967715536</v>
      </c>
      <c r="AT96">
        <v>277.15693211979215</v>
      </c>
      <c r="AU96">
        <v>80.222361631151642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0.55625000000000002</v>
      </c>
      <c r="BB96">
        <v>0</v>
      </c>
      <c r="BC96">
        <v>2000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2364.0231416477154</v>
      </c>
      <c r="BJ96">
        <v>318.09133598284416</v>
      </c>
      <c r="BK96">
        <v>0</v>
      </c>
      <c r="BL96">
        <v>0</v>
      </c>
      <c r="BM96">
        <v>0</v>
      </c>
      <c r="BN96">
        <v>2356.3401025208918</v>
      </c>
      <c r="BO96">
        <v>2674.431438503736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440.72506040403823</v>
      </c>
      <c r="CC96">
        <v>400.63779005068659</v>
      </c>
      <c r="CD96">
        <v>0</v>
      </c>
      <c r="CE96">
        <v>0</v>
      </c>
      <c r="CF96">
        <v>28.980699132338213</v>
      </c>
      <c r="CG96">
        <v>870.34354958706308</v>
      </c>
      <c r="CH96">
        <v>22587.533430735406</v>
      </c>
      <c r="CI96">
        <v>20</v>
      </c>
      <c r="CJ96">
        <v>119</v>
      </c>
    </row>
    <row r="97" spans="1:88" x14ac:dyDescent="0.2">
      <c r="A97" s="41" t="s">
        <v>354</v>
      </c>
      <c r="C97">
        <v>275</v>
      </c>
      <c r="D97">
        <v>7330.2350966173517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7330.2350966173517</v>
      </c>
      <c r="P97">
        <v>340.23855775527943</v>
      </c>
      <c r="Q97">
        <v>2012.6828794534936</v>
      </c>
      <c r="R97">
        <v>0</v>
      </c>
      <c r="S97">
        <v>0</v>
      </c>
      <c r="T97">
        <v>9632.5747582455024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482.62655859391862</v>
      </c>
      <c r="AB97">
        <v>12468.122754048196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1372.5255989531233</v>
      </c>
      <c r="AT97">
        <v>0</v>
      </c>
      <c r="AU97">
        <v>118.07953130133892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473.14552845937504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1963.7506587138373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641.45239703219829</v>
      </c>
      <c r="CC97">
        <v>2804.4645303548059</v>
      </c>
      <c r="CD97">
        <v>0</v>
      </c>
      <c r="CE97">
        <v>0</v>
      </c>
      <c r="CF97">
        <v>82.741008554984376</v>
      </c>
      <c r="CG97">
        <v>3528.6579359419884</v>
      </c>
      <c r="CH97">
        <v>25290.766445321373</v>
      </c>
      <c r="CI97">
        <v>17</v>
      </c>
      <c r="CJ97">
        <v>187</v>
      </c>
    </row>
    <row r="98" spans="1:88" x14ac:dyDescent="0.2">
      <c r="A98" s="41" t="s">
        <v>354</v>
      </c>
      <c r="C98">
        <v>276</v>
      </c>
      <c r="D98">
        <v>4170.060277993377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4170.060277993377</v>
      </c>
      <c r="P98">
        <v>340.23855775527943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256.33669361017314</v>
      </c>
      <c r="AB98">
        <v>596.57525136545257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244.49609871054292</v>
      </c>
      <c r="AT98">
        <v>208.28649451548361</v>
      </c>
      <c r="AU98">
        <v>37.857169670187268</v>
      </c>
      <c r="AV98">
        <v>0</v>
      </c>
      <c r="AW98">
        <v>0</v>
      </c>
      <c r="AX98">
        <v>960.31781508421773</v>
      </c>
      <c r="AY98">
        <v>0</v>
      </c>
      <c r="AZ98">
        <v>0</v>
      </c>
      <c r="BA98">
        <v>0.27812500000000001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1451.2357029804316</v>
      </c>
      <c r="BJ98">
        <v>424.12178131045886</v>
      </c>
      <c r="BK98">
        <v>0</v>
      </c>
      <c r="BL98">
        <v>0</v>
      </c>
      <c r="BM98">
        <v>0</v>
      </c>
      <c r="BN98">
        <v>2356.3401025208918</v>
      </c>
      <c r="BO98">
        <v>2780.4618838313509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47.124464577261662</v>
      </c>
      <c r="CC98">
        <v>1201.9133701520598</v>
      </c>
      <c r="CD98">
        <v>0</v>
      </c>
      <c r="CE98">
        <v>0</v>
      </c>
      <c r="CF98">
        <v>3.1473032803248215</v>
      </c>
      <c r="CG98">
        <v>1252.1851380096464</v>
      </c>
      <c r="CH98">
        <v>10250.518254180259</v>
      </c>
      <c r="CI98">
        <v>18</v>
      </c>
      <c r="CJ98">
        <v>71</v>
      </c>
    </row>
    <row r="99" spans="1:88" x14ac:dyDescent="0.2">
      <c r="A99" s="41" t="s">
        <v>354</v>
      </c>
      <c r="B99">
        <v>9</v>
      </c>
      <c r="C99">
        <v>100</v>
      </c>
      <c r="D99">
        <v>2420.4923138657718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242.00460433547849</v>
      </c>
      <c r="N99">
        <v>0</v>
      </c>
      <c r="O99">
        <v>2662.4969182012505</v>
      </c>
      <c r="P99">
        <v>1360.9542310211177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2234.8021044952443</v>
      </c>
      <c r="X99">
        <v>0</v>
      </c>
      <c r="Y99">
        <v>0</v>
      </c>
      <c r="Z99">
        <v>0</v>
      </c>
      <c r="AA99">
        <v>0</v>
      </c>
      <c r="AB99">
        <v>3595.756335516362</v>
      </c>
      <c r="AC99">
        <v>0</v>
      </c>
      <c r="AD99">
        <v>0</v>
      </c>
      <c r="AE99">
        <v>0</v>
      </c>
      <c r="AF99">
        <v>0</v>
      </c>
      <c r="AG99">
        <v>481.70712817666475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256.67129450408601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443.79294680201997</v>
      </c>
      <c r="AZ99">
        <v>0</v>
      </c>
      <c r="BA99">
        <v>0.27812500000000001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1182.4494944827709</v>
      </c>
      <c r="BJ99">
        <v>106.03044532761471</v>
      </c>
      <c r="BK99">
        <v>0</v>
      </c>
      <c r="BL99">
        <v>0</v>
      </c>
      <c r="BM99">
        <v>0</v>
      </c>
      <c r="BN99">
        <v>1009.8600439375251</v>
      </c>
      <c r="BO99">
        <v>1115.8904892651399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25.30650307116067</v>
      </c>
      <c r="CG99">
        <v>25.30650307116067</v>
      </c>
      <c r="CH99">
        <v>8581.8997405366845</v>
      </c>
      <c r="CI99">
        <v>13</v>
      </c>
      <c r="CJ99">
        <v>55</v>
      </c>
    </row>
    <row r="100" spans="1:88" x14ac:dyDescent="0.2">
      <c r="A100" s="41" t="s">
        <v>354</v>
      </c>
      <c r="C100">
        <v>101</v>
      </c>
      <c r="D100">
        <v>7312.1916221697975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335.75588255125439</v>
      </c>
      <c r="M100">
        <v>0</v>
      </c>
      <c r="N100">
        <v>0</v>
      </c>
      <c r="O100">
        <v>7647.9475047210517</v>
      </c>
      <c r="P100">
        <v>340.23855775527943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0.29070984172599634</v>
      </c>
      <c r="AB100">
        <v>340.5292675970054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1.9468749999999999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1.9468749999999999</v>
      </c>
      <c r="BJ100">
        <v>318.09133598284416</v>
      </c>
      <c r="BK100">
        <v>0</v>
      </c>
      <c r="BL100">
        <v>0</v>
      </c>
      <c r="BM100">
        <v>0</v>
      </c>
      <c r="BN100">
        <v>3812.3971782448734</v>
      </c>
      <c r="BO100">
        <v>4130.4885142277171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113.06028577754807</v>
      </c>
      <c r="CG100">
        <v>113.06028577754807</v>
      </c>
      <c r="CH100">
        <v>12233.972447323324</v>
      </c>
      <c r="CI100">
        <v>11</v>
      </c>
      <c r="CJ100">
        <v>88</v>
      </c>
    </row>
    <row r="101" spans="1:88" x14ac:dyDescent="0.2">
      <c r="A101" s="41" t="s">
        <v>354</v>
      </c>
      <c r="C101">
        <v>120</v>
      </c>
      <c r="D101">
        <v>10769.054243882538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10769.054243882538</v>
      </c>
      <c r="P101">
        <v>0</v>
      </c>
      <c r="Q101">
        <v>0</v>
      </c>
      <c r="R101">
        <v>0</v>
      </c>
      <c r="S101">
        <v>0</v>
      </c>
      <c r="T101">
        <v>8891.6074691496942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38.139955466486654</v>
      </c>
      <c r="AB101">
        <v>8929.7474246161819</v>
      </c>
      <c r="AC101">
        <v>0</v>
      </c>
      <c r="AD101">
        <v>0</v>
      </c>
      <c r="AE101">
        <v>0</v>
      </c>
      <c r="AF101">
        <v>0</v>
      </c>
      <c r="AG101">
        <v>481.70712817666475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686.26279947656167</v>
      </c>
      <c r="AT101">
        <v>42.613185277400873</v>
      </c>
      <c r="AU101">
        <v>82.937392577958377</v>
      </c>
      <c r="AV101">
        <v>0</v>
      </c>
      <c r="AW101">
        <v>0</v>
      </c>
      <c r="AX101">
        <v>1440.4767226263266</v>
      </c>
      <c r="AY101">
        <v>887.58589360403994</v>
      </c>
      <c r="AZ101">
        <v>0</v>
      </c>
      <c r="BA101">
        <v>0.97343749999999996</v>
      </c>
      <c r="BB101">
        <v>0</v>
      </c>
      <c r="BC101">
        <v>0</v>
      </c>
      <c r="BD101">
        <v>0</v>
      </c>
      <c r="BE101">
        <v>0</v>
      </c>
      <c r="BF101">
        <v>248.92846396069424</v>
      </c>
      <c r="BG101">
        <v>0</v>
      </c>
      <c r="BH101">
        <v>0</v>
      </c>
      <c r="BI101">
        <v>3871.4850231996461</v>
      </c>
      <c r="BJ101">
        <v>0</v>
      </c>
      <c r="BK101">
        <v>0</v>
      </c>
      <c r="BL101">
        <v>0</v>
      </c>
      <c r="BM101">
        <v>0</v>
      </c>
      <c r="BN101">
        <v>5722.5402489793087</v>
      </c>
      <c r="BO101">
        <v>5722.5402489793087</v>
      </c>
      <c r="BP101">
        <v>0</v>
      </c>
      <c r="BQ101">
        <v>0</v>
      </c>
      <c r="BR101">
        <v>0</v>
      </c>
      <c r="BS101">
        <v>868.77740045593737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868.77740045593737</v>
      </c>
      <c r="CA101">
        <v>0</v>
      </c>
      <c r="CB101">
        <v>3.649522715598926</v>
      </c>
      <c r="CC101">
        <v>3205.1023204054927</v>
      </c>
      <c r="CD101">
        <v>0</v>
      </c>
      <c r="CE101">
        <v>0</v>
      </c>
      <c r="CF101">
        <v>39.718494787350799</v>
      </c>
      <c r="CG101">
        <v>3248.4703379084422</v>
      </c>
      <c r="CH101">
        <v>33410.074679042053</v>
      </c>
      <c r="CI101">
        <v>22</v>
      </c>
      <c r="CJ101">
        <v>130</v>
      </c>
    </row>
    <row r="102" spans="1:88" x14ac:dyDescent="0.2">
      <c r="A102" s="41" t="s">
        <v>354</v>
      </c>
      <c r="C102">
        <v>142</v>
      </c>
      <c r="D102">
        <v>2616.6929343429529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2616.6929343429529</v>
      </c>
      <c r="P102">
        <v>680.47711551055886</v>
      </c>
      <c r="Q102">
        <v>0</v>
      </c>
      <c r="R102">
        <v>0</v>
      </c>
      <c r="S102">
        <v>0</v>
      </c>
      <c r="T102">
        <v>0</v>
      </c>
      <c r="U102">
        <v>486.23812459083422</v>
      </c>
      <c r="V102">
        <v>0</v>
      </c>
      <c r="W102">
        <v>0.25903779153143841</v>
      </c>
      <c r="X102">
        <v>0.25903779153143841</v>
      </c>
      <c r="Y102">
        <v>0</v>
      </c>
      <c r="Z102">
        <v>0</v>
      </c>
      <c r="AA102">
        <v>0</v>
      </c>
      <c r="AB102">
        <v>1167.2333156844561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109.46607034280856</v>
      </c>
      <c r="AO102">
        <v>0</v>
      </c>
      <c r="AP102">
        <v>0</v>
      </c>
      <c r="AQ102">
        <v>0</v>
      </c>
      <c r="AR102">
        <v>0</v>
      </c>
      <c r="AS102">
        <v>784.51473547126216</v>
      </c>
      <c r="AT102">
        <v>0</v>
      </c>
      <c r="AU102">
        <v>37.857169670187268</v>
      </c>
      <c r="AV102">
        <v>0</v>
      </c>
      <c r="AW102">
        <v>0</v>
      </c>
      <c r="AX102">
        <v>0</v>
      </c>
      <c r="AY102">
        <v>157.64875958225977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1089.4867350665179</v>
      </c>
      <c r="BJ102">
        <v>0</v>
      </c>
      <c r="BK102">
        <v>0</v>
      </c>
      <c r="BL102">
        <v>0</v>
      </c>
      <c r="BM102">
        <v>0</v>
      </c>
      <c r="BN102">
        <v>336.62001464584171</v>
      </c>
      <c r="BO102">
        <v>336.62001464584171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58.488291045529145</v>
      </c>
      <c r="CG102">
        <v>58.488291045529145</v>
      </c>
      <c r="CH102">
        <v>5268.5212907852974</v>
      </c>
      <c r="CI102">
        <v>14</v>
      </c>
      <c r="CJ102">
        <v>34</v>
      </c>
    </row>
    <row r="103" spans="1:88" x14ac:dyDescent="0.2">
      <c r="A103" s="41" t="s">
        <v>354</v>
      </c>
      <c r="C103">
        <v>232</v>
      </c>
      <c r="D103">
        <v>438.41285421351398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438.41285421351398</v>
      </c>
      <c r="P103">
        <v>1020.7156732658383</v>
      </c>
      <c r="Q103">
        <v>0</v>
      </c>
      <c r="R103">
        <v>0</v>
      </c>
      <c r="S103">
        <v>0</v>
      </c>
      <c r="T103">
        <v>5186.7710236706544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1.7442590503559781</v>
      </c>
      <c r="AB103">
        <v>6209.230955986849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218.93214068561713</v>
      </c>
      <c r="AO103">
        <v>0</v>
      </c>
      <c r="AP103">
        <v>0</v>
      </c>
      <c r="AQ103">
        <v>0</v>
      </c>
      <c r="AR103">
        <v>0</v>
      </c>
      <c r="AS103">
        <v>686.26279947656167</v>
      </c>
      <c r="AT103">
        <v>240.63134473916284</v>
      </c>
      <c r="AU103">
        <v>0</v>
      </c>
      <c r="AV103">
        <v>0</v>
      </c>
      <c r="AW103">
        <v>0</v>
      </c>
      <c r="AX103">
        <v>0</v>
      </c>
      <c r="AY103">
        <v>1074.3879851310589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2220.2142700324007</v>
      </c>
      <c r="BJ103">
        <v>424.12178131045886</v>
      </c>
      <c r="BK103">
        <v>0</v>
      </c>
      <c r="BL103">
        <v>0</v>
      </c>
      <c r="BM103">
        <v>0</v>
      </c>
      <c r="BN103">
        <v>1009.8600439375251</v>
      </c>
      <c r="BO103">
        <v>1433.981825247984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64.086323848554329</v>
      </c>
      <c r="CG103">
        <v>64.086323848554329</v>
      </c>
      <c r="CH103">
        <v>10365.926229329301</v>
      </c>
      <c r="CI103">
        <v>17</v>
      </c>
      <c r="CJ103">
        <v>56</v>
      </c>
    </row>
    <row r="104" spans="1:88" x14ac:dyDescent="0.2">
      <c r="A104" s="41" t="s">
        <v>354</v>
      </c>
      <c r="C104">
        <v>264</v>
      </c>
      <c r="D104">
        <v>5160.6428987335557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5160.6428987335557</v>
      </c>
      <c r="P104">
        <v>1020.7156732658383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3.9112516180267258</v>
      </c>
      <c r="W104">
        <v>0</v>
      </c>
      <c r="X104">
        <v>0</v>
      </c>
      <c r="Y104">
        <v>0</v>
      </c>
      <c r="Z104">
        <v>0</v>
      </c>
      <c r="AA104">
        <v>15.895543838391854</v>
      </c>
      <c r="AB104">
        <v>1040.5224687222569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144.66606395666764</v>
      </c>
      <c r="AU104">
        <v>37.857169670187268</v>
      </c>
      <c r="AV104">
        <v>0</v>
      </c>
      <c r="AW104">
        <v>0</v>
      </c>
      <c r="AX104">
        <v>0</v>
      </c>
      <c r="AY104">
        <v>887.58589360403994</v>
      </c>
      <c r="AZ104">
        <v>423.40532317837847</v>
      </c>
      <c r="BA104">
        <v>0.41718749999999999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1493.9316379092734</v>
      </c>
      <c r="BJ104">
        <v>0</v>
      </c>
      <c r="BK104">
        <v>0</v>
      </c>
      <c r="BL104">
        <v>0</v>
      </c>
      <c r="BM104">
        <v>0</v>
      </c>
      <c r="BN104">
        <v>8415.5003661460432</v>
      </c>
      <c r="BO104">
        <v>8415.5003661460432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117.81116144315415</v>
      </c>
      <c r="CC104">
        <v>0</v>
      </c>
      <c r="CD104">
        <v>0</v>
      </c>
      <c r="CE104">
        <v>0</v>
      </c>
      <c r="CF104">
        <v>19.011896510511026</v>
      </c>
      <c r="CG104">
        <v>136.82305795366517</v>
      </c>
      <c r="CH104">
        <v>16247.420429464793</v>
      </c>
      <c r="CI104">
        <v>15</v>
      </c>
      <c r="CJ104">
        <v>76</v>
      </c>
    </row>
    <row r="105" spans="1:88" x14ac:dyDescent="0.2">
      <c r="A105" s="41" t="s">
        <v>354</v>
      </c>
      <c r="B105">
        <v>10</v>
      </c>
      <c r="C105">
        <v>112</v>
      </c>
      <c r="D105">
        <v>1789.3551918739613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1789.3551918739613</v>
      </c>
      <c r="P105">
        <v>0</v>
      </c>
      <c r="Q105">
        <v>0</v>
      </c>
      <c r="R105">
        <v>0</v>
      </c>
      <c r="S105">
        <v>0</v>
      </c>
      <c r="T105">
        <v>2222.9018672874236</v>
      </c>
      <c r="U105">
        <v>0</v>
      </c>
      <c r="V105">
        <v>0.57315790489679841</v>
      </c>
      <c r="W105">
        <v>0</v>
      </c>
      <c r="X105">
        <v>0</v>
      </c>
      <c r="Y105">
        <v>0</v>
      </c>
      <c r="Z105">
        <v>0</v>
      </c>
      <c r="AA105">
        <v>22.535121469820798</v>
      </c>
      <c r="AB105">
        <v>2246.0101466621413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590.49782747127915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1.390625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591.88845247127915</v>
      </c>
      <c r="BJ105">
        <v>318.09133598284416</v>
      </c>
      <c r="BK105">
        <v>0</v>
      </c>
      <c r="BL105">
        <v>0</v>
      </c>
      <c r="BM105">
        <v>0</v>
      </c>
      <c r="BN105">
        <v>5049.3002196876259</v>
      </c>
      <c r="BO105">
        <v>5367.3915556704706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177.16510433952925</v>
      </c>
      <c r="CC105">
        <v>0</v>
      </c>
      <c r="CD105">
        <v>0</v>
      </c>
      <c r="CE105">
        <v>0</v>
      </c>
      <c r="CF105">
        <v>35.03320544065518</v>
      </c>
      <c r="CG105">
        <v>212.19830978018442</v>
      </c>
      <c r="CH105">
        <v>10206.843656458037</v>
      </c>
      <c r="CI105">
        <v>14</v>
      </c>
      <c r="CJ105">
        <v>101</v>
      </c>
    </row>
    <row r="106" spans="1:88" x14ac:dyDescent="0.2">
      <c r="A106" s="41" t="s">
        <v>354</v>
      </c>
      <c r="C106">
        <v>113</v>
      </c>
      <c r="D106">
        <v>2352.4850607939748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2352.4850607939748</v>
      </c>
      <c r="P106">
        <v>0</v>
      </c>
      <c r="Q106">
        <v>1006.3414397267468</v>
      </c>
      <c r="R106">
        <v>0</v>
      </c>
      <c r="S106">
        <v>0</v>
      </c>
      <c r="T106">
        <v>2222.9018672874236</v>
      </c>
      <c r="U106">
        <v>587.76222213511846</v>
      </c>
      <c r="V106">
        <v>0.85973685734519756</v>
      </c>
      <c r="W106">
        <v>0</v>
      </c>
      <c r="X106">
        <v>0</v>
      </c>
      <c r="Y106">
        <v>0</v>
      </c>
      <c r="Z106">
        <v>0</v>
      </c>
      <c r="AA106">
        <v>15.023414313213864</v>
      </c>
      <c r="AB106">
        <v>3832.8886803198479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211.39242031612073</v>
      </c>
      <c r="AJ106">
        <v>0</v>
      </c>
      <c r="AK106">
        <v>700.44716671055994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443.79294680201997</v>
      </c>
      <c r="AZ106">
        <v>0</v>
      </c>
      <c r="BA106">
        <v>0.6953125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1356.3278463287006</v>
      </c>
      <c r="BJ106">
        <v>318.09133598284416</v>
      </c>
      <c r="BK106">
        <v>0</v>
      </c>
      <c r="BL106">
        <v>0</v>
      </c>
      <c r="BM106">
        <v>0</v>
      </c>
      <c r="BN106">
        <v>50493.002196876259</v>
      </c>
      <c r="BO106">
        <v>50811.0935328591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488.74624933089598</v>
      </c>
      <c r="CC106">
        <v>801.27558010137318</v>
      </c>
      <c r="CD106">
        <v>0</v>
      </c>
      <c r="CE106">
        <v>328.28840756126442</v>
      </c>
      <c r="CF106">
        <v>23.853901557164598</v>
      </c>
      <c r="CG106">
        <v>1642.1641385506982</v>
      </c>
      <c r="CH106">
        <v>59994.95925885233</v>
      </c>
      <c r="CI106">
        <v>22</v>
      </c>
      <c r="CJ106">
        <v>226</v>
      </c>
    </row>
    <row r="107" spans="1:88" x14ac:dyDescent="0.2">
      <c r="A107" s="41" t="s">
        <v>354</v>
      </c>
      <c r="C107">
        <v>114</v>
      </c>
      <c r="D107">
        <v>9956.6061871087186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9956.6061871087186</v>
      </c>
      <c r="P107">
        <v>0</v>
      </c>
      <c r="Q107">
        <v>0</v>
      </c>
      <c r="R107">
        <v>0</v>
      </c>
      <c r="S107">
        <v>0</v>
      </c>
      <c r="T107">
        <v>525.72022090987105</v>
      </c>
      <c r="U107">
        <v>486.23812459083422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1011.9583455007053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133.32341623050593</v>
      </c>
      <c r="AJ107">
        <v>0</v>
      </c>
      <c r="AK107">
        <v>286.87830370223014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423.40532317837847</v>
      </c>
      <c r="BA107">
        <v>1.5296875000000001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398.07721587920457</v>
      </c>
      <c r="BH107">
        <v>0</v>
      </c>
      <c r="BI107">
        <v>1243.2139464903191</v>
      </c>
      <c r="BJ107">
        <v>0</v>
      </c>
      <c r="BK107">
        <v>0</v>
      </c>
      <c r="BL107">
        <v>0</v>
      </c>
      <c r="BM107">
        <v>0</v>
      </c>
      <c r="BN107">
        <v>10591.697016508018</v>
      </c>
      <c r="BO107">
        <v>10591.697016508018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451.21520045316481</v>
      </c>
      <c r="CC107">
        <v>0</v>
      </c>
      <c r="CD107">
        <v>0</v>
      </c>
      <c r="CE107">
        <v>0</v>
      </c>
      <c r="CF107">
        <v>0</v>
      </c>
      <c r="CG107">
        <v>451.21520045316481</v>
      </c>
      <c r="CH107">
        <v>23254.690696060919</v>
      </c>
      <c r="CI107">
        <v>14</v>
      </c>
      <c r="CJ107">
        <v>106</v>
      </c>
    </row>
    <row r="108" spans="1:88" x14ac:dyDescent="0.2">
      <c r="A108" s="41" t="s">
        <v>354</v>
      </c>
      <c r="C108">
        <v>115</v>
      </c>
      <c r="D108">
        <v>3281.7380445780918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3281.7380445780918</v>
      </c>
      <c r="P108">
        <v>0</v>
      </c>
      <c r="Q108">
        <v>0</v>
      </c>
      <c r="R108">
        <v>0</v>
      </c>
      <c r="S108">
        <v>0</v>
      </c>
      <c r="T108">
        <v>1792.40773091555</v>
      </c>
      <c r="U108">
        <v>0</v>
      </c>
      <c r="V108">
        <v>15.645006472106903</v>
      </c>
      <c r="W108">
        <v>0</v>
      </c>
      <c r="X108">
        <v>1624.8508847285632</v>
      </c>
      <c r="Y108">
        <v>0</v>
      </c>
      <c r="Z108">
        <v>0</v>
      </c>
      <c r="AA108">
        <v>38.430665308212653</v>
      </c>
      <c r="AB108">
        <v>3471.3342874244327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42.613185277400873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1.2515624999999999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43.864747777400872</v>
      </c>
      <c r="BJ108">
        <v>0</v>
      </c>
      <c r="BK108">
        <v>0</v>
      </c>
      <c r="BL108">
        <v>0</v>
      </c>
      <c r="BM108">
        <v>0</v>
      </c>
      <c r="BN108">
        <v>50493.002196876259</v>
      </c>
      <c r="BO108">
        <v>50493.002196876259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50.413598166176023</v>
      </c>
      <c r="CG108">
        <v>50.413598166176023</v>
      </c>
      <c r="CH108">
        <v>57340.352874822362</v>
      </c>
      <c r="CI108">
        <v>13</v>
      </c>
      <c r="CJ108">
        <v>229</v>
      </c>
    </row>
    <row r="109" spans="1:88" x14ac:dyDescent="0.2">
      <c r="A109" s="41" t="s">
        <v>354</v>
      </c>
      <c r="C109">
        <v>116</v>
      </c>
      <c r="D109">
        <v>2616.6929343429529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2616.6929343429529</v>
      </c>
      <c r="P109">
        <v>1360.9542310211177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3249.7017694571264</v>
      </c>
      <c r="X109">
        <v>9061.6173659952801</v>
      </c>
      <c r="Y109">
        <v>0</v>
      </c>
      <c r="Z109">
        <v>0</v>
      </c>
      <c r="AA109">
        <v>0</v>
      </c>
      <c r="AB109">
        <v>13672.273366473524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218.93214068561713</v>
      </c>
      <c r="AO109">
        <v>0</v>
      </c>
      <c r="AP109">
        <v>0</v>
      </c>
      <c r="AQ109">
        <v>0</v>
      </c>
      <c r="AR109">
        <v>0</v>
      </c>
      <c r="AS109">
        <v>1278.1357396334188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0.83437499999999998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1497.9022553190357</v>
      </c>
      <c r="BJ109">
        <v>106.03044532761471</v>
      </c>
      <c r="BK109">
        <v>0</v>
      </c>
      <c r="BL109">
        <v>0</v>
      </c>
      <c r="BM109">
        <v>0</v>
      </c>
      <c r="BN109">
        <v>5049.3002196876259</v>
      </c>
      <c r="BO109">
        <v>5155.3306650152408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67.488692658025613</v>
      </c>
      <c r="CG109">
        <v>67.488692658025613</v>
      </c>
      <c r="CH109">
        <v>23009.687913808779</v>
      </c>
      <c r="CI109">
        <v>14</v>
      </c>
      <c r="CJ109">
        <v>72</v>
      </c>
    </row>
    <row r="110" spans="1:88" x14ac:dyDescent="0.2">
      <c r="A110" s="41" t="s">
        <v>354</v>
      </c>
      <c r="C110">
        <v>118</v>
      </c>
      <c r="D110">
        <v>8584.1666043650985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242.00460433547849</v>
      </c>
      <c r="N110">
        <v>0</v>
      </c>
      <c r="O110">
        <v>8826.1712087005762</v>
      </c>
      <c r="P110">
        <v>1020.7156732658383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1020.7156732658383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0.28343781399777773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916.73922554879925</v>
      </c>
      <c r="AZ110">
        <v>846.81064635675693</v>
      </c>
      <c r="BA110">
        <v>2.5031249999999998</v>
      </c>
      <c r="BB110">
        <v>0</v>
      </c>
      <c r="BC110">
        <v>0</v>
      </c>
      <c r="BD110">
        <v>0</v>
      </c>
      <c r="BE110">
        <v>0</v>
      </c>
      <c r="BF110">
        <v>248.92846396069424</v>
      </c>
      <c r="BG110">
        <v>0</v>
      </c>
      <c r="BH110">
        <v>0</v>
      </c>
      <c r="BI110">
        <v>2015.2648986802481</v>
      </c>
      <c r="BJ110">
        <v>424.12178131045886</v>
      </c>
      <c r="BK110">
        <v>0</v>
      </c>
      <c r="BL110">
        <v>0</v>
      </c>
      <c r="BM110">
        <v>0</v>
      </c>
      <c r="BN110">
        <v>1346.4800585833668</v>
      </c>
      <c r="BO110">
        <v>1770.6018398938256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3170.1621859536208</v>
      </c>
      <c r="BY110">
        <v>0</v>
      </c>
      <c r="BZ110">
        <v>3170.1621859536208</v>
      </c>
      <c r="CA110">
        <v>0</v>
      </c>
      <c r="CB110">
        <v>25.386993646430295</v>
      </c>
      <c r="CC110">
        <v>0</v>
      </c>
      <c r="CD110">
        <v>0</v>
      </c>
      <c r="CE110">
        <v>0</v>
      </c>
      <c r="CF110">
        <v>171.74798479922251</v>
      </c>
      <c r="CG110">
        <v>197.13497844565282</v>
      </c>
      <c r="CH110">
        <v>17000.050784939758</v>
      </c>
      <c r="CI110">
        <v>17</v>
      </c>
      <c r="CJ110">
        <v>146</v>
      </c>
    </row>
    <row r="111" spans="1:88" x14ac:dyDescent="0.2">
      <c r="A111" s="41" t="s">
        <v>354</v>
      </c>
      <c r="C111">
        <v>119</v>
      </c>
      <c r="D111">
        <v>2919.5445130158114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236.3539157445052</v>
      </c>
      <c r="M111">
        <v>0</v>
      </c>
      <c r="N111">
        <v>0</v>
      </c>
      <c r="O111">
        <v>3155.8984287603166</v>
      </c>
      <c r="P111">
        <v>0</v>
      </c>
      <c r="Q111">
        <v>0</v>
      </c>
      <c r="R111">
        <v>0</v>
      </c>
      <c r="S111">
        <v>0</v>
      </c>
      <c r="T111">
        <v>8150.6401800538861</v>
      </c>
      <c r="U111">
        <v>0</v>
      </c>
      <c r="V111">
        <v>0</v>
      </c>
      <c r="W111">
        <v>3413.4076307500181</v>
      </c>
      <c r="X111">
        <v>2933.5553509431634</v>
      </c>
      <c r="Y111">
        <v>0</v>
      </c>
      <c r="Z111">
        <v>0</v>
      </c>
      <c r="AA111">
        <v>58.450393035088091</v>
      </c>
      <c r="AB111">
        <v>14556.053554782155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286.87830370223014</v>
      </c>
      <c r="AL111">
        <v>0</v>
      </c>
      <c r="AM111">
        <v>0</v>
      </c>
      <c r="AN111">
        <v>218.93214068561713</v>
      </c>
      <c r="AO111">
        <v>0</v>
      </c>
      <c r="AP111">
        <v>0</v>
      </c>
      <c r="AQ111">
        <v>0</v>
      </c>
      <c r="AR111">
        <v>0</v>
      </c>
      <c r="AS111">
        <v>3001.7224924103325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157.64875958225977</v>
      </c>
      <c r="AZ111">
        <v>423.40532317837847</v>
      </c>
      <c r="BA111">
        <v>2.9203125000000001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4091.5073320588176</v>
      </c>
      <c r="BJ111">
        <v>106.03044532761471</v>
      </c>
      <c r="BK111">
        <v>0</v>
      </c>
      <c r="BL111">
        <v>0</v>
      </c>
      <c r="BM111">
        <v>0</v>
      </c>
      <c r="BN111">
        <v>6732.4002929168346</v>
      </c>
      <c r="BO111">
        <v>6838.4307382444495</v>
      </c>
      <c r="BP111">
        <v>0</v>
      </c>
      <c r="BQ111">
        <v>0</v>
      </c>
      <c r="BR111">
        <v>1202.8705218788218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1202.8705218788218</v>
      </c>
      <c r="CA111">
        <v>0</v>
      </c>
      <c r="CB111">
        <v>0</v>
      </c>
      <c r="CC111">
        <v>1602.5511602027464</v>
      </c>
      <c r="CD111">
        <v>0</v>
      </c>
      <c r="CE111">
        <v>656.57681512252884</v>
      </c>
      <c r="CF111">
        <v>3.631503784990179</v>
      </c>
      <c r="CG111">
        <v>2262.7594791102656</v>
      </c>
      <c r="CH111">
        <v>32107.520054834826</v>
      </c>
      <c r="CI111">
        <v>24</v>
      </c>
      <c r="CJ111">
        <v>116</v>
      </c>
    </row>
    <row r="112" spans="1:88" x14ac:dyDescent="0.2">
      <c r="A112" s="41" t="s">
        <v>354</v>
      </c>
      <c r="C112">
        <v>121</v>
      </c>
      <c r="D112">
        <v>11004.374382149805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11004.374382149805</v>
      </c>
      <c r="P112">
        <v>340.23855775527943</v>
      </c>
      <c r="Q112">
        <v>2400.3619678223167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1137.8025435833395</v>
      </c>
      <c r="Y112">
        <v>0</v>
      </c>
      <c r="Z112">
        <v>0</v>
      </c>
      <c r="AA112">
        <v>15.023414313213864</v>
      </c>
      <c r="AB112">
        <v>3893.4264834741498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211.39242031612073</v>
      </c>
      <c r="AJ112">
        <v>0</v>
      </c>
      <c r="AK112">
        <v>0</v>
      </c>
      <c r="AL112">
        <v>0</v>
      </c>
      <c r="AM112">
        <v>2712.5</v>
      </c>
      <c r="AN112">
        <v>218.93214068561713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759.09046596653957</v>
      </c>
      <c r="AZ112">
        <v>0</v>
      </c>
      <c r="BA112">
        <v>1.390625</v>
      </c>
      <c r="BB112">
        <v>0</v>
      </c>
      <c r="BC112">
        <v>0</v>
      </c>
      <c r="BD112">
        <v>0</v>
      </c>
      <c r="BE112">
        <v>0</v>
      </c>
      <c r="BF112">
        <v>248.92846396069424</v>
      </c>
      <c r="BG112">
        <v>0</v>
      </c>
      <c r="BH112">
        <v>0</v>
      </c>
      <c r="BI112">
        <v>4152.2341159289717</v>
      </c>
      <c r="BJ112">
        <v>0</v>
      </c>
      <c r="BK112">
        <v>0</v>
      </c>
      <c r="BL112">
        <v>0</v>
      </c>
      <c r="BM112">
        <v>0</v>
      </c>
      <c r="BN112">
        <v>2019.7200878750502</v>
      </c>
      <c r="BO112">
        <v>2019.7200878750502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4.5619033944986578</v>
      </c>
      <c r="CC112">
        <v>1602.5511602027464</v>
      </c>
      <c r="CD112">
        <v>0</v>
      </c>
      <c r="CE112">
        <v>0</v>
      </c>
      <c r="CF112">
        <v>25.833395852013389</v>
      </c>
      <c r="CG112">
        <v>1632.9464594492583</v>
      </c>
      <c r="CH112">
        <v>22702.701528877245</v>
      </c>
      <c r="CI112">
        <v>20</v>
      </c>
      <c r="CJ112">
        <v>78</v>
      </c>
    </row>
    <row r="113" spans="1:88" x14ac:dyDescent="0.2">
      <c r="A113" s="41" t="s">
        <v>354</v>
      </c>
      <c r="C113">
        <v>122</v>
      </c>
      <c r="D113">
        <v>4305.9441174805334</v>
      </c>
      <c r="E113">
        <v>0</v>
      </c>
      <c r="F113">
        <v>0</v>
      </c>
      <c r="G113">
        <v>979.2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5285.1441174805332</v>
      </c>
      <c r="P113">
        <v>0</v>
      </c>
      <c r="Q113">
        <v>1163.0372651064699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11920.882860685717</v>
      </c>
      <c r="X113">
        <v>0</v>
      </c>
      <c r="Y113">
        <v>0</v>
      </c>
      <c r="Z113">
        <v>0</v>
      </c>
      <c r="AA113">
        <v>0</v>
      </c>
      <c r="AB113">
        <v>13083.920125792185</v>
      </c>
      <c r="AC113">
        <v>0</v>
      </c>
      <c r="AD113">
        <v>0</v>
      </c>
      <c r="AE113">
        <v>0</v>
      </c>
      <c r="AF113">
        <v>0</v>
      </c>
      <c r="AG113">
        <v>481.70712817666475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328.39821102842569</v>
      </c>
      <c r="AO113">
        <v>0</v>
      </c>
      <c r="AP113">
        <v>809.91355729585462</v>
      </c>
      <c r="AQ113">
        <v>0</v>
      </c>
      <c r="AR113">
        <v>0</v>
      </c>
      <c r="AS113">
        <v>3036.7727932718567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1389.6855042955785</v>
      </c>
      <c r="AZ113">
        <v>846.81064635675693</v>
      </c>
      <c r="BA113">
        <v>1.9468749999999999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10.964901018865781</v>
      </c>
      <c r="BI113">
        <v>6906.1996164440025</v>
      </c>
      <c r="BJ113">
        <v>530.15222663807356</v>
      </c>
      <c r="BK113">
        <v>0</v>
      </c>
      <c r="BL113">
        <v>0</v>
      </c>
      <c r="BM113">
        <v>0</v>
      </c>
      <c r="BN113">
        <v>1009.8600439375251</v>
      </c>
      <c r="BO113">
        <v>1540.0122705755987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28.124135683129488</v>
      </c>
      <c r="CC113">
        <v>1201.9133701520598</v>
      </c>
      <c r="CD113">
        <v>0</v>
      </c>
      <c r="CE113">
        <v>0</v>
      </c>
      <c r="CF113">
        <v>28.980699132338213</v>
      </c>
      <c r="CG113">
        <v>1259.0182049675275</v>
      </c>
      <c r="CH113">
        <v>28074.294335259856</v>
      </c>
      <c r="CI113">
        <v>24</v>
      </c>
      <c r="CJ113">
        <v>109</v>
      </c>
    </row>
    <row r="114" spans="1:88" x14ac:dyDescent="0.2">
      <c r="A114" s="41" t="s">
        <v>354</v>
      </c>
      <c r="C114">
        <v>139</v>
      </c>
      <c r="D114">
        <v>3656.0958110848987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3656.0958110848987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3.9112516180267258</v>
      </c>
      <c r="W114">
        <v>0</v>
      </c>
      <c r="X114">
        <v>759.67819720000477</v>
      </c>
      <c r="Y114">
        <v>0</v>
      </c>
      <c r="Z114">
        <v>0</v>
      </c>
      <c r="AA114">
        <v>15.314124154939861</v>
      </c>
      <c r="AB114">
        <v>778.90357297297135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18.262793690314659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846.81064635675693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865.07344004707159</v>
      </c>
      <c r="BJ114">
        <v>106.03044532761471</v>
      </c>
      <c r="BK114">
        <v>0</v>
      </c>
      <c r="BL114">
        <v>0</v>
      </c>
      <c r="BM114">
        <v>0</v>
      </c>
      <c r="BN114">
        <v>2019.7200878750502</v>
      </c>
      <c r="BO114">
        <v>2125.7505332026649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801.27558010137318</v>
      </c>
      <c r="CD114">
        <v>0</v>
      </c>
      <c r="CE114">
        <v>0</v>
      </c>
      <c r="CF114">
        <v>103.09148315572088</v>
      </c>
      <c r="CG114">
        <v>904.36706325709406</v>
      </c>
      <c r="CH114">
        <v>8330.1904205647006</v>
      </c>
      <c r="CI114">
        <v>13</v>
      </c>
      <c r="CJ114">
        <v>50</v>
      </c>
    </row>
    <row r="115" spans="1:88" x14ac:dyDescent="0.2">
      <c r="A115" s="41" t="s">
        <v>354</v>
      </c>
      <c r="C115">
        <v>140</v>
      </c>
      <c r="D115">
        <v>11469.803129137581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11469.803129137581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11.733754854080178</v>
      </c>
      <c r="W115">
        <v>0</v>
      </c>
      <c r="X115">
        <v>0</v>
      </c>
      <c r="Y115">
        <v>0</v>
      </c>
      <c r="Z115">
        <v>0</v>
      </c>
      <c r="AA115">
        <v>15.314124154939861</v>
      </c>
      <c r="AB115">
        <v>27.04787900902004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48.700783174172429</v>
      </c>
      <c r="AU115">
        <v>18.032089163108441</v>
      </c>
      <c r="AV115">
        <v>0</v>
      </c>
      <c r="AW115">
        <v>0</v>
      </c>
      <c r="AX115">
        <v>0</v>
      </c>
      <c r="AY115">
        <v>0</v>
      </c>
      <c r="AZ115">
        <v>423.40532317837847</v>
      </c>
      <c r="BA115">
        <v>0.55625000000000002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490.69444551565931</v>
      </c>
      <c r="BJ115">
        <v>318.09133598284416</v>
      </c>
      <c r="BK115">
        <v>0</v>
      </c>
      <c r="BL115">
        <v>0</v>
      </c>
      <c r="BM115">
        <v>0</v>
      </c>
      <c r="BN115">
        <v>8415.5003661460432</v>
      </c>
      <c r="BO115">
        <v>8733.5917021288878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127.7941271234638</v>
      </c>
      <c r="CC115">
        <v>0</v>
      </c>
      <c r="CD115">
        <v>0</v>
      </c>
      <c r="CE115">
        <v>0</v>
      </c>
      <c r="CF115">
        <v>40.928996049014195</v>
      </c>
      <c r="CG115">
        <v>168.72312317247798</v>
      </c>
      <c r="CH115">
        <v>20889.860278963624</v>
      </c>
      <c r="CI115">
        <v>15</v>
      </c>
      <c r="CJ115">
        <v>116</v>
      </c>
    </row>
    <row r="116" spans="1:88" x14ac:dyDescent="0.2">
      <c r="A116" s="41" t="s">
        <v>354</v>
      </c>
      <c r="C116">
        <v>141</v>
      </c>
      <c r="D116">
        <v>6859.2116462076128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6859.2116462076128</v>
      </c>
      <c r="P116">
        <v>0</v>
      </c>
      <c r="Q116">
        <v>1006.3414397267468</v>
      </c>
      <c r="R116">
        <v>0</v>
      </c>
      <c r="S116">
        <v>0</v>
      </c>
      <c r="T116">
        <v>0</v>
      </c>
      <c r="U116">
        <v>0</v>
      </c>
      <c r="V116">
        <v>3.9112516180267258</v>
      </c>
      <c r="W116">
        <v>0</v>
      </c>
      <c r="X116">
        <v>0</v>
      </c>
      <c r="Y116">
        <v>0</v>
      </c>
      <c r="Z116">
        <v>0</v>
      </c>
      <c r="AA116">
        <v>7.5117071566069322</v>
      </c>
      <c r="AB116">
        <v>1017.7643985013805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109.46607034280856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12.175195793543107</v>
      </c>
      <c r="AU116">
        <v>0</v>
      </c>
      <c r="AV116">
        <v>0</v>
      </c>
      <c r="AW116">
        <v>0</v>
      </c>
      <c r="AX116">
        <v>0</v>
      </c>
      <c r="AY116">
        <v>157.64875958225977</v>
      </c>
      <c r="AZ116">
        <v>423.40532317837847</v>
      </c>
      <c r="BA116">
        <v>0.27812500000000001</v>
      </c>
      <c r="BB116">
        <v>236.57276422968752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939.54623812667751</v>
      </c>
      <c r="BJ116">
        <v>106.03044532761471</v>
      </c>
      <c r="BK116">
        <v>0</v>
      </c>
      <c r="BL116">
        <v>0</v>
      </c>
      <c r="BM116">
        <v>0</v>
      </c>
      <c r="BN116">
        <v>3029.5801318125755</v>
      </c>
      <c r="BO116">
        <v>3135.6105771401903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13.88509893533741</v>
      </c>
      <c r="CG116">
        <v>13.88509893533741</v>
      </c>
      <c r="CH116">
        <v>11966.017958911201</v>
      </c>
      <c r="CI116">
        <v>17</v>
      </c>
      <c r="CJ116">
        <v>44</v>
      </c>
    </row>
    <row r="117" spans="1:88" x14ac:dyDescent="0.2">
      <c r="A117" s="41" t="s">
        <v>354</v>
      </c>
      <c r="C117">
        <v>148</v>
      </c>
      <c r="D117">
        <v>9010.8312251110219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9010.8312251110219</v>
      </c>
      <c r="P117">
        <v>0</v>
      </c>
      <c r="Q117">
        <v>0</v>
      </c>
      <c r="R117">
        <v>0</v>
      </c>
      <c r="S117">
        <v>0</v>
      </c>
      <c r="T117">
        <v>12596.443914628733</v>
      </c>
      <c r="U117">
        <v>0</v>
      </c>
      <c r="V117">
        <v>3.9112516180267258</v>
      </c>
      <c r="W117">
        <v>0</v>
      </c>
      <c r="X117">
        <v>0</v>
      </c>
      <c r="Y117">
        <v>0</v>
      </c>
      <c r="Z117">
        <v>0</v>
      </c>
      <c r="AA117">
        <v>0.58141968345199269</v>
      </c>
      <c r="AB117">
        <v>12600.936585930212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0.14171890699888887</v>
      </c>
      <c r="AS117">
        <v>2293.8701804393686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601.44170638427977</v>
      </c>
      <c r="AZ117">
        <v>423.40532317837847</v>
      </c>
      <c r="BA117">
        <v>1.5296875000000001</v>
      </c>
      <c r="BB117">
        <v>0</v>
      </c>
      <c r="BC117">
        <v>0</v>
      </c>
      <c r="BD117">
        <v>0</v>
      </c>
      <c r="BE117">
        <v>0</v>
      </c>
      <c r="BF117">
        <v>1420.2600969987443</v>
      </c>
      <c r="BG117">
        <v>0</v>
      </c>
      <c r="BH117">
        <v>0</v>
      </c>
      <c r="BI117">
        <v>4740.6487134077697</v>
      </c>
      <c r="BJ117">
        <v>318.09133598284416</v>
      </c>
      <c r="BK117">
        <v>0</v>
      </c>
      <c r="BL117">
        <v>0</v>
      </c>
      <c r="BM117">
        <v>0</v>
      </c>
      <c r="BN117">
        <v>10098.600439375252</v>
      </c>
      <c r="BO117">
        <v>10416.691775358096</v>
      </c>
      <c r="BP117">
        <v>0</v>
      </c>
      <c r="BQ117">
        <v>0</v>
      </c>
      <c r="BR117">
        <v>1171.7224536108345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19020.973115721725</v>
      </c>
      <c r="BY117">
        <v>0</v>
      </c>
      <c r="BZ117">
        <v>20192.695569332558</v>
      </c>
      <c r="CA117">
        <v>0</v>
      </c>
      <c r="CB117">
        <v>1.824761357799463</v>
      </c>
      <c r="CC117">
        <v>1201.9133701520598</v>
      </c>
      <c r="CD117">
        <v>0</v>
      </c>
      <c r="CE117">
        <v>0</v>
      </c>
      <c r="CF117">
        <v>6.052506308316965</v>
      </c>
      <c r="CG117">
        <v>1209.790637818176</v>
      </c>
      <c r="CH117">
        <v>58171.594506957845</v>
      </c>
      <c r="CI117">
        <v>22</v>
      </c>
      <c r="CJ117">
        <v>131</v>
      </c>
    </row>
    <row r="118" spans="1:88" x14ac:dyDescent="0.2">
      <c r="A118" s="41" t="s">
        <v>354</v>
      </c>
      <c r="C118">
        <v>149</v>
      </c>
      <c r="D118">
        <v>3888.6679165382543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3888.6679165382543</v>
      </c>
      <c r="P118">
        <v>340.23855775527943</v>
      </c>
      <c r="Q118">
        <v>2012.6828794534936</v>
      </c>
      <c r="R118">
        <v>0</v>
      </c>
      <c r="S118">
        <v>0</v>
      </c>
      <c r="T118">
        <v>32419.941774765593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34772.863211974363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102.05287867926675</v>
      </c>
      <c r="AW118">
        <v>0</v>
      </c>
      <c r="AX118">
        <v>0</v>
      </c>
      <c r="AY118">
        <v>0</v>
      </c>
      <c r="AZ118">
        <v>0</v>
      </c>
      <c r="BA118">
        <v>0.6953125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102.74819117926675</v>
      </c>
      <c r="BJ118">
        <v>318.09133598284416</v>
      </c>
      <c r="BK118">
        <v>0</v>
      </c>
      <c r="BL118">
        <v>0</v>
      </c>
      <c r="BM118">
        <v>0</v>
      </c>
      <c r="BN118">
        <v>8415.5003661460432</v>
      </c>
      <c r="BO118">
        <v>8733.5917021288878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5866.6195135853322</v>
      </c>
      <c r="BY118">
        <v>0</v>
      </c>
      <c r="BZ118">
        <v>5866.6195135853322</v>
      </c>
      <c r="CA118">
        <v>0</v>
      </c>
      <c r="CB118">
        <v>0.60825378593315438</v>
      </c>
      <c r="CC118">
        <v>0</v>
      </c>
      <c r="CD118">
        <v>0</v>
      </c>
      <c r="CE118">
        <v>0</v>
      </c>
      <c r="CF118">
        <v>7.263007569980358</v>
      </c>
      <c r="CG118">
        <v>7.8712613559135125</v>
      </c>
      <c r="CH118">
        <v>53372.361796762016</v>
      </c>
      <c r="CI118">
        <v>13</v>
      </c>
      <c r="CJ118">
        <v>109</v>
      </c>
    </row>
    <row r="119" spans="1:88" x14ac:dyDescent="0.2">
      <c r="A119" s="41" t="s">
        <v>354</v>
      </c>
      <c r="C119">
        <v>150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1360.9542310211177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1360.9542310211177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4.5080222907771104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0.6953125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5.2033347907771104</v>
      </c>
      <c r="BJ119">
        <v>0</v>
      </c>
      <c r="BK119">
        <v>0</v>
      </c>
      <c r="BL119">
        <v>0</v>
      </c>
      <c r="BM119">
        <v>0</v>
      </c>
      <c r="BN119">
        <v>5722.5402489793087</v>
      </c>
      <c r="BO119">
        <v>5722.5402489793087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3170.1621859536208</v>
      </c>
      <c r="BY119">
        <v>0</v>
      </c>
      <c r="BZ119">
        <v>3170.1621859536208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26.075496104346069</v>
      </c>
      <c r="CG119">
        <v>26.075496104346069</v>
      </c>
      <c r="CH119">
        <v>10284.93549684917</v>
      </c>
      <c r="CI119">
        <v>7</v>
      </c>
      <c r="CJ119">
        <v>35</v>
      </c>
    </row>
    <row r="120" spans="1:88" x14ac:dyDescent="0.2">
      <c r="A120" s="41" t="s">
        <v>354</v>
      </c>
      <c r="C120">
        <v>151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25.477208029281577</v>
      </c>
      <c r="M120">
        <v>0</v>
      </c>
      <c r="N120">
        <v>0</v>
      </c>
      <c r="O120">
        <v>25.477208029281577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1355.1855333305457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4.5080222907771104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1359.6935556213227</v>
      </c>
      <c r="BJ120">
        <v>0</v>
      </c>
      <c r="BK120">
        <v>0</v>
      </c>
      <c r="BL120">
        <v>0</v>
      </c>
      <c r="BM120">
        <v>0</v>
      </c>
      <c r="BN120">
        <v>3029.5801318125755</v>
      </c>
      <c r="BO120">
        <v>3029.5801318125755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110.63928325422128</v>
      </c>
      <c r="CG120">
        <v>110.63928325422128</v>
      </c>
      <c r="CH120">
        <v>4525.3901787174</v>
      </c>
      <c r="CI120">
        <v>6</v>
      </c>
      <c r="CJ120">
        <v>41</v>
      </c>
    </row>
    <row r="121" spans="1:88" x14ac:dyDescent="0.2">
      <c r="A121" s="41" t="s">
        <v>354</v>
      </c>
      <c r="C121">
        <v>152</v>
      </c>
      <c r="D121">
        <v>4499.0135312685979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4499.0135312685979</v>
      </c>
      <c r="P121">
        <v>1360.9542310211177</v>
      </c>
      <c r="Q121">
        <v>0</v>
      </c>
      <c r="R121">
        <v>0</v>
      </c>
      <c r="S121">
        <v>0</v>
      </c>
      <c r="T121">
        <v>5927.7383127664625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58.450393035088091</v>
      </c>
      <c r="AB121">
        <v>7347.1429368226682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801.89024778739986</v>
      </c>
      <c r="AJ121">
        <v>0</v>
      </c>
      <c r="AK121">
        <v>0</v>
      </c>
      <c r="AL121">
        <v>0</v>
      </c>
      <c r="AM121">
        <v>0</v>
      </c>
      <c r="AN121">
        <v>437.86428137123426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295.52253805017631</v>
      </c>
      <c r="AW121">
        <v>0</v>
      </c>
      <c r="AX121">
        <v>0</v>
      </c>
      <c r="AY121">
        <v>443.79294680201997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497.85692792138849</v>
      </c>
      <c r="BG121">
        <v>0</v>
      </c>
      <c r="BH121">
        <v>90.812619345794587</v>
      </c>
      <c r="BI121">
        <v>2567.7395612780138</v>
      </c>
      <c r="BJ121">
        <v>0</v>
      </c>
      <c r="BK121">
        <v>0</v>
      </c>
      <c r="BL121">
        <v>0</v>
      </c>
      <c r="BM121">
        <v>0</v>
      </c>
      <c r="BN121">
        <v>2356.3401025208918</v>
      </c>
      <c r="BO121">
        <v>2356.3401025208918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15.70815485908722</v>
      </c>
      <c r="CC121">
        <v>0</v>
      </c>
      <c r="CD121">
        <v>0</v>
      </c>
      <c r="CE121">
        <v>0</v>
      </c>
      <c r="CF121">
        <v>13.158798178339374</v>
      </c>
      <c r="CG121">
        <v>28.86695303742659</v>
      </c>
      <c r="CH121">
        <v>16799.103084927599</v>
      </c>
      <c r="CI121">
        <v>18</v>
      </c>
      <c r="CJ121">
        <v>47</v>
      </c>
    </row>
    <row r="122" spans="1:88" x14ac:dyDescent="0.2">
      <c r="A122" s="41" t="s">
        <v>354</v>
      </c>
      <c r="C122">
        <v>153</v>
      </c>
      <c r="D122">
        <v>1864.2771224780913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97.587051405503814</v>
      </c>
      <c r="M122">
        <v>0</v>
      </c>
      <c r="N122">
        <v>0</v>
      </c>
      <c r="O122">
        <v>1961.8641738835952</v>
      </c>
      <c r="P122">
        <v>680.47711551055886</v>
      </c>
      <c r="Q122">
        <v>0</v>
      </c>
      <c r="R122">
        <v>0</v>
      </c>
      <c r="S122">
        <v>0</v>
      </c>
      <c r="T122">
        <v>740.96728909580781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1421.4444046063668</v>
      </c>
      <c r="AC122">
        <v>0</v>
      </c>
      <c r="AD122">
        <v>0</v>
      </c>
      <c r="AE122">
        <v>0</v>
      </c>
      <c r="AF122">
        <v>0</v>
      </c>
      <c r="AG122">
        <v>709.5119576564025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69.708028455587552</v>
      </c>
      <c r="AU122">
        <v>0</v>
      </c>
      <c r="AV122">
        <v>57.114037236404933</v>
      </c>
      <c r="AW122">
        <v>0</v>
      </c>
      <c r="AX122">
        <v>0</v>
      </c>
      <c r="AY122">
        <v>0</v>
      </c>
      <c r="AZ122">
        <v>0</v>
      </c>
      <c r="BA122">
        <v>0.27812500000000001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836.61214834839495</v>
      </c>
      <c r="BJ122">
        <v>0</v>
      </c>
      <c r="BK122">
        <v>0</v>
      </c>
      <c r="BL122">
        <v>0</v>
      </c>
      <c r="BM122">
        <v>0</v>
      </c>
      <c r="BN122">
        <v>5385.9202343334673</v>
      </c>
      <c r="BO122">
        <v>5385.9202343334673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25.349195347348033</v>
      </c>
      <c r="CG122">
        <v>25.349195347348033</v>
      </c>
      <c r="CH122">
        <v>9631.1901565191711</v>
      </c>
      <c r="CI122">
        <v>15</v>
      </c>
      <c r="CJ122">
        <v>39</v>
      </c>
    </row>
    <row r="123" spans="1:88" x14ac:dyDescent="0.2">
      <c r="A123" s="41" t="s">
        <v>354</v>
      </c>
      <c r="C123">
        <v>196</v>
      </c>
      <c r="D123">
        <v>2616.6929343429529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2616.6929343429529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15.023414313213864</v>
      </c>
      <c r="AB123">
        <v>15.023414313213864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809.91355729585462</v>
      </c>
      <c r="AQ123">
        <v>0</v>
      </c>
      <c r="AR123">
        <v>0</v>
      </c>
      <c r="AS123">
        <v>0</v>
      </c>
      <c r="AT123">
        <v>240.63134473916284</v>
      </c>
      <c r="AU123">
        <v>131.60359817367026</v>
      </c>
      <c r="AV123">
        <v>0</v>
      </c>
      <c r="AW123">
        <v>0</v>
      </c>
      <c r="AX123">
        <v>0</v>
      </c>
      <c r="AY123">
        <v>443.79294680201997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1625.9414470107076</v>
      </c>
      <c r="BJ123">
        <v>0</v>
      </c>
      <c r="BK123">
        <v>0</v>
      </c>
      <c r="BL123">
        <v>0</v>
      </c>
      <c r="BM123">
        <v>0</v>
      </c>
      <c r="BN123">
        <v>1683.1000732292086</v>
      </c>
      <c r="BO123">
        <v>1683.1000732292086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3170.1621859536208</v>
      </c>
      <c r="BY123">
        <v>0</v>
      </c>
      <c r="BZ123">
        <v>3170.1621859536208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50.413598166176023</v>
      </c>
      <c r="CG123">
        <v>50.413598166176023</v>
      </c>
      <c r="CH123">
        <v>9161.3336530158813</v>
      </c>
      <c r="CI123">
        <v>13</v>
      </c>
      <c r="CJ123">
        <v>65</v>
      </c>
    </row>
    <row r="124" spans="1:88" x14ac:dyDescent="0.2">
      <c r="A124" s="41" t="s">
        <v>354</v>
      </c>
      <c r="C124">
        <v>198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15.023414313213864</v>
      </c>
      <c r="AB124">
        <v>15.023414313213864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399.79826065483451</v>
      </c>
      <c r="AU124">
        <v>51.3812365425186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451.1794971973531</v>
      </c>
      <c r="BJ124">
        <v>0</v>
      </c>
      <c r="BK124">
        <v>0</v>
      </c>
      <c r="BL124">
        <v>0</v>
      </c>
      <c r="BM124">
        <v>0</v>
      </c>
      <c r="BN124">
        <v>673.24002929168341</v>
      </c>
      <c r="BO124">
        <v>673.24002929168341</v>
      </c>
      <c r="BP124">
        <v>1617.4971760298261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1617.4971760298261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61.393494073521289</v>
      </c>
      <c r="CG124">
        <v>61.393494073521289</v>
      </c>
      <c r="CH124">
        <v>2818.3336109055977</v>
      </c>
      <c r="CI124">
        <v>9</v>
      </c>
      <c r="CJ124">
        <v>57</v>
      </c>
    </row>
    <row r="125" spans="1:88" x14ac:dyDescent="0.2">
      <c r="A125" s="41" t="s">
        <v>354</v>
      </c>
      <c r="C125">
        <v>208</v>
      </c>
      <c r="D125">
        <v>8442.7260893214152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8442.7260893214152</v>
      </c>
      <c r="P125">
        <v>1360.9542310211177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1360.9542310211177</v>
      </c>
      <c r="AC125">
        <v>767.46249999999998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187.27924923406852</v>
      </c>
      <c r="AU125">
        <v>9.0160445815542207</v>
      </c>
      <c r="AV125">
        <v>12.175195793543107</v>
      </c>
      <c r="AW125">
        <v>0</v>
      </c>
      <c r="AX125">
        <v>0</v>
      </c>
      <c r="AY125">
        <v>887.58589360403994</v>
      </c>
      <c r="AZ125">
        <v>0</v>
      </c>
      <c r="BA125">
        <v>0.13906250000000001</v>
      </c>
      <c r="BB125">
        <v>0</v>
      </c>
      <c r="BC125">
        <v>0</v>
      </c>
      <c r="BD125">
        <v>0</v>
      </c>
      <c r="BE125">
        <v>0</v>
      </c>
      <c r="BF125">
        <v>497.85692792138849</v>
      </c>
      <c r="BG125">
        <v>0</v>
      </c>
      <c r="BH125">
        <v>0</v>
      </c>
      <c r="BI125">
        <v>2361.5148736345941</v>
      </c>
      <c r="BJ125">
        <v>0</v>
      </c>
      <c r="BK125">
        <v>0</v>
      </c>
      <c r="BL125">
        <v>0</v>
      </c>
      <c r="BM125">
        <v>0</v>
      </c>
      <c r="BN125">
        <v>673.24002929168341</v>
      </c>
      <c r="BO125">
        <v>673.24002929168341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427.652968164534</v>
      </c>
      <c r="CC125">
        <v>0</v>
      </c>
      <c r="CD125">
        <v>0</v>
      </c>
      <c r="CE125">
        <v>0</v>
      </c>
      <c r="CF125">
        <v>11.663504388155937</v>
      </c>
      <c r="CG125">
        <v>439.31647255268996</v>
      </c>
      <c r="CH125">
        <v>13277.7516958215</v>
      </c>
      <c r="CI125">
        <v>17</v>
      </c>
      <c r="CJ125">
        <v>83</v>
      </c>
    </row>
    <row r="126" spans="1:88" x14ac:dyDescent="0.2">
      <c r="A126" s="41" t="s">
        <v>354</v>
      </c>
      <c r="C126">
        <v>221</v>
      </c>
      <c r="D126">
        <v>3592.9929694155276</v>
      </c>
      <c r="E126">
        <v>0</v>
      </c>
      <c r="F126">
        <v>0</v>
      </c>
      <c r="G126">
        <v>4201.7624999999998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7794.7554694155278</v>
      </c>
      <c r="P126">
        <v>0</v>
      </c>
      <c r="Q126">
        <v>1006.3414397267468</v>
      </c>
      <c r="R126">
        <v>0</v>
      </c>
      <c r="S126">
        <v>0</v>
      </c>
      <c r="T126">
        <v>6668.3490934757683</v>
      </c>
      <c r="U126">
        <v>0</v>
      </c>
      <c r="V126">
        <v>15.645006472106903</v>
      </c>
      <c r="W126">
        <v>0</v>
      </c>
      <c r="X126">
        <v>3372.6046480785835</v>
      </c>
      <c r="Y126">
        <v>0</v>
      </c>
      <c r="Z126">
        <v>0</v>
      </c>
      <c r="AA126">
        <v>80.985514504908892</v>
      </c>
      <c r="AB126">
        <v>11143.925702258113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700.44716671055994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0.13906250000000001</v>
      </c>
      <c r="BB126">
        <v>0</v>
      </c>
      <c r="BC126">
        <v>0</v>
      </c>
      <c r="BD126">
        <v>0</v>
      </c>
      <c r="BE126">
        <v>0</v>
      </c>
      <c r="BF126">
        <v>248.92846396069424</v>
      </c>
      <c r="BG126">
        <v>0</v>
      </c>
      <c r="BH126">
        <v>0</v>
      </c>
      <c r="BI126">
        <v>949.51469317125418</v>
      </c>
      <c r="BJ126">
        <v>0</v>
      </c>
      <c r="BK126">
        <v>0</v>
      </c>
      <c r="BL126">
        <v>0</v>
      </c>
      <c r="BM126">
        <v>0</v>
      </c>
      <c r="BN126">
        <v>1346.4800585833668</v>
      </c>
      <c r="BO126">
        <v>1346.4800585833668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196.35193573859024</v>
      </c>
      <c r="CC126">
        <v>1201.9133701520598</v>
      </c>
      <c r="CD126">
        <v>0</v>
      </c>
      <c r="CE126">
        <v>0</v>
      </c>
      <c r="CF126">
        <v>15.095600197000802</v>
      </c>
      <c r="CG126">
        <v>1413.3609060876508</v>
      </c>
      <c r="CH126">
        <v>22648.03682951591</v>
      </c>
      <c r="CI126">
        <v>20</v>
      </c>
      <c r="CJ126">
        <v>75</v>
      </c>
    </row>
    <row r="127" spans="1:88" x14ac:dyDescent="0.2">
      <c r="A127" s="41" t="s">
        <v>354</v>
      </c>
      <c r="C127">
        <v>225</v>
      </c>
      <c r="D127">
        <v>4033.8693203618877</v>
      </c>
      <c r="E127">
        <v>0</v>
      </c>
      <c r="F127">
        <v>0</v>
      </c>
      <c r="G127">
        <v>1394.2124999999999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5428.0818203618874</v>
      </c>
      <c r="P127">
        <v>1020.7156732658383</v>
      </c>
      <c r="Q127">
        <v>0</v>
      </c>
      <c r="R127">
        <v>0</v>
      </c>
      <c r="S127">
        <v>0</v>
      </c>
      <c r="T127">
        <v>12596.443914628733</v>
      </c>
      <c r="U127">
        <v>0</v>
      </c>
      <c r="V127">
        <v>15.645006472106903</v>
      </c>
      <c r="W127">
        <v>0</v>
      </c>
      <c r="X127">
        <v>1137.8025435833395</v>
      </c>
      <c r="Y127">
        <v>0</v>
      </c>
      <c r="Z127">
        <v>0</v>
      </c>
      <c r="AA127">
        <v>175.35117910526426</v>
      </c>
      <c r="AB127">
        <v>14945.958317055281</v>
      </c>
      <c r="AC127">
        <v>0</v>
      </c>
      <c r="AD127">
        <v>0</v>
      </c>
      <c r="AE127">
        <v>0</v>
      </c>
      <c r="AF127">
        <v>13671.565820627478</v>
      </c>
      <c r="AG127">
        <v>0</v>
      </c>
      <c r="AH127">
        <v>0</v>
      </c>
      <c r="AI127">
        <v>590.49782747127915</v>
      </c>
      <c r="AJ127">
        <v>0</v>
      </c>
      <c r="AK127">
        <v>1400.8943334211199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619.29664753055545</v>
      </c>
      <c r="AR127">
        <v>0</v>
      </c>
      <c r="AS127">
        <v>0</v>
      </c>
      <c r="AT127">
        <v>159.16691591567167</v>
      </c>
      <c r="AU127">
        <v>0</v>
      </c>
      <c r="AV127">
        <v>0</v>
      </c>
      <c r="AW127">
        <v>0</v>
      </c>
      <c r="AX127">
        <v>0</v>
      </c>
      <c r="AY127">
        <v>443.79294680201997</v>
      </c>
      <c r="AZ127">
        <v>0</v>
      </c>
      <c r="BA127">
        <v>0.6953125</v>
      </c>
      <c r="BB127">
        <v>0</v>
      </c>
      <c r="BC127">
        <v>0</v>
      </c>
      <c r="BD127">
        <v>0</v>
      </c>
      <c r="BE127">
        <v>0</v>
      </c>
      <c r="BF127">
        <v>248.92846396069424</v>
      </c>
      <c r="BG127">
        <v>0</v>
      </c>
      <c r="BH127">
        <v>0</v>
      </c>
      <c r="BI127">
        <v>17134.838268228821</v>
      </c>
      <c r="BJ127">
        <v>318.09133598284416</v>
      </c>
      <c r="BK127">
        <v>0</v>
      </c>
      <c r="BL127">
        <v>0</v>
      </c>
      <c r="BM127">
        <v>0</v>
      </c>
      <c r="BN127">
        <v>6732.4002929168346</v>
      </c>
      <c r="BO127">
        <v>7050.4916288996792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504.45440418998322</v>
      </c>
      <c r="CC127">
        <v>0</v>
      </c>
      <c r="CD127">
        <v>0</v>
      </c>
      <c r="CE127">
        <v>0</v>
      </c>
      <c r="CF127">
        <v>38.992194030352763</v>
      </c>
      <c r="CG127">
        <v>543.446598220336</v>
      </c>
      <c r="CH127">
        <v>45102.816632766007</v>
      </c>
      <c r="CI127">
        <v>24</v>
      </c>
      <c r="CJ127">
        <v>103</v>
      </c>
    </row>
    <row r="128" spans="1:88" x14ac:dyDescent="0.2">
      <c r="A128" s="41" t="s">
        <v>354</v>
      </c>
      <c r="C128">
        <v>230</v>
      </c>
      <c r="D128">
        <v>2402.1643033371515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2402.1643033371515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7.5117071566069322</v>
      </c>
      <c r="AB128">
        <v>7.5117071566069322</v>
      </c>
      <c r="AC128">
        <v>0</v>
      </c>
      <c r="AD128">
        <v>0</v>
      </c>
      <c r="AE128">
        <v>0</v>
      </c>
      <c r="AF128">
        <v>0</v>
      </c>
      <c r="AG128">
        <v>481.70712817666475</v>
      </c>
      <c r="AH128">
        <v>0</v>
      </c>
      <c r="AI128">
        <v>211.39242031612073</v>
      </c>
      <c r="AJ128">
        <v>0</v>
      </c>
      <c r="AK128">
        <v>0</v>
      </c>
      <c r="AL128">
        <v>0</v>
      </c>
      <c r="AM128">
        <v>930.38750000000005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488.99219742108585</v>
      </c>
      <c r="AT128">
        <v>30.43798948385777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846.81064635675693</v>
      </c>
      <c r="BA128">
        <v>0.27812500000000001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2990.006006754486</v>
      </c>
      <c r="BJ128">
        <v>0</v>
      </c>
      <c r="BK128">
        <v>0</v>
      </c>
      <c r="BL128">
        <v>0</v>
      </c>
      <c r="BM128">
        <v>0</v>
      </c>
      <c r="BN128">
        <v>1683.1000732292086</v>
      </c>
      <c r="BO128">
        <v>1683.1000732292086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33.822704178991785</v>
      </c>
      <c r="CG128">
        <v>33.822704178991785</v>
      </c>
      <c r="CH128">
        <v>7116.6047946564449</v>
      </c>
      <c r="CI128">
        <v>14</v>
      </c>
      <c r="CJ128">
        <v>65</v>
      </c>
    </row>
    <row r="129" spans="1:88" x14ac:dyDescent="0.2">
      <c r="A129" s="41" t="s">
        <v>354</v>
      </c>
      <c r="C129">
        <v>231</v>
      </c>
      <c r="D129">
        <v>4212.0264663915132</v>
      </c>
      <c r="E129">
        <v>0</v>
      </c>
      <c r="F129">
        <v>0</v>
      </c>
      <c r="G129">
        <v>3304.8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7516.8264663915133</v>
      </c>
      <c r="P129">
        <v>1020.7156732658383</v>
      </c>
      <c r="Q129">
        <v>0</v>
      </c>
      <c r="R129">
        <v>0</v>
      </c>
      <c r="S129">
        <v>0</v>
      </c>
      <c r="T129">
        <v>0</v>
      </c>
      <c r="U129">
        <v>486.23812459083422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58.450393035088091</v>
      </c>
      <c r="AB129">
        <v>1565.4041908917607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126.40327026635296</v>
      </c>
      <c r="AU129">
        <v>0</v>
      </c>
      <c r="AV129">
        <v>0</v>
      </c>
      <c r="AW129">
        <v>0</v>
      </c>
      <c r="AX129">
        <v>0</v>
      </c>
      <c r="AY129">
        <v>443.79294680201997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570.1962170683729</v>
      </c>
      <c r="BJ129">
        <v>0</v>
      </c>
      <c r="BK129">
        <v>0</v>
      </c>
      <c r="BL129">
        <v>0</v>
      </c>
      <c r="BM129">
        <v>0</v>
      </c>
      <c r="BN129">
        <v>3366.2001464584173</v>
      </c>
      <c r="BO129">
        <v>3366.2001464584173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13018.627020810063</v>
      </c>
      <c r="CI129">
        <v>11</v>
      </c>
      <c r="CJ129">
        <v>32</v>
      </c>
    </row>
    <row r="130" spans="1:88" x14ac:dyDescent="0.2">
      <c r="A130" s="41" t="s">
        <v>354</v>
      </c>
      <c r="C130">
        <v>248</v>
      </c>
      <c r="D130">
        <v>2187.6356723313506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872.66285211597813</v>
      </c>
      <c r="O130">
        <v>3060.2985244473289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0.29070984172599634</v>
      </c>
      <c r="AB130">
        <v>0.29070984172599634</v>
      </c>
      <c r="AC130">
        <v>0</v>
      </c>
      <c r="AD130">
        <v>0</v>
      </c>
      <c r="AE130">
        <v>0</v>
      </c>
      <c r="AF130">
        <v>0</v>
      </c>
      <c r="AG130">
        <v>481.70712817666475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218.93214068561713</v>
      </c>
      <c r="AO130">
        <v>0</v>
      </c>
      <c r="AP130">
        <v>809.91355729585462</v>
      </c>
      <c r="AQ130">
        <v>0</v>
      </c>
      <c r="AR130">
        <v>0.28343781399777773</v>
      </c>
      <c r="AS130">
        <v>0</v>
      </c>
      <c r="AT130">
        <v>48.700783174172429</v>
      </c>
      <c r="AU130">
        <v>0</v>
      </c>
      <c r="AV130">
        <v>0</v>
      </c>
      <c r="AW130">
        <v>0</v>
      </c>
      <c r="AX130">
        <v>0</v>
      </c>
      <c r="AY130">
        <v>1775.1717872080799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248.92846396069424</v>
      </c>
      <c r="BG130">
        <v>0</v>
      </c>
      <c r="BH130">
        <v>0</v>
      </c>
      <c r="BI130">
        <v>3583.6372983150809</v>
      </c>
      <c r="BJ130">
        <v>0</v>
      </c>
      <c r="BK130">
        <v>0</v>
      </c>
      <c r="BL130">
        <v>0</v>
      </c>
      <c r="BM130">
        <v>0</v>
      </c>
      <c r="BN130">
        <v>2356.3401025208918</v>
      </c>
      <c r="BO130">
        <v>2356.3401025208918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122.18656233272399</v>
      </c>
      <c r="CC130">
        <v>0</v>
      </c>
      <c r="CD130">
        <v>0</v>
      </c>
      <c r="CE130">
        <v>0</v>
      </c>
      <c r="CF130">
        <v>19.980297519841741</v>
      </c>
      <c r="CG130">
        <v>142.16685985256575</v>
      </c>
      <c r="CH130">
        <v>9142.7334949775941</v>
      </c>
      <c r="CI130">
        <v>16</v>
      </c>
      <c r="CJ130">
        <v>43</v>
      </c>
    </row>
    <row r="131" spans="1:88" x14ac:dyDescent="0.2">
      <c r="A131" s="41" t="s">
        <v>354</v>
      </c>
      <c r="C131">
        <v>249</v>
      </c>
      <c r="D131">
        <v>28386.951685804739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28386.951685804739</v>
      </c>
      <c r="P131">
        <v>0</v>
      </c>
      <c r="Q131">
        <v>0</v>
      </c>
      <c r="R131">
        <v>0.17424295598865394</v>
      </c>
      <c r="S131">
        <v>0</v>
      </c>
      <c r="T131">
        <v>0</v>
      </c>
      <c r="U131">
        <v>0</v>
      </c>
      <c r="V131">
        <v>3.9112516180267258</v>
      </c>
      <c r="W131">
        <v>0</v>
      </c>
      <c r="X131">
        <v>0</v>
      </c>
      <c r="Y131">
        <v>0</v>
      </c>
      <c r="Z131">
        <v>0</v>
      </c>
      <c r="AA131">
        <v>148.40116390523389</v>
      </c>
      <c r="AB131">
        <v>152.48665847924929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987.32547041279008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2049.3740817288258</v>
      </c>
      <c r="AT131">
        <v>470.52377925063217</v>
      </c>
      <c r="AU131">
        <v>254.19115176578629</v>
      </c>
      <c r="AV131">
        <v>0</v>
      </c>
      <c r="AW131">
        <v>0</v>
      </c>
      <c r="AX131">
        <v>0</v>
      </c>
      <c r="AY131">
        <v>1932.8205467903397</v>
      </c>
      <c r="AZ131">
        <v>0</v>
      </c>
      <c r="BA131">
        <v>5.4234375000000004</v>
      </c>
      <c r="BB131">
        <v>0</v>
      </c>
      <c r="BC131">
        <v>0</v>
      </c>
      <c r="BD131">
        <v>0</v>
      </c>
      <c r="BE131">
        <v>0</v>
      </c>
      <c r="BF131">
        <v>497.85692792138849</v>
      </c>
      <c r="BG131">
        <v>0</v>
      </c>
      <c r="BH131">
        <v>0</v>
      </c>
      <c r="BI131">
        <v>6197.5153953697636</v>
      </c>
      <c r="BJ131">
        <v>848.24356262091771</v>
      </c>
      <c r="BK131">
        <v>0</v>
      </c>
      <c r="BL131">
        <v>0</v>
      </c>
      <c r="BM131">
        <v>0</v>
      </c>
      <c r="BN131">
        <v>18177.480790875452</v>
      </c>
      <c r="BO131">
        <v>19025.724353496371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7.7611454076712985</v>
      </c>
      <c r="CB131">
        <v>0</v>
      </c>
      <c r="CC131">
        <v>0</v>
      </c>
      <c r="CD131">
        <v>0</v>
      </c>
      <c r="CE131">
        <v>0</v>
      </c>
      <c r="CF131">
        <v>45.528900843335087</v>
      </c>
      <c r="CG131">
        <v>53.290046251006387</v>
      </c>
      <c r="CH131">
        <v>53815.968139401128</v>
      </c>
      <c r="CI131">
        <v>35</v>
      </c>
      <c r="CJ131">
        <v>233</v>
      </c>
    </row>
    <row r="132" spans="1:88" x14ac:dyDescent="0.2">
      <c r="A132" s="41" t="s">
        <v>354</v>
      </c>
      <c r="C132">
        <v>262</v>
      </c>
      <c r="D132">
        <v>6505.3608508812067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242.00460433547849</v>
      </c>
      <c r="N132">
        <v>0</v>
      </c>
      <c r="O132">
        <v>6747.3654552166854</v>
      </c>
      <c r="P132">
        <v>340.23855775527943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11.733754854080178</v>
      </c>
      <c r="W132">
        <v>0</v>
      </c>
      <c r="X132">
        <v>0</v>
      </c>
      <c r="Y132">
        <v>0</v>
      </c>
      <c r="Z132">
        <v>0</v>
      </c>
      <c r="AA132">
        <v>9.2559662069629098</v>
      </c>
      <c r="AB132">
        <v>361.22827881632253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1862.3492183926028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809.91355729585462</v>
      </c>
      <c r="AQ132">
        <v>0</v>
      </c>
      <c r="AR132">
        <v>0</v>
      </c>
      <c r="AS132">
        <v>0</v>
      </c>
      <c r="AT132">
        <v>48.700783174172429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423.40532317837847</v>
      </c>
      <c r="BA132">
        <v>1.66875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3146.0376320410087</v>
      </c>
      <c r="BJ132">
        <v>0</v>
      </c>
      <c r="BK132">
        <v>0</v>
      </c>
      <c r="BL132">
        <v>0</v>
      </c>
      <c r="BM132">
        <v>0</v>
      </c>
      <c r="BN132">
        <v>2356.3401025208918</v>
      </c>
      <c r="BO132">
        <v>2356.3401025208918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157.08154859087219</v>
      </c>
      <c r="CC132">
        <v>0</v>
      </c>
      <c r="CD132">
        <v>0</v>
      </c>
      <c r="CE132">
        <v>0</v>
      </c>
      <c r="CF132">
        <v>50.897798670841382</v>
      </c>
      <c r="CG132">
        <v>207.97934726171357</v>
      </c>
      <c r="CH132">
        <v>12818.950815856622</v>
      </c>
      <c r="CI132">
        <v>17</v>
      </c>
      <c r="CJ132">
        <v>110</v>
      </c>
    </row>
    <row r="133" spans="1:88" x14ac:dyDescent="0.2">
      <c r="A133" s="41" t="s">
        <v>36</v>
      </c>
      <c r="D133">
        <f>AVERAGE(D5:D132)</f>
        <v>5618.7596789476383</v>
      </c>
      <c r="E133">
        <f t="shared" ref="E133:BP133" si="0">AVERAGE(E5:E132)</f>
        <v>12.391497649752882</v>
      </c>
      <c r="F133">
        <f t="shared" si="0"/>
        <v>1.66015625</v>
      </c>
      <c r="G133">
        <f t="shared" si="0"/>
        <v>208.04414062500001</v>
      </c>
      <c r="H133">
        <f t="shared" si="0"/>
        <v>0</v>
      </c>
      <c r="I133">
        <f t="shared" si="0"/>
        <v>48.228938289625439</v>
      </c>
      <c r="J133">
        <f t="shared" si="0"/>
        <v>161.15183333769755</v>
      </c>
      <c r="K133">
        <f t="shared" si="0"/>
        <v>1.1420433784477739</v>
      </c>
      <c r="L133">
        <f t="shared" si="0"/>
        <v>18.736364462851814</v>
      </c>
      <c r="M133">
        <f t="shared" si="0"/>
        <v>32.548827324964449</v>
      </c>
      <c r="N133">
        <f t="shared" si="0"/>
        <v>6.8176785321560791</v>
      </c>
      <c r="O133">
        <f t="shared" si="0"/>
        <v>6109.481158798133</v>
      </c>
      <c r="P133">
        <f t="shared" si="0"/>
        <v>738.12676414328166</v>
      </c>
      <c r="Q133">
        <f t="shared" si="0"/>
        <v>412.01814499325923</v>
      </c>
      <c r="R133">
        <f t="shared" si="0"/>
        <v>1.3612730936613589E-3</v>
      </c>
      <c r="S133">
        <f t="shared" si="0"/>
        <v>1.9820003630905084E-2</v>
      </c>
      <c r="T133">
        <f t="shared" si="0"/>
        <v>3972.3621107973095</v>
      </c>
      <c r="U133">
        <f t="shared" si="0"/>
        <v>133.78319224155203</v>
      </c>
      <c r="V133">
        <f t="shared" si="0"/>
        <v>11.107737421959689</v>
      </c>
      <c r="W133">
        <f t="shared" si="0"/>
        <v>372.71975200425129</v>
      </c>
      <c r="X133">
        <f t="shared" si="0"/>
        <v>578.60953444522977</v>
      </c>
      <c r="Y133">
        <f t="shared" si="0"/>
        <v>0</v>
      </c>
      <c r="Z133">
        <f t="shared" si="0"/>
        <v>7.8525195121559241E-3</v>
      </c>
      <c r="AA133">
        <f t="shared" si="0"/>
        <v>77.283531576611324</v>
      </c>
      <c r="AB133">
        <f t="shared" si="0"/>
        <v>6296.0398014196962</v>
      </c>
      <c r="AC133">
        <f t="shared" si="0"/>
        <v>20.172460937500002</v>
      </c>
      <c r="AD133">
        <f t="shared" si="0"/>
        <v>1.9923531402624139</v>
      </c>
      <c r="AE133">
        <f t="shared" si="0"/>
        <v>0</v>
      </c>
      <c r="AF133">
        <f t="shared" si="0"/>
        <v>106.80910797365217</v>
      </c>
      <c r="AG133">
        <f t="shared" si="0"/>
        <v>55.182228587368684</v>
      </c>
      <c r="AH133">
        <f t="shared" si="0"/>
        <v>0</v>
      </c>
      <c r="AI133">
        <f t="shared" si="0"/>
        <v>109.81638634808685</v>
      </c>
      <c r="AJ133">
        <f t="shared" si="0"/>
        <v>0</v>
      </c>
      <c r="AK133">
        <f t="shared" si="0"/>
        <v>126.38499378533548</v>
      </c>
      <c r="AL133">
        <f t="shared" si="0"/>
        <v>7.5250640262097184</v>
      </c>
      <c r="AM133">
        <f t="shared" si="0"/>
        <v>164.61484375000001</v>
      </c>
      <c r="AN133">
        <f t="shared" si="0"/>
        <v>35.063350656680861</v>
      </c>
      <c r="AO133">
        <f t="shared" si="0"/>
        <v>0</v>
      </c>
      <c r="AP133">
        <f t="shared" si="0"/>
        <v>50.619597330990921</v>
      </c>
      <c r="AQ133">
        <f t="shared" si="0"/>
        <v>41.125168000075952</v>
      </c>
      <c r="AR133">
        <f t="shared" si="0"/>
        <v>5.5358948046440957E-3</v>
      </c>
      <c r="AS133">
        <f t="shared" si="0"/>
        <v>333.37260312009107</v>
      </c>
      <c r="AT133">
        <f t="shared" si="0"/>
        <v>60.779353984768015</v>
      </c>
      <c r="AU133">
        <f t="shared" si="0"/>
        <v>15.465079711999634</v>
      </c>
      <c r="AV133">
        <f t="shared" si="0"/>
        <v>7.2827359508817429</v>
      </c>
      <c r="AW133">
        <f t="shared" si="0"/>
        <v>0</v>
      </c>
      <c r="AX133">
        <f t="shared" si="0"/>
        <v>30.009931721381804</v>
      </c>
      <c r="AY133">
        <f t="shared" si="0"/>
        <v>417.3351782173325</v>
      </c>
      <c r="AZ133">
        <f t="shared" si="0"/>
        <v>104.58103883749047</v>
      </c>
      <c r="BA133">
        <f t="shared" si="0"/>
        <v>0.96691894531250022</v>
      </c>
      <c r="BB133">
        <f t="shared" si="0"/>
        <v>233.85217744104611</v>
      </c>
      <c r="BC133">
        <f t="shared" si="0"/>
        <v>62.5</v>
      </c>
      <c r="BD133">
        <f t="shared" si="0"/>
        <v>3.1368130308989974E-3</v>
      </c>
      <c r="BE133">
        <f t="shared" si="0"/>
        <v>0</v>
      </c>
      <c r="BF133">
        <f t="shared" si="0"/>
        <v>146.33790420308773</v>
      </c>
      <c r="BG133">
        <f t="shared" si="0"/>
        <v>4.4216169041183386</v>
      </c>
      <c r="BH133">
        <f t="shared" si="0"/>
        <v>2.2140840551269498</v>
      </c>
      <c r="BI133">
        <f t="shared" si="0"/>
        <v>2138.4328503366355</v>
      </c>
      <c r="BJ133">
        <f t="shared" si="0"/>
        <v>245.44449518925089</v>
      </c>
      <c r="BK133">
        <f t="shared" si="0"/>
        <v>3.6845703125</v>
      </c>
      <c r="BL133">
        <f t="shared" si="0"/>
        <v>0</v>
      </c>
      <c r="BM133">
        <f t="shared" si="0"/>
        <v>0</v>
      </c>
      <c r="BN133">
        <f t="shared" si="0"/>
        <v>6377.1248411192992</v>
      </c>
      <c r="BO133">
        <f t="shared" si="0"/>
        <v>6626.2539066210456</v>
      </c>
      <c r="BP133">
        <f t="shared" si="0"/>
        <v>26.852980461432658</v>
      </c>
      <c r="BQ133">
        <f t="shared" ref="BQ133:CG133" si="1">AVERAGE(BQ5:BQ132)</f>
        <v>0</v>
      </c>
      <c r="BR133">
        <f t="shared" si="1"/>
        <v>24.816458255798469</v>
      </c>
      <c r="BS133">
        <f t="shared" si="1"/>
        <v>14.232876681623415</v>
      </c>
      <c r="BT133">
        <f t="shared" si="1"/>
        <v>0</v>
      </c>
      <c r="BU133">
        <f t="shared" si="1"/>
        <v>0</v>
      </c>
      <c r="BV133">
        <f t="shared" si="1"/>
        <v>2.38037109375</v>
      </c>
      <c r="BW133">
        <f t="shared" si="1"/>
        <v>0</v>
      </c>
      <c r="BX133">
        <f t="shared" si="1"/>
        <v>318.26877780527468</v>
      </c>
      <c r="BY133">
        <f t="shared" si="1"/>
        <v>0.36321609015386469</v>
      </c>
      <c r="BZ133">
        <f t="shared" si="1"/>
        <v>386.91468038803322</v>
      </c>
      <c r="CA133">
        <f t="shared" si="1"/>
        <v>0.12126789699486404</v>
      </c>
      <c r="CB133">
        <f t="shared" si="1"/>
        <v>101.07123141898974</v>
      </c>
      <c r="CC133">
        <f t="shared" si="1"/>
        <v>464.01747840472513</v>
      </c>
      <c r="CD133">
        <f t="shared" si="1"/>
        <v>0</v>
      </c>
      <c r="CE133">
        <f t="shared" si="1"/>
        <v>11.541389328325703</v>
      </c>
      <c r="CF133">
        <f t="shared" si="1"/>
        <v>52.097213572625698</v>
      </c>
      <c r="CG133">
        <f t="shared" si="1"/>
        <v>628.84858062166109</v>
      </c>
      <c r="CH133">
        <f>AVERAGE(CH5:CH132)</f>
        <v>22185.9709781852</v>
      </c>
      <c r="CI133">
        <f>AVERAGE(CI5:CI132)</f>
        <v>16.328125</v>
      </c>
      <c r="CJ133">
        <f>AVERAGE(CJ5:CJ132)</f>
        <v>106.796875</v>
      </c>
    </row>
    <row r="134" spans="1:88" x14ac:dyDescent="0.2">
      <c r="A134" s="41" t="s">
        <v>240</v>
      </c>
      <c r="D134">
        <f>STDEV(D5:D132)</f>
        <v>4525.6941802308493</v>
      </c>
      <c r="E134">
        <f t="shared" ref="E134:BP134" si="2">STDEV(E5:E132)</f>
        <v>140.19379227515887</v>
      </c>
      <c r="F134">
        <f t="shared" si="2"/>
        <v>18.782523875267668</v>
      </c>
      <c r="G134">
        <f t="shared" si="2"/>
        <v>915.84443024364725</v>
      </c>
      <c r="H134">
        <f t="shared" si="2"/>
        <v>0</v>
      </c>
      <c r="I134">
        <f t="shared" si="2"/>
        <v>439.93386559396691</v>
      </c>
      <c r="J134">
        <f t="shared" si="2"/>
        <v>1823.2248664596846</v>
      </c>
      <c r="K134">
        <f t="shared" si="2"/>
        <v>9.6001749904132403</v>
      </c>
      <c r="L134">
        <f t="shared" si="2"/>
        <v>85.062715768641951</v>
      </c>
      <c r="M134">
        <f t="shared" si="2"/>
        <v>88.962755105945376</v>
      </c>
      <c r="N134">
        <f t="shared" si="2"/>
        <v>77.133227552600175</v>
      </c>
      <c r="O134">
        <f t="shared" si="2"/>
        <v>5592.765028018096</v>
      </c>
      <c r="P134">
        <f t="shared" si="2"/>
        <v>963.13635246122317</v>
      </c>
      <c r="Q134">
        <f t="shared" si="2"/>
        <v>858.13637903984022</v>
      </c>
      <c r="R134">
        <f t="shared" si="2"/>
        <v>1.5401046969195793E-2</v>
      </c>
      <c r="S134">
        <f t="shared" si="2"/>
        <v>0.10719898151087234</v>
      </c>
      <c r="T134">
        <f t="shared" si="2"/>
        <v>8652.3864619711021</v>
      </c>
      <c r="U134">
        <f t="shared" si="2"/>
        <v>353.60109538892692</v>
      </c>
      <c r="V134">
        <f t="shared" si="2"/>
        <v>22.263029168285289</v>
      </c>
      <c r="W134">
        <f t="shared" si="2"/>
        <v>1339.5589034731231</v>
      </c>
      <c r="X134">
        <f t="shared" si="2"/>
        <v>1492.5020943356487</v>
      </c>
      <c r="Y134">
        <f t="shared" si="2"/>
        <v>0</v>
      </c>
      <c r="Z134">
        <f t="shared" si="2"/>
        <v>6.2572343864616423E-2</v>
      </c>
      <c r="AA134">
        <f t="shared" si="2"/>
        <v>128.46907012592646</v>
      </c>
      <c r="AB134">
        <f t="shared" si="2"/>
        <v>8967.186639729116</v>
      </c>
      <c r="AC134">
        <f t="shared" si="2"/>
        <v>132.28559218413145</v>
      </c>
      <c r="AD134">
        <f t="shared" si="2"/>
        <v>22.540902655965848</v>
      </c>
      <c r="AE134">
        <f t="shared" si="2"/>
        <v>0</v>
      </c>
      <c r="AF134">
        <f t="shared" si="2"/>
        <v>1208.4071126504896</v>
      </c>
      <c r="AG134">
        <f t="shared" si="2"/>
        <v>202.96449360243568</v>
      </c>
      <c r="AH134">
        <f t="shared" si="2"/>
        <v>0</v>
      </c>
      <c r="AI134">
        <f t="shared" si="2"/>
        <v>342.37271774813638</v>
      </c>
      <c r="AJ134">
        <f t="shared" si="2"/>
        <v>0</v>
      </c>
      <c r="AK134">
        <f t="shared" si="2"/>
        <v>346.92583405424944</v>
      </c>
      <c r="AL134">
        <f t="shared" si="2"/>
        <v>59.505243223980031</v>
      </c>
      <c r="AM134">
        <f t="shared" si="2"/>
        <v>776.13612084960675</v>
      </c>
      <c r="AN134">
        <f t="shared" si="2"/>
        <v>87.888611377872422</v>
      </c>
      <c r="AO134">
        <f t="shared" si="2"/>
        <v>0</v>
      </c>
      <c r="AP134">
        <f t="shared" si="2"/>
        <v>196.81918992100083</v>
      </c>
      <c r="AQ134">
        <f t="shared" si="2"/>
        <v>203.29558486203544</v>
      </c>
      <c r="AR134">
        <f t="shared" si="2"/>
        <v>3.731495368526621E-2</v>
      </c>
      <c r="AS134">
        <f t="shared" si="2"/>
        <v>642.22938139619214</v>
      </c>
      <c r="AT134">
        <f t="shared" si="2"/>
        <v>106.34512741479075</v>
      </c>
      <c r="AU134">
        <f t="shared" si="2"/>
        <v>37.234088287884241</v>
      </c>
      <c r="AV134">
        <f t="shared" si="2"/>
        <v>35.065246987003754</v>
      </c>
      <c r="AW134">
        <f t="shared" si="2"/>
        <v>0</v>
      </c>
      <c r="AX134">
        <f t="shared" si="2"/>
        <v>167.74476617687995</v>
      </c>
      <c r="AY134">
        <f t="shared" si="2"/>
        <v>650.05722377933046</v>
      </c>
      <c r="AZ134">
        <f t="shared" si="2"/>
        <v>237.72234424114345</v>
      </c>
      <c r="BA134">
        <f t="shared" si="2"/>
        <v>0.96374708516592011</v>
      </c>
      <c r="BB134">
        <f t="shared" si="2"/>
        <v>2070.4767241610411</v>
      </c>
      <c r="BC134">
        <f t="shared" si="2"/>
        <v>349.35260710990576</v>
      </c>
      <c r="BD134">
        <f t="shared" si="2"/>
        <v>3.5488988247408128E-2</v>
      </c>
      <c r="BE134">
        <f t="shared" si="2"/>
        <v>0</v>
      </c>
      <c r="BF134">
        <f t="shared" si="2"/>
        <v>340.65596055361851</v>
      </c>
      <c r="BG134">
        <f t="shared" si="2"/>
        <v>36.592721666091919</v>
      </c>
      <c r="BH134">
        <f t="shared" si="2"/>
        <v>13.813592251090054</v>
      </c>
      <c r="BI134">
        <f t="shared" si="2"/>
        <v>3110.8671504703771</v>
      </c>
      <c r="BJ134">
        <f t="shared" si="2"/>
        <v>474.43086382931767</v>
      </c>
      <c r="BK134">
        <f t="shared" si="2"/>
        <v>21.833785836354014</v>
      </c>
      <c r="BL134">
        <f t="shared" si="2"/>
        <v>0</v>
      </c>
      <c r="BM134">
        <f t="shared" si="2"/>
        <v>0</v>
      </c>
      <c r="BN134">
        <f t="shared" si="2"/>
        <v>7254.8927356519962</v>
      </c>
      <c r="BO134">
        <f t="shared" si="2"/>
        <v>7364.2073117190675</v>
      </c>
      <c r="BP134">
        <f t="shared" si="2"/>
        <v>201.9818208024931</v>
      </c>
      <c r="BQ134">
        <f t="shared" ref="BQ134:CG134" si="3">STDEV(BQ5:BQ132)</f>
        <v>0</v>
      </c>
      <c r="BR134">
        <f t="shared" si="3"/>
        <v>163.23662617885768</v>
      </c>
      <c r="BS134">
        <f t="shared" si="3"/>
        <v>113.53699087874476</v>
      </c>
      <c r="BT134">
        <f t="shared" si="3"/>
        <v>0</v>
      </c>
      <c r="BU134">
        <f t="shared" si="3"/>
        <v>0</v>
      </c>
      <c r="BV134">
        <f t="shared" si="3"/>
        <v>26.930824674097025</v>
      </c>
      <c r="BW134">
        <f t="shared" si="3"/>
        <v>0</v>
      </c>
      <c r="BX134">
        <f t="shared" si="3"/>
        <v>1847.5319188999083</v>
      </c>
      <c r="BY134">
        <f t="shared" si="3"/>
        <v>2.7706905165759608</v>
      </c>
      <c r="BZ134">
        <f t="shared" si="3"/>
        <v>1948.9801529650017</v>
      </c>
      <c r="CA134">
        <f t="shared" si="3"/>
        <v>0.96631616626422268</v>
      </c>
      <c r="CB134">
        <f t="shared" si="3"/>
        <v>278.1480207620034</v>
      </c>
      <c r="CC134">
        <f t="shared" si="3"/>
        <v>917.70820341600631</v>
      </c>
      <c r="CD134">
        <f t="shared" si="3"/>
        <v>0</v>
      </c>
      <c r="CE134">
        <f t="shared" si="3"/>
        <v>71.899586662981307</v>
      </c>
      <c r="CF134">
        <f t="shared" si="3"/>
        <v>43.460887999781448</v>
      </c>
      <c r="CG134">
        <f t="shared" si="3"/>
        <v>1030.5064632842605</v>
      </c>
      <c r="CH134">
        <f>STDEV(CH5:CH132)</f>
        <v>14587.729467645679</v>
      </c>
      <c r="CI134">
        <f>STDEV(CI5:CI132)</f>
        <v>4.6956327087446983</v>
      </c>
      <c r="CJ134">
        <f>STDEV(CJ5:CJ132)</f>
        <v>44.219096486636722</v>
      </c>
    </row>
    <row r="135" spans="1:88" x14ac:dyDescent="0.2">
      <c r="A135" s="41" t="s">
        <v>268</v>
      </c>
      <c r="D135">
        <f>D134/(128^0.5)</f>
        <v>400.01863055221582</v>
      </c>
      <c r="E135">
        <f t="shared" ref="E135:BP135" si="4">E134/(128^0.5)</f>
        <v>12.391497649752882</v>
      </c>
      <c r="F135">
        <f t="shared" si="4"/>
        <v>1.6601562499999998</v>
      </c>
      <c r="G135">
        <f t="shared" si="4"/>
        <v>80.949975892151613</v>
      </c>
      <c r="H135">
        <f t="shared" si="4"/>
        <v>0</v>
      </c>
      <c r="I135">
        <f t="shared" si="4"/>
        <v>38.885027454388144</v>
      </c>
      <c r="J135">
        <f t="shared" si="4"/>
        <v>161.15183333769755</v>
      </c>
      <c r="K135">
        <f t="shared" si="4"/>
        <v>0.84854360453733757</v>
      </c>
      <c r="L135">
        <f t="shared" si="4"/>
        <v>7.518552893268823</v>
      </c>
      <c r="M135">
        <f t="shared" si="4"/>
        <v>7.8632709260565159</v>
      </c>
      <c r="N135">
        <f t="shared" si="4"/>
        <v>6.8176785321560782</v>
      </c>
      <c r="O135">
        <f t="shared" si="4"/>
        <v>494.33525961182085</v>
      </c>
      <c r="P135">
        <f t="shared" si="4"/>
        <v>85.130030754075946</v>
      </c>
      <c r="Q135">
        <f t="shared" si="4"/>
        <v>75.849256600242555</v>
      </c>
      <c r="R135">
        <f t="shared" si="4"/>
        <v>1.3612730936613587E-3</v>
      </c>
      <c r="S135">
        <f t="shared" si="4"/>
        <v>9.4751408453286456E-3</v>
      </c>
      <c r="T135">
        <f t="shared" si="4"/>
        <v>764.7701425883057</v>
      </c>
      <c r="U135">
        <f t="shared" si="4"/>
        <v>31.254216548062683</v>
      </c>
      <c r="V135">
        <f t="shared" si="4"/>
        <v>1.9677923618310538</v>
      </c>
      <c r="W135">
        <f t="shared" si="4"/>
        <v>118.40139805558265</v>
      </c>
      <c r="X135">
        <f t="shared" si="4"/>
        <v>131.91979397998267</v>
      </c>
      <c r="Y135">
        <f t="shared" si="4"/>
        <v>0</v>
      </c>
      <c r="Z135">
        <f t="shared" si="4"/>
        <v>5.5306660826758411E-3</v>
      </c>
      <c r="AA135">
        <f t="shared" si="4"/>
        <v>11.355168832346589</v>
      </c>
      <c r="AB135">
        <f t="shared" si="4"/>
        <v>792.59481013973345</v>
      </c>
      <c r="AC135">
        <f t="shared" si="4"/>
        <v>11.692504910834685</v>
      </c>
      <c r="AD135">
        <f t="shared" si="4"/>
        <v>1.9923531402624137</v>
      </c>
      <c r="AE135">
        <f t="shared" si="4"/>
        <v>0</v>
      </c>
      <c r="AF135">
        <f t="shared" si="4"/>
        <v>106.80910797365217</v>
      </c>
      <c r="AG135">
        <f t="shared" si="4"/>
        <v>17.939696220796989</v>
      </c>
      <c r="AH135">
        <f t="shared" si="4"/>
        <v>0</v>
      </c>
      <c r="AI135">
        <f t="shared" si="4"/>
        <v>30.26175880162188</v>
      </c>
      <c r="AJ135">
        <f t="shared" si="4"/>
        <v>0</v>
      </c>
      <c r="AK135">
        <f t="shared" si="4"/>
        <v>30.66420122856983</v>
      </c>
      <c r="AL135">
        <f t="shared" si="4"/>
        <v>5.2595701249788922</v>
      </c>
      <c r="AM135">
        <f t="shared" si="4"/>
        <v>68.601389272072325</v>
      </c>
      <c r="AN135">
        <f t="shared" si="4"/>
        <v>7.7683291367953426</v>
      </c>
      <c r="AO135">
        <f t="shared" si="4"/>
        <v>0</v>
      </c>
      <c r="AP135">
        <f t="shared" si="4"/>
        <v>17.396522982597833</v>
      </c>
      <c r="AQ135">
        <f t="shared" si="4"/>
        <v>17.968960830153812</v>
      </c>
      <c r="AR135">
        <f t="shared" si="4"/>
        <v>3.2982070988142108E-3</v>
      </c>
      <c r="AS135">
        <f t="shared" si="4"/>
        <v>56.76559383281112</v>
      </c>
      <c r="AT135">
        <f t="shared" si="4"/>
        <v>9.3996700926432446</v>
      </c>
      <c r="AU135">
        <f t="shared" si="4"/>
        <v>3.2910595399576938</v>
      </c>
      <c r="AV135">
        <f t="shared" si="4"/>
        <v>3.0993592410614381</v>
      </c>
      <c r="AW135">
        <f t="shared" si="4"/>
        <v>0</v>
      </c>
      <c r="AX135">
        <f t="shared" si="4"/>
        <v>14.826682709027953</v>
      </c>
      <c r="AY135">
        <f t="shared" si="4"/>
        <v>57.457483886708197</v>
      </c>
      <c r="AZ135">
        <f t="shared" si="4"/>
        <v>21.011885206559416</v>
      </c>
      <c r="BA135">
        <f t="shared" si="4"/>
        <v>8.5184012408698898E-2</v>
      </c>
      <c r="BB135">
        <f t="shared" si="4"/>
        <v>183.00601649289763</v>
      </c>
      <c r="BC135">
        <f t="shared" si="4"/>
        <v>30.878699689076754</v>
      </c>
      <c r="BD135">
        <f t="shared" si="4"/>
        <v>3.1368130308989969E-3</v>
      </c>
      <c r="BE135">
        <f t="shared" si="4"/>
        <v>0</v>
      </c>
      <c r="BF135">
        <f t="shared" si="4"/>
        <v>30.110017469885083</v>
      </c>
      <c r="BG135">
        <f t="shared" si="4"/>
        <v>3.2343702040206868</v>
      </c>
      <c r="BH135">
        <f t="shared" si="4"/>
        <v>1.2209605941614652</v>
      </c>
      <c r="BI135">
        <f t="shared" si="4"/>
        <v>274.96440718350942</v>
      </c>
      <c r="BJ135">
        <f t="shared" si="4"/>
        <v>41.934160127237753</v>
      </c>
      <c r="BK135">
        <f t="shared" si="4"/>
        <v>1.9298522529825897</v>
      </c>
      <c r="BL135">
        <f t="shared" si="4"/>
        <v>0</v>
      </c>
      <c r="BM135">
        <f t="shared" si="4"/>
        <v>0</v>
      </c>
      <c r="BN135">
        <f t="shared" si="4"/>
        <v>641.24798127006864</v>
      </c>
      <c r="BO135">
        <f t="shared" si="4"/>
        <v>650.91011602251342</v>
      </c>
      <c r="BP135">
        <f t="shared" si="4"/>
        <v>17.852839395731117</v>
      </c>
      <c r="BQ135">
        <f t="shared" ref="BQ135:CG135" si="5">BQ134/(128^0.5)</f>
        <v>0</v>
      </c>
      <c r="BR135">
        <f t="shared" si="5"/>
        <v>14.42821566363547</v>
      </c>
      <c r="BS135">
        <f t="shared" si="5"/>
        <v>10.03534702073445</v>
      </c>
      <c r="BT135">
        <f t="shared" si="5"/>
        <v>0</v>
      </c>
      <c r="BU135">
        <f t="shared" si="5"/>
        <v>0</v>
      </c>
      <c r="BV135">
        <f t="shared" si="5"/>
        <v>2.38037109375</v>
      </c>
      <c r="BW135">
        <f t="shared" si="5"/>
        <v>0</v>
      </c>
      <c r="BX135">
        <f t="shared" si="5"/>
        <v>163.30029353908995</v>
      </c>
      <c r="BY135">
        <f t="shared" si="5"/>
        <v>0.244896756605015</v>
      </c>
      <c r="BZ135">
        <f t="shared" si="5"/>
        <v>172.26713531994341</v>
      </c>
      <c r="CA135">
        <f t="shared" si="5"/>
        <v>8.5411089241952398E-2</v>
      </c>
      <c r="CB135">
        <f t="shared" si="5"/>
        <v>24.585043956803649</v>
      </c>
      <c r="CC135">
        <f t="shared" si="5"/>
        <v>81.114711723247694</v>
      </c>
      <c r="CD135">
        <f t="shared" si="5"/>
        <v>0</v>
      </c>
      <c r="CE135">
        <f t="shared" si="5"/>
        <v>6.3550856617379914</v>
      </c>
      <c r="CF135">
        <f t="shared" si="5"/>
        <v>3.8414360776293135</v>
      </c>
      <c r="CG135">
        <f t="shared" si="5"/>
        <v>91.084763530608313</v>
      </c>
      <c r="CH135">
        <f>CH134/(128^0.5)</f>
        <v>1289.3853035858854</v>
      </c>
      <c r="CI135">
        <f>CI134/(128^0.5)</f>
        <v>0.41503921628934159</v>
      </c>
      <c r="CJ135">
        <f>CJ134/(128^0.5)</f>
        <v>3.9084528729553827</v>
      </c>
    </row>
    <row r="138" spans="1:88" x14ac:dyDescent="0.2">
      <c r="A138" s="41" t="s">
        <v>355</v>
      </c>
      <c r="B138">
        <v>11</v>
      </c>
      <c r="C138">
        <v>247</v>
      </c>
      <c r="D138">
        <v>9514.4550261785207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9514.4550261785207</v>
      </c>
      <c r="P138">
        <v>0</v>
      </c>
      <c r="Q138">
        <v>0</v>
      </c>
      <c r="R138">
        <v>0</v>
      </c>
      <c r="S138">
        <v>0</v>
      </c>
      <c r="T138">
        <v>25933.855118353273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25933.855118353273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437.86428137123426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57.114037236404933</v>
      </c>
      <c r="AU138">
        <v>0</v>
      </c>
      <c r="AV138">
        <v>0</v>
      </c>
      <c r="AW138">
        <v>0</v>
      </c>
      <c r="AX138">
        <v>0</v>
      </c>
      <c r="AY138">
        <v>9763.4448296444389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248.92846396069424</v>
      </c>
      <c r="BG138">
        <v>0</v>
      </c>
      <c r="BH138">
        <v>0</v>
      </c>
      <c r="BI138">
        <v>10507.351612212771</v>
      </c>
      <c r="BJ138">
        <v>318.09133598284416</v>
      </c>
      <c r="BK138">
        <v>0</v>
      </c>
      <c r="BL138">
        <v>0</v>
      </c>
      <c r="BM138">
        <v>0</v>
      </c>
      <c r="BN138">
        <v>4039.4401757501005</v>
      </c>
      <c r="BO138">
        <v>4357.5315117329446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27.770197870674821</v>
      </c>
      <c r="CG138">
        <v>27.770197870674821</v>
      </c>
      <c r="CH138">
        <v>50340.963466348192</v>
      </c>
      <c r="CI138">
        <v>12</v>
      </c>
      <c r="CJ138">
        <v>106</v>
      </c>
    </row>
    <row r="139" spans="1:88" x14ac:dyDescent="0.2">
      <c r="A139" s="41" t="s">
        <v>355</v>
      </c>
      <c r="B139">
        <v>12</v>
      </c>
      <c r="C139">
        <v>110</v>
      </c>
      <c r="D139">
        <v>2870.7242570140443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2870.7242570140443</v>
      </c>
      <c r="P139">
        <v>563.54680016730367</v>
      </c>
      <c r="Q139">
        <v>0</v>
      </c>
      <c r="R139">
        <v>0</v>
      </c>
      <c r="S139">
        <v>0</v>
      </c>
      <c r="T139">
        <v>0</v>
      </c>
      <c r="U139">
        <v>486.23812459083422</v>
      </c>
      <c r="V139">
        <v>0</v>
      </c>
      <c r="W139">
        <v>0</v>
      </c>
      <c r="X139">
        <v>1624.8508847285632</v>
      </c>
      <c r="Y139">
        <v>0</v>
      </c>
      <c r="Z139">
        <v>0</v>
      </c>
      <c r="AA139">
        <v>80.985514504908892</v>
      </c>
      <c r="AB139">
        <v>2755.6213239916096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244.49609871054292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32.755467643112482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248.92846396069424</v>
      </c>
      <c r="BG139">
        <v>0</v>
      </c>
      <c r="BH139">
        <v>10.964901018865781</v>
      </c>
      <c r="BI139">
        <v>537.14493133321548</v>
      </c>
      <c r="BJ139">
        <v>0</v>
      </c>
      <c r="BK139">
        <v>0</v>
      </c>
      <c r="BL139">
        <v>0</v>
      </c>
      <c r="BM139">
        <v>0</v>
      </c>
      <c r="BN139">
        <v>15147.900659062876</v>
      </c>
      <c r="BO139">
        <v>15147.900659062876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46.873559471882473</v>
      </c>
      <c r="CC139">
        <v>0</v>
      </c>
      <c r="CD139">
        <v>0</v>
      </c>
      <c r="CE139">
        <v>0</v>
      </c>
      <c r="CF139">
        <v>21.432899033837813</v>
      </c>
      <c r="CG139">
        <v>68.306458505720286</v>
      </c>
      <c r="CH139">
        <v>21379.697629907463</v>
      </c>
      <c r="CI139">
        <v>18</v>
      </c>
      <c r="CJ139">
        <v>114</v>
      </c>
    </row>
    <row r="140" spans="1:88" x14ac:dyDescent="0.2">
      <c r="A140" s="41" t="s">
        <v>355</v>
      </c>
      <c r="C140">
        <v>111</v>
      </c>
      <c r="D140">
        <v>5233.3858686859057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5233.3858686859057</v>
      </c>
      <c r="P140">
        <v>0</v>
      </c>
      <c r="Q140">
        <v>1006.3414397267468</v>
      </c>
      <c r="R140">
        <v>0</v>
      </c>
      <c r="S140">
        <v>0</v>
      </c>
      <c r="T140">
        <v>8891.6074691496942</v>
      </c>
      <c r="U140">
        <v>586.95706804521217</v>
      </c>
      <c r="V140">
        <v>3.9112516180267258</v>
      </c>
      <c r="W140">
        <v>2234.8021044952443</v>
      </c>
      <c r="X140">
        <v>0</v>
      </c>
      <c r="Y140">
        <v>0</v>
      </c>
      <c r="Z140">
        <v>0</v>
      </c>
      <c r="AA140">
        <v>15.023414313213864</v>
      </c>
      <c r="AB140">
        <v>12738.642747348138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44.441138743501973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244.49609871054292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98.336011053719943</v>
      </c>
      <c r="BA140">
        <v>1.66875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83.944873923971386</v>
      </c>
      <c r="BH140">
        <v>0</v>
      </c>
      <c r="BI140">
        <v>472.88687243173621</v>
      </c>
      <c r="BJ140">
        <v>1060.3044532761471</v>
      </c>
      <c r="BK140">
        <v>0</v>
      </c>
      <c r="BL140">
        <v>0</v>
      </c>
      <c r="BM140">
        <v>0</v>
      </c>
      <c r="BN140">
        <v>67324.002929168346</v>
      </c>
      <c r="BO140">
        <v>68384.307382444487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549.83953049725801</v>
      </c>
      <c r="CC140">
        <v>1602.5511602027464</v>
      </c>
      <c r="CD140">
        <v>0</v>
      </c>
      <c r="CE140">
        <v>0</v>
      </c>
      <c r="CF140">
        <v>70.635995938350433</v>
      </c>
      <c r="CG140">
        <v>2223.0266866383549</v>
      </c>
      <c r="CH140">
        <v>89052.249557548625</v>
      </c>
      <c r="CI140">
        <v>20</v>
      </c>
      <c r="CJ140">
        <v>310</v>
      </c>
    </row>
    <row r="141" spans="1:88" x14ac:dyDescent="0.2">
      <c r="A141" s="41" t="s">
        <v>355</v>
      </c>
      <c r="C141">
        <v>117</v>
      </c>
      <c r="D141">
        <v>11615.004532961215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11615.004532961215</v>
      </c>
      <c r="P141">
        <v>2041.4313465316766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759.67819720000477</v>
      </c>
      <c r="Y141">
        <v>0</v>
      </c>
      <c r="Z141">
        <v>0</v>
      </c>
      <c r="AA141">
        <v>0</v>
      </c>
      <c r="AB141">
        <v>2801.1095437316812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801.89024778739986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2058.788398429685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472.94627874677929</v>
      </c>
      <c r="AZ141">
        <v>423.40532317837847</v>
      </c>
      <c r="BA141">
        <v>2.78125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3759.8114981422423</v>
      </c>
      <c r="BJ141">
        <v>0</v>
      </c>
      <c r="BK141">
        <v>0</v>
      </c>
      <c r="BL141">
        <v>0</v>
      </c>
      <c r="BM141">
        <v>0</v>
      </c>
      <c r="BN141">
        <v>5722.5402489793087</v>
      </c>
      <c r="BO141">
        <v>5722.5402489793087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2.905203027992143</v>
      </c>
      <c r="CG141">
        <v>2.905203027992143</v>
      </c>
      <c r="CH141">
        <v>23901.37102684244</v>
      </c>
      <c r="CI141">
        <v>13</v>
      </c>
      <c r="CJ141">
        <v>93</v>
      </c>
    </row>
    <row r="142" spans="1:88" x14ac:dyDescent="0.2">
      <c r="A142" s="41" t="s">
        <v>355</v>
      </c>
      <c r="C142">
        <v>129</v>
      </c>
      <c r="D142">
        <v>12974.350216786239</v>
      </c>
      <c r="E142">
        <v>0</v>
      </c>
      <c r="F142">
        <v>0</v>
      </c>
      <c r="G142">
        <v>655.98749999999995</v>
      </c>
      <c r="H142">
        <v>0</v>
      </c>
      <c r="I142">
        <v>0</v>
      </c>
      <c r="J142">
        <v>0</v>
      </c>
      <c r="K142">
        <v>0</v>
      </c>
      <c r="L142">
        <v>97.587051405503814</v>
      </c>
      <c r="M142">
        <v>242.00460433547849</v>
      </c>
      <c r="N142">
        <v>0</v>
      </c>
      <c r="O142">
        <v>13969.92937252722</v>
      </c>
      <c r="P142">
        <v>0</v>
      </c>
      <c r="Q142">
        <v>0</v>
      </c>
      <c r="R142">
        <v>0</v>
      </c>
      <c r="S142">
        <v>0</v>
      </c>
      <c r="T142">
        <v>740.96728909580781</v>
      </c>
      <c r="U142">
        <v>0</v>
      </c>
      <c r="V142">
        <v>0</v>
      </c>
      <c r="W142">
        <v>7.1903552614113293</v>
      </c>
      <c r="X142">
        <v>0</v>
      </c>
      <c r="Y142">
        <v>0</v>
      </c>
      <c r="Z142">
        <v>0</v>
      </c>
      <c r="AA142">
        <v>0.58141968345199269</v>
      </c>
      <c r="AB142">
        <v>748.73906404067111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12.384593506362863</v>
      </c>
      <c r="AU142">
        <v>4.5080222907771104</v>
      </c>
      <c r="AV142">
        <v>0</v>
      </c>
      <c r="AW142">
        <v>0</v>
      </c>
      <c r="AX142">
        <v>0</v>
      </c>
      <c r="AY142">
        <v>887.58589360403994</v>
      </c>
      <c r="AZ142">
        <v>0</v>
      </c>
      <c r="BA142">
        <v>2.2250000000000001</v>
      </c>
      <c r="BB142">
        <v>0</v>
      </c>
      <c r="BC142">
        <v>0</v>
      </c>
      <c r="BD142">
        <v>0</v>
      </c>
      <c r="BE142">
        <v>0</v>
      </c>
      <c r="BF142">
        <v>248.92846396069424</v>
      </c>
      <c r="BG142">
        <v>0</v>
      </c>
      <c r="BH142">
        <v>0</v>
      </c>
      <c r="BI142">
        <v>1155.6319733618743</v>
      </c>
      <c r="BJ142">
        <v>318.09133598284416</v>
      </c>
      <c r="BK142">
        <v>0</v>
      </c>
      <c r="BL142">
        <v>0</v>
      </c>
      <c r="BM142">
        <v>0</v>
      </c>
      <c r="BN142">
        <v>8078.880351500201</v>
      </c>
      <c r="BO142">
        <v>8396.9716874830447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9.1238067889973156</v>
      </c>
      <c r="CC142">
        <v>0</v>
      </c>
      <c r="CD142">
        <v>0</v>
      </c>
      <c r="CE142">
        <v>0</v>
      </c>
      <c r="CF142">
        <v>75.03649275652603</v>
      </c>
      <c r="CG142">
        <v>84.160299545523344</v>
      </c>
      <c r="CH142">
        <v>24355.432396958335</v>
      </c>
      <c r="CI142">
        <v>19</v>
      </c>
      <c r="CJ142">
        <v>144</v>
      </c>
    </row>
    <row r="143" spans="1:88" x14ac:dyDescent="0.2">
      <c r="A143" s="41" t="s">
        <v>355</v>
      </c>
      <c r="C143">
        <v>162</v>
      </c>
      <c r="D143">
        <v>49.795084102369508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49.795084102369508</v>
      </c>
      <c r="P143">
        <v>0</v>
      </c>
      <c r="Q143">
        <v>1006.3414397267468</v>
      </c>
      <c r="R143">
        <v>0</v>
      </c>
      <c r="S143">
        <v>0</v>
      </c>
      <c r="T143">
        <v>2222.9018672874236</v>
      </c>
      <c r="U143">
        <v>0</v>
      </c>
      <c r="V143">
        <v>0</v>
      </c>
      <c r="W143">
        <v>0</v>
      </c>
      <c r="X143">
        <v>1519.3563944000095</v>
      </c>
      <c r="Y143">
        <v>0</v>
      </c>
      <c r="Z143">
        <v>0</v>
      </c>
      <c r="AA143">
        <v>7.5117071566069322</v>
      </c>
      <c r="AB143">
        <v>4756.1114085707877</v>
      </c>
      <c r="AC143">
        <v>0</v>
      </c>
      <c r="AD143">
        <v>0</v>
      </c>
      <c r="AE143">
        <v>0</v>
      </c>
      <c r="AF143">
        <v>0</v>
      </c>
      <c r="AG143">
        <v>481.70712817666475</v>
      </c>
      <c r="AH143">
        <v>0</v>
      </c>
      <c r="AI143">
        <v>211.39242031612073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18.262793690314659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83.944873923971386</v>
      </c>
      <c r="BH143">
        <v>0</v>
      </c>
      <c r="BI143">
        <v>795.30721610707155</v>
      </c>
      <c r="BJ143">
        <v>0</v>
      </c>
      <c r="BK143">
        <v>0</v>
      </c>
      <c r="BL143">
        <v>0.56623044088770236</v>
      </c>
      <c r="BM143">
        <v>0</v>
      </c>
      <c r="BN143">
        <v>3029.5801318125755</v>
      </c>
      <c r="BO143">
        <v>3030.1463622534634</v>
      </c>
      <c r="BP143">
        <v>0</v>
      </c>
      <c r="BQ143">
        <v>0</v>
      </c>
      <c r="BR143">
        <v>818.5927999638775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818.5927999638775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8.2314085793110721</v>
      </c>
      <c r="CG143">
        <v>8.2314085793110721</v>
      </c>
      <c r="CH143">
        <v>9458.1842795768807</v>
      </c>
      <c r="CI143">
        <v>13</v>
      </c>
      <c r="CJ143">
        <v>67</v>
      </c>
    </row>
    <row r="144" spans="1:88" x14ac:dyDescent="0.2">
      <c r="A144" s="41" t="s">
        <v>355</v>
      </c>
      <c r="C144">
        <v>163</v>
      </c>
      <c r="D144">
        <v>6003.845154998321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6003.845154998321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4437.9294680202001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4437.9294680202001</v>
      </c>
      <c r="BJ144">
        <v>0</v>
      </c>
      <c r="BK144">
        <v>0</v>
      </c>
      <c r="BL144">
        <v>0</v>
      </c>
      <c r="BM144">
        <v>0</v>
      </c>
      <c r="BN144">
        <v>3029.5801318125755</v>
      </c>
      <c r="BO144">
        <v>3029.5801318125755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6.778807065315001</v>
      </c>
      <c r="CG144">
        <v>6.778807065315001</v>
      </c>
      <c r="CH144">
        <v>13478.133561896413</v>
      </c>
      <c r="CI144">
        <v>5</v>
      </c>
      <c r="CJ144">
        <v>60</v>
      </c>
    </row>
    <row r="145" spans="1:88" x14ac:dyDescent="0.2">
      <c r="A145" s="41" t="s">
        <v>355</v>
      </c>
      <c r="C145">
        <v>164</v>
      </c>
      <c r="D145">
        <v>2311.3778589372478</v>
      </c>
      <c r="E145">
        <v>0</v>
      </c>
      <c r="F145">
        <v>0</v>
      </c>
      <c r="G145">
        <v>1394.2124999999999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3705.5903589372474</v>
      </c>
      <c r="P145">
        <v>0</v>
      </c>
      <c r="Q145">
        <v>2012.6828794534936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2012.6828794534936</v>
      </c>
      <c r="AC145">
        <v>0</v>
      </c>
      <c r="AD145">
        <v>0</v>
      </c>
      <c r="AE145">
        <v>0</v>
      </c>
      <c r="AF145">
        <v>1019.3675821639105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4881.7224148222194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5901.0899969861302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22.159199790835846</v>
      </c>
      <c r="CG145">
        <v>22.159199790835846</v>
      </c>
      <c r="CH145">
        <v>11641.522435167704</v>
      </c>
      <c r="CI145">
        <v>7</v>
      </c>
      <c r="CJ145">
        <v>34</v>
      </c>
    </row>
    <row r="146" spans="1:88" x14ac:dyDescent="0.2">
      <c r="A146" s="41" t="s">
        <v>355</v>
      </c>
      <c r="C146">
        <v>165</v>
      </c>
      <c r="D146">
        <v>4157.6115069677844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484.00920867095698</v>
      </c>
      <c r="N146">
        <v>0</v>
      </c>
      <c r="O146">
        <v>4641.6207156387418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998.39416525239915</v>
      </c>
      <c r="AH146">
        <v>0</v>
      </c>
      <c r="AI146">
        <v>590.49782747127915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0.28343781399777773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15532.753138070699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746.78539188208276</v>
      </c>
      <c r="BG146">
        <v>0</v>
      </c>
      <c r="BH146">
        <v>0</v>
      </c>
      <c r="BI146">
        <v>17868.713960490459</v>
      </c>
      <c r="BJ146">
        <v>0</v>
      </c>
      <c r="BK146">
        <v>0</v>
      </c>
      <c r="BL146">
        <v>0</v>
      </c>
      <c r="BM146">
        <v>0</v>
      </c>
      <c r="BN146">
        <v>2019.7200878750502</v>
      </c>
      <c r="BO146">
        <v>2019.7200878750502</v>
      </c>
      <c r="BP146">
        <v>0</v>
      </c>
      <c r="BQ146">
        <v>0</v>
      </c>
      <c r="BR146">
        <v>1171.7224536108345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1171.7224536108345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25701.777217615087</v>
      </c>
      <c r="CI146">
        <v>10</v>
      </c>
      <c r="CJ146">
        <v>60</v>
      </c>
    </row>
    <row r="147" spans="1:88" x14ac:dyDescent="0.2">
      <c r="A147" s="41" t="s">
        <v>355</v>
      </c>
      <c r="C147">
        <v>166</v>
      </c>
      <c r="D147">
        <v>268.94359042953022</v>
      </c>
      <c r="E147">
        <v>0</v>
      </c>
      <c r="F147">
        <v>0</v>
      </c>
      <c r="G147">
        <v>4480.9875000000002</v>
      </c>
      <c r="H147">
        <v>0</v>
      </c>
      <c r="I147">
        <v>0</v>
      </c>
      <c r="J147">
        <v>27012.852180651833</v>
      </c>
      <c r="K147">
        <v>0</v>
      </c>
      <c r="L147">
        <v>0</v>
      </c>
      <c r="M147">
        <v>0</v>
      </c>
      <c r="N147">
        <v>0</v>
      </c>
      <c r="O147">
        <v>31762.78327108136</v>
      </c>
      <c r="P147">
        <v>340.23855775527943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340.23855775527943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44379.294680201994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497.85692792138849</v>
      </c>
      <c r="BG147">
        <v>0</v>
      </c>
      <c r="BH147">
        <v>0</v>
      </c>
      <c r="BI147">
        <v>44877.151608123386</v>
      </c>
      <c r="BJ147">
        <v>0</v>
      </c>
      <c r="BK147">
        <v>0</v>
      </c>
      <c r="BL147">
        <v>0</v>
      </c>
      <c r="BM147">
        <v>0</v>
      </c>
      <c r="BN147">
        <v>1009.8600439375251</v>
      </c>
      <c r="BO147">
        <v>1009.8600439375251</v>
      </c>
      <c r="BP147">
        <v>0</v>
      </c>
      <c r="BQ147">
        <v>0</v>
      </c>
      <c r="BR147">
        <v>1171.7224536108345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1171.7224536108345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79161.755934508386</v>
      </c>
      <c r="CI147">
        <v>10</v>
      </c>
      <c r="CJ147">
        <v>114</v>
      </c>
    </row>
    <row r="148" spans="1:88" x14ac:dyDescent="0.2">
      <c r="A148" s="41" t="s">
        <v>355</v>
      </c>
      <c r="C148">
        <v>167</v>
      </c>
      <c r="D148">
        <v>6468.9893659050322</v>
      </c>
      <c r="E148">
        <v>0</v>
      </c>
      <c r="F148">
        <v>0</v>
      </c>
      <c r="G148">
        <v>2545.5374999999999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242.00460433547849</v>
      </c>
      <c r="N148">
        <v>0</v>
      </c>
      <c r="O148">
        <v>9256.5314702405103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1355.1855333305457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5932.2375000000002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1033.6396409228757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44379.294680201994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52700.357354455416</v>
      </c>
      <c r="BJ148">
        <v>0</v>
      </c>
      <c r="BK148">
        <v>0</v>
      </c>
      <c r="BL148">
        <v>0</v>
      </c>
      <c r="BM148">
        <v>0</v>
      </c>
      <c r="BN148">
        <v>1346.4800585833668</v>
      </c>
      <c r="BO148">
        <v>1346.4800585833668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801.27558010137318</v>
      </c>
      <c r="CD148">
        <v>0</v>
      </c>
      <c r="CE148">
        <v>0</v>
      </c>
      <c r="CF148">
        <v>1.6947017663287502</v>
      </c>
      <c r="CG148">
        <v>802.97028186770194</v>
      </c>
      <c r="CH148">
        <v>64106.339165146986</v>
      </c>
      <c r="CI148">
        <v>11</v>
      </c>
      <c r="CJ148">
        <v>131</v>
      </c>
    </row>
    <row r="149" spans="1:88" x14ac:dyDescent="0.2">
      <c r="A149" s="41" t="s">
        <v>355</v>
      </c>
      <c r="C149">
        <v>168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680.47711551055886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680.47711551055886</v>
      </c>
      <c r="AC149">
        <v>0</v>
      </c>
      <c r="AD149">
        <v>0</v>
      </c>
      <c r="AE149">
        <v>0</v>
      </c>
      <c r="AF149">
        <v>0</v>
      </c>
      <c r="AG149">
        <v>963.41425635332951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1388.8</v>
      </c>
      <c r="AN149">
        <v>0</v>
      </c>
      <c r="AO149">
        <v>0</v>
      </c>
      <c r="AP149">
        <v>0</v>
      </c>
      <c r="AQ149">
        <v>0</v>
      </c>
      <c r="AR149">
        <v>0.14171890699888887</v>
      </c>
      <c r="AS149">
        <v>686.26279947656167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443.79294680201997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248.92846396069424</v>
      </c>
      <c r="BG149">
        <v>0</v>
      </c>
      <c r="BH149">
        <v>0</v>
      </c>
      <c r="BI149">
        <v>3731.3401854996041</v>
      </c>
      <c r="BJ149">
        <v>0</v>
      </c>
      <c r="BK149">
        <v>0</v>
      </c>
      <c r="BL149">
        <v>0</v>
      </c>
      <c r="BM149">
        <v>0</v>
      </c>
      <c r="BN149">
        <v>3029.5801318125755</v>
      </c>
      <c r="BO149">
        <v>3029.5801318125755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7441.3974328227378</v>
      </c>
      <c r="CI149">
        <v>8</v>
      </c>
      <c r="CJ149">
        <v>18</v>
      </c>
    </row>
    <row r="150" spans="1:88" x14ac:dyDescent="0.2">
      <c r="A150" s="41" t="s">
        <v>355</v>
      </c>
      <c r="C150">
        <v>192</v>
      </c>
      <c r="D150">
        <v>9248.9271785191722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9248.9271785191722</v>
      </c>
      <c r="P150">
        <v>0</v>
      </c>
      <c r="Q150">
        <v>1006.3414397267468</v>
      </c>
      <c r="R150">
        <v>0</v>
      </c>
      <c r="S150">
        <v>0</v>
      </c>
      <c r="T150">
        <v>740.96728909580781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0.58141968345199269</v>
      </c>
      <c r="AB150">
        <v>1747.8901485060067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590.49782747127915</v>
      </c>
      <c r="AJ150">
        <v>0</v>
      </c>
      <c r="AK150">
        <v>286.87830370223014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686.26279947656167</v>
      </c>
      <c r="AT150">
        <v>330.50902762488647</v>
      </c>
      <c r="AU150">
        <v>4.8172324814035568</v>
      </c>
      <c r="AV150">
        <v>0</v>
      </c>
      <c r="AW150">
        <v>0</v>
      </c>
      <c r="AX150">
        <v>0</v>
      </c>
      <c r="AY150">
        <v>443.79294680201997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2342.7581375583809</v>
      </c>
      <c r="BJ150">
        <v>0</v>
      </c>
      <c r="BK150">
        <v>0</v>
      </c>
      <c r="BL150">
        <v>0</v>
      </c>
      <c r="BM150">
        <v>0</v>
      </c>
      <c r="BN150">
        <v>1009.8600439375251</v>
      </c>
      <c r="BO150">
        <v>1009.8600439375251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400.63779005068659</v>
      </c>
      <c r="CD150">
        <v>0</v>
      </c>
      <c r="CE150">
        <v>0</v>
      </c>
      <c r="CF150">
        <v>176.9174746505835</v>
      </c>
      <c r="CG150">
        <v>577.55526470127006</v>
      </c>
      <c r="CH150">
        <v>14926.990773222355</v>
      </c>
      <c r="CI150">
        <v>18</v>
      </c>
      <c r="CJ150">
        <v>96</v>
      </c>
    </row>
    <row r="151" spans="1:88" x14ac:dyDescent="0.2">
      <c r="A151" s="41" t="s">
        <v>355</v>
      </c>
      <c r="C151">
        <v>193</v>
      </c>
      <c r="D151">
        <v>1308.3464671714764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1308.3464671714764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0.50256124877797914</v>
      </c>
      <c r="AA151">
        <v>7.8024169983329283</v>
      </c>
      <c r="AB151">
        <v>8.3049782471109079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4.6626273860903336</v>
      </c>
      <c r="AV151">
        <v>0</v>
      </c>
      <c r="AW151">
        <v>0</v>
      </c>
      <c r="AX151">
        <v>0</v>
      </c>
      <c r="AY151">
        <v>1331.3788404060599</v>
      </c>
      <c r="AZ151">
        <v>0</v>
      </c>
      <c r="BA151">
        <v>0.27812500000000001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1336.3195927921504</v>
      </c>
      <c r="BJ151">
        <v>636.18267196568831</v>
      </c>
      <c r="BK151">
        <v>0</v>
      </c>
      <c r="BL151">
        <v>0</v>
      </c>
      <c r="BM151">
        <v>0</v>
      </c>
      <c r="BN151">
        <v>1683.1000732292086</v>
      </c>
      <c r="BO151">
        <v>2319.282745194897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180.64378087950303</v>
      </c>
      <c r="CC151">
        <v>0</v>
      </c>
      <c r="CD151">
        <v>0</v>
      </c>
      <c r="CE151">
        <v>0</v>
      </c>
      <c r="CF151">
        <v>53.318801194168167</v>
      </c>
      <c r="CG151">
        <v>233.9625820736712</v>
      </c>
      <c r="CH151">
        <v>5206.2163654793048</v>
      </c>
      <c r="CI151">
        <v>14</v>
      </c>
      <c r="CJ151">
        <v>91</v>
      </c>
    </row>
    <row r="152" spans="1:88" x14ac:dyDescent="0.2">
      <c r="A152" s="41" t="s">
        <v>355</v>
      </c>
      <c r="C152">
        <v>194</v>
      </c>
      <c r="D152">
        <v>1809.8621630543621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1809.8621630543621</v>
      </c>
      <c r="P152">
        <v>340.23855775527943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7.5117071566069322</v>
      </c>
      <c r="AB152">
        <v>347.75026491188635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12.175195793543107</v>
      </c>
      <c r="AU152">
        <v>13.524066872331332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0.55625000000000002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26.255512665874438</v>
      </c>
      <c r="BJ152">
        <v>0</v>
      </c>
      <c r="BK152">
        <v>0</v>
      </c>
      <c r="BL152">
        <v>0</v>
      </c>
      <c r="BM152">
        <v>0</v>
      </c>
      <c r="BN152">
        <v>2692.9601171667337</v>
      </c>
      <c r="BO152">
        <v>2692.9601171667337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44.318399581671692</v>
      </c>
      <c r="CG152">
        <v>44.318399581671692</v>
      </c>
      <c r="CH152">
        <v>4921.1464573805288</v>
      </c>
      <c r="CI152">
        <v>10</v>
      </c>
      <c r="CJ152">
        <v>54</v>
      </c>
    </row>
    <row r="153" spans="1:88" x14ac:dyDescent="0.2">
      <c r="A153" s="41" t="s">
        <v>355</v>
      </c>
      <c r="C153">
        <v>195</v>
      </c>
      <c r="D153">
        <v>2616.6929343429529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2616.6929343429529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3.9112516180267258</v>
      </c>
      <c r="W153">
        <v>0</v>
      </c>
      <c r="X153">
        <v>0</v>
      </c>
      <c r="Y153">
        <v>0</v>
      </c>
      <c r="Z153">
        <v>0</v>
      </c>
      <c r="AA153">
        <v>7.8024169983329283</v>
      </c>
      <c r="AB153">
        <v>11.713668616359655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37.153780519088585</v>
      </c>
      <c r="AU153">
        <v>4.5080222907771104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0.27812500000000001</v>
      </c>
      <c r="BB153">
        <v>0</v>
      </c>
      <c r="BC153">
        <v>0</v>
      </c>
      <c r="BD153">
        <v>0</v>
      </c>
      <c r="BE153">
        <v>0</v>
      </c>
      <c r="BF153">
        <v>248.92846396069424</v>
      </c>
      <c r="BG153">
        <v>0</v>
      </c>
      <c r="BH153">
        <v>0</v>
      </c>
      <c r="BI153">
        <v>290.86839177055992</v>
      </c>
      <c r="BJ153">
        <v>106.03044532761471</v>
      </c>
      <c r="BK153">
        <v>0</v>
      </c>
      <c r="BL153">
        <v>0</v>
      </c>
      <c r="BM153">
        <v>0</v>
      </c>
      <c r="BN153">
        <v>1346.4800585833668</v>
      </c>
      <c r="BO153">
        <v>1452.5105039109815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66.477599372507541</v>
      </c>
      <c r="CG153">
        <v>66.477599372507541</v>
      </c>
      <c r="CH153">
        <v>4438.2630980133617</v>
      </c>
      <c r="CI153">
        <v>14</v>
      </c>
      <c r="CJ153">
        <v>75</v>
      </c>
    </row>
    <row r="154" spans="1:88" x14ac:dyDescent="0.2">
      <c r="A154" s="41" t="s">
        <v>355</v>
      </c>
      <c r="C154">
        <v>197</v>
      </c>
      <c r="D154">
        <v>268.94359042953022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25.477208029281577</v>
      </c>
      <c r="M154">
        <v>242.00460433547849</v>
      </c>
      <c r="N154">
        <v>0</v>
      </c>
      <c r="O154">
        <v>536.42540279429033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7.5117071566069322</v>
      </c>
      <c r="AB154">
        <v>7.5117071566069322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77.470808054917157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77.470808054917157</v>
      </c>
      <c r="BJ154">
        <v>0</v>
      </c>
      <c r="BK154">
        <v>0</v>
      </c>
      <c r="BL154">
        <v>0</v>
      </c>
      <c r="BM154">
        <v>0</v>
      </c>
      <c r="BN154">
        <v>673.24002929168341</v>
      </c>
      <c r="BO154">
        <v>673.24002929168341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90.858393710524865</v>
      </c>
      <c r="CG154">
        <v>90.858393710524865</v>
      </c>
      <c r="CH154">
        <v>1385.5063410080229</v>
      </c>
      <c r="CI154">
        <v>10</v>
      </c>
      <c r="CJ154">
        <v>69</v>
      </c>
    </row>
    <row r="155" spans="1:88" x14ac:dyDescent="0.2">
      <c r="A155" s="41" t="s">
        <v>355</v>
      </c>
      <c r="C155">
        <v>207</v>
      </c>
      <c r="D155">
        <v>2943.1826908853282</v>
      </c>
      <c r="E155">
        <v>0</v>
      </c>
      <c r="F155">
        <v>0</v>
      </c>
      <c r="G155">
        <v>655.98749999999995</v>
      </c>
      <c r="H155">
        <v>0</v>
      </c>
      <c r="I155">
        <v>0</v>
      </c>
      <c r="J155">
        <v>0</v>
      </c>
      <c r="K155">
        <v>0</v>
      </c>
      <c r="L155">
        <v>236.3539157445052</v>
      </c>
      <c r="M155">
        <v>0</v>
      </c>
      <c r="N155">
        <v>0</v>
      </c>
      <c r="O155">
        <v>3835.5241066298336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809.91355729585462</v>
      </c>
      <c r="AQ155">
        <v>0</v>
      </c>
      <c r="AR155">
        <v>0</v>
      </c>
      <c r="AS155">
        <v>0</v>
      </c>
      <c r="AT155">
        <v>195.692503296301</v>
      </c>
      <c r="AU155">
        <v>4.5080222907771104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248.92846396069424</v>
      </c>
      <c r="BG155">
        <v>0</v>
      </c>
      <c r="BH155">
        <v>0</v>
      </c>
      <c r="BI155">
        <v>1259.042546843627</v>
      </c>
      <c r="BJ155">
        <v>0</v>
      </c>
      <c r="BK155">
        <v>0</v>
      </c>
      <c r="BL155">
        <v>0</v>
      </c>
      <c r="BM155">
        <v>0</v>
      </c>
      <c r="BN155">
        <v>673.24002929168341</v>
      </c>
      <c r="BO155">
        <v>673.24002929168341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805.54540913222331</v>
      </c>
      <c r="CC155">
        <v>0</v>
      </c>
      <c r="CD155">
        <v>0</v>
      </c>
      <c r="CE155">
        <v>138.73939549201413</v>
      </c>
      <c r="CF155">
        <v>2.905203027992143</v>
      </c>
      <c r="CG155">
        <v>947.19000765222961</v>
      </c>
      <c r="CH155">
        <v>6714.9966904173734</v>
      </c>
      <c r="CI155">
        <v>15</v>
      </c>
      <c r="CJ155">
        <v>73</v>
      </c>
    </row>
    <row r="156" spans="1:88" x14ac:dyDescent="0.2">
      <c r="A156" s="41" t="s">
        <v>355</v>
      </c>
      <c r="C156">
        <v>210</v>
      </c>
      <c r="D156">
        <v>3227.038549073297</v>
      </c>
      <c r="E156">
        <v>0</v>
      </c>
      <c r="F156">
        <v>0</v>
      </c>
      <c r="G156">
        <v>0</v>
      </c>
      <c r="H156">
        <v>0</v>
      </c>
      <c r="I156">
        <v>4792.9198364691711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8019.958385542468</v>
      </c>
      <c r="P156">
        <v>680.47711551055886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190.37459341847813</v>
      </c>
      <c r="AB156">
        <v>870.85170892903693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12.175195793543107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0.55625000000000002</v>
      </c>
      <c r="BB156">
        <v>0</v>
      </c>
      <c r="BC156">
        <v>0</v>
      </c>
      <c r="BD156">
        <v>0</v>
      </c>
      <c r="BE156">
        <v>0</v>
      </c>
      <c r="BF156">
        <v>248.92846396069424</v>
      </c>
      <c r="BG156">
        <v>0</v>
      </c>
      <c r="BH156">
        <v>0</v>
      </c>
      <c r="BI156">
        <v>261.65990975423733</v>
      </c>
      <c r="BJ156">
        <v>0</v>
      </c>
      <c r="BK156">
        <v>0</v>
      </c>
      <c r="BL156">
        <v>0</v>
      </c>
      <c r="BM156">
        <v>0</v>
      </c>
      <c r="BN156">
        <v>2356.3401025208918</v>
      </c>
      <c r="BO156">
        <v>2356.3401025208918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362.18428610860212</v>
      </c>
      <c r="CC156">
        <v>0</v>
      </c>
      <c r="CD156">
        <v>0</v>
      </c>
      <c r="CE156">
        <v>0</v>
      </c>
      <c r="CF156">
        <v>17.27450246799491</v>
      </c>
      <c r="CG156">
        <v>379.45878857659704</v>
      </c>
      <c r="CH156">
        <v>11888.268895323232</v>
      </c>
      <c r="CI156">
        <v>15</v>
      </c>
      <c r="CJ156">
        <v>70</v>
      </c>
    </row>
    <row r="157" spans="1:88" x14ac:dyDescent="0.2">
      <c r="A157" s="41" t="s">
        <v>355</v>
      </c>
      <c r="C157">
        <v>211</v>
      </c>
      <c r="D157">
        <v>3263.4100340494715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3263.4100340494715</v>
      </c>
      <c r="P157">
        <v>680.47711551055886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190.95601310193013</v>
      </c>
      <c r="AB157">
        <v>871.43312861248887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6.0875978967715536</v>
      </c>
      <c r="AT157">
        <v>277.15693211979215</v>
      </c>
      <c r="AU157">
        <v>55.889258833295713</v>
      </c>
      <c r="AV157">
        <v>0</v>
      </c>
      <c r="AW157">
        <v>0</v>
      </c>
      <c r="AX157">
        <v>0</v>
      </c>
      <c r="AY157">
        <v>443.79294680201997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782.92673565187943</v>
      </c>
      <c r="BJ157">
        <v>0</v>
      </c>
      <c r="BK157">
        <v>0</v>
      </c>
      <c r="BL157">
        <v>0</v>
      </c>
      <c r="BM157">
        <v>0</v>
      </c>
      <c r="BN157">
        <v>1346.4800585833668</v>
      </c>
      <c r="BO157">
        <v>1346.4800585833668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545.46412960768816</v>
      </c>
      <c r="CC157">
        <v>801.27558010137318</v>
      </c>
      <c r="CD157">
        <v>0</v>
      </c>
      <c r="CE157">
        <v>0</v>
      </c>
      <c r="CF157">
        <v>101.34112383639098</v>
      </c>
      <c r="CG157">
        <v>1448.0808335454524</v>
      </c>
      <c r="CH157">
        <v>7712.3307904426601</v>
      </c>
      <c r="CI157">
        <v>20</v>
      </c>
      <c r="CJ157">
        <v>108</v>
      </c>
    </row>
    <row r="158" spans="1:88" x14ac:dyDescent="0.2">
      <c r="A158" s="41" t="s">
        <v>355</v>
      </c>
      <c r="C158">
        <v>212</v>
      </c>
      <c r="D158">
        <v>5734.9015645687905</v>
      </c>
      <c r="E158">
        <v>0</v>
      </c>
      <c r="F158">
        <v>0</v>
      </c>
      <c r="G158">
        <v>979.2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6714.1015645687903</v>
      </c>
      <c r="P158">
        <v>680.47711551055886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759.67819720000477</v>
      </c>
      <c r="Z158">
        <v>0</v>
      </c>
      <c r="AA158">
        <v>190.37459341847813</v>
      </c>
      <c r="AB158">
        <v>1630.5299061290416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1400.8943334211199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2293.8701804393686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443.79294680201997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248.92846396069424</v>
      </c>
      <c r="BG158">
        <v>0</v>
      </c>
      <c r="BH158">
        <v>0</v>
      </c>
      <c r="BI158">
        <v>4387.4859246232027</v>
      </c>
      <c r="BJ158">
        <v>0</v>
      </c>
      <c r="BK158">
        <v>0</v>
      </c>
      <c r="BL158">
        <v>0</v>
      </c>
      <c r="BM158">
        <v>0</v>
      </c>
      <c r="BN158">
        <v>336.62001464584171</v>
      </c>
      <c r="BO158">
        <v>336.62001464584171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28.254398375340177</v>
      </c>
      <c r="CG158">
        <v>28.254398375340177</v>
      </c>
      <c r="CH158">
        <v>13096.991808342216</v>
      </c>
      <c r="CI158">
        <v>15</v>
      </c>
      <c r="CJ158">
        <v>44</v>
      </c>
    </row>
    <row r="159" spans="1:88" x14ac:dyDescent="0.2">
      <c r="A159" s="41" t="s">
        <v>355</v>
      </c>
      <c r="C159">
        <v>215</v>
      </c>
      <c r="D159">
        <v>7387.7812627301964</v>
      </c>
      <c r="E159">
        <v>0</v>
      </c>
      <c r="F159">
        <v>0</v>
      </c>
      <c r="G159">
        <v>2568.4875000000002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9956.2687627301966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8.0931268400589254</v>
      </c>
      <c r="AB159">
        <v>8.0931268400589254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218.93214068561713</v>
      </c>
      <c r="AO159">
        <v>0</v>
      </c>
      <c r="AP159">
        <v>809.91355729585462</v>
      </c>
      <c r="AQ159">
        <v>0</v>
      </c>
      <c r="AR159">
        <v>0</v>
      </c>
      <c r="AS159">
        <v>0</v>
      </c>
      <c r="AT159">
        <v>0</v>
      </c>
      <c r="AU159">
        <v>9.0160445815542207</v>
      </c>
      <c r="AV159">
        <v>0</v>
      </c>
      <c r="AW159">
        <v>0</v>
      </c>
      <c r="AX159">
        <v>0</v>
      </c>
      <c r="AY159">
        <v>443.79294680201997</v>
      </c>
      <c r="AZ159">
        <v>0</v>
      </c>
      <c r="BA159">
        <v>0.27812500000000001</v>
      </c>
      <c r="BB159">
        <v>0</v>
      </c>
      <c r="BC159">
        <v>0</v>
      </c>
      <c r="BD159">
        <v>0</v>
      </c>
      <c r="BE159">
        <v>0</v>
      </c>
      <c r="BF159">
        <v>1493.5707837641655</v>
      </c>
      <c r="BG159">
        <v>0</v>
      </c>
      <c r="BH159">
        <v>0</v>
      </c>
      <c r="BI159">
        <v>2975.5035981292117</v>
      </c>
      <c r="BJ159">
        <v>0</v>
      </c>
      <c r="BK159">
        <v>0</v>
      </c>
      <c r="BL159">
        <v>0</v>
      </c>
      <c r="BM159">
        <v>0</v>
      </c>
      <c r="BN159">
        <v>2356.3401025208918</v>
      </c>
      <c r="BO159">
        <v>2356.3401025208918</v>
      </c>
      <c r="BP159">
        <v>0</v>
      </c>
      <c r="BQ159">
        <v>0</v>
      </c>
      <c r="BR159">
        <v>0</v>
      </c>
      <c r="BS159">
        <v>1303.1661006839061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1303.1661006839061</v>
      </c>
      <c r="CA159">
        <v>0</v>
      </c>
      <c r="CB159">
        <v>1221.86562332724</v>
      </c>
      <c r="CC159">
        <v>0</v>
      </c>
      <c r="CD159">
        <v>0</v>
      </c>
      <c r="CE159">
        <v>0</v>
      </c>
      <c r="CF159">
        <v>1.6947017663287502</v>
      </c>
      <c r="CG159">
        <v>1223.5603250935687</v>
      </c>
      <c r="CH159">
        <v>17822.932015997838</v>
      </c>
      <c r="CI159">
        <v>17</v>
      </c>
      <c r="CJ159">
        <v>76</v>
      </c>
    </row>
    <row r="160" spans="1:88" x14ac:dyDescent="0.2">
      <c r="A160" s="41" t="s">
        <v>355</v>
      </c>
      <c r="C160">
        <v>216</v>
      </c>
      <c r="D160">
        <v>7224.5363844590092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7224.5363844590092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17.05838320529584</v>
      </c>
      <c r="AB160">
        <v>17.05838320529584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1977.4125000000001</v>
      </c>
      <c r="AN160">
        <v>218.93214068561713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103.48916424511641</v>
      </c>
      <c r="AU160">
        <v>31.556156035439773</v>
      </c>
      <c r="AV160">
        <v>0</v>
      </c>
      <c r="AW160">
        <v>0</v>
      </c>
      <c r="AX160">
        <v>174.98502461447123</v>
      </c>
      <c r="AY160">
        <v>443.79294680201997</v>
      </c>
      <c r="AZ160">
        <v>0</v>
      </c>
      <c r="BA160">
        <v>1.1125</v>
      </c>
      <c r="BB160">
        <v>0</v>
      </c>
      <c r="BC160">
        <v>0</v>
      </c>
      <c r="BD160">
        <v>0</v>
      </c>
      <c r="BE160">
        <v>0</v>
      </c>
      <c r="BF160">
        <v>497.85692792138849</v>
      </c>
      <c r="BG160">
        <v>0</v>
      </c>
      <c r="BH160">
        <v>0</v>
      </c>
      <c r="BI160">
        <v>3449.1373603040533</v>
      </c>
      <c r="BJ160">
        <v>0</v>
      </c>
      <c r="BK160">
        <v>0</v>
      </c>
      <c r="BL160">
        <v>0</v>
      </c>
      <c r="BM160">
        <v>0</v>
      </c>
      <c r="BN160">
        <v>4039.4401757501005</v>
      </c>
      <c r="BO160">
        <v>4039.4401757501005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165.8948864670509</v>
      </c>
      <c r="CG160">
        <v>165.8948864670509</v>
      </c>
      <c r="CH160">
        <v>14896.067190185508</v>
      </c>
      <c r="CI160">
        <v>16</v>
      </c>
      <c r="CJ160">
        <v>158</v>
      </c>
    </row>
    <row r="161" spans="1:88" x14ac:dyDescent="0.2">
      <c r="A161" s="41" t="s">
        <v>355</v>
      </c>
      <c r="C161">
        <v>220</v>
      </c>
      <c r="D161">
        <v>2885.6365247724825</v>
      </c>
      <c r="E161">
        <v>0</v>
      </c>
      <c r="F161">
        <v>0</v>
      </c>
      <c r="G161">
        <v>0</v>
      </c>
      <c r="H161">
        <v>0</v>
      </c>
      <c r="I161">
        <v>2415.941563233283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5301.5780880057655</v>
      </c>
      <c r="P161">
        <v>0</v>
      </c>
      <c r="Q161">
        <v>0</v>
      </c>
      <c r="R161">
        <v>0</v>
      </c>
      <c r="S161">
        <v>0</v>
      </c>
      <c r="T161">
        <v>1481.9345781916156</v>
      </c>
      <c r="U161">
        <v>1073.5977696809996</v>
      </c>
      <c r="V161">
        <v>23.467509708160357</v>
      </c>
      <c r="W161">
        <v>0</v>
      </c>
      <c r="X161">
        <v>3144.2072791285727</v>
      </c>
      <c r="Y161">
        <v>0</v>
      </c>
      <c r="Z161">
        <v>0</v>
      </c>
      <c r="AA161">
        <v>0</v>
      </c>
      <c r="AB161">
        <v>5723.2071367093486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1400.8943334211199</v>
      </c>
      <c r="AL161">
        <v>261.42128550317625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12.175195793543107</v>
      </c>
      <c r="AU161">
        <v>0</v>
      </c>
      <c r="AV161">
        <v>0</v>
      </c>
      <c r="AW161">
        <v>0</v>
      </c>
      <c r="AX161">
        <v>0</v>
      </c>
      <c r="AY161">
        <v>443.79294680201997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2118.2837615198591</v>
      </c>
      <c r="BJ161">
        <v>0</v>
      </c>
      <c r="BK161">
        <v>0</v>
      </c>
      <c r="BL161">
        <v>0</v>
      </c>
      <c r="BM161">
        <v>0</v>
      </c>
      <c r="BN161">
        <v>3366.2001464584173</v>
      </c>
      <c r="BO161">
        <v>3366.2001464584173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824.73224053128433</v>
      </c>
      <c r="CC161">
        <v>0</v>
      </c>
      <c r="CD161">
        <v>0</v>
      </c>
      <c r="CE161">
        <v>0</v>
      </c>
      <c r="CF161">
        <v>3.8736040373228575</v>
      </c>
      <c r="CG161">
        <v>828.60584456860715</v>
      </c>
      <c r="CH161">
        <v>17337.874977261996</v>
      </c>
      <c r="CI161">
        <v>18</v>
      </c>
      <c r="CJ161">
        <v>99</v>
      </c>
    </row>
    <row r="162" spans="1:88" x14ac:dyDescent="0.2">
      <c r="A162" s="41" t="s">
        <v>355</v>
      </c>
      <c r="C162">
        <v>222</v>
      </c>
      <c r="D162">
        <v>5698.5300795926159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5698.5300795926159</v>
      </c>
      <c r="P162">
        <v>680.47711551055886</v>
      </c>
      <c r="Q162">
        <v>1006.3414397267468</v>
      </c>
      <c r="R162">
        <v>0</v>
      </c>
      <c r="S162">
        <v>0</v>
      </c>
      <c r="T162">
        <v>5927.7383127664625</v>
      </c>
      <c r="U162">
        <v>0</v>
      </c>
      <c r="V162">
        <v>7.8225032360534517</v>
      </c>
      <c r="W162">
        <v>2234.8021044952443</v>
      </c>
      <c r="X162">
        <v>759.67819720000477</v>
      </c>
      <c r="Y162">
        <v>0</v>
      </c>
      <c r="Z162">
        <v>0</v>
      </c>
      <c r="AA162">
        <v>175.35117910526426</v>
      </c>
      <c r="AB162">
        <v>10792.210852040334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7.0367149081055116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309.64832376527772</v>
      </c>
      <c r="AR162">
        <v>0</v>
      </c>
      <c r="AS162">
        <v>686.26279947656167</v>
      </c>
      <c r="AT162">
        <v>0</v>
      </c>
      <c r="AU162">
        <v>0</v>
      </c>
      <c r="AV162">
        <v>0</v>
      </c>
      <c r="AW162">
        <v>0</v>
      </c>
      <c r="AX162">
        <v>480.15890754210886</v>
      </c>
      <c r="AY162">
        <v>443.79294680201997</v>
      </c>
      <c r="AZ162">
        <v>0</v>
      </c>
      <c r="BA162">
        <v>0.97343749999999996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1927.8731299940737</v>
      </c>
      <c r="BJ162">
        <v>742.21311729330296</v>
      </c>
      <c r="BK162">
        <v>0</v>
      </c>
      <c r="BL162">
        <v>0</v>
      </c>
      <c r="BM162">
        <v>0</v>
      </c>
      <c r="BN162">
        <v>16494.380717646243</v>
      </c>
      <c r="BO162">
        <v>17236.593834939547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427.652968164534</v>
      </c>
      <c r="CC162">
        <v>0</v>
      </c>
      <c r="CD162">
        <v>0</v>
      </c>
      <c r="CE162">
        <v>0</v>
      </c>
      <c r="CF162">
        <v>0</v>
      </c>
      <c r="CG162">
        <v>427.652968164534</v>
      </c>
      <c r="CH162">
        <v>36082.860864731105</v>
      </c>
      <c r="CI162">
        <v>18</v>
      </c>
      <c r="CJ162">
        <v>103</v>
      </c>
    </row>
    <row r="163" spans="1:88" x14ac:dyDescent="0.2">
      <c r="A163" s="41" t="s">
        <v>355</v>
      </c>
      <c r="C163">
        <v>223</v>
      </c>
      <c r="D163">
        <v>6774.3044413107373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6774.3044413107373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15.645006472106903</v>
      </c>
      <c r="W163">
        <v>2234.8021044952443</v>
      </c>
      <c r="X163">
        <v>3249.7017694571264</v>
      </c>
      <c r="Y163">
        <v>0</v>
      </c>
      <c r="Z163">
        <v>0</v>
      </c>
      <c r="AA163">
        <v>45.070242939641595</v>
      </c>
      <c r="AB163">
        <v>5545.2191233641197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1271.8513909213236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1331.3788404060599</v>
      </c>
      <c r="AZ163">
        <v>0</v>
      </c>
      <c r="BA163">
        <v>0.41718749999999999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2603.6474188273837</v>
      </c>
      <c r="BJ163">
        <v>0</v>
      </c>
      <c r="BK163">
        <v>0</v>
      </c>
      <c r="BL163">
        <v>0</v>
      </c>
      <c r="BM163">
        <v>0</v>
      </c>
      <c r="BN163">
        <v>11781.700512604461</v>
      </c>
      <c r="BO163">
        <v>11781.700512604461</v>
      </c>
      <c r="BP163">
        <v>0</v>
      </c>
      <c r="BQ163">
        <v>0</v>
      </c>
      <c r="BR163">
        <v>585.86122680541723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585.86122680541723</v>
      </c>
      <c r="CA163">
        <v>0</v>
      </c>
      <c r="CB163">
        <v>155.34221032088533</v>
      </c>
      <c r="CC163">
        <v>0</v>
      </c>
      <c r="CD163">
        <v>0</v>
      </c>
      <c r="CE163">
        <v>0</v>
      </c>
      <c r="CF163">
        <v>15.579800701666159</v>
      </c>
      <c r="CG163">
        <v>170.92201102255149</v>
      </c>
      <c r="CH163">
        <v>27461.654733934673</v>
      </c>
      <c r="CI163">
        <v>15</v>
      </c>
      <c r="CJ163">
        <v>97</v>
      </c>
    </row>
    <row r="164" spans="1:88" x14ac:dyDescent="0.2">
      <c r="A164" s="41" t="s">
        <v>355</v>
      </c>
      <c r="C164">
        <v>226</v>
      </c>
      <c r="D164">
        <v>2347.7493439134223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2347.7493439134223</v>
      </c>
      <c r="P164">
        <v>1020.7156732658383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6704.4063134857333</v>
      </c>
      <c r="X164">
        <v>0</v>
      </c>
      <c r="Y164">
        <v>0</v>
      </c>
      <c r="Z164">
        <v>0</v>
      </c>
      <c r="AA164">
        <v>30.046828626427729</v>
      </c>
      <c r="AB164">
        <v>7755.1688153779996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204.10575735853351</v>
      </c>
      <c r="AU164">
        <v>46.873214251741487</v>
      </c>
      <c r="AV164">
        <v>0</v>
      </c>
      <c r="AW164">
        <v>0</v>
      </c>
      <c r="AX164">
        <v>0</v>
      </c>
      <c r="AY164">
        <v>443.79294680201997</v>
      </c>
      <c r="AZ164">
        <v>423.40532317837847</v>
      </c>
      <c r="BA164">
        <v>0.13906250000000001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1118.3163040906734</v>
      </c>
      <c r="BJ164">
        <v>318.09133598284416</v>
      </c>
      <c r="BK164">
        <v>0</v>
      </c>
      <c r="BL164">
        <v>0</v>
      </c>
      <c r="BM164">
        <v>0</v>
      </c>
      <c r="BN164">
        <v>4039.4401757501005</v>
      </c>
      <c r="BO164">
        <v>4357.5315117329446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7.7611454076712985</v>
      </c>
      <c r="CB164">
        <v>0</v>
      </c>
      <c r="CC164">
        <v>0</v>
      </c>
      <c r="CD164">
        <v>0</v>
      </c>
      <c r="CE164">
        <v>0</v>
      </c>
      <c r="CF164">
        <v>24.338102061829954</v>
      </c>
      <c r="CG164">
        <v>32.09924746950125</v>
      </c>
      <c r="CH164">
        <v>15610.865222584538</v>
      </c>
      <c r="CI164">
        <v>16</v>
      </c>
      <c r="CJ164">
        <v>66</v>
      </c>
    </row>
    <row r="165" spans="1:88" x14ac:dyDescent="0.2">
      <c r="A165" s="41" t="s">
        <v>355</v>
      </c>
      <c r="C165">
        <v>263</v>
      </c>
      <c r="D165">
        <v>7239.4486522174484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242.00460433547849</v>
      </c>
      <c r="N165">
        <v>0</v>
      </c>
      <c r="O165">
        <v>7481.4532565529271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7.8024169983329283</v>
      </c>
      <c r="AB165">
        <v>7.8024169983329283</v>
      </c>
      <c r="AC165">
        <v>0</v>
      </c>
      <c r="AD165">
        <v>0</v>
      </c>
      <c r="AE165">
        <v>0</v>
      </c>
      <c r="AF165">
        <v>0</v>
      </c>
      <c r="AG165">
        <v>2299.4521171594952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12.175195793543107</v>
      </c>
      <c r="AT165">
        <v>126.40327026635296</v>
      </c>
      <c r="AU165">
        <v>42.365191960964381</v>
      </c>
      <c r="AV165">
        <v>0</v>
      </c>
      <c r="AW165">
        <v>0</v>
      </c>
      <c r="AX165">
        <v>0</v>
      </c>
      <c r="AY165">
        <v>443.79294680201997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2924.1887219823757</v>
      </c>
      <c r="BJ165">
        <v>0</v>
      </c>
      <c r="BK165">
        <v>0</v>
      </c>
      <c r="BL165">
        <v>0</v>
      </c>
      <c r="BM165">
        <v>0</v>
      </c>
      <c r="BN165">
        <v>8415.5003661460432</v>
      </c>
      <c r="BO165">
        <v>8415.5003661460432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46.055793624187807</v>
      </c>
      <c r="CG165">
        <v>46.055793624187807</v>
      </c>
      <c r="CH165">
        <v>18875.000555303868</v>
      </c>
      <c r="CI165">
        <v>15</v>
      </c>
      <c r="CJ165">
        <v>66</v>
      </c>
    </row>
    <row r="166" spans="1:88" x14ac:dyDescent="0.2">
      <c r="A166" s="41" t="s">
        <v>355</v>
      </c>
      <c r="C166">
        <v>316</v>
      </c>
      <c r="D166">
        <v>7006.8765467640924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7006.8765467640924</v>
      </c>
      <c r="P166">
        <v>1360.9542310211177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1624.8508847285632</v>
      </c>
      <c r="X166">
        <v>0</v>
      </c>
      <c r="Y166">
        <v>0</v>
      </c>
      <c r="Z166">
        <v>0</v>
      </c>
      <c r="AA166">
        <v>0</v>
      </c>
      <c r="AB166">
        <v>2985.8051157496811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809.91355729585462</v>
      </c>
      <c r="AQ166">
        <v>0</v>
      </c>
      <c r="AR166">
        <v>0</v>
      </c>
      <c r="AS166">
        <v>0</v>
      </c>
      <c r="AT166">
        <v>0</v>
      </c>
      <c r="AU166">
        <v>37.857169670187268</v>
      </c>
      <c r="AV166">
        <v>244.49609871054292</v>
      </c>
      <c r="AW166">
        <v>0</v>
      </c>
      <c r="AX166">
        <v>0</v>
      </c>
      <c r="AY166">
        <v>0</v>
      </c>
      <c r="AZ166">
        <v>0</v>
      </c>
      <c r="BA166">
        <v>0.55625000000000002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1092.8230756765849</v>
      </c>
      <c r="BJ166">
        <v>0</v>
      </c>
      <c r="BK166">
        <v>0</v>
      </c>
      <c r="BL166">
        <v>0</v>
      </c>
      <c r="BM166">
        <v>0</v>
      </c>
      <c r="BN166">
        <v>1346.4800585833668</v>
      </c>
      <c r="BO166">
        <v>1346.4800585833668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31.116909127144957</v>
      </c>
      <c r="CG166">
        <v>31.116909127144957</v>
      </c>
      <c r="CH166">
        <v>12463.101705900868</v>
      </c>
      <c r="CI166">
        <v>11</v>
      </c>
      <c r="CJ166">
        <v>82</v>
      </c>
    </row>
    <row r="167" spans="1:88" x14ac:dyDescent="0.2">
      <c r="A167" s="41" t="s">
        <v>355</v>
      </c>
      <c r="C167">
        <v>318</v>
      </c>
      <c r="D167">
        <v>5429.5864891630863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671.51176510250878</v>
      </c>
      <c r="M167">
        <v>242.00460433547849</v>
      </c>
      <c r="N167">
        <v>0</v>
      </c>
      <c r="O167">
        <v>6343.1028586010734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1.5076837463339374</v>
      </c>
      <c r="AA167">
        <v>30.628248309879723</v>
      </c>
      <c r="AB167">
        <v>32.135932056213662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700.44716671055994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930.75889818710459</v>
      </c>
      <c r="AT167">
        <v>156.84125975021072</v>
      </c>
      <c r="AU167">
        <v>0</v>
      </c>
      <c r="AV167">
        <v>0</v>
      </c>
      <c r="AW167">
        <v>0</v>
      </c>
      <c r="AX167">
        <v>0</v>
      </c>
      <c r="AY167">
        <v>887.58589360403994</v>
      </c>
      <c r="AZ167">
        <v>0</v>
      </c>
      <c r="BA167">
        <v>0.97343749999999996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2676.6066557519152</v>
      </c>
      <c r="BJ167">
        <v>212.06089065522943</v>
      </c>
      <c r="BK167">
        <v>0</v>
      </c>
      <c r="BL167">
        <v>0</v>
      </c>
      <c r="BM167">
        <v>0</v>
      </c>
      <c r="BN167">
        <v>3029.5801318125755</v>
      </c>
      <c r="BO167">
        <v>3241.6410224678048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4.9699892029396606</v>
      </c>
      <c r="CE167">
        <v>0</v>
      </c>
      <c r="CF167">
        <v>100.25761127531196</v>
      </c>
      <c r="CG167">
        <v>105.22760047825162</v>
      </c>
      <c r="CH167">
        <v>12398.714069355261</v>
      </c>
      <c r="CI167">
        <v>19</v>
      </c>
      <c r="CJ167">
        <v>168</v>
      </c>
    </row>
    <row r="168" spans="1:88" x14ac:dyDescent="0.2">
      <c r="A168" s="41" t="s">
        <v>355</v>
      </c>
      <c r="B168">
        <v>13</v>
      </c>
      <c r="C168">
        <v>154</v>
      </c>
      <c r="D168">
        <v>12926.482206821807</v>
      </c>
      <c r="E168">
        <v>0</v>
      </c>
      <c r="F168">
        <v>0</v>
      </c>
      <c r="G168">
        <v>3304.8</v>
      </c>
      <c r="H168">
        <v>0</v>
      </c>
      <c r="I168">
        <v>4792.9198364691711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21024.202043290978</v>
      </c>
      <c r="P168">
        <v>1360.9542310211177</v>
      </c>
      <c r="Q168">
        <v>0</v>
      </c>
      <c r="R168">
        <v>0</v>
      </c>
      <c r="S168">
        <v>0</v>
      </c>
      <c r="T168">
        <v>4445.8037345748471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80.985514504908892</v>
      </c>
      <c r="AB168">
        <v>5887.7434801008749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887.70306266338639</v>
      </c>
      <c r="AJ168">
        <v>0</v>
      </c>
      <c r="AK168">
        <v>0</v>
      </c>
      <c r="AL168">
        <v>0</v>
      </c>
      <c r="AM168">
        <v>0</v>
      </c>
      <c r="AN168">
        <v>218.93214068561713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244.49609871054292</v>
      </c>
      <c r="AW168">
        <v>0</v>
      </c>
      <c r="AX168">
        <v>0</v>
      </c>
      <c r="AY168">
        <v>157.64875958225977</v>
      </c>
      <c r="AZ168">
        <v>0</v>
      </c>
      <c r="BA168">
        <v>0.55625000000000002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1509.3363116418061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2.7371420366991948</v>
      </c>
      <c r="CC168">
        <v>0</v>
      </c>
      <c r="CD168">
        <v>0</v>
      </c>
      <c r="CE168">
        <v>0</v>
      </c>
      <c r="CF168">
        <v>15.337700449333481</v>
      </c>
      <c r="CG168">
        <v>18.074842486032676</v>
      </c>
      <c r="CH168">
        <v>28439.356677519689</v>
      </c>
      <c r="CI168">
        <v>17</v>
      </c>
      <c r="CJ168">
        <v>82</v>
      </c>
    </row>
    <row r="169" spans="1:88" x14ac:dyDescent="0.2">
      <c r="A169" s="41" t="s">
        <v>355</v>
      </c>
      <c r="C169">
        <v>155</v>
      </c>
      <c r="D169">
        <v>11263.324614246038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236.3539157445052</v>
      </c>
      <c r="M169">
        <v>0</v>
      </c>
      <c r="N169">
        <v>0</v>
      </c>
      <c r="O169">
        <v>11499.678529990542</v>
      </c>
      <c r="P169">
        <v>680.47711551055886</v>
      </c>
      <c r="Q169">
        <v>0</v>
      </c>
      <c r="R169">
        <v>0</v>
      </c>
      <c r="S169">
        <v>0</v>
      </c>
      <c r="T169">
        <v>1481.9345781916156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0.50256124877797914</v>
      </c>
      <c r="AA169">
        <v>30.628248309879723</v>
      </c>
      <c r="AB169">
        <v>2193.5425032608323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809.91355729585462</v>
      </c>
      <c r="AQ169">
        <v>0</v>
      </c>
      <c r="AR169">
        <v>0</v>
      </c>
      <c r="AS169">
        <v>250.58369660731447</v>
      </c>
      <c r="AT169">
        <v>0</v>
      </c>
      <c r="AU169">
        <v>0</v>
      </c>
      <c r="AV169">
        <v>244.49609871054292</v>
      </c>
      <c r="AW169">
        <v>0</v>
      </c>
      <c r="AX169">
        <v>0</v>
      </c>
      <c r="AY169">
        <v>443.79294680201997</v>
      </c>
      <c r="AZ169">
        <v>0</v>
      </c>
      <c r="BA169">
        <v>0</v>
      </c>
      <c r="BB169">
        <v>0</v>
      </c>
      <c r="BC169">
        <v>2000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3748.7862994157322</v>
      </c>
      <c r="BJ169">
        <v>0</v>
      </c>
      <c r="BK169">
        <v>0</v>
      </c>
      <c r="BL169">
        <v>0</v>
      </c>
      <c r="BM169">
        <v>0</v>
      </c>
      <c r="BN169">
        <v>6395.7802782709923</v>
      </c>
      <c r="BO169">
        <v>6395.7802782709923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9.1238067889973156</v>
      </c>
      <c r="CC169">
        <v>0</v>
      </c>
      <c r="CD169">
        <v>0</v>
      </c>
      <c r="CE169">
        <v>0</v>
      </c>
      <c r="CF169">
        <v>27.285997366009461</v>
      </c>
      <c r="CG169">
        <v>36.409804155006775</v>
      </c>
      <c r="CH169">
        <v>23874.197415093109</v>
      </c>
      <c r="CI169">
        <v>20</v>
      </c>
      <c r="CJ169">
        <v>102</v>
      </c>
    </row>
    <row r="170" spans="1:88" x14ac:dyDescent="0.2">
      <c r="A170" s="41" t="s">
        <v>355</v>
      </c>
      <c r="C170">
        <v>205</v>
      </c>
      <c r="D170">
        <v>2616.6929343429529</v>
      </c>
      <c r="E170">
        <v>0</v>
      </c>
      <c r="F170">
        <v>0</v>
      </c>
      <c r="G170">
        <v>979.2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3595.8929343429527</v>
      </c>
      <c r="P170">
        <v>340.23855775527943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340.23855775527943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218.93214068561713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18.262793690314659</v>
      </c>
      <c r="AU170">
        <v>60.861096410012493</v>
      </c>
      <c r="AV170">
        <v>0</v>
      </c>
      <c r="AW170">
        <v>0</v>
      </c>
      <c r="AX170">
        <v>0</v>
      </c>
      <c r="AY170">
        <v>443.79294680201997</v>
      </c>
      <c r="AZ170">
        <v>423.40532317837847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1165.2543007663426</v>
      </c>
      <c r="BJ170">
        <v>0</v>
      </c>
      <c r="BK170">
        <v>0</v>
      </c>
      <c r="BL170">
        <v>0</v>
      </c>
      <c r="BM170">
        <v>0</v>
      </c>
      <c r="BN170">
        <v>2356.3401025208918</v>
      </c>
      <c r="BO170">
        <v>2356.3401025208918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177.40167515524885</v>
      </c>
      <c r="CG170">
        <v>177.40167515524885</v>
      </c>
      <c r="CH170">
        <v>7635.1275705407152</v>
      </c>
      <c r="CI170">
        <v>14</v>
      </c>
      <c r="CJ170">
        <v>84</v>
      </c>
    </row>
    <row r="171" spans="1:88" x14ac:dyDescent="0.2">
      <c r="A171" s="41" t="s">
        <v>355</v>
      </c>
      <c r="C171">
        <v>206</v>
      </c>
      <c r="D171">
        <v>8478.467892206756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8478.467892206756</v>
      </c>
      <c r="P171">
        <v>1020.7156732658383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1020.7156732658383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13.524066872331332</v>
      </c>
      <c r="AV171">
        <v>12.175195793543107</v>
      </c>
      <c r="AW171">
        <v>0</v>
      </c>
      <c r="AX171">
        <v>0</v>
      </c>
      <c r="AY171">
        <v>443.79294680201997</v>
      </c>
      <c r="AZ171">
        <v>423.40532317837847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497.85692792138849</v>
      </c>
      <c r="BG171">
        <v>0</v>
      </c>
      <c r="BH171">
        <v>0</v>
      </c>
      <c r="BI171">
        <v>1390.7544605676612</v>
      </c>
      <c r="BJ171">
        <v>0</v>
      </c>
      <c r="BK171">
        <v>0</v>
      </c>
      <c r="BL171">
        <v>0.84934566133155354</v>
      </c>
      <c r="BM171">
        <v>0</v>
      </c>
      <c r="BN171">
        <v>2019.7200878750502</v>
      </c>
      <c r="BO171">
        <v>2020.5694335363819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44.802600086337051</v>
      </c>
      <c r="CG171">
        <v>44.802600086337051</v>
      </c>
      <c r="CH171">
        <v>12955.310059662974</v>
      </c>
      <c r="CI171">
        <v>13</v>
      </c>
      <c r="CJ171">
        <v>74</v>
      </c>
    </row>
    <row r="172" spans="1:88" x14ac:dyDescent="0.2">
      <c r="A172" s="41" t="s">
        <v>355</v>
      </c>
      <c r="C172">
        <v>209</v>
      </c>
      <c r="D172">
        <v>3470.2256109102323</v>
      </c>
      <c r="E172">
        <v>0</v>
      </c>
      <c r="F172">
        <v>0</v>
      </c>
      <c r="G172">
        <v>1958.4</v>
      </c>
      <c r="H172">
        <v>0</v>
      </c>
      <c r="I172">
        <v>2415.941563233283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7844.5671741435153</v>
      </c>
      <c r="P172">
        <v>340.23855775527943</v>
      </c>
      <c r="Q172">
        <v>0</v>
      </c>
      <c r="R172">
        <v>0</v>
      </c>
      <c r="S172">
        <v>0</v>
      </c>
      <c r="T172">
        <v>740.96728909580781</v>
      </c>
      <c r="U172">
        <v>0</v>
      </c>
      <c r="V172">
        <v>0</v>
      </c>
      <c r="W172">
        <v>3879.521626552199</v>
      </c>
      <c r="X172">
        <v>274.51313450729776</v>
      </c>
      <c r="Y172">
        <v>0</v>
      </c>
      <c r="Z172">
        <v>0</v>
      </c>
      <c r="AA172">
        <v>190.37459341847813</v>
      </c>
      <c r="AB172">
        <v>5425.6152013290621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590.49782747127915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244.49609871054292</v>
      </c>
      <c r="AT172">
        <v>216.28095315207662</v>
      </c>
      <c r="AU172">
        <v>0</v>
      </c>
      <c r="AV172">
        <v>12.175195793543107</v>
      </c>
      <c r="AW172">
        <v>0</v>
      </c>
      <c r="AX172">
        <v>0</v>
      </c>
      <c r="AY172">
        <v>443.79294680201997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248.92846396069424</v>
      </c>
      <c r="BG172">
        <v>0</v>
      </c>
      <c r="BH172">
        <v>0</v>
      </c>
      <c r="BI172">
        <v>1756.171485890156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840.44039539037158</v>
      </c>
      <c r="CC172">
        <v>400.63779005068659</v>
      </c>
      <c r="CD172">
        <v>0</v>
      </c>
      <c r="CE172">
        <v>0</v>
      </c>
      <c r="CF172">
        <v>0</v>
      </c>
      <c r="CG172">
        <v>1241.0781854410582</v>
      </c>
      <c r="CH172">
        <v>16267.432046803791</v>
      </c>
      <c r="CI172">
        <v>22</v>
      </c>
      <c r="CJ172">
        <v>91</v>
      </c>
    </row>
    <row r="173" spans="1:88" x14ac:dyDescent="0.2">
      <c r="A173" s="41" t="s">
        <v>355</v>
      </c>
      <c r="B173">
        <v>14</v>
      </c>
      <c r="C173">
        <v>315</v>
      </c>
      <c r="D173">
        <v>2616.6929343429529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945.4156629780208</v>
      </c>
      <c r="M173">
        <v>0</v>
      </c>
      <c r="N173">
        <v>0</v>
      </c>
      <c r="O173">
        <v>3562.1085973209738</v>
      </c>
      <c r="P173">
        <v>340.23855775527943</v>
      </c>
      <c r="Q173">
        <v>0</v>
      </c>
      <c r="R173">
        <v>0</v>
      </c>
      <c r="S173">
        <v>0</v>
      </c>
      <c r="T173">
        <v>0</v>
      </c>
      <c r="U173">
        <v>972.47624918166844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1312.7148069369478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244.49609871054292</v>
      </c>
      <c r="AT173">
        <v>24.350391587086214</v>
      </c>
      <c r="AU173">
        <v>13.524066872331332</v>
      </c>
      <c r="AV173">
        <v>244.49609871054292</v>
      </c>
      <c r="AW173">
        <v>0</v>
      </c>
      <c r="AX173">
        <v>0</v>
      </c>
      <c r="AY173">
        <v>2662.7576808121198</v>
      </c>
      <c r="AZ173">
        <v>0</v>
      </c>
      <c r="BA173">
        <v>1.1125</v>
      </c>
      <c r="BB173">
        <v>0</v>
      </c>
      <c r="BC173">
        <v>0</v>
      </c>
      <c r="BD173">
        <v>0</v>
      </c>
      <c r="BE173">
        <v>0</v>
      </c>
      <c r="BF173">
        <v>497.85692792138849</v>
      </c>
      <c r="BG173">
        <v>0</v>
      </c>
      <c r="BH173">
        <v>0</v>
      </c>
      <c r="BI173">
        <v>3688.5937646140119</v>
      </c>
      <c r="BJ173">
        <v>636.18267196568831</v>
      </c>
      <c r="BK173">
        <v>0</v>
      </c>
      <c r="BL173">
        <v>0</v>
      </c>
      <c r="BM173">
        <v>0</v>
      </c>
      <c r="BN173">
        <v>3702.8201611042587</v>
      </c>
      <c r="BO173">
        <v>4339.002833069947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4.0951587068401274</v>
      </c>
      <c r="BZ173">
        <v>4.0951587068401274</v>
      </c>
      <c r="CA173">
        <v>0.24477057971907384</v>
      </c>
      <c r="CB173">
        <v>16.012281752053795</v>
      </c>
      <c r="CC173">
        <v>0</v>
      </c>
      <c r="CD173">
        <v>0</v>
      </c>
      <c r="CE173">
        <v>0</v>
      </c>
      <c r="CF173">
        <v>64.825589882366145</v>
      </c>
      <c r="CG173">
        <v>81.082642214139028</v>
      </c>
      <c r="CH173">
        <v>12987.597802862858</v>
      </c>
      <c r="CI173">
        <v>20</v>
      </c>
      <c r="CJ173">
        <v>77</v>
      </c>
    </row>
    <row r="174" spans="1:88" x14ac:dyDescent="0.2">
      <c r="A174" s="41" t="s">
        <v>355</v>
      </c>
      <c r="C174">
        <v>317</v>
      </c>
      <c r="D174">
        <v>5752.9450390163447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5752.9450390163447</v>
      </c>
      <c r="P174">
        <v>680.47711551055886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759.67819720000477</v>
      </c>
      <c r="Y174">
        <v>0</v>
      </c>
      <c r="Z174">
        <v>0</v>
      </c>
      <c r="AA174">
        <v>15.314124154939861</v>
      </c>
      <c r="AB174">
        <v>1455.4694368655034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12.175195793543107</v>
      </c>
      <c r="AU174">
        <v>9.0160445815542207</v>
      </c>
      <c r="AV174">
        <v>244.49609871054292</v>
      </c>
      <c r="AW174">
        <v>0</v>
      </c>
      <c r="AX174">
        <v>0</v>
      </c>
      <c r="AY174">
        <v>1360.5321723508191</v>
      </c>
      <c r="AZ174">
        <v>846.81064635675693</v>
      </c>
      <c r="BA174">
        <v>0.55625000000000002</v>
      </c>
      <c r="BB174">
        <v>0</v>
      </c>
      <c r="BC174">
        <v>0</v>
      </c>
      <c r="BD174">
        <v>0</v>
      </c>
      <c r="BE174">
        <v>0</v>
      </c>
      <c r="BF174">
        <v>2020.4241153499843</v>
      </c>
      <c r="BG174">
        <v>0</v>
      </c>
      <c r="BH174">
        <v>0</v>
      </c>
      <c r="BI174">
        <v>4494.0105231432008</v>
      </c>
      <c r="BJ174">
        <v>106.03044532761471</v>
      </c>
      <c r="BK174">
        <v>0</v>
      </c>
      <c r="BL174">
        <v>0</v>
      </c>
      <c r="BM174">
        <v>0</v>
      </c>
      <c r="BN174">
        <v>2356.3401025208918</v>
      </c>
      <c r="BO174">
        <v>2462.3705478485067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15.206344648328859</v>
      </c>
      <c r="CC174">
        <v>0</v>
      </c>
      <c r="CD174">
        <v>14.909967608818981</v>
      </c>
      <c r="CE174">
        <v>0</v>
      </c>
      <c r="CF174">
        <v>74.338830870923843</v>
      </c>
      <c r="CG174">
        <v>104.45514312807168</v>
      </c>
      <c r="CH174">
        <v>14269.250690001627</v>
      </c>
      <c r="CI174">
        <v>21</v>
      </c>
      <c r="CJ174">
        <v>253</v>
      </c>
    </row>
    <row r="175" spans="1:88" x14ac:dyDescent="0.2">
      <c r="A175" s="41" t="s">
        <v>355</v>
      </c>
      <c r="B175">
        <v>15</v>
      </c>
      <c r="C175">
        <v>123</v>
      </c>
      <c r="D175">
        <v>3644.6218681599089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3644.6218681599089</v>
      </c>
      <c r="P175">
        <v>680.47711551055886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0.29070984172599634</v>
      </c>
      <c r="AB175">
        <v>680.76782535228483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700.44716671055994</v>
      </c>
      <c r="AL175">
        <v>0</v>
      </c>
      <c r="AM175">
        <v>0</v>
      </c>
      <c r="AN175">
        <v>218.93214068561713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36.525587380629318</v>
      </c>
      <c r="AU175">
        <v>18.032089163108441</v>
      </c>
      <c r="AV175">
        <v>0</v>
      </c>
      <c r="AW175">
        <v>6.0875978967715536</v>
      </c>
      <c r="AX175">
        <v>0</v>
      </c>
      <c r="AY175">
        <v>443.79294680201997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1423.8175286387063</v>
      </c>
      <c r="BJ175">
        <v>0</v>
      </c>
      <c r="BK175">
        <v>0</v>
      </c>
      <c r="BL175">
        <v>0</v>
      </c>
      <c r="BM175">
        <v>0</v>
      </c>
      <c r="BN175">
        <v>5722.5402489793087</v>
      </c>
      <c r="BO175">
        <v>5722.5402489793087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23.562232288630831</v>
      </c>
      <c r="CC175">
        <v>1201.9133701520598</v>
      </c>
      <c r="CD175">
        <v>0</v>
      </c>
      <c r="CE175">
        <v>0</v>
      </c>
      <c r="CF175">
        <v>78.952789070036246</v>
      </c>
      <c r="CG175">
        <v>1304.4283915107269</v>
      </c>
      <c r="CH175">
        <v>12776.175862640937</v>
      </c>
      <c r="CI175">
        <v>16</v>
      </c>
      <c r="CJ175">
        <v>75</v>
      </c>
    </row>
    <row r="176" spans="1:88" x14ac:dyDescent="0.2">
      <c r="A176" s="41" t="s">
        <v>355</v>
      </c>
      <c r="C176">
        <v>124</v>
      </c>
      <c r="D176">
        <v>7708.0086058943398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7708.0086058943398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0.50256124877797914</v>
      </c>
      <c r="AA176">
        <v>0</v>
      </c>
      <c r="AB176">
        <v>0.50256124877797914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218.93214068561713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18.262793690314659</v>
      </c>
      <c r="AU176">
        <v>4.5080222907771104</v>
      </c>
      <c r="AV176">
        <v>0</v>
      </c>
      <c r="AW176">
        <v>0</v>
      </c>
      <c r="AX176">
        <v>0</v>
      </c>
      <c r="AY176">
        <v>887.58589360403994</v>
      </c>
      <c r="AZ176">
        <v>423.40532317837847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1552.6941734491272</v>
      </c>
      <c r="BJ176">
        <v>0</v>
      </c>
      <c r="BK176">
        <v>0</v>
      </c>
      <c r="BL176">
        <v>0</v>
      </c>
      <c r="BM176">
        <v>0</v>
      </c>
      <c r="BN176">
        <v>1346.4800585833668</v>
      </c>
      <c r="BO176">
        <v>1346.4800585833668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33.381195950513792</v>
      </c>
      <c r="CG176">
        <v>33.381195950513792</v>
      </c>
      <c r="CH176">
        <v>10641.066595126125</v>
      </c>
      <c r="CI176">
        <v>12</v>
      </c>
      <c r="CJ176">
        <v>44</v>
      </c>
    </row>
    <row r="177" spans="1:88" x14ac:dyDescent="0.2">
      <c r="A177" s="41" t="s">
        <v>355</v>
      </c>
      <c r="C177">
        <v>125</v>
      </c>
      <c r="D177">
        <v>7275.8201371936229</v>
      </c>
      <c r="E177">
        <v>0</v>
      </c>
      <c r="F177">
        <v>0</v>
      </c>
      <c r="G177">
        <v>979.2</v>
      </c>
      <c r="H177">
        <v>0</v>
      </c>
      <c r="I177">
        <v>0</v>
      </c>
      <c r="J177">
        <v>0</v>
      </c>
      <c r="K177">
        <v>0</v>
      </c>
      <c r="L177">
        <v>806.64879863901933</v>
      </c>
      <c r="M177">
        <v>0</v>
      </c>
      <c r="N177">
        <v>0</v>
      </c>
      <c r="O177">
        <v>9061.6689358326439</v>
      </c>
      <c r="P177">
        <v>1020.7156732658383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759.67819720000477</v>
      </c>
      <c r="Y177">
        <v>0</v>
      </c>
      <c r="Z177">
        <v>0</v>
      </c>
      <c r="AA177">
        <v>30.046828626427729</v>
      </c>
      <c r="AB177">
        <v>1810.4406990922707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2067.2792818457515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248.92846396069424</v>
      </c>
      <c r="BG177">
        <v>0</v>
      </c>
      <c r="BH177">
        <v>0</v>
      </c>
      <c r="BI177">
        <v>2316.2077458064459</v>
      </c>
      <c r="BJ177">
        <v>0</v>
      </c>
      <c r="BK177">
        <v>0</v>
      </c>
      <c r="BL177">
        <v>0</v>
      </c>
      <c r="BM177">
        <v>0</v>
      </c>
      <c r="BN177">
        <v>5049.3002196876259</v>
      </c>
      <c r="BO177">
        <v>5049.3002196876259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400.63779005068659</v>
      </c>
      <c r="CD177">
        <v>0</v>
      </c>
      <c r="CE177">
        <v>0</v>
      </c>
      <c r="CF177">
        <v>109.42878199255789</v>
      </c>
      <c r="CG177">
        <v>510.06657204324449</v>
      </c>
      <c r="CH177">
        <v>18747.684172462228</v>
      </c>
      <c r="CI177">
        <v>14</v>
      </c>
      <c r="CJ177">
        <v>70</v>
      </c>
    </row>
    <row r="178" spans="1:88" x14ac:dyDescent="0.2">
      <c r="A178" s="41" t="s">
        <v>355</v>
      </c>
      <c r="C178">
        <v>126</v>
      </c>
      <c r="D178">
        <v>8802.4561241508491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709.06174723351558</v>
      </c>
      <c r="M178">
        <v>242.00460433547849</v>
      </c>
      <c r="N178">
        <v>0</v>
      </c>
      <c r="O178">
        <v>9753.522475719843</v>
      </c>
      <c r="P178">
        <v>680.47711551055886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2234.8021044952443</v>
      </c>
      <c r="X178">
        <v>0</v>
      </c>
      <c r="Y178">
        <v>0</v>
      </c>
      <c r="Z178">
        <v>0</v>
      </c>
      <c r="AA178">
        <v>22.535121469820798</v>
      </c>
      <c r="AB178">
        <v>2937.8143414756237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1483.4376203099882</v>
      </c>
      <c r="AT178">
        <v>103.48916424511641</v>
      </c>
      <c r="AU178">
        <v>9.0160445815542207</v>
      </c>
      <c r="AV178">
        <v>51.026439339633377</v>
      </c>
      <c r="AW178">
        <v>0</v>
      </c>
      <c r="AX178">
        <v>0</v>
      </c>
      <c r="AY178">
        <v>1547.3342638778383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746.78539188208276</v>
      </c>
      <c r="BG178">
        <v>0</v>
      </c>
      <c r="BH178">
        <v>0</v>
      </c>
      <c r="BI178">
        <v>3941.0889242362136</v>
      </c>
      <c r="BJ178">
        <v>318.09133598284416</v>
      </c>
      <c r="BK178">
        <v>0</v>
      </c>
      <c r="BL178">
        <v>0</v>
      </c>
      <c r="BM178">
        <v>0</v>
      </c>
      <c r="BN178">
        <v>2692.9601171667337</v>
      </c>
      <c r="BO178">
        <v>3011.0514531495778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7612.118010963045</v>
      </c>
      <c r="CD178">
        <v>0</v>
      </c>
      <c r="CE178">
        <v>0</v>
      </c>
      <c r="CF178">
        <v>100.38568810387406</v>
      </c>
      <c r="CG178">
        <v>7712.5036990669187</v>
      </c>
      <c r="CH178">
        <v>27355.980893648175</v>
      </c>
      <c r="CI178">
        <v>21</v>
      </c>
      <c r="CJ178">
        <v>134</v>
      </c>
    </row>
    <row r="179" spans="1:88" x14ac:dyDescent="0.2">
      <c r="A179" s="41" t="s">
        <v>355</v>
      </c>
      <c r="C179">
        <v>127</v>
      </c>
      <c r="D179">
        <v>8925.853164746979</v>
      </c>
      <c r="E179">
        <v>0</v>
      </c>
      <c r="F179">
        <v>0</v>
      </c>
      <c r="G179">
        <v>4201.7624999999998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13127.61566474698</v>
      </c>
      <c r="P179">
        <v>340.23855775527943</v>
      </c>
      <c r="Q179">
        <v>0</v>
      </c>
      <c r="R179">
        <v>0</v>
      </c>
      <c r="S179">
        <v>0</v>
      </c>
      <c r="T179">
        <v>1606.8080608081455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15.604833996665857</v>
      </c>
      <c r="AB179">
        <v>1962.6514525600908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930.38750000000005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1033.6396409228757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1202.8834127685595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248.92846396069424</v>
      </c>
      <c r="BG179">
        <v>0</v>
      </c>
      <c r="BH179">
        <v>0</v>
      </c>
      <c r="BI179">
        <v>3415.8390176521298</v>
      </c>
      <c r="BJ179">
        <v>0</v>
      </c>
      <c r="BK179">
        <v>0</v>
      </c>
      <c r="BL179">
        <v>0</v>
      </c>
      <c r="BM179">
        <v>0</v>
      </c>
      <c r="BN179">
        <v>8415.5003661460432</v>
      </c>
      <c r="BO179">
        <v>8415.5003661460432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7.6031723241644293</v>
      </c>
      <c r="CC179">
        <v>6410.2046408109854</v>
      </c>
      <c r="CD179">
        <v>0</v>
      </c>
      <c r="CE179">
        <v>34.684848873003531</v>
      </c>
      <c r="CF179">
        <v>101.35408911320476</v>
      </c>
      <c r="CG179">
        <v>6553.8467511213576</v>
      </c>
      <c r="CH179">
        <v>33475.453252226602</v>
      </c>
      <c r="CI179">
        <v>18</v>
      </c>
      <c r="CJ179">
        <v>144</v>
      </c>
    </row>
    <row r="180" spans="1:88" x14ac:dyDescent="0.2">
      <c r="A180" s="41" t="s">
        <v>355</v>
      </c>
      <c r="C180">
        <v>128</v>
      </c>
      <c r="D180">
        <v>6828.719400734466</v>
      </c>
      <c r="E180">
        <v>0</v>
      </c>
      <c r="F180">
        <v>0</v>
      </c>
      <c r="G180">
        <v>1912.5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8741.219400734466</v>
      </c>
      <c r="P180">
        <v>0</v>
      </c>
      <c r="Q180">
        <v>1006.3414397267468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15.023414313213864</v>
      </c>
      <c r="AB180">
        <v>1021.3648540399606</v>
      </c>
      <c r="AC180">
        <v>0</v>
      </c>
      <c r="AD180">
        <v>0</v>
      </c>
      <c r="AE180">
        <v>0</v>
      </c>
      <c r="AF180">
        <v>0</v>
      </c>
      <c r="AG180">
        <v>709.5119576564025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2049.3740817288258</v>
      </c>
      <c r="AT180">
        <v>0</v>
      </c>
      <c r="AU180">
        <v>0</v>
      </c>
      <c r="AV180">
        <v>244.49609871054292</v>
      </c>
      <c r="AW180">
        <v>0</v>
      </c>
      <c r="AX180">
        <v>0</v>
      </c>
      <c r="AY180">
        <v>443.79294680201997</v>
      </c>
      <c r="AZ180">
        <v>423.40532317837847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248.92846396069424</v>
      </c>
      <c r="BG180">
        <v>0</v>
      </c>
      <c r="BH180">
        <v>0</v>
      </c>
      <c r="BI180">
        <v>4119.5088720368631</v>
      </c>
      <c r="BJ180">
        <v>0</v>
      </c>
      <c r="BK180">
        <v>0</v>
      </c>
      <c r="BL180">
        <v>0</v>
      </c>
      <c r="BM180">
        <v>0</v>
      </c>
      <c r="BN180">
        <v>5049.3002196876259</v>
      </c>
      <c r="BO180">
        <v>5049.3002196876259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301.05880364201494</v>
      </c>
      <c r="CC180">
        <v>2403.8267403041195</v>
      </c>
      <c r="CD180">
        <v>0</v>
      </c>
      <c r="CE180">
        <v>0</v>
      </c>
      <c r="CF180">
        <v>21.432899033837813</v>
      </c>
      <c r="CG180">
        <v>2726.3184429799726</v>
      </c>
      <c r="CH180">
        <v>21657.71178947889</v>
      </c>
      <c r="CI180">
        <v>19</v>
      </c>
      <c r="CJ180">
        <v>103</v>
      </c>
    </row>
    <row r="181" spans="1:88" x14ac:dyDescent="0.2">
      <c r="A181" s="41" t="s">
        <v>355</v>
      </c>
      <c r="C181">
        <v>190</v>
      </c>
      <c r="D181">
        <v>3423.5237056315436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3423.5237056315436</v>
      </c>
      <c r="P181">
        <v>1360.9542310211177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549.02626901459553</v>
      </c>
      <c r="Z181">
        <v>0</v>
      </c>
      <c r="AA181">
        <v>0.58141968345199269</v>
      </c>
      <c r="AB181">
        <v>1910.5619197191652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244.49609871054292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157.64875958225977</v>
      </c>
      <c r="AZ181">
        <v>423.40532317837847</v>
      </c>
      <c r="BA181">
        <v>0.27812500000000001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825.82830647118124</v>
      </c>
      <c r="BJ181">
        <v>0</v>
      </c>
      <c r="BK181">
        <v>0</v>
      </c>
      <c r="BL181">
        <v>0</v>
      </c>
      <c r="BM181">
        <v>0</v>
      </c>
      <c r="BN181">
        <v>3029.5801318125755</v>
      </c>
      <c r="BO181">
        <v>3029.5801318125755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54.97854200680527</v>
      </c>
      <c r="CC181">
        <v>400.63779005068659</v>
      </c>
      <c r="CD181">
        <v>0</v>
      </c>
      <c r="CE181">
        <v>0</v>
      </c>
      <c r="CF181">
        <v>15.579800701666159</v>
      </c>
      <c r="CG181">
        <v>471.19613275915799</v>
      </c>
      <c r="CH181">
        <v>9660.6901963936252</v>
      </c>
      <c r="CI181">
        <v>14</v>
      </c>
      <c r="CJ181">
        <v>53</v>
      </c>
    </row>
    <row r="182" spans="1:88" x14ac:dyDescent="0.2">
      <c r="A182" s="41" t="s">
        <v>355</v>
      </c>
      <c r="C182">
        <v>191</v>
      </c>
      <c r="D182">
        <v>537.88718085906044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537.88718085906044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37.572575944728101</v>
      </c>
      <c r="AU182">
        <v>4.5080222907771104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42.080598235505214</v>
      </c>
      <c r="BJ182">
        <v>0</v>
      </c>
      <c r="BK182">
        <v>0</v>
      </c>
      <c r="BL182">
        <v>0</v>
      </c>
      <c r="BM182">
        <v>0</v>
      </c>
      <c r="BN182">
        <v>3702.8201611042587</v>
      </c>
      <c r="BO182">
        <v>3702.8201611042587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92.35368750070829</v>
      </c>
      <c r="CG182">
        <v>92.35368750070829</v>
      </c>
      <c r="CH182">
        <v>4375.1416276995333</v>
      </c>
      <c r="CI182">
        <v>7</v>
      </c>
      <c r="CJ182">
        <v>54</v>
      </c>
    </row>
    <row r="183" spans="1:88" x14ac:dyDescent="0.2">
      <c r="A183" s="41" t="s">
        <v>355</v>
      </c>
      <c r="C183">
        <v>203</v>
      </c>
      <c r="D183">
        <v>2408.3886888499478</v>
      </c>
      <c r="E183">
        <v>0</v>
      </c>
      <c r="F183">
        <v>0</v>
      </c>
      <c r="G183">
        <v>2545.5374999999999</v>
      </c>
      <c r="H183">
        <v>0</v>
      </c>
      <c r="I183">
        <v>1380.384264602885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6334.3104534528329</v>
      </c>
      <c r="P183">
        <v>340.23855775527943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340.23855775527943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55.625971922223009</v>
      </c>
      <c r="AU183">
        <v>0</v>
      </c>
      <c r="AV183">
        <v>30.43798948385777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86.063961406080779</v>
      </c>
      <c r="BJ183">
        <v>0</v>
      </c>
      <c r="BK183">
        <v>0</v>
      </c>
      <c r="BL183">
        <v>0</v>
      </c>
      <c r="BM183">
        <v>0</v>
      </c>
      <c r="BN183">
        <v>336.62001464584171</v>
      </c>
      <c r="BO183">
        <v>336.62001464584171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54.97854200680527</v>
      </c>
      <c r="CC183">
        <v>0</v>
      </c>
      <c r="CD183">
        <v>0</v>
      </c>
      <c r="CE183">
        <v>0</v>
      </c>
      <c r="CF183">
        <v>40.928996049014195</v>
      </c>
      <c r="CG183">
        <v>95.907538055819458</v>
      </c>
      <c r="CH183">
        <v>7193.1405253158537</v>
      </c>
      <c r="CI183">
        <v>14</v>
      </c>
      <c r="CJ183">
        <v>54</v>
      </c>
    </row>
    <row r="184" spans="1:88" x14ac:dyDescent="0.2">
      <c r="A184" s="41" t="s">
        <v>355</v>
      </c>
      <c r="C184">
        <v>204</v>
      </c>
      <c r="D184">
        <v>4051.9127948094419</v>
      </c>
      <c r="E184">
        <v>0</v>
      </c>
      <c r="F184">
        <v>0</v>
      </c>
      <c r="G184">
        <v>3825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7876.9127948094419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73.764517190027959</v>
      </c>
      <c r="AB184">
        <v>73.764517190027959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590.49782747127915</v>
      </c>
      <c r="AJ184">
        <v>0</v>
      </c>
      <c r="AK184">
        <v>0</v>
      </c>
      <c r="AL184">
        <v>0</v>
      </c>
      <c r="AM184">
        <v>0</v>
      </c>
      <c r="AN184">
        <v>437.86428137123426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4.5080222907771104</v>
      </c>
      <c r="AV184">
        <v>12.175195793543107</v>
      </c>
      <c r="AW184">
        <v>0</v>
      </c>
      <c r="AX184">
        <v>0</v>
      </c>
      <c r="AY184">
        <v>887.58589360403994</v>
      </c>
      <c r="AZ184">
        <v>0</v>
      </c>
      <c r="BA184">
        <v>0.13906250000000001</v>
      </c>
      <c r="BB184">
        <v>0</v>
      </c>
      <c r="BC184">
        <v>0</v>
      </c>
      <c r="BD184">
        <v>0</v>
      </c>
      <c r="BE184">
        <v>0</v>
      </c>
      <c r="BF184">
        <v>497.85692792138849</v>
      </c>
      <c r="BG184">
        <v>0</v>
      </c>
      <c r="BH184">
        <v>0</v>
      </c>
      <c r="BI184">
        <v>2430.627210952262</v>
      </c>
      <c r="BJ184">
        <v>0</v>
      </c>
      <c r="BK184">
        <v>0</v>
      </c>
      <c r="BL184">
        <v>0</v>
      </c>
      <c r="BM184">
        <v>0</v>
      </c>
      <c r="BN184">
        <v>2356.3401025208918</v>
      </c>
      <c r="BO184">
        <v>2356.3401025208918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69.369697746007063</v>
      </c>
      <c r="CF184">
        <v>82.100092350361066</v>
      </c>
      <c r="CG184">
        <v>151.46979009636811</v>
      </c>
      <c r="CH184">
        <v>12889.114415568993</v>
      </c>
      <c r="CI184">
        <v>18</v>
      </c>
      <c r="CJ184">
        <v>75</v>
      </c>
    </row>
    <row r="185" spans="1:88" x14ac:dyDescent="0.2">
      <c r="A185" s="41" t="s">
        <v>355</v>
      </c>
      <c r="C185">
        <v>227</v>
      </c>
      <c r="D185">
        <v>537.88718085906044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242.00460433547849</v>
      </c>
      <c r="N185">
        <v>0</v>
      </c>
      <c r="O185">
        <v>779.8917851945389</v>
      </c>
      <c r="P185">
        <v>414.67463855928753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2981.6744427047388</v>
      </c>
      <c r="Y185">
        <v>0</v>
      </c>
      <c r="Z185">
        <v>0</v>
      </c>
      <c r="AA185">
        <v>15.023414313213864</v>
      </c>
      <c r="AB185">
        <v>3411.37249557724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590.49782747127915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6.0875978967715536</v>
      </c>
      <c r="AT185">
        <v>43.24137841586014</v>
      </c>
      <c r="AU185">
        <v>13.524066872331332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248.92846396069424</v>
      </c>
      <c r="BG185">
        <v>0</v>
      </c>
      <c r="BH185">
        <v>0</v>
      </c>
      <c r="BI185">
        <v>902.27933461693647</v>
      </c>
      <c r="BJ185">
        <v>106.03044532761471</v>
      </c>
      <c r="BK185">
        <v>0</v>
      </c>
      <c r="BL185">
        <v>0</v>
      </c>
      <c r="BM185">
        <v>0</v>
      </c>
      <c r="BN185">
        <v>1346.4800585833668</v>
      </c>
      <c r="BO185">
        <v>1452.5105039109815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0.48420050466535719</v>
      </c>
      <c r="CG185">
        <v>0.48420050466535719</v>
      </c>
      <c r="CH185">
        <v>6546.5383198043628</v>
      </c>
      <c r="CI185">
        <v>15</v>
      </c>
      <c r="CJ185">
        <v>31</v>
      </c>
    </row>
    <row r="186" spans="1:88" x14ac:dyDescent="0.2">
      <c r="A186" s="41" t="s">
        <v>355</v>
      </c>
      <c r="C186">
        <v>245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1355.1855333305457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1355.1855333305457</v>
      </c>
      <c r="BJ186">
        <v>0</v>
      </c>
      <c r="BK186">
        <v>0</v>
      </c>
      <c r="BL186">
        <v>0</v>
      </c>
      <c r="BM186">
        <v>0</v>
      </c>
      <c r="BN186">
        <v>4376.0601903959423</v>
      </c>
      <c r="BO186">
        <v>4376.0601903959423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5731.245723726488</v>
      </c>
      <c r="CI186">
        <v>2</v>
      </c>
      <c r="CJ186">
        <v>14</v>
      </c>
    </row>
    <row r="187" spans="1:88" x14ac:dyDescent="0.2">
      <c r="A187" s="41" t="s">
        <v>355</v>
      </c>
      <c r="C187">
        <v>246</v>
      </c>
      <c r="D187">
        <v>8871.1536692421851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8871.1536692421851</v>
      </c>
      <c r="P187">
        <v>1701.1927887763973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0.29070984172599634</v>
      </c>
      <c r="AB187">
        <v>1701.4834986181233</v>
      </c>
      <c r="AC187">
        <v>0</v>
      </c>
      <c r="AD187">
        <v>0</v>
      </c>
      <c r="AE187">
        <v>0</v>
      </c>
      <c r="AF187">
        <v>0</v>
      </c>
      <c r="AG187">
        <v>709.5119576564025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328.39821102842569</v>
      </c>
      <c r="AO187">
        <v>0</v>
      </c>
      <c r="AP187">
        <v>0</v>
      </c>
      <c r="AQ187">
        <v>0</v>
      </c>
      <c r="AR187">
        <v>0</v>
      </c>
      <c r="AS187">
        <v>1372.5255989531233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5769.3083084262598</v>
      </c>
      <c r="AZ187">
        <v>0</v>
      </c>
      <c r="BA187">
        <v>0.41718749999999999</v>
      </c>
      <c r="BB187">
        <v>0</v>
      </c>
      <c r="BC187">
        <v>0</v>
      </c>
      <c r="BD187">
        <v>0</v>
      </c>
      <c r="BE187">
        <v>0</v>
      </c>
      <c r="BF187">
        <v>995.71385584277698</v>
      </c>
      <c r="BG187">
        <v>0</v>
      </c>
      <c r="BH187">
        <v>0</v>
      </c>
      <c r="BI187">
        <v>9175.8751194069882</v>
      </c>
      <c r="BJ187">
        <v>0</v>
      </c>
      <c r="BK187">
        <v>0</v>
      </c>
      <c r="BL187">
        <v>0</v>
      </c>
      <c r="BM187">
        <v>0</v>
      </c>
      <c r="BN187">
        <v>11781.700512604461</v>
      </c>
      <c r="BO187">
        <v>11781.700512604461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16.306101458664195</v>
      </c>
      <c r="CG187">
        <v>16.306101458664195</v>
      </c>
      <c r="CH187">
        <v>31546.518901330419</v>
      </c>
      <c r="CI187">
        <v>14</v>
      </c>
      <c r="CJ187">
        <v>101</v>
      </c>
    </row>
    <row r="188" spans="1:88" x14ac:dyDescent="0.2">
      <c r="A188" s="41" t="s">
        <v>355</v>
      </c>
      <c r="C188">
        <v>261</v>
      </c>
      <c r="D188">
        <v>4964.4422782563752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4964.4422782563752</v>
      </c>
      <c r="P188">
        <v>680.47711551055886</v>
      </c>
      <c r="Q188">
        <v>0</v>
      </c>
      <c r="R188">
        <v>0</v>
      </c>
      <c r="S188">
        <v>0</v>
      </c>
      <c r="T188">
        <v>262.86011045493552</v>
      </c>
      <c r="U188">
        <v>0</v>
      </c>
      <c r="V188">
        <v>0</v>
      </c>
      <c r="W188">
        <v>1624.8508847285632</v>
      </c>
      <c r="X188">
        <v>759.67819720000477</v>
      </c>
      <c r="Y188">
        <v>0</v>
      </c>
      <c r="Z188">
        <v>0</v>
      </c>
      <c r="AA188">
        <v>58.450393035088091</v>
      </c>
      <c r="AB188">
        <v>3386.3167009291501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342.68422341842955</v>
      </c>
      <c r="AU188">
        <v>9.0160445815542207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351.70026799998379</v>
      </c>
      <c r="BJ188">
        <v>0</v>
      </c>
      <c r="BK188">
        <v>0</v>
      </c>
      <c r="BL188">
        <v>0</v>
      </c>
      <c r="BM188">
        <v>0</v>
      </c>
      <c r="BN188">
        <v>4039.4401757501005</v>
      </c>
      <c r="BO188">
        <v>4039.4401757501005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47.124464577261662</v>
      </c>
      <c r="CC188">
        <v>0</v>
      </c>
      <c r="CD188">
        <v>0</v>
      </c>
      <c r="CE188">
        <v>0</v>
      </c>
      <c r="CF188">
        <v>97.964685580547268</v>
      </c>
      <c r="CG188">
        <v>145.08915015780894</v>
      </c>
      <c r="CH188">
        <v>12886.988573093418</v>
      </c>
      <c r="CI188">
        <v>14</v>
      </c>
      <c r="CJ188">
        <v>76</v>
      </c>
    </row>
    <row r="189" spans="1:88" x14ac:dyDescent="0.2">
      <c r="A189" s="41" t="s">
        <v>355</v>
      </c>
      <c r="C189">
        <v>267</v>
      </c>
      <c r="D189">
        <v>2078.8057534838922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2078.8057534838922</v>
      </c>
      <c r="P189">
        <v>2381.6699042869559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2381.6699042869559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7.747208074645715</v>
      </c>
      <c r="CG189">
        <v>7.747208074645715</v>
      </c>
      <c r="CH189">
        <v>4468.2228658454942</v>
      </c>
      <c r="CI189">
        <v>4</v>
      </c>
      <c r="CJ189">
        <v>43</v>
      </c>
    </row>
    <row r="190" spans="1:88" x14ac:dyDescent="0.2">
      <c r="A190" s="41" t="s">
        <v>355</v>
      </c>
      <c r="C190">
        <v>268</v>
      </c>
      <c r="D190">
        <v>3118.2086302258385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3118.2086302258385</v>
      </c>
      <c r="P190">
        <v>680.47711551055886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680.47711551055886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5049.3002196876259</v>
      </c>
      <c r="BO190">
        <v>5049.3002196876259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21.632307009983123</v>
      </c>
      <c r="CG190">
        <v>21.632307009983123</v>
      </c>
      <c r="CH190">
        <v>8869.6182724340088</v>
      </c>
      <c r="CI190">
        <v>6</v>
      </c>
      <c r="CJ190">
        <v>62</v>
      </c>
    </row>
    <row r="191" spans="1:88" x14ac:dyDescent="0.2">
      <c r="A191" s="41" t="s">
        <v>355</v>
      </c>
      <c r="C191">
        <v>269</v>
      </c>
      <c r="D191">
        <v>3387.1522206553686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603.67064065895704</v>
      </c>
      <c r="M191">
        <v>0</v>
      </c>
      <c r="N191">
        <v>0</v>
      </c>
      <c r="O191">
        <v>3990.8228613143256</v>
      </c>
      <c r="P191">
        <v>2381.6699042869559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2381.6699042869559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686.26279947656167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443.79294680201997</v>
      </c>
      <c r="AZ191">
        <v>423.40532317837847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1553.4610694569601</v>
      </c>
      <c r="BJ191">
        <v>424.12178131045886</v>
      </c>
      <c r="BK191">
        <v>0</v>
      </c>
      <c r="BL191">
        <v>0</v>
      </c>
      <c r="BM191">
        <v>0</v>
      </c>
      <c r="BN191">
        <v>2356.3401025208918</v>
      </c>
      <c r="BO191">
        <v>2780.4618838313509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50.684337289904555</v>
      </c>
      <c r="CG191">
        <v>50.684337289904555</v>
      </c>
      <c r="CH191">
        <v>10757.100056179497</v>
      </c>
      <c r="CI191">
        <v>11</v>
      </c>
      <c r="CJ191">
        <v>188</v>
      </c>
    </row>
    <row r="192" spans="1:88" x14ac:dyDescent="0.2">
      <c r="A192" s="41" t="s">
        <v>355</v>
      </c>
      <c r="C192">
        <v>270</v>
      </c>
      <c r="D192">
        <v>1809.8621630543621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1809.8621630543621</v>
      </c>
      <c r="P192">
        <v>680.47711551055886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680.47711551055886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2019.7200878750502</v>
      </c>
      <c r="BO192">
        <v>2019.7200878750502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48.989635523575807</v>
      </c>
      <c r="CG192">
        <v>48.989635523575807</v>
      </c>
      <c r="CH192">
        <v>4559.0490019635472</v>
      </c>
      <c r="CI192">
        <v>6</v>
      </c>
      <c r="CJ192">
        <v>163</v>
      </c>
    </row>
    <row r="193" spans="1:88" x14ac:dyDescent="0.2">
      <c r="A193" s="41" t="s">
        <v>355</v>
      </c>
      <c r="C193">
        <v>271</v>
      </c>
      <c r="D193">
        <v>6737.9329563345618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6737.9329563345618</v>
      </c>
      <c r="P193">
        <v>1020.7156732658383</v>
      </c>
      <c r="Q193">
        <v>0</v>
      </c>
      <c r="R193">
        <v>0</v>
      </c>
      <c r="S193">
        <v>0</v>
      </c>
      <c r="T193">
        <v>740.96728909580781</v>
      </c>
      <c r="U193">
        <v>0</v>
      </c>
      <c r="V193">
        <v>0</v>
      </c>
      <c r="W193">
        <v>1137.8025435833395</v>
      </c>
      <c r="X193">
        <v>0</v>
      </c>
      <c r="Y193">
        <v>0</v>
      </c>
      <c r="Z193">
        <v>0</v>
      </c>
      <c r="AA193">
        <v>0</v>
      </c>
      <c r="AB193">
        <v>2899.4855059449856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6.0875978967715536</v>
      </c>
      <c r="AT193">
        <v>6.0875978967715536</v>
      </c>
      <c r="AU193">
        <v>0</v>
      </c>
      <c r="AV193">
        <v>256.67129450408601</v>
      </c>
      <c r="AW193">
        <v>0</v>
      </c>
      <c r="AX193">
        <v>0</v>
      </c>
      <c r="AY193">
        <v>1775.1717872080799</v>
      </c>
      <c r="AZ193">
        <v>0</v>
      </c>
      <c r="BA193">
        <v>0.41718749999999999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2044.4354650057089</v>
      </c>
      <c r="BJ193">
        <v>0</v>
      </c>
      <c r="BK193">
        <v>0</v>
      </c>
      <c r="BL193">
        <v>0</v>
      </c>
      <c r="BM193">
        <v>0</v>
      </c>
      <c r="BN193">
        <v>673.24002929168341</v>
      </c>
      <c r="BO193">
        <v>673.24002929168341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99.047110013648563</v>
      </c>
      <c r="CG193">
        <v>99.047110013648563</v>
      </c>
      <c r="CH193">
        <v>12454.14106659059</v>
      </c>
      <c r="CI193">
        <v>14</v>
      </c>
      <c r="CJ193">
        <v>138</v>
      </c>
    </row>
    <row r="194" spans="1:88" x14ac:dyDescent="0.2">
      <c r="A194" s="41" t="s">
        <v>355</v>
      </c>
      <c r="C194">
        <v>292</v>
      </c>
      <c r="D194">
        <v>1540.9185726248318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1181.7695787225259</v>
      </c>
      <c r="M194">
        <v>0</v>
      </c>
      <c r="N194">
        <v>0</v>
      </c>
      <c r="O194">
        <v>2722.6881513473577</v>
      </c>
      <c r="P194">
        <v>680.47711551055886</v>
      </c>
      <c r="Q194">
        <v>1006.3414397267468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0.50256124877797914</v>
      </c>
      <c r="AA194">
        <v>0</v>
      </c>
      <c r="AB194">
        <v>1687.3211164860836</v>
      </c>
      <c r="AC194">
        <v>767.46249999999998</v>
      </c>
      <c r="AD194">
        <v>0</v>
      </c>
      <c r="AE194">
        <v>0</v>
      </c>
      <c r="AF194">
        <v>0</v>
      </c>
      <c r="AG194">
        <v>0</v>
      </c>
      <c r="AH194">
        <v>313.25479785250087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470.7068295490177</v>
      </c>
      <c r="AP194">
        <v>0</v>
      </c>
      <c r="AQ194">
        <v>0</v>
      </c>
      <c r="AR194">
        <v>0</v>
      </c>
      <c r="AS194">
        <v>0</v>
      </c>
      <c r="AT194">
        <v>18.262793690314659</v>
      </c>
      <c r="AU194">
        <v>38.166379860813713</v>
      </c>
      <c r="AV194">
        <v>0</v>
      </c>
      <c r="AW194">
        <v>0</v>
      </c>
      <c r="AX194">
        <v>0</v>
      </c>
      <c r="AY194">
        <v>1331.3788404060599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673.47470511666143</v>
      </c>
      <c r="BG194">
        <v>0</v>
      </c>
      <c r="BH194">
        <v>10.964901018865781</v>
      </c>
      <c r="BI194">
        <v>3623.6717474942343</v>
      </c>
      <c r="BJ194">
        <v>0</v>
      </c>
      <c r="BK194">
        <v>0</v>
      </c>
      <c r="BL194">
        <v>0.56623044088770236</v>
      </c>
      <c r="BM194">
        <v>0.44133676604815492</v>
      </c>
      <c r="BN194">
        <v>2019.7200878750502</v>
      </c>
      <c r="BO194">
        <v>2020.7276550819861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6.082537859331544</v>
      </c>
      <c r="CC194">
        <v>0</v>
      </c>
      <c r="CD194">
        <v>0</v>
      </c>
      <c r="CE194">
        <v>0</v>
      </c>
      <c r="CF194">
        <v>67.00449215336026</v>
      </c>
      <c r="CG194">
        <v>73.087030012691798</v>
      </c>
      <c r="CH194">
        <v>10127.495700422354</v>
      </c>
      <c r="CI194">
        <v>20</v>
      </c>
      <c r="CJ194">
        <v>82</v>
      </c>
    </row>
    <row r="195" spans="1:88" x14ac:dyDescent="0.2">
      <c r="A195" s="41" t="s">
        <v>355</v>
      </c>
      <c r="C195">
        <v>293</v>
      </c>
      <c r="D195">
        <v>7777.3358330765086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472.7078314890104</v>
      </c>
      <c r="M195">
        <v>0</v>
      </c>
      <c r="N195">
        <v>0</v>
      </c>
      <c r="O195">
        <v>8250.0436645655191</v>
      </c>
      <c r="P195">
        <v>340.23855775527943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15.023414313213864</v>
      </c>
      <c r="AB195">
        <v>355.26197206849332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6.0875978967715536</v>
      </c>
      <c r="AT195">
        <v>24.350391587086214</v>
      </c>
      <c r="AU195">
        <v>4.5080222907771104</v>
      </c>
      <c r="AV195">
        <v>0</v>
      </c>
      <c r="AW195">
        <v>0</v>
      </c>
      <c r="AX195">
        <v>0</v>
      </c>
      <c r="AY195">
        <v>887.58589360403994</v>
      </c>
      <c r="AZ195">
        <v>0</v>
      </c>
      <c r="BA195">
        <v>0.83437499999999998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923.36628037867479</v>
      </c>
      <c r="BJ195">
        <v>106.03044532761471</v>
      </c>
      <c r="BK195">
        <v>0</v>
      </c>
      <c r="BL195">
        <v>0</v>
      </c>
      <c r="BM195">
        <v>0.3310025745361162</v>
      </c>
      <c r="BN195">
        <v>2692.9601171667337</v>
      </c>
      <c r="BO195">
        <v>2799.3215650688844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0.73431173915722159</v>
      </c>
      <c r="CB195">
        <v>83.102677689934751</v>
      </c>
      <c r="CC195">
        <v>1201.9133701520598</v>
      </c>
      <c r="CD195">
        <v>0</v>
      </c>
      <c r="CE195">
        <v>0</v>
      </c>
      <c r="CF195">
        <v>61.308109521146562</v>
      </c>
      <c r="CG195">
        <v>1347.0584691022982</v>
      </c>
      <c r="CH195">
        <v>13675.051951183872</v>
      </c>
      <c r="CI195">
        <v>19</v>
      </c>
      <c r="CJ195">
        <v>153</v>
      </c>
    </row>
    <row r="196" spans="1:88" x14ac:dyDescent="0.2">
      <c r="A196" s="41" t="s">
        <v>355</v>
      </c>
      <c r="C196">
        <v>294</v>
      </c>
      <c r="D196">
        <v>3619.7243261087242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2127.1852417005466</v>
      </c>
      <c r="M196">
        <v>0</v>
      </c>
      <c r="N196">
        <v>0</v>
      </c>
      <c r="O196">
        <v>5746.9095678092708</v>
      </c>
      <c r="P196">
        <v>340.23855775527943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0.50256124877797914</v>
      </c>
      <c r="AA196">
        <v>0</v>
      </c>
      <c r="AB196">
        <v>340.7411190040574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12.175195793543107</v>
      </c>
      <c r="AU196">
        <v>42.365191960964381</v>
      </c>
      <c r="AV196">
        <v>0</v>
      </c>
      <c r="AW196">
        <v>0</v>
      </c>
      <c r="AX196">
        <v>0</v>
      </c>
      <c r="AY196">
        <v>443.79294680201997</v>
      </c>
      <c r="AZ196">
        <v>0</v>
      </c>
      <c r="BA196">
        <v>0.55625000000000002</v>
      </c>
      <c r="BB196">
        <v>0</v>
      </c>
      <c r="BC196">
        <v>0</v>
      </c>
      <c r="BD196">
        <v>0</v>
      </c>
      <c r="BE196">
        <v>0</v>
      </c>
      <c r="BF196">
        <v>1171.3316330380499</v>
      </c>
      <c r="BG196">
        <v>0</v>
      </c>
      <c r="BH196">
        <v>0</v>
      </c>
      <c r="BI196">
        <v>1670.2212175945774</v>
      </c>
      <c r="BJ196">
        <v>0</v>
      </c>
      <c r="BK196">
        <v>0</v>
      </c>
      <c r="BL196">
        <v>0</v>
      </c>
      <c r="BM196">
        <v>0.44133676604815492</v>
      </c>
      <c r="BN196">
        <v>1009.8600439375251</v>
      </c>
      <c r="BO196">
        <v>1010.3013807035733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136.94391433408623</v>
      </c>
      <c r="CG196">
        <v>136.94391433408623</v>
      </c>
      <c r="CH196">
        <v>8905.1171994455653</v>
      </c>
      <c r="CI196">
        <v>17</v>
      </c>
      <c r="CJ196">
        <v>70</v>
      </c>
    </row>
    <row r="197" spans="1:88" x14ac:dyDescent="0.2">
      <c r="A197" s="41" t="s">
        <v>355</v>
      </c>
      <c r="C197">
        <v>313</v>
      </c>
      <c r="D197">
        <v>4695.4986878268446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4695.4986878268446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1.0051224975559583</v>
      </c>
      <c r="AA197">
        <v>7.5117071566069322</v>
      </c>
      <c r="AB197">
        <v>8.5168296541628905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36.525587380629318</v>
      </c>
      <c r="AU197">
        <v>4.5080222907771104</v>
      </c>
      <c r="AV197">
        <v>108.14047657603831</v>
      </c>
      <c r="AW197">
        <v>0</v>
      </c>
      <c r="AX197">
        <v>0</v>
      </c>
      <c r="AY197">
        <v>443.79294680201997</v>
      </c>
      <c r="AZ197">
        <v>521.74133423209844</v>
      </c>
      <c r="BA197">
        <v>0.55625000000000002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1115.2646172815632</v>
      </c>
      <c r="BJ197">
        <v>0</v>
      </c>
      <c r="BK197">
        <v>0</v>
      </c>
      <c r="BL197">
        <v>0</v>
      </c>
      <c r="BM197">
        <v>0</v>
      </c>
      <c r="BN197">
        <v>2692.9601171667337</v>
      </c>
      <c r="BO197">
        <v>2692.9601171667337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2.0475793534200637</v>
      </c>
      <c r="BZ197">
        <v>2.0475793534200637</v>
      </c>
      <c r="CA197">
        <v>0</v>
      </c>
      <c r="CB197">
        <v>0</v>
      </c>
      <c r="CC197">
        <v>0</v>
      </c>
      <c r="CD197">
        <v>0</v>
      </c>
      <c r="CE197">
        <v>34.684848873003531</v>
      </c>
      <c r="CF197">
        <v>44.076299329339015</v>
      </c>
      <c r="CG197">
        <v>78.761148202342554</v>
      </c>
      <c r="CH197">
        <v>8593.0489794850655</v>
      </c>
      <c r="CI197">
        <v>17</v>
      </c>
      <c r="CJ197">
        <v>71</v>
      </c>
    </row>
    <row r="198" spans="1:88" x14ac:dyDescent="0.2">
      <c r="A198" s="41" t="s">
        <v>355</v>
      </c>
      <c r="C198">
        <v>314</v>
      </c>
      <c r="D198">
        <v>2849.265039796308</v>
      </c>
      <c r="E198">
        <v>0</v>
      </c>
      <c r="F198">
        <v>0</v>
      </c>
      <c r="G198">
        <v>0</v>
      </c>
      <c r="H198">
        <v>259.74157899187929</v>
      </c>
      <c r="I198">
        <v>0</v>
      </c>
      <c r="J198">
        <v>0</v>
      </c>
      <c r="K198">
        <v>0</v>
      </c>
      <c r="L198">
        <v>1007.2676476537631</v>
      </c>
      <c r="M198">
        <v>0</v>
      </c>
      <c r="N198">
        <v>0</v>
      </c>
      <c r="O198">
        <v>4116.2742664419502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7.8024169983329283</v>
      </c>
      <c r="AB198">
        <v>7.8024169983329283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30.43798948385777</v>
      </c>
      <c r="AU198">
        <v>22.540111453885551</v>
      </c>
      <c r="AV198">
        <v>244.49609871054292</v>
      </c>
      <c r="AW198">
        <v>0</v>
      </c>
      <c r="AX198">
        <v>0</v>
      </c>
      <c r="AY198">
        <v>443.79294680201997</v>
      </c>
      <c r="AZ198">
        <v>423.40532317837847</v>
      </c>
      <c r="BA198">
        <v>0.6953125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1165.3677821286847</v>
      </c>
      <c r="BJ198">
        <v>0</v>
      </c>
      <c r="BK198">
        <v>0</v>
      </c>
      <c r="BL198">
        <v>0</v>
      </c>
      <c r="BM198">
        <v>0</v>
      </c>
      <c r="BN198">
        <v>2356.3401025208918</v>
      </c>
      <c r="BO198">
        <v>2356.3401025208918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157.08154859087219</v>
      </c>
      <c r="CC198">
        <v>0</v>
      </c>
      <c r="CD198">
        <v>0</v>
      </c>
      <c r="CE198">
        <v>0</v>
      </c>
      <c r="CF198">
        <v>16.9470176632875</v>
      </c>
      <c r="CG198">
        <v>174.0285662541597</v>
      </c>
      <c r="CH198">
        <v>7819.8131343440209</v>
      </c>
      <c r="CI198">
        <v>15</v>
      </c>
      <c r="CJ198">
        <v>126</v>
      </c>
    </row>
    <row r="199" spans="1:88" x14ac:dyDescent="0.2">
      <c r="A199" s="41" t="s">
        <v>355</v>
      </c>
      <c r="B199">
        <v>16</v>
      </c>
      <c r="C199">
        <v>291</v>
      </c>
      <c r="D199">
        <v>2580.3214493667779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945.4156629780208</v>
      </c>
      <c r="M199">
        <v>0</v>
      </c>
      <c r="N199">
        <v>0</v>
      </c>
      <c r="O199">
        <v>3525.7371123447988</v>
      </c>
      <c r="P199">
        <v>1020.7156732658383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1.5076837463339374</v>
      </c>
      <c r="AA199">
        <v>0</v>
      </c>
      <c r="AB199">
        <v>1022.2233570121722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24.350391587086214</v>
      </c>
      <c r="AU199">
        <v>9.0160445815542207</v>
      </c>
      <c r="AV199">
        <v>75.376830926719592</v>
      </c>
      <c r="AW199">
        <v>0</v>
      </c>
      <c r="AX199">
        <v>0</v>
      </c>
      <c r="AY199">
        <v>1775.1717872080799</v>
      </c>
      <c r="AZ199">
        <v>0</v>
      </c>
      <c r="BA199">
        <v>0.27812500000000001</v>
      </c>
      <c r="BB199">
        <v>0</v>
      </c>
      <c r="BC199">
        <v>0</v>
      </c>
      <c r="BD199">
        <v>0</v>
      </c>
      <c r="BE199">
        <v>0</v>
      </c>
      <c r="BF199">
        <v>248.92846396069424</v>
      </c>
      <c r="BG199">
        <v>0</v>
      </c>
      <c r="BH199">
        <v>0</v>
      </c>
      <c r="BI199">
        <v>2133.1216432641345</v>
      </c>
      <c r="BJ199">
        <v>318.09133598284416</v>
      </c>
      <c r="BK199">
        <v>0</v>
      </c>
      <c r="BL199">
        <v>0.28311522044385118</v>
      </c>
      <c r="BM199">
        <v>0.44133676604815492</v>
      </c>
      <c r="BN199">
        <v>1346.4800585833668</v>
      </c>
      <c r="BO199">
        <v>1665.2958465527031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9.1238067889973156</v>
      </c>
      <c r="CC199">
        <v>0</v>
      </c>
      <c r="CD199">
        <v>0</v>
      </c>
      <c r="CE199">
        <v>0</v>
      </c>
      <c r="CF199">
        <v>23.853901557164598</v>
      </c>
      <c r="CG199">
        <v>32.977708346161911</v>
      </c>
      <c r="CH199">
        <v>8379.3556675199688</v>
      </c>
      <c r="CI199">
        <v>19</v>
      </c>
      <c r="CJ199">
        <v>97</v>
      </c>
    </row>
    <row r="200" spans="1:88" x14ac:dyDescent="0.2">
      <c r="A200" s="41" t="s">
        <v>355</v>
      </c>
      <c r="C200">
        <v>338</v>
      </c>
      <c r="D200">
        <v>5429.5864891630863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5429.5864891630863</v>
      </c>
      <c r="P200">
        <v>1360.9542310211177</v>
      </c>
      <c r="Q200">
        <v>0</v>
      </c>
      <c r="R200">
        <v>0</v>
      </c>
      <c r="S200">
        <v>0</v>
      </c>
      <c r="T200">
        <v>0</v>
      </c>
      <c r="U200">
        <v>201.4378869087559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1562.3921179298736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573.75660740446028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0.55625000000000002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574.31285740446026</v>
      </c>
      <c r="BJ200">
        <v>0</v>
      </c>
      <c r="BK200">
        <v>0</v>
      </c>
      <c r="BL200">
        <v>0</v>
      </c>
      <c r="BM200">
        <v>0</v>
      </c>
      <c r="BN200">
        <v>1346.4800585833668</v>
      </c>
      <c r="BO200">
        <v>1346.4800585833668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8912.771523080788</v>
      </c>
      <c r="CI200">
        <v>7</v>
      </c>
      <c r="CJ200">
        <v>25</v>
      </c>
    </row>
    <row r="201" spans="1:88" x14ac:dyDescent="0.2">
      <c r="A201" s="41" t="s">
        <v>355</v>
      </c>
      <c r="B201">
        <v>18</v>
      </c>
      <c r="C201">
        <v>173</v>
      </c>
      <c r="D201">
        <v>9584.7344993980241</v>
      </c>
      <c r="E201">
        <v>0</v>
      </c>
      <c r="F201">
        <v>0</v>
      </c>
      <c r="G201">
        <v>16646.400000000001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26231.134499398027</v>
      </c>
      <c r="P201">
        <v>340.23855775527943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10583.927940037933</v>
      </c>
      <c r="X201">
        <v>0</v>
      </c>
      <c r="Y201">
        <v>0</v>
      </c>
      <c r="Z201">
        <v>0</v>
      </c>
      <c r="AA201">
        <v>234.38299182380436</v>
      </c>
      <c r="AB201">
        <v>11158.549489617017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328.39821102842569</v>
      </c>
      <c r="AO201">
        <v>0</v>
      </c>
      <c r="AP201">
        <v>0</v>
      </c>
      <c r="AQ201">
        <v>0</v>
      </c>
      <c r="AR201">
        <v>0</v>
      </c>
      <c r="AS201">
        <v>6148.1222451864778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0.83437499999999998</v>
      </c>
      <c r="BB201">
        <v>0</v>
      </c>
      <c r="BC201">
        <v>0</v>
      </c>
      <c r="BD201">
        <v>0</v>
      </c>
      <c r="BE201">
        <v>0</v>
      </c>
      <c r="BF201">
        <v>303.86306286001775</v>
      </c>
      <c r="BG201">
        <v>0</v>
      </c>
      <c r="BH201">
        <v>0</v>
      </c>
      <c r="BI201">
        <v>6781.2178940749218</v>
      </c>
      <c r="BJ201">
        <v>318.09133598284416</v>
      </c>
      <c r="BK201">
        <v>0</v>
      </c>
      <c r="BL201">
        <v>0</v>
      </c>
      <c r="BM201">
        <v>0</v>
      </c>
      <c r="BN201">
        <v>0</v>
      </c>
      <c r="BO201">
        <v>318.09133598284416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78.540774295436094</v>
      </c>
      <c r="CC201">
        <v>1602.5511602027464</v>
      </c>
      <c r="CD201">
        <v>0</v>
      </c>
      <c r="CE201">
        <v>0</v>
      </c>
      <c r="CF201">
        <v>12.10501261663393</v>
      </c>
      <c r="CG201">
        <v>1693.1969471148163</v>
      </c>
      <c r="CH201">
        <v>46182.190166187618</v>
      </c>
      <c r="CI201">
        <v>20</v>
      </c>
      <c r="CJ201">
        <v>119</v>
      </c>
    </row>
    <row r="202" spans="1:88" x14ac:dyDescent="0.2">
      <c r="A202" s="41" t="s">
        <v>355</v>
      </c>
      <c r="C202">
        <v>219</v>
      </c>
      <c r="D202">
        <v>6236.4172604516771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242.00460433547849</v>
      </c>
      <c r="N202">
        <v>0</v>
      </c>
      <c r="O202">
        <v>6478.4218647871558</v>
      </c>
      <c r="P202">
        <v>680.47711551055886</v>
      </c>
      <c r="Q202">
        <v>1006.3414397267468</v>
      </c>
      <c r="R202">
        <v>0</v>
      </c>
      <c r="S202">
        <v>0</v>
      </c>
      <c r="T202">
        <v>2222.9018672874236</v>
      </c>
      <c r="U202">
        <v>0</v>
      </c>
      <c r="V202">
        <v>0</v>
      </c>
      <c r="W202">
        <v>0</v>
      </c>
      <c r="X202">
        <v>2384.5290819285678</v>
      </c>
      <c r="Y202">
        <v>549.02626901459553</v>
      </c>
      <c r="Z202">
        <v>0</v>
      </c>
      <c r="AA202">
        <v>0</v>
      </c>
      <c r="AB202">
        <v>6843.2757734678926</v>
      </c>
      <c r="AC202">
        <v>0</v>
      </c>
      <c r="AD202">
        <v>0</v>
      </c>
      <c r="AE202">
        <v>0</v>
      </c>
      <c r="AF202">
        <v>13671.565820627478</v>
      </c>
      <c r="AG202">
        <v>0</v>
      </c>
      <c r="AH202">
        <v>0</v>
      </c>
      <c r="AI202">
        <v>887.70306266338639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12.175195793543107</v>
      </c>
      <c r="AW202">
        <v>0</v>
      </c>
      <c r="AX202">
        <v>0</v>
      </c>
      <c r="AY202">
        <v>1331.3788404060599</v>
      </c>
      <c r="AZ202">
        <v>0</v>
      </c>
      <c r="BA202">
        <v>0</v>
      </c>
      <c r="BB202">
        <v>0</v>
      </c>
      <c r="BC202">
        <v>2000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17902.822919490467</v>
      </c>
      <c r="BJ202">
        <v>212.06089065522943</v>
      </c>
      <c r="BK202">
        <v>0</v>
      </c>
      <c r="BL202">
        <v>0</v>
      </c>
      <c r="BM202">
        <v>0</v>
      </c>
      <c r="BN202">
        <v>3702.8201611042587</v>
      </c>
      <c r="BO202">
        <v>3914.8810517594879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255.70587863496536</v>
      </c>
      <c r="CC202">
        <v>0</v>
      </c>
      <c r="CD202">
        <v>0</v>
      </c>
      <c r="CE202">
        <v>328.28840756126442</v>
      </c>
      <c r="CF202">
        <v>14.853499944668124</v>
      </c>
      <c r="CG202">
        <v>598.84778614089782</v>
      </c>
      <c r="CH202">
        <v>35738.249395645907</v>
      </c>
      <c r="CI202">
        <v>21</v>
      </c>
      <c r="CJ202">
        <v>79</v>
      </c>
    </row>
    <row r="203" spans="1:88" x14ac:dyDescent="0.2">
      <c r="A203" s="41" t="s">
        <v>355</v>
      </c>
      <c r="C203">
        <v>228</v>
      </c>
      <c r="D203">
        <v>4964.4422782563752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242.00460433547849</v>
      </c>
      <c r="N203">
        <v>0</v>
      </c>
      <c r="O203">
        <v>5206.4468825918539</v>
      </c>
      <c r="P203">
        <v>1020.7156732658383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15.314124154939861</v>
      </c>
      <c r="AB203">
        <v>1036.0297974207781</v>
      </c>
      <c r="AC203">
        <v>0</v>
      </c>
      <c r="AD203">
        <v>255.02120195358899</v>
      </c>
      <c r="AE203">
        <v>0</v>
      </c>
      <c r="AF203">
        <v>0</v>
      </c>
      <c r="AG203">
        <v>0</v>
      </c>
      <c r="AH203">
        <v>0</v>
      </c>
      <c r="AI203">
        <v>590.49782747127915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73.051174761258636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10.964901018865781</v>
      </c>
      <c r="BI203">
        <v>929.53510520499253</v>
      </c>
      <c r="BJ203">
        <v>0</v>
      </c>
      <c r="BK203">
        <v>0</v>
      </c>
      <c r="BL203">
        <v>0</v>
      </c>
      <c r="BM203">
        <v>0</v>
      </c>
      <c r="BN203">
        <v>3702.8201611042587</v>
      </c>
      <c r="BO203">
        <v>3702.8201611042587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40.202695292016159</v>
      </c>
      <c r="CG203">
        <v>40.202695292016159</v>
      </c>
      <c r="CH203">
        <v>10915.034641613902</v>
      </c>
      <c r="CI203">
        <v>13</v>
      </c>
      <c r="CJ203">
        <v>59</v>
      </c>
    </row>
    <row r="204" spans="1:88" x14ac:dyDescent="0.2">
      <c r="A204" s="41" t="s">
        <v>355</v>
      </c>
      <c r="C204">
        <v>229</v>
      </c>
      <c r="D204">
        <v>6635.6499869464014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6635.6499869464014</v>
      </c>
      <c r="P204">
        <v>1360.9542310211177</v>
      </c>
      <c r="Q204">
        <v>0</v>
      </c>
      <c r="R204">
        <v>0</v>
      </c>
      <c r="S204">
        <v>0</v>
      </c>
      <c r="T204">
        <v>4445.8037345748471</v>
      </c>
      <c r="U204">
        <v>0</v>
      </c>
      <c r="V204">
        <v>0</v>
      </c>
      <c r="W204">
        <v>0</v>
      </c>
      <c r="X204">
        <v>2279.0345916000142</v>
      </c>
      <c r="Y204">
        <v>759.67819720000477</v>
      </c>
      <c r="Z204">
        <v>0</v>
      </c>
      <c r="AA204">
        <v>0.58141968345199269</v>
      </c>
      <c r="AB204">
        <v>8846.0521740794375</v>
      </c>
      <c r="AC204">
        <v>0</v>
      </c>
      <c r="AD204">
        <v>0</v>
      </c>
      <c r="AE204">
        <v>0</v>
      </c>
      <c r="AF204">
        <v>0</v>
      </c>
      <c r="AG204">
        <v>481.70712817666475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218.93214068561713</v>
      </c>
      <c r="AO204">
        <v>0</v>
      </c>
      <c r="AP204">
        <v>0</v>
      </c>
      <c r="AQ204">
        <v>0</v>
      </c>
      <c r="AR204">
        <v>0</v>
      </c>
      <c r="AS204">
        <v>244.49609871054292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1331.3788404060599</v>
      </c>
      <c r="AZ204">
        <v>521.74133423209844</v>
      </c>
      <c r="BA204">
        <v>0.41718749999999999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2798.6727297109833</v>
      </c>
      <c r="BJ204">
        <v>757.55539019193054</v>
      </c>
      <c r="BK204">
        <v>0</v>
      </c>
      <c r="BL204">
        <v>0</v>
      </c>
      <c r="BM204">
        <v>0</v>
      </c>
      <c r="BN204">
        <v>4039.4401757501005</v>
      </c>
      <c r="BO204">
        <v>4796.9955659420311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15.70815485908722</v>
      </c>
      <c r="CC204">
        <v>0</v>
      </c>
      <c r="CD204">
        <v>0</v>
      </c>
      <c r="CE204">
        <v>0</v>
      </c>
      <c r="CF204">
        <v>65.267098110844145</v>
      </c>
      <c r="CG204">
        <v>80.975252969931361</v>
      </c>
      <c r="CH204">
        <v>23158.345709648787</v>
      </c>
      <c r="CI204">
        <v>21</v>
      </c>
      <c r="CJ204">
        <v>116</v>
      </c>
    </row>
    <row r="205" spans="1:88" x14ac:dyDescent="0.2">
      <c r="A205" s="41" t="s">
        <v>355</v>
      </c>
      <c r="C205">
        <v>260</v>
      </c>
      <c r="D205">
        <v>5399.4393896997071</v>
      </c>
      <c r="E205">
        <v>336.52924673071095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5735.968636430418</v>
      </c>
      <c r="P205">
        <v>1851.5883115957397</v>
      </c>
      <c r="Q205">
        <v>0</v>
      </c>
      <c r="R205">
        <v>0</v>
      </c>
      <c r="S205">
        <v>0</v>
      </c>
      <c r="T205">
        <v>740.96728909580781</v>
      </c>
      <c r="U205">
        <v>0</v>
      </c>
      <c r="V205">
        <v>0</v>
      </c>
      <c r="W205">
        <v>0</v>
      </c>
      <c r="X205">
        <v>1137.8025435833395</v>
      </c>
      <c r="Y205">
        <v>0</v>
      </c>
      <c r="Z205">
        <v>0.50256124877797914</v>
      </c>
      <c r="AA205">
        <v>88.497221661515823</v>
      </c>
      <c r="AB205">
        <v>3819.3579271851809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809.91355729585462</v>
      </c>
      <c r="AQ205">
        <v>0</v>
      </c>
      <c r="AR205">
        <v>0</v>
      </c>
      <c r="AS205">
        <v>0</v>
      </c>
      <c r="AT205">
        <v>177.42970960598635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423.40532317837847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1346.9494102333229</v>
      </c>
      <c r="BG205">
        <v>0</v>
      </c>
      <c r="BH205">
        <v>0</v>
      </c>
      <c r="BI205">
        <v>2757.6980003135423</v>
      </c>
      <c r="BJ205">
        <v>0</v>
      </c>
      <c r="BK205">
        <v>0</v>
      </c>
      <c r="BL205">
        <v>1.9818065431069583</v>
      </c>
      <c r="BM205">
        <v>0</v>
      </c>
      <c r="BN205">
        <v>2356.3401025208918</v>
      </c>
      <c r="BO205">
        <v>2358.3219090639986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157.08154859087219</v>
      </c>
      <c r="CC205">
        <v>801.27558010137318</v>
      </c>
      <c r="CD205">
        <v>0</v>
      </c>
      <c r="CE205">
        <v>104.05454661901059</v>
      </c>
      <c r="CF205">
        <v>62.361895082852001</v>
      </c>
      <c r="CG205">
        <v>1124.773570394108</v>
      </c>
      <c r="CH205">
        <v>15796.120043387244</v>
      </c>
      <c r="CI205">
        <v>21</v>
      </c>
      <c r="CJ205">
        <v>100</v>
      </c>
    </row>
    <row r="206" spans="1:88" x14ac:dyDescent="0.2">
      <c r="A206" s="41" t="s">
        <v>355</v>
      </c>
      <c r="B206">
        <v>20</v>
      </c>
      <c r="C206">
        <v>95</v>
      </c>
      <c r="D206">
        <v>6934.1335768117433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6934.1335768117433</v>
      </c>
      <c r="P206">
        <v>680.47711551055886</v>
      </c>
      <c r="Q206">
        <v>0</v>
      </c>
      <c r="R206">
        <v>0</v>
      </c>
      <c r="S206">
        <v>0</v>
      </c>
      <c r="T206">
        <v>0</v>
      </c>
      <c r="U206">
        <v>201.4378869087559</v>
      </c>
      <c r="V206">
        <v>0</v>
      </c>
      <c r="W206">
        <v>15643.614731466711</v>
      </c>
      <c r="X206">
        <v>2657.158937983349</v>
      </c>
      <c r="Y206">
        <v>0</v>
      </c>
      <c r="Z206">
        <v>0</v>
      </c>
      <c r="AA206">
        <v>0</v>
      </c>
      <c r="AB206">
        <v>19182.688671869375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998.22402524150357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0.56687562799555546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788.24379791129888</v>
      </c>
      <c r="AZ206">
        <v>0</v>
      </c>
      <c r="BA206">
        <v>0.41718749999999999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1787.4518862807979</v>
      </c>
      <c r="BJ206">
        <v>521.91368462946423</v>
      </c>
      <c r="BK206">
        <v>0</v>
      </c>
      <c r="BL206">
        <v>0</v>
      </c>
      <c r="BM206">
        <v>0</v>
      </c>
      <c r="BN206">
        <v>4039.4401757501005</v>
      </c>
      <c r="BO206">
        <v>4561.353860379565</v>
      </c>
      <c r="BP206">
        <v>0</v>
      </c>
      <c r="BQ206">
        <v>0</v>
      </c>
      <c r="BR206">
        <v>585.86122680541723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585.86122680541723</v>
      </c>
      <c r="CA206">
        <v>0</v>
      </c>
      <c r="CB206">
        <v>3.3453958226323492</v>
      </c>
      <c r="CC206">
        <v>0</v>
      </c>
      <c r="CD206">
        <v>0</v>
      </c>
      <c r="CE206">
        <v>621.1199642128098</v>
      </c>
      <c r="CF206">
        <v>2.421002523326786</v>
      </c>
      <c r="CG206">
        <v>626.88636255876895</v>
      </c>
      <c r="CH206">
        <v>33678.375584705667</v>
      </c>
      <c r="CI206">
        <v>18</v>
      </c>
      <c r="CJ206">
        <v>73</v>
      </c>
    </row>
    <row r="207" spans="1:88" x14ac:dyDescent="0.2">
      <c r="A207" s="41" t="s">
        <v>355</v>
      </c>
      <c r="C207">
        <v>105</v>
      </c>
      <c r="D207">
        <v>3197.2140135564196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3197.2140135564196</v>
      </c>
      <c r="P207">
        <v>0</v>
      </c>
      <c r="Q207">
        <v>0</v>
      </c>
      <c r="R207">
        <v>0</v>
      </c>
      <c r="S207">
        <v>0</v>
      </c>
      <c r="T207">
        <v>2963.8691563832313</v>
      </c>
      <c r="U207">
        <v>402.8757738175118</v>
      </c>
      <c r="V207">
        <v>3.9112516180267258</v>
      </c>
      <c r="W207">
        <v>0</v>
      </c>
      <c r="X207">
        <v>1137.8025435833395</v>
      </c>
      <c r="Y207">
        <v>0</v>
      </c>
      <c r="Z207">
        <v>0</v>
      </c>
      <c r="AA207">
        <v>22.535121469820798</v>
      </c>
      <c r="AB207">
        <v>4530.9938468719301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7.0367149081055116</v>
      </c>
      <c r="AK207">
        <v>700.44716671055994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244.49609871054292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1298.3113300925249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2250.2913104217332</v>
      </c>
      <c r="BJ207">
        <v>0</v>
      </c>
      <c r="BK207">
        <v>0</v>
      </c>
      <c r="BL207">
        <v>0</v>
      </c>
      <c r="BM207">
        <v>0</v>
      </c>
      <c r="BN207">
        <v>10098.600439375252</v>
      </c>
      <c r="BO207">
        <v>10098.600439375252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864.00262767900244</v>
      </c>
      <c r="CC207">
        <v>0</v>
      </c>
      <c r="CD207">
        <v>0</v>
      </c>
      <c r="CE207">
        <v>0</v>
      </c>
      <c r="CF207">
        <v>97.480485075881916</v>
      </c>
      <c r="CG207">
        <v>961.48311275488436</v>
      </c>
      <c r="CH207">
        <v>21038.582722980216</v>
      </c>
      <c r="CI207">
        <v>17</v>
      </c>
      <c r="CJ207">
        <v>140</v>
      </c>
    </row>
    <row r="208" spans="1:88" x14ac:dyDescent="0.2">
      <c r="A208" s="41" t="s">
        <v>355</v>
      </c>
      <c r="C208">
        <v>106</v>
      </c>
      <c r="D208">
        <v>1882.6051330067116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418.47378368926201</v>
      </c>
      <c r="N208">
        <v>0</v>
      </c>
      <c r="O208">
        <v>2301.0789166959735</v>
      </c>
      <c r="P208">
        <v>0</v>
      </c>
      <c r="Q208">
        <v>650.05665398736835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1624.8508847285632</v>
      </c>
      <c r="X208">
        <v>0</v>
      </c>
      <c r="Y208">
        <v>0</v>
      </c>
      <c r="Z208">
        <v>0</v>
      </c>
      <c r="AA208">
        <v>96.008928818122754</v>
      </c>
      <c r="AB208">
        <v>2370.9164675340539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211.39242031612073</v>
      </c>
      <c r="AJ208">
        <v>0</v>
      </c>
      <c r="AK208">
        <v>700.44716671055994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911.83958702668065</v>
      </c>
      <c r="BJ208">
        <v>0</v>
      </c>
      <c r="BK208">
        <v>0</v>
      </c>
      <c r="BL208">
        <v>0</v>
      </c>
      <c r="BM208">
        <v>0</v>
      </c>
      <c r="BN208">
        <v>13128.180571187826</v>
      </c>
      <c r="BO208">
        <v>13128.180571187826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476.51677101178251</v>
      </c>
      <c r="CC208">
        <v>0</v>
      </c>
      <c r="CD208">
        <v>0</v>
      </c>
      <c r="CE208">
        <v>0</v>
      </c>
      <c r="CF208">
        <v>29.949100141668925</v>
      </c>
      <c r="CG208">
        <v>506.46587115345142</v>
      </c>
      <c r="CH208">
        <v>19218.481413597987</v>
      </c>
      <c r="CI208">
        <v>13</v>
      </c>
      <c r="CJ208">
        <v>100</v>
      </c>
    </row>
    <row r="209" spans="1:88" x14ac:dyDescent="0.2">
      <c r="A209" s="41" t="s">
        <v>355</v>
      </c>
      <c r="C209">
        <v>107</v>
      </c>
      <c r="D209">
        <v>3931.2637870272256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3931.2637870272256</v>
      </c>
      <c r="P209">
        <v>340.23855775527943</v>
      </c>
      <c r="Q209">
        <v>0</v>
      </c>
      <c r="R209">
        <v>0</v>
      </c>
      <c r="S209">
        <v>0</v>
      </c>
      <c r="T209">
        <v>0</v>
      </c>
      <c r="U209">
        <v>302.15683036313385</v>
      </c>
      <c r="V209">
        <v>0.2865789524483992</v>
      </c>
      <c r="W209">
        <v>0</v>
      </c>
      <c r="X209">
        <v>0</v>
      </c>
      <c r="Y209">
        <v>0</v>
      </c>
      <c r="Z209">
        <v>0</v>
      </c>
      <c r="AA209">
        <v>7.5117071566069322</v>
      </c>
      <c r="AB209">
        <v>650.19367422746859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7.0367149081055116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13.563409057226703</v>
      </c>
      <c r="BA209">
        <v>0.13906250000000001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20.739186465332217</v>
      </c>
      <c r="BJ209">
        <v>0</v>
      </c>
      <c r="BK209">
        <v>0</v>
      </c>
      <c r="BL209">
        <v>0</v>
      </c>
      <c r="BM209">
        <v>0</v>
      </c>
      <c r="BN209">
        <v>21880.300951979712</v>
      </c>
      <c r="BO209">
        <v>21880.300951979712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83.102677689934751</v>
      </c>
      <c r="CC209">
        <v>0</v>
      </c>
      <c r="CD209">
        <v>0</v>
      </c>
      <c r="CE209">
        <v>268.19875039964279</v>
      </c>
      <c r="CF209">
        <v>38.949501754165397</v>
      </c>
      <c r="CG209">
        <v>390.25092984374294</v>
      </c>
      <c r="CH209">
        <v>26872.748529543489</v>
      </c>
      <c r="CI209">
        <v>17</v>
      </c>
      <c r="CJ209">
        <v>148</v>
      </c>
    </row>
    <row r="210" spans="1:88" x14ac:dyDescent="0.2">
      <c r="A210" s="41" t="s">
        <v>355</v>
      </c>
      <c r="C210">
        <v>108</v>
      </c>
      <c r="D210">
        <v>4234.1153657000832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4234.1153657000832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2234.8021044952443</v>
      </c>
      <c r="Y210">
        <v>0</v>
      </c>
      <c r="Z210">
        <v>0</v>
      </c>
      <c r="AA210">
        <v>0</v>
      </c>
      <c r="AB210">
        <v>2234.8021044952443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316.00817566588245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0.41718749999999999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316.42536316588246</v>
      </c>
      <c r="BJ210">
        <v>0</v>
      </c>
      <c r="BK210">
        <v>0</v>
      </c>
      <c r="BL210">
        <v>0</v>
      </c>
      <c r="BM210">
        <v>0</v>
      </c>
      <c r="BN210">
        <v>17504.240761583769</v>
      </c>
      <c r="BO210">
        <v>17504.240761583769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112.33398502055003</v>
      </c>
      <c r="CG210">
        <v>112.33398502055003</v>
      </c>
      <c r="CH210">
        <v>24401.917579965531</v>
      </c>
      <c r="CI210">
        <v>11</v>
      </c>
      <c r="CJ210">
        <v>127</v>
      </c>
    </row>
    <row r="211" spans="1:88" x14ac:dyDescent="0.2">
      <c r="A211" s="41" t="s">
        <v>355</v>
      </c>
      <c r="C211">
        <v>171</v>
      </c>
      <c r="D211">
        <v>2885.6365247724825</v>
      </c>
      <c r="E211">
        <v>0</v>
      </c>
      <c r="F211">
        <v>0</v>
      </c>
      <c r="G211">
        <v>3304.8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6190.4365247724827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998.39416525239915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3954.8250000000003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4.6626273860903336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4957.88179263849</v>
      </c>
      <c r="BJ211">
        <v>0</v>
      </c>
      <c r="BK211">
        <v>0</v>
      </c>
      <c r="BL211">
        <v>0</v>
      </c>
      <c r="BM211">
        <v>0</v>
      </c>
      <c r="BN211">
        <v>3366.2001464584173</v>
      </c>
      <c r="BO211">
        <v>3366.2001464584173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20.948698529172454</v>
      </c>
      <c r="CG211">
        <v>20.948698529172454</v>
      </c>
      <c r="CH211">
        <v>14535.46716239856</v>
      </c>
      <c r="CI211">
        <v>10</v>
      </c>
      <c r="CJ211">
        <v>34</v>
      </c>
    </row>
    <row r="212" spans="1:88" x14ac:dyDescent="0.2">
      <c r="A212" s="41" t="s">
        <v>355</v>
      </c>
      <c r="C212">
        <v>172</v>
      </c>
      <c r="D212">
        <v>3118.2086302258385</v>
      </c>
      <c r="E212">
        <v>0</v>
      </c>
      <c r="F212">
        <v>0</v>
      </c>
      <c r="G212">
        <v>3304.8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6423.0086302258387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0.50256124877797914</v>
      </c>
      <c r="AA212">
        <v>0</v>
      </c>
      <c r="AB212">
        <v>0.50256124877797914</v>
      </c>
      <c r="AC212">
        <v>0</v>
      </c>
      <c r="AD212">
        <v>0</v>
      </c>
      <c r="AE212">
        <v>0</v>
      </c>
      <c r="AF212">
        <v>0</v>
      </c>
      <c r="AG212">
        <v>1355.1855333305457</v>
      </c>
      <c r="AH212">
        <v>0</v>
      </c>
      <c r="AI212">
        <v>0</v>
      </c>
      <c r="AJ212">
        <v>0</v>
      </c>
      <c r="AK212">
        <v>1400.8943334211199</v>
      </c>
      <c r="AL212">
        <v>0</v>
      </c>
      <c r="AM212">
        <v>0</v>
      </c>
      <c r="AN212">
        <v>0</v>
      </c>
      <c r="AO212">
        <v>0</v>
      </c>
      <c r="AP212">
        <v>809.91355729585462</v>
      </c>
      <c r="AQ212">
        <v>0</v>
      </c>
      <c r="AR212">
        <v>0</v>
      </c>
      <c r="AS212">
        <v>0</v>
      </c>
      <c r="AT212">
        <v>0</v>
      </c>
      <c r="AU212">
        <v>4.5080222907771104</v>
      </c>
      <c r="AV212">
        <v>244.49609871054292</v>
      </c>
      <c r="AW212">
        <v>0</v>
      </c>
      <c r="AX212">
        <v>0</v>
      </c>
      <c r="AY212">
        <v>443.79294680201997</v>
      </c>
      <c r="AZ212">
        <v>846.81064635675693</v>
      </c>
      <c r="BA212">
        <v>0.55625000000000002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5106.1573882076173</v>
      </c>
      <c r="BJ212">
        <v>0</v>
      </c>
      <c r="BK212">
        <v>0</v>
      </c>
      <c r="BL212">
        <v>0</v>
      </c>
      <c r="BM212">
        <v>0</v>
      </c>
      <c r="BN212">
        <v>1346.4800585833668</v>
      </c>
      <c r="BO212">
        <v>1346.4800585833668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38.664709225645353</v>
      </c>
      <c r="CG212">
        <v>38.664709225645353</v>
      </c>
      <c r="CH212">
        <v>12914.813347491243</v>
      </c>
      <c r="CI212">
        <v>15</v>
      </c>
      <c r="CJ212">
        <v>84</v>
      </c>
    </row>
    <row r="213" spans="1:88" x14ac:dyDescent="0.2">
      <c r="A213" s="41" t="s">
        <v>355</v>
      </c>
      <c r="C213">
        <v>174</v>
      </c>
      <c r="D213">
        <v>1362.7614265952056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335.75588255125439</v>
      </c>
      <c r="M213">
        <v>0</v>
      </c>
      <c r="N213">
        <v>0</v>
      </c>
      <c r="O213">
        <v>1698.5173091464601</v>
      </c>
      <c r="P213">
        <v>0</v>
      </c>
      <c r="Q213">
        <v>0</v>
      </c>
      <c r="R213">
        <v>0</v>
      </c>
      <c r="S213">
        <v>0</v>
      </c>
      <c r="T213">
        <v>1481.9345781916156</v>
      </c>
      <c r="U213">
        <v>0</v>
      </c>
      <c r="V213">
        <v>0</v>
      </c>
      <c r="W213">
        <v>2234.8021044952443</v>
      </c>
      <c r="X213">
        <v>0</v>
      </c>
      <c r="Y213">
        <v>0</v>
      </c>
      <c r="Z213">
        <v>0</v>
      </c>
      <c r="AA213">
        <v>0</v>
      </c>
      <c r="AB213">
        <v>3716.7366826868601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1977.4125000000001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24.769187012725727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2002.1816870127259</v>
      </c>
      <c r="BJ213">
        <v>0</v>
      </c>
      <c r="BK213">
        <v>0</v>
      </c>
      <c r="BL213">
        <v>0</v>
      </c>
      <c r="BM213">
        <v>0</v>
      </c>
      <c r="BN213">
        <v>1009.8600439375251</v>
      </c>
      <c r="BO213">
        <v>1009.8600439375251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28.895314579963483</v>
      </c>
      <c r="CG213">
        <v>28.895314579963483</v>
      </c>
      <c r="CH213">
        <v>8456.1910373635365</v>
      </c>
      <c r="CI213">
        <v>12</v>
      </c>
      <c r="CJ213">
        <v>87</v>
      </c>
    </row>
    <row r="214" spans="1:88" x14ac:dyDescent="0.2">
      <c r="A214" s="41" t="s">
        <v>355</v>
      </c>
      <c r="C214">
        <v>175</v>
      </c>
      <c r="D214">
        <v>11702.375234590938</v>
      </c>
      <c r="E214">
        <v>0</v>
      </c>
      <c r="F214">
        <v>0</v>
      </c>
      <c r="G214">
        <v>7741.8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19444.175234590937</v>
      </c>
      <c r="P214">
        <v>1360.9542310211177</v>
      </c>
      <c r="Q214">
        <v>3019.0243191802401</v>
      </c>
      <c r="R214">
        <v>0</v>
      </c>
      <c r="S214">
        <v>0</v>
      </c>
      <c r="T214">
        <v>0</v>
      </c>
      <c r="U214">
        <v>100.71894345437795</v>
      </c>
      <c r="V214">
        <v>0</v>
      </c>
      <c r="W214">
        <v>0</v>
      </c>
      <c r="X214">
        <v>759.67819720000477</v>
      </c>
      <c r="Y214">
        <v>759.67819720000477</v>
      </c>
      <c r="Z214">
        <v>0</v>
      </c>
      <c r="AA214">
        <v>0</v>
      </c>
      <c r="AB214">
        <v>6000.0538880557451</v>
      </c>
      <c r="AC214">
        <v>0</v>
      </c>
      <c r="AD214">
        <v>0</v>
      </c>
      <c r="AE214">
        <v>0</v>
      </c>
      <c r="AF214">
        <v>12757.241764546039</v>
      </c>
      <c r="AG214">
        <v>0</v>
      </c>
      <c r="AH214">
        <v>0</v>
      </c>
      <c r="AI214">
        <v>0</v>
      </c>
      <c r="AJ214">
        <v>7.0367149081055116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1617.0216976636661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1202.8834127685595</v>
      </c>
      <c r="AZ214">
        <v>1693.6212927135139</v>
      </c>
      <c r="BA214">
        <v>0.41718749999999999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17278.222070099884</v>
      </c>
      <c r="BJ214">
        <v>0</v>
      </c>
      <c r="BK214">
        <v>0</v>
      </c>
      <c r="BL214">
        <v>0</v>
      </c>
      <c r="BM214">
        <v>0</v>
      </c>
      <c r="BN214">
        <v>2356.3401025208918</v>
      </c>
      <c r="BO214">
        <v>2356.3401025208918</v>
      </c>
      <c r="BP214">
        <v>0</v>
      </c>
      <c r="BQ214">
        <v>0</v>
      </c>
      <c r="BR214">
        <v>2455.7783998916325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2455.7783998916325</v>
      </c>
      <c r="CA214">
        <v>0</v>
      </c>
      <c r="CB214">
        <v>86.394851724979702</v>
      </c>
      <c r="CC214">
        <v>2804.4645303548059</v>
      </c>
      <c r="CD214">
        <v>0</v>
      </c>
      <c r="CE214">
        <v>0</v>
      </c>
      <c r="CF214">
        <v>41.413196553679555</v>
      </c>
      <c r="CG214">
        <v>2932.2725786334649</v>
      </c>
      <c r="CH214">
        <v>50466.842273792558</v>
      </c>
      <c r="CI214">
        <v>24</v>
      </c>
      <c r="CJ214">
        <v>107</v>
      </c>
    </row>
    <row r="215" spans="1:88" x14ac:dyDescent="0.2">
      <c r="A215" s="41" t="s">
        <v>355</v>
      </c>
      <c r="C215">
        <v>176</v>
      </c>
      <c r="D215">
        <v>12472.834520903354</v>
      </c>
      <c r="E215">
        <v>0</v>
      </c>
      <c r="F215">
        <v>0</v>
      </c>
      <c r="G215">
        <v>16524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28996.834520903354</v>
      </c>
      <c r="P215">
        <v>1020.7156732658383</v>
      </c>
      <c r="Q215">
        <v>0</v>
      </c>
      <c r="R215">
        <v>0</v>
      </c>
      <c r="S215">
        <v>0</v>
      </c>
      <c r="T215">
        <v>2235.85805343211</v>
      </c>
      <c r="U215">
        <v>201.4378869087559</v>
      </c>
      <c r="V215">
        <v>0</v>
      </c>
      <c r="W215">
        <v>5963.3488854094776</v>
      </c>
      <c r="X215">
        <v>0</v>
      </c>
      <c r="Y215">
        <v>0</v>
      </c>
      <c r="Z215">
        <v>0</v>
      </c>
      <c r="AA215">
        <v>175.35117910526426</v>
      </c>
      <c r="AB215">
        <v>9596.7116781214463</v>
      </c>
      <c r="AC215">
        <v>0</v>
      </c>
      <c r="AD215">
        <v>0</v>
      </c>
      <c r="AE215">
        <v>0</v>
      </c>
      <c r="AF215">
        <v>20507.348730941216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0.56687562799555546</v>
      </c>
      <c r="AS215">
        <v>4587.7403608787372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1331.3788404060599</v>
      </c>
      <c r="AZ215">
        <v>0</v>
      </c>
      <c r="BA215">
        <v>0.41718749999999999</v>
      </c>
      <c r="BB215">
        <v>0</v>
      </c>
      <c r="BC215">
        <v>0</v>
      </c>
      <c r="BD215">
        <v>0</v>
      </c>
      <c r="BE215">
        <v>0</v>
      </c>
      <c r="BF215">
        <v>1171.3316330380499</v>
      </c>
      <c r="BG215">
        <v>0</v>
      </c>
      <c r="BH215">
        <v>0</v>
      </c>
      <c r="BI215">
        <v>27598.783628392059</v>
      </c>
      <c r="BJ215">
        <v>0</v>
      </c>
      <c r="BK215">
        <v>0</v>
      </c>
      <c r="BL215">
        <v>0</v>
      </c>
      <c r="BM215">
        <v>0</v>
      </c>
      <c r="BN215">
        <v>3366.2001464584173</v>
      </c>
      <c r="BO215">
        <v>3366.2001464584173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1026.3563015090406</v>
      </c>
      <c r="CC215">
        <v>4407.0156905575523</v>
      </c>
      <c r="CD215">
        <v>0</v>
      </c>
      <c r="CE215">
        <v>251.21051958474587</v>
      </c>
      <c r="CF215">
        <v>65.551890639364188</v>
      </c>
      <c r="CG215">
        <v>5750.1344022907033</v>
      </c>
      <c r="CH215">
        <v>75308.664376165994</v>
      </c>
      <c r="CI215">
        <v>24</v>
      </c>
      <c r="CJ215">
        <v>142</v>
      </c>
    </row>
    <row r="216" spans="1:88" x14ac:dyDescent="0.2">
      <c r="A216" s="41" t="s">
        <v>355</v>
      </c>
      <c r="C216">
        <v>217</v>
      </c>
      <c r="D216">
        <v>537.88718085906044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537.88718085906044</v>
      </c>
      <c r="P216">
        <v>340.23855775527943</v>
      </c>
      <c r="Q216">
        <v>0</v>
      </c>
      <c r="R216">
        <v>0</v>
      </c>
      <c r="S216">
        <v>0</v>
      </c>
      <c r="T216">
        <v>740.96728909580781</v>
      </c>
      <c r="U216">
        <v>0</v>
      </c>
      <c r="V216">
        <v>0</v>
      </c>
      <c r="W216">
        <v>0</v>
      </c>
      <c r="X216">
        <v>0</v>
      </c>
      <c r="Y216">
        <v>274.51313450729776</v>
      </c>
      <c r="Z216">
        <v>0</v>
      </c>
      <c r="AA216">
        <v>0</v>
      </c>
      <c r="AB216">
        <v>1355.718981358385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36.525587380629318</v>
      </c>
      <c r="AU216">
        <v>0</v>
      </c>
      <c r="AV216">
        <v>0</v>
      </c>
      <c r="AW216">
        <v>0</v>
      </c>
      <c r="AX216">
        <v>0</v>
      </c>
      <c r="AY216">
        <v>443.79294680201997</v>
      </c>
      <c r="AZ216">
        <v>423.40532317837847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903.72385736102774</v>
      </c>
      <c r="BJ216">
        <v>106.03044532761471</v>
      </c>
      <c r="BK216">
        <v>0</v>
      </c>
      <c r="BL216">
        <v>0</v>
      </c>
      <c r="BM216">
        <v>0</v>
      </c>
      <c r="BN216">
        <v>4376.0601903959423</v>
      </c>
      <c r="BO216">
        <v>4482.0906357235572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40.928996049014195</v>
      </c>
      <c r="CG216">
        <v>40.928996049014195</v>
      </c>
      <c r="CH216">
        <v>7320.3496513510445</v>
      </c>
      <c r="CI216">
        <v>11</v>
      </c>
      <c r="CJ216">
        <v>45</v>
      </c>
    </row>
    <row r="217" spans="1:88" x14ac:dyDescent="0.2">
      <c r="A217" s="41" t="s">
        <v>355</v>
      </c>
      <c r="C217">
        <v>218</v>
      </c>
      <c r="D217">
        <v>1668.0765020009105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1668.0765020009105</v>
      </c>
      <c r="P217">
        <v>0</v>
      </c>
      <c r="Q217">
        <v>0</v>
      </c>
      <c r="R217">
        <v>0</v>
      </c>
      <c r="S217">
        <v>0</v>
      </c>
      <c r="T217">
        <v>740.96728909580781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0.58141968345199269</v>
      </c>
      <c r="AB217">
        <v>741.54870877925975</v>
      </c>
      <c r="AC217">
        <v>0</v>
      </c>
      <c r="AD217">
        <v>0</v>
      </c>
      <c r="AE217">
        <v>0</v>
      </c>
      <c r="AF217">
        <v>1019.3675821639105</v>
      </c>
      <c r="AG217">
        <v>0</v>
      </c>
      <c r="AH217">
        <v>0</v>
      </c>
      <c r="AI217">
        <v>590.49782747127915</v>
      </c>
      <c r="AJ217">
        <v>0</v>
      </c>
      <c r="AK217">
        <v>286.87830370223014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1896.7437133374199</v>
      </c>
      <c r="BJ217">
        <v>0</v>
      </c>
      <c r="BK217">
        <v>0</v>
      </c>
      <c r="BL217">
        <v>0</v>
      </c>
      <c r="BM217">
        <v>0</v>
      </c>
      <c r="BN217">
        <v>1346.4800585833668</v>
      </c>
      <c r="BO217">
        <v>1346.4800585833668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76.80143602544922</v>
      </c>
      <c r="CC217">
        <v>0</v>
      </c>
      <c r="CD217">
        <v>0</v>
      </c>
      <c r="CE217">
        <v>0</v>
      </c>
      <c r="CF217">
        <v>8.0320006031657591</v>
      </c>
      <c r="CG217">
        <v>84.833436628614976</v>
      </c>
      <c r="CH217">
        <v>5737.6824193295733</v>
      </c>
      <c r="CI217">
        <v>12</v>
      </c>
      <c r="CJ217">
        <v>28</v>
      </c>
    </row>
    <row r="218" spans="1:88" x14ac:dyDescent="0.2">
      <c r="A218" s="41" t="s">
        <v>355</v>
      </c>
      <c r="C218">
        <v>256</v>
      </c>
      <c r="D218">
        <v>3894.8923020510506</v>
      </c>
      <c r="E218">
        <v>0</v>
      </c>
      <c r="F218">
        <v>0</v>
      </c>
      <c r="G218">
        <v>3825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7719.8923020510501</v>
      </c>
      <c r="P218">
        <v>680.47711551055886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680.47711551055886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4.5080222907771104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248.92846396069424</v>
      </c>
      <c r="BG218">
        <v>0</v>
      </c>
      <c r="BH218">
        <v>0</v>
      </c>
      <c r="BI218">
        <v>253.43648625147136</v>
      </c>
      <c r="BJ218">
        <v>0</v>
      </c>
      <c r="BK218">
        <v>0</v>
      </c>
      <c r="BL218">
        <v>0</v>
      </c>
      <c r="BM218">
        <v>0</v>
      </c>
      <c r="BN218">
        <v>4039.4401757501005</v>
      </c>
      <c r="BO218">
        <v>4039.4401757501005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117.81116144315415</v>
      </c>
      <c r="CC218">
        <v>0</v>
      </c>
      <c r="CD218">
        <v>0</v>
      </c>
      <c r="CE218">
        <v>0</v>
      </c>
      <c r="CF218">
        <v>38.507993525687411</v>
      </c>
      <c r="CG218">
        <v>156.31915496884156</v>
      </c>
      <c r="CH218">
        <v>12849.565234532021</v>
      </c>
      <c r="CI218">
        <v>11</v>
      </c>
      <c r="CJ218">
        <v>49</v>
      </c>
    </row>
    <row r="219" spans="1:88" x14ac:dyDescent="0.2">
      <c r="A219" s="41" t="s">
        <v>355</v>
      </c>
      <c r="C219">
        <v>257</v>
      </c>
      <c r="D219">
        <v>4622.7557178744955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242.00460433547849</v>
      </c>
      <c r="N219">
        <v>0</v>
      </c>
      <c r="O219">
        <v>4864.7603222099742</v>
      </c>
      <c r="P219">
        <v>1020.7156732658383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4469.6042089904886</v>
      </c>
      <c r="X219">
        <v>0</v>
      </c>
      <c r="Y219">
        <v>0</v>
      </c>
      <c r="Z219">
        <v>0</v>
      </c>
      <c r="AA219">
        <v>0</v>
      </c>
      <c r="AB219">
        <v>5490.3198822563272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218.93214068561713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138.57846605989607</v>
      </c>
      <c r="AU219">
        <v>4.5080222907771104</v>
      </c>
      <c r="AV219">
        <v>0</v>
      </c>
      <c r="AW219">
        <v>0</v>
      </c>
      <c r="AX219">
        <v>0</v>
      </c>
      <c r="AY219">
        <v>443.79294680201997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805.81157583831032</v>
      </c>
      <c r="BJ219">
        <v>0</v>
      </c>
      <c r="BK219">
        <v>0</v>
      </c>
      <c r="BL219">
        <v>0</v>
      </c>
      <c r="BM219">
        <v>0</v>
      </c>
      <c r="BN219">
        <v>1346.4800585833668</v>
      </c>
      <c r="BO219">
        <v>1346.4800585833668</v>
      </c>
      <c r="BP219">
        <v>0</v>
      </c>
      <c r="BQ219">
        <v>0</v>
      </c>
      <c r="BR219">
        <v>818.5927999638775</v>
      </c>
      <c r="BS219">
        <v>0</v>
      </c>
      <c r="BT219">
        <v>0</v>
      </c>
      <c r="BU219">
        <v>15115.4359947333</v>
      </c>
      <c r="BV219">
        <v>0</v>
      </c>
      <c r="BW219">
        <v>0</v>
      </c>
      <c r="BX219">
        <v>0</v>
      </c>
      <c r="BY219">
        <v>0</v>
      </c>
      <c r="BZ219">
        <v>15934.028794697177</v>
      </c>
      <c r="CA219">
        <v>0</v>
      </c>
      <c r="CB219">
        <v>134.12757008817454</v>
      </c>
      <c r="CC219">
        <v>0</v>
      </c>
      <c r="CD219">
        <v>0</v>
      </c>
      <c r="CE219">
        <v>0</v>
      </c>
      <c r="CF219">
        <v>77.015987051374822</v>
      </c>
      <c r="CG219">
        <v>211.14355713954933</v>
      </c>
      <c r="CH219">
        <v>28652.544190724704</v>
      </c>
      <c r="CI219">
        <v>16</v>
      </c>
      <c r="CJ219">
        <v>65</v>
      </c>
    </row>
    <row r="220" spans="1:88" x14ac:dyDescent="0.2">
      <c r="A220" s="41" t="s">
        <v>355</v>
      </c>
      <c r="C220">
        <v>258</v>
      </c>
      <c r="D220">
        <v>7013.1009322768887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7013.1009322768887</v>
      </c>
      <c r="P220">
        <v>1020.7156732658383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0.87212952517798903</v>
      </c>
      <c r="AB220">
        <v>1021.5878027910163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177.42970960598635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177.42970960598635</v>
      </c>
      <c r="BJ220">
        <v>0</v>
      </c>
      <c r="BK220">
        <v>0</v>
      </c>
      <c r="BL220">
        <v>0.28311522044385118</v>
      </c>
      <c r="BM220">
        <v>0</v>
      </c>
      <c r="BN220">
        <v>1346.4800585833668</v>
      </c>
      <c r="BO220">
        <v>1346.7631738038108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23.562232288630831</v>
      </c>
      <c r="CC220">
        <v>0</v>
      </c>
      <c r="CD220">
        <v>0</v>
      </c>
      <c r="CE220">
        <v>0</v>
      </c>
      <c r="CF220">
        <v>81.403518592736603</v>
      </c>
      <c r="CG220">
        <v>104.96575088136744</v>
      </c>
      <c r="CH220">
        <v>9663.8473693590695</v>
      </c>
      <c r="CI220">
        <v>12</v>
      </c>
      <c r="CJ220">
        <v>41</v>
      </c>
    </row>
    <row r="221" spans="1:88" x14ac:dyDescent="0.2">
      <c r="A221" s="41" t="s">
        <v>355</v>
      </c>
      <c r="C221">
        <v>259</v>
      </c>
      <c r="D221">
        <v>5393.2150041869108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5393.2150041869108</v>
      </c>
      <c r="P221">
        <v>2041.4313465316766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19987.690715199285</v>
      </c>
      <c r="X221">
        <v>0</v>
      </c>
      <c r="Y221">
        <v>0</v>
      </c>
      <c r="Z221">
        <v>0</v>
      </c>
      <c r="AA221">
        <v>0</v>
      </c>
      <c r="AB221">
        <v>22029.122061730959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809.91355729585462</v>
      </c>
      <c r="AQ221">
        <v>0</v>
      </c>
      <c r="AR221">
        <v>0</v>
      </c>
      <c r="AS221">
        <v>0</v>
      </c>
      <c r="AT221">
        <v>0</v>
      </c>
      <c r="AU221">
        <v>4.5080222907771104</v>
      </c>
      <c r="AV221">
        <v>0</v>
      </c>
      <c r="AW221">
        <v>0</v>
      </c>
      <c r="AX221">
        <v>0</v>
      </c>
      <c r="AY221">
        <v>1331.3788404060599</v>
      </c>
      <c r="AZ221">
        <v>846.81064635675693</v>
      </c>
      <c r="BA221">
        <v>0</v>
      </c>
      <c r="BB221">
        <v>0</v>
      </c>
      <c r="BC221">
        <v>0</v>
      </c>
      <c r="BD221">
        <v>0</v>
      </c>
      <c r="BE221">
        <v>86.540499435371672</v>
      </c>
      <c r="BF221">
        <v>0</v>
      </c>
      <c r="BG221">
        <v>0</v>
      </c>
      <c r="BH221">
        <v>0</v>
      </c>
      <c r="BI221">
        <v>3079.1515657848204</v>
      </c>
      <c r="BJ221">
        <v>0</v>
      </c>
      <c r="BK221">
        <v>0</v>
      </c>
      <c r="BL221">
        <v>0</v>
      </c>
      <c r="BM221">
        <v>0</v>
      </c>
      <c r="BN221">
        <v>2356.3401025208918</v>
      </c>
      <c r="BO221">
        <v>2356.3401025208918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62.832619436348878</v>
      </c>
      <c r="CC221">
        <v>0</v>
      </c>
      <c r="CD221">
        <v>0</v>
      </c>
      <c r="CE221">
        <v>0</v>
      </c>
      <c r="CF221">
        <v>40.928996049014195</v>
      </c>
      <c r="CG221">
        <v>103.76161548536308</v>
      </c>
      <c r="CH221">
        <v>32961.590349708946</v>
      </c>
      <c r="CI221">
        <v>13</v>
      </c>
      <c r="CJ221">
        <v>60</v>
      </c>
    </row>
    <row r="222" spans="1:88" x14ac:dyDescent="0.2">
      <c r="D222">
        <f>AVERAGE(D138:D221)</f>
        <v>4908.1680330972285</v>
      </c>
      <c r="E222">
        <f t="shared" ref="E222:BP222" si="6">AVERAGE(E138:E221)</f>
        <v>4.0063005563179876</v>
      </c>
      <c r="F222">
        <f t="shared" si="6"/>
        <v>0</v>
      </c>
      <c r="G222">
        <f t="shared" si="6"/>
        <v>1003.9714285714286</v>
      </c>
      <c r="H222">
        <f t="shared" si="6"/>
        <v>3.0921616546652295</v>
      </c>
      <c r="I222">
        <f t="shared" si="6"/>
        <v>188.07270314294988</v>
      </c>
      <c r="J222">
        <f t="shared" si="6"/>
        <v>321.5815735791885</v>
      </c>
      <c r="K222">
        <f t="shared" si="6"/>
        <v>0</v>
      </c>
      <c r="L222">
        <f t="shared" si="6"/>
        <v>123.83550655513024</v>
      </c>
      <c r="M222">
        <f t="shared" si="6"/>
        <v>39.553917091845292</v>
      </c>
      <c r="N222">
        <f t="shared" si="6"/>
        <v>0</v>
      </c>
      <c r="O222">
        <f t="shared" si="6"/>
        <v>6592.2816242487561</v>
      </c>
      <c r="P222">
        <f t="shared" si="6"/>
        <v>544.04604794628017</v>
      </c>
      <c r="Q222">
        <f t="shared" si="6"/>
        <v>151.50183250843253</v>
      </c>
      <c r="R222">
        <f t="shared" si="6"/>
        <v>0</v>
      </c>
      <c r="S222">
        <f t="shared" si="6"/>
        <v>0</v>
      </c>
      <c r="T222">
        <f t="shared" si="6"/>
        <v>842.7688362299748</v>
      </c>
      <c r="U222">
        <f t="shared" si="6"/>
        <v>53.920647855476254</v>
      </c>
      <c r="V222">
        <f t="shared" si="6"/>
        <v>0.7018494431291582</v>
      </c>
      <c r="W222">
        <f t="shared" si="6"/>
        <v>1005.0675059124821</v>
      </c>
      <c r="X222">
        <f t="shared" si="6"/>
        <v>347.42265346785945</v>
      </c>
      <c r="Y222">
        <f t="shared" si="6"/>
        <v>43.471431715910754</v>
      </c>
      <c r="Z222">
        <f t="shared" si="6"/>
        <v>8.9743080138924861E-2</v>
      </c>
      <c r="AA222">
        <f t="shared" si="6"/>
        <v>26.689940165061671</v>
      </c>
      <c r="AB222">
        <f t="shared" si="6"/>
        <v>3015.6804883247464</v>
      </c>
      <c r="AC222">
        <f t="shared" si="6"/>
        <v>9.1364583333333336</v>
      </c>
      <c r="AD222">
        <f t="shared" si="6"/>
        <v>3.0359666899236784</v>
      </c>
      <c r="AE222">
        <f t="shared" si="6"/>
        <v>0</v>
      </c>
      <c r="AF222">
        <f t="shared" si="6"/>
        <v>583.03442238622085</v>
      </c>
      <c r="AG222">
        <f t="shared" si="6"/>
        <v>139.37677947232609</v>
      </c>
      <c r="AH222">
        <f t="shared" si="6"/>
        <v>3.7292237839583438</v>
      </c>
      <c r="AI222">
        <f t="shared" si="6"/>
        <v>100.59355399654994</v>
      </c>
      <c r="AJ222">
        <f t="shared" si="6"/>
        <v>0.33508166229073866</v>
      </c>
      <c r="AK222">
        <f t="shared" si="6"/>
        <v>108.93105841852407</v>
      </c>
      <c r="AL222">
        <f t="shared" si="6"/>
        <v>3.1121581607520983</v>
      </c>
      <c r="AM222">
        <f t="shared" si="6"/>
        <v>192.39375000000004</v>
      </c>
      <c r="AN222">
        <f t="shared" si="6"/>
        <v>39.095025122431622</v>
      </c>
      <c r="AO222">
        <f t="shared" si="6"/>
        <v>5.6036527327264007</v>
      </c>
      <c r="AP222">
        <f t="shared" si="6"/>
        <v>67.492796441321232</v>
      </c>
      <c r="AQ222">
        <f t="shared" si="6"/>
        <v>3.6862895686342587</v>
      </c>
      <c r="AR222">
        <f t="shared" si="6"/>
        <v>1.8558428297473541E-2</v>
      </c>
      <c r="AS222">
        <f t="shared" si="6"/>
        <v>371.13493713840381</v>
      </c>
      <c r="AT222">
        <f t="shared" si="6"/>
        <v>43.304315497629602</v>
      </c>
      <c r="AU222">
        <f t="shared" si="6"/>
        <v>6.7133464850049922</v>
      </c>
      <c r="AV222">
        <f t="shared" si="6"/>
        <v>32.985936933326116</v>
      </c>
      <c r="AW222">
        <f t="shared" si="6"/>
        <v>7.247140353299468E-2</v>
      </c>
      <c r="AX222">
        <f t="shared" si="6"/>
        <v>7.7993325256735728</v>
      </c>
      <c r="AY222">
        <f t="shared" si="6"/>
        <v>1979.1017169899583</v>
      </c>
      <c r="AZ222">
        <f t="shared" si="6"/>
        <v>119.60587946810823</v>
      </c>
      <c r="BA222">
        <f t="shared" si="6"/>
        <v>0.27812500000000007</v>
      </c>
      <c r="BB222">
        <f t="shared" si="6"/>
        <v>15.45608726300625</v>
      </c>
      <c r="BC222">
        <f t="shared" si="6"/>
        <v>47.61904761904762</v>
      </c>
      <c r="BD222">
        <f t="shared" si="6"/>
        <v>0</v>
      </c>
      <c r="BE222">
        <f t="shared" si="6"/>
        <v>1.0302440408972817</v>
      </c>
      <c r="BF222">
        <f t="shared" si="6"/>
        <v>201.11239978600656</v>
      </c>
      <c r="BG222">
        <f t="shared" si="6"/>
        <v>1.9986874743802712</v>
      </c>
      <c r="BH222">
        <f t="shared" si="6"/>
        <v>0.39160360781663506</v>
      </c>
      <c r="BI222">
        <f t="shared" si="6"/>
        <v>4088.1789064300842</v>
      </c>
      <c r="BJ222">
        <f t="shared" si="6"/>
        <v>90.967807077122345</v>
      </c>
      <c r="BK222">
        <f t="shared" si="6"/>
        <v>0</v>
      </c>
      <c r="BL222">
        <f t="shared" si="6"/>
        <v>5.3926708655971656E-2</v>
      </c>
      <c r="BM222">
        <f t="shared" si="6"/>
        <v>1.9702534198578342E-2</v>
      </c>
      <c r="BN222">
        <f t="shared" si="6"/>
        <v>4608.4882957466425</v>
      </c>
      <c r="BO222">
        <f t="shared" si="6"/>
        <v>4699.5297320666195</v>
      </c>
      <c r="BP222">
        <f t="shared" si="6"/>
        <v>0</v>
      </c>
      <c r="BQ222">
        <f t="shared" ref="BQ222:CG222" si="7">AVERAGE(BQ138:BQ221)</f>
        <v>0</v>
      </c>
      <c r="BR222">
        <f t="shared" si="7"/>
        <v>90.57299238871299</v>
      </c>
      <c r="BS222">
        <f t="shared" si="7"/>
        <v>15.513882150998882</v>
      </c>
      <c r="BT222">
        <f t="shared" si="7"/>
        <v>0</v>
      </c>
      <c r="BU222">
        <f t="shared" si="7"/>
        <v>179.94566660396785</v>
      </c>
      <c r="BV222">
        <f t="shared" si="7"/>
        <v>0</v>
      </c>
      <c r="BW222">
        <f t="shared" si="7"/>
        <v>0</v>
      </c>
      <c r="BX222">
        <f t="shared" si="7"/>
        <v>0</v>
      </c>
      <c r="BY222">
        <f t="shared" si="7"/>
        <v>7.3127834050716559E-2</v>
      </c>
      <c r="BZ222">
        <f t="shared" si="7"/>
        <v>286.10566897773043</v>
      </c>
      <c r="CA222">
        <f t="shared" si="7"/>
        <v>0.10405033007794755</v>
      </c>
      <c r="CB222">
        <f t="shared" si="7"/>
        <v>121.65921243239116</v>
      </c>
      <c r="CC222">
        <f t="shared" si="7"/>
        <v>395.86829255008314</v>
      </c>
      <c r="CD222">
        <f t="shared" si="7"/>
        <v>0.23666615252093623</v>
      </c>
      <c r="CE222">
        <f t="shared" si="7"/>
        <v>22.027987849541688</v>
      </c>
      <c r="CF222">
        <f t="shared" si="7"/>
        <v>46.883541925697919</v>
      </c>
      <c r="CG222">
        <f t="shared" si="7"/>
        <v>586.77975124031275</v>
      </c>
      <c r="CH222">
        <f>AVERAGE(CH138:CH221)</f>
        <v>19268.556171288255</v>
      </c>
      <c r="CI222">
        <f>AVERAGE(CI138:CI221)</f>
        <v>14.69047619047619</v>
      </c>
      <c r="CJ222">
        <f>AVERAGE(CJ138:CJ221)</f>
        <v>91.166666666666671</v>
      </c>
    </row>
    <row r="223" spans="1:88" x14ac:dyDescent="0.2">
      <c r="D223">
        <f>STDEV(D138:D221)</f>
        <v>3217.0397928692769</v>
      </c>
      <c r="E223">
        <f t="shared" ref="E223:BP223" si="8">STDEV(E138:E221)</f>
        <v>36.71835111214174</v>
      </c>
      <c r="F223">
        <f t="shared" si="8"/>
        <v>0</v>
      </c>
      <c r="G223">
        <f t="shared" si="8"/>
        <v>2815.4119096093605</v>
      </c>
      <c r="H223">
        <f t="shared" si="8"/>
        <v>28.34012968708663</v>
      </c>
      <c r="I223">
        <f t="shared" si="8"/>
        <v>825.43873992371846</v>
      </c>
      <c r="J223">
        <f t="shared" si="8"/>
        <v>2947.3438060592844</v>
      </c>
      <c r="K223">
        <f t="shared" si="8"/>
        <v>0</v>
      </c>
      <c r="L223">
        <f t="shared" si="8"/>
        <v>344.70918462376159</v>
      </c>
      <c r="M223">
        <f t="shared" si="8"/>
        <v>102.00569727150952</v>
      </c>
      <c r="N223">
        <f t="shared" si="8"/>
        <v>0</v>
      </c>
      <c r="O223">
        <f t="shared" si="8"/>
        <v>5767.5217254190447</v>
      </c>
      <c r="P223">
        <f t="shared" si="8"/>
        <v>610.31876389447837</v>
      </c>
      <c r="Q223">
        <f t="shared" si="8"/>
        <v>475.28051169723733</v>
      </c>
      <c r="R223">
        <f t="shared" si="8"/>
        <v>0</v>
      </c>
      <c r="S223">
        <f t="shared" si="8"/>
        <v>0</v>
      </c>
      <c r="T223">
        <f t="shared" si="8"/>
        <v>3111.1553626100867</v>
      </c>
      <c r="U223">
        <f t="shared" si="8"/>
        <v>184.34276956122898</v>
      </c>
      <c r="V223">
        <f t="shared" si="8"/>
        <v>3.22131420015603</v>
      </c>
      <c r="W223">
        <f t="shared" si="8"/>
        <v>3145.3195445279025</v>
      </c>
      <c r="X223">
        <f t="shared" si="8"/>
        <v>800.66675455159964</v>
      </c>
      <c r="Y223">
        <f t="shared" si="8"/>
        <v>164.67601443184802</v>
      </c>
      <c r="Z223">
        <f t="shared" si="8"/>
        <v>0.28301188910417757</v>
      </c>
      <c r="AA223">
        <f t="shared" si="8"/>
        <v>54.886389861246869</v>
      </c>
      <c r="AB223">
        <f t="shared" si="8"/>
        <v>4714.4883030992814</v>
      </c>
      <c r="AC223">
        <f t="shared" si="8"/>
        <v>83.73702379262015</v>
      </c>
      <c r="AD223">
        <f t="shared" si="8"/>
        <v>27.825094327879565</v>
      </c>
      <c r="AE223">
        <f t="shared" si="8"/>
        <v>0</v>
      </c>
      <c r="AF223">
        <f t="shared" si="8"/>
        <v>2993.4354973392956</v>
      </c>
      <c r="AG223">
        <f t="shared" si="8"/>
        <v>404.16410611562554</v>
      </c>
      <c r="AH223">
        <f t="shared" si="8"/>
        <v>34.178900546837504</v>
      </c>
      <c r="AI223">
        <f t="shared" si="8"/>
        <v>257.86024979964242</v>
      </c>
      <c r="AJ223">
        <f t="shared" si="8"/>
        <v>1.5075310153972272</v>
      </c>
      <c r="AK223">
        <f t="shared" si="8"/>
        <v>317.0558075617821</v>
      </c>
      <c r="AL223">
        <f t="shared" si="8"/>
        <v>28.523400692642067</v>
      </c>
      <c r="AM223">
        <f t="shared" si="8"/>
        <v>838.36831946762697</v>
      </c>
      <c r="AN223">
        <f t="shared" si="8"/>
        <v>101.44759003670237</v>
      </c>
      <c r="AO223">
        <f t="shared" si="8"/>
        <v>51.358325631929759</v>
      </c>
      <c r="AP223">
        <f t="shared" si="8"/>
        <v>225.19272806096856</v>
      </c>
      <c r="AQ223">
        <f t="shared" si="8"/>
        <v>33.785401963585201</v>
      </c>
      <c r="AR223">
        <f t="shared" si="8"/>
        <v>9.2761276476344093E-2</v>
      </c>
      <c r="AS223">
        <f t="shared" si="8"/>
        <v>964.7924599699902</v>
      </c>
      <c r="AT223">
        <f t="shared" si="8"/>
        <v>81.304328874494175</v>
      </c>
      <c r="AU223">
        <f t="shared" si="8"/>
        <v>13.441548321868732</v>
      </c>
      <c r="AV223">
        <f t="shared" si="8"/>
        <v>80.209539033561967</v>
      </c>
      <c r="AW223">
        <f t="shared" si="8"/>
        <v>0.66421138481927655</v>
      </c>
      <c r="AX223">
        <f t="shared" si="8"/>
        <v>55.543606005551212</v>
      </c>
      <c r="AY223">
        <f t="shared" si="8"/>
        <v>6998.912108047627</v>
      </c>
      <c r="AZ223">
        <f t="shared" si="8"/>
        <v>276.47142032045838</v>
      </c>
      <c r="BA223">
        <f t="shared" si="8"/>
        <v>0.4889277271573817</v>
      </c>
      <c r="BB223">
        <f t="shared" si="8"/>
        <v>141.65737966113795</v>
      </c>
      <c r="BC223">
        <f t="shared" si="8"/>
        <v>306.74198980171559</v>
      </c>
      <c r="BD223">
        <f t="shared" si="8"/>
        <v>0</v>
      </c>
      <c r="BE223">
        <f t="shared" si="8"/>
        <v>9.4423426033779467</v>
      </c>
      <c r="BF223">
        <f t="shared" si="8"/>
        <v>384.88313339318285</v>
      </c>
      <c r="BG223">
        <f t="shared" si="8"/>
        <v>12.874708830546565</v>
      </c>
      <c r="BH223">
        <f t="shared" si="8"/>
        <v>2.047053358806707</v>
      </c>
      <c r="BI223">
        <f t="shared" si="8"/>
        <v>8317.0075065633191</v>
      </c>
      <c r="BJ223">
        <f t="shared" si="8"/>
        <v>207.36088569419732</v>
      </c>
      <c r="BK223">
        <f t="shared" si="8"/>
        <v>0</v>
      </c>
      <c r="BL223">
        <f t="shared" si="8"/>
        <v>0.25045038839819223</v>
      </c>
      <c r="BM223">
        <f t="shared" si="8"/>
        <v>8.9259954716276388E-2</v>
      </c>
      <c r="BN223">
        <f t="shared" si="8"/>
        <v>8062.4680198523674</v>
      </c>
      <c r="BO223">
        <f t="shared" si="8"/>
        <v>8164.796505085169</v>
      </c>
      <c r="BP223">
        <f t="shared" si="8"/>
        <v>0</v>
      </c>
      <c r="BQ223">
        <f t="shared" ref="BQ223:CG223" si="9">STDEV(BQ138:BQ221)</f>
        <v>0</v>
      </c>
      <c r="BR223">
        <f t="shared" si="9"/>
        <v>349.0827643879793</v>
      </c>
      <c r="BS223">
        <f t="shared" si="9"/>
        <v>142.18707855915341</v>
      </c>
      <c r="BT223">
        <f t="shared" si="9"/>
        <v>0</v>
      </c>
      <c r="BU223">
        <f t="shared" si="9"/>
        <v>1649.2292763839396</v>
      </c>
      <c r="BV223">
        <f t="shared" si="9"/>
        <v>0</v>
      </c>
      <c r="BW223">
        <f t="shared" si="9"/>
        <v>0</v>
      </c>
      <c r="BX223">
        <f t="shared" si="9"/>
        <v>0</v>
      </c>
      <c r="BY223">
        <f t="shared" si="9"/>
        <v>0.49714487129153889</v>
      </c>
      <c r="BZ223">
        <f t="shared" si="9"/>
        <v>1765.9731262210564</v>
      </c>
      <c r="CA223">
        <f t="shared" si="9"/>
        <v>0.84969931482574801</v>
      </c>
      <c r="CB223">
        <f t="shared" si="9"/>
        <v>259.05209559849192</v>
      </c>
      <c r="CC223">
        <f t="shared" si="9"/>
        <v>1249.2415756236705</v>
      </c>
      <c r="CD223">
        <f t="shared" si="9"/>
        <v>1.7085998420550208</v>
      </c>
      <c r="CE223">
        <f t="shared" si="9"/>
        <v>86.785657262603578</v>
      </c>
      <c r="CF223">
        <f t="shared" si="9"/>
        <v>42.068240870425193</v>
      </c>
      <c r="CG223">
        <f t="shared" si="9"/>
        <v>1327.4674569938982</v>
      </c>
      <c r="CH223">
        <f>STDEV(CH138:CH221)</f>
        <v>16731.042466159008</v>
      </c>
      <c r="CI223">
        <f>STDEV(CI138:CI221)</f>
        <v>4.6516642713551661</v>
      </c>
      <c r="CJ223">
        <f>STDEV(CJ138:CJ221)</f>
        <v>47.822672783194726</v>
      </c>
    </row>
    <row r="224" spans="1:88" x14ac:dyDescent="0.2">
      <c r="D224">
        <f>D223/(84^0.5)</f>
        <v>351.00781820258379</v>
      </c>
      <c r="E224">
        <f t="shared" ref="E224:BP224" si="10">E223/(84^0.5)</f>
        <v>4.0063005563179876</v>
      </c>
      <c r="F224">
        <f t="shared" si="10"/>
        <v>0</v>
      </c>
      <c r="G224">
        <f t="shared" si="10"/>
        <v>307.18662353012058</v>
      </c>
      <c r="H224">
        <f t="shared" si="10"/>
        <v>3.09216165466523</v>
      </c>
      <c r="I224">
        <f t="shared" si="10"/>
        <v>90.062750172604936</v>
      </c>
      <c r="J224">
        <f t="shared" si="10"/>
        <v>321.5815735791885</v>
      </c>
      <c r="K224">
        <f t="shared" si="10"/>
        <v>0</v>
      </c>
      <c r="L224">
        <f t="shared" si="10"/>
        <v>37.610855506783224</v>
      </c>
      <c r="M224">
        <f t="shared" si="10"/>
        <v>11.129734025320067</v>
      </c>
      <c r="N224">
        <f t="shared" si="10"/>
        <v>0</v>
      </c>
      <c r="O224">
        <f t="shared" si="10"/>
        <v>629.28821140559728</v>
      </c>
      <c r="P224">
        <f t="shared" si="10"/>
        <v>66.591236514245921</v>
      </c>
      <c r="Q224">
        <f t="shared" si="10"/>
        <v>51.857355266427014</v>
      </c>
      <c r="R224">
        <f t="shared" si="10"/>
        <v>0</v>
      </c>
      <c r="S224">
        <f t="shared" si="10"/>
        <v>0</v>
      </c>
      <c r="T224">
        <f t="shared" si="10"/>
        <v>339.45487971258348</v>
      </c>
      <c r="U224">
        <f t="shared" si="10"/>
        <v>20.113445126955551</v>
      </c>
      <c r="V224">
        <f t="shared" si="10"/>
        <v>0.35147419427264609</v>
      </c>
      <c r="W224">
        <f t="shared" si="10"/>
        <v>343.18249756245569</v>
      </c>
      <c r="X224">
        <f t="shared" si="10"/>
        <v>87.359904980174619</v>
      </c>
      <c r="Y224">
        <f t="shared" si="10"/>
        <v>17.967626220894854</v>
      </c>
      <c r="Z224">
        <f t="shared" si="10"/>
        <v>3.0879128676008137E-2</v>
      </c>
      <c r="AA224">
        <f t="shared" si="10"/>
        <v>5.9885960990957274</v>
      </c>
      <c r="AB224">
        <f t="shared" si="10"/>
        <v>514.39284552229446</v>
      </c>
      <c r="AC224">
        <f t="shared" si="10"/>
        <v>9.1364583333333336</v>
      </c>
      <c r="AD224">
        <f t="shared" si="10"/>
        <v>3.0359666899236788</v>
      </c>
      <c r="AE224">
        <f t="shared" si="10"/>
        <v>0</v>
      </c>
      <c r="AF224">
        <f t="shared" si="10"/>
        <v>326.61058939345486</v>
      </c>
      <c r="AG224">
        <f t="shared" si="10"/>
        <v>44.097919272833778</v>
      </c>
      <c r="AH224">
        <f t="shared" si="10"/>
        <v>3.7292237839583433</v>
      </c>
      <c r="AI224">
        <f t="shared" si="10"/>
        <v>28.134859843501975</v>
      </c>
      <c r="AJ224">
        <f t="shared" si="10"/>
        <v>0.16448511882265315</v>
      </c>
      <c r="AK224">
        <f t="shared" si="10"/>
        <v>34.593624706600444</v>
      </c>
      <c r="AL224">
        <f t="shared" si="10"/>
        <v>3.1121581607520978</v>
      </c>
      <c r="AM224">
        <f t="shared" si="10"/>
        <v>91.473482957460007</v>
      </c>
      <c r="AN224">
        <f t="shared" si="10"/>
        <v>11.068839533667536</v>
      </c>
      <c r="AO224">
        <f t="shared" si="10"/>
        <v>5.6036527327264016</v>
      </c>
      <c r="AP224">
        <f t="shared" si="10"/>
        <v>24.570541006976061</v>
      </c>
      <c r="AQ224">
        <f t="shared" si="10"/>
        <v>3.6862895686342587</v>
      </c>
      <c r="AR224">
        <f t="shared" si="10"/>
        <v>1.0121085024132699E-2</v>
      </c>
      <c r="AS224">
        <f t="shared" si="10"/>
        <v>105.2674875651222</v>
      </c>
      <c r="AT224">
        <f t="shared" si="10"/>
        <v>8.8710295570226982</v>
      </c>
      <c r="AU224">
        <f t="shared" si="10"/>
        <v>1.4665931581516694</v>
      </c>
      <c r="AV224">
        <f t="shared" si="10"/>
        <v>8.751578192352687</v>
      </c>
      <c r="AW224">
        <f t="shared" si="10"/>
        <v>7.2471403532994694E-2</v>
      </c>
      <c r="AX224">
        <f t="shared" si="10"/>
        <v>6.0603042593152914</v>
      </c>
      <c r="AY224">
        <f t="shared" si="10"/>
        <v>763.64391708264759</v>
      </c>
      <c r="AZ224">
        <f t="shared" si="10"/>
        <v>30.165505026439352</v>
      </c>
      <c r="BA224">
        <f t="shared" si="10"/>
        <v>5.3346388549081379E-2</v>
      </c>
      <c r="BB224">
        <f t="shared" si="10"/>
        <v>15.456087263006252</v>
      </c>
      <c r="BC224">
        <f t="shared" si="10"/>
        <v>33.468294930660335</v>
      </c>
      <c r="BD224">
        <f t="shared" si="10"/>
        <v>0</v>
      </c>
      <c r="BE224">
        <f t="shared" si="10"/>
        <v>1.0302440408972817</v>
      </c>
      <c r="BF224">
        <f t="shared" si="10"/>
        <v>41.994192678239195</v>
      </c>
      <c r="BG224">
        <f t="shared" si="10"/>
        <v>1.4047458992022861</v>
      </c>
      <c r="BH224">
        <f t="shared" si="10"/>
        <v>0.22335183257965077</v>
      </c>
      <c r="BI224">
        <f t="shared" si="10"/>
        <v>907.45991557957962</v>
      </c>
      <c r="BJ224">
        <f t="shared" si="10"/>
        <v>22.624927496827258</v>
      </c>
      <c r="BK224">
        <f t="shared" si="10"/>
        <v>0</v>
      </c>
      <c r="BL224">
        <f t="shared" si="10"/>
        <v>2.7326377682519186E-2</v>
      </c>
      <c r="BM224">
        <f t="shared" si="10"/>
        <v>9.7390595003730256E-3</v>
      </c>
      <c r="BN224">
        <f t="shared" si="10"/>
        <v>879.68738069367146</v>
      </c>
      <c r="BO224">
        <f t="shared" si="10"/>
        <v>890.8523337729448</v>
      </c>
      <c r="BP224">
        <f t="shared" si="10"/>
        <v>0</v>
      </c>
      <c r="BQ224">
        <f t="shared" ref="BQ224:CG224" si="11">BQ223/(84^0.5)</f>
        <v>0</v>
      </c>
      <c r="BR224">
        <f t="shared" si="11"/>
        <v>38.088052181246432</v>
      </c>
      <c r="BS224">
        <f t="shared" si="11"/>
        <v>15.513882150998882</v>
      </c>
      <c r="BT224">
        <f t="shared" si="11"/>
        <v>0</v>
      </c>
      <c r="BU224">
        <f t="shared" si="11"/>
        <v>179.94566660396785</v>
      </c>
      <c r="BV224">
        <f t="shared" si="11"/>
        <v>0</v>
      </c>
      <c r="BW224">
        <f t="shared" si="11"/>
        <v>0</v>
      </c>
      <c r="BX224">
        <f t="shared" si="11"/>
        <v>0</v>
      </c>
      <c r="BY224">
        <f t="shared" si="11"/>
        <v>5.4242952477441798E-2</v>
      </c>
      <c r="BZ224">
        <f t="shared" si="11"/>
        <v>192.68346490870942</v>
      </c>
      <c r="CA224">
        <f t="shared" si="11"/>
        <v>9.2709795908121506E-2</v>
      </c>
      <c r="CB224">
        <f t="shared" si="11"/>
        <v>28.264900881357757</v>
      </c>
      <c r="CC224">
        <f t="shared" si="11"/>
        <v>136.30343051384216</v>
      </c>
      <c r="CD224">
        <f t="shared" si="11"/>
        <v>0.18642352639539822</v>
      </c>
      <c r="CE224">
        <f t="shared" si="11"/>
        <v>9.4690915152946413</v>
      </c>
      <c r="CF224">
        <f t="shared" si="11"/>
        <v>4.5900213843418669</v>
      </c>
      <c r="CG224">
        <f t="shared" si="11"/>
        <v>144.83857391107321</v>
      </c>
      <c r="CH224">
        <f>CH223/(84^0.5)</f>
        <v>1825.5063942070069</v>
      </c>
      <c r="CI224">
        <f>CI223/(84^0.5)</f>
        <v>0.50753818169063458</v>
      </c>
      <c r="CJ224">
        <f>CJ223/(84^0.5)</f>
        <v>5.2178813800974835</v>
      </c>
    </row>
    <row r="227" spans="1:88" x14ac:dyDescent="0.2">
      <c r="A227" s="41" t="s">
        <v>356</v>
      </c>
      <c r="B227">
        <v>21</v>
      </c>
      <c r="C227">
        <v>311</v>
      </c>
      <c r="D227">
        <v>2580.3214493667779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472.7078314890104</v>
      </c>
      <c r="M227">
        <v>0</v>
      </c>
      <c r="N227">
        <v>0</v>
      </c>
      <c r="O227">
        <v>3053.0292808557883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244.49609871054292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248.92846396069424</v>
      </c>
      <c r="BG227">
        <v>0</v>
      </c>
      <c r="BH227">
        <v>0</v>
      </c>
      <c r="BI227">
        <v>493.42456267123714</v>
      </c>
      <c r="BJ227">
        <v>0</v>
      </c>
      <c r="BK227">
        <v>0</v>
      </c>
      <c r="BL227">
        <v>1.9818065431069583</v>
      </c>
      <c r="BM227">
        <v>0.44133676604815492</v>
      </c>
      <c r="BN227">
        <v>673.24002929168341</v>
      </c>
      <c r="BO227">
        <v>675.66317260083849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34.789924420577627</v>
      </c>
      <c r="CE227">
        <v>0</v>
      </c>
      <c r="CF227">
        <v>61.664233197249828</v>
      </c>
      <c r="CG227">
        <v>96.454157617827448</v>
      </c>
      <c r="CH227">
        <v>4318.5711737456913</v>
      </c>
      <c r="CI227">
        <v>11</v>
      </c>
      <c r="CJ227">
        <v>182</v>
      </c>
    </row>
    <row r="228" spans="1:88" x14ac:dyDescent="0.2">
      <c r="A228" s="41" t="s">
        <v>356</v>
      </c>
      <c r="C228">
        <v>335</v>
      </c>
      <c r="D228">
        <v>6505.3608508812067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6505.3608508812067</v>
      </c>
      <c r="P228">
        <v>340.23855775527943</v>
      </c>
      <c r="Q228">
        <v>0</v>
      </c>
      <c r="R228">
        <v>0</v>
      </c>
      <c r="S228">
        <v>0</v>
      </c>
      <c r="T228">
        <v>2963.8691563832313</v>
      </c>
      <c r="U228">
        <v>486.23812459083422</v>
      </c>
      <c r="V228">
        <v>0</v>
      </c>
      <c r="W228">
        <v>0</v>
      </c>
      <c r="X228">
        <v>1793.8695289073073</v>
      </c>
      <c r="Y228">
        <v>0</v>
      </c>
      <c r="Z228">
        <v>0</v>
      </c>
      <c r="AA228">
        <v>132.50562006684206</v>
      </c>
      <c r="AB228">
        <v>5716.7209877034938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488.99219742108585</v>
      </c>
      <c r="AW228">
        <v>0</v>
      </c>
      <c r="AX228">
        <v>0</v>
      </c>
      <c r="AY228">
        <v>0</v>
      </c>
      <c r="AZ228">
        <v>423.40532317837847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912.39752059946431</v>
      </c>
      <c r="BJ228">
        <v>0</v>
      </c>
      <c r="BK228">
        <v>0</v>
      </c>
      <c r="BL228">
        <v>0</v>
      </c>
      <c r="BM228">
        <v>0</v>
      </c>
      <c r="BN228">
        <v>2356.3401025208918</v>
      </c>
      <c r="BO228">
        <v>2356.3401025208918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4498.9045387723099</v>
      </c>
      <c r="BY228">
        <v>0</v>
      </c>
      <c r="BZ228">
        <v>4498.9045387723099</v>
      </c>
      <c r="CA228">
        <v>0</v>
      </c>
      <c r="CB228">
        <v>157.08154859087219</v>
      </c>
      <c r="CC228">
        <v>1201.9133701520598</v>
      </c>
      <c r="CD228">
        <v>0</v>
      </c>
      <c r="CE228">
        <v>0</v>
      </c>
      <c r="CF228">
        <v>1.6947017663287502</v>
      </c>
      <c r="CG228">
        <v>1360.6896205092607</v>
      </c>
      <c r="CH228">
        <v>21350.413620986626</v>
      </c>
      <c r="CI228">
        <v>17</v>
      </c>
      <c r="CJ228">
        <v>69</v>
      </c>
    </row>
    <row r="229" spans="1:88" x14ac:dyDescent="0.2">
      <c r="A229" s="41" t="s">
        <v>356</v>
      </c>
      <c r="C229">
        <v>336</v>
      </c>
      <c r="D229">
        <v>4695.4986878268446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4695.4986878268446</v>
      </c>
      <c r="P229">
        <v>0</v>
      </c>
      <c r="Q229">
        <v>1394.0205280955702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73.47380734830196</v>
      </c>
      <c r="AB229">
        <v>1467.4943354438722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700.44716671055994</v>
      </c>
      <c r="AL229">
        <v>261.42128550317625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0.14171890699888887</v>
      </c>
      <c r="AS229">
        <v>0</v>
      </c>
      <c r="AT229">
        <v>0</v>
      </c>
      <c r="AU229">
        <v>0</v>
      </c>
      <c r="AV229">
        <v>244.49609871054292</v>
      </c>
      <c r="AW229">
        <v>0</v>
      </c>
      <c r="AX229">
        <v>0</v>
      </c>
      <c r="AY229">
        <v>0</v>
      </c>
      <c r="AZ229">
        <v>0</v>
      </c>
      <c r="BA229">
        <v>0.13906250000000001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1206.645332331278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2131.7163438166244</v>
      </c>
      <c r="BY229">
        <v>0</v>
      </c>
      <c r="BZ229">
        <v>2131.7163438166244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66.278191396362217</v>
      </c>
      <c r="CG229">
        <v>66.278191396362217</v>
      </c>
      <c r="CH229">
        <v>9567.6328908149844</v>
      </c>
      <c r="CI229">
        <v>14</v>
      </c>
      <c r="CJ229">
        <v>43</v>
      </c>
    </row>
    <row r="230" spans="1:88" x14ac:dyDescent="0.2">
      <c r="A230" s="41" t="s">
        <v>356</v>
      </c>
      <c r="C230">
        <v>337</v>
      </c>
      <c r="D230">
        <v>3495.9821395028271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3495.9821395028271</v>
      </c>
      <c r="P230">
        <v>340.23855775527943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1519.3563944000095</v>
      </c>
      <c r="Y230">
        <v>0</v>
      </c>
      <c r="Z230">
        <v>0</v>
      </c>
      <c r="AA230">
        <v>15.023414313213864</v>
      </c>
      <c r="AB230">
        <v>1874.6183664685027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244.49609871054292</v>
      </c>
      <c r="AW230">
        <v>0</v>
      </c>
      <c r="AX230">
        <v>0</v>
      </c>
      <c r="AY230">
        <v>0</v>
      </c>
      <c r="AZ230">
        <v>0</v>
      </c>
      <c r="BA230">
        <v>0.13906250000000001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90.812619345794587</v>
      </c>
      <c r="BI230">
        <v>335.44778055633753</v>
      </c>
      <c r="BJ230">
        <v>0</v>
      </c>
      <c r="BK230">
        <v>0</v>
      </c>
      <c r="BL230">
        <v>0</v>
      </c>
      <c r="BM230">
        <v>0</v>
      </c>
      <c r="BN230">
        <v>2692.9601171667337</v>
      </c>
      <c r="BO230">
        <v>2692.9601171667337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1.6947017663287502</v>
      </c>
      <c r="CG230">
        <v>1.6947017663287502</v>
      </c>
      <c r="CH230">
        <v>8400.7031054607305</v>
      </c>
      <c r="CI230">
        <v>11</v>
      </c>
      <c r="CJ230">
        <v>32</v>
      </c>
    </row>
    <row r="231" spans="1:88" x14ac:dyDescent="0.2">
      <c r="A231" s="41" t="s">
        <v>356</v>
      </c>
      <c r="B231">
        <v>22</v>
      </c>
      <c r="C231">
        <v>308</v>
      </c>
      <c r="D231">
        <v>2347.7493439134223</v>
      </c>
      <c r="E231">
        <v>0</v>
      </c>
      <c r="F231">
        <v>0</v>
      </c>
      <c r="G231">
        <v>0</v>
      </c>
      <c r="H231">
        <v>0</v>
      </c>
      <c r="I231">
        <v>4792.9198364691711</v>
      </c>
      <c r="J231">
        <v>0</v>
      </c>
      <c r="K231">
        <v>0</v>
      </c>
      <c r="L231">
        <v>335.75588255125439</v>
      </c>
      <c r="M231">
        <v>0</v>
      </c>
      <c r="N231">
        <v>0</v>
      </c>
      <c r="O231">
        <v>7476.4250629338476</v>
      </c>
      <c r="P231">
        <v>0</v>
      </c>
      <c r="Q231">
        <v>0</v>
      </c>
      <c r="R231">
        <v>0</v>
      </c>
      <c r="S231">
        <v>0</v>
      </c>
      <c r="T231">
        <v>12596.443914628733</v>
      </c>
      <c r="U231">
        <v>486.23812459083422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73.764517190027959</v>
      </c>
      <c r="AB231">
        <v>13156.446556409595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10850</v>
      </c>
      <c r="AN231">
        <v>0</v>
      </c>
      <c r="AO231">
        <v>0</v>
      </c>
      <c r="AP231">
        <v>809.91355729585462</v>
      </c>
      <c r="AQ231">
        <v>0</v>
      </c>
      <c r="AR231">
        <v>0.28343781399777773</v>
      </c>
      <c r="AS231">
        <v>1033.6396409228757</v>
      </c>
      <c r="AT231">
        <v>6.0875978967715536</v>
      </c>
      <c r="AU231">
        <v>0</v>
      </c>
      <c r="AV231">
        <v>57.114037236404933</v>
      </c>
      <c r="AW231">
        <v>0</v>
      </c>
      <c r="AX231">
        <v>0</v>
      </c>
      <c r="AY231">
        <v>2662.7576808121198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15419.795951978027</v>
      </c>
      <c r="BJ231">
        <v>0</v>
      </c>
      <c r="BK231">
        <v>0</v>
      </c>
      <c r="BL231">
        <v>0.28311522044385118</v>
      </c>
      <c r="BM231">
        <v>0</v>
      </c>
      <c r="BN231">
        <v>336.62001464584171</v>
      </c>
      <c r="BO231">
        <v>336.90312986628555</v>
      </c>
      <c r="BP231">
        <v>0</v>
      </c>
      <c r="BQ231">
        <v>0</v>
      </c>
      <c r="BR231">
        <v>0</v>
      </c>
      <c r="BS231">
        <v>476.51540739592986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476.51540739592986</v>
      </c>
      <c r="CA231">
        <v>0</v>
      </c>
      <c r="CB231">
        <v>392.70387147718048</v>
      </c>
      <c r="CC231">
        <v>4407.0156905575523</v>
      </c>
      <c r="CD231">
        <v>0</v>
      </c>
      <c r="CE231">
        <v>129.30427904017407</v>
      </c>
      <c r="CF231">
        <v>9.684010093307144</v>
      </c>
      <c r="CG231">
        <v>4938.7078511682139</v>
      </c>
      <c r="CH231">
        <v>41804.7939597519</v>
      </c>
      <c r="CI231">
        <v>25</v>
      </c>
      <c r="CJ231">
        <v>161</v>
      </c>
    </row>
    <row r="232" spans="1:88" x14ac:dyDescent="0.2">
      <c r="A232" s="41" t="s">
        <v>356</v>
      </c>
      <c r="C232">
        <v>309</v>
      </c>
      <c r="D232">
        <v>7006.8765467640924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7006.8765467640924</v>
      </c>
      <c r="P232">
        <v>0</v>
      </c>
      <c r="Q232">
        <v>0</v>
      </c>
      <c r="R232">
        <v>0</v>
      </c>
      <c r="S232">
        <v>0</v>
      </c>
      <c r="T232">
        <v>8891.6074691496942</v>
      </c>
      <c r="U232">
        <v>486.23812459083422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65.962100191695029</v>
      </c>
      <c r="AB232">
        <v>9443.8076939322236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0.28343781399777773</v>
      </c>
      <c r="AS232">
        <v>0</v>
      </c>
      <c r="AT232">
        <v>6.0875978967715536</v>
      </c>
      <c r="AU232">
        <v>0</v>
      </c>
      <c r="AV232">
        <v>6.0875978967715536</v>
      </c>
      <c r="AW232">
        <v>0</v>
      </c>
      <c r="AX232">
        <v>2880.9534452526532</v>
      </c>
      <c r="AY232">
        <v>1331.3788404060599</v>
      </c>
      <c r="AZ232">
        <v>423.40532317837847</v>
      </c>
      <c r="BA232">
        <v>0</v>
      </c>
      <c r="BB232">
        <v>6491.5566504626249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11139.752892907258</v>
      </c>
      <c r="BJ232">
        <v>0</v>
      </c>
      <c r="BK232">
        <v>0</v>
      </c>
      <c r="BL232">
        <v>0</v>
      </c>
      <c r="BM232">
        <v>0</v>
      </c>
      <c r="BN232">
        <v>1009.8600439375251</v>
      </c>
      <c r="BO232">
        <v>1009.8600439375251</v>
      </c>
      <c r="BP232">
        <v>0</v>
      </c>
      <c r="BQ232">
        <v>0</v>
      </c>
      <c r="BR232">
        <v>0</v>
      </c>
      <c r="BS232">
        <v>1841.8339700072829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1841.8339700072829</v>
      </c>
      <c r="CA232">
        <v>0</v>
      </c>
      <c r="CB232">
        <v>117.81116144315415</v>
      </c>
      <c r="CC232">
        <v>3605.7401104561795</v>
      </c>
      <c r="CD232">
        <v>0</v>
      </c>
      <c r="CE232">
        <v>58.916042316048099</v>
      </c>
      <c r="CF232">
        <v>27.485405342154777</v>
      </c>
      <c r="CG232">
        <v>3809.9527195575365</v>
      </c>
      <c r="CH232">
        <v>34252.083867105917</v>
      </c>
      <c r="CI232">
        <v>20</v>
      </c>
      <c r="CJ232">
        <v>133</v>
      </c>
    </row>
    <row r="233" spans="1:88" x14ac:dyDescent="0.2">
      <c r="A233" s="41" t="s">
        <v>356</v>
      </c>
      <c r="C233">
        <v>310</v>
      </c>
      <c r="D233">
        <v>6239.5484671407921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6239.5484671407921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12.30385653569728</v>
      </c>
      <c r="AA233">
        <v>65.962100191695029</v>
      </c>
      <c r="AB233">
        <v>78.265956727392307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262.75889240085758</v>
      </c>
      <c r="AW233">
        <v>0</v>
      </c>
      <c r="AX233">
        <v>1440.4767226263266</v>
      </c>
      <c r="AY233">
        <v>1775.1717872080799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10.964901018865781</v>
      </c>
      <c r="BI233">
        <v>3489.3723032541302</v>
      </c>
      <c r="BJ233">
        <v>0</v>
      </c>
      <c r="BK233">
        <v>0</v>
      </c>
      <c r="BL233">
        <v>0.56623044088770236</v>
      </c>
      <c r="BM233">
        <v>0.11033419151203873</v>
      </c>
      <c r="BN233">
        <v>3029.5801318125755</v>
      </c>
      <c r="BO233">
        <v>3030.2566964449752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2.0475793534200637</v>
      </c>
      <c r="BZ233">
        <v>2.0475793534200637</v>
      </c>
      <c r="CA233">
        <v>0</v>
      </c>
      <c r="CB233">
        <v>0</v>
      </c>
      <c r="CC233">
        <v>400.63779005068659</v>
      </c>
      <c r="CD233">
        <v>0</v>
      </c>
      <c r="CE233">
        <v>410.99135876106288</v>
      </c>
      <c r="CF233">
        <v>46.4973018526658</v>
      </c>
      <c r="CG233">
        <v>858.12645066441519</v>
      </c>
      <c r="CH233">
        <v>13697.617453585126</v>
      </c>
      <c r="CI233">
        <v>20</v>
      </c>
      <c r="CJ233">
        <v>104</v>
      </c>
    </row>
    <row r="234" spans="1:88" x14ac:dyDescent="0.2">
      <c r="A234" s="41" t="s">
        <v>356</v>
      </c>
      <c r="C234">
        <v>312</v>
      </c>
      <c r="D234">
        <v>4051.9127948094419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4051.9127948094419</v>
      </c>
      <c r="P234">
        <v>680.47711551055886</v>
      </c>
      <c r="Q234">
        <v>0</v>
      </c>
      <c r="R234">
        <v>0</v>
      </c>
      <c r="S234">
        <v>0</v>
      </c>
      <c r="T234">
        <v>0</v>
      </c>
      <c r="U234">
        <v>486.23812459083422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65.962100191695029</v>
      </c>
      <c r="AB234">
        <v>1232.6773402930883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700.44716671055994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244.49609871054292</v>
      </c>
      <c r="AW234">
        <v>0</v>
      </c>
      <c r="AX234">
        <v>0</v>
      </c>
      <c r="AY234">
        <v>2662.7576808121198</v>
      </c>
      <c r="AZ234">
        <v>0</v>
      </c>
      <c r="BA234">
        <v>0.27812500000000001</v>
      </c>
      <c r="BB234">
        <v>0</v>
      </c>
      <c r="BC234">
        <v>0</v>
      </c>
      <c r="BD234">
        <v>0</v>
      </c>
      <c r="BE234">
        <v>346.16199774148669</v>
      </c>
      <c r="BF234">
        <v>0</v>
      </c>
      <c r="BG234">
        <v>0</v>
      </c>
      <c r="BH234">
        <v>0</v>
      </c>
      <c r="BI234">
        <v>3954.141068974709</v>
      </c>
      <c r="BJ234">
        <v>0</v>
      </c>
      <c r="BK234">
        <v>0</v>
      </c>
      <c r="BL234">
        <v>0</v>
      </c>
      <c r="BM234">
        <v>0</v>
      </c>
      <c r="BN234">
        <v>673.24002929168341</v>
      </c>
      <c r="BO234">
        <v>673.24002929168341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97.780951198984027</v>
      </c>
      <c r="CG234">
        <v>97.780951198984027</v>
      </c>
      <c r="CH234">
        <v>10009.752184567908</v>
      </c>
      <c r="CI234">
        <v>16</v>
      </c>
      <c r="CJ234">
        <v>155</v>
      </c>
    </row>
    <row r="235" spans="1:88" x14ac:dyDescent="0.2">
      <c r="A235" s="41" t="s">
        <v>356</v>
      </c>
      <c r="C235">
        <v>339</v>
      </c>
      <c r="D235">
        <v>6309.1602304040262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6309.1602304040262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0.28343781399777773</v>
      </c>
      <c r="AS235">
        <v>0</v>
      </c>
      <c r="AT235">
        <v>175.10405344052538</v>
      </c>
      <c r="AU235">
        <v>0</v>
      </c>
      <c r="AV235">
        <v>244.49609871054292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419.88358996506611</v>
      </c>
      <c r="BJ235">
        <v>0</v>
      </c>
      <c r="BK235">
        <v>0</v>
      </c>
      <c r="BL235">
        <v>0</v>
      </c>
      <c r="BM235">
        <v>0</v>
      </c>
      <c r="BN235">
        <v>1009.8600439375251</v>
      </c>
      <c r="BO235">
        <v>1009.8600439375251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6.052506308316965</v>
      </c>
      <c r="CG235">
        <v>6.052506308316965</v>
      </c>
      <c r="CH235">
        <v>7744.9563706149347</v>
      </c>
      <c r="CI235">
        <v>8</v>
      </c>
      <c r="CJ235">
        <v>61</v>
      </c>
    </row>
    <row r="236" spans="1:88" x14ac:dyDescent="0.2">
      <c r="A236" s="41" t="s">
        <v>356</v>
      </c>
      <c r="C236">
        <v>340</v>
      </c>
      <c r="D236">
        <v>2311.3778589372478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2311.3778589372478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3413.4076307500181</v>
      </c>
      <c r="X236">
        <v>0</v>
      </c>
      <c r="Y236">
        <v>0</v>
      </c>
      <c r="Z236">
        <v>0</v>
      </c>
      <c r="AA236">
        <v>0</v>
      </c>
      <c r="AB236">
        <v>3413.4076307500181</v>
      </c>
      <c r="AC236">
        <v>0</v>
      </c>
      <c r="AD236">
        <v>0</v>
      </c>
      <c r="AE236">
        <v>0</v>
      </c>
      <c r="AF236">
        <v>1603.3912240949619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1419.4365853781251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3022.8278094730867</v>
      </c>
      <c r="BJ236">
        <v>0</v>
      </c>
      <c r="BK236">
        <v>0</v>
      </c>
      <c r="BL236">
        <v>0</v>
      </c>
      <c r="BM236">
        <v>0</v>
      </c>
      <c r="BN236">
        <v>2356.3401025208918</v>
      </c>
      <c r="BO236">
        <v>2356.3401025208918</v>
      </c>
      <c r="BP236">
        <v>0</v>
      </c>
      <c r="BQ236">
        <v>0</v>
      </c>
      <c r="BR236">
        <v>585.86122680541723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585.86122680541723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11689.814628486662</v>
      </c>
      <c r="CI236">
        <v>6</v>
      </c>
      <c r="CJ236">
        <v>21</v>
      </c>
    </row>
    <row r="237" spans="1:88" x14ac:dyDescent="0.2">
      <c r="A237" s="41" t="s">
        <v>356</v>
      </c>
      <c r="C237">
        <v>341</v>
      </c>
      <c r="D237">
        <v>3619.7243261087242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3619.7243261087242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140.80000000000001</v>
      </c>
      <c r="AF237">
        <v>0</v>
      </c>
      <c r="AG237">
        <v>998.39416525239915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24.350391587086214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10.964901018865781</v>
      </c>
      <c r="BI237">
        <v>1174.5094578583512</v>
      </c>
      <c r="BJ237">
        <v>0</v>
      </c>
      <c r="BK237">
        <v>0</v>
      </c>
      <c r="BL237">
        <v>0</v>
      </c>
      <c r="BM237">
        <v>0</v>
      </c>
      <c r="BN237">
        <v>3029.5801318125755</v>
      </c>
      <c r="BO237">
        <v>3029.5801318125755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102.10300658406693</v>
      </c>
      <c r="CC237">
        <v>0</v>
      </c>
      <c r="CD237">
        <v>0</v>
      </c>
      <c r="CE237">
        <v>0</v>
      </c>
      <c r="CF237">
        <v>15.337700449333481</v>
      </c>
      <c r="CG237">
        <v>117.44070703340041</v>
      </c>
      <c r="CH237">
        <v>7941.2546228130504</v>
      </c>
      <c r="CI237">
        <v>10</v>
      </c>
      <c r="CJ237">
        <v>48</v>
      </c>
    </row>
    <row r="238" spans="1:88" x14ac:dyDescent="0.2">
      <c r="A238" s="41" t="s">
        <v>356</v>
      </c>
      <c r="C238">
        <v>342</v>
      </c>
      <c r="D238">
        <v>806.83077128859065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806.83077128859065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2981.6744427047388</v>
      </c>
      <c r="X238">
        <v>1519.3563944000095</v>
      </c>
      <c r="Y238">
        <v>0</v>
      </c>
      <c r="Z238">
        <v>0</v>
      </c>
      <c r="AA238">
        <v>0</v>
      </c>
      <c r="AB238">
        <v>4501.0308371047486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1331.3788404060599</v>
      </c>
      <c r="AZ238">
        <v>0</v>
      </c>
      <c r="BA238">
        <v>0</v>
      </c>
      <c r="BB238">
        <v>1656.0093496078127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2987.3881900138726</v>
      </c>
      <c r="BJ238">
        <v>0</v>
      </c>
      <c r="BK238">
        <v>0</v>
      </c>
      <c r="BL238">
        <v>0</v>
      </c>
      <c r="BM238">
        <v>0</v>
      </c>
      <c r="BN238">
        <v>2019.7200878750502</v>
      </c>
      <c r="BO238">
        <v>2019.7200878750502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31.68649418418504</v>
      </c>
      <c r="CG238">
        <v>31.68649418418504</v>
      </c>
      <c r="CH238">
        <v>10346.656380466447</v>
      </c>
      <c r="CI238">
        <v>7</v>
      </c>
      <c r="CJ238">
        <v>27</v>
      </c>
    </row>
    <row r="239" spans="1:88" x14ac:dyDescent="0.2">
      <c r="A239" s="41" t="s">
        <v>356</v>
      </c>
      <c r="C239">
        <v>343</v>
      </c>
      <c r="D239">
        <v>4731.8701728030192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4731.8701728030192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88.497221661515823</v>
      </c>
      <c r="AB239">
        <v>88.497221661515823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801.89024778739986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801.89024778739986</v>
      </c>
      <c r="BJ239">
        <v>0</v>
      </c>
      <c r="BK239">
        <v>0</v>
      </c>
      <c r="BL239">
        <v>0</v>
      </c>
      <c r="BM239">
        <v>0</v>
      </c>
      <c r="BN239">
        <v>2692.9601171667337</v>
      </c>
      <c r="BO239">
        <v>2692.9601171667337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70.686696865892486</v>
      </c>
      <c r="CC239">
        <v>801.27558010137318</v>
      </c>
      <c r="CD239">
        <v>0</v>
      </c>
      <c r="CE239">
        <v>0</v>
      </c>
      <c r="CF239">
        <v>0</v>
      </c>
      <c r="CG239">
        <v>871.96227696726567</v>
      </c>
      <c r="CH239">
        <v>9187.1800363859347</v>
      </c>
      <c r="CI239">
        <v>9</v>
      </c>
      <c r="CJ239">
        <v>38</v>
      </c>
    </row>
    <row r="240" spans="1:88" x14ac:dyDescent="0.2">
      <c r="A240" s="41" t="s">
        <v>356</v>
      </c>
      <c r="C240">
        <v>344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335.75588255125439</v>
      </c>
      <c r="M240">
        <v>242.00460433547849</v>
      </c>
      <c r="N240">
        <v>0</v>
      </c>
      <c r="O240">
        <v>577.76048688673291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1137.8025435833395</v>
      </c>
      <c r="Y240">
        <v>0</v>
      </c>
      <c r="Z240">
        <v>0</v>
      </c>
      <c r="AA240">
        <v>0</v>
      </c>
      <c r="AB240">
        <v>1137.8025435833395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244.49609871054292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10.813064467072175</v>
      </c>
      <c r="BF240">
        <v>0</v>
      </c>
      <c r="BG240">
        <v>0</v>
      </c>
      <c r="BH240">
        <v>0</v>
      </c>
      <c r="BI240">
        <v>255.30916317761509</v>
      </c>
      <c r="BJ240">
        <v>0</v>
      </c>
      <c r="BK240">
        <v>0</v>
      </c>
      <c r="BL240">
        <v>0</v>
      </c>
      <c r="BM240">
        <v>0.3310025745361162</v>
      </c>
      <c r="BN240">
        <v>0</v>
      </c>
      <c r="BO240">
        <v>0.3310025745361162</v>
      </c>
      <c r="BP240">
        <v>0</v>
      </c>
      <c r="BQ240">
        <v>0</v>
      </c>
      <c r="BR240">
        <v>818.5927999638775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818.5927999638775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44.802600086337051</v>
      </c>
      <c r="CG240">
        <v>44.802600086337051</v>
      </c>
      <c r="CH240">
        <v>2834.598596272438</v>
      </c>
      <c r="CI240">
        <v>9</v>
      </c>
      <c r="CJ240">
        <v>43</v>
      </c>
    </row>
    <row r="241" spans="1:88" x14ac:dyDescent="0.2">
      <c r="A241" s="41" t="s">
        <v>356</v>
      </c>
      <c r="B241">
        <v>25</v>
      </c>
      <c r="C241">
        <v>109</v>
      </c>
      <c r="D241">
        <v>2100.2649707016285</v>
      </c>
      <c r="E241">
        <v>0</v>
      </c>
      <c r="F241">
        <v>0</v>
      </c>
      <c r="G241">
        <v>1394.2124999999999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3494.4774707016286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201.4378869087559</v>
      </c>
      <c r="V241">
        <v>0</v>
      </c>
      <c r="W241">
        <v>0</v>
      </c>
      <c r="X241">
        <v>2234.8021044952443</v>
      </c>
      <c r="Y241">
        <v>0</v>
      </c>
      <c r="Z241">
        <v>0</v>
      </c>
      <c r="AA241">
        <v>15.023414313213864</v>
      </c>
      <c r="AB241">
        <v>2451.263405717214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18.262793690314659</v>
      </c>
      <c r="AU241">
        <v>0</v>
      </c>
      <c r="AV241">
        <v>244.49609871054292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398.07721587920457</v>
      </c>
      <c r="BH241">
        <v>0</v>
      </c>
      <c r="BI241">
        <v>660.83610828006215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647.55168958485274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647.55168958485274</v>
      </c>
      <c r="CA241">
        <v>0</v>
      </c>
      <c r="CB241">
        <v>235.6223228863083</v>
      </c>
      <c r="CC241">
        <v>599.06584981916899</v>
      </c>
      <c r="CD241">
        <v>0</v>
      </c>
      <c r="CE241">
        <v>198.82905265363576</v>
      </c>
      <c r="CF241">
        <v>27.770197870674821</v>
      </c>
      <c r="CG241">
        <v>1061.2874232297879</v>
      </c>
      <c r="CH241">
        <v>8315.4160975135437</v>
      </c>
      <c r="CI241">
        <v>16</v>
      </c>
      <c r="CJ241">
        <v>75</v>
      </c>
    </row>
    <row r="242" spans="1:88" x14ac:dyDescent="0.2">
      <c r="A242" s="41" t="s">
        <v>356</v>
      </c>
      <c r="C242">
        <v>303</v>
      </c>
      <c r="D242">
        <v>1308.3464671714764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671.51176510250878</v>
      </c>
      <c r="M242">
        <v>0</v>
      </c>
      <c r="N242">
        <v>0</v>
      </c>
      <c r="O242">
        <v>1979.8582322739853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2.0102449951119166</v>
      </c>
      <c r="AA242">
        <v>7.5117071566069322</v>
      </c>
      <c r="AB242">
        <v>9.5219521517188497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809.91355729585462</v>
      </c>
      <c r="AQ242">
        <v>0</v>
      </c>
      <c r="AR242">
        <v>0</v>
      </c>
      <c r="AS242">
        <v>0</v>
      </c>
      <c r="AT242">
        <v>6.0875978967715536</v>
      </c>
      <c r="AU242">
        <v>0</v>
      </c>
      <c r="AV242">
        <v>6.0875978967715536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822.08875308939764</v>
      </c>
      <c r="BJ242">
        <v>106.03044532761471</v>
      </c>
      <c r="BK242">
        <v>0</v>
      </c>
      <c r="BL242">
        <v>1.9818065431069583</v>
      </c>
      <c r="BM242">
        <v>1.1033419151203874</v>
      </c>
      <c r="BN242">
        <v>673.24002929168341</v>
      </c>
      <c r="BO242">
        <v>782.35562307752548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2.0475793534200637</v>
      </c>
      <c r="BZ242">
        <v>2.0475793534200637</v>
      </c>
      <c r="CA242">
        <v>0</v>
      </c>
      <c r="CB242">
        <v>0</v>
      </c>
      <c r="CC242">
        <v>0</v>
      </c>
      <c r="CD242">
        <v>4.9699892029396606</v>
      </c>
      <c r="CE242">
        <v>164.14420378063221</v>
      </c>
      <c r="CF242">
        <v>47.138218057289109</v>
      </c>
      <c r="CG242">
        <v>216.25241104086098</v>
      </c>
      <c r="CH242">
        <v>3812.1245509869091</v>
      </c>
      <c r="CI242">
        <v>17</v>
      </c>
      <c r="CJ242">
        <v>130</v>
      </c>
    </row>
    <row r="243" spans="1:88" x14ac:dyDescent="0.2">
      <c r="A243" s="41" t="s">
        <v>356</v>
      </c>
      <c r="C243">
        <v>304</v>
      </c>
      <c r="D243">
        <v>3227.038549073297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3227.038549073297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0.29070984172599634</v>
      </c>
      <c r="AB243">
        <v>0.29070984172599634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809.91355729585462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423.40532317837847</v>
      </c>
      <c r="BA243">
        <v>0</v>
      </c>
      <c r="BB243">
        <v>1298.3113300925249</v>
      </c>
      <c r="BC243">
        <v>0</v>
      </c>
      <c r="BD243">
        <v>0</v>
      </c>
      <c r="BE243">
        <v>0</v>
      </c>
      <c r="BF243">
        <v>746.78539188208276</v>
      </c>
      <c r="BG243">
        <v>0</v>
      </c>
      <c r="BH243">
        <v>0</v>
      </c>
      <c r="BI243">
        <v>3278.4156024488411</v>
      </c>
      <c r="BJ243">
        <v>0</v>
      </c>
      <c r="BK243">
        <v>0</v>
      </c>
      <c r="BL243">
        <v>3.6804978657700653</v>
      </c>
      <c r="BM243">
        <v>0.3310025745361162</v>
      </c>
      <c r="BN243">
        <v>0</v>
      </c>
      <c r="BO243">
        <v>4.0115004403061816</v>
      </c>
      <c r="BP243">
        <v>0</v>
      </c>
      <c r="BQ243">
        <v>0</v>
      </c>
      <c r="BR243">
        <v>0</v>
      </c>
      <c r="BS243">
        <v>2762.7509550109244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2762.7509550109244</v>
      </c>
      <c r="CA243">
        <v>0</v>
      </c>
      <c r="CB243">
        <v>116.07182317316727</v>
      </c>
      <c r="CC243">
        <v>801.27558010137318</v>
      </c>
      <c r="CD243">
        <v>0</v>
      </c>
      <c r="CE243">
        <v>2267.1400429558112</v>
      </c>
      <c r="CF243">
        <v>87.013428544597858</v>
      </c>
      <c r="CG243">
        <v>3271.5008747749494</v>
      </c>
      <c r="CH243">
        <v>12544.008191590043</v>
      </c>
      <c r="CI243">
        <v>18</v>
      </c>
      <c r="CJ243">
        <v>271</v>
      </c>
    </row>
    <row r="244" spans="1:88" x14ac:dyDescent="0.2">
      <c r="A244" s="41" t="s">
        <v>356</v>
      </c>
      <c r="C244">
        <v>305</v>
      </c>
      <c r="D244">
        <v>4695.4986878268446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2836.2469889340623</v>
      </c>
      <c r="M244">
        <v>0</v>
      </c>
      <c r="N244">
        <v>0</v>
      </c>
      <c r="O244">
        <v>7531.7456767609074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1122.3011935056375</v>
      </c>
      <c r="BC244">
        <v>0</v>
      </c>
      <c r="BD244">
        <v>0</v>
      </c>
      <c r="BE244">
        <v>0</v>
      </c>
      <c r="BF244">
        <v>746.78539188208276</v>
      </c>
      <c r="BG244">
        <v>0</v>
      </c>
      <c r="BH244">
        <v>0</v>
      </c>
      <c r="BI244">
        <v>1869.0865853877203</v>
      </c>
      <c r="BJ244">
        <v>0</v>
      </c>
      <c r="BK244">
        <v>0</v>
      </c>
      <c r="BL244">
        <v>1.1324608817754047</v>
      </c>
      <c r="BM244">
        <v>1.5446786811685422</v>
      </c>
      <c r="BN244">
        <v>0</v>
      </c>
      <c r="BO244">
        <v>2.6771395629439469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392.70387147718048</v>
      </c>
      <c r="CC244">
        <v>2403.8267403041195</v>
      </c>
      <c r="CD244">
        <v>4.9699892029396606</v>
      </c>
      <c r="CE244">
        <v>210.41443684302891</v>
      </c>
      <c r="CF244">
        <v>12.10501261663393</v>
      </c>
      <c r="CG244">
        <v>3024.0200504439026</v>
      </c>
      <c r="CH244">
        <v>12427.529452155475</v>
      </c>
      <c r="CI244">
        <v>13</v>
      </c>
      <c r="CJ244">
        <v>203</v>
      </c>
    </row>
    <row r="245" spans="1:88" x14ac:dyDescent="0.2">
      <c r="A245" s="41" t="s">
        <v>356</v>
      </c>
      <c r="C245">
        <v>306</v>
      </c>
      <c r="D245">
        <v>4949.530010497936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709.06174723351558</v>
      </c>
      <c r="M245">
        <v>0</v>
      </c>
      <c r="N245">
        <v>0</v>
      </c>
      <c r="O245">
        <v>5658.5917577314513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767.46249999999998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1331.3788404060599</v>
      </c>
      <c r="AZ245">
        <v>0</v>
      </c>
      <c r="BA245">
        <v>0</v>
      </c>
      <c r="BB245">
        <v>6783.0142959935993</v>
      </c>
      <c r="BC245">
        <v>0</v>
      </c>
      <c r="BD245">
        <v>0</v>
      </c>
      <c r="BE245">
        <v>0</v>
      </c>
      <c r="BF245">
        <v>1420.2600969987443</v>
      </c>
      <c r="BG245">
        <v>0</v>
      </c>
      <c r="BH245">
        <v>0</v>
      </c>
      <c r="BI245">
        <v>10302.115733398403</v>
      </c>
      <c r="BJ245">
        <v>0</v>
      </c>
      <c r="BK245">
        <v>0</v>
      </c>
      <c r="BL245">
        <v>2.2649217635508094</v>
      </c>
      <c r="BM245">
        <v>0.44133676604815492</v>
      </c>
      <c r="BN245">
        <v>1346.4800585833668</v>
      </c>
      <c r="BO245">
        <v>1349.1863171129658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8012.7558010137318</v>
      </c>
      <c r="CD245">
        <v>0</v>
      </c>
      <c r="CE245">
        <v>43.101426346724686</v>
      </c>
      <c r="CF245">
        <v>45.044700338669728</v>
      </c>
      <c r="CG245">
        <v>8100.9019276991266</v>
      </c>
      <c r="CH245">
        <v>25410.795735941945</v>
      </c>
      <c r="CI245">
        <v>17</v>
      </c>
      <c r="CJ245">
        <v>108</v>
      </c>
    </row>
    <row r="246" spans="1:88" x14ac:dyDescent="0.2">
      <c r="A246" s="41" t="s">
        <v>356</v>
      </c>
      <c r="C246">
        <v>307</v>
      </c>
      <c r="D246">
        <v>7006.8765467640924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1343.0235302050176</v>
      </c>
      <c r="M246">
        <v>0</v>
      </c>
      <c r="N246">
        <v>0</v>
      </c>
      <c r="O246">
        <v>8349.9000769691102</v>
      </c>
      <c r="P246">
        <v>340.23855775527943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0.50256124877797914</v>
      </c>
      <c r="AA246">
        <v>7.5117071566069322</v>
      </c>
      <c r="AB246">
        <v>348.25282616066431</v>
      </c>
      <c r="AC246">
        <v>0</v>
      </c>
      <c r="AD246">
        <v>0</v>
      </c>
      <c r="AE246">
        <v>0</v>
      </c>
      <c r="AF246">
        <v>0</v>
      </c>
      <c r="AG246">
        <v>998.39416525239915</v>
      </c>
      <c r="AH246">
        <v>67.690693197082425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809.91355729585462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244.49609871054292</v>
      </c>
      <c r="AW246">
        <v>0</v>
      </c>
      <c r="AX246">
        <v>0</v>
      </c>
      <c r="AY246">
        <v>1331.3788404060599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173.08099887074334</v>
      </c>
      <c r="BF246">
        <v>746.78539188208276</v>
      </c>
      <c r="BG246">
        <v>0</v>
      </c>
      <c r="BH246">
        <v>0</v>
      </c>
      <c r="BI246">
        <v>4371.7397456147655</v>
      </c>
      <c r="BJ246">
        <v>0</v>
      </c>
      <c r="BK246">
        <v>0</v>
      </c>
      <c r="BL246">
        <v>1.9818065431069583</v>
      </c>
      <c r="BM246">
        <v>1.5446786811685422</v>
      </c>
      <c r="BN246">
        <v>1346.4800585833668</v>
      </c>
      <c r="BO246">
        <v>1350.0065438076424</v>
      </c>
      <c r="BP246">
        <v>0</v>
      </c>
      <c r="BQ246">
        <v>0</v>
      </c>
      <c r="BR246">
        <v>0</v>
      </c>
      <c r="BS246">
        <v>2590.206758339411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2590.206758339411</v>
      </c>
      <c r="CA246">
        <v>0</v>
      </c>
      <c r="CB246">
        <v>0</v>
      </c>
      <c r="CC246">
        <v>1201.9133701520598</v>
      </c>
      <c r="CD246">
        <v>0</v>
      </c>
      <c r="CE246">
        <v>34.684848873003531</v>
      </c>
      <c r="CF246">
        <v>9.2425018648291513</v>
      </c>
      <c r="CG246">
        <v>1245.8407208898925</v>
      </c>
      <c r="CH246">
        <v>18255.946671781483</v>
      </c>
      <c r="CI246">
        <v>21</v>
      </c>
      <c r="CJ246">
        <v>78</v>
      </c>
    </row>
    <row r="247" spans="1:88" x14ac:dyDescent="0.2">
      <c r="A247" s="41" t="s">
        <v>356</v>
      </c>
      <c r="B247">
        <v>28</v>
      </c>
      <c r="C247">
        <v>94</v>
      </c>
      <c r="D247">
        <v>1882.6051330067116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1882.6051330067116</v>
      </c>
      <c r="P247">
        <v>1360.9542310211177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8939.2084179809772</v>
      </c>
      <c r="X247">
        <v>0</v>
      </c>
      <c r="Y247">
        <v>0</v>
      </c>
      <c r="Z247">
        <v>0</v>
      </c>
      <c r="AA247">
        <v>0</v>
      </c>
      <c r="AB247">
        <v>10300.162649002095</v>
      </c>
      <c r="AC247">
        <v>0</v>
      </c>
      <c r="AD247">
        <v>0</v>
      </c>
      <c r="AE247">
        <v>0</v>
      </c>
      <c r="AF247">
        <v>6343.6768681661915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0.42515672099666657</v>
      </c>
      <c r="AS247">
        <v>2049.3740817288258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315.29751916451954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746.78539188208276</v>
      </c>
      <c r="BG247">
        <v>0</v>
      </c>
      <c r="BH247">
        <v>0</v>
      </c>
      <c r="BI247">
        <v>9455.5590176626156</v>
      </c>
      <c r="BJ247">
        <v>0</v>
      </c>
      <c r="BK247">
        <v>0</v>
      </c>
      <c r="BL247">
        <v>0</v>
      </c>
      <c r="BM247">
        <v>0</v>
      </c>
      <c r="BN247">
        <v>21880.300951979712</v>
      </c>
      <c r="BO247">
        <v>21880.300951979712</v>
      </c>
      <c r="BP247">
        <v>0</v>
      </c>
      <c r="BQ247">
        <v>0</v>
      </c>
      <c r="BR247">
        <v>0</v>
      </c>
      <c r="BS247">
        <v>0</v>
      </c>
      <c r="BT247">
        <v>11283.186648052952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11283.186648052952</v>
      </c>
      <c r="CA247">
        <v>0</v>
      </c>
      <c r="CB247">
        <v>2.7371420366991948</v>
      </c>
      <c r="CC247">
        <v>0</v>
      </c>
      <c r="CD247">
        <v>0</v>
      </c>
      <c r="CE247">
        <v>0</v>
      </c>
      <c r="CF247">
        <v>0</v>
      </c>
      <c r="CG247">
        <v>2.7371420366991948</v>
      </c>
      <c r="CH247">
        <v>54804.551541740788</v>
      </c>
      <c r="CI247">
        <v>11</v>
      </c>
      <c r="CJ247">
        <v>101</v>
      </c>
    </row>
    <row r="248" spans="1:88" x14ac:dyDescent="0.2">
      <c r="A248" s="41" t="s">
        <v>356</v>
      </c>
      <c r="B248">
        <v>30</v>
      </c>
      <c r="C248">
        <v>241</v>
      </c>
      <c r="D248">
        <v>2078.8057534838922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2078.8057534838922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0.50256124877797914</v>
      </c>
      <c r="AA248">
        <v>0</v>
      </c>
      <c r="AB248">
        <v>0.50256124877797914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700.44716671055994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18.262793690314659</v>
      </c>
      <c r="AU248">
        <v>0</v>
      </c>
      <c r="AV248">
        <v>12.175195793543107</v>
      </c>
      <c r="AW248">
        <v>0</v>
      </c>
      <c r="AX248">
        <v>0</v>
      </c>
      <c r="AY248">
        <v>443.79294680201997</v>
      </c>
      <c r="AZ248">
        <v>423.40532317837847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248.92846396069424</v>
      </c>
      <c r="BG248">
        <v>0</v>
      </c>
      <c r="BH248">
        <v>0</v>
      </c>
      <c r="BI248">
        <v>1847.0118901355104</v>
      </c>
      <c r="BJ248">
        <v>0</v>
      </c>
      <c r="BK248">
        <v>0</v>
      </c>
      <c r="BL248">
        <v>1.6986913226631071</v>
      </c>
      <c r="BM248">
        <v>0.22066838302407746</v>
      </c>
      <c r="BN248">
        <v>336.62001464584171</v>
      </c>
      <c r="BO248">
        <v>338.53937435152886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69.183394424354361</v>
      </c>
      <c r="CG248">
        <v>69.183394424354361</v>
      </c>
      <c r="CH248">
        <v>4334.0429736440637</v>
      </c>
      <c r="CI248">
        <v>14</v>
      </c>
      <c r="CJ248">
        <v>57</v>
      </c>
    </row>
    <row r="249" spans="1:88" x14ac:dyDescent="0.2">
      <c r="A249" s="41" t="s">
        <v>356</v>
      </c>
      <c r="C249">
        <v>242</v>
      </c>
      <c r="D249">
        <v>3118.2086302258385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3118.2086302258385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11983.907412866623</v>
      </c>
      <c r="Y249">
        <v>0</v>
      </c>
      <c r="Z249">
        <v>1.0051224975559583</v>
      </c>
      <c r="AA249">
        <v>0</v>
      </c>
      <c r="AB249">
        <v>11984.912535364179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7.0367149081055116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51.026439339633377</v>
      </c>
      <c r="AU249">
        <v>0</v>
      </c>
      <c r="AV249">
        <v>488.99219742108585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1493.5707837641655</v>
      </c>
      <c r="BG249">
        <v>0</v>
      </c>
      <c r="BH249">
        <v>0</v>
      </c>
      <c r="BI249">
        <v>2040.6261354329904</v>
      </c>
      <c r="BJ249">
        <v>0</v>
      </c>
      <c r="BK249">
        <v>0</v>
      </c>
      <c r="BL249">
        <v>0</v>
      </c>
      <c r="BM249">
        <v>0</v>
      </c>
      <c r="BN249">
        <v>336.62001464584171</v>
      </c>
      <c r="BO249">
        <v>336.62001464584171</v>
      </c>
      <c r="BP249">
        <v>0</v>
      </c>
      <c r="BQ249">
        <v>0</v>
      </c>
      <c r="BR249">
        <v>0</v>
      </c>
      <c r="BS249">
        <v>0</v>
      </c>
      <c r="BT249">
        <v>22566.373296105903</v>
      </c>
      <c r="BU249">
        <v>0</v>
      </c>
      <c r="BV249">
        <v>0</v>
      </c>
      <c r="BW249">
        <v>10352.15290821748</v>
      </c>
      <c r="BX249">
        <v>0</v>
      </c>
      <c r="BY249">
        <v>0</v>
      </c>
      <c r="BZ249">
        <v>32918.526204323382</v>
      </c>
      <c r="CA249">
        <v>0</v>
      </c>
      <c r="CB249">
        <v>488.74624933089598</v>
      </c>
      <c r="CC249">
        <v>0</v>
      </c>
      <c r="CD249">
        <v>0</v>
      </c>
      <c r="CE249">
        <v>0</v>
      </c>
      <c r="CF249">
        <v>19.011896510511026</v>
      </c>
      <c r="CG249">
        <v>507.75814584140699</v>
      </c>
      <c r="CH249">
        <v>50906.651665833655</v>
      </c>
      <c r="CI249">
        <v>14</v>
      </c>
      <c r="CJ249">
        <v>47</v>
      </c>
    </row>
    <row r="250" spans="1:88" x14ac:dyDescent="0.2">
      <c r="A250" s="41" t="s">
        <v>356</v>
      </c>
      <c r="C250">
        <v>243</v>
      </c>
      <c r="D250">
        <v>537.88718085906044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97.587051405503814</v>
      </c>
      <c r="M250">
        <v>0</v>
      </c>
      <c r="N250">
        <v>0</v>
      </c>
      <c r="O250">
        <v>635.47423226456431</v>
      </c>
      <c r="P250">
        <v>340.23855775527943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20871.721098933172</v>
      </c>
      <c r="Y250">
        <v>0</v>
      </c>
      <c r="Z250">
        <v>0</v>
      </c>
      <c r="AA250">
        <v>0</v>
      </c>
      <c r="AB250">
        <v>21211.95965668845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1033.6396409228757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1742.4992477248597</v>
      </c>
      <c r="BG250">
        <v>0</v>
      </c>
      <c r="BH250">
        <v>0</v>
      </c>
      <c r="BI250">
        <v>2776.1388886477353</v>
      </c>
      <c r="BJ250">
        <v>0</v>
      </c>
      <c r="BK250">
        <v>0</v>
      </c>
      <c r="BL250">
        <v>0</v>
      </c>
      <c r="BM250">
        <v>0</v>
      </c>
      <c r="BN250">
        <v>2356.3401025208918</v>
      </c>
      <c r="BO250">
        <v>2356.3401025208918</v>
      </c>
      <c r="BP250">
        <v>0</v>
      </c>
      <c r="BQ250">
        <v>7115.4619165946979</v>
      </c>
      <c r="BR250">
        <v>818.5927999638775</v>
      </c>
      <c r="BS250">
        <v>6309.651667266935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14243.706383825511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1.9368020186614288</v>
      </c>
      <c r="CG250">
        <v>1.9368020186614288</v>
      </c>
      <c r="CH250">
        <v>41225.556065965815</v>
      </c>
      <c r="CI250">
        <v>12</v>
      </c>
      <c r="CJ250">
        <v>42</v>
      </c>
    </row>
    <row r="251" spans="1:88" x14ac:dyDescent="0.2">
      <c r="A251" s="41" t="s">
        <v>356</v>
      </c>
      <c r="C251">
        <v>244</v>
      </c>
      <c r="D251">
        <v>10626.600872872816</v>
      </c>
      <c r="E251">
        <v>0</v>
      </c>
      <c r="F251">
        <v>0</v>
      </c>
      <c r="G251">
        <v>3304.8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664.91024160654422</v>
      </c>
      <c r="N251">
        <v>0</v>
      </c>
      <c r="O251">
        <v>14596.311114479358</v>
      </c>
      <c r="P251">
        <v>340.23855775527943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2.0102449951119166</v>
      </c>
      <c r="AA251">
        <v>0</v>
      </c>
      <c r="AB251">
        <v>342.24880275039135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443.79294680201997</v>
      </c>
      <c r="AZ251">
        <v>0</v>
      </c>
      <c r="BA251">
        <v>0.13906250000000001</v>
      </c>
      <c r="BB251">
        <v>0</v>
      </c>
      <c r="BC251">
        <v>0</v>
      </c>
      <c r="BD251">
        <v>0</v>
      </c>
      <c r="BE251">
        <v>0</v>
      </c>
      <c r="BF251">
        <v>1493.5707837641655</v>
      </c>
      <c r="BG251">
        <v>0</v>
      </c>
      <c r="BH251">
        <v>0</v>
      </c>
      <c r="BI251">
        <v>1937.5027930661854</v>
      </c>
      <c r="BJ251">
        <v>106.03044532761471</v>
      </c>
      <c r="BK251">
        <v>0</v>
      </c>
      <c r="BL251">
        <v>0.56623044088770236</v>
      </c>
      <c r="BM251">
        <v>0</v>
      </c>
      <c r="BN251">
        <v>1346.4800585833668</v>
      </c>
      <c r="BO251">
        <v>1453.0767343518692</v>
      </c>
      <c r="BP251">
        <v>0</v>
      </c>
      <c r="BQ251">
        <v>3639.6101317664879</v>
      </c>
      <c r="BR251">
        <v>818.5927999638775</v>
      </c>
      <c r="BS251">
        <v>0</v>
      </c>
      <c r="BT251">
        <v>5641.5933240264758</v>
      </c>
      <c r="BU251">
        <v>42238.879925619767</v>
      </c>
      <c r="BV251">
        <v>0</v>
      </c>
      <c r="BW251">
        <v>0</v>
      </c>
      <c r="BX251">
        <v>0</v>
      </c>
      <c r="BY251">
        <v>0</v>
      </c>
      <c r="BZ251">
        <v>52338.676181376606</v>
      </c>
      <c r="CA251">
        <v>0</v>
      </c>
      <c r="CB251">
        <v>0</v>
      </c>
      <c r="CC251">
        <v>0</v>
      </c>
      <c r="CD251">
        <v>0</v>
      </c>
      <c r="CE251">
        <v>984.86522268379326</v>
      </c>
      <c r="CF251">
        <v>2.1789022709941075</v>
      </c>
      <c r="CG251">
        <v>987.04412495478732</v>
      </c>
      <c r="CH251">
        <v>71654.859750979202</v>
      </c>
      <c r="CI251">
        <v>18</v>
      </c>
      <c r="CJ251">
        <v>60</v>
      </c>
    </row>
    <row r="252" spans="1:88" x14ac:dyDescent="0.2">
      <c r="D252">
        <f>AVERAGE(D227:D251)</f>
        <v>3849.3550576892244</v>
      </c>
      <c r="E252">
        <f t="shared" ref="E252:BP252" si="12">AVERAGE(E227:E251)</f>
        <v>0</v>
      </c>
      <c r="F252">
        <f t="shared" si="12"/>
        <v>0</v>
      </c>
      <c r="G252">
        <f t="shared" si="12"/>
        <v>187.9605</v>
      </c>
      <c r="H252">
        <f t="shared" si="12"/>
        <v>0</v>
      </c>
      <c r="I252">
        <f t="shared" si="12"/>
        <v>191.71679345876683</v>
      </c>
      <c r="J252">
        <f t="shared" si="12"/>
        <v>0</v>
      </c>
      <c r="K252">
        <f t="shared" si="12"/>
        <v>0</v>
      </c>
      <c r="L252">
        <f t="shared" si="12"/>
        <v>272.06602717888507</v>
      </c>
      <c r="M252">
        <f t="shared" si="12"/>
        <v>36.276593837680906</v>
      </c>
      <c r="N252">
        <f t="shared" si="12"/>
        <v>0</v>
      </c>
      <c r="O252">
        <f t="shared" si="12"/>
        <v>4537.3749721645563</v>
      </c>
      <c r="P252">
        <f t="shared" si="12"/>
        <v>149.70496541232296</v>
      </c>
      <c r="Q252">
        <f t="shared" si="12"/>
        <v>55.760821123822808</v>
      </c>
      <c r="R252">
        <f t="shared" si="12"/>
        <v>0</v>
      </c>
      <c r="S252">
        <f t="shared" si="12"/>
        <v>0</v>
      </c>
      <c r="T252">
        <f t="shared" si="12"/>
        <v>978.0768216064663</v>
      </c>
      <c r="U252">
        <f t="shared" si="12"/>
        <v>85.855615410883715</v>
      </c>
      <c r="V252">
        <f t="shared" si="12"/>
        <v>0</v>
      </c>
      <c r="W252">
        <f t="shared" si="12"/>
        <v>613.37161965742939</v>
      </c>
      <c r="X252">
        <f t="shared" si="12"/>
        <v>1642.4326191034281</v>
      </c>
      <c r="Y252">
        <f t="shared" si="12"/>
        <v>0</v>
      </c>
      <c r="Z252">
        <f t="shared" si="12"/>
        <v>0.73338366084132134</v>
      </c>
      <c r="AA252">
        <f t="shared" si="12"/>
        <v>24.459536784925618</v>
      </c>
      <c r="AB252">
        <f t="shared" si="12"/>
        <v>3550.3953827601199</v>
      </c>
      <c r="AC252">
        <f t="shared" si="12"/>
        <v>30.698499999999999</v>
      </c>
      <c r="AD252">
        <f t="shared" si="12"/>
        <v>0</v>
      </c>
      <c r="AE252">
        <f t="shared" si="12"/>
        <v>5.6320000000000006</v>
      </c>
      <c r="AF252">
        <f t="shared" si="12"/>
        <v>317.88272369044614</v>
      </c>
      <c r="AG252">
        <f t="shared" si="12"/>
        <v>79.871533220191935</v>
      </c>
      <c r="AH252">
        <f t="shared" si="12"/>
        <v>2.7076277278832972</v>
      </c>
      <c r="AI252">
        <f t="shared" si="12"/>
        <v>32.075609911495995</v>
      </c>
      <c r="AJ252">
        <f t="shared" si="12"/>
        <v>0.28146859632422044</v>
      </c>
      <c r="AK252">
        <f t="shared" si="12"/>
        <v>84.05366000526719</v>
      </c>
      <c r="AL252">
        <f t="shared" si="12"/>
        <v>10.45685142012705</v>
      </c>
      <c r="AM252">
        <f t="shared" si="12"/>
        <v>434</v>
      </c>
      <c r="AN252">
        <f t="shared" si="12"/>
        <v>0</v>
      </c>
      <c r="AO252">
        <f t="shared" si="12"/>
        <v>0</v>
      </c>
      <c r="AP252">
        <f t="shared" si="12"/>
        <v>129.58616916733675</v>
      </c>
      <c r="AQ252">
        <f t="shared" si="12"/>
        <v>0</v>
      </c>
      <c r="AR252">
        <f t="shared" si="12"/>
        <v>5.6687562799555537E-2</v>
      </c>
      <c r="AS252">
        <f t="shared" si="12"/>
        <v>174.44597849140482</v>
      </c>
      <c r="AT252">
        <f t="shared" si="12"/>
        <v>12.210770617527558</v>
      </c>
      <c r="AU252">
        <f t="shared" si="12"/>
        <v>0</v>
      </c>
      <c r="AV252">
        <f t="shared" si="12"/>
        <v>121.34721628161282</v>
      </c>
      <c r="AW252">
        <f t="shared" si="12"/>
        <v>0</v>
      </c>
      <c r="AX252">
        <f t="shared" si="12"/>
        <v>172.85720671515918</v>
      </c>
      <c r="AY252">
        <f t="shared" si="12"/>
        <v>545.16343692900466</v>
      </c>
      <c r="AZ252">
        <f t="shared" si="12"/>
        <v>67.744851708540551</v>
      </c>
      <c r="BA252">
        <f t="shared" si="12"/>
        <v>2.78125E-2</v>
      </c>
      <c r="BB252">
        <f t="shared" si="12"/>
        <v>750.82517620161298</v>
      </c>
      <c r="BC252">
        <f t="shared" si="12"/>
        <v>0</v>
      </c>
      <c r="BD252">
        <f t="shared" si="12"/>
        <v>0</v>
      </c>
      <c r="BE252">
        <f t="shared" si="12"/>
        <v>21.202242443172089</v>
      </c>
      <c r="BF252">
        <f t="shared" si="12"/>
        <v>385.39597630806617</v>
      </c>
      <c r="BG252">
        <f t="shared" si="12"/>
        <v>15.923088635168183</v>
      </c>
      <c r="BH252">
        <f t="shared" si="12"/>
        <v>4.5096968553410468</v>
      </c>
      <c r="BI252">
        <f t="shared" si="12"/>
        <v>3398.9562849884819</v>
      </c>
      <c r="BJ252">
        <f t="shared" si="12"/>
        <v>8.4824356262091776</v>
      </c>
      <c r="BK252">
        <f t="shared" si="12"/>
        <v>0</v>
      </c>
      <c r="BL252">
        <f t="shared" si="12"/>
        <v>0.64550270261198062</v>
      </c>
      <c r="BM252">
        <f t="shared" si="12"/>
        <v>0.2427352213264852</v>
      </c>
      <c r="BN252">
        <f t="shared" si="12"/>
        <v>2060.1144896325513</v>
      </c>
      <c r="BO252">
        <f t="shared" si="12"/>
        <v>2069.4851631826991</v>
      </c>
      <c r="BP252">
        <f t="shared" si="12"/>
        <v>0</v>
      </c>
      <c r="BQ252">
        <f t="shared" ref="BQ252:CG252" si="13">AVERAGE(BQ227:BQ251)</f>
        <v>430.20288193444742</v>
      </c>
      <c r="BR252">
        <f t="shared" si="13"/>
        <v>121.66558506788198</v>
      </c>
      <c r="BS252">
        <f t="shared" si="13"/>
        <v>585.14041790421334</v>
      </c>
      <c r="BT252">
        <f t="shared" si="13"/>
        <v>1579.6461307274135</v>
      </c>
      <c r="BU252">
        <f t="shared" si="13"/>
        <v>1689.5551970247907</v>
      </c>
      <c r="BV252">
        <f t="shared" si="13"/>
        <v>0</v>
      </c>
      <c r="BW252">
        <f t="shared" si="13"/>
        <v>414.08611632869923</v>
      </c>
      <c r="BX252">
        <f t="shared" si="13"/>
        <v>265.22483530355737</v>
      </c>
      <c r="BY252">
        <f t="shared" si="13"/>
        <v>0.1638063482736051</v>
      </c>
      <c r="BZ252">
        <f t="shared" si="13"/>
        <v>5085.6849706392768</v>
      </c>
      <c r="CA252">
        <f t="shared" si="13"/>
        <v>0</v>
      </c>
      <c r="CB252">
        <f t="shared" si="13"/>
        <v>83.050707754616681</v>
      </c>
      <c r="CC252">
        <f t="shared" si="13"/>
        <v>937.41679530833221</v>
      </c>
      <c r="CD252">
        <f t="shared" si="13"/>
        <v>1.7891961130582776</v>
      </c>
      <c r="CE252">
        <f t="shared" si="13"/>
        <v>180.09563657015656</v>
      </c>
      <c r="CF252">
        <f t="shared" si="13"/>
        <v>29.251354086350776</v>
      </c>
      <c r="CG252">
        <f t="shared" si="13"/>
        <v>1231.6036898325146</v>
      </c>
      <c r="CH252">
        <f>AVERAGE(CH227:CH251)</f>
        <v>19873.500463567652</v>
      </c>
      <c r="CI252">
        <f>AVERAGE(CI227:CI251)</f>
        <v>14.16</v>
      </c>
      <c r="CJ252">
        <f>AVERAGE(CJ227:CJ251)</f>
        <v>91.56</v>
      </c>
    </row>
    <row r="253" spans="1:88" x14ac:dyDescent="0.2">
      <c r="D253">
        <f>STDEV(D227:D252)</f>
        <v>2425.2054545379265</v>
      </c>
      <c r="E253">
        <f t="shared" ref="E253:BP253" si="14">STDEV(E227:E252)</f>
        <v>0</v>
      </c>
      <c r="F253">
        <f t="shared" si="14"/>
        <v>0</v>
      </c>
      <c r="G253">
        <f t="shared" si="14"/>
        <v>692.30926026307054</v>
      </c>
      <c r="H253">
        <f t="shared" si="14"/>
        <v>0</v>
      </c>
      <c r="I253">
        <f t="shared" si="14"/>
        <v>939.21663819306104</v>
      </c>
      <c r="J253">
        <f t="shared" si="14"/>
        <v>0</v>
      </c>
      <c r="K253">
        <f t="shared" si="14"/>
        <v>0</v>
      </c>
      <c r="L253">
        <f t="shared" si="14"/>
        <v>613.50298027797317</v>
      </c>
      <c r="M253">
        <f t="shared" si="14"/>
        <v>136.78772991774412</v>
      </c>
      <c r="N253">
        <f t="shared" si="14"/>
        <v>0</v>
      </c>
      <c r="O253">
        <f t="shared" si="14"/>
        <v>3028.152189229555</v>
      </c>
      <c r="P253">
        <f t="shared" si="14"/>
        <v>305.53346709368486</v>
      </c>
      <c r="Q253">
        <f t="shared" si="14"/>
        <v>273.17111878394309</v>
      </c>
      <c r="R253">
        <f t="shared" si="14"/>
        <v>0</v>
      </c>
      <c r="S253">
        <f t="shared" si="14"/>
        <v>0</v>
      </c>
      <c r="T253">
        <f t="shared" si="14"/>
        <v>2983.9554040359958</v>
      </c>
      <c r="U253">
        <f t="shared" si="14"/>
        <v>179.10975518549199</v>
      </c>
      <c r="V253">
        <f t="shared" si="14"/>
        <v>0</v>
      </c>
      <c r="W253">
        <f t="shared" si="14"/>
        <v>1908.3559697395406</v>
      </c>
      <c r="X253">
        <f t="shared" si="14"/>
        <v>4586.6194368926217</v>
      </c>
      <c r="Y253">
        <f t="shared" si="14"/>
        <v>0</v>
      </c>
      <c r="Z253">
        <f t="shared" si="14"/>
        <v>2.4292893819772066</v>
      </c>
      <c r="AA253">
        <f t="shared" si="14"/>
        <v>37.357578295005553</v>
      </c>
      <c r="AB253">
        <f t="shared" si="14"/>
        <v>5389.4642503207224</v>
      </c>
      <c r="AC253">
        <f t="shared" si="14"/>
        <v>150.39132173765879</v>
      </c>
      <c r="AD253">
        <f t="shared" si="14"/>
        <v>0</v>
      </c>
      <c r="AE253">
        <f t="shared" si="14"/>
        <v>27.591052462709719</v>
      </c>
      <c r="AF253">
        <f t="shared" si="14"/>
        <v>1269.4386787031526</v>
      </c>
      <c r="AG253">
        <f t="shared" si="14"/>
        <v>270.85754727874678</v>
      </c>
      <c r="AH253">
        <f t="shared" si="14"/>
        <v>13.264612693450916</v>
      </c>
      <c r="AI253">
        <f t="shared" si="14"/>
        <v>157.13775494344776</v>
      </c>
      <c r="AJ253">
        <f t="shared" si="14"/>
        <v>1.3789088792235138</v>
      </c>
      <c r="AK253">
        <f t="shared" si="14"/>
        <v>227.61838731100144</v>
      </c>
      <c r="AL253">
        <f t="shared" si="14"/>
        <v>51.227900590817832</v>
      </c>
      <c r="AM253">
        <f t="shared" si="14"/>
        <v>2126.1570967357984</v>
      </c>
      <c r="AN253">
        <f t="shared" si="14"/>
        <v>0</v>
      </c>
      <c r="AO253">
        <f t="shared" si="14"/>
        <v>0</v>
      </c>
      <c r="AP253">
        <f t="shared" si="14"/>
        <v>296.91921461433662</v>
      </c>
      <c r="AQ253">
        <f t="shared" si="14"/>
        <v>0</v>
      </c>
      <c r="AR253">
        <f t="shared" si="14"/>
        <v>0.12025248019351198</v>
      </c>
      <c r="AS253">
        <f t="shared" si="14"/>
        <v>474.79466291967918</v>
      </c>
      <c r="AT253">
        <f t="shared" si="14"/>
        <v>35.1617584587515</v>
      </c>
      <c r="AU253">
        <f t="shared" si="14"/>
        <v>0</v>
      </c>
      <c r="AV253">
        <f t="shared" si="14"/>
        <v>155.05780388768622</v>
      </c>
      <c r="AW253">
        <f t="shared" si="14"/>
        <v>0</v>
      </c>
      <c r="AX253">
        <f t="shared" si="14"/>
        <v>620.57636417469951</v>
      </c>
      <c r="AY253">
        <f t="shared" si="14"/>
        <v>836.30874286997539</v>
      </c>
      <c r="AZ253">
        <f t="shared" si="14"/>
        <v>155.22295544897278</v>
      </c>
      <c r="BA253">
        <f t="shared" si="14"/>
        <v>6.8126433471157141E-2</v>
      </c>
      <c r="BB253">
        <f t="shared" si="14"/>
        <v>1808.4077971525528</v>
      </c>
      <c r="BC253">
        <f t="shared" si="14"/>
        <v>0</v>
      </c>
      <c r="BD253">
        <f t="shared" si="14"/>
        <v>0</v>
      </c>
      <c r="BE253">
        <f t="shared" si="14"/>
        <v>74.475151855679798</v>
      </c>
      <c r="BF253">
        <f t="shared" si="14"/>
        <v>571.18763033765958</v>
      </c>
      <c r="BG253">
        <f t="shared" si="14"/>
        <v>78.006884570543718</v>
      </c>
      <c r="BH253">
        <f t="shared" si="14"/>
        <v>17.865000193646132</v>
      </c>
      <c r="BI253">
        <f t="shared" si="14"/>
        <v>3861.9516660946042</v>
      </c>
      <c r="BJ253">
        <f t="shared" si="14"/>
        <v>28.765338738784234</v>
      </c>
      <c r="BK253">
        <f t="shared" si="14"/>
        <v>0</v>
      </c>
      <c r="BL253">
        <f t="shared" si="14"/>
        <v>0.99862247304433704</v>
      </c>
      <c r="BM253">
        <f t="shared" si="14"/>
        <v>0.45545441070992349</v>
      </c>
      <c r="BN253">
        <f t="shared" si="14"/>
        <v>4173.349723996238</v>
      </c>
      <c r="BO253">
        <f t="shared" si="14"/>
        <v>4171.0272308852536</v>
      </c>
      <c r="BP253">
        <f t="shared" si="14"/>
        <v>0</v>
      </c>
      <c r="BQ253">
        <f t="shared" ref="BQ253:CG253" si="15">STDEV(BQ227:BQ252)</f>
        <v>1539.4764981271935</v>
      </c>
      <c r="BR253">
        <f t="shared" si="15"/>
        <v>281.67023476287301</v>
      </c>
      <c r="BS253">
        <f t="shared" si="15"/>
        <v>1409.0092665872726</v>
      </c>
      <c r="BT253">
        <f t="shared" si="15"/>
        <v>4923.4013951724473</v>
      </c>
      <c r="BU253">
        <f t="shared" si="15"/>
        <v>8277.0962499564721</v>
      </c>
      <c r="BV253">
        <f t="shared" si="15"/>
        <v>0</v>
      </c>
      <c r="BW253">
        <f t="shared" si="15"/>
        <v>2028.5993891521412</v>
      </c>
      <c r="BX253">
        <f t="shared" si="15"/>
        <v>959.70310592257704</v>
      </c>
      <c r="BY253">
        <f t="shared" si="15"/>
        <v>0.55549435366116595</v>
      </c>
      <c r="BZ253">
        <f t="shared" si="15"/>
        <v>11917.606257624009</v>
      </c>
      <c r="CA253">
        <f t="shared" si="15"/>
        <v>0</v>
      </c>
      <c r="CB253">
        <f t="shared" si="15"/>
        <v>141.11609560599405</v>
      </c>
      <c r="CC253">
        <f t="shared" si="15"/>
        <v>1845.3151330043349</v>
      </c>
      <c r="CD253">
        <f t="shared" si="15"/>
        <v>6.8693809277681082</v>
      </c>
      <c r="CE253">
        <f t="shared" si="15"/>
        <v>473.3682894226157</v>
      </c>
      <c r="CF253">
        <f t="shared" si="15"/>
        <v>28.738342889703606</v>
      </c>
      <c r="CG253">
        <f t="shared" si="15"/>
        <v>1937.0882701829867</v>
      </c>
      <c r="CH253">
        <f>STDEV(CH227:CH252)</f>
        <v>18168.981002037403</v>
      </c>
      <c r="CI253">
        <f>STDEV(CI227:CI252)</f>
        <v>4.7132154629297345</v>
      </c>
      <c r="CJ253">
        <f>STDEV(CJ227:CJ252)</f>
        <v>61.987792346558045</v>
      </c>
    </row>
    <row r="254" spans="1:88" x14ac:dyDescent="0.2">
      <c r="D254">
        <f>D253/(25^0.5)</f>
        <v>485.04109090758527</v>
      </c>
      <c r="E254">
        <f t="shared" ref="E254:BP254" si="16">E253/(25^0.5)</f>
        <v>0</v>
      </c>
      <c r="F254">
        <f t="shared" si="16"/>
        <v>0</v>
      </c>
      <c r="G254">
        <f t="shared" si="16"/>
        <v>138.46185205261412</v>
      </c>
      <c r="H254">
        <f t="shared" si="16"/>
        <v>0</v>
      </c>
      <c r="I254">
        <f t="shared" si="16"/>
        <v>187.84332763861221</v>
      </c>
      <c r="J254">
        <f t="shared" si="16"/>
        <v>0</v>
      </c>
      <c r="K254">
        <f t="shared" si="16"/>
        <v>0</v>
      </c>
      <c r="L254">
        <f t="shared" si="16"/>
        <v>122.70059605559463</v>
      </c>
      <c r="M254">
        <f t="shared" si="16"/>
        <v>27.357545983548825</v>
      </c>
      <c r="N254">
        <f t="shared" si="16"/>
        <v>0</v>
      </c>
      <c r="O254">
        <f t="shared" si="16"/>
        <v>605.63043784591105</v>
      </c>
      <c r="P254">
        <f t="shared" si="16"/>
        <v>61.106693418736974</v>
      </c>
      <c r="Q254">
        <f t="shared" si="16"/>
        <v>54.634223756788614</v>
      </c>
      <c r="R254">
        <f t="shared" si="16"/>
        <v>0</v>
      </c>
      <c r="S254">
        <f t="shared" si="16"/>
        <v>0</v>
      </c>
      <c r="T254">
        <f t="shared" si="16"/>
        <v>596.79108080719914</v>
      </c>
      <c r="U254">
        <f t="shared" si="16"/>
        <v>35.821951037098401</v>
      </c>
      <c r="V254">
        <f t="shared" si="16"/>
        <v>0</v>
      </c>
      <c r="W254">
        <f t="shared" si="16"/>
        <v>381.67119394790814</v>
      </c>
      <c r="X254">
        <f t="shared" si="16"/>
        <v>917.32388737852432</v>
      </c>
      <c r="Y254">
        <f t="shared" si="16"/>
        <v>0</v>
      </c>
      <c r="Z254">
        <f t="shared" si="16"/>
        <v>0.48585787639544131</v>
      </c>
      <c r="AA254">
        <f t="shared" si="16"/>
        <v>7.4715156590011107</v>
      </c>
      <c r="AB254">
        <f t="shared" si="16"/>
        <v>1077.8928500641446</v>
      </c>
      <c r="AC254">
        <f t="shared" si="16"/>
        <v>30.078264347531757</v>
      </c>
      <c r="AD254">
        <f t="shared" si="16"/>
        <v>0</v>
      </c>
      <c r="AE254">
        <f t="shared" si="16"/>
        <v>5.518210492541944</v>
      </c>
      <c r="AF254">
        <f t="shared" si="16"/>
        <v>253.88773574063052</v>
      </c>
      <c r="AG254">
        <f t="shared" si="16"/>
        <v>54.171509455749359</v>
      </c>
      <c r="AH254">
        <f t="shared" si="16"/>
        <v>2.6529225386901834</v>
      </c>
      <c r="AI254">
        <f t="shared" si="16"/>
        <v>31.427550988689553</v>
      </c>
      <c r="AJ254">
        <f t="shared" si="16"/>
        <v>0.27578177584470276</v>
      </c>
      <c r="AK254">
        <f t="shared" si="16"/>
        <v>45.52367746220029</v>
      </c>
      <c r="AL254">
        <f t="shared" si="16"/>
        <v>10.245580118163566</v>
      </c>
      <c r="AM254">
        <f t="shared" si="16"/>
        <v>425.23141934715966</v>
      </c>
      <c r="AN254">
        <f t="shared" si="16"/>
        <v>0</v>
      </c>
      <c r="AO254">
        <f t="shared" si="16"/>
        <v>0</v>
      </c>
      <c r="AP254">
        <f t="shared" si="16"/>
        <v>59.383842922867323</v>
      </c>
      <c r="AQ254">
        <f t="shared" si="16"/>
        <v>0</v>
      </c>
      <c r="AR254">
        <f t="shared" si="16"/>
        <v>2.4050496038702397E-2</v>
      </c>
      <c r="AS254">
        <f t="shared" si="16"/>
        <v>94.958932583935834</v>
      </c>
      <c r="AT254">
        <f t="shared" si="16"/>
        <v>7.0323516917502999</v>
      </c>
      <c r="AU254">
        <f t="shared" si="16"/>
        <v>0</v>
      </c>
      <c r="AV254">
        <f t="shared" si="16"/>
        <v>31.011560777537245</v>
      </c>
      <c r="AW254">
        <f t="shared" si="16"/>
        <v>0</v>
      </c>
      <c r="AX254">
        <f t="shared" si="16"/>
        <v>124.1152728349399</v>
      </c>
      <c r="AY254">
        <f t="shared" si="16"/>
        <v>167.26174857399508</v>
      </c>
      <c r="AZ254">
        <f t="shared" si="16"/>
        <v>31.044591089794558</v>
      </c>
      <c r="BA254">
        <f t="shared" si="16"/>
        <v>1.3625286694231428E-2</v>
      </c>
      <c r="BB254">
        <f t="shared" si="16"/>
        <v>361.68155943051056</v>
      </c>
      <c r="BC254">
        <f t="shared" si="16"/>
        <v>0</v>
      </c>
      <c r="BD254">
        <f t="shared" si="16"/>
        <v>0</v>
      </c>
      <c r="BE254">
        <f t="shared" si="16"/>
        <v>14.89503037113596</v>
      </c>
      <c r="BF254">
        <f t="shared" si="16"/>
        <v>114.23752606753192</v>
      </c>
      <c r="BG254">
        <f t="shared" si="16"/>
        <v>15.601376914108744</v>
      </c>
      <c r="BH254">
        <f t="shared" si="16"/>
        <v>3.5730000387292264</v>
      </c>
      <c r="BI254">
        <f t="shared" si="16"/>
        <v>772.39033321892089</v>
      </c>
      <c r="BJ254">
        <f t="shared" si="16"/>
        <v>5.7530677477568464</v>
      </c>
      <c r="BK254">
        <f t="shared" si="16"/>
        <v>0</v>
      </c>
      <c r="BL254">
        <f t="shared" si="16"/>
        <v>0.1997244946088674</v>
      </c>
      <c r="BM254">
        <f t="shared" si="16"/>
        <v>9.10908821419847E-2</v>
      </c>
      <c r="BN254">
        <f t="shared" si="16"/>
        <v>834.66994479924756</v>
      </c>
      <c r="BO254">
        <f t="shared" si="16"/>
        <v>834.2054461770507</v>
      </c>
      <c r="BP254">
        <f t="shared" si="16"/>
        <v>0</v>
      </c>
      <c r="BQ254">
        <f t="shared" ref="BQ254:CG254" si="17">BQ253/(25^0.5)</f>
        <v>307.89529962543872</v>
      </c>
      <c r="BR254">
        <f t="shared" si="17"/>
        <v>56.334046952574603</v>
      </c>
      <c r="BS254">
        <f t="shared" si="17"/>
        <v>281.80185331745452</v>
      </c>
      <c r="BT254">
        <f t="shared" si="17"/>
        <v>984.68027903448944</v>
      </c>
      <c r="BU254">
        <f t="shared" si="17"/>
        <v>1655.4192499912945</v>
      </c>
      <c r="BV254">
        <f t="shared" si="17"/>
        <v>0</v>
      </c>
      <c r="BW254">
        <f t="shared" si="17"/>
        <v>405.71987783042823</v>
      </c>
      <c r="BX254">
        <f t="shared" si="17"/>
        <v>191.94062118451541</v>
      </c>
      <c r="BY254">
        <f t="shared" si="17"/>
        <v>0.11109887073223319</v>
      </c>
      <c r="BZ254">
        <f t="shared" si="17"/>
        <v>2383.5212515248018</v>
      </c>
      <c r="CA254">
        <f t="shared" si="17"/>
        <v>0</v>
      </c>
      <c r="CB254">
        <f t="shared" si="17"/>
        <v>28.223219121198809</v>
      </c>
      <c r="CC254">
        <f t="shared" si="17"/>
        <v>369.06302660086698</v>
      </c>
      <c r="CD254">
        <f t="shared" si="17"/>
        <v>1.3738761855536217</v>
      </c>
      <c r="CE254">
        <f t="shared" si="17"/>
        <v>94.673657884523138</v>
      </c>
      <c r="CF254">
        <f t="shared" si="17"/>
        <v>5.7476685779407211</v>
      </c>
      <c r="CG254">
        <f t="shared" si="17"/>
        <v>387.41765403659736</v>
      </c>
      <c r="CH254">
        <f>CH253/(25^0.5)</f>
        <v>3633.7962004074807</v>
      </c>
      <c r="CI254">
        <f>CI253/(25^0.5)</f>
        <v>0.94264309258594692</v>
      </c>
      <c r="CJ254">
        <f>CJ253/(25^0.5)</f>
        <v>12.397558469311608</v>
      </c>
    </row>
    <row r="257" spans="1:88" x14ac:dyDescent="0.2">
      <c r="A257" s="41" t="s">
        <v>357</v>
      </c>
      <c r="B257">
        <v>31</v>
      </c>
      <c r="C257">
        <v>93</v>
      </c>
      <c r="D257">
        <v>806.83077128859065</v>
      </c>
      <c r="E257">
        <v>0</v>
      </c>
      <c r="F257">
        <v>0</v>
      </c>
      <c r="G257">
        <v>1958.4</v>
      </c>
      <c r="H257">
        <v>0</v>
      </c>
      <c r="I257">
        <v>0</v>
      </c>
      <c r="J257">
        <v>0</v>
      </c>
      <c r="K257">
        <v>0</v>
      </c>
      <c r="L257">
        <v>236.3539157445052</v>
      </c>
      <c r="M257">
        <v>0</v>
      </c>
      <c r="N257">
        <v>0</v>
      </c>
      <c r="O257">
        <v>3001.5846870330961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6704.4063134857333</v>
      </c>
      <c r="X257">
        <v>0</v>
      </c>
      <c r="Y257">
        <v>0</v>
      </c>
      <c r="Z257">
        <v>0</v>
      </c>
      <c r="AA257">
        <v>0</v>
      </c>
      <c r="AB257">
        <v>6704.4063134857333</v>
      </c>
      <c r="AC257">
        <v>0</v>
      </c>
      <c r="AD257">
        <v>0</v>
      </c>
      <c r="AE257">
        <v>0</v>
      </c>
      <c r="AF257">
        <v>0</v>
      </c>
      <c r="AG257">
        <v>963.41425635332951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253.2275275322385</v>
      </c>
      <c r="AQ257">
        <v>0</v>
      </c>
      <c r="AR257">
        <v>0</v>
      </c>
      <c r="AS257">
        <v>686.26279947656167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995.71385584277698</v>
      </c>
      <c r="BG257">
        <v>0</v>
      </c>
      <c r="BH257">
        <v>0</v>
      </c>
      <c r="BI257">
        <v>2898.6184392049067</v>
      </c>
      <c r="BJ257">
        <v>318.09133598284416</v>
      </c>
      <c r="BK257">
        <v>0</v>
      </c>
      <c r="BL257">
        <v>0</v>
      </c>
      <c r="BM257">
        <v>0</v>
      </c>
      <c r="BN257">
        <v>5049.3002196876259</v>
      </c>
      <c r="BO257">
        <v>5367.3915556704706</v>
      </c>
      <c r="BP257">
        <v>0</v>
      </c>
      <c r="BQ257">
        <v>0</v>
      </c>
      <c r="BR257">
        <v>0</v>
      </c>
      <c r="BS257">
        <v>868.77740045593737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868.77740045593737</v>
      </c>
      <c r="CA257">
        <v>0</v>
      </c>
      <c r="CB257">
        <v>488.74624933089598</v>
      </c>
      <c r="CC257">
        <v>0</v>
      </c>
      <c r="CD257">
        <v>0</v>
      </c>
      <c r="CE257">
        <v>416.21818647604238</v>
      </c>
      <c r="CF257">
        <v>46.055793624187807</v>
      </c>
      <c r="CG257">
        <v>951.02022943112615</v>
      </c>
      <c r="CH257">
        <v>19791.79862528127</v>
      </c>
      <c r="CI257">
        <v>15</v>
      </c>
      <c r="CJ257">
        <v>71</v>
      </c>
    </row>
    <row r="258" spans="1:88" x14ac:dyDescent="0.2">
      <c r="A258" s="41" t="s">
        <v>357</v>
      </c>
      <c r="B258">
        <v>32</v>
      </c>
      <c r="C258">
        <v>332</v>
      </c>
      <c r="D258">
        <v>1184.6042805655793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242.00460433547849</v>
      </c>
      <c r="N258">
        <v>0</v>
      </c>
      <c r="O258">
        <v>1426.6088849010578</v>
      </c>
      <c r="P258">
        <v>340.23855775527943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1519.3563944000095</v>
      </c>
      <c r="Y258">
        <v>0</v>
      </c>
      <c r="Z258">
        <v>0</v>
      </c>
      <c r="AA258">
        <v>233.80157214035236</v>
      </c>
      <c r="AB258">
        <v>2093.396524295641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51.026439339633377</v>
      </c>
      <c r="AU258">
        <v>0</v>
      </c>
      <c r="AV258">
        <v>0</v>
      </c>
      <c r="AW258">
        <v>0</v>
      </c>
      <c r="AX258">
        <v>0</v>
      </c>
      <c r="AY258">
        <v>157.64875958225977</v>
      </c>
      <c r="AZ258">
        <v>196.67202210743989</v>
      </c>
      <c r="BA258">
        <v>0</v>
      </c>
      <c r="BB258">
        <v>0</v>
      </c>
      <c r="BC258">
        <v>0</v>
      </c>
      <c r="BD258">
        <v>0</v>
      </c>
      <c r="BE258">
        <v>10.813064467072175</v>
      </c>
      <c r="BF258">
        <v>0</v>
      </c>
      <c r="BG258">
        <v>167.88974784794277</v>
      </c>
      <c r="BH258">
        <v>0</v>
      </c>
      <c r="BI258">
        <v>584.05003334434798</v>
      </c>
      <c r="BJ258">
        <v>0</v>
      </c>
      <c r="BK258">
        <v>0</v>
      </c>
      <c r="BL258">
        <v>0.56623044088770236</v>
      </c>
      <c r="BM258">
        <v>0.22066838302407746</v>
      </c>
      <c r="BN258">
        <v>2019.7200878750502</v>
      </c>
      <c r="BO258">
        <v>2020.506986698962</v>
      </c>
      <c r="BP258">
        <v>0</v>
      </c>
      <c r="BQ258">
        <v>0</v>
      </c>
      <c r="BR258">
        <v>400.9568406262739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400.9568406262739</v>
      </c>
      <c r="CA258">
        <v>0</v>
      </c>
      <c r="CB258">
        <v>463.39056834307297</v>
      </c>
      <c r="CC258">
        <v>801.27558010137318</v>
      </c>
      <c r="CD258">
        <v>0</v>
      </c>
      <c r="CE258">
        <v>0</v>
      </c>
      <c r="CF258">
        <v>21.190798781505134</v>
      </c>
      <c r="CG258">
        <v>1285.8569472259512</v>
      </c>
      <c r="CH258">
        <v>7811.3762170922355</v>
      </c>
      <c r="CI258">
        <v>19</v>
      </c>
      <c r="CJ258">
        <v>105</v>
      </c>
    </row>
    <row r="259" spans="1:88" x14ac:dyDescent="0.2">
      <c r="A259" s="41" t="s">
        <v>357</v>
      </c>
      <c r="C259">
        <v>334</v>
      </c>
      <c r="D259">
        <v>5698.5300795926159</v>
      </c>
      <c r="E259">
        <v>0</v>
      </c>
      <c r="F259">
        <v>0</v>
      </c>
      <c r="G259">
        <v>0</v>
      </c>
      <c r="H259">
        <v>0</v>
      </c>
      <c r="I259">
        <v>2415.941563233283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8114.4716428258989</v>
      </c>
      <c r="P259">
        <v>340.23855775527943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2994.4803016952492</v>
      </c>
      <c r="Y259">
        <v>0</v>
      </c>
      <c r="Z259">
        <v>0</v>
      </c>
      <c r="AA259">
        <v>175.35117910526426</v>
      </c>
      <c r="AB259">
        <v>3510.070038555793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313.25479785250087</v>
      </c>
      <c r="AI259">
        <v>0</v>
      </c>
      <c r="AJ259">
        <v>7.0367149081055116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4881.7224148222194</v>
      </c>
      <c r="AZ259">
        <v>423.40532317837847</v>
      </c>
      <c r="BA259">
        <v>0</v>
      </c>
      <c r="BB259">
        <v>8439.0236456014118</v>
      </c>
      <c r="BC259">
        <v>0</v>
      </c>
      <c r="BD259">
        <v>0</v>
      </c>
      <c r="BE259">
        <v>0</v>
      </c>
      <c r="BF259">
        <v>0</v>
      </c>
      <c r="BG259">
        <v>83.944873923971386</v>
      </c>
      <c r="BH259">
        <v>0</v>
      </c>
      <c r="BI259">
        <v>14148.387770286587</v>
      </c>
      <c r="BJ259">
        <v>0</v>
      </c>
      <c r="BK259">
        <v>0</v>
      </c>
      <c r="BL259">
        <v>0</v>
      </c>
      <c r="BM259">
        <v>0</v>
      </c>
      <c r="BN259">
        <v>2356.3401025208918</v>
      </c>
      <c r="BO259">
        <v>2356.3401025208918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1201.9133701520598</v>
      </c>
      <c r="CD259">
        <v>0</v>
      </c>
      <c r="CE259">
        <v>34.684848873003531</v>
      </c>
      <c r="CF259">
        <v>680.63847757582926</v>
      </c>
      <c r="CG259">
        <v>1917.2366966008926</v>
      </c>
      <c r="CH259">
        <v>30046.506250790066</v>
      </c>
      <c r="CI259">
        <v>17</v>
      </c>
      <c r="CJ259">
        <v>59</v>
      </c>
    </row>
    <row r="260" spans="1:88" x14ac:dyDescent="0.2">
      <c r="A260" s="41" t="s">
        <v>357</v>
      </c>
      <c r="B260">
        <v>35</v>
      </c>
      <c r="C260">
        <v>330</v>
      </c>
      <c r="D260">
        <v>3619.7243261087242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3619.7243261087242</v>
      </c>
      <c r="P260">
        <v>0</v>
      </c>
      <c r="Q260">
        <v>0</v>
      </c>
      <c r="R260">
        <v>0</v>
      </c>
      <c r="S260">
        <v>0</v>
      </c>
      <c r="T260">
        <v>10373.542047341309</v>
      </c>
      <c r="U260">
        <v>972.47624918166844</v>
      </c>
      <c r="V260">
        <v>0</v>
      </c>
      <c r="W260">
        <v>0</v>
      </c>
      <c r="X260">
        <v>4469.6042089904886</v>
      </c>
      <c r="Y260">
        <v>0</v>
      </c>
      <c r="Z260">
        <v>1.0051224975559583</v>
      </c>
      <c r="AA260">
        <v>175.35117910526426</v>
      </c>
      <c r="AB260">
        <v>15991.978807116287</v>
      </c>
      <c r="AC260">
        <v>0</v>
      </c>
      <c r="AD260">
        <v>0</v>
      </c>
      <c r="AE260">
        <v>0</v>
      </c>
      <c r="AF260">
        <v>3417.8914551568696</v>
      </c>
      <c r="AG260">
        <v>0</v>
      </c>
      <c r="AH260">
        <v>0</v>
      </c>
      <c r="AI260">
        <v>887.70306266338639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244.49609871054292</v>
      </c>
      <c r="AW260">
        <v>0</v>
      </c>
      <c r="AX260">
        <v>0</v>
      </c>
      <c r="AY260">
        <v>1331.3788404060599</v>
      </c>
      <c r="AZ260">
        <v>423.40532317837847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6304.8747801152376</v>
      </c>
      <c r="BJ260">
        <v>0</v>
      </c>
      <c r="BK260">
        <v>0</v>
      </c>
      <c r="BL260">
        <v>0</v>
      </c>
      <c r="BM260">
        <v>0</v>
      </c>
      <c r="BN260">
        <v>1346.4800585833668</v>
      </c>
      <c r="BO260">
        <v>1346.4800585833668</v>
      </c>
      <c r="BP260">
        <v>0</v>
      </c>
      <c r="BQ260">
        <v>0</v>
      </c>
      <c r="BR260">
        <v>2343.4449072216689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2343.4449072216689</v>
      </c>
      <c r="CA260">
        <v>0</v>
      </c>
      <c r="CB260">
        <v>23.562232288630831</v>
      </c>
      <c r="CC260">
        <v>801.27558010137318</v>
      </c>
      <c r="CD260">
        <v>0</v>
      </c>
      <c r="CE260">
        <v>0</v>
      </c>
      <c r="CF260">
        <v>1.6947017663287502</v>
      </c>
      <c r="CG260">
        <v>826.53251415633281</v>
      </c>
      <c r="CH260">
        <v>30433.035393301627</v>
      </c>
      <c r="CI260">
        <v>17</v>
      </c>
      <c r="CJ260">
        <v>56</v>
      </c>
    </row>
    <row r="261" spans="1:88" x14ac:dyDescent="0.2">
      <c r="A261" s="41" t="s">
        <v>357</v>
      </c>
      <c r="C261">
        <v>331</v>
      </c>
      <c r="D261">
        <v>701.13205913024808</v>
      </c>
      <c r="E261">
        <v>0</v>
      </c>
      <c r="F261">
        <v>0</v>
      </c>
      <c r="G261">
        <v>0</v>
      </c>
      <c r="H261">
        <v>0</v>
      </c>
      <c r="I261">
        <v>4792.9198364691711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5494.0518955994194</v>
      </c>
      <c r="P261">
        <v>0</v>
      </c>
      <c r="Q261">
        <v>0</v>
      </c>
      <c r="R261">
        <v>0</v>
      </c>
      <c r="S261">
        <v>0</v>
      </c>
      <c r="T261">
        <v>2963.8691563832313</v>
      </c>
      <c r="U261">
        <v>486.23812459083422</v>
      </c>
      <c r="V261">
        <v>0</v>
      </c>
      <c r="W261">
        <v>7759.043253104398</v>
      </c>
      <c r="X261">
        <v>0</v>
      </c>
      <c r="Y261">
        <v>0</v>
      </c>
      <c r="Z261">
        <v>0</v>
      </c>
      <c r="AA261">
        <v>409.15275124561663</v>
      </c>
      <c r="AB261">
        <v>11618.30328532408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14.073429816211023</v>
      </c>
      <c r="AK261">
        <v>0</v>
      </c>
      <c r="AL261">
        <v>0</v>
      </c>
      <c r="AM261">
        <v>0</v>
      </c>
      <c r="AN261">
        <v>437.86428137123426</v>
      </c>
      <c r="AO261">
        <v>0</v>
      </c>
      <c r="AP261">
        <v>0</v>
      </c>
      <c r="AQ261">
        <v>0</v>
      </c>
      <c r="AR261">
        <v>0.42515672099666657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1775.1717872080799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248.92846396069424</v>
      </c>
      <c r="BG261">
        <v>83.944873923971386</v>
      </c>
      <c r="BH261">
        <v>0</v>
      </c>
      <c r="BI261">
        <v>2560.4079930011876</v>
      </c>
      <c r="BJ261">
        <v>0</v>
      </c>
      <c r="BK261">
        <v>0</v>
      </c>
      <c r="BL261">
        <v>0</v>
      </c>
      <c r="BM261">
        <v>0</v>
      </c>
      <c r="BN261">
        <v>2356.3401025208918</v>
      </c>
      <c r="BO261">
        <v>2356.3401025208918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164.93562602041581</v>
      </c>
      <c r="CC261">
        <v>400.63779005068659</v>
      </c>
      <c r="CD261">
        <v>0</v>
      </c>
      <c r="CE261">
        <v>820.72101890316105</v>
      </c>
      <c r="CF261">
        <v>19.980297519841741</v>
      </c>
      <c r="CG261">
        <v>1406.2747324941051</v>
      </c>
      <c r="CH261">
        <v>23435.378008939686</v>
      </c>
      <c r="CI261">
        <v>21</v>
      </c>
      <c r="CJ261">
        <v>76</v>
      </c>
    </row>
    <row r="262" spans="1:88" x14ac:dyDescent="0.2">
      <c r="A262" s="41" t="s">
        <v>357</v>
      </c>
      <c r="B262">
        <v>36</v>
      </c>
      <c r="C262">
        <v>333</v>
      </c>
      <c r="D262">
        <v>2616.6929343429529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1694.0322303483495</v>
      </c>
      <c r="N262">
        <v>0</v>
      </c>
      <c r="O262">
        <v>4310.7251646913028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486.23812459083422</v>
      </c>
      <c r="V262">
        <v>0</v>
      </c>
      <c r="W262">
        <v>2234.8021044952443</v>
      </c>
      <c r="X262">
        <v>3372.6046480785835</v>
      </c>
      <c r="Y262">
        <v>0</v>
      </c>
      <c r="Z262">
        <v>0</v>
      </c>
      <c r="AA262">
        <v>322.29879380186816</v>
      </c>
      <c r="AB262">
        <v>6415.9436709665297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94.237044777603842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488.99219742108585</v>
      </c>
      <c r="AW262">
        <v>0</v>
      </c>
      <c r="AX262">
        <v>480.15890754210886</v>
      </c>
      <c r="AY262">
        <v>1775.1717872080799</v>
      </c>
      <c r="AZ262">
        <v>0</v>
      </c>
      <c r="BA262">
        <v>0</v>
      </c>
      <c r="BB262">
        <v>2596.6226601850499</v>
      </c>
      <c r="BC262">
        <v>0</v>
      </c>
      <c r="BD262">
        <v>0</v>
      </c>
      <c r="BE262">
        <v>0</v>
      </c>
      <c r="BF262">
        <v>0</v>
      </c>
      <c r="BG262">
        <v>167.88974784794277</v>
      </c>
      <c r="BH262">
        <v>0</v>
      </c>
      <c r="BI262">
        <v>5603.0723449818706</v>
      </c>
      <c r="BJ262">
        <v>0</v>
      </c>
      <c r="BK262">
        <v>0</v>
      </c>
      <c r="BL262">
        <v>0.28311522044385118</v>
      </c>
      <c r="BM262">
        <v>0</v>
      </c>
      <c r="BN262">
        <v>2356.3401025208918</v>
      </c>
      <c r="BO262">
        <v>2356.6232177413358</v>
      </c>
      <c r="BP262">
        <v>0</v>
      </c>
      <c r="BQ262">
        <v>0</v>
      </c>
      <c r="BR262">
        <v>2455.7783998916325</v>
      </c>
      <c r="BS262">
        <v>0</v>
      </c>
      <c r="BT262">
        <v>2013.1272250027284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4468.9056248943607</v>
      </c>
      <c r="CA262">
        <v>0</v>
      </c>
      <c r="CB262">
        <v>70.686696865892486</v>
      </c>
      <c r="CC262">
        <v>2202.8775668598228</v>
      </c>
      <c r="CD262">
        <v>0</v>
      </c>
      <c r="CE262">
        <v>0</v>
      </c>
      <c r="CF262">
        <v>1.6947017663287502</v>
      </c>
      <c r="CG262">
        <v>2275.2589654920439</v>
      </c>
      <c r="CH262">
        <v>25430.528988767444</v>
      </c>
      <c r="CI262">
        <v>24</v>
      </c>
      <c r="CJ262">
        <v>77</v>
      </c>
    </row>
    <row r="263" spans="1:88" x14ac:dyDescent="0.2">
      <c r="D263">
        <f>AVERAGE(D257:D262)</f>
        <v>2437.9190751714518</v>
      </c>
      <c r="E263">
        <f t="shared" ref="E263:BP263" si="18">AVERAGE(E257:E262)</f>
        <v>0</v>
      </c>
      <c r="F263">
        <f t="shared" si="18"/>
        <v>0</v>
      </c>
      <c r="G263">
        <f t="shared" si="18"/>
        <v>326.40000000000003</v>
      </c>
      <c r="H263">
        <f t="shared" si="18"/>
        <v>0</v>
      </c>
      <c r="I263">
        <f t="shared" si="18"/>
        <v>1201.476899950409</v>
      </c>
      <c r="J263">
        <f t="shared" si="18"/>
        <v>0</v>
      </c>
      <c r="K263">
        <f t="shared" si="18"/>
        <v>0</v>
      </c>
      <c r="L263">
        <f t="shared" si="18"/>
        <v>39.392319290750869</v>
      </c>
      <c r="M263">
        <f t="shared" si="18"/>
        <v>322.67280578063799</v>
      </c>
      <c r="N263">
        <f t="shared" si="18"/>
        <v>0</v>
      </c>
      <c r="O263">
        <f t="shared" si="18"/>
        <v>4327.8611001932495</v>
      </c>
      <c r="P263">
        <f t="shared" si="18"/>
        <v>113.41285258509315</v>
      </c>
      <c r="Q263">
        <f t="shared" si="18"/>
        <v>0</v>
      </c>
      <c r="R263">
        <f t="shared" si="18"/>
        <v>0</v>
      </c>
      <c r="S263">
        <f t="shared" si="18"/>
        <v>0</v>
      </c>
      <c r="T263">
        <f t="shared" si="18"/>
        <v>2222.9018672874231</v>
      </c>
      <c r="U263">
        <f t="shared" si="18"/>
        <v>324.15874972722281</v>
      </c>
      <c r="V263">
        <f t="shared" si="18"/>
        <v>0</v>
      </c>
      <c r="W263">
        <f t="shared" si="18"/>
        <v>2783.0419451808957</v>
      </c>
      <c r="X263">
        <f t="shared" si="18"/>
        <v>2059.3409255273887</v>
      </c>
      <c r="Y263">
        <f t="shared" si="18"/>
        <v>0</v>
      </c>
      <c r="Z263">
        <f t="shared" si="18"/>
        <v>0.16752041625932637</v>
      </c>
      <c r="AA263">
        <f t="shared" si="18"/>
        <v>219.32591256639429</v>
      </c>
      <c r="AB263">
        <f t="shared" si="18"/>
        <v>7722.349773290679</v>
      </c>
      <c r="AC263">
        <f t="shared" si="18"/>
        <v>0</v>
      </c>
      <c r="AD263">
        <f t="shared" si="18"/>
        <v>0</v>
      </c>
      <c r="AE263">
        <f t="shared" si="18"/>
        <v>0</v>
      </c>
      <c r="AF263">
        <f t="shared" si="18"/>
        <v>569.64857585947823</v>
      </c>
      <c r="AG263">
        <f t="shared" si="18"/>
        <v>160.56904272555491</v>
      </c>
      <c r="AH263">
        <f t="shared" si="18"/>
        <v>52.209132975416814</v>
      </c>
      <c r="AI263">
        <f t="shared" si="18"/>
        <v>163.65668457349838</v>
      </c>
      <c r="AJ263">
        <f t="shared" si="18"/>
        <v>3.5183574540527558</v>
      </c>
      <c r="AK263">
        <f t="shared" si="18"/>
        <v>0</v>
      </c>
      <c r="AL263">
        <f t="shared" si="18"/>
        <v>0</v>
      </c>
      <c r="AM263">
        <f t="shared" si="18"/>
        <v>0</v>
      </c>
      <c r="AN263">
        <f t="shared" si="18"/>
        <v>72.977380228539047</v>
      </c>
      <c r="AO263">
        <f t="shared" si="18"/>
        <v>0</v>
      </c>
      <c r="AP263">
        <f t="shared" si="18"/>
        <v>42.20458792203975</v>
      </c>
      <c r="AQ263">
        <f t="shared" si="18"/>
        <v>0</v>
      </c>
      <c r="AR263">
        <f t="shared" si="18"/>
        <v>7.0859453499444433E-2</v>
      </c>
      <c r="AS263">
        <f t="shared" si="18"/>
        <v>114.37713324609361</v>
      </c>
      <c r="AT263">
        <f t="shared" si="18"/>
        <v>8.5044065566055629</v>
      </c>
      <c r="AU263">
        <f t="shared" si="18"/>
        <v>0</v>
      </c>
      <c r="AV263">
        <f t="shared" si="18"/>
        <v>122.24804935527146</v>
      </c>
      <c r="AW263">
        <f t="shared" si="18"/>
        <v>0</v>
      </c>
      <c r="AX263">
        <f t="shared" si="18"/>
        <v>80.026484590351473</v>
      </c>
      <c r="AY263">
        <f t="shared" si="18"/>
        <v>1653.5155982044498</v>
      </c>
      <c r="AZ263">
        <f t="shared" si="18"/>
        <v>173.91377807736615</v>
      </c>
      <c r="BA263">
        <f t="shared" si="18"/>
        <v>0</v>
      </c>
      <c r="BB263">
        <f t="shared" si="18"/>
        <v>1839.2743842977436</v>
      </c>
      <c r="BC263">
        <f t="shared" si="18"/>
        <v>0</v>
      </c>
      <c r="BD263">
        <f t="shared" si="18"/>
        <v>0</v>
      </c>
      <c r="BE263">
        <f t="shared" si="18"/>
        <v>1.8021774111786959</v>
      </c>
      <c r="BF263">
        <f t="shared" si="18"/>
        <v>207.44038663391188</v>
      </c>
      <c r="BG263">
        <f t="shared" si="18"/>
        <v>83.944873923971386</v>
      </c>
      <c r="BH263">
        <f t="shared" si="18"/>
        <v>0</v>
      </c>
      <c r="BI263">
        <f t="shared" si="18"/>
        <v>5349.9018934890228</v>
      </c>
      <c r="BJ263">
        <f t="shared" si="18"/>
        <v>53.015222663807357</v>
      </c>
      <c r="BK263">
        <f t="shared" si="18"/>
        <v>0</v>
      </c>
      <c r="BL263">
        <f t="shared" si="18"/>
        <v>0.14155761022192559</v>
      </c>
      <c r="BM263">
        <f t="shared" si="18"/>
        <v>3.6778063837346241E-2</v>
      </c>
      <c r="BN263">
        <f t="shared" si="18"/>
        <v>2580.7534456181197</v>
      </c>
      <c r="BO263">
        <f t="shared" si="18"/>
        <v>2633.947003955986</v>
      </c>
      <c r="BP263">
        <f t="shared" si="18"/>
        <v>0</v>
      </c>
      <c r="BQ263">
        <f t="shared" ref="BQ263:CG263" si="19">AVERAGE(BQ257:BQ262)</f>
        <v>0</v>
      </c>
      <c r="BR263">
        <f t="shared" si="19"/>
        <v>866.69669128992916</v>
      </c>
      <c r="BS263">
        <f t="shared" si="19"/>
        <v>144.79623340932289</v>
      </c>
      <c r="BT263">
        <f t="shared" si="19"/>
        <v>335.52120416712143</v>
      </c>
      <c r="BU263">
        <f t="shared" si="19"/>
        <v>0</v>
      </c>
      <c r="BV263">
        <f t="shared" si="19"/>
        <v>0</v>
      </c>
      <c r="BW263">
        <f t="shared" si="19"/>
        <v>0</v>
      </c>
      <c r="BX263">
        <f t="shared" si="19"/>
        <v>0</v>
      </c>
      <c r="BY263">
        <f t="shared" si="19"/>
        <v>0</v>
      </c>
      <c r="BZ263">
        <f t="shared" si="19"/>
        <v>1347.0141288663735</v>
      </c>
      <c r="CA263">
        <f t="shared" si="19"/>
        <v>0</v>
      </c>
      <c r="CB263">
        <f t="shared" si="19"/>
        <v>201.88689547481803</v>
      </c>
      <c r="CC263">
        <f t="shared" si="19"/>
        <v>901.32998121088588</v>
      </c>
      <c r="CD263">
        <f t="shared" si="19"/>
        <v>0</v>
      </c>
      <c r="CE263">
        <f t="shared" si="19"/>
        <v>211.93734237536782</v>
      </c>
      <c r="CF263">
        <f t="shared" si="19"/>
        <v>128.54246183900358</v>
      </c>
      <c r="CG263">
        <f t="shared" si="19"/>
        <v>1443.6966809000751</v>
      </c>
      <c r="CH263">
        <f>AVERAGE(CH257:CH262)</f>
        <v>22824.770580695389</v>
      </c>
      <c r="CI263">
        <f>AVERAGE(CI257:CI262)</f>
        <v>18.833333333333332</v>
      </c>
      <c r="CJ263">
        <f>AVERAGE(CJ257:CJ262)</f>
        <v>74</v>
      </c>
    </row>
    <row r="264" spans="1:88" x14ac:dyDescent="0.2">
      <c r="D264">
        <f>STDEV(D257:D262)</f>
        <v>1965.0895162586921</v>
      </c>
      <c r="E264">
        <f t="shared" ref="E264:BP264" si="20">STDEV(E257:E262)</f>
        <v>0</v>
      </c>
      <c r="F264">
        <f t="shared" si="20"/>
        <v>0</v>
      </c>
      <c r="G264">
        <f t="shared" si="20"/>
        <v>799.5134520444293</v>
      </c>
      <c r="H264">
        <f t="shared" si="20"/>
        <v>0</v>
      </c>
      <c r="I264">
        <f t="shared" si="20"/>
        <v>2007.3651261836285</v>
      </c>
      <c r="J264">
        <f t="shared" si="20"/>
        <v>0</v>
      </c>
      <c r="K264">
        <f t="shared" si="20"/>
        <v>0</v>
      </c>
      <c r="L264">
        <f t="shared" si="20"/>
        <v>96.491082047134171</v>
      </c>
      <c r="M264">
        <f t="shared" si="20"/>
        <v>678.76431674572859</v>
      </c>
      <c r="N264">
        <f t="shared" si="20"/>
        <v>0</v>
      </c>
      <c r="O264">
        <f t="shared" si="20"/>
        <v>2296.7997407177654</v>
      </c>
      <c r="P264">
        <f t="shared" si="20"/>
        <v>175.69843572317703</v>
      </c>
      <c r="Q264">
        <f t="shared" si="20"/>
        <v>0</v>
      </c>
      <c r="R264">
        <f t="shared" si="20"/>
        <v>0</v>
      </c>
      <c r="S264">
        <f t="shared" si="20"/>
        <v>0</v>
      </c>
      <c r="T264">
        <f t="shared" si="20"/>
        <v>4165.2644265299286</v>
      </c>
      <c r="U264">
        <f t="shared" si="20"/>
        <v>397.01176624512578</v>
      </c>
      <c r="V264">
        <f t="shared" si="20"/>
        <v>0</v>
      </c>
      <c r="W264">
        <f t="shared" si="20"/>
        <v>3568.5913706752981</v>
      </c>
      <c r="X264">
        <f t="shared" si="20"/>
        <v>1853.7459233886295</v>
      </c>
      <c r="Y264">
        <f t="shared" si="20"/>
        <v>0</v>
      </c>
      <c r="Z264">
        <f t="shared" si="20"/>
        <v>0.41033954133398826</v>
      </c>
      <c r="AA264">
        <f t="shared" si="20"/>
        <v>140.58349687073525</v>
      </c>
      <c r="AB264">
        <f t="shared" si="20"/>
        <v>5210.3078442563492</v>
      </c>
      <c r="AC264">
        <f t="shared" si="20"/>
        <v>0</v>
      </c>
      <c r="AD264">
        <f t="shared" si="20"/>
        <v>0</v>
      </c>
      <c r="AE264">
        <f t="shared" si="20"/>
        <v>0</v>
      </c>
      <c r="AF264">
        <f t="shared" si="20"/>
        <v>1395.3483435588371</v>
      </c>
      <c r="AG264">
        <f t="shared" si="20"/>
        <v>393.31222316476067</v>
      </c>
      <c r="AH264">
        <f t="shared" si="20"/>
        <v>127.88573570288648</v>
      </c>
      <c r="AI264">
        <f t="shared" si="20"/>
        <v>356.70612151653216</v>
      </c>
      <c r="AJ264">
        <f t="shared" si="20"/>
        <v>5.8873380817282834</v>
      </c>
      <c r="AK264">
        <f t="shared" si="20"/>
        <v>0</v>
      </c>
      <c r="AL264">
        <f t="shared" si="20"/>
        <v>0</v>
      </c>
      <c r="AM264">
        <f t="shared" si="20"/>
        <v>0</v>
      </c>
      <c r="AN264">
        <f t="shared" si="20"/>
        <v>178.75734432499428</v>
      </c>
      <c r="AO264">
        <f t="shared" si="20"/>
        <v>0</v>
      </c>
      <c r="AP264">
        <f t="shared" si="20"/>
        <v>103.37970521342717</v>
      </c>
      <c r="AQ264">
        <f t="shared" si="20"/>
        <v>0</v>
      </c>
      <c r="AR264">
        <f t="shared" si="20"/>
        <v>0.1735695045261107</v>
      </c>
      <c r="AS264">
        <f t="shared" si="20"/>
        <v>280.16561469525112</v>
      </c>
      <c r="AT264">
        <f t="shared" si="20"/>
        <v>20.831456628863332</v>
      </c>
      <c r="AU264">
        <f t="shared" si="20"/>
        <v>0</v>
      </c>
      <c r="AV264">
        <f t="shared" si="20"/>
        <v>204.56011243464081</v>
      </c>
      <c r="AW264">
        <f t="shared" si="20"/>
        <v>0</v>
      </c>
      <c r="AX264">
        <f t="shared" si="20"/>
        <v>196.02405315506201</v>
      </c>
      <c r="AY264">
        <f t="shared" si="20"/>
        <v>1762.1817857771105</v>
      </c>
      <c r="AZ264">
        <f t="shared" si="20"/>
        <v>207.72482106890521</v>
      </c>
      <c r="BA264">
        <f t="shared" si="20"/>
        <v>0</v>
      </c>
      <c r="BB264">
        <f t="shared" si="20"/>
        <v>3395.9383906662138</v>
      </c>
      <c r="BC264">
        <f t="shared" si="20"/>
        <v>0</v>
      </c>
      <c r="BD264">
        <f t="shared" si="20"/>
        <v>0</v>
      </c>
      <c r="BE264">
        <f t="shared" si="20"/>
        <v>4.414415083357758</v>
      </c>
      <c r="BF264">
        <f t="shared" si="20"/>
        <v>398.80380611176719</v>
      </c>
      <c r="BG264">
        <f t="shared" si="20"/>
        <v>75.082577782659797</v>
      </c>
      <c r="BH264">
        <f t="shared" si="20"/>
        <v>0</v>
      </c>
      <c r="BI264">
        <f t="shared" si="20"/>
        <v>4793.5964152785518</v>
      </c>
      <c r="BJ264">
        <f t="shared" si="20"/>
        <v>129.8602441263624</v>
      </c>
      <c r="BK264">
        <f t="shared" si="20"/>
        <v>0</v>
      </c>
      <c r="BL264">
        <f t="shared" si="20"/>
        <v>0.23687118784875319</v>
      </c>
      <c r="BM264">
        <f t="shared" si="20"/>
        <v>9.0087490129004549E-2</v>
      </c>
      <c r="BN264">
        <f t="shared" si="20"/>
        <v>1271.4555787672573</v>
      </c>
      <c r="BO264">
        <f t="shared" si="20"/>
        <v>1395.4668447043969</v>
      </c>
      <c r="BP264">
        <f t="shared" si="20"/>
        <v>0</v>
      </c>
      <c r="BQ264">
        <f t="shared" ref="BQ264:CG264" si="21">STDEV(BQ257:BQ262)</f>
        <v>0</v>
      </c>
      <c r="BR264">
        <f t="shared" si="21"/>
        <v>1198.0291350751886</v>
      </c>
      <c r="BS264">
        <f t="shared" si="21"/>
        <v>354.6768885297754</v>
      </c>
      <c r="BT264">
        <f t="shared" si="21"/>
        <v>821.85574809362436</v>
      </c>
      <c r="BU264">
        <f t="shared" si="21"/>
        <v>0</v>
      </c>
      <c r="BV264">
        <f t="shared" si="21"/>
        <v>0</v>
      </c>
      <c r="BW264">
        <f t="shared" si="21"/>
        <v>0</v>
      </c>
      <c r="BX264">
        <f t="shared" si="21"/>
        <v>0</v>
      </c>
      <c r="BY264">
        <f t="shared" si="21"/>
        <v>0</v>
      </c>
      <c r="BZ264">
        <f t="shared" si="21"/>
        <v>1760.2107656067672</v>
      </c>
      <c r="CA264">
        <f t="shared" si="21"/>
        <v>0</v>
      </c>
      <c r="CB264">
        <f t="shared" si="21"/>
        <v>219.91332488621708</v>
      </c>
      <c r="CC264">
        <f t="shared" si="21"/>
        <v>757.29606668688325</v>
      </c>
      <c r="CD264">
        <f t="shared" si="21"/>
        <v>0</v>
      </c>
      <c r="CE264">
        <f t="shared" si="21"/>
        <v>340.15260863482683</v>
      </c>
      <c r="CF264">
        <f t="shared" si="21"/>
        <v>270.96305747442381</v>
      </c>
      <c r="CG264">
        <f t="shared" si="21"/>
        <v>559.5840344254118</v>
      </c>
      <c r="CH264">
        <f>STDEV(CH257:CH262)</f>
        <v>8388.1214471361236</v>
      </c>
      <c r="CI264">
        <f>STDEV(CI257:CI262)</f>
        <v>3.2506409624359773</v>
      </c>
      <c r="CJ264">
        <f>STDEV(CJ257:CJ262)</f>
        <v>17.504285189632853</v>
      </c>
    </row>
    <row r="265" spans="1:88" x14ac:dyDescent="0.2">
      <c r="D265">
        <f>D264/(6^0.5)</f>
        <v>802.24443562107069</v>
      </c>
      <c r="E265">
        <f t="shared" ref="E265:BP265" si="22">E264/(6^0.5)</f>
        <v>0</v>
      </c>
      <c r="F265">
        <f t="shared" si="22"/>
        <v>0</v>
      </c>
      <c r="G265">
        <f t="shared" si="22"/>
        <v>326.40000000000003</v>
      </c>
      <c r="H265">
        <f t="shared" si="22"/>
        <v>0</v>
      </c>
      <c r="I265">
        <f t="shared" si="22"/>
        <v>819.50338110124312</v>
      </c>
      <c r="J265">
        <f t="shared" si="22"/>
        <v>0</v>
      </c>
      <c r="K265">
        <f t="shared" si="22"/>
        <v>0</v>
      </c>
      <c r="L265">
        <f t="shared" si="22"/>
        <v>39.392319290750869</v>
      </c>
      <c r="M265">
        <f t="shared" si="22"/>
        <v>277.10437193931574</v>
      </c>
      <c r="N265">
        <f t="shared" si="22"/>
        <v>0</v>
      </c>
      <c r="O265">
        <f t="shared" si="22"/>
        <v>937.66456768587159</v>
      </c>
      <c r="P265">
        <f t="shared" si="22"/>
        <v>71.728586021161945</v>
      </c>
      <c r="Q265">
        <f t="shared" si="22"/>
        <v>0</v>
      </c>
      <c r="R265">
        <f t="shared" si="22"/>
        <v>0</v>
      </c>
      <c r="S265">
        <f t="shared" si="22"/>
        <v>0</v>
      </c>
      <c r="T265">
        <f t="shared" si="22"/>
        <v>1700.4620814607863</v>
      </c>
      <c r="U265">
        <f t="shared" si="22"/>
        <v>162.07937486361141</v>
      </c>
      <c r="V265">
        <f t="shared" si="22"/>
        <v>0</v>
      </c>
      <c r="W265">
        <f t="shared" si="22"/>
        <v>1456.8713264422843</v>
      </c>
      <c r="X265">
        <f t="shared" si="22"/>
        <v>756.7886041777632</v>
      </c>
      <c r="Y265">
        <f t="shared" si="22"/>
        <v>0</v>
      </c>
      <c r="Z265">
        <f t="shared" si="22"/>
        <v>0.16752041625932637</v>
      </c>
      <c r="AA265">
        <f t="shared" si="22"/>
        <v>57.392972264909503</v>
      </c>
      <c r="AB265">
        <f t="shared" si="22"/>
        <v>2127.0992702081103</v>
      </c>
      <c r="AC265">
        <f t="shared" si="22"/>
        <v>0</v>
      </c>
      <c r="AD265">
        <f t="shared" si="22"/>
        <v>0</v>
      </c>
      <c r="AE265">
        <f t="shared" si="22"/>
        <v>0</v>
      </c>
      <c r="AF265">
        <f t="shared" si="22"/>
        <v>569.64857585947834</v>
      </c>
      <c r="AG265">
        <f t="shared" si="22"/>
        <v>160.56904272555494</v>
      </c>
      <c r="AH265">
        <f t="shared" si="22"/>
        <v>52.209132975416821</v>
      </c>
      <c r="AI265">
        <f t="shared" si="22"/>
        <v>145.62466430711925</v>
      </c>
      <c r="AJ265">
        <f t="shared" si="22"/>
        <v>2.4034957072483705</v>
      </c>
      <c r="AK265">
        <f t="shared" si="22"/>
        <v>0</v>
      </c>
      <c r="AL265">
        <f t="shared" si="22"/>
        <v>0</v>
      </c>
      <c r="AM265">
        <f t="shared" si="22"/>
        <v>0</v>
      </c>
      <c r="AN265">
        <f t="shared" si="22"/>
        <v>72.977380228539047</v>
      </c>
      <c r="AO265">
        <f t="shared" si="22"/>
        <v>0</v>
      </c>
      <c r="AP265">
        <f t="shared" si="22"/>
        <v>42.204587922039757</v>
      </c>
      <c r="AQ265">
        <f t="shared" si="22"/>
        <v>0</v>
      </c>
      <c r="AR265">
        <f t="shared" si="22"/>
        <v>7.0859453499444433E-2</v>
      </c>
      <c r="AS265">
        <f t="shared" si="22"/>
        <v>114.37713324609362</v>
      </c>
      <c r="AT265">
        <f t="shared" si="22"/>
        <v>8.5044065566055629</v>
      </c>
      <c r="AU265">
        <f t="shared" si="22"/>
        <v>0</v>
      </c>
      <c r="AV265">
        <f t="shared" si="22"/>
        <v>83.511316198537727</v>
      </c>
      <c r="AW265">
        <f t="shared" si="22"/>
        <v>0</v>
      </c>
      <c r="AX265">
        <f t="shared" si="22"/>
        <v>80.026484590351487</v>
      </c>
      <c r="AY265">
        <f t="shared" si="22"/>
        <v>719.4077015300627</v>
      </c>
      <c r="AZ265">
        <f t="shared" si="22"/>
        <v>84.803303088292395</v>
      </c>
      <c r="BA265">
        <f t="shared" si="22"/>
        <v>0</v>
      </c>
      <c r="BB265">
        <f t="shared" si="22"/>
        <v>1386.3860425100841</v>
      </c>
      <c r="BC265">
        <f t="shared" si="22"/>
        <v>0</v>
      </c>
      <c r="BD265">
        <f t="shared" si="22"/>
        <v>0</v>
      </c>
      <c r="BE265">
        <f t="shared" si="22"/>
        <v>1.8021774111786961</v>
      </c>
      <c r="BF265">
        <f t="shared" si="22"/>
        <v>162.81097207561086</v>
      </c>
      <c r="BG265">
        <f t="shared" si="22"/>
        <v>30.652334023390889</v>
      </c>
      <c r="BH265">
        <f t="shared" si="22"/>
        <v>0</v>
      </c>
      <c r="BI265">
        <f t="shared" si="22"/>
        <v>1956.9775417111709</v>
      </c>
      <c r="BJ265">
        <f t="shared" si="22"/>
        <v>53.015222663807364</v>
      </c>
      <c r="BK265">
        <f t="shared" si="22"/>
        <v>0</v>
      </c>
      <c r="BL265">
        <f t="shared" si="22"/>
        <v>9.6702257499398064E-2</v>
      </c>
      <c r="BM265">
        <f t="shared" si="22"/>
        <v>3.6778063837346248E-2</v>
      </c>
      <c r="BN265">
        <f t="shared" si="22"/>
        <v>519.0695664324744</v>
      </c>
      <c r="BO265">
        <f t="shared" si="22"/>
        <v>569.69695374957109</v>
      </c>
      <c r="BP265">
        <f t="shared" si="22"/>
        <v>0</v>
      </c>
      <c r="BQ265">
        <f t="shared" ref="BQ265:CG265" si="23">BQ264/(6^0.5)</f>
        <v>0</v>
      </c>
      <c r="BR265">
        <f t="shared" si="23"/>
        <v>489.0933463203462</v>
      </c>
      <c r="BS265">
        <f t="shared" si="23"/>
        <v>144.79623340932292</v>
      </c>
      <c r="BT265">
        <f t="shared" si="23"/>
        <v>335.52120416712143</v>
      </c>
      <c r="BU265">
        <f t="shared" si="23"/>
        <v>0</v>
      </c>
      <c r="BV265">
        <f t="shared" si="23"/>
        <v>0</v>
      </c>
      <c r="BW265">
        <f t="shared" si="23"/>
        <v>0</v>
      </c>
      <c r="BX265">
        <f t="shared" si="23"/>
        <v>0</v>
      </c>
      <c r="BY265">
        <f t="shared" si="23"/>
        <v>0</v>
      </c>
      <c r="BZ265">
        <f t="shared" si="23"/>
        <v>718.60303591505021</v>
      </c>
      <c r="CA265">
        <f t="shared" si="23"/>
        <v>0</v>
      </c>
      <c r="CB265">
        <f t="shared" si="23"/>
        <v>89.779238935022235</v>
      </c>
      <c r="CC265">
        <f t="shared" si="23"/>
        <v>309.16482459992773</v>
      </c>
      <c r="CD265">
        <f t="shared" si="23"/>
        <v>0</v>
      </c>
      <c r="CE265">
        <f t="shared" si="23"/>
        <v>138.86672097199153</v>
      </c>
      <c r="CF265">
        <f t="shared" si="23"/>
        <v>110.62020499279498</v>
      </c>
      <c r="CG265">
        <f t="shared" si="23"/>
        <v>228.44922542504585</v>
      </c>
      <c r="CH265">
        <f>CH264/(6^0.5)</f>
        <v>3424.4362409965875</v>
      </c>
      <c r="CI265">
        <f>CI264/(6^0.5)</f>
        <v>1.3270686158262943</v>
      </c>
      <c r="CJ265">
        <f>CJ264/(6^0.5)</f>
        <v>7.146094504459529</v>
      </c>
    </row>
    <row r="268" spans="1:88" x14ac:dyDescent="0.2">
      <c r="A268" s="41" t="s">
        <v>365</v>
      </c>
      <c r="B268">
        <v>43</v>
      </c>
      <c r="C268">
        <v>328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457.61854075076047</v>
      </c>
      <c r="M268">
        <v>0</v>
      </c>
      <c r="N268">
        <v>0</v>
      </c>
      <c r="O268">
        <v>457.61854075076047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3879.521626552199</v>
      </c>
      <c r="X268">
        <v>0</v>
      </c>
      <c r="Y268">
        <v>0</v>
      </c>
      <c r="Z268">
        <v>24.60771307139456</v>
      </c>
      <c r="AA268">
        <v>0.58141968345199269</v>
      </c>
      <c r="AB268">
        <v>3904.7107593070459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1316.2925296648257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9763.4448296444407</v>
      </c>
      <c r="AZ268">
        <v>1270.2159695351354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12349.953328844402</v>
      </c>
      <c r="BJ268">
        <v>0</v>
      </c>
      <c r="BK268">
        <v>0</v>
      </c>
      <c r="BL268">
        <v>0.56623044088770236</v>
      </c>
      <c r="BM268">
        <v>0</v>
      </c>
      <c r="BN268">
        <v>6732.4002929168346</v>
      </c>
      <c r="BO268">
        <v>6732.9665233577225</v>
      </c>
      <c r="BP268">
        <v>0</v>
      </c>
      <c r="BQ268">
        <v>0</v>
      </c>
      <c r="BR268">
        <v>585.86122680541723</v>
      </c>
      <c r="BS268">
        <v>0</v>
      </c>
      <c r="BT268">
        <v>8602.6075741164459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9188.4688009218626</v>
      </c>
      <c r="CA268">
        <v>0</v>
      </c>
      <c r="CB268">
        <v>322.91389896088407</v>
      </c>
      <c r="CC268">
        <v>0</v>
      </c>
      <c r="CD268">
        <v>0</v>
      </c>
      <c r="CE268">
        <v>1149.0094264644254</v>
      </c>
      <c r="CF268">
        <v>41.171096301346871</v>
      </c>
      <c r="CG268">
        <v>1513.0944217266565</v>
      </c>
      <c r="CH268">
        <v>34146.812374908448</v>
      </c>
      <c r="CI268">
        <v>18</v>
      </c>
      <c r="CJ268">
        <v>97</v>
      </c>
    </row>
    <row r="269" spans="1:88" x14ac:dyDescent="0.2">
      <c r="A269" s="41" t="s">
        <v>365</v>
      </c>
      <c r="C269">
        <v>329</v>
      </c>
      <c r="D269">
        <v>5752.9450390163447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335.75588255125439</v>
      </c>
      <c r="M269">
        <v>242.00460433547849</v>
      </c>
      <c r="N269">
        <v>0</v>
      </c>
      <c r="O269">
        <v>6330.7055259030776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3413.4076307500181</v>
      </c>
      <c r="X269">
        <v>0</v>
      </c>
      <c r="Y269">
        <v>0</v>
      </c>
      <c r="Z269">
        <v>0</v>
      </c>
      <c r="AA269">
        <v>0</v>
      </c>
      <c r="AB269">
        <v>3413.4076307500181</v>
      </c>
      <c r="AC269">
        <v>0</v>
      </c>
      <c r="AD269">
        <v>0</v>
      </c>
      <c r="AE269">
        <v>0</v>
      </c>
      <c r="AF269">
        <v>0</v>
      </c>
      <c r="AG269">
        <v>998.39416525239915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244.49609871054292</v>
      </c>
      <c r="AW269">
        <v>0</v>
      </c>
      <c r="AX269">
        <v>0</v>
      </c>
      <c r="AY269">
        <v>15532.753138070699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21.626128934144351</v>
      </c>
      <c r="BF269">
        <v>248.92846396069424</v>
      </c>
      <c r="BG269">
        <v>0</v>
      </c>
      <c r="BH269">
        <v>0</v>
      </c>
      <c r="BI269">
        <v>17046.197994928483</v>
      </c>
      <c r="BJ269">
        <v>0</v>
      </c>
      <c r="BK269">
        <v>0</v>
      </c>
      <c r="BL269">
        <v>0</v>
      </c>
      <c r="BM269">
        <v>0.22066838302407746</v>
      </c>
      <c r="BN269">
        <v>1346.4800585833668</v>
      </c>
      <c r="BO269">
        <v>1346.7007269663909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26.075496104346069</v>
      </c>
      <c r="CG269">
        <v>26.075496104346069</v>
      </c>
      <c r="CH269">
        <v>28163.08737465231</v>
      </c>
      <c r="CI269">
        <v>15</v>
      </c>
      <c r="CJ269">
        <v>69</v>
      </c>
    </row>
    <row r="270" spans="1:88" x14ac:dyDescent="0.2">
      <c r="A270" s="41" t="s">
        <v>365</v>
      </c>
      <c r="B270">
        <v>44</v>
      </c>
      <c r="C270">
        <v>299</v>
      </c>
      <c r="D270">
        <v>1631.7050170247358</v>
      </c>
      <c r="E270">
        <v>0</v>
      </c>
      <c r="F270">
        <v>0</v>
      </c>
      <c r="G270">
        <v>3825</v>
      </c>
      <c r="H270">
        <v>0</v>
      </c>
      <c r="I270">
        <v>1380.384264602885</v>
      </c>
      <c r="J270">
        <v>0</v>
      </c>
      <c r="K270">
        <v>0</v>
      </c>
      <c r="L270">
        <v>195.17410281100763</v>
      </c>
      <c r="M270">
        <v>242.00460433547849</v>
      </c>
      <c r="N270">
        <v>0</v>
      </c>
      <c r="O270">
        <v>7274.2679887741069</v>
      </c>
      <c r="P270">
        <v>680.47711551055886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3249.7017694571264</v>
      </c>
      <c r="X270">
        <v>2234.8021044952443</v>
      </c>
      <c r="Y270">
        <v>0</v>
      </c>
      <c r="Z270">
        <v>0.50256124877797914</v>
      </c>
      <c r="AA270">
        <v>0</v>
      </c>
      <c r="AB270">
        <v>6165.4835507117068</v>
      </c>
      <c r="AC270">
        <v>0</v>
      </c>
      <c r="AD270">
        <v>0</v>
      </c>
      <c r="AE270">
        <v>0</v>
      </c>
      <c r="AF270">
        <v>0</v>
      </c>
      <c r="AG270">
        <v>1355.1855333305457</v>
      </c>
      <c r="AH270">
        <v>0</v>
      </c>
      <c r="AI270">
        <v>1754.4216901984094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3106.5506276141396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6216.1578511430944</v>
      </c>
      <c r="BJ270">
        <v>0</v>
      </c>
      <c r="BK270">
        <v>0</v>
      </c>
      <c r="BL270">
        <v>0</v>
      </c>
      <c r="BM270">
        <v>0</v>
      </c>
      <c r="BN270">
        <v>3702.8201611042587</v>
      </c>
      <c r="BO270">
        <v>3702.8201611042587</v>
      </c>
      <c r="BP270">
        <v>0</v>
      </c>
      <c r="BQ270">
        <v>0</v>
      </c>
      <c r="BR270">
        <v>585.86122680541723</v>
      </c>
      <c r="BS270">
        <v>0</v>
      </c>
      <c r="BT270">
        <v>0</v>
      </c>
      <c r="BU270">
        <v>0</v>
      </c>
      <c r="BV270">
        <v>0</v>
      </c>
      <c r="BW270">
        <v>1725.3588180362467</v>
      </c>
      <c r="BX270">
        <v>0</v>
      </c>
      <c r="BY270">
        <v>0</v>
      </c>
      <c r="BZ270">
        <v>2311.2200448416638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16.306101458664195</v>
      </c>
      <c r="CG270">
        <v>16.306101458664195</v>
      </c>
      <c r="CH270">
        <v>25686.255698033492</v>
      </c>
      <c r="CI270">
        <v>20</v>
      </c>
      <c r="CJ270">
        <v>56</v>
      </c>
    </row>
    <row r="271" spans="1:88" x14ac:dyDescent="0.2">
      <c r="A271" s="41" t="s">
        <v>365</v>
      </c>
      <c r="C271">
        <v>300</v>
      </c>
      <c r="D271">
        <v>4390.1836124211395</v>
      </c>
      <c r="E271">
        <v>0</v>
      </c>
      <c r="F271">
        <v>0</v>
      </c>
      <c r="G271">
        <v>9042.2999999999993</v>
      </c>
      <c r="H271">
        <v>0</v>
      </c>
      <c r="I271">
        <v>4792.9198364691711</v>
      </c>
      <c r="J271">
        <v>0</v>
      </c>
      <c r="K271">
        <v>0</v>
      </c>
      <c r="L271">
        <v>0</v>
      </c>
      <c r="M271">
        <v>242.00460433547849</v>
      </c>
      <c r="N271">
        <v>0</v>
      </c>
      <c r="O271">
        <v>18467.40805322579</v>
      </c>
      <c r="P271">
        <v>2041.4313465316766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2234.8021044952443</v>
      </c>
      <c r="Y271">
        <v>274.51313450729776</v>
      </c>
      <c r="Z271">
        <v>0</v>
      </c>
      <c r="AA271">
        <v>0</v>
      </c>
      <c r="AB271">
        <v>4550.7465855342189</v>
      </c>
      <c r="AC271">
        <v>0</v>
      </c>
      <c r="AD271">
        <v>0</v>
      </c>
      <c r="AE271">
        <v>0</v>
      </c>
      <c r="AF271">
        <v>0</v>
      </c>
      <c r="AG271">
        <v>2710.3710666610914</v>
      </c>
      <c r="AH271">
        <v>67.690693197082425</v>
      </c>
      <c r="AI271">
        <v>0</v>
      </c>
      <c r="AJ271">
        <v>7.0367149081055116</v>
      </c>
      <c r="AK271">
        <v>0</v>
      </c>
      <c r="AL271">
        <v>0</v>
      </c>
      <c r="AM271">
        <v>2712.5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1033.6396409228757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8875.8589360404003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173.08099887074334</v>
      </c>
      <c r="BF271">
        <v>0</v>
      </c>
      <c r="BG271">
        <v>0</v>
      </c>
      <c r="BH271">
        <v>0</v>
      </c>
      <c r="BI271">
        <v>15580.178050600298</v>
      </c>
      <c r="BJ271">
        <v>0</v>
      </c>
      <c r="BK271">
        <v>0</v>
      </c>
      <c r="BL271">
        <v>0</v>
      </c>
      <c r="BM271">
        <v>0</v>
      </c>
      <c r="BN271">
        <v>1009.8600439375251</v>
      </c>
      <c r="BO271">
        <v>1009.8600439375251</v>
      </c>
      <c r="BP271">
        <v>0</v>
      </c>
      <c r="BQ271">
        <v>0</v>
      </c>
      <c r="BR271">
        <v>1637.185599927755</v>
      </c>
      <c r="BS271">
        <v>2523.860666906774</v>
      </c>
      <c r="BT271">
        <v>11283.186648052952</v>
      </c>
      <c r="BU271">
        <v>0</v>
      </c>
      <c r="BV271">
        <v>0</v>
      </c>
      <c r="BW271">
        <v>8626.7940901812326</v>
      </c>
      <c r="BX271">
        <v>0</v>
      </c>
      <c r="BY271">
        <v>0</v>
      </c>
      <c r="BZ271">
        <v>24071.027005068714</v>
      </c>
      <c r="CA271">
        <v>0</v>
      </c>
      <c r="CB271">
        <v>157.08154859087219</v>
      </c>
      <c r="CC271">
        <v>0</v>
      </c>
      <c r="CD271">
        <v>0</v>
      </c>
      <c r="CE271">
        <v>12.624866210581736</v>
      </c>
      <c r="CF271">
        <v>62.391622082225581</v>
      </c>
      <c r="CG271">
        <v>232.0980368836795</v>
      </c>
      <c r="CH271">
        <v>63911.317775250216</v>
      </c>
      <c r="CI271">
        <v>25</v>
      </c>
      <c r="CJ271">
        <v>89</v>
      </c>
    </row>
    <row r="272" spans="1:88" x14ac:dyDescent="0.2">
      <c r="A272" s="41" t="s">
        <v>365</v>
      </c>
      <c r="C272">
        <v>301</v>
      </c>
      <c r="D272">
        <v>3441.5671800790979</v>
      </c>
      <c r="E272">
        <v>0</v>
      </c>
      <c r="F272">
        <v>0</v>
      </c>
      <c r="G272">
        <v>6609.6</v>
      </c>
      <c r="H272">
        <v>0</v>
      </c>
      <c r="I272">
        <v>0</v>
      </c>
      <c r="J272">
        <v>0</v>
      </c>
      <c r="K272">
        <v>0</v>
      </c>
      <c r="L272">
        <v>1007.2676476537631</v>
      </c>
      <c r="M272">
        <v>242.00460433547849</v>
      </c>
      <c r="N272">
        <v>0</v>
      </c>
      <c r="O272">
        <v>11300.439432068339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1624.8508847285632</v>
      </c>
      <c r="Y272">
        <v>0</v>
      </c>
      <c r="Z272">
        <v>0</v>
      </c>
      <c r="AA272">
        <v>0</v>
      </c>
      <c r="AB272">
        <v>1624.8508847285632</v>
      </c>
      <c r="AC272">
        <v>0</v>
      </c>
      <c r="AD272">
        <v>0</v>
      </c>
      <c r="AE272">
        <v>0</v>
      </c>
      <c r="AF272">
        <v>4781.6617800116856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733.48829613162877</v>
      </c>
      <c r="AW272">
        <v>0</v>
      </c>
      <c r="AX272">
        <v>0</v>
      </c>
      <c r="AY272">
        <v>11094.823670050499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259.62149830611503</v>
      </c>
      <c r="BF272">
        <v>1595.8778741940171</v>
      </c>
      <c r="BG272">
        <v>0</v>
      </c>
      <c r="BH272">
        <v>0</v>
      </c>
      <c r="BI272">
        <v>18465.473118693946</v>
      </c>
      <c r="BJ272">
        <v>0</v>
      </c>
      <c r="BK272">
        <v>0</v>
      </c>
      <c r="BL272">
        <v>0.56623044088770236</v>
      </c>
      <c r="BM272">
        <v>0</v>
      </c>
      <c r="BN272">
        <v>4376.0601903959423</v>
      </c>
      <c r="BO272">
        <v>4376.6264208368302</v>
      </c>
      <c r="BP272">
        <v>0</v>
      </c>
      <c r="BQ272">
        <v>0</v>
      </c>
      <c r="BR272">
        <v>0</v>
      </c>
      <c r="BS272">
        <v>0</v>
      </c>
      <c r="BT272">
        <v>5641.5933240264758</v>
      </c>
      <c r="BU272">
        <v>0</v>
      </c>
      <c r="BV272">
        <v>0</v>
      </c>
      <c r="BW272">
        <v>12884.170922587133</v>
      </c>
      <c r="BX272">
        <v>0</v>
      </c>
      <c r="BY272">
        <v>0</v>
      </c>
      <c r="BZ272">
        <v>18525.764246613609</v>
      </c>
      <c r="CA272">
        <v>0</v>
      </c>
      <c r="CB272">
        <v>196.35193573859024</v>
      </c>
      <c r="CC272">
        <v>0</v>
      </c>
      <c r="CD272">
        <v>0</v>
      </c>
      <c r="CE272">
        <v>0</v>
      </c>
      <c r="CF272">
        <v>0</v>
      </c>
      <c r="CG272">
        <v>196.35193573859024</v>
      </c>
      <c r="CH272">
        <v>54489.506038679872</v>
      </c>
      <c r="CI272">
        <v>18</v>
      </c>
      <c r="CJ272">
        <v>95</v>
      </c>
    </row>
    <row r="273" spans="1:99" x14ac:dyDescent="0.2">
      <c r="A273" s="41" t="s">
        <v>365</v>
      </c>
      <c r="C273">
        <v>302</v>
      </c>
      <c r="D273">
        <v>7333.3663033064677</v>
      </c>
      <c r="E273">
        <v>0</v>
      </c>
      <c r="F273">
        <v>0</v>
      </c>
      <c r="G273">
        <v>2788.4249999999997</v>
      </c>
      <c r="H273">
        <v>0</v>
      </c>
      <c r="I273">
        <v>1380.384264602885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11502.175567909351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12.30385653569728</v>
      </c>
      <c r="AA273">
        <v>58.450393035088091</v>
      </c>
      <c r="AB273">
        <v>70.754249570785376</v>
      </c>
      <c r="AC273">
        <v>0</v>
      </c>
      <c r="AD273">
        <v>0</v>
      </c>
      <c r="AE273">
        <v>0</v>
      </c>
      <c r="AF273">
        <v>7172.4926700175283</v>
      </c>
      <c r="AG273">
        <v>481.70712817666475</v>
      </c>
      <c r="AH273">
        <v>0</v>
      </c>
      <c r="AI273">
        <v>1143.5366217230091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13313.788404060599</v>
      </c>
      <c r="AZ273">
        <v>423.40532317837847</v>
      </c>
      <c r="BA273">
        <v>0</v>
      </c>
      <c r="BB273">
        <v>0</v>
      </c>
      <c r="BC273">
        <v>0</v>
      </c>
      <c r="BD273">
        <v>0</v>
      </c>
      <c r="BE273">
        <v>86.540499435371672</v>
      </c>
      <c r="BF273">
        <v>0</v>
      </c>
      <c r="BG273">
        <v>0</v>
      </c>
      <c r="BH273">
        <v>0</v>
      </c>
      <c r="BI273">
        <v>22621.470646591551</v>
      </c>
      <c r="BJ273">
        <v>0</v>
      </c>
      <c r="BK273">
        <v>0</v>
      </c>
      <c r="BL273">
        <v>0</v>
      </c>
      <c r="BM273">
        <v>0</v>
      </c>
      <c r="BN273">
        <v>1683.1000732292086</v>
      </c>
      <c r="BO273">
        <v>1683.1000732292086</v>
      </c>
      <c r="BP273">
        <v>0</v>
      </c>
      <c r="BQ273">
        <v>0</v>
      </c>
      <c r="BR273">
        <v>0</v>
      </c>
      <c r="BS273">
        <v>3885.3101375091164</v>
      </c>
      <c r="BT273">
        <v>5641.5933240264758</v>
      </c>
      <c r="BU273">
        <v>0</v>
      </c>
      <c r="BV273">
        <v>0</v>
      </c>
      <c r="BW273">
        <v>4294.7236408623776</v>
      </c>
      <c r="BX273">
        <v>0</v>
      </c>
      <c r="BY273">
        <v>0</v>
      </c>
      <c r="BZ273">
        <v>13821.62710239797</v>
      </c>
      <c r="CA273">
        <v>0</v>
      </c>
      <c r="CB273">
        <v>212.06009059767746</v>
      </c>
      <c r="CC273">
        <v>1201.9133701520598</v>
      </c>
      <c r="CD273">
        <v>0</v>
      </c>
      <c r="CE273">
        <v>0</v>
      </c>
      <c r="CF273">
        <v>0</v>
      </c>
      <c r="CG273">
        <v>1413.9734607497371</v>
      </c>
      <c r="CH273">
        <v>51113.101100448606</v>
      </c>
      <c r="CI273">
        <v>21</v>
      </c>
      <c r="CJ273">
        <v>106</v>
      </c>
    </row>
    <row r="274" spans="1:99" x14ac:dyDescent="0.2">
      <c r="A274" s="41" t="s">
        <v>365</v>
      </c>
      <c r="B274">
        <v>45</v>
      </c>
      <c r="C274">
        <v>325</v>
      </c>
      <c r="D274">
        <v>1613.6615425771813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335.75588255125439</v>
      </c>
      <c r="M274">
        <v>0</v>
      </c>
      <c r="N274">
        <v>0</v>
      </c>
      <c r="O274">
        <v>1949.4174251284358</v>
      </c>
      <c r="P274">
        <v>0</v>
      </c>
      <c r="Q274">
        <v>3019.0243191802401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7759.043253104398</v>
      </c>
      <c r="X274">
        <v>4469.6042089904886</v>
      </c>
      <c r="Y274">
        <v>0</v>
      </c>
      <c r="Z274">
        <v>3.0153674926678748</v>
      </c>
      <c r="AA274">
        <v>0</v>
      </c>
      <c r="AB274">
        <v>15250.687148767794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24408.612074111097</v>
      </c>
      <c r="AZ274">
        <v>0</v>
      </c>
      <c r="BA274">
        <v>0</v>
      </c>
      <c r="BB274">
        <v>2596.6226601850499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27005.234734296148</v>
      </c>
      <c r="BJ274">
        <v>0</v>
      </c>
      <c r="BK274">
        <v>0</v>
      </c>
      <c r="BL274">
        <v>0.28311522044385118</v>
      </c>
      <c r="BM274">
        <v>0</v>
      </c>
      <c r="BN274">
        <v>1009.8600439375251</v>
      </c>
      <c r="BO274">
        <v>1010.143159157969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47.124464577261662</v>
      </c>
      <c r="CC274">
        <v>0</v>
      </c>
      <c r="CD274">
        <v>0</v>
      </c>
      <c r="CE274">
        <v>0</v>
      </c>
      <c r="CF274">
        <v>7.3056998461677223</v>
      </c>
      <c r="CG274">
        <v>54.430164423429382</v>
      </c>
      <c r="CH274">
        <v>45269.912631773776</v>
      </c>
      <c r="CI274">
        <v>14</v>
      </c>
      <c r="CJ274">
        <v>94</v>
      </c>
    </row>
    <row r="275" spans="1:99" x14ac:dyDescent="0.2">
      <c r="A275" s="41" t="s">
        <v>365</v>
      </c>
      <c r="C275">
        <v>326</v>
      </c>
      <c r="D275">
        <v>5752.9450390163447</v>
      </c>
      <c r="E275">
        <v>0</v>
      </c>
      <c r="F275">
        <v>0</v>
      </c>
      <c r="G275">
        <v>5247.9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11000.845039016345</v>
      </c>
      <c r="P275">
        <v>340.23855775527943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340.23855775527943</v>
      </c>
      <c r="AC275">
        <v>0</v>
      </c>
      <c r="AD275">
        <v>0</v>
      </c>
      <c r="AE275">
        <v>0</v>
      </c>
      <c r="AF275">
        <v>0</v>
      </c>
      <c r="AG275">
        <v>998.39416525239915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244.49609871054292</v>
      </c>
      <c r="AW275">
        <v>0</v>
      </c>
      <c r="AX275">
        <v>0</v>
      </c>
      <c r="AY275">
        <v>6656.8942020302993</v>
      </c>
      <c r="AZ275">
        <v>98.336011053719943</v>
      </c>
      <c r="BA275">
        <v>0</v>
      </c>
      <c r="BB275">
        <v>0</v>
      </c>
      <c r="BC275">
        <v>0</v>
      </c>
      <c r="BD275">
        <v>0</v>
      </c>
      <c r="BE275">
        <v>32.439193401216528</v>
      </c>
      <c r="BF275">
        <v>0</v>
      </c>
      <c r="BG275">
        <v>0</v>
      </c>
      <c r="BH275">
        <v>0</v>
      </c>
      <c r="BI275">
        <v>8030.5596704481777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4294.7236408623776</v>
      </c>
      <c r="BX275">
        <v>0</v>
      </c>
      <c r="BY275">
        <v>0</v>
      </c>
      <c r="BZ275">
        <v>4294.7236408623776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81.403518592736603</v>
      </c>
      <c r="CG275">
        <v>81.403518592736603</v>
      </c>
      <c r="CH275">
        <v>23747.770426674913</v>
      </c>
      <c r="CI275">
        <v>13</v>
      </c>
      <c r="CJ275">
        <v>41</v>
      </c>
    </row>
    <row r="276" spans="1:99" x14ac:dyDescent="0.2">
      <c r="A276" s="41" t="s">
        <v>365</v>
      </c>
      <c r="C276">
        <v>327</v>
      </c>
      <c r="D276">
        <v>4266.4414258152428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457.61854075076047</v>
      </c>
      <c r="M276">
        <v>0</v>
      </c>
      <c r="N276">
        <v>0</v>
      </c>
      <c r="O276">
        <v>4724.0599665660029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3879.521626552199</v>
      </c>
      <c r="X276">
        <v>0</v>
      </c>
      <c r="Y276">
        <v>0</v>
      </c>
      <c r="Z276">
        <v>0.50256124877797914</v>
      </c>
      <c r="AA276">
        <v>0</v>
      </c>
      <c r="AB276">
        <v>3880.024187800977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700.44716671055994</v>
      </c>
      <c r="AL276">
        <v>0</v>
      </c>
      <c r="AM276">
        <v>0</v>
      </c>
      <c r="AN276">
        <v>218.93214068561713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13313.788404060599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398.07721587920457</v>
      </c>
      <c r="BH276">
        <v>0</v>
      </c>
      <c r="BI276">
        <v>14631.24492733598</v>
      </c>
      <c r="BJ276">
        <v>0</v>
      </c>
      <c r="BK276">
        <v>0</v>
      </c>
      <c r="BL276">
        <v>0</v>
      </c>
      <c r="BM276">
        <v>0</v>
      </c>
      <c r="BN276">
        <v>336.62001464584171</v>
      </c>
      <c r="BO276">
        <v>336.62001464584171</v>
      </c>
      <c r="BP276">
        <v>0</v>
      </c>
      <c r="BQ276">
        <v>0</v>
      </c>
      <c r="BR276">
        <v>585.86122680541723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585.86122680541723</v>
      </c>
      <c r="CA276">
        <v>0</v>
      </c>
      <c r="CB276">
        <v>23.562232288630831</v>
      </c>
      <c r="CC276">
        <v>0</v>
      </c>
      <c r="CD276">
        <v>0</v>
      </c>
      <c r="CE276">
        <v>656.57681512252884</v>
      </c>
      <c r="CF276">
        <v>25.833395852013389</v>
      </c>
      <c r="CG276">
        <v>705.9724432631732</v>
      </c>
      <c r="CH276">
        <v>24863.7827664174</v>
      </c>
      <c r="CI276">
        <v>16</v>
      </c>
      <c r="CJ276">
        <v>62</v>
      </c>
    </row>
    <row r="277" spans="1:99" x14ac:dyDescent="0.2">
      <c r="D277">
        <f>AVERAGE(D268:D276)</f>
        <v>3798.0905732507285</v>
      </c>
      <c r="E277">
        <f t="shared" ref="E277:BP277" si="24">AVERAGE(E268:E276)</f>
        <v>0</v>
      </c>
      <c r="F277">
        <f t="shared" si="24"/>
        <v>0</v>
      </c>
      <c r="G277">
        <f t="shared" si="24"/>
        <v>3057.0249999999996</v>
      </c>
      <c r="H277">
        <f t="shared" si="24"/>
        <v>0</v>
      </c>
      <c r="I277">
        <f t="shared" si="24"/>
        <v>839.29870729721574</v>
      </c>
      <c r="J277">
        <f t="shared" si="24"/>
        <v>0</v>
      </c>
      <c r="K277">
        <f t="shared" si="24"/>
        <v>0</v>
      </c>
      <c r="L277">
        <f t="shared" si="24"/>
        <v>309.91006634097783</v>
      </c>
      <c r="M277">
        <f t="shared" si="24"/>
        <v>107.55760192687933</v>
      </c>
      <c r="N277">
        <f t="shared" si="24"/>
        <v>0</v>
      </c>
      <c r="O277">
        <f t="shared" si="24"/>
        <v>8111.8819488157997</v>
      </c>
      <c r="P277">
        <f t="shared" si="24"/>
        <v>340.23855775527943</v>
      </c>
      <c r="Q277">
        <f t="shared" si="24"/>
        <v>335.44714657558222</v>
      </c>
      <c r="R277">
        <f t="shared" si="24"/>
        <v>0</v>
      </c>
      <c r="S277">
        <f t="shared" si="24"/>
        <v>0</v>
      </c>
      <c r="T277">
        <f t="shared" si="24"/>
        <v>0</v>
      </c>
      <c r="U277">
        <f t="shared" si="24"/>
        <v>0</v>
      </c>
      <c r="V277">
        <f t="shared" si="24"/>
        <v>0</v>
      </c>
      <c r="W277">
        <f t="shared" si="24"/>
        <v>2464.5773229351048</v>
      </c>
      <c r="X277">
        <f t="shared" si="24"/>
        <v>1173.7843669677268</v>
      </c>
      <c r="Y277">
        <f t="shared" si="24"/>
        <v>30.50145938969975</v>
      </c>
      <c r="Z277">
        <f t="shared" si="24"/>
        <v>4.5480066219239639</v>
      </c>
      <c r="AA277">
        <f t="shared" si="24"/>
        <v>6.5590903020600093</v>
      </c>
      <c r="AB277">
        <f t="shared" si="24"/>
        <v>4355.6559505473761</v>
      </c>
      <c r="AC277">
        <f t="shared" si="24"/>
        <v>0</v>
      </c>
      <c r="AD277">
        <f t="shared" si="24"/>
        <v>0</v>
      </c>
      <c r="AE277">
        <f t="shared" si="24"/>
        <v>0</v>
      </c>
      <c r="AF277">
        <f t="shared" si="24"/>
        <v>1328.2393833365795</v>
      </c>
      <c r="AG277">
        <f t="shared" si="24"/>
        <v>727.11689540812222</v>
      </c>
      <c r="AH277">
        <f t="shared" si="24"/>
        <v>7.5211881330091579</v>
      </c>
      <c r="AI277">
        <f t="shared" si="24"/>
        <v>468.25009350958265</v>
      </c>
      <c r="AJ277">
        <f t="shared" si="24"/>
        <v>0.78185721201172353</v>
      </c>
      <c r="AK277">
        <f t="shared" si="24"/>
        <v>77.827462967839992</v>
      </c>
      <c r="AL277">
        <f t="shared" si="24"/>
        <v>0</v>
      </c>
      <c r="AM277">
        <f t="shared" si="24"/>
        <v>301.38888888888891</v>
      </c>
      <c r="AN277">
        <f t="shared" si="24"/>
        <v>24.325793409513015</v>
      </c>
      <c r="AO277">
        <f t="shared" si="24"/>
        <v>0</v>
      </c>
      <c r="AP277">
        <f t="shared" si="24"/>
        <v>0</v>
      </c>
      <c r="AQ277">
        <f t="shared" si="24"/>
        <v>0</v>
      </c>
      <c r="AR277">
        <f t="shared" si="24"/>
        <v>0</v>
      </c>
      <c r="AS277">
        <f t="shared" si="24"/>
        <v>114.84884899143064</v>
      </c>
      <c r="AT277">
        <f t="shared" si="24"/>
        <v>0</v>
      </c>
      <c r="AU277">
        <f t="shared" si="24"/>
        <v>0</v>
      </c>
      <c r="AV277">
        <f t="shared" si="24"/>
        <v>135.83116595030162</v>
      </c>
      <c r="AW277">
        <f t="shared" si="24"/>
        <v>0</v>
      </c>
      <c r="AX277">
        <f t="shared" si="24"/>
        <v>0</v>
      </c>
      <c r="AY277">
        <f t="shared" si="24"/>
        <v>11785.168253964752</v>
      </c>
      <c r="AZ277">
        <f t="shared" si="24"/>
        <v>199.10636708524819</v>
      </c>
      <c r="BA277">
        <f t="shared" si="24"/>
        <v>0</v>
      </c>
      <c r="BB277">
        <f t="shared" si="24"/>
        <v>288.51362890945001</v>
      </c>
      <c r="BC277">
        <f t="shared" si="24"/>
        <v>0</v>
      </c>
      <c r="BD277">
        <f t="shared" si="24"/>
        <v>0</v>
      </c>
      <c r="BE277">
        <f t="shared" si="24"/>
        <v>63.700924327510116</v>
      </c>
      <c r="BF277">
        <f t="shared" si="24"/>
        <v>204.97848201719015</v>
      </c>
      <c r="BG277">
        <f t="shared" si="24"/>
        <v>44.230801764356066</v>
      </c>
      <c r="BH277">
        <f t="shared" si="24"/>
        <v>0</v>
      </c>
      <c r="BI277">
        <f t="shared" si="24"/>
        <v>15771.830035875784</v>
      </c>
      <c r="BJ277">
        <f t="shared" si="24"/>
        <v>0</v>
      </c>
      <c r="BK277">
        <f t="shared" si="24"/>
        <v>0</v>
      </c>
      <c r="BL277">
        <f t="shared" si="24"/>
        <v>0.15728623357991733</v>
      </c>
      <c r="BM277">
        <f t="shared" si="24"/>
        <v>2.4518709224897496E-2</v>
      </c>
      <c r="BN277">
        <f t="shared" si="24"/>
        <v>2244.1334309722788</v>
      </c>
      <c r="BO277">
        <f t="shared" si="24"/>
        <v>2244.3152359150827</v>
      </c>
      <c r="BP277">
        <f t="shared" si="24"/>
        <v>0</v>
      </c>
      <c r="BQ277">
        <f t="shared" ref="BQ277:CG277" si="25">AVERAGE(BQ268:BQ276)</f>
        <v>0</v>
      </c>
      <c r="BR277">
        <f t="shared" si="25"/>
        <v>377.19658670488957</v>
      </c>
      <c r="BS277">
        <f t="shared" si="25"/>
        <v>712.13008937954339</v>
      </c>
      <c r="BT277">
        <f t="shared" si="25"/>
        <v>3463.2200966913715</v>
      </c>
      <c r="BU277">
        <f t="shared" si="25"/>
        <v>0</v>
      </c>
      <c r="BV277">
        <f t="shared" si="25"/>
        <v>0</v>
      </c>
      <c r="BW277">
        <f t="shared" si="25"/>
        <v>3536.1967902810411</v>
      </c>
      <c r="BX277">
        <f t="shared" si="25"/>
        <v>0</v>
      </c>
      <c r="BY277">
        <f t="shared" si="25"/>
        <v>0</v>
      </c>
      <c r="BZ277">
        <f t="shared" si="25"/>
        <v>8088.7435630568443</v>
      </c>
      <c r="CA277">
        <f t="shared" si="25"/>
        <v>0</v>
      </c>
      <c r="CB277">
        <f t="shared" si="25"/>
        <v>106.56601897265737</v>
      </c>
      <c r="CC277">
        <f t="shared" si="25"/>
        <v>133.54593001689554</v>
      </c>
      <c r="CD277">
        <f t="shared" si="25"/>
        <v>0</v>
      </c>
      <c r="CE277">
        <f t="shared" si="25"/>
        <v>202.02345642194845</v>
      </c>
      <c r="CF277">
        <f t="shared" si="25"/>
        <v>28.942992248611159</v>
      </c>
      <c r="CG277">
        <f t="shared" si="25"/>
        <v>471.0783976601125</v>
      </c>
      <c r="CH277">
        <f>AVERAGE(CH268:CH276)</f>
        <v>39043.505131871003</v>
      </c>
      <c r="CI277">
        <f>AVERAGE(CI268:CI276)</f>
        <v>17.777777777777779</v>
      </c>
      <c r="CJ277">
        <f>AVERAGE(CJ268:CJ276)</f>
        <v>78.777777777777771</v>
      </c>
    </row>
    <row r="278" spans="1:99" x14ac:dyDescent="0.2">
      <c r="D278">
        <f>STDEV(D268:D276)</f>
        <v>2364.5446348364117</v>
      </c>
      <c r="E278">
        <f t="shared" ref="E278:BP278" si="26">STDEV(E268:E276)</f>
        <v>0</v>
      </c>
      <c r="F278">
        <f t="shared" si="26"/>
        <v>0</v>
      </c>
      <c r="G278">
        <f t="shared" si="26"/>
        <v>3378.0130658606104</v>
      </c>
      <c r="H278">
        <f t="shared" si="26"/>
        <v>0</v>
      </c>
      <c r="I278">
        <f t="shared" si="26"/>
        <v>1598.561897226268</v>
      </c>
      <c r="J278">
        <f t="shared" si="26"/>
        <v>0</v>
      </c>
      <c r="K278">
        <f t="shared" si="26"/>
        <v>0</v>
      </c>
      <c r="L278">
        <f t="shared" si="26"/>
        <v>322.60197698868382</v>
      </c>
      <c r="M278">
        <f t="shared" si="26"/>
        <v>127.54762565799523</v>
      </c>
      <c r="N278">
        <f t="shared" si="26"/>
        <v>0</v>
      </c>
      <c r="O278">
        <f t="shared" si="26"/>
        <v>5580.7622685894239</v>
      </c>
      <c r="P278">
        <f t="shared" si="26"/>
        <v>680.47711551055886</v>
      </c>
      <c r="Q278">
        <f t="shared" si="26"/>
        <v>1006.3414397267467</v>
      </c>
      <c r="R278">
        <f t="shared" si="26"/>
        <v>0</v>
      </c>
      <c r="S278">
        <f t="shared" si="26"/>
        <v>0</v>
      </c>
      <c r="T278">
        <f t="shared" si="26"/>
        <v>0</v>
      </c>
      <c r="U278">
        <f t="shared" si="26"/>
        <v>0</v>
      </c>
      <c r="V278">
        <f t="shared" si="26"/>
        <v>0</v>
      </c>
      <c r="W278">
        <f t="shared" si="26"/>
        <v>2689.0697537173251</v>
      </c>
      <c r="X278">
        <f t="shared" si="26"/>
        <v>1589.2708789685994</v>
      </c>
      <c r="Y278">
        <f t="shared" si="26"/>
        <v>91.504378169099255</v>
      </c>
      <c r="Z278">
        <f t="shared" si="26"/>
        <v>8.5173552738725036</v>
      </c>
      <c r="AA278">
        <f t="shared" si="26"/>
        <v>19.460188541254492</v>
      </c>
      <c r="AB278">
        <f t="shared" si="26"/>
        <v>4545.2434736304331</v>
      </c>
      <c r="AC278">
        <f t="shared" si="26"/>
        <v>0</v>
      </c>
      <c r="AD278">
        <f t="shared" si="26"/>
        <v>0</v>
      </c>
      <c r="AE278">
        <f t="shared" si="26"/>
        <v>0</v>
      </c>
      <c r="AF278">
        <f t="shared" si="26"/>
        <v>2702.5673383114495</v>
      </c>
      <c r="AG278">
        <f t="shared" si="26"/>
        <v>911.72720071622462</v>
      </c>
      <c r="AH278">
        <f t="shared" si="26"/>
        <v>22.563564399027477</v>
      </c>
      <c r="AI278">
        <f t="shared" si="26"/>
        <v>719.80675751083925</v>
      </c>
      <c r="AJ278">
        <f t="shared" si="26"/>
        <v>2.3455716360351704</v>
      </c>
      <c r="AK278">
        <f t="shared" si="26"/>
        <v>233.48238890351996</v>
      </c>
      <c r="AL278">
        <f t="shared" si="26"/>
        <v>0</v>
      </c>
      <c r="AM278">
        <f t="shared" si="26"/>
        <v>904.16666666666663</v>
      </c>
      <c r="AN278">
        <f t="shared" si="26"/>
        <v>72.977380228539033</v>
      </c>
      <c r="AO278">
        <f t="shared" si="26"/>
        <v>0</v>
      </c>
      <c r="AP278">
        <f t="shared" si="26"/>
        <v>0</v>
      </c>
      <c r="AQ278">
        <f t="shared" si="26"/>
        <v>0</v>
      </c>
      <c r="AR278">
        <f t="shared" si="26"/>
        <v>0</v>
      </c>
      <c r="AS278">
        <f t="shared" si="26"/>
        <v>344.54654697429191</v>
      </c>
      <c r="AT278">
        <f t="shared" si="26"/>
        <v>0</v>
      </c>
      <c r="AU278">
        <f t="shared" si="26"/>
        <v>0</v>
      </c>
      <c r="AV278">
        <f t="shared" si="26"/>
        <v>247.86861800676425</v>
      </c>
      <c r="AW278">
        <f t="shared" si="26"/>
        <v>0</v>
      </c>
      <c r="AX278">
        <f t="shared" si="26"/>
        <v>0</v>
      </c>
      <c r="AY278">
        <f t="shared" si="26"/>
        <v>6048.9121551216012</v>
      </c>
      <c r="AZ278">
        <f t="shared" si="26"/>
        <v>425.08830542942167</v>
      </c>
      <c r="BA278">
        <f t="shared" si="26"/>
        <v>0</v>
      </c>
      <c r="BB278">
        <f t="shared" si="26"/>
        <v>865.54088672834996</v>
      </c>
      <c r="BC278">
        <f t="shared" si="26"/>
        <v>0</v>
      </c>
      <c r="BD278">
        <f t="shared" si="26"/>
        <v>0</v>
      </c>
      <c r="BE278">
        <f t="shared" si="26"/>
        <v>93.440712135366311</v>
      </c>
      <c r="BF278">
        <f t="shared" si="26"/>
        <v>528.04426503622801</v>
      </c>
      <c r="BG278">
        <f t="shared" si="26"/>
        <v>132.69240529306819</v>
      </c>
      <c r="BH278">
        <f t="shared" si="26"/>
        <v>0</v>
      </c>
      <c r="BI278">
        <f t="shared" si="26"/>
        <v>6579.0550918355975</v>
      </c>
      <c r="BJ278">
        <f t="shared" si="26"/>
        <v>0</v>
      </c>
      <c r="BK278">
        <f t="shared" si="26"/>
        <v>0</v>
      </c>
      <c r="BL278">
        <f t="shared" si="26"/>
        <v>0.24968415522388662</v>
      </c>
      <c r="BM278">
        <f t="shared" si="26"/>
        <v>7.3556127674692481E-2</v>
      </c>
      <c r="BN278">
        <f t="shared" si="26"/>
        <v>2226.5321126995432</v>
      </c>
      <c r="BO278">
        <f t="shared" si="26"/>
        <v>2226.711828104646</v>
      </c>
      <c r="BP278">
        <f t="shared" si="26"/>
        <v>0</v>
      </c>
      <c r="BQ278">
        <f t="shared" ref="BQ278:CG278" si="27">STDEV(BQ268:BQ276)</f>
        <v>0</v>
      </c>
      <c r="BR278">
        <f t="shared" si="27"/>
        <v>551.08772380586947</v>
      </c>
      <c r="BS278">
        <f t="shared" si="27"/>
        <v>1453.5019845528577</v>
      </c>
      <c r="BT278">
        <f t="shared" si="27"/>
        <v>4430.3677546748768</v>
      </c>
      <c r="BU278">
        <f t="shared" si="27"/>
        <v>0</v>
      </c>
      <c r="BV278">
        <f t="shared" si="27"/>
        <v>0</v>
      </c>
      <c r="BW278">
        <f t="shared" si="27"/>
        <v>4579.1294523934903</v>
      </c>
      <c r="BX278">
        <f t="shared" si="27"/>
        <v>0</v>
      </c>
      <c r="BY278">
        <f t="shared" si="27"/>
        <v>0</v>
      </c>
      <c r="BZ278">
        <f t="shared" si="27"/>
        <v>8897.7756168831547</v>
      </c>
      <c r="CA278">
        <f t="shared" si="27"/>
        <v>0</v>
      </c>
      <c r="CB278">
        <f t="shared" si="27"/>
        <v>118.86999731713385</v>
      </c>
      <c r="CC278">
        <f t="shared" si="27"/>
        <v>400.63779005068659</v>
      </c>
      <c r="CD278">
        <f t="shared" si="27"/>
        <v>0</v>
      </c>
      <c r="CE278">
        <f t="shared" si="27"/>
        <v>415.95580759939929</v>
      </c>
      <c r="CF278">
        <f t="shared" si="27"/>
        <v>28.154913751006003</v>
      </c>
      <c r="CG278">
        <f t="shared" si="27"/>
        <v>601.34200275379612</v>
      </c>
      <c r="CH278">
        <f>STDEV(CH268:CH276)</f>
        <v>14988.460462875382</v>
      </c>
      <c r="CI278">
        <f>STDEV(CI268:CI276)</f>
        <v>3.8005847503304615</v>
      </c>
      <c r="CJ278">
        <f>STDEV(CJ268:CJ276)</f>
        <v>22.348253722482308</v>
      </c>
    </row>
    <row r="279" spans="1:99" x14ac:dyDescent="0.2">
      <c r="D279">
        <f>D278/(9^0.5)</f>
        <v>788.18154494547059</v>
      </c>
      <c r="E279">
        <f t="shared" ref="E279:BP279" si="28">E278/(9^0.5)</f>
        <v>0</v>
      </c>
      <c r="F279">
        <f t="shared" si="28"/>
        <v>0</v>
      </c>
      <c r="G279">
        <f t="shared" si="28"/>
        <v>1126.0043552868701</v>
      </c>
      <c r="H279">
        <f t="shared" si="28"/>
        <v>0</v>
      </c>
      <c r="I279">
        <f t="shared" si="28"/>
        <v>532.85396574208937</v>
      </c>
      <c r="J279">
        <f t="shared" si="28"/>
        <v>0</v>
      </c>
      <c r="K279">
        <f t="shared" si="28"/>
        <v>0</v>
      </c>
      <c r="L279">
        <f t="shared" si="28"/>
        <v>107.53399232956127</v>
      </c>
      <c r="M279">
        <f t="shared" si="28"/>
        <v>42.51587521933174</v>
      </c>
      <c r="N279">
        <f t="shared" si="28"/>
        <v>0</v>
      </c>
      <c r="O279">
        <f t="shared" si="28"/>
        <v>1860.254089529808</v>
      </c>
      <c r="P279">
        <f t="shared" si="28"/>
        <v>226.8257051701863</v>
      </c>
      <c r="Q279">
        <f t="shared" si="28"/>
        <v>335.44714657558222</v>
      </c>
      <c r="R279">
        <f t="shared" si="28"/>
        <v>0</v>
      </c>
      <c r="S279">
        <f t="shared" si="28"/>
        <v>0</v>
      </c>
      <c r="T279">
        <f t="shared" si="28"/>
        <v>0</v>
      </c>
      <c r="U279">
        <f t="shared" si="28"/>
        <v>0</v>
      </c>
      <c r="V279">
        <f t="shared" si="28"/>
        <v>0</v>
      </c>
      <c r="W279">
        <f t="shared" si="28"/>
        <v>896.35658457244165</v>
      </c>
      <c r="X279">
        <f t="shared" si="28"/>
        <v>529.7569596561998</v>
      </c>
      <c r="Y279">
        <f t="shared" si="28"/>
        <v>30.50145938969975</v>
      </c>
      <c r="Z279">
        <f t="shared" si="28"/>
        <v>2.8391184246241679</v>
      </c>
      <c r="AA279">
        <f t="shared" si="28"/>
        <v>6.4867295137514978</v>
      </c>
      <c r="AB279">
        <f t="shared" si="28"/>
        <v>1515.0811578768109</v>
      </c>
      <c r="AC279">
        <f t="shared" si="28"/>
        <v>0</v>
      </c>
      <c r="AD279">
        <f t="shared" si="28"/>
        <v>0</v>
      </c>
      <c r="AE279">
        <f t="shared" si="28"/>
        <v>0</v>
      </c>
      <c r="AF279">
        <f t="shared" si="28"/>
        <v>900.85577943714986</v>
      </c>
      <c r="AG279">
        <f t="shared" si="28"/>
        <v>303.90906690540822</v>
      </c>
      <c r="AH279">
        <f t="shared" si="28"/>
        <v>7.5211881330091588</v>
      </c>
      <c r="AI279">
        <f t="shared" si="28"/>
        <v>239.93558583694642</v>
      </c>
      <c r="AJ279">
        <f t="shared" si="28"/>
        <v>0.78185721201172342</v>
      </c>
      <c r="AK279">
        <f t="shared" si="28"/>
        <v>77.827462967839992</v>
      </c>
      <c r="AL279">
        <f t="shared" si="28"/>
        <v>0</v>
      </c>
      <c r="AM279">
        <f t="shared" si="28"/>
        <v>301.38888888888886</v>
      </c>
      <c r="AN279">
        <f t="shared" si="28"/>
        <v>24.325793409513011</v>
      </c>
      <c r="AO279">
        <f t="shared" si="28"/>
        <v>0</v>
      </c>
      <c r="AP279">
        <f t="shared" si="28"/>
        <v>0</v>
      </c>
      <c r="AQ279">
        <f t="shared" si="28"/>
        <v>0</v>
      </c>
      <c r="AR279">
        <f t="shared" si="28"/>
        <v>0</v>
      </c>
      <c r="AS279">
        <f t="shared" si="28"/>
        <v>114.84884899143064</v>
      </c>
      <c r="AT279">
        <f t="shared" si="28"/>
        <v>0</v>
      </c>
      <c r="AU279">
        <f t="shared" si="28"/>
        <v>0</v>
      </c>
      <c r="AV279">
        <f t="shared" si="28"/>
        <v>82.622872668921417</v>
      </c>
      <c r="AW279">
        <f t="shared" si="28"/>
        <v>0</v>
      </c>
      <c r="AX279">
        <f t="shared" si="28"/>
        <v>0</v>
      </c>
      <c r="AY279">
        <f t="shared" si="28"/>
        <v>2016.3040517072004</v>
      </c>
      <c r="AZ279">
        <f t="shared" si="28"/>
        <v>141.69610180980723</v>
      </c>
      <c r="BA279">
        <f t="shared" si="28"/>
        <v>0</v>
      </c>
      <c r="BB279">
        <f t="shared" si="28"/>
        <v>288.51362890945001</v>
      </c>
      <c r="BC279">
        <f t="shared" si="28"/>
        <v>0</v>
      </c>
      <c r="BD279">
        <f t="shared" si="28"/>
        <v>0</v>
      </c>
      <c r="BE279">
        <f t="shared" si="28"/>
        <v>31.146904045122103</v>
      </c>
      <c r="BF279">
        <f t="shared" si="28"/>
        <v>176.01475501207599</v>
      </c>
      <c r="BG279">
        <f t="shared" si="28"/>
        <v>44.230801764356066</v>
      </c>
      <c r="BH279">
        <f t="shared" si="28"/>
        <v>0</v>
      </c>
      <c r="BI279">
        <f t="shared" si="28"/>
        <v>2193.0183639451993</v>
      </c>
      <c r="BJ279">
        <f t="shared" si="28"/>
        <v>0</v>
      </c>
      <c r="BK279">
        <f t="shared" si="28"/>
        <v>0</v>
      </c>
      <c r="BL279">
        <f t="shared" si="28"/>
        <v>8.3228051741295536E-2</v>
      </c>
      <c r="BM279">
        <f t="shared" si="28"/>
        <v>2.4518709224897493E-2</v>
      </c>
      <c r="BN279">
        <f t="shared" si="28"/>
        <v>742.17737089984769</v>
      </c>
      <c r="BO279">
        <f t="shared" si="28"/>
        <v>742.23727603488203</v>
      </c>
      <c r="BP279">
        <f t="shared" si="28"/>
        <v>0</v>
      </c>
      <c r="BQ279">
        <f t="shared" ref="BQ279:CG279" si="29">BQ278/(9^0.5)</f>
        <v>0</v>
      </c>
      <c r="BR279">
        <f t="shared" si="29"/>
        <v>183.69590793528982</v>
      </c>
      <c r="BS279">
        <f t="shared" si="29"/>
        <v>484.50066151761922</v>
      </c>
      <c r="BT279">
        <f t="shared" si="29"/>
        <v>1476.7892515582923</v>
      </c>
      <c r="BU279">
        <f t="shared" si="29"/>
        <v>0</v>
      </c>
      <c r="BV279">
        <f t="shared" si="29"/>
        <v>0</v>
      </c>
      <c r="BW279">
        <f t="shared" si="29"/>
        <v>1526.3764841311634</v>
      </c>
      <c r="BX279">
        <f t="shared" si="29"/>
        <v>0</v>
      </c>
      <c r="BY279">
        <f t="shared" si="29"/>
        <v>0</v>
      </c>
      <c r="BZ279">
        <f t="shared" si="29"/>
        <v>2965.9252056277182</v>
      </c>
      <c r="CA279">
        <f t="shared" si="29"/>
        <v>0</v>
      </c>
      <c r="CB279">
        <f t="shared" si="29"/>
        <v>39.623332439044617</v>
      </c>
      <c r="CC279">
        <f t="shared" si="29"/>
        <v>133.54593001689554</v>
      </c>
      <c r="CD279">
        <f t="shared" si="29"/>
        <v>0</v>
      </c>
      <c r="CE279">
        <f t="shared" si="29"/>
        <v>138.65193586646643</v>
      </c>
      <c r="CF279">
        <f t="shared" si="29"/>
        <v>9.3849712503353349</v>
      </c>
      <c r="CG279">
        <f t="shared" si="29"/>
        <v>200.44733425126537</v>
      </c>
      <c r="CH279">
        <f>CH278/(9^0.5)</f>
        <v>4996.1534876251271</v>
      </c>
      <c r="CI279">
        <f>CI278/(9^0.5)</f>
        <v>1.2668615834434871</v>
      </c>
      <c r="CJ279">
        <f>CJ278/(9^0.5)</f>
        <v>7.4494179074941025</v>
      </c>
    </row>
    <row r="280" spans="1:99" x14ac:dyDescent="0.2">
      <c r="CL280" s="41" t="s">
        <v>354</v>
      </c>
      <c r="CM280" s="41" t="s">
        <v>355</v>
      </c>
      <c r="CN280" s="41" t="s">
        <v>356</v>
      </c>
      <c r="CO280" s="41" t="s">
        <v>357</v>
      </c>
      <c r="CP280" s="41" t="s">
        <v>365</v>
      </c>
    </row>
    <row r="281" spans="1:99" s="41" customFormat="1" x14ac:dyDescent="0.2">
      <c r="B281" s="41" t="s">
        <v>354</v>
      </c>
      <c r="C281" s="41" t="s">
        <v>355</v>
      </c>
      <c r="D281" s="41" t="s">
        <v>356</v>
      </c>
      <c r="E281" s="41" t="s">
        <v>357</v>
      </c>
      <c r="F281" s="41" t="s">
        <v>365</v>
      </c>
      <c r="P281" s="41" t="s">
        <v>354</v>
      </c>
      <c r="Q281" s="41" t="s">
        <v>355</v>
      </c>
      <c r="R281" s="41" t="s">
        <v>356</v>
      </c>
      <c r="S281" s="41" t="s">
        <v>357</v>
      </c>
      <c r="T281" s="41" t="s">
        <v>365</v>
      </c>
      <c r="AD281" s="41" t="s">
        <v>354</v>
      </c>
      <c r="AE281" s="41" t="s">
        <v>355</v>
      </c>
      <c r="AF281" s="41" t="s">
        <v>356</v>
      </c>
      <c r="AG281" s="41" t="s">
        <v>357</v>
      </c>
      <c r="AH281" s="41" t="s">
        <v>365</v>
      </c>
      <c r="BK281" s="41" t="s">
        <v>354</v>
      </c>
      <c r="BL281" s="41" t="s">
        <v>355</v>
      </c>
      <c r="BM281" s="41" t="s">
        <v>356</v>
      </c>
      <c r="BN281" s="41" t="s">
        <v>357</v>
      </c>
      <c r="BO281" s="41" t="s">
        <v>365</v>
      </c>
      <c r="BR281" s="41" t="s">
        <v>354</v>
      </c>
      <c r="BS281" s="41" t="s">
        <v>355</v>
      </c>
      <c r="BT281" s="41" t="s">
        <v>356</v>
      </c>
      <c r="BU281" s="41" t="s">
        <v>357</v>
      </c>
      <c r="BV281" s="41" t="s">
        <v>365</v>
      </c>
      <c r="CC281" s="41" t="s">
        <v>354</v>
      </c>
      <c r="CD281" s="41" t="s">
        <v>355</v>
      </c>
      <c r="CE281" s="41" t="s">
        <v>356</v>
      </c>
      <c r="CF281" s="41" t="s">
        <v>357</v>
      </c>
      <c r="CG281" s="41" t="s">
        <v>365</v>
      </c>
      <c r="CI281"/>
      <c r="CJ281"/>
      <c r="CK281" t="s">
        <v>378</v>
      </c>
      <c r="CL281" s="41">
        <v>22185.9709781852</v>
      </c>
      <c r="CM281" s="41">
        <v>19268.556171288255</v>
      </c>
      <c r="CN281" s="41">
        <v>19873.500463567652</v>
      </c>
      <c r="CO281" s="41">
        <v>22824.770580695389</v>
      </c>
      <c r="CP281" s="41">
        <v>39043.505131871003</v>
      </c>
      <c r="CQ281" s="41">
        <f>CL281/1000</f>
        <v>22.1859709781852</v>
      </c>
      <c r="CR281" s="41">
        <f>CM281/1000</f>
        <v>19.268556171288257</v>
      </c>
      <c r="CS281" s="41">
        <f>CN281/1000</f>
        <v>19.873500463567652</v>
      </c>
      <c r="CT281" s="41">
        <f>CO281/1000</f>
        <v>22.82477058069539</v>
      </c>
      <c r="CU281" s="41">
        <f>CP281/1000</f>
        <v>39.043505131871001</v>
      </c>
    </row>
    <row r="282" spans="1:99" x14ac:dyDescent="0.2">
      <c r="A282" s="41" t="s">
        <v>366</v>
      </c>
      <c r="B282">
        <v>6109.481158798133</v>
      </c>
      <c r="C282">
        <v>6592.2816242487561</v>
      </c>
      <c r="D282">
        <v>4537.3749721645563</v>
      </c>
      <c r="E282">
        <v>4327.8611001932495</v>
      </c>
      <c r="F282">
        <v>8111.8819488157997</v>
      </c>
      <c r="O282" t="s">
        <v>368</v>
      </c>
      <c r="P282">
        <v>6296.0398014196962</v>
      </c>
      <c r="Q282">
        <v>3015.6804883247464</v>
      </c>
      <c r="R282">
        <v>3550.3953827601199</v>
      </c>
      <c r="S282">
        <v>7722.349773290679</v>
      </c>
      <c r="T282">
        <v>4355.6559505473761</v>
      </c>
      <c r="AC282" t="s">
        <v>23</v>
      </c>
      <c r="AD282">
        <v>2138.4328503366355</v>
      </c>
      <c r="AE282">
        <v>4088.1789064300842</v>
      </c>
      <c r="AF282">
        <v>3398.9562849884819</v>
      </c>
      <c r="AG282">
        <v>5349.9018934890228</v>
      </c>
      <c r="AH282">
        <v>15771.830035875784</v>
      </c>
      <c r="BJ282" t="s">
        <v>373</v>
      </c>
      <c r="BK282">
        <v>6626.2539066210456</v>
      </c>
      <c r="BL282">
        <v>4699.5297320666195</v>
      </c>
      <c r="BM282">
        <v>2069.4851631826991</v>
      </c>
      <c r="BN282">
        <v>2633.947003955986</v>
      </c>
      <c r="BO282">
        <v>2244.3152359150827</v>
      </c>
      <c r="BQ282" t="s">
        <v>20</v>
      </c>
      <c r="BR282">
        <v>386.91468038803322</v>
      </c>
      <c r="BS282">
        <v>286.10566897773043</v>
      </c>
      <c r="BT282">
        <v>5085.6849706392768</v>
      </c>
      <c r="BU282">
        <v>1347.0141288663735</v>
      </c>
      <c r="BV282">
        <v>8088.7435630568443</v>
      </c>
      <c r="CB282" t="s">
        <v>234</v>
      </c>
      <c r="CC282">
        <v>628.84858062166109</v>
      </c>
      <c r="CD282">
        <v>586.77975124031275</v>
      </c>
      <c r="CE282">
        <v>1231.6036898325146</v>
      </c>
      <c r="CF282">
        <v>1443.6966809000751</v>
      </c>
      <c r="CG282">
        <v>471.0783976601125</v>
      </c>
      <c r="CK282" t="s">
        <v>364</v>
      </c>
      <c r="CL282">
        <v>16.328125</v>
      </c>
      <c r="CM282">
        <v>14.69047619047619</v>
      </c>
      <c r="CN282">
        <v>14.16</v>
      </c>
      <c r="CO282">
        <v>18.833333333333332</v>
      </c>
      <c r="CP282">
        <v>17.777777777777779</v>
      </c>
    </row>
    <row r="283" spans="1:99" x14ac:dyDescent="0.2">
      <c r="A283" s="41" t="s">
        <v>374</v>
      </c>
      <c r="B283">
        <v>5618.7596789476383</v>
      </c>
      <c r="C283">
        <v>4908.1680330972285</v>
      </c>
      <c r="D283">
        <v>3849.3550576892244</v>
      </c>
      <c r="E283">
        <v>2437.9190751714518</v>
      </c>
      <c r="F283">
        <v>3798.0905732507285</v>
      </c>
      <c r="O283" t="s">
        <v>15</v>
      </c>
      <c r="P283">
        <v>738.12676414328166</v>
      </c>
      <c r="Q283">
        <v>544.04604794628017</v>
      </c>
      <c r="R283">
        <v>149.70496541232296</v>
      </c>
      <c r="S283">
        <v>113.41285258509315</v>
      </c>
      <c r="T283">
        <v>340.23855775527943</v>
      </c>
      <c r="AC283" t="s">
        <v>89</v>
      </c>
      <c r="AD283">
        <v>106.80910797365217</v>
      </c>
      <c r="AE283">
        <v>583.03442238622085</v>
      </c>
      <c r="AF283">
        <v>317.88272369044614</v>
      </c>
      <c r="AG283">
        <v>569.64857585947823</v>
      </c>
      <c r="AH283">
        <v>1328.2393833365795</v>
      </c>
      <c r="BJ283" t="s">
        <v>18</v>
      </c>
      <c r="BK283">
        <v>245.44449518925089</v>
      </c>
      <c r="BL283">
        <v>90.967807077122345</v>
      </c>
      <c r="BM283">
        <v>8.4824356262091776</v>
      </c>
      <c r="BN283">
        <v>53.015222663807357</v>
      </c>
      <c r="BO283">
        <v>0</v>
      </c>
      <c r="BQ283" t="s">
        <v>156</v>
      </c>
      <c r="BR283">
        <v>26.852980461432658</v>
      </c>
      <c r="BS283">
        <v>0</v>
      </c>
      <c r="BT283">
        <v>0</v>
      </c>
      <c r="BU283">
        <v>0</v>
      </c>
      <c r="BV283">
        <v>0</v>
      </c>
      <c r="CB283" t="s">
        <v>121</v>
      </c>
      <c r="CC283">
        <v>101.07123141898974</v>
      </c>
      <c r="CD283">
        <v>121.65921243239116</v>
      </c>
      <c r="CE283">
        <v>83.050707754616681</v>
      </c>
      <c r="CF283">
        <v>201.88689547481803</v>
      </c>
      <c r="CG283">
        <v>106.56601897265737</v>
      </c>
      <c r="CK283" t="s">
        <v>379</v>
      </c>
      <c r="CL283">
        <v>106.796875</v>
      </c>
      <c r="CM283">
        <v>91.166666666666671</v>
      </c>
      <c r="CN283">
        <v>91.56</v>
      </c>
      <c r="CO283">
        <v>74</v>
      </c>
      <c r="CP283">
        <v>78.777777777777771</v>
      </c>
    </row>
    <row r="284" spans="1:99" x14ac:dyDescent="0.2">
      <c r="A284" s="41" t="s">
        <v>375</v>
      </c>
      <c r="B284">
        <v>208.04414062500001</v>
      </c>
      <c r="C284">
        <v>1003.9714285714286</v>
      </c>
      <c r="D284">
        <v>187.9605</v>
      </c>
      <c r="E284">
        <v>326.39999999999998</v>
      </c>
      <c r="F284">
        <v>3057.0249999999996</v>
      </c>
      <c r="O284" t="s">
        <v>42</v>
      </c>
      <c r="P284">
        <v>412.01814499325923</v>
      </c>
      <c r="Q284">
        <v>151.50183250843253</v>
      </c>
      <c r="R284">
        <v>55.760821123822808</v>
      </c>
      <c r="S284">
        <v>0</v>
      </c>
      <c r="T284">
        <v>335.44714657558222</v>
      </c>
      <c r="AC284" t="s">
        <v>60</v>
      </c>
      <c r="AD284">
        <v>55.182228587368684</v>
      </c>
      <c r="AE284">
        <v>139.37677947232609</v>
      </c>
      <c r="AF284">
        <v>79.871533220191935</v>
      </c>
      <c r="AG284">
        <v>160.56904272555491</v>
      </c>
      <c r="AH284">
        <v>727.11689540812222</v>
      </c>
      <c r="BJ284" t="s">
        <v>29</v>
      </c>
      <c r="BK284">
        <v>6377.1248411192992</v>
      </c>
      <c r="BL284">
        <v>4608.4882957466425</v>
      </c>
      <c r="BM284">
        <v>2060.1144896325513</v>
      </c>
      <c r="BN284">
        <v>2580.7534456181197</v>
      </c>
      <c r="BO284">
        <v>2244.1334309722788</v>
      </c>
      <c r="BQ284" t="s">
        <v>96</v>
      </c>
      <c r="BR284">
        <v>0</v>
      </c>
      <c r="BS284">
        <v>0</v>
      </c>
      <c r="BT284">
        <v>430.20288193444742</v>
      </c>
      <c r="BU284">
        <v>0</v>
      </c>
      <c r="BV284">
        <v>0</v>
      </c>
      <c r="CB284" t="s">
        <v>54</v>
      </c>
      <c r="CC284">
        <v>464.01747840472513</v>
      </c>
      <c r="CD284">
        <v>395.86829255008314</v>
      </c>
      <c r="CE284">
        <v>937.41679530833221</v>
      </c>
      <c r="CF284">
        <v>901.32998121088588</v>
      </c>
      <c r="CG284">
        <v>133.54593001689554</v>
      </c>
      <c r="CK284" t="s">
        <v>380</v>
      </c>
      <c r="CL284">
        <v>61</v>
      </c>
      <c r="CM284">
        <v>61</v>
      </c>
      <c r="CN284">
        <v>54</v>
      </c>
      <c r="CO284">
        <v>41</v>
      </c>
      <c r="CP284">
        <v>39</v>
      </c>
    </row>
    <row r="285" spans="1:99" x14ac:dyDescent="0.2">
      <c r="A285" s="41" t="s">
        <v>376</v>
      </c>
      <c r="B285">
        <v>48.228938289625439</v>
      </c>
      <c r="C285">
        <v>188.07270314294988</v>
      </c>
      <c r="D285">
        <v>191.71679345876683</v>
      </c>
      <c r="E285">
        <v>1201.476899950409</v>
      </c>
      <c r="F285">
        <v>839.29870729721574</v>
      </c>
      <c r="O285" t="s">
        <v>48</v>
      </c>
      <c r="P285">
        <v>3972.3621107973095</v>
      </c>
      <c r="Q285">
        <v>842.7688362299748</v>
      </c>
      <c r="R285">
        <v>978.0768216064663</v>
      </c>
      <c r="S285">
        <v>2222.9018672874231</v>
      </c>
      <c r="T285">
        <v>0</v>
      </c>
      <c r="AC285" t="s">
        <v>106</v>
      </c>
      <c r="AD285">
        <v>0</v>
      </c>
      <c r="AE285">
        <v>3.7292237839583438</v>
      </c>
      <c r="AF285">
        <v>2.7076277278832972</v>
      </c>
      <c r="AG285">
        <v>52.209132975416814</v>
      </c>
      <c r="AH285">
        <v>7.5211881330091579</v>
      </c>
      <c r="BJ285" t="s">
        <v>223</v>
      </c>
      <c r="BK285">
        <f>BK282-(SUM(BK283:BK284))</f>
        <v>3.6845703124954525</v>
      </c>
      <c r="BL285">
        <f>BL282-(SUM(BL283:BL284))</f>
        <v>7.3629242854622134E-2</v>
      </c>
      <c r="BM285">
        <f>BM282-(SUM(BM283:BM284))</f>
        <v>0.88823792393850454</v>
      </c>
      <c r="BN285">
        <f>BN282-(SUM(BN283:BN284))</f>
        <v>0.17833567405887152</v>
      </c>
      <c r="BO285">
        <f>BO282-BO284</f>
        <v>0.18180494280386483</v>
      </c>
      <c r="BQ285" t="s">
        <v>69</v>
      </c>
      <c r="BR285">
        <v>24.816458255798469</v>
      </c>
      <c r="BS285">
        <v>90.57299238871299</v>
      </c>
      <c r="BT285">
        <v>121.66558506788198</v>
      </c>
      <c r="BU285">
        <v>866.69669128992916</v>
      </c>
      <c r="BV285">
        <v>377.19658670488957</v>
      </c>
      <c r="CB285" t="s">
        <v>100</v>
      </c>
      <c r="CC285">
        <v>11.541389328325703</v>
      </c>
      <c r="CD285">
        <v>22.027987849541688</v>
      </c>
      <c r="CE285">
        <v>180.09563657015656</v>
      </c>
      <c r="CF285">
        <v>211.93734237536782</v>
      </c>
      <c r="CG285">
        <v>202.02345642194845</v>
      </c>
      <c r="CK285" t="s">
        <v>367</v>
      </c>
    </row>
    <row r="286" spans="1:99" x14ac:dyDescent="0.2">
      <c r="A286" s="41" t="s">
        <v>377</v>
      </c>
      <c r="B286">
        <v>161.15183333769755</v>
      </c>
      <c r="C286">
        <v>321.5815735791885</v>
      </c>
      <c r="D286">
        <v>0</v>
      </c>
      <c r="E286">
        <v>0</v>
      </c>
      <c r="F286">
        <v>0</v>
      </c>
      <c r="O286" t="s">
        <v>57</v>
      </c>
      <c r="P286">
        <v>372.71975200425129</v>
      </c>
      <c r="Q286">
        <v>1005.0675059124821</v>
      </c>
      <c r="R286">
        <v>613.37161965742939</v>
      </c>
      <c r="S286">
        <v>2783.0419451808957</v>
      </c>
      <c r="T286">
        <v>2464.5773229351048</v>
      </c>
      <c r="AC286" t="s">
        <v>43</v>
      </c>
      <c r="AD286">
        <v>109.81638634808685</v>
      </c>
      <c r="AE286">
        <v>100.59355399654994</v>
      </c>
      <c r="AF286">
        <v>32.075609911495995</v>
      </c>
      <c r="AG286">
        <v>163.65668457349838</v>
      </c>
      <c r="AH286">
        <v>468.25009350958265</v>
      </c>
      <c r="BQ286" t="s">
        <v>90</v>
      </c>
      <c r="BR286">
        <v>14.232876681623415</v>
      </c>
      <c r="BS286">
        <v>15.513882150998882</v>
      </c>
      <c r="BT286">
        <v>585.14041790421334</v>
      </c>
      <c r="BU286">
        <v>144.79623340932289</v>
      </c>
      <c r="BV286">
        <v>712.13008937954339</v>
      </c>
      <c r="CB286" t="s">
        <v>27</v>
      </c>
      <c r="CC286">
        <v>52.097213572625698</v>
      </c>
      <c r="CD286">
        <v>46.883541925697919</v>
      </c>
      <c r="CE286">
        <v>29.251354086350776</v>
      </c>
      <c r="CF286">
        <v>128.54246183900358</v>
      </c>
      <c r="CG286">
        <v>28.942992248611159</v>
      </c>
      <c r="CK286" t="s">
        <v>378</v>
      </c>
      <c r="CL286">
        <v>1289.3853035858854</v>
      </c>
      <c r="CM286">
        <v>1825.5063942070069</v>
      </c>
      <c r="CN286" s="41">
        <v>3633.7962004074807</v>
      </c>
      <c r="CO286" s="41">
        <v>3424.4362409965875</v>
      </c>
      <c r="CP286" s="41">
        <v>4996.1534876251271</v>
      </c>
      <c r="CQ286" s="41">
        <f>CL286/1000</f>
        <v>1.2893853035858853</v>
      </c>
      <c r="CR286" s="41">
        <f>CM286/1000</f>
        <v>1.8255063942070069</v>
      </c>
      <c r="CS286" s="41">
        <f>CN286/1000</f>
        <v>3.6337962004074806</v>
      </c>
      <c r="CT286" s="41">
        <f>CO286/1000</f>
        <v>3.4244362409965876</v>
      </c>
      <c r="CU286" s="41">
        <f>CP286/1000</f>
        <v>4.9961534876251275</v>
      </c>
    </row>
    <row r="287" spans="1:99" x14ac:dyDescent="0.2">
      <c r="A287" s="41" t="s">
        <v>223</v>
      </c>
      <c r="B287">
        <f>B282-(SUM(B283:B286))</f>
        <v>73.29656759817226</v>
      </c>
      <c r="C287">
        <f>C282-(SUM(C283:C286))</f>
        <v>170.48788585796046</v>
      </c>
      <c r="D287">
        <f>D282-(SUM(D283:D286))</f>
        <v>308.34262101656532</v>
      </c>
      <c r="E287">
        <f>E282-(SUM(E283:E286))</f>
        <v>362.06512507138859</v>
      </c>
      <c r="F287">
        <f>F282-(SUM(F283:F286))</f>
        <v>417.46766826785552</v>
      </c>
      <c r="O287" t="s">
        <v>52</v>
      </c>
      <c r="P287">
        <v>578.60953444522977</v>
      </c>
      <c r="Q287">
        <v>347.42265346785945</v>
      </c>
      <c r="R287">
        <v>1642.4326191034281</v>
      </c>
      <c r="S287">
        <v>2059.3409255273887</v>
      </c>
      <c r="T287">
        <v>1173.7843669677268</v>
      </c>
      <c r="AC287" t="s">
        <v>56</v>
      </c>
      <c r="AD287">
        <v>164.61484375000001</v>
      </c>
      <c r="AE287">
        <v>192.39375000000001</v>
      </c>
      <c r="AF287">
        <v>434</v>
      </c>
      <c r="AG287">
        <v>0</v>
      </c>
      <c r="AH287">
        <v>301.38888888888891</v>
      </c>
      <c r="BJ287" t="s">
        <v>367</v>
      </c>
      <c r="BK287">
        <v>650.91011602251342</v>
      </c>
      <c r="BL287">
        <v>890.8523337729448</v>
      </c>
      <c r="BM287">
        <v>834.2054461770507</v>
      </c>
      <c r="BN287">
        <v>569.69695374957109</v>
      </c>
      <c r="BO287">
        <v>742.23727603488203</v>
      </c>
      <c r="BQ287" t="s">
        <v>126</v>
      </c>
      <c r="BR287">
        <v>0</v>
      </c>
      <c r="BS287">
        <v>0</v>
      </c>
      <c r="BT287">
        <v>1579.6461307274135</v>
      </c>
      <c r="BU287">
        <v>335.52120416712143</v>
      </c>
      <c r="BV287">
        <v>3463.2200966913715</v>
      </c>
      <c r="CB287" t="s">
        <v>223</v>
      </c>
      <c r="CC287">
        <f>CC282-(SUM(CC283:CC286))</f>
        <v>0.12126789699470919</v>
      </c>
      <c r="CD287">
        <f>CD282-(SUM(CD283:CD286))</f>
        <v>0.34071648259885023</v>
      </c>
      <c r="CE287">
        <f>CE282-(SUM(CE283:CE286))</f>
        <v>1.789196113058324</v>
      </c>
      <c r="CF287">
        <f>CF282-(SUM(CF283:CF286))</f>
        <v>0</v>
      </c>
      <c r="CG287">
        <f>CG282-(SUM(CG283:CG286))</f>
        <v>0</v>
      </c>
      <c r="CK287" t="s">
        <v>364</v>
      </c>
      <c r="CL287">
        <v>0.41503921628934159</v>
      </c>
      <c r="CM287">
        <v>0.50753818169063458</v>
      </c>
      <c r="CN287">
        <v>0.94264309258594692</v>
      </c>
      <c r="CO287">
        <v>1.3270686158262943</v>
      </c>
      <c r="CP287">
        <v>1.2668615834434871</v>
      </c>
    </row>
    <row r="288" spans="1:99" x14ac:dyDescent="0.2">
      <c r="A288" s="41" t="s">
        <v>367</v>
      </c>
      <c r="B288">
        <v>494.33525961182085</v>
      </c>
      <c r="C288">
        <v>629.28821140559728</v>
      </c>
      <c r="D288">
        <v>605.63043784591105</v>
      </c>
      <c r="E288">
        <v>937.66456768587159</v>
      </c>
      <c r="F288">
        <v>1860.254089529808</v>
      </c>
      <c r="O288" t="s">
        <v>155</v>
      </c>
      <c r="P288">
        <v>0</v>
      </c>
      <c r="Q288">
        <v>43.471431715910754</v>
      </c>
      <c r="R288">
        <v>0</v>
      </c>
      <c r="S288">
        <v>0</v>
      </c>
      <c r="T288">
        <v>30.50145938969975</v>
      </c>
      <c r="AC288" t="s">
        <v>37</v>
      </c>
      <c r="AD288">
        <v>333.37260312009107</v>
      </c>
      <c r="AE288">
        <v>371.13493713840381</v>
      </c>
      <c r="AF288">
        <v>174.44597849140482</v>
      </c>
      <c r="AG288">
        <v>114.37713324609361</v>
      </c>
      <c r="AH288">
        <v>114.84884899143064</v>
      </c>
      <c r="BQ288" t="s">
        <v>165</v>
      </c>
      <c r="BR288">
        <v>0</v>
      </c>
      <c r="BS288">
        <v>179.94566660396785</v>
      </c>
      <c r="BT288">
        <v>1689.5551970247907</v>
      </c>
      <c r="BU288">
        <v>0</v>
      </c>
      <c r="BV288">
        <v>0</v>
      </c>
      <c r="CK288" t="s">
        <v>379</v>
      </c>
      <c r="CL288">
        <v>3.9084528729553827</v>
      </c>
      <c r="CM288">
        <v>5.2178813800974835</v>
      </c>
      <c r="CN288">
        <v>12.397558469311608</v>
      </c>
      <c r="CO288">
        <v>7.146094504459529</v>
      </c>
      <c r="CP288">
        <v>7.4494179074941025</v>
      </c>
    </row>
    <row r="289" spans="1:94" x14ac:dyDescent="0.2">
      <c r="O289" t="s">
        <v>19</v>
      </c>
      <c r="P289">
        <v>77.283531576611324</v>
      </c>
      <c r="Q289">
        <v>26.689940165061671</v>
      </c>
      <c r="R289">
        <v>24.459536784925618</v>
      </c>
      <c r="S289">
        <v>219.32591256639429</v>
      </c>
      <c r="T289">
        <v>6.5590903020600093</v>
      </c>
      <c r="AC289" t="s">
        <v>132</v>
      </c>
      <c r="AD289">
        <v>60.779353984768015</v>
      </c>
      <c r="AE289">
        <v>43.304315497629602</v>
      </c>
      <c r="AF289">
        <v>12.210770617527558</v>
      </c>
      <c r="AG289">
        <v>8.5044065566055629</v>
      </c>
      <c r="AH289">
        <v>0</v>
      </c>
      <c r="BQ289" t="s">
        <v>164</v>
      </c>
      <c r="BR289">
        <v>0</v>
      </c>
      <c r="BS289">
        <v>0</v>
      </c>
      <c r="BT289">
        <v>414.08611632869923</v>
      </c>
      <c r="BU289">
        <v>0</v>
      </c>
      <c r="BV289">
        <v>3536.1967902810411</v>
      </c>
      <c r="CB289" t="s">
        <v>235</v>
      </c>
      <c r="CC289">
        <v>91.084763530608313</v>
      </c>
      <c r="CD289">
        <v>144.83857391107321</v>
      </c>
      <c r="CE289">
        <v>387.41765403659736</v>
      </c>
      <c r="CF289">
        <v>228.44922542504585</v>
      </c>
      <c r="CG289">
        <v>200.44733425126537</v>
      </c>
    </row>
    <row r="290" spans="1:94" x14ac:dyDescent="0.2">
      <c r="B290" s="41" t="s">
        <v>354</v>
      </c>
      <c r="C290" s="41" t="s">
        <v>355</v>
      </c>
      <c r="D290" s="41" t="s">
        <v>356</v>
      </c>
      <c r="E290" s="41" t="s">
        <v>357</v>
      </c>
      <c r="F290" s="41" t="s">
        <v>365</v>
      </c>
      <c r="O290" t="s">
        <v>223</v>
      </c>
      <c r="P290">
        <f>P282-(SUM(P283:P289))</f>
        <v>144.91996345975349</v>
      </c>
      <c r="Q290">
        <f>Q282-(SUM(Q283:Q289))</f>
        <v>54.712240378744809</v>
      </c>
      <c r="R290">
        <f>R282-(SUM(R283:R289))</f>
        <v>86.588999071724629</v>
      </c>
      <c r="S290">
        <f>S282-(SUM(S283:S289))</f>
        <v>324.32627014348327</v>
      </c>
      <c r="T290">
        <f>T282-(SUM(T283:T289))</f>
        <v>4.5480066219233777</v>
      </c>
      <c r="AC290" t="s">
        <v>30</v>
      </c>
      <c r="AD290">
        <v>15.465079711999634</v>
      </c>
      <c r="AE290">
        <v>6.7133464850049922</v>
      </c>
      <c r="AF290">
        <v>0</v>
      </c>
      <c r="AG290">
        <v>0</v>
      </c>
      <c r="AH290">
        <v>0</v>
      </c>
      <c r="BQ290" t="s">
        <v>79</v>
      </c>
      <c r="BR290">
        <v>318.26877780527468</v>
      </c>
      <c r="BS290">
        <v>0</v>
      </c>
      <c r="BT290">
        <v>265.22483530355737</v>
      </c>
      <c r="BU290">
        <v>0</v>
      </c>
      <c r="BV290">
        <v>0</v>
      </c>
      <c r="CI290" s="41" t="s">
        <v>354</v>
      </c>
      <c r="CJ290">
        <v>61</v>
      </c>
      <c r="CK290" s="52" t="s">
        <v>507</v>
      </c>
      <c r="CL290" s="51">
        <v>0.98499999999999999</v>
      </c>
      <c r="CM290" s="51">
        <v>1.0920000000000001</v>
      </c>
      <c r="CN290" s="51">
        <v>1.284</v>
      </c>
      <c r="CO290" s="51">
        <v>1.2410000000000001</v>
      </c>
      <c r="CP290" s="51">
        <v>1.095</v>
      </c>
    </row>
    <row r="291" spans="1:94" x14ac:dyDescent="0.2">
      <c r="A291" s="41" t="s">
        <v>366</v>
      </c>
      <c r="B291">
        <f t="shared" ref="B291:F295" si="30">B282/1000</f>
        <v>6.1094811587981335</v>
      </c>
      <c r="C291">
        <f t="shared" si="30"/>
        <v>6.5922816242487565</v>
      </c>
      <c r="D291">
        <f t="shared" si="30"/>
        <v>4.5373749721645567</v>
      </c>
      <c r="E291">
        <f t="shared" si="30"/>
        <v>4.3278611001932497</v>
      </c>
      <c r="F291">
        <f t="shared" si="30"/>
        <v>8.1118819488157996</v>
      </c>
      <c r="O291" t="s">
        <v>367</v>
      </c>
      <c r="P291">
        <v>792.59481013973345</v>
      </c>
      <c r="Q291">
        <v>514.39284552229446</v>
      </c>
      <c r="R291">
        <v>1077.8928500641446</v>
      </c>
      <c r="S291">
        <v>2127.0992702081103</v>
      </c>
      <c r="T291">
        <v>1515.0811578768109</v>
      </c>
      <c r="AC291" t="s">
        <v>81</v>
      </c>
      <c r="AD291">
        <v>7.2827359508817429</v>
      </c>
      <c r="AE291">
        <v>33.05840833685911</v>
      </c>
      <c r="AF291">
        <v>121.34721628161282</v>
      </c>
      <c r="AG291">
        <v>122.24804935527146</v>
      </c>
      <c r="AH291">
        <v>135.83116595030162</v>
      </c>
      <c r="BQ291" t="s">
        <v>223</v>
      </c>
      <c r="BR291">
        <f>BR282-(SUM(BR283:BR290))</f>
        <v>2.743587183904026</v>
      </c>
      <c r="BS291">
        <f>BS282-(SUM(BS283:BS290))</f>
        <v>7.3127834050694673E-2</v>
      </c>
      <c r="BT291">
        <f>BT282-(SUM(BT283:BT290))</f>
        <v>0.16380634827328322</v>
      </c>
      <c r="BU291">
        <f>BU282-(SUM(BU283:BU290))</f>
        <v>0</v>
      </c>
      <c r="BV291">
        <f>BV282-(SUM(BV283:BV290))</f>
        <v>0</v>
      </c>
      <c r="CI291" s="41" t="s">
        <v>355</v>
      </c>
      <c r="CJ291">
        <v>61</v>
      </c>
    </row>
    <row r="292" spans="1:94" x14ac:dyDescent="0.2">
      <c r="A292" s="41" t="s">
        <v>374</v>
      </c>
      <c r="B292">
        <f t="shared" si="30"/>
        <v>5.6187596789476384</v>
      </c>
      <c r="C292">
        <f t="shared" si="30"/>
        <v>4.9081680330972288</v>
      </c>
      <c r="D292">
        <f t="shared" si="30"/>
        <v>3.8493550576892246</v>
      </c>
      <c r="E292">
        <f t="shared" si="30"/>
        <v>2.4379190751714517</v>
      </c>
      <c r="F292">
        <f t="shared" si="30"/>
        <v>3.7980905732507284</v>
      </c>
      <c r="AC292" t="s">
        <v>32</v>
      </c>
      <c r="AD292">
        <v>417.3351782173325</v>
      </c>
      <c r="AE292">
        <v>1979.1017169899583</v>
      </c>
      <c r="AF292">
        <v>545.16343692900466</v>
      </c>
      <c r="AG292">
        <v>1653.5155982044498</v>
      </c>
      <c r="AH292">
        <v>11785.168253964752</v>
      </c>
      <c r="BJ292" t="s">
        <v>373</v>
      </c>
      <c r="BK292">
        <f>BK282/1000</f>
        <v>6.626253906621046</v>
      </c>
      <c r="BL292">
        <f>BL282/1000</f>
        <v>4.6995297320666198</v>
      </c>
      <c r="BM292">
        <f>BM282/1000</f>
        <v>2.0694851631826992</v>
      </c>
      <c r="BN292">
        <f>BN282/1000</f>
        <v>2.6339470039559858</v>
      </c>
      <c r="BO292">
        <f>BO282/1000</f>
        <v>2.2443152359150829</v>
      </c>
      <c r="CI292" s="41" t="s">
        <v>356</v>
      </c>
      <c r="CJ292">
        <v>54</v>
      </c>
    </row>
    <row r="293" spans="1:94" x14ac:dyDescent="0.2">
      <c r="A293" s="41" t="s">
        <v>375</v>
      </c>
      <c r="B293">
        <f t="shared" si="30"/>
        <v>0.20804414062500001</v>
      </c>
      <c r="C293">
        <f t="shared" si="30"/>
        <v>1.0039714285714287</v>
      </c>
      <c r="D293">
        <f t="shared" si="30"/>
        <v>0.1879605</v>
      </c>
      <c r="E293">
        <f t="shared" si="30"/>
        <v>0.32639999999999997</v>
      </c>
      <c r="F293">
        <f t="shared" si="30"/>
        <v>3.0570249999999994</v>
      </c>
      <c r="O293" t="s">
        <v>370</v>
      </c>
      <c r="P293">
        <v>3972.3621107973095</v>
      </c>
      <c r="Q293">
        <v>842.7688362299748</v>
      </c>
      <c r="R293">
        <v>978.0768216064663</v>
      </c>
      <c r="S293">
        <v>2222.9018672874231</v>
      </c>
      <c r="T293">
        <v>0</v>
      </c>
      <c r="AC293" t="s">
        <v>223</v>
      </c>
      <c r="BJ293" t="s">
        <v>18</v>
      </c>
      <c r="BK293">
        <f t="shared" ref="BK293:BO296" si="31">BK283/1000</f>
        <v>0.24544449518925088</v>
      </c>
      <c r="BL293">
        <f t="shared" si="31"/>
        <v>9.0967807077122348E-2</v>
      </c>
      <c r="BM293">
        <f t="shared" si="31"/>
        <v>8.4824356262091782E-3</v>
      </c>
      <c r="BN293">
        <f t="shared" si="31"/>
        <v>5.3015222663807357E-2</v>
      </c>
      <c r="BO293">
        <f t="shared" si="31"/>
        <v>0</v>
      </c>
      <c r="BQ293" t="s">
        <v>367</v>
      </c>
      <c r="BR293">
        <v>172.26713531994341</v>
      </c>
      <c r="BS293">
        <v>192.68346490870942</v>
      </c>
      <c r="BT293">
        <v>2383.5212515248018</v>
      </c>
      <c r="BU293">
        <v>718.60303591505021</v>
      </c>
      <c r="BV293">
        <v>2965.9252056277182</v>
      </c>
      <c r="CB293" t="s">
        <v>234</v>
      </c>
      <c r="CC293">
        <f>CC282/1000</f>
        <v>0.62884858062166105</v>
      </c>
      <c r="CD293">
        <f>CD282/1000</f>
        <v>0.58677975124031279</v>
      </c>
      <c r="CE293">
        <f>CE282/1000</f>
        <v>1.2316036898325147</v>
      </c>
      <c r="CF293">
        <f>CF282/1000</f>
        <v>1.4436966809000751</v>
      </c>
      <c r="CG293">
        <f>CG282/1000</f>
        <v>0.4710783976601125</v>
      </c>
      <c r="CI293" s="41" t="s">
        <v>357</v>
      </c>
      <c r="CJ293">
        <v>41</v>
      </c>
    </row>
    <row r="294" spans="1:94" x14ac:dyDescent="0.2">
      <c r="A294" s="41" t="s">
        <v>376</v>
      </c>
      <c r="B294">
        <f t="shared" si="30"/>
        <v>4.8228938289625441E-2</v>
      </c>
      <c r="C294">
        <f t="shared" si="30"/>
        <v>0.18807270314294988</v>
      </c>
      <c r="D294">
        <f t="shared" si="30"/>
        <v>0.19171679345876683</v>
      </c>
      <c r="E294">
        <f t="shared" si="30"/>
        <v>1.2014768999504091</v>
      </c>
      <c r="F294">
        <f t="shared" si="30"/>
        <v>0.83929870729721578</v>
      </c>
      <c r="O294" t="s">
        <v>371</v>
      </c>
      <c r="P294">
        <f>SUM(P286:P288)</f>
        <v>951.32928644948106</v>
      </c>
      <c r="Q294">
        <f>SUM(Q286:Q288)</f>
        <v>1395.9615910962523</v>
      </c>
      <c r="R294">
        <f>SUM(R286:R288)</f>
        <v>2255.8042387608575</v>
      </c>
      <c r="S294">
        <f>SUM(S286:S288)</f>
        <v>4842.3828707082848</v>
      </c>
      <c r="T294">
        <f>SUM(T286:T288)</f>
        <v>3668.8631492925315</v>
      </c>
      <c r="BJ294" t="s">
        <v>29</v>
      </c>
      <c r="BK294">
        <f t="shared" si="31"/>
        <v>6.3771248411192989</v>
      </c>
      <c r="BL294">
        <f t="shared" si="31"/>
        <v>4.6084882957466426</v>
      </c>
      <c r="BM294">
        <f t="shared" si="31"/>
        <v>2.0601144896325514</v>
      </c>
      <c r="BN294">
        <f t="shared" si="31"/>
        <v>2.5807534456181198</v>
      </c>
      <c r="BO294">
        <f t="shared" si="31"/>
        <v>2.2441334309722789</v>
      </c>
      <c r="CB294" t="s">
        <v>121</v>
      </c>
      <c r="CC294">
        <f t="shared" ref="CC294:CG300" si="32">CC283/1000</f>
        <v>0.10107123141898974</v>
      </c>
      <c r="CD294">
        <f t="shared" si="32"/>
        <v>0.12165921243239115</v>
      </c>
      <c r="CE294">
        <f t="shared" si="32"/>
        <v>8.3050707754616676E-2</v>
      </c>
      <c r="CF294">
        <f t="shared" si="32"/>
        <v>0.20188689547481803</v>
      </c>
      <c r="CG294">
        <f t="shared" si="32"/>
        <v>0.10656601897265737</v>
      </c>
      <c r="CI294" s="41" t="s">
        <v>365</v>
      </c>
      <c r="CJ294">
        <v>39</v>
      </c>
    </row>
    <row r="295" spans="1:94" x14ac:dyDescent="0.2">
      <c r="A295" s="41" t="s">
        <v>377</v>
      </c>
      <c r="B295">
        <f t="shared" si="30"/>
        <v>0.16115183333769756</v>
      </c>
      <c r="C295">
        <f t="shared" si="30"/>
        <v>0.32158157357918848</v>
      </c>
      <c r="D295">
        <f t="shared" si="30"/>
        <v>0</v>
      </c>
      <c r="E295">
        <f t="shared" si="30"/>
        <v>0</v>
      </c>
      <c r="F295">
        <f t="shared" si="30"/>
        <v>0</v>
      </c>
      <c r="O295" t="s">
        <v>369</v>
      </c>
      <c r="P295">
        <f>SUM(P283:P284)</f>
        <v>1150.1449091365409</v>
      </c>
      <c r="Q295">
        <f>SUM(Q283:Q284)</f>
        <v>695.54788045471264</v>
      </c>
      <c r="R295">
        <f>SUM(R283:R284)</f>
        <v>205.46578653614577</v>
      </c>
      <c r="S295">
        <f>SUM(S283:S284)</f>
        <v>113.41285258509315</v>
      </c>
      <c r="T295">
        <f>SUM(T283:T284)</f>
        <v>675.68570433086165</v>
      </c>
      <c r="AC295" t="s">
        <v>367</v>
      </c>
      <c r="AD295">
        <v>274.96440718350942</v>
      </c>
      <c r="AE295">
        <v>907.45991557957962</v>
      </c>
      <c r="AF295">
        <v>772.39033321892089</v>
      </c>
      <c r="AG295">
        <v>1956.9775417111709</v>
      </c>
      <c r="AH295">
        <v>2193.0183639451993</v>
      </c>
      <c r="BJ295" t="s">
        <v>223</v>
      </c>
      <c r="BK295">
        <f t="shared" si="31"/>
        <v>3.6845703124954526E-3</v>
      </c>
      <c r="BL295">
        <f t="shared" si="31"/>
        <v>7.3629242854622137E-5</v>
      </c>
      <c r="BM295">
        <f t="shared" si="31"/>
        <v>8.8823792393850453E-4</v>
      </c>
      <c r="BN295">
        <f t="shared" si="31"/>
        <v>1.7833567405887152E-4</v>
      </c>
      <c r="BO295">
        <f t="shared" si="31"/>
        <v>1.8180494280386483E-4</v>
      </c>
      <c r="BQ295" t="s">
        <v>21</v>
      </c>
      <c r="BR295">
        <f>SUM(BR287:BR288)</f>
        <v>0</v>
      </c>
      <c r="BS295">
        <f>SUM(BS287:BS288)</f>
        <v>179.94566660396785</v>
      </c>
      <c r="BT295">
        <f>SUM(BT287:BT288)</f>
        <v>3269.2013277522042</v>
      </c>
      <c r="BU295">
        <f>SUM(BU287:BU288)</f>
        <v>335.52120416712143</v>
      </c>
      <c r="BV295">
        <f>SUM(BV287:BV288)</f>
        <v>3463.2200966913715</v>
      </c>
      <c r="CB295" t="s">
        <v>54</v>
      </c>
      <c r="CC295">
        <f t="shared" si="32"/>
        <v>0.46401747840472513</v>
      </c>
      <c r="CD295">
        <f t="shared" si="32"/>
        <v>0.39586829255008316</v>
      </c>
      <c r="CE295">
        <f t="shared" si="32"/>
        <v>0.93741679530833222</v>
      </c>
      <c r="CF295">
        <f t="shared" si="32"/>
        <v>0.90132998121088592</v>
      </c>
      <c r="CG295">
        <f t="shared" si="32"/>
        <v>0.13354593001689555</v>
      </c>
    </row>
    <row r="296" spans="1:94" x14ac:dyDescent="0.2">
      <c r="A296" s="41" t="s">
        <v>223</v>
      </c>
      <c r="B296">
        <f t="shared" ref="B296:F297" si="33">B287/1000</f>
        <v>7.3296567598172255E-2</v>
      </c>
      <c r="C296">
        <f t="shared" si="33"/>
        <v>0.17048788585796046</v>
      </c>
      <c r="D296">
        <f t="shared" si="33"/>
        <v>0.30834262101656534</v>
      </c>
      <c r="E296">
        <f t="shared" si="33"/>
        <v>0.3620651250713886</v>
      </c>
      <c r="F296">
        <f t="shared" si="33"/>
        <v>0.41746766826785553</v>
      </c>
      <c r="O296" t="s">
        <v>372</v>
      </c>
      <c r="P296">
        <v>77.283531576611324</v>
      </c>
      <c r="Q296">
        <v>26.689940165061671</v>
      </c>
      <c r="R296">
        <v>24.459536784925618</v>
      </c>
      <c r="S296">
        <v>219.32591256639429</v>
      </c>
      <c r="T296">
        <v>6.5590903020600093</v>
      </c>
      <c r="BK296">
        <f t="shared" si="31"/>
        <v>0</v>
      </c>
      <c r="BL296">
        <f t="shared" si="31"/>
        <v>0</v>
      </c>
      <c r="BM296">
        <f t="shared" si="31"/>
        <v>0</v>
      </c>
      <c r="BN296">
        <f t="shared" si="31"/>
        <v>0</v>
      </c>
      <c r="BO296">
        <f t="shared" si="31"/>
        <v>0</v>
      </c>
      <c r="BQ296" t="s">
        <v>68</v>
      </c>
      <c r="BR296">
        <f>SUM(BR283:BR286,BR289)</f>
        <v>65.90231539885454</v>
      </c>
      <c r="BS296">
        <f>SUM(BS283:BS286,BS289)</f>
        <v>106.08687453971187</v>
      </c>
      <c r="BT296">
        <f>SUM(BT283:BT286,BT289)</f>
        <v>1551.0950012352421</v>
      </c>
      <c r="BU296">
        <f>SUM(BU283:BU286,BU289)</f>
        <v>1011.4929246992521</v>
      </c>
      <c r="BV296">
        <f>SUM(BV283:BV286,BV289)</f>
        <v>4625.5234663654737</v>
      </c>
      <c r="CB296" t="s">
        <v>100</v>
      </c>
      <c r="CC296">
        <f t="shared" si="32"/>
        <v>1.1541389328325703E-2</v>
      </c>
      <c r="CD296">
        <f t="shared" si="32"/>
        <v>2.2027987849541689E-2</v>
      </c>
      <c r="CE296">
        <f t="shared" si="32"/>
        <v>0.18009563657015656</v>
      </c>
      <c r="CF296">
        <f t="shared" si="32"/>
        <v>0.21193734237536782</v>
      </c>
      <c r="CG296">
        <f t="shared" si="32"/>
        <v>0.20202345642194847</v>
      </c>
    </row>
    <row r="297" spans="1:94" x14ac:dyDescent="0.2">
      <c r="A297" s="41" t="s">
        <v>367</v>
      </c>
      <c r="B297">
        <f t="shared" si="33"/>
        <v>0.49433525961182084</v>
      </c>
      <c r="C297">
        <f t="shared" si="33"/>
        <v>0.62928821140559732</v>
      </c>
      <c r="D297">
        <f t="shared" si="33"/>
        <v>0.60563043784591108</v>
      </c>
      <c r="E297">
        <f t="shared" si="33"/>
        <v>0.93766456768587159</v>
      </c>
      <c r="F297">
        <f t="shared" si="33"/>
        <v>1.8602540895298079</v>
      </c>
      <c r="O297" t="s">
        <v>223</v>
      </c>
      <c r="P297">
        <v>144.91996345975349</v>
      </c>
      <c r="Q297">
        <v>54.712240378744809</v>
      </c>
      <c r="R297">
        <v>86.588999071724629</v>
      </c>
      <c r="S297">
        <v>324.32627014348327</v>
      </c>
      <c r="T297">
        <v>4.5480066219233777</v>
      </c>
      <c r="AC297" t="s">
        <v>28</v>
      </c>
      <c r="AD297">
        <f>SUM(AD284,AD287)</f>
        <v>219.79707233736869</v>
      </c>
      <c r="AE297">
        <f>SUM(AE284,AE287)</f>
        <v>331.77052947232607</v>
      </c>
      <c r="AF297">
        <f>SUM(AF284,AF287)</f>
        <v>513.87153322019196</v>
      </c>
      <c r="AG297">
        <f>SUM(AG284,AG287)</f>
        <v>160.56904272555491</v>
      </c>
      <c r="AH297">
        <f>SUM(AH284,AH287)</f>
        <v>1028.5057842970111</v>
      </c>
      <c r="BJ297" t="s">
        <v>367</v>
      </c>
      <c r="BK297">
        <f>BK287/1000</f>
        <v>0.65091011602251347</v>
      </c>
      <c r="BL297">
        <f>BL287/1000</f>
        <v>0.89085233377294482</v>
      </c>
      <c r="BM297">
        <f>BM287/1000</f>
        <v>0.83420544617705072</v>
      </c>
      <c r="BN297">
        <f>BN287/1000</f>
        <v>0.56969695374957108</v>
      </c>
      <c r="BO297">
        <f>BO287/1000</f>
        <v>0.74223727603488199</v>
      </c>
      <c r="CB297" t="s">
        <v>27</v>
      </c>
      <c r="CC297">
        <f t="shared" si="32"/>
        <v>5.20972135726257E-2</v>
      </c>
      <c r="CD297">
        <f t="shared" si="32"/>
        <v>4.6883541925697922E-2</v>
      </c>
      <c r="CE297">
        <f t="shared" si="32"/>
        <v>2.9251354086350777E-2</v>
      </c>
      <c r="CF297">
        <f t="shared" si="32"/>
        <v>0.12854246183900359</v>
      </c>
      <c r="CG297">
        <f t="shared" si="32"/>
        <v>2.894299224861116E-2</v>
      </c>
    </row>
    <row r="298" spans="1:94" x14ac:dyDescent="0.2">
      <c r="O298" t="s">
        <v>367</v>
      </c>
      <c r="P298">
        <v>792.59481013973345</v>
      </c>
      <c r="Q298">
        <v>514.39284552229446</v>
      </c>
      <c r="R298">
        <v>1077.8928500641446</v>
      </c>
      <c r="S298">
        <v>2127.0992702081103</v>
      </c>
      <c r="T298">
        <v>1515.0811578768109</v>
      </c>
      <c r="AC298" t="s">
        <v>118</v>
      </c>
      <c r="AD298">
        <f>SUM(AD285:AD286,AD288:AD291)</f>
        <v>526.71615911582728</v>
      </c>
      <c r="AE298">
        <f>SUM(AE285:AE286,AE288:AE291)</f>
        <v>558.5337852384057</v>
      </c>
      <c r="AF298">
        <f>SUM(AF285:AF286,AF288:AF291)</f>
        <v>342.78720302992446</v>
      </c>
      <c r="AG298">
        <f>SUM(AG285:AG286,AG288:AG291)</f>
        <v>460.99540670688583</v>
      </c>
      <c r="AH298">
        <f>SUM(AH285:AH286,AH288:AH291)</f>
        <v>726.45129658432404</v>
      </c>
      <c r="CB298" t="s">
        <v>223</v>
      </c>
      <c r="CC298">
        <f t="shared" si="32"/>
        <v>1.2126789699470918E-4</v>
      </c>
      <c r="CD298">
        <f t="shared" si="32"/>
        <v>3.4071648259885023E-4</v>
      </c>
      <c r="CE298">
        <f t="shared" si="32"/>
        <v>1.789196113058324E-3</v>
      </c>
      <c r="CF298">
        <f t="shared" si="32"/>
        <v>0</v>
      </c>
      <c r="CG298">
        <f t="shared" si="32"/>
        <v>0</v>
      </c>
    </row>
    <row r="299" spans="1:94" x14ac:dyDescent="0.2">
      <c r="CC299">
        <f t="shared" si="32"/>
        <v>0</v>
      </c>
      <c r="CD299">
        <f t="shared" si="32"/>
        <v>0</v>
      </c>
      <c r="CE299">
        <f t="shared" si="32"/>
        <v>0</v>
      </c>
      <c r="CF299">
        <f t="shared" si="32"/>
        <v>0</v>
      </c>
      <c r="CG299">
        <f t="shared" si="32"/>
        <v>0</v>
      </c>
    </row>
    <row r="300" spans="1:94" x14ac:dyDescent="0.2">
      <c r="BQ300" t="s">
        <v>20</v>
      </c>
      <c r="BR300">
        <f>BR282/1000</f>
        <v>0.38691468038803323</v>
      </c>
      <c r="BS300">
        <f>BS282/1000</f>
        <v>0.28610566897773043</v>
      </c>
      <c r="BT300">
        <f>BT282/1000</f>
        <v>5.085684970639277</v>
      </c>
      <c r="BU300">
        <f>BU282/1000</f>
        <v>1.3470141288663735</v>
      </c>
      <c r="BV300">
        <f>BV282/1000</f>
        <v>8.0887435630568447</v>
      </c>
      <c r="CB300" t="s">
        <v>235</v>
      </c>
      <c r="CC300">
        <f t="shared" si="32"/>
        <v>9.108476353060832E-2</v>
      </c>
      <c r="CD300">
        <f t="shared" si="32"/>
        <v>0.14483857391107322</v>
      </c>
      <c r="CE300">
        <f t="shared" si="32"/>
        <v>0.38741765403659734</v>
      </c>
      <c r="CF300">
        <f t="shared" si="32"/>
        <v>0.22844922542504587</v>
      </c>
      <c r="CG300">
        <f t="shared" si="32"/>
        <v>0.20044733425126537</v>
      </c>
    </row>
    <row r="301" spans="1:94" x14ac:dyDescent="0.2">
      <c r="O301" t="s">
        <v>370</v>
      </c>
      <c r="P301">
        <f t="shared" ref="P301:T304" si="34">P293/1000</f>
        <v>3.9723621107973095</v>
      </c>
      <c r="Q301">
        <f t="shared" si="34"/>
        <v>0.84276883622997478</v>
      </c>
      <c r="R301">
        <f t="shared" si="34"/>
        <v>0.97807682160646625</v>
      </c>
      <c r="S301">
        <f t="shared" si="34"/>
        <v>2.222901867287423</v>
      </c>
      <c r="T301">
        <f t="shared" si="34"/>
        <v>0</v>
      </c>
      <c r="AC301" t="s">
        <v>23</v>
      </c>
      <c r="AD301">
        <f t="shared" ref="AD301:AH311" si="35">AD282/1000</f>
        <v>2.1384328503366357</v>
      </c>
      <c r="AE301">
        <f t="shared" si="35"/>
        <v>4.088178906430084</v>
      </c>
      <c r="AF301">
        <f t="shared" si="35"/>
        <v>3.3989562849884818</v>
      </c>
      <c r="AG301">
        <f t="shared" si="35"/>
        <v>5.3499018934890223</v>
      </c>
      <c r="AH301">
        <f t="shared" si="35"/>
        <v>15.771830035875784</v>
      </c>
      <c r="BQ301" t="s">
        <v>156</v>
      </c>
      <c r="BR301">
        <f t="shared" ref="BR301:BV311" si="36">BR283/1000</f>
        <v>2.6852980461432658E-2</v>
      </c>
      <c r="BS301">
        <f t="shared" si="36"/>
        <v>0</v>
      </c>
      <c r="BT301">
        <f t="shared" si="36"/>
        <v>0</v>
      </c>
      <c r="BU301">
        <f t="shared" si="36"/>
        <v>0</v>
      </c>
      <c r="BV301">
        <f t="shared" si="36"/>
        <v>0</v>
      </c>
      <c r="CI301" s="41"/>
      <c r="CJ301" s="41"/>
    </row>
    <row r="302" spans="1:94" x14ac:dyDescent="0.2">
      <c r="O302" t="s">
        <v>371</v>
      </c>
      <c r="P302">
        <f t="shared" si="34"/>
        <v>0.95132928644948112</v>
      </c>
      <c r="Q302">
        <f t="shared" si="34"/>
        <v>1.3959615910962522</v>
      </c>
      <c r="R302">
        <f t="shared" si="34"/>
        <v>2.2558042387608577</v>
      </c>
      <c r="S302">
        <f t="shared" si="34"/>
        <v>4.8423828707082848</v>
      </c>
      <c r="T302">
        <f t="shared" si="34"/>
        <v>3.6688631492925317</v>
      </c>
      <c r="AC302" t="s">
        <v>89</v>
      </c>
      <c r="AD302">
        <f t="shared" si="35"/>
        <v>0.10680910797365217</v>
      </c>
      <c r="AE302">
        <f t="shared" si="35"/>
        <v>0.58303442238622083</v>
      </c>
      <c r="AF302">
        <f t="shared" si="35"/>
        <v>0.31788272369044612</v>
      </c>
      <c r="AG302">
        <f t="shared" si="35"/>
        <v>0.56964857585947826</v>
      </c>
      <c r="AH302">
        <f t="shared" si="35"/>
        <v>1.3282393833365795</v>
      </c>
      <c r="BQ302" t="s">
        <v>96</v>
      </c>
      <c r="BR302">
        <f t="shared" si="36"/>
        <v>0</v>
      </c>
      <c r="BS302">
        <f t="shared" si="36"/>
        <v>0</v>
      </c>
      <c r="BT302">
        <f t="shared" si="36"/>
        <v>0.43020288193444745</v>
      </c>
      <c r="BU302">
        <f t="shared" si="36"/>
        <v>0</v>
      </c>
      <c r="BV302">
        <f t="shared" si="36"/>
        <v>0</v>
      </c>
    </row>
    <row r="303" spans="1:94" x14ac:dyDescent="0.2">
      <c r="O303" t="s">
        <v>369</v>
      </c>
      <c r="P303">
        <f t="shared" si="34"/>
        <v>1.150144909136541</v>
      </c>
      <c r="Q303">
        <f t="shared" si="34"/>
        <v>0.69554788045471261</v>
      </c>
      <c r="R303">
        <f t="shared" si="34"/>
        <v>0.20546578653614578</v>
      </c>
      <c r="S303">
        <f t="shared" si="34"/>
        <v>0.11341285258509315</v>
      </c>
      <c r="T303">
        <f t="shared" si="34"/>
        <v>0.67568570433086161</v>
      </c>
      <c r="AC303" t="s">
        <v>60</v>
      </c>
      <c r="AD303">
        <f t="shared" si="35"/>
        <v>5.5182228587368681E-2</v>
      </c>
      <c r="AE303">
        <f t="shared" si="35"/>
        <v>0.1393767794723261</v>
      </c>
      <c r="AF303">
        <f t="shared" si="35"/>
        <v>7.9871533220191929E-2</v>
      </c>
      <c r="AG303">
        <f t="shared" si="35"/>
        <v>0.16056904272555492</v>
      </c>
      <c r="AH303">
        <f t="shared" si="35"/>
        <v>0.72711689540812219</v>
      </c>
      <c r="BQ303" t="s">
        <v>69</v>
      </c>
      <c r="BR303">
        <f t="shared" si="36"/>
        <v>2.4816458255798469E-2</v>
      </c>
      <c r="BS303">
        <f t="shared" si="36"/>
        <v>9.0572992388712983E-2</v>
      </c>
      <c r="BT303">
        <f t="shared" si="36"/>
        <v>0.12166558506788197</v>
      </c>
      <c r="BU303">
        <f t="shared" si="36"/>
        <v>0.86669669128992921</v>
      </c>
      <c r="BV303">
        <f t="shared" si="36"/>
        <v>0.37719658670488959</v>
      </c>
    </row>
    <row r="304" spans="1:94" x14ac:dyDescent="0.2">
      <c r="O304" t="s">
        <v>372</v>
      </c>
      <c r="P304">
        <f t="shared" si="34"/>
        <v>7.7283531576611331E-2</v>
      </c>
      <c r="Q304">
        <f t="shared" si="34"/>
        <v>2.6689940165061671E-2</v>
      </c>
      <c r="R304">
        <f t="shared" si="34"/>
        <v>2.4459536784925618E-2</v>
      </c>
      <c r="S304">
        <f t="shared" si="34"/>
        <v>0.2193259125663943</v>
      </c>
      <c r="T304">
        <f t="shared" si="34"/>
        <v>6.559090302060009E-3</v>
      </c>
      <c r="AC304" t="s">
        <v>106</v>
      </c>
      <c r="AD304">
        <f t="shared" si="35"/>
        <v>0</v>
      </c>
      <c r="AE304">
        <f t="shared" si="35"/>
        <v>3.7292237839583438E-3</v>
      </c>
      <c r="AF304">
        <f t="shared" si="35"/>
        <v>2.7076277278832972E-3</v>
      </c>
      <c r="AG304">
        <f t="shared" si="35"/>
        <v>5.2209132975416815E-2</v>
      </c>
      <c r="AH304">
        <f t="shared" si="35"/>
        <v>7.5211881330091582E-3</v>
      </c>
      <c r="BQ304" t="s">
        <v>90</v>
      </c>
      <c r="BR304">
        <f t="shared" si="36"/>
        <v>1.4232876681623414E-2</v>
      </c>
      <c r="BS304">
        <f t="shared" si="36"/>
        <v>1.5513882150998881E-2</v>
      </c>
      <c r="BT304">
        <f t="shared" si="36"/>
        <v>0.58514041790421334</v>
      </c>
      <c r="BU304">
        <f t="shared" si="36"/>
        <v>0.14479623340932291</v>
      </c>
      <c r="BV304">
        <f t="shared" si="36"/>
        <v>0.71213008937954336</v>
      </c>
    </row>
    <row r="305" spans="15:74" x14ac:dyDescent="0.2">
      <c r="O305" t="s">
        <v>223</v>
      </c>
      <c r="P305">
        <f t="shared" ref="P305:T306" si="37">P297/1000</f>
        <v>0.1449199634597535</v>
      </c>
      <c r="Q305">
        <f t="shared" si="37"/>
        <v>5.4712240378744809E-2</v>
      </c>
      <c r="R305">
        <f t="shared" si="37"/>
        <v>8.6588999071724626E-2</v>
      </c>
      <c r="S305">
        <f t="shared" si="37"/>
        <v>0.32432627014348325</v>
      </c>
      <c r="T305">
        <f t="shared" si="37"/>
        <v>4.5480066219233777E-3</v>
      </c>
      <c r="AC305" t="s">
        <v>43</v>
      </c>
      <c r="AD305">
        <f t="shared" si="35"/>
        <v>0.10981638634808685</v>
      </c>
      <c r="AE305">
        <f t="shared" si="35"/>
        <v>0.10059355399654994</v>
      </c>
      <c r="AF305">
        <f t="shared" si="35"/>
        <v>3.2075609911495995E-2</v>
      </c>
      <c r="AG305">
        <f t="shared" si="35"/>
        <v>0.16365668457349838</v>
      </c>
      <c r="AH305">
        <f t="shared" si="35"/>
        <v>0.46825009350958263</v>
      </c>
      <c r="BQ305" t="s">
        <v>126</v>
      </c>
      <c r="BR305">
        <f t="shared" si="36"/>
        <v>0</v>
      </c>
      <c r="BS305">
        <f t="shared" si="36"/>
        <v>0</v>
      </c>
      <c r="BT305">
        <f t="shared" si="36"/>
        <v>1.5796461307274134</v>
      </c>
      <c r="BU305">
        <f t="shared" si="36"/>
        <v>0.33552120416712145</v>
      </c>
      <c r="BV305">
        <f t="shared" si="36"/>
        <v>3.4632200966913715</v>
      </c>
    </row>
    <row r="306" spans="15:74" x14ac:dyDescent="0.2">
      <c r="O306" t="s">
        <v>367</v>
      </c>
      <c r="P306">
        <f t="shared" si="37"/>
        <v>0.79259481013973343</v>
      </c>
      <c r="Q306">
        <f t="shared" si="37"/>
        <v>0.51439284552229447</v>
      </c>
      <c r="R306">
        <f t="shared" si="37"/>
        <v>1.0778928500641445</v>
      </c>
      <c r="S306">
        <f t="shared" si="37"/>
        <v>2.1270992702081104</v>
      </c>
      <c r="T306">
        <f t="shared" si="37"/>
        <v>1.5150811578768109</v>
      </c>
      <c r="AC306" t="s">
        <v>56</v>
      </c>
      <c r="AD306">
        <f t="shared" si="35"/>
        <v>0.16461484375000002</v>
      </c>
      <c r="AE306">
        <f t="shared" si="35"/>
        <v>0.19239375</v>
      </c>
      <c r="AF306">
        <f t="shared" si="35"/>
        <v>0.434</v>
      </c>
      <c r="AG306">
        <f t="shared" si="35"/>
        <v>0</v>
      </c>
      <c r="AH306">
        <f t="shared" si="35"/>
        <v>0.30138888888888893</v>
      </c>
      <c r="BQ306" t="s">
        <v>165</v>
      </c>
      <c r="BR306">
        <f t="shared" si="36"/>
        <v>0</v>
      </c>
      <c r="BS306">
        <f t="shared" si="36"/>
        <v>0.17994566660396785</v>
      </c>
      <c r="BT306">
        <f t="shared" si="36"/>
        <v>1.6895551970247906</v>
      </c>
      <c r="BU306">
        <f t="shared" si="36"/>
        <v>0</v>
      </c>
      <c r="BV306">
        <f t="shared" si="36"/>
        <v>0</v>
      </c>
    </row>
    <row r="307" spans="15:74" x14ac:dyDescent="0.2">
      <c r="AC307" t="s">
        <v>37</v>
      </c>
      <c r="AD307">
        <f t="shared" si="35"/>
        <v>0.33337260312009109</v>
      </c>
      <c r="AE307">
        <f t="shared" si="35"/>
        <v>0.37113493713840379</v>
      </c>
      <c r="AF307">
        <f t="shared" si="35"/>
        <v>0.17444597849140481</v>
      </c>
      <c r="AG307">
        <f t="shared" si="35"/>
        <v>0.11437713324609361</v>
      </c>
      <c r="AH307">
        <f t="shared" si="35"/>
        <v>0.11484884899143065</v>
      </c>
      <c r="BQ307" t="s">
        <v>164</v>
      </c>
      <c r="BR307">
        <f t="shared" si="36"/>
        <v>0</v>
      </c>
      <c r="BS307">
        <f t="shared" si="36"/>
        <v>0</v>
      </c>
      <c r="BT307">
        <f t="shared" si="36"/>
        <v>0.41408611632869924</v>
      </c>
      <c r="BU307">
        <f t="shared" si="36"/>
        <v>0</v>
      </c>
      <c r="BV307">
        <f t="shared" si="36"/>
        <v>3.5361967902810409</v>
      </c>
    </row>
    <row r="308" spans="15:74" x14ac:dyDescent="0.2">
      <c r="AC308" t="s">
        <v>132</v>
      </c>
      <c r="AD308">
        <f t="shared" si="35"/>
        <v>6.0779353984768018E-2</v>
      </c>
      <c r="AE308">
        <f t="shared" si="35"/>
        <v>4.33043154976296E-2</v>
      </c>
      <c r="AF308">
        <f t="shared" si="35"/>
        <v>1.2210770617527558E-2</v>
      </c>
      <c r="AG308">
        <f t="shared" si="35"/>
        <v>8.5044065566055628E-3</v>
      </c>
      <c r="AH308">
        <f t="shared" si="35"/>
        <v>0</v>
      </c>
      <c r="BQ308" t="s">
        <v>79</v>
      </c>
      <c r="BR308">
        <f t="shared" si="36"/>
        <v>0.31826877780527468</v>
      </c>
      <c r="BS308">
        <f t="shared" si="36"/>
        <v>0</v>
      </c>
      <c r="BT308">
        <f t="shared" si="36"/>
        <v>0.26522483530355739</v>
      </c>
      <c r="BU308">
        <f t="shared" si="36"/>
        <v>0</v>
      </c>
      <c r="BV308">
        <f t="shared" si="36"/>
        <v>0</v>
      </c>
    </row>
    <row r="309" spans="15:74" x14ac:dyDescent="0.2">
      <c r="AC309" t="s">
        <v>30</v>
      </c>
      <c r="AD309">
        <f t="shared" si="35"/>
        <v>1.5465079711999634E-2</v>
      </c>
      <c r="AE309">
        <f t="shared" si="35"/>
        <v>6.7133464850049921E-3</v>
      </c>
      <c r="AF309">
        <f t="shared" si="35"/>
        <v>0</v>
      </c>
      <c r="AG309">
        <f t="shared" si="35"/>
        <v>0</v>
      </c>
      <c r="AH309">
        <f t="shared" si="35"/>
        <v>0</v>
      </c>
      <c r="BQ309" t="s">
        <v>223</v>
      </c>
      <c r="BR309">
        <f t="shared" si="36"/>
        <v>2.7435871839040261E-3</v>
      </c>
      <c r="BS309">
        <f t="shared" si="36"/>
        <v>7.3127834050694672E-5</v>
      </c>
      <c r="BT309">
        <f t="shared" si="36"/>
        <v>1.6380634827328322E-4</v>
      </c>
      <c r="BU309">
        <f t="shared" si="36"/>
        <v>0</v>
      </c>
      <c r="BV309">
        <f t="shared" si="36"/>
        <v>0</v>
      </c>
    </row>
    <row r="310" spans="15:74" x14ac:dyDescent="0.2">
      <c r="AC310" t="s">
        <v>81</v>
      </c>
      <c r="AD310">
        <f t="shared" si="35"/>
        <v>7.2827359508817425E-3</v>
      </c>
      <c r="AE310">
        <f t="shared" si="35"/>
        <v>3.3058408336859108E-2</v>
      </c>
      <c r="AF310">
        <f t="shared" si="35"/>
        <v>0.12134721628161281</v>
      </c>
      <c r="AG310">
        <f t="shared" si="35"/>
        <v>0.12224804935527146</v>
      </c>
      <c r="AH310">
        <f t="shared" si="35"/>
        <v>0.13583116595030162</v>
      </c>
      <c r="BR310">
        <f t="shared" si="36"/>
        <v>0</v>
      </c>
      <c r="BS310">
        <f t="shared" si="36"/>
        <v>0</v>
      </c>
      <c r="BT310">
        <f t="shared" si="36"/>
        <v>0</v>
      </c>
      <c r="BU310">
        <f t="shared" si="36"/>
        <v>0</v>
      </c>
      <c r="BV310">
        <f t="shared" si="36"/>
        <v>0</v>
      </c>
    </row>
    <row r="311" spans="15:74" x14ac:dyDescent="0.2">
      <c r="AC311" t="s">
        <v>32</v>
      </c>
      <c r="AD311">
        <f t="shared" si="35"/>
        <v>0.41733517821733251</v>
      </c>
      <c r="AE311">
        <f t="shared" si="35"/>
        <v>1.9791017169899583</v>
      </c>
      <c r="AF311">
        <f t="shared" si="35"/>
        <v>0.54516343692900471</v>
      </c>
      <c r="AG311">
        <f t="shared" si="35"/>
        <v>1.6535155982044498</v>
      </c>
      <c r="AH311">
        <f t="shared" si="35"/>
        <v>11.785168253964752</v>
      </c>
      <c r="BQ311" t="s">
        <v>367</v>
      </c>
      <c r="BR311">
        <f t="shared" si="36"/>
        <v>0.17226713531994339</v>
      </c>
      <c r="BS311">
        <f t="shared" si="36"/>
        <v>0.19268346490870941</v>
      </c>
      <c r="BT311">
        <f t="shared" si="36"/>
        <v>2.3835212515248019</v>
      </c>
      <c r="BU311">
        <f t="shared" si="36"/>
        <v>0.71860303591505026</v>
      </c>
      <c r="BV311">
        <f t="shared" si="36"/>
        <v>2.9659252056277183</v>
      </c>
    </row>
    <row r="312" spans="15:74" x14ac:dyDescent="0.2">
      <c r="AC312" t="s">
        <v>223</v>
      </c>
      <c r="AD312">
        <f>AD301-(SUM(AD302:AD311))</f>
        <v>0.8677753326924551</v>
      </c>
      <c r="AE312">
        <f>AE301-(SUM(AE302:AE311))</f>
        <v>0.63573845234317305</v>
      </c>
      <c r="AF312">
        <f>AF301-(SUM(AF302:AF311))</f>
        <v>1.6792513881189146</v>
      </c>
      <c r="AG312">
        <f>AG301-(SUM(AG302:AG311))</f>
        <v>2.5051732699926532</v>
      </c>
      <c r="AH312">
        <f>AH301-(SUM(AH302:AH311))</f>
        <v>0.90346531769311689</v>
      </c>
      <c r="BR312">
        <f t="shared" ref="BR312:BV314" si="38">BR294/1000</f>
        <v>0</v>
      </c>
      <c r="BS312">
        <f t="shared" si="38"/>
        <v>0</v>
      </c>
      <c r="BT312">
        <f t="shared" si="38"/>
        <v>0</v>
      </c>
      <c r="BU312">
        <f t="shared" si="38"/>
        <v>0</v>
      </c>
      <c r="BV312">
        <f t="shared" si="38"/>
        <v>0</v>
      </c>
    </row>
    <row r="313" spans="15:74" x14ac:dyDescent="0.2">
      <c r="AD313">
        <f t="shared" ref="AD313:AH315" si="39">AD294/1000</f>
        <v>0</v>
      </c>
      <c r="AE313">
        <f t="shared" si="39"/>
        <v>0</v>
      </c>
      <c r="AF313">
        <f t="shared" si="39"/>
        <v>0</v>
      </c>
      <c r="AG313">
        <f t="shared" si="39"/>
        <v>0</v>
      </c>
      <c r="AH313">
        <f t="shared" si="39"/>
        <v>0</v>
      </c>
      <c r="BQ313" t="s">
        <v>21</v>
      </c>
      <c r="BR313">
        <f t="shared" si="38"/>
        <v>0</v>
      </c>
      <c r="BS313">
        <f t="shared" si="38"/>
        <v>0.17994566660396785</v>
      </c>
      <c r="BT313">
        <f t="shared" si="38"/>
        <v>3.2692013277522043</v>
      </c>
      <c r="BU313">
        <f t="shared" si="38"/>
        <v>0.33552120416712145</v>
      </c>
      <c r="BV313">
        <f t="shared" si="38"/>
        <v>3.4632200966913715</v>
      </c>
    </row>
    <row r="314" spans="15:74" x14ac:dyDescent="0.2">
      <c r="AC314" t="s">
        <v>367</v>
      </c>
      <c r="AD314">
        <f t="shared" si="39"/>
        <v>0.2749644071835094</v>
      </c>
      <c r="AE314">
        <f t="shared" si="39"/>
        <v>0.90745991557957961</v>
      </c>
      <c r="AF314">
        <f t="shared" si="39"/>
        <v>0.77239033321892092</v>
      </c>
      <c r="AG314">
        <f t="shared" si="39"/>
        <v>1.956977541711171</v>
      </c>
      <c r="AH314">
        <f t="shared" si="39"/>
        <v>2.1930183639451992</v>
      </c>
      <c r="BQ314" t="s">
        <v>68</v>
      </c>
      <c r="BR314">
        <f t="shared" si="38"/>
        <v>6.5902315398854536E-2</v>
      </c>
      <c r="BS314">
        <f t="shared" si="38"/>
        <v>0.10608687453971187</v>
      </c>
      <c r="BT314">
        <f t="shared" si="38"/>
        <v>1.551095001235242</v>
      </c>
      <c r="BU314">
        <f t="shared" si="38"/>
        <v>1.0114929246992521</v>
      </c>
      <c r="BV314">
        <f t="shared" si="38"/>
        <v>4.6255234663654736</v>
      </c>
    </row>
    <row r="315" spans="15:74" x14ac:dyDescent="0.2">
      <c r="AD315">
        <f t="shared" si="39"/>
        <v>0</v>
      </c>
      <c r="AE315">
        <f t="shared" si="39"/>
        <v>0</v>
      </c>
      <c r="AF315">
        <f t="shared" si="39"/>
        <v>0</v>
      </c>
      <c r="AG315">
        <f t="shared" si="39"/>
        <v>0</v>
      </c>
      <c r="AH315">
        <f t="shared" si="39"/>
        <v>0</v>
      </c>
    </row>
    <row r="316" spans="15:74" x14ac:dyDescent="0.2">
      <c r="AC316" t="s">
        <v>28</v>
      </c>
      <c r="AD316">
        <f t="shared" ref="AD316:AH317" si="40">AD297/1000</f>
        <v>0.2197970723373687</v>
      </c>
      <c r="AE316">
        <f t="shared" si="40"/>
        <v>0.33177052947232605</v>
      </c>
      <c r="AF316">
        <f t="shared" si="40"/>
        <v>0.51387153322019197</v>
      </c>
      <c r="AG316">
        <f t="shared" si="40"/>
        <v>0.16056904272555492</v>
      </c>
      <c r="AH316">
        <f t="shared" si="40"/>
        <v>1.0285057842970111</v>
      </c>
    </row>
    <row r="317" spans="15:74" x14ac:dyDescent="0.2">
      <c r="AC317" t="s">
        <v>118</v>
      </c>
      <c r="AD317">
        <f t="shared" si="40"/>
        <v>0.52671615911582725</v>
      </c>
      <c r="AE317">
        <f t="shared" si="40"/>
        <v>0.55853378523840569</v>
      </c>
      <c r="AF317">
        <f t="shared" si="40"/>
        <v>0.34278720302992444</v>
      </c>
      <c r="AG317">
        <f t="shared" si="40"/>
        <v>0.46099540670688582</v>
      </c>
      <c r="AH317">
        <f t="shared" si="40"/>
        <v>0.72645129658432406</v>
      </c>
    </row>
  </sheetData>
  <phoneticPr fontId="0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5"/>
  <sheetViews>
    <sheetView topLeftCell="A281" workbookViewId="0">
      <selection activeCell="M304" sqref="M304:O315"/>
    </sheetView>
  </sheetViews>
  <sheetFormatPr defaultColWidth="8.85546875" defaultRowHeight="12.75" x14ac:dyDescent="0.2"/>
  <cols>
    <col min="13" max="13" width="9.28515625" bestFit="1" customWidth="1"/>
    <col min="14" max="14" width="10.42578125" bestFit="1" customWidth="1"/>
    <col min="15" max="15" width="9.28515625" bestFit="1" customWidth="1"/>
  </cols>
  <sheetData>
    <row r="1" spans="1:36" ht="30" x14ac:dyDescent="0.4">
      <c r="A1" s="45" t="s">
        <v>227</v>
      </c>
    </row>
    <row r="3" spans="1:36" x14ac:dyDescent="0.2">
      <c r="A3" t="s">
        <v>222</v>
      </c>
      <c r="C3" t="s">
        <v>6</v>
      </c>
    </row>
    <row r="4" spans="1:36" x14ac:dyDescent="0.2">
      <c r="A4" t="s">
        <v>122</v>
      </c>
      <c r="B4" t="s">
        <v>0</v>
      </c>
      <c r="C4" t="s">
        <v>14</v>
      </c>
      <c r="D4" t="s">
        <v>193</v>
      </c>
      <c r="E4" t="s">
        <v>28</v>
      </c>
      <c r="F4" t="s">
        <v>200</v>
      </c>
      <c r="G4" t="s">
        <v>194</v>
      </c>
      <c r="H4" t="s">
        <v>199</v>
      </c>
      <c r="I4" t="s">
        <v>68</v>
      </c>
      <c r="J4" t="s">
        <v>40</v>
      </c>
      <c r="K4" t="s">
        <v>195</v>
      </c>
      <c r="L4" t="s">
        <v>91</v>
      </c>
      <c r="M4" t="s">
        <v>119</v>
      </c>
      <c r="N4" t="s">
        <v>72</v>
      </c>
      <c r="O4" t="s">
        <v>88</v>
      </c>
      <c r="P4" t="s">
        <v>31</v>
      </c>
      <c r="Q4" t="s">
        <v>47</v>
      </c>
      <c r="R4" t="s">
        <v>118</v>
      </c>
      <c r="S4" t="s">
        <v>33</v>
      </c>
      <c r="T4" t="s">
        <v>104</v>
      </c>
      <c r="U4" t="s">
        <v>49</v>
      </c>
      <c r="V4" t="s">
        <v>62</v>
      </c>
      <c r="W4" t="s">
        <v>74</v>
      </c>
      <c r="X4" t="s">
        <v>102</v>
      </c>
      <c r="Y4" t="s">
        <v>198</v>
      </c>
      <c r="Z4" t="s">
        <v>38</v>
      </c>
      <c r="AA4" t="s">
        <v>24</v>
      </c>
      <c r="AB4" t="s">
        <v>17</v>
      </c>
      <c r="AC4" t="s">
        <v>70</v>
      </c>
      <c r="AD4" t="s">
        <v>51</v>
      </c>
      <c r="AE4" t="s">
        <v>201</v>
      </c>
      <c r="AF4" t="s">
        <v>197</v>
      </c>
      <c r="AG4" t="s">
        <v>58</v>
      </c>
      <c r="AH4" t="s">
        <v>78</v>
      </c>
      <c r="AI4" t="s">
        <v>203</v>
      </c>
      <c r="AJ4" t="s">
        <v>64</v>
      </c>
    </row>
    <row r="5" spans="1:36" x14ac:dyDescent="0.2">
      <c r="C5">
        <v>863.26533113319408</v>
      </c>
      <c r="D5">
        <v>9.627983548369122E-2</v>
      </c>
      <c r="E5">
        <v>5435.0757328557656</v>
      </c>
      <c r="F5">
        <v>1.2090773809523809</v>
      </c>
      <c r="G5">
        <v>5.8867339152953768</v>
      </c>
      <c r="H5">
        <v>1.5933018569645701E-3</v>
      </c>
      <c r="I5">
        <v>411.99538733632932</v>
      </c>
      <c r="J5">
        <v>38.212719683831743</v>
      </c>
      <c r="K5">
        <v>1.8678842442421337</v>
      </c>
      <c r="L5">
        <v>62.069782206958251</v>
      </c>
      <c r="M5">
        <v>189.04875733284572</v>
      </c>
      <c r="N5">
        <v>0.13970996559845472</v>
      </c>
      <c r="O5">
        <v>341.13321943856062</v>
      </c>
      <c r="P5">
        <v>1880.9774133893832</v>
      </c>
      <c r="Q5">
        <v>2448.5883498780145</v>
      </c>
      <c r="R5">
        <v>573.72978938327526</v>
      </c>
      <c r="S5">
        <v>1.1666864680210913</v>
      </c>
      <c r="T5">
        <v>89.792192040323044</v>
      </c>
      <c r="U5">
        <v>119.95139898762862</v>
      </c>
      <c r="V5">
        <v>444.37829285411846</v>
      </c>
      <c r="W5">
        <v>174.29271147546578</v>
      </c>
      <c r="X5">
        <v>47.61904761904762</v>
      </c>
      <c r="Y5">
        <v>0.25638833189768095</v>
      </c>
      <c r="Z5">
        <v>18.361279380584037</v>
      </c>
      <c r="AA5">
        <v>110.96161948993986</v>
      </c>
      <c r="AB5">
        <v>424.30945260885284</v>
      </c>
      <c r="AC5">
        <v>36.896842332994204</v>
      </c>
      <c r="AD5">
        <v>1418.6511660893755</v>
      </c>
      <c r="AE5">
        <v>3.4629478258570559</v>
      </c>
      <c r="AF5">
        <v>6245.8952962569756</v>
      </c>
      <c r="AG5">
        <v>22.117737411805553</v>
      </c>
      <c r="AH5">
        <v>187.97231921295275</v>
      </c>
      <c r="AI5">
        <v>0.22511728693172614</v>
      </c>
      <c r="AJ5">
        <v>1.9538504669417567</v>
      </c>
    </row>
    <row r="7" spans="1:36" x14ac:dyDescent="0.2">
      <c r="C7" t="s">
        <v>273</v>
      </c>
      <c r="D7" t="s">
        <v>271</v>
      </c>
      <c r="E7" t="s">
        <v>271</v>
      </c>
      <c r="F7" t="s">
        <v>274</v>
      </c>
      <c r="G7" t="s">
        <v>274</v>
      </c>
      <c r="K7" t="s">
        <v>272</v>
      </c>
      <c r="L7" t="s">
        <v>272</v>
      </c>
    </row>
    <row r="8" spans="1:36" x14ac:dyDescent="0.2">
      <c r="C8" t="s">
        <v>21</v>
      </c>
      <c r="D8">
        <v>6245.8952962569756</v>
      </c>
      <c r="E8">
        <f>D8/1000</f>
        <v>6.2458952962569754</v>
      </c>
      <c r="F8" t="s">
        <v>197</v>
      </c>
      <c r="G8">
        <v>12.988095238095237</v>
      </c>
      <c r="K8" t="s">
        <v>118</v>
      </c>
      <c r="L8">
        <v>35.821428571428569</v>
      </c>
    </row>
    <row r="9" spans="1:36" x14ac:dyDescent="0.2">
      <c r="C9" t="s">
        <v>28</v>
      </c>
      <c r="D9">
        <v>5435.0757328557656</v>
      </c>
      <c r="E9">
        <f t="shared" ref="E9:E18" si="0">D9/1000</f>
        <v>5.4350757328557657</v>
      </c>
      <c r="F9" t="s">
        <v>28</v>
      </c>
      <c r="G9">
        <v>15.515873015873016</v>
      </c>
      <c r="K9" t="s">
        <v>28</v>
      </c>
      <c r="L9">
        <v>15.515873015873016</v>
      </c>
    </row>
    <row r="10" spans="1:36" x14ac:dyDescent="0.2">
      <c r="C10" t="s">
        <v>47</v>
      </c>
      <c r="D10">
        <v>2448.5883498780145</v>
      </c>
      <c r="E10">
        <f t="shared" si="0"/>
        <v>2.4485883498780145</v>
      </c>
      <c r="F10" t="s">
        <v>47</v>
      </c>
      <c r="G10">
        <v>3.2817460317460316</v>
      </c>
      <c r="K10" t="s">
        <v>197</v>
      </c>
      <c r="L10">
        <v>12.988095238095237</v>
      </c>
    </row>
    <row r="11" spans="1:36" x14ac:dyDescent="0.2">
      <c r="C11" t="s">
        <v>31</v>
      </c>
      <c r="D11">
        <v>1880.9774133893832</v>
      </c>
      <c r="E11">
        <f t="shared" si="0"/>
        <v>1.8809774133893831</v>
      </c>
      <c r="F11" t="s">
        <v>31</v>
      </c>
      <c r="G11">
        <v>4.6785714285714288</v>
      </c>
      <c r="K11" t="s">
        <v>17</v>
      </c>
      <c r="L11">
        <v>12.825396825396826</v>
      </c>
    </row>
    <row r="12" spans="1:36" x14ac:dyDescent="0.2">
      <c r="C12" t="s">
        <v>51</v>
      </c>
      <c r="D12">
        <v>1418.6511660893755</v>
      </c>
      <c r="E12">
        <f t="shared" si="0"/>
        <v>1.4186511660893755</v>
      </c>
      <c r="F12" t="s">
        <v>51</v>
      </c>
      <c r="G12">
        <v>0.93650793650793651</v>
      </c>
      <c r="K12" t="s">
        <v>31</v>
      </c>
      <c r="L12">
        <v>4.6785714285714288</v>
      </c>
    </row>
    <row r="13" spans="1:36" x14ac:dyDescent="0.2">
      <c r="C13" t="s">
        <v>14</v>
      </c>
      <c r="D13">
        <v>863.26533113319408</v>
      </c>
      <c r="E13">
        <f t="shared" si="0"/>
        <v>0.86326533113319404</v>
      </c>
      <c r="F13" t="s">
        <v>14</v>
      </c>
      <c r="G13">
        <v>2.1190476190476191</v>
      </c>
      <c r="K13" t="s">
        <v>33</v>
      </c>
      <c r="L13">
        <v>4.1269841269841274</v>
      </c>
    </row>
    <row r="14" spans="1:36" x14ac:dyDescent="0.2">
      <c r="C14" t="s">
        <v>118</v>
      </c>
      <c r="D14">
        <v>573.72978938327526</v>
      </c>
      <c r="E14">
        <f t="shared" si="0"/>
        <v>0.57372978938327523</v>
      </c>
      <c r="F14" t="s">
        <v>118</v>
      </c>
      <c r="G14">
        <v>35.821428571428569</v>
      </c>
      <c r="K14" t="s">
        <v>47</v>
      </c>
      <c r="L14">
        <v>3.2817460317460316</v>
      </c>
    </row>
    <row r="15" spans="1:36" x14ac:dyDescent="0.2">
      <c r="C15" t="s">
        <v>62</v>
      </c>
      <c r="D15">
        <v>444.37829285411846</v>
      </c>
      <c r="E15">
        <f t="shared" si="0"/>
        <v>0.44437829285411845</v>
      </c>
      <c r="F15" t="s">
        <v>62</v>
      </c>
      <c r="G15">
        <v>1.1666666666666667</v>
      </c>
      <c r="K15" t="s">
        <v>14</v>
      </c>
      <c r="L15">
        <v>2.1190476190476191</v>
      </c>
    </row>
    <row r="16" spans="1:36" x14ac:dyDescent="0.2">
      <c r="C16" t="s">
        <v>17</v>
      </c>
      <c r="D16">
        <v>424.30945260885284</v>
      </c>
      <c r="E16">
        <f t="shared" si="0"/>
        <v>0.42430945260885283</v>
      </c>
      <c r="F16" t="s">
        <v>17</v>
      </c>
      <c r="G16">
        <v>12.825396825396826</v>
      </c>
      <c r="K16" t="s">
        <v>194</v>
      </c>
      <c r="L16">
        <v>1.6071428571428572</v>
      </c>
    </row>
    <row r="17" spans="3:12" x14ac:dyDescent="0.2">
      <c r="C17" t="s">
        <v>68</v>
      </c>
      <c r="D17">
        <v>411.99538733632932</v>
      </c>
      <c r="E17">
        <f t="shared" si="0"/>
        <v>0.41199538733632929</v>
      </c>
      <c r="F17" t="s">
        <v>68</v>
      </c>
      <c r="G17">
        <v>0.44047619047619047</v>
      </c>
      <c r="K17" t="s">
        <v>62</v>
      </c>
      <c r="L17">
        <v>1.1666666666666667</v>
      </c>
    </row>
    <row r="18" spans="3:12" x14ac:dyDescent="0.2">
      <c r="C18" t="s">
        <v>88</v>
      </c>
      <c r="D18">
        <v>341.13321943856062</v>
      </c>
      <c r="E18">
        <f t="shared" si="0"/>
        <v>0.34113321943856062</v>
      </c>
      <c r="F18" t="s">
        <v>68</v>
      </c>
      <c r="G18">
        <v>0.44047619047619047</v>
      </c>
      <c r="K18" t="s">
        <v>51</v>
      </c>
      <c r="L18">
        <v>0.93650793650793651</v>
      </c>
    </row>
    <row r="19" spans="3:12" x14ac:dyDescent="0.2">
      <c r="C19" t="s">
        <v>119</v>
      </c>
      <c r="D19">
        <v>189.04875733284572</v>
      </c>
      <c r="K19" t="s">
        <v>72</v>
      </c>
      <c r="L19">
        <v>0.73015873015873012</v>
      </c>
    </row>
    <row r="20" spans="3:12" x14ac:dyDescent="0.2">
      <c r="C20" t="s">
        <v>78</v>
      </c>
      <c r="D20">
        <v>187.97231921295275</v>
      </c>
      <c r="K20" t="s">
        <v>68</v>
      </c>
      <c r="L20">
        <v>0.44047619047619047</v>
      </c>
    </row>
    <row r="21" spans="3:12" x14ac:dyDescent="0.2">
      <c r="C21" t="s">
        <v>74</v>
      </c>
      <c r="D21">
        <v>174.29271147546578</v>
      </c>
      <c r="K21" t="s">
        <v>40</v>
      </c>
      <c r="L21">
        <v>0.38492063492063494</v>
      </c>
    </row>
    <row r="22" spans="3:12" x14ac:dyDescent="0.2">
      <c r="C22" t="s">
        <v>49</v>
      </c>
      <c r="D22">
        <v>119.95139898762862</v>
      </c>
      <c r="K22" t="s">
        <v>104</v>
      </c>
      <c r="L22">
        <v>0.35714285714285715</v>
      </c>
    </row>
    <row r="23" spans="3:12" x14ac:dyDescent="0.2">
      <c r="C23" t="s">
        <v>24</v>
      </c>
      <c r="D23">
        <v>110.96161948993986</v>
      </c>
      <c r="K23" t="s">
        <v>24</v>
      </c>
      <c r="L23">
        <v>0.27777777777777779</v>
      </c>
    </row>
    <row r="24" spans="3:12" x14ac:dyDescent="0.2">
      <c r="C24" t="s">
        <v>104</v>
      </c>
      <c r="D24">
        <v>89.792192040323044</v>
      </c>
      <c r="K24" t="s">
        <v>49</v>
      </c>
      <c r="L24">
        <v>0.23809523809523808</v>
      </c>
    </row>
    <row r="25" spans="3:12" x14ac:dyDescent="0.2">
      <c r="C25" t="s">
        <v>91</v>
      </c>
      <c r="D25">
        <v>62.069782206958251</v>
      </c>
      <c r="K25" t="s">
        <v>88</v>
      </c>
      <c r="L25">
        <v>0.11507936507936507</v>
      </c>
    </row>
    <row r="26" spans="3:12" x14ac:dyDescent="0.2">
      <c r="C26" t="s">
        <v>102</v>
      </c>
      <c r="D26">
        <v>47.61904761904762</v>
      </c>
      <c r="K26" t="s">
        <v>91</v>
      </c>
      <c r="L26">
        <v>7.9365079365079361E-2</v>
      </c>
    </row>
    <row r="27" spans="3:12" x14ac:dyDescent="0.2">
      <c r="C27" t="s">
        <v>40</v>
      </c>
      <c r="D27">
        <v>38.212719683831743</v>
      </c>
      <c r="K27" t="s">
        <v>70</v>
      </c>
      <c r="L27">
        <v>7.9365079365079361E-2</v>
      </c>
    </row>
    <row r="28" spans="3:12" x14ac:dyDescent="0.2">
      <c r="C28" t="s">
        <v>70</v>
      </c>
      <c r="D28">
        <v>36.896842332994204</v>
      </c>
      <c r="K28" t="s">
        <v>64</v>
      </c>
      <c r="L28">
        <v>7.5396825396825393E-2</v>
      </c>
    </row>
    <row r="29" spans="3:12" x14ac:dyDescent="0.2">
      <c r="C29" t="s">
        <v>58</v>
      </c>
      <c r="D29">
        <v>22.117737411805553</v>
      </c>
      <c r="K29" t="s">
        <v>58</v>
      </c>
      <c r="L29">
        <v>7.1428571428571425E-2</v>
      </c>
    </row>
    <row r="30" spans="3:12" x14ac:dyDescent="0.2">
      <c r="C30" t="s">
        <v>38</v>
      </c>
      <c r="D30">
        <v>18.361279380584037</v>
      </c>
      <c r="K30" t="s">
        <v>74</v>
      </c>
      <c r="L30">
        <v>6.7460317460317457E-2</v>
      </c>
    </row>
    <row r="31" spans="3:12" x14ac:dyDescent="0.2">
      <c r="C31" t="s">
        <v>194</v>
      </c>
      <c r="D31">
        <v>5.8867339152953768</v>
      </c>
      <c r="K31" t="s">
        <v>78</v>
      </c>
      <c r="L31">
        <v>6.3492063492063489E-2</v>
      </c>
    </row>
    <row r="32" spans="3:12" x14ac:dyDescent="0.2">
      <c r="C32" t="s">
        <v>201</v>
      </c>
      <c r="D32">
        <v>3.4629478258570559</v>
      </c>
      <c r="K32" t="s">
        <v>200</v>
      </c>
      <c r="L32">
        <v>5.9523809523809521E-2</v>
      </c>
    </row>
    <row r="33" spans="1:36" x14ac:dyDescent="0.2">
      <c r="C33" t="s">
        <v>64</v>
      </c>
      <c r="D33">
        <v>1.9538504669417567</v>
      </c>
      <c r="K33" t="s">
        <v>198</v>
      </c>
      <c r="L33">
        <v>5.1587301587301584E-2</v>
      </c>
    </row>
    <row r="34" spans="1:36" x14ac:dyDescent="0.2">
      <c r="C34" t="s">
        <v>195</v>
      </c>
      <c r="D34">
        <v>1.8678842442421337</v>
      </c>
      <c r="K34" t="s">
        <v>38</v>
      </c>
      <c r="L34">
        <v>3.1746031746031744E-2</v>
      </c>
    </row>
    <row r="35" spans="1:36" x14ac:dyDescent="0.2">
      <c r="C35" t="s">
        <v>200</v>
      </c>
      <c r="D35">
        <v>1.2090773809523809</v>
      </c>
      <c r="K35" t="s">
        <v>203</v>
      </c>
      <c r="L35">
        <v>3.1746031746031744E-2</v>
      </c>
    </row>
    <row r="36" spans="1:36" x14ac:dyDescent="0.2">
      <c r="C36" t="s">
        <v>33</v>
      </c>
      <c r="D36">
        <v>1.1666864680210913</v>
      </c>
      <c r="K36" t="s">
        <v>193</v>
      </c>
      <c r="L36">
        <v>2.7777777777777776E-2</v>
      </c>
    </row>
    <row r="37" spans="1:36" x14ac:dyDescent="0.2">
      <c r="C37" t="s">
        <v>198</v>
      </c>
      <c r="D37">
        <v>0.25638833189768095</v>
      </c>
      <c r="K37" t="s">
        <v>102</v>
      </c>
      <c r="L37">
        <v>2.3809523809523808E-2</v>
      </c>
    </row>
    <row r="38" spans="1:36" x14ac:dyDescent="0.2">
      <c r="C38" t="s">
        <v>203</v>
      </c>
      <c r="D38">
        <v>0.22511728693172614</v>
      </c>
      <c r="K38" t="s">
        <v>119</v>
      </c>
      <c r="L38">
        <v>1.1904761904761904E-2</v>
      </c>
    </row>
    <row r="39" spans="1:36" x14ac:dyDescent="0.2">
      <c r="C39" t="s">
        <v>72</v>
      </c>
      <c r="D39">
        <v>0.13970996559845472</v>
      </c>
      <c r="K39" t="s">
        <v>199</v>
      </c>
      <c r="L39">
        <v>3.968253968253968E-3</v>
      </c>
    </row>
    <row r="40" spans="1:36" x14ac:dyDescent="0.2">
      <c r="C40" t="s">
        <v>193</v>
      </c>
      <c r="D40">
        <v>9.627983548369122E-2</v>
      </c>
      <c r="K40" t="s">
        <v>195</v>
      </c>
      <c r="L40">
        <v>3.968253968253968E-3</v>
      </c>
    </row>
    <row r="41" spans="1:36" x14ac:dyDescent="0.2">
      <c r="C41" t="s">
        <v>199</v>
      </c>
      <c r="D41">
        <v>1.5933018569645701E-3</v>
      </c>
      <c r="K41" t="s">
        <v>201</v>
      </c>
      <c r="L41">
        <v>3.968253968253968E-3</v>
      </c>
    </row>
    <row r="43" spans="1:36" x14ac:dyDescent="0.2">
      <c r="A43" t="s">
        <v>189</v>
      </c>
      <c r="C43" t="s">
        <v>6</v>
      </c>
    </row>
    <row r="44" spans="1:36" x14ac:dyDescent="0.2">
      <c r="A44" t="s">
        <v>122</v>
      </c>
      <c r="B44" t="s">
        <v>0</v>
      </c>
      <c r="C44" t="s">
        <v>14</v>
      </c>
      <c r="D44" t="s">
        <v>193</v>
      </c>
      <c r="E44" t="s">
        <v>28</v>
      </c>
      <c r="F44" t="s">
        <v>200</v>
      </c>
      <c r="G44" t="s">
        <v>194</v>
      </c>
      <c r="H44" t="s">
        <v>199</v>
      </c>
      <c r="I44" t="s">
        <v>68</v>
      </c>
      <c r="J44" t="s">
        <v>40</v>
      </c>
      <c r="K44" t="s">
        <v>195</v>
      </c>
      <c r="L44" t="s">
        <v>91</v>
      </c>
      <c r="M44" t="s">
        <v>119</v>
      </c>
      <c r="N44" t="s">
        <v>72</v>
      </c>
      <c r="O44" t="s">
        <v>88</v>
      </c>
      <c r="P44" t="s">
        <v>31</v>
      </c>
      <c r="Q44" t="s">
        <v>47</v>
      </c>
      <c r="R44" t="s">
        <v>118</v>
      </c>
      <c r="S44" t="s">
        <v>33</v>
      </c>
      <c r="T44" t="s">
        <v>104</v>
      </c>
      <c r="U44" t="s">
        <v>49</v>
      </c>
      <c r="V44" t="s">
        <v>62</v>
      </c>
      <c r="W44" t="s">
        <v>74</v>
      </c>
      <c r="X44" t="s">
        <v>102</v>
      </c>
      <c r="Y44" t="s">
        <v>198</v>
      </c>
      <c r="Z44" t="s">
        <v>38</v>
      </c>
      <c r="AA44" t="s">
        <v>24</v>
      </c>
      <c r="AB44" t="s">
        <v>17</v>
      </c>
      <c r="AC44" t="s">
        <v>70</v>
      </c>
      <c r="AD44" t="s">
        <v>51</v>
      </c>
      <c r="AE44" t="s">
        <v>201</v>
      </c>
      <c r="AF44" t="s">
        <v>197</v>
      </c>
      <c r="AG44" t="s">
        <v>58</v>
      </c>
      <c r="AH44" t="s">
        <v>78</v>
      </c>
      <c r="AI44" t="s">
        <v>203</v>
      </c>
      <c r="AJ44" t="s">
        <v>64</v>
      </c>
    </row>
    <row r="45" spans="1:36" x14ac:dyDescent="0.2">
      <c r="C45">
        <v>2.1190476190476191</v>
      </c>
      <c r="D45">
        <v>2.7777777777777776E-2</v>
      </c>
      <c r="E45">
        <v>15.515873015873016</v>
      </c>
      <c r="F45">
        <v>5.9523809523809521E-2</v>
      </c>
      <c r="G45">
        <v>1.6071428571428572</v>
      </c>
      <c r="H45">
        <v>3.968253968253968E-3</v>
      </c>
      <c r="I45">
        <v>0.44047619047619047</v>
      </c>
      <c r="J45">
        <v>0.38492063492063494</v>
      </c>
      <c r="K45">
        <v>3.968253968253968E-3</v>
      </c>
      <c r="L45">
        <v>7.9365079365079361E-2</v>
      </c>
      <c r="M45">
        <v>1.1904761904761904E-2</v>
      </c>
      <c r="N45">
        <v>0.73015873015873012</v>
      </c>
      <c r="O45">
        <v>0.11507936507936507</v>
      </c>
      <c r="P45">
        <v>4.6785714285714288</v>
      </c>
      <c r="Q45">
        <v>3.2817460317460316</v>
      </c>
      <c r="R45">
        <v>35.821428571428569</v>
      </c>
      <c r="S45">
        <v>4.1269841269841274</v>
      </c>
      <c r="T45">
        <v>0.35714285714285715</v>
      </c>
      <c r="U45">
        <v>0.23809523809523808</v>
      </c>
      <c r="V45">
        <v>1.1666666666666667</v>
      </c>
      <c r="W45">
        <v>6.7460317460317457E-2</v>
      </c>
      <c r="X45">
        <v>2.3809523809523808E-2</v>
      </c>
      <c r="Y45">
        <v>5.1587301587301584E-2</v>
      </c>
      <c r="Z45">
        <v>3.1746031746031744E-2</v>
      </c>
      <c r="AA45">
        <v>0.27777777777777779</v>
      </c>
      <c r="AB45">
        <v>12.825396825396826</v>
      </c>
      <c r="AC45">
        <v>7.9365079365079361E-2</v>
      </c>
      <c r="AD45">
        <v>0.93650793650793651</v>
      </c>
      <c r="AE45">
        <v>3.968253968253968E-3</v>
      </c>
      <c r="AF45">
        <v>12.988095238095237</v>
      </c>
      <c r="AG45">
        <v>7.1428571428571425E-2</v>
      </c>
      <c r="AH45">
        <v>6.3492063492063489E-2</v>
      </c>
      <c r="AI45">
        <v>3.1746031746031744E-2</v>
      </c>
      <c r="AJ45">
        <v>7.5396825396825393E-2</v>
      </c>
    </row>
    <row r="48" spans="1:36" x14ac:dyDescent="0.2">
      <c r="B48" t="s">
        <v>275</v>
      </c>
      <c r="E48" t="s">
        <v>269</v>
      </c>
    </row>
    <row r="49" spans="1:15" x14ac:dyDescent="0.2">
      <c r="A49" t="s">
        <v>0</v>
      </c>
      <c r="B49" t="s">
        <v>36</v>
      </c>
      <c r="C49" t="s">
        <v>240</v>
      </c>
      <c r="D49" t="s">
        <v>253</v>
      </c>
      <c r="E49" t="s">
        <v>36</v>
      </c>
      <c r="F49" t="s">
        <v>240</v>
      </c>
      <c r="G49" t="s">
        <v>268</v>
      </c>
      <c r="H49" t="s">
        <v>270</v>
      </c>
    </row>
    <row r="50" spans="1:15" x14ac:dyDescent="0.2">
      <c r="A50" t="s">
        <v>27</v>
      </c>
      <c r="B50">
        <v>49.086057192400794</v>
      </c>
      <c r="C50">
        <v>57.636061842109108</v>
      </c>
      <c r="D50">
        <v>3.6307306234133332</v>
      </c>
      <c r="E50">
        <v>30.329365079365079</v>
      </c>
      <c r="F50">
        <v>31.90047163337751</v>
      </c>
      <c r="G50">
        <v>2.0095408249425555</v>
      </c>
      <c r="H50">
        <v>92.460317460317469</v>
      </c>
      <c r="K50" t="s">
        <v>189</v>
      </c>
    </row>
    <row r="51" spans="1:15" x14ac:dyDescent="0.2">
      <c r="A51" t="s">
        <v>29</v>
      </c>
      <c r="B51">
        <v>5121.3078583304059</v>
      </c>
      <c r="C51">
        <v>7233.816782477732</v>
      </c>
      <c r="D51">
        <v>455.68762467241658</v>
      </c>
      <c r="E51">
        <v>15.293650793650794</v>
      </c>
      <c r="F51">
        <v>21.514960035837962</v>
      </c>
      <c r="G51">
        <v>1.3553150886266798</v>
      </c>
      <c r="H51">
        <v>95.238095238095227</v>
      </c>
      <c r="K51" t="s">
        <v>122</v>
      </c>
      <c r="L51" t="s">
        <v>0</v>
      </c>
      <c r="M51" t="s">
        <v>502</v>
      </c>
    </row>
    <row r="52" spans="1:15" x14ac:dyDescent="0.2">
      <c r="A52" t="s">
        <v>22</v>
      </c>
      <c r="B52">
        <v>5065.6014275316766</v>
      </c>
      <c r="C52">
        <v>3893.7030404843458</v>
      </c>
      <c r="D52">
        <v>245.28023629184858</v>
      </c>
      <c r="E52">
        <v>11.511904761904763</v>
      </c>
      <c r="F52">
        <v>8.0275829978709226</v>
      </c>
      <c r="G52">
        <v>0.50569019622135258</v>
      </c>
      <c r="H52">
        <v>95.634920634920633</v>
      </c>
      <c r="K52">
        <v>2009</v>
      </c>
      <c r="L52">
        <v>93</v>
      </c>
      <c r="M52">
        <v>71</v>
      </c>
      <c r="N52">
        <v>19791.798625281266</v>
      </c>
      <c r="O52">
        <v>15</v>
      </c>
    </row>
    <row r="53" spans="1:15" x14ac:dyDescent="0.2">
      <c r="A53" t="s">
        <v>121</v>
      </c>
      <c r="B53">
        <v>108.74275675960229</v>
      </c>
      <c r="C53">
        <v>255.13316968894074</v>
      </c>
      <c r="D53">
        <v>16.071879004775706</v>
      </c>
      <c r="E53">
        <v>8.2579365079365079</v>
      </c>
      <c r="F53">
        <v>12.513615553112222</v>
      </c>
      <c r="G53">
        <v>0.7882836846620217</v>
      </c>
      <c r="H53">
        <v>44.841269841269842</v>
      </c>
      <c r="L53">
        <v>94</v>
      </c>
      <c r="M53">
        <v>101</v>
      </c>
      <c r="N53">
        <v>54804.551541740788</v>
      </c>
      <c r="O53">
        <v>11</v>
      </c>
    </row>
    <row r="54" spans="1:15" x14ac:dyDescent="0.2">
      <c r="A54" t="s">
        <v>34</v>
      </c>
      <c r="B54">
        <v>0.58660094246031746</v>
      </c>
      <c r="C54">
        <v>0.8406762430846858</v>
      </c>
      <c r="D54">
        <v>5.2957625531480042E-2</v>
      </c>
      <c r="E54">
        <v>4.1150793650793647</v>
      </c>
      <c r="F54">
        <v>5.6588479880135516</v>
      </c>
      <c r="G54">
        <v>0.35647391627147795</v>
      </c>
      <c r="H54">
        <v>55.158730158730165</v>
      </c>
      <c r="L54">
        <v>95</v>
      </c>
      <c r="M54">
        <v>73</v>
      </c>
      <c r="N54">
        <v>33678.37558470566</v>
      </c>
      <c r="O54">
        <v>18</v>
      </c>
    </row>
    <row r="55" spans="1:15" x14ac:dyDescent="0.2">
      <c r="A55" t="s">
        <v>132</v>
      </c>
      <c r="B55">
        <v>46.720696494559604</v>
      </c>
      <c r="C55">
        <v>91.522781294404581</v>
      </c>
      <c r="D55">
        <v>5.7653933000463979</v>
      </c>
      <c r="E55">
        <v>3.5595238095238093</v>
      </c>
      <c r="F55">
        <v>5.3342862813037089</v>
      </c>
      <c r="G55">
        <v>0.33602845053221775</v>
      </c>
      <c r="H55">
        <v>46.428571428571431</v>
      </c>
      <c r="L55">
        <v>96</v>
      </c>
      <c r="M55">
        <v>77</v>
      </c>
      <c r="N55">
        <v>12980.89569680989</v>
      </c>
      <c r="O55">
        <v>10</v>
      </c>
    </row>
    <row r="56" spans="1:15" x14ac:dyDescent="0.2">
      <c r="A56" t="s">
        <v>32</v>
      </c>
      <c r="B56">
        <v>1386.0323049091648</v>
      </c>
      <c r="C56">
        <v>4717.5905136473903</v>
      </c>
      <c r="D56">
        <v>297.18026872734424</v>
      </c>
      <c r="E56">
        <v>3.3849206349206349</v>
      </c>
      <c r="F56">
        <v>10.675522641023939</v>
      </c>
      <c r="G56">
        <v>0.67249471485211443</v>
      </c>
      <c r="H56">
        <v>57.142857142857139</v>
      </c>
      <c r="L56">
        <v>97</v>
      </c>
      <c r="M56">
        <v>70</v>
      </c>
      <c r="N56">
        <v>12164.170976193451</v>
      </c>
      <c r="O56">
        <v>22</v>
      </c>
    </row>
    <row r="57" spans="1:15" x14ac:dyDescent="0.2">
      <c r="A57" t="s">
        <v>48</v>
      </c>
      <c r="B57">
        <v>2448.5883498780145</v>
      </c>
      <c r="C57">
        <v>6692.6146652386306</v>
      </c>
      <c r="D57">
        <v>421.59509583345744</v>
      </c>
      <c r="E57">
        <v>3.2817460317460316</v>
      </c>
      <c r="F57">
        <v>8.9902550233818381</v>
      </c>
      <c r="G57">
        <v>0.56633283368851239</v>
      </c>
      <c r="H57">
        <v>33.730158730158735</v>
      </c>
      <c r="L57">
        <v>98</v>
      </c>
      <c r="M57">
        <v>109</v>
      </c>
      <c r="N57">
        <v>15072.83784577718</v>
      </c>
      <c r="O57">
        <v>20</v>
      </c>
    </row>
    <row r="58" spans="1:15" x14ac:dyDescent="0.2">
      <c r="A58" t="s">
        <v>19</v>
      </c>
      <c r="B58">
        <v>56.034613981791566</v>
      </c>
      <c r="C58">
        <v>105.99349343886222</v>
      </c>
      <c r="D58">
        <v>6.6769624816710902</v>
      </c>
      <c r="E58">
        <v>2.7103174603174605</v>
      </c>
      <c r="F58">
        <v>3.4994895328391675</v>
      </c>
      <c r="G58">
        <v>0.22044711951347712</v>
      </c>
      <c r="H58">
        <v>61.507936507936513</v>
      </c>
      <c r="L58">
        <v>99</v>
      </c>
      <c r="M58">
        <v>125</v>
      </c>
      <c r="N58">
        <v>18845.338261165336</v>
      </c>
      <c r="O58">
        <v>21</v>
      </c>
    </row>
    <row r="59" spans="1:15" x14ac:dyDescent="0.2">
      <c r="A59" t="s">
        <v>15</v>
      </c>
      <c r="B59">
        <v>585.97357979541152</v>
      </c>
      <c r="C59">
        <v>809.97482994174527</v>
      </c>
      <c r="D59">
        <v>51.023618291611697</v>
      </c>
      <c r="E59">
        <v>1.8015873015873016</v>
      </c>
      <c r="F59">
        <v>2.5948764757920526</v>
      </c>
      <c r="G59">
        <v>0.1634618532827973</v>
      </c>
      <c r="H59">
        <v>57.936507936507944</v>
      </c>
      <c r="L59">
        <v>100</v>
      </c>
      <c r="M59">
        <v>55</v>
      </c>
      <c r="N59">
        <v>8581.8997405366808</v>
      </c>
      <c r="O59">
        <v>13</v>
      </c>
    </row>
    <row r="60" spans="1:15" x14ac:dyDescent="0.2">
      <c r="A60" t="s">
        <v>35</v>
      </c>
      <c r="B60">
        <v>5.8759751715622643</v>
      </c>
      <c r="C60">
        <v>16.81174178154928</v>
      </c>
      <c r="D60">
        <v>1.0590401871384134</v>
      </c>
      <c r="E60">
        <v>1.5317460317460319</v>
      </c>
      <c r="F60">
        <v>4.2952517245761319</v>
      </c>
      <c r="G60">
        <v>0.27057542575356536</v>
      </c>
      <c r="H60">
        <v>27.777777777777779</v>
      </c>
      <c r="L60">
        <v>101</v>
      </c>
      <c r="M60">
        <v>88</v>
      </c>
      <c r="N60">
        <v>12233.972447323325</v>
      </c>
      <c r="O60">
        <v>11</v>
      </c>
    </row>
    <row r="61" spans="1:15" x14ac:dyDescent="0.2">
      <c r="A61" t="s">
        <v>18</v>
      </c>
      <c r="B61">
        <v>157.09660081484296</v>
      </c>
      <c r="C61">
        <v>370.55636644977295</v>
      </c>
      <c r="D61">
        <v>23.34285696090042</v>
      </c>
      <c r="E61">
        <v>1.3333333333333333</v>
      </c>
      <c r="F61">
        <v>2.2722998511520913</v>
      </c>
      <c r="G61">
        <v>0.14314143595994094</v>
      </c>
      <c r="H61">
        <v>38.492063492063494</v>
      </c>
      <c r="L61">
        <v>102</v>
      </c>
      <c r="M61">
        <v>80</v>
      </c>
      <c r="N61">
        <v>8390.3893697237745</v>
      </c>
      <c r="O61">
        <v>11</v>
      </c>
    </row>
    <row r="62" spans="1:15" x14ac:dyDescent="0.2">
      <c r="A62" t="s">
        <v>54</v>
      </c>
      <c r="B62">
        <v>486.87494821483131</v>
      </c>
      <c r="C62">
        <v>1153.1368191098627</v>
      </c>
      <c r="D62">
        <v>72.640791690399297</v>
      </c>
      <c r="E62">
        <v>1.2420634920634921</v>
      </c>
      <c r="F62">
        <v>2.9036548798525184</v>
      </c>
      <c r="G62">
        <v>0.182913064410688</v>
      </c>
      <c r="H62">
        <v>29.365079365079367</v>
      </c>
      <c r="L62">
        <v>103</v>
      </c>
      <c r="M62">
        <v>133</v>
      </c>
      <c r="N62">
        <v>15941.927173839205</v>
      </c>
      <c r="O62">
        <v>14</v>
      </c>
    </row>
    <row r="63" spans="1:15" x14ac:dyDescent="0.2">
      <c r="A63" t="s">
        <v>100</v>
      </c>
      <c r="B63">
        <v>43.332836863852577</v>
      </c>
      <c r="C63">
        <v>198.3857844101673</v>
      </c>
      <c r="D63">
        <v>12.497129742851842</v>
      </c>
      <c r="E63">
        <v>0.95634920634920639</v>
      </c>
      <c r="F63">
        <v>5.6280882947644582</v>
      </c>
      <c r="G63">
        <v>0.35453623773000809</v>
      </c>
      <c r="H63">
        <v>11.507936507936508</v>
      </c>
      <c r="L63">
        <v>104</v>
      </c>
      <c r="M63">
        <v>92</v>
      </c>
      <c r="N63">
        <v>14092.219738146368</v>
      </c>
      <c r="O63">
        <v>14</v>
      </c>
    </row>
    <row r="64" spans="1:15" x14ac:dyDescent="0.2">
      <c r="A64" t="s">
        <v>30</v>
      </c>
      <c r="B64">
        <v>10.093060745541161</v>
      </c>
      <c r="C64">
        <v>28.213341052775576</v>
      </c>
      <c r="D64">
        <v>1.7772734304736526</v>
      </c>
      <c r="E64">
        <v>0.83730158730158732</v>
      </c>
      <c r="F64">
        <v>1.8340834256566376</v>
      </c>
      <c r="G64">
        <v>0.11553639590554486</v>
      </c>
      <c r="H64">
        <v>29.761904761904763</v>
      </c>
      <c r="L64">
        <v>105</v>
      </c>
      <c r="M64">
        <v>140</v>
      </c>
      <c r="N64">
        <v>21038.582722980223</v>
      </c>
      <c r="O64">
        <v>17</v>
      </c>
    </row>
    <row r="65" spans="1:15" x14ac:dyDescent="0.2">
      <c r="A65" t="s">
        <v>63</v>
      </c>
      <c r="B65">
        <v>191.86127533999854</v>
      </c>
      <c r="C65">
        <v>396.33385544887</v>
      </c>
      <c r="D65">
        <v>24.966686135074564</v>
      </c>
      <c r="E65">
        <v>0.69047619047619047</v>
      </c>
      <c r="F65">
        <v>1.299489852182337</v>
      </c>
      <c r="G65">
        <v>8.1860166193489264E-2</v>
      </c>
      <c r="H65">
        <v>32.936507936507937</v>
      </c>
      <c r="L65">
        <v>106</v>
      </c>
      <c r="M65">
        <v>100</v>
      </c>
      <c r="N65">
        <v>19218.48141359799</v>
      </c>
      <c r="O65">
        <v>13</v>
      </c>
    </row>
    <row r="66" spans="1:15" x14ac:dyDescent="0.2">
      <c r="A66" t="s">
        <v>52</v>
      </c>
      <c r="B66">
        <v>663.59699854662335</v>
      </c>
      <c r="C66">
        <v>1942.1206495566014</v>
      </c>
      <c r="D66">
        <v>122.34210130499982</v>
      </c>
      <c r="E66">
        <v>0.55158730158730163</v>
      </c>
      <c r="F66">
        <v>1.2179424964336307</v>
      </c>
      <c r="G66">
        <v>7.6723165636679969E-2</v>
      </c>
      <c r="H66">
        <v>27.380952380952383</v>
      </c>
      <c r="L66">
        <v>107</v>
      </c>
      <c r="M66">
        <v>148</v>
      </c>
      <c r="N66">
        <v>26872.748529543489</v>
      </c>
      <c r="O66">
        <v>17</v>
      </c>
    </row>
    <row r="67" spans="1:15" x14ac:dyDescent="0.2">
      <c r="A67" t="s">
        <v>37</v>
      </c>
      <c r="B67">
        <v>317.17491992731044</v>
      </c>
      <c r="C67">
        <v>741.54254275548942</v>
      </c>
      <c r="D67">
        <v>46.71278939775015</v>
      </c>
      <c r="E67">
        <v>0.55158730158730163</v>
      </c>
      <c r="F67">
        <v>1.0377906448927705</v>
      </c>
      <c r="G67">
        <v>6.5374665698467005E-2</v>
      </c>
      <c r="H67">
        <v>33.333333333333329</v>
      </c>
      <c r="L67">
        <v>108</v>
      </c>
      <c r="M67">
        <v>128</v>
      </c>
      <c r="N67">
        <v>24404.510614480892</v>
      </c>
      <c r="O67">
        <v>12</v>
      </c>
    </row>
    <row r="68" spans="1:15" x14ac:dyDescent="0.2">
      <c r="A68" t="s">
        <v>83</v>
      </c>
      <c r="B68">
        <v>252.51701751412008</v>
      </c>
      <c r="C68">
        <v>1690.8515462729131</v>
      </c>
      <c r="D68">
        <v>106.51363560397976</v>
      </c>
      <c r="E68">
        <v>0.47619047619047616</v>
      </c>
      <c r="F68">
        <v>2.8930863755379437</v>
      </c>
      <c r="G68">
        <v>0.18224731121672902</v>
      </c>
      <c r="H68">
        <v>6.3492063492063489</v>
      </c>
      <c r="L68">
        <v>109</v>
      </c>
      <c r="M68">
        <v>75</v>
      </c>
      <c r="N68">
        <v>8315.4160975135474</v>
      </c>
      <c r="O68">
        <v>16</v>
      </c>
    </row>
    <row r="69" spans="1:15" x14ac:dyDescent="0.2">
      <c r="A69" t="s">
        <v>267</v>
      </c>
      <c r="E69">
        <v>0.3968253968253968</v>
      </c>
      <c r="F69">
        <v>6.2994078834871203</v>
      </c>
      <c r="G69">
        <v>0.3968253968253968</v>
      </c>
      <c r="H69">
        <v>0.3968253968253968</v>
      </c>
      <c r="L69">
        <v>110</v>
      </c>
      <c r="M69">
        <v>114</v>
      </c>
      <c r="N69">
        <v>21379.697629907467</v>
      </c>
      <c r="O69">
        <v>18</v>
      </c>
    </row>
    <row r="70" spans="1:15" x14ac:dyDescent="0.2">
      <c r="A70" t="s">
        <v>105</v>
      </c>
      <c r="B70">
        <v>89.792192040323044</v>
      </c>
      <c r="C70">
        <v>303.33898444866401</v>
      </c>
      <c r="D70">
        <v>19.10855990004891</v>
      </c>
      <c r="E70">
        <v>0.35714285714285715</v>
      </c>
      <c r="F70">
        <v>1.2204387279474032</v>
      </c>
      <c r="G70">
        <v>7.6880413441448636E-2</v>
      </c>
      <c r="H70">
        <v>15.079365079365079</v>
      </c>
      <c r="L70">
        <v>111</v>
      </c>
      <c r="M70">
        <v>310</v>
      </c>
      <c r="N70">
        <v>89052.24955754861</v>
      </c>
      <c r="O70">
        <v>20</v>
      </c>
    </row>
    <row r="71" spans="1:15" x14ac:dyDescent="0.2">
      <c r="A71" t="s">
        <v>127</v>
      </c>
      <c r="B71">
        <v>102.16240440640506</v>
      </c>
      <c r="C71">
        <v>289.31614468064402</v>
      </c>
      <c r="D71">
        <v>18.22520402621349</v>
      </c>
      <c r="E71">
        <v>0.3531746031746032</v>
      </c>
      <c r="F71">
        <v>0.95635317518534591</v>
      </c>
      <c r="G71">
        <v>6.024458731160507E-2</v>
      </c>
      <c r="H71">
        <v>19.047619047619047</v>
      </c>
      <c r="L71">
        <v>112</v>
      </c>
      <c r="M71">
        <v>101</v>
      </c>
      <c r="N71">
        <v>10206.843656458037</v>
      </c>
      <c r="O71">
        <v>14</v>
      </c>
    </row>
    <row r="72" spans="1:15" x14ac:dyDescent="0.2">
      <c r="A72" t="s">
        <v>57</v>
      </c>
      <c r="B72">
        <v>739.47435246876864</v>
      </c>
      <c r="C72">
        <v>2307.9305647012061</v>
      </c>
      <c r="D72">
        <v>145.38595993819658</v>
      </c>
      <c r="E72">
        <v>0.34920634920634919</v>
      </c>
      <c r="F72">
        <v>0.95573304977365225</v>
      </c>
      <c r="G72">
        <v>6.0205523082533331E-2</v>
      </c>
      <c r="H72">
        <v>17.857142857142858</v>
      </c>
      <c r="L72">
        <v>113</v>
      </c>
      <c r="M72">
        <v>226</v>
      </c>
      <c r="N72">
        <v>59994.95925885233</v>
      </c>
      <c r="O72">
        <v>22</v>
      </c>
    </row>
    <row r="73" spans="1:15" x14ac:dyDescent="0.2">
      <c r="A73" t="s">
        <v>81</v>
      </c>
      <c r="B73">
        <v>34.518832137832113</v>
      </c>
      <c r="C73">
        <v>98.455203098088163</v>
      </c>
      <c r="D73">
        <v>6.2020948256642212</v>
      </c>
      <c r="E73">
        <v>0.32539682539682541</v>
      </c>
      <c r="F73">
        <v>0.88830166537913224</v>
      </c>
      <c r="G73">
        <v>5.5957745138040436E-2</v>
      </c>
      <c r="H73">
        <v>18.253968253968253</v>
      </c>
      <c r="L73">
        <v>114</v>
      </c>
      <c r="M73">
        <v>106</v>
      </c>
      <c r="N73">
        <v>23254.690696060923</v>
      </c>
      <c r="O73">
        <v>14</v>
      </c>
    </row>
    <row r="74" spans="1:15" x14ac:dyDescent="0.2">
      <c r="A74" t="s">
        <v>157</v>
      </c>
      <c r="B74">
        <v>9.1001320856952131E-2</v>
      </c>
      <c r="C74">
        <v>0.39837212922092147</v>
      </c>
      <c r="D74">
        <v>2.5095085313758224E-2</v>
      </c>
      <c r="E74">
        <v>0.32142857142857145</v>
      </c>
      <c r="F74">
        <v>1.4071024814433406</v>
      </c>
      <c r="G74">
        <v>8.8639124644784684E-2</v>
      </c>
      <c r="H74">
        <v>8.3333333333333321</v>
      </c>
      <c r="L74">
        <v>115</v>
      </c>
      <c r="M74">
        <v>229</v>
      </c>
      <c r="N74">
        <v>57340.352874822362</v>
      </c>
      <c r="O74">
        <v>13</v>
      </c>
    </row>
    <row r="75" spans="1:15" x14ac:dyDescent="0.2">
      <c r="A75" t="s">
        <v>42</v>
      </c>
      <c r="B75">
        <v>277.29175133778307</v>
      </c>
      <c r="C75">
        <v>713.0264152260703</v>
      </c>
      <c r="D75">
        <v>44.916442212096683</v>
      </c>
      <c r="E75">
        <v>0.31746031746031744</v>
      </c>
      <c r="F75">
        <v>0.78988418789815784</v>
      </c>
      <c r="G75">
        <v>4.975802680287477E-2</v>
      </c>
      <c r="H75">
        <v>17.460317460317459</v>
      </c>
      <c r="L75">
        <v>116</v>
      </c>
      <c r="M75">
        <v>72</v>
      </c>
      <c r="N75">
        <v>23009.687913808782</v>
      </c>
      <c r="O75">
        <v>14</v>
      </c>
    </row>
    <row r="76" spans="1:15" x14ac:dyDescent="0.2">
      <c r="A76" t="s">
        <v>41</v>
      </c>
      <c r="B76">
        <v>33.447965938080394</v>
      </c>
      <c r="C76">
        <v>91.003404130342432</v>
      </c>
      <c r="D76">
        <v>5.7326756140284347</v>
      </c>
      <c r="E76">
        <v>0.30555555555555558</v>
      </c>
      <c r="F76">
        <v>0.83133891483774203</v>
      </c>
      <c r="G76">
        <v>5.2369429139784998E-2</v>
      </c>
      <c r="H76">
        <v>13.492063492063492</v>
      </c>
      <c r="L76">
        <v>117</v>
      </c>
      <c r="M76">
        <v>93</v>
      </c>
      <c r="N76">
        <v>23901.371026842444</v>
      </c>
      <c r="O76">
        <v>13</v>
      </c>
    </row>
    <row r="77" spans="1:15" x14ac:dyDescent="0.2">
      <c r="A77" t="s">
        <v>163</v>
      </c>
      <c r="B77">
        <v>3.2399722904328833E-2</v>
      </c>
      <c r="C77">
        <v>0.16919929667248837</v>
      </c>
      <c r="D77">
        <v>1.0658553833391492E-2</v>
      </c>
      <c r="E77">
        <v>0.29365079365079366</v>
      </c>
      <c r="F77">
        <v>1.5335164408580164</v>
      </c>
      <c r="G77">
        <v>9.6602455569980983E-2</v>
      </c>
      <c r="H77">
        <v>5.9523809523809517</v>
      </c>
      <c r="L77">
        <v>118</v>
      </c>
      <c r="M77">
        <v>146</v>
      </c>
      <c r="N77">
        <v>17000.050784939762</v>
      </c>
      <c r="O77">
        <v>17</v>
      </c>
    </row>
    <row r="78" spans="1:15" x14ac:dyDescent="0.2">
      <c r="A78" t="s">
        <v>67</v>
      </c>
      <c r="B78">
        <v>575.92812499999991</v>
      </c>
      <c r="C78">
        <v>1958.8865105528389</v>
      </c>
      <c r="D78">
        <v>123.39825127433129</v>
      </c>
      <c r="E78">
        <v>0.27777777777777779</v>
      </c>
      <c r="F78">
        <v>0.79978970232831859</v>
      </c>
      <c r="G78">
        <v>5.0382015559788274E-2</v>
      </c>
      <c r="H78">
        <v>15.873015873015872</v>
      </c>
      <c r="L78">
        <v>119</v>
      </c>
      <c r="M78">
        <v>116</v>
      </c>
      <c r="N78">
        <v>32107.520054834826</v>
      </c>
      <c r="O78">
        <v>24</v>
      </c>
    </row>
    <row r="79" spans="1:15" x14ac:dyDescent="0.2">
      <c r="A79" t="s">
        <v>25</v>
      </c>
      <c r="B79">
        <v>110.96161948993986</v>
      </c>
      <c r="C79">
        <v>251.97881464040771</v>
      </c>
      <c r="D79">
        <v>15.87317331417524</v>
      </c>
      <c r="E79">
        <v>0.27777777777777779</v>
      </c>
      <c r="F79">
        <v>0.60724561199655114</v>
      </c>
      <c r="G79">
        <v>3.8252877954240351E-2</v>
      </c>
      <c r="H79">
        <v>21.031746031746032</v>
      </c>
      <c r="L79">
        <v>120</v>
      </c>
      <c r="M79">
        <v>130</v>
      </c>
      <c r="N79">
        <v>33410.074679042045</v>
      </c>
      <c r="O79">
        <v>22</v>
      </c>
    </row>
    <row r="80" spans="1:15" x14ac:dyDescent="0.2">
      <c r="A80" t="s">
        <v>43</v>
      </c>
      <c r="B80">
        <v>113.11284597253946</v>
      </c>
      <c r="C80">
        <v>328.78680254743387</v>
      </c>
      <c r="D80">
        <v>20.711621759538282</v>
      </c>
      <c r="E80">
        <v>0.20238095238095238</v>
      </c>
      <c r="F80">
        <v>0.53810413626770426</v>
      </c>
      <c r="G80">
        <v>3.3897374381418037E-2</v>
      </c>
      <c r="H80">
        <v>15.079365079365079</v>
      </c>
      <c r="L80">
        <v>121</v>
      </c>
      <c r="M80">
        <v>78</v>
      </c>
      <c r="N80">
        <v>22702.701528877242</v>
      </c>
      <c r="O80">
        <v>20</v>
      </c>
    </row>
    <row r="81" spans="1:15" x14ac:dyDescent="0.2">
      <c r="A81" t="s">
        <v>50</v>
      </c>
      <c r="B81">
        <v>111.62411420048097</v>
      </c>
      <c r="C81">
        <v>318.69278208179418</v>
      </c>
      <c r="D81">
        <v>20.075758238564969</v>
      </c>
      <c r="E81">
        <v>0.19047619047619047</v>
      </c>
      <c r="F81">
        <v>0.52376640446176026</v>
      </c>
      <c r="G81">
        <v>3.2994182173721159E-2</v>
      </c>
      <c r="H81">
        <v>13.888888888888889</v>
      </c>
      <c r="L81">
        <v>122</v>
      </c>
      <c r="M81">
        <v>109</v>
      </c>
      <c r="N81">
        <v>28074.294335259856</v>
      </c>
      <c r="O81">
        <v>24</v>
      </c>
    </row>
    <row r="82" spans="1:15" x14ac:dyDescent="0.2">
      <c r="A82" t="s">
        <v>45</v>
      </c>
      <c r="B82">
        <v>44.840273933643722</v>
      </c>
      <c r="C82">
        <v>145.20686753953404</v>
      </c>
      <c r="D82">
        <v>9.1471728611501071</v>
      </c>
      <c r="E82">
        <v>0.17857142857142858</v>
      </c>
      <c r="F82">
        <v>0.58181021848692183</v>
      </c>
      <c r="G82">
        <v>3.665059877029879E-2</v>
      </c>
      <c r="H82">
        <v>14.285714285714285</v>
      </c>
      <c r="L82">
        <v>123</v>
      </c>
      <c r="M82">
        <v>75</v>
      </c>
      <c r="N82">
        <v>12776.175862640939</v>
      </c>
      <c r="O82">
        <v>16</v>
      </c>
    </row>
    <row r="83" spans="1:15" x14ac:dyDescent="0.2">
      <c r="A83" t="s">
        <v>107</v>
      </c>
      <c r="B83">
        <v>0.27307664621083461</v>
      </c>
      <c r="C83">
        <v>1.9119590975784961</v>
      </c>
      <c r="D83">
        <v>0.12044210212190899</v>
      </c>
      <c r="E83">
        <v>0.17063492063492064</v>
      </c>
      <c r="F83">
        <v>0.66098652098744448</v>
      </c>
      <c r="G83">
        <v>4.1638237011870326E-2</v>
      </c>
      <c r="H83">
        <v>9.5238095238095237</v>
      </c>
      <c r="L83">
        <v>124</v>
      </c>
      <c r="M83">
        <v>44</v>
      </c>
      <c r="N83">
        <v>10641.066595126127</v>
      </c>
      <c r="O83">
        <v>12</v>
      </c>
    </row>
    <row r="84" spans="1:15" x14ac:dyDescent="0.2">
      <c r="A84" t="s">
        <v>90</v>
      </c>
      <c r="B84">
        <v>99.331083207971702</v>
      </c>
      <c r="C84">
        <v>569.08249597125393</v>
      </c>
      <c r="D84">
        <v>35.848827614758441</v>
      </c>
      <c r="E84">
        <v>0.15476190476190477</v>
      </c>
      <c r="F84">
        <v>0.775532937731928</v>
      </c>
      <c r="G84">
        <v>4.8853983018524332E-2</v>
      </c>
      <c r="H84">
        <v>4.7619047619047619</v>
      </c>
      <c r="L84">
        <v>125</v>
      </c>
      <c r="M84">
        <v>70</v>
      </c>
      <c r="N84">
        <v>18747.684172462232</v>
      </c>
      <c r="O84">
        <v>14</v>
      </c>
    </row>
    <row r="85" spans="1:15" x14ac:dyDescent="0.2">
      <c r="A85" t="s">
        <v>60</v>
      </c>
      <c r="B85">
        <v>112.20329119202312</v>
      </c>
      <c r="C85">
        <v>356.88242013278409</v>
      </c>
      <c r="D85">
        <v>22.481479308624227</v>
      </c>
      <c r="E85">
        <v>0.1388888888888889</v>
      </c>
      <c r="F85">
        <v>0.39989485116415929</v>
      </c>
      <c r="G85">
        <v>2.5191007779894137E-2</v>
      </c>
      <c r="H85">
        <v>11.904761904761903</v>
      </c>
      <c r="L85">
        <v>126</v>
      </c>
      <c r="M85">
        <v>134</v>
      </c>
      <c r="N85">
        <v>27355.980893648171</v>
      </c>
      <c r="O85">
        <v>21</v>
      </c>
    </row>
    <row r="86" spans="1:15" x14ac:dyDescent="0.2">
      <c r="A86" t="s">
        <v>69</v>
      </c>
      <c r="B86">
        <v>88.973123302280641</v>
      </c>
      <c r="C86">
        <v>345.82495802813889</v>
      </c>
      <c r="D86">
        <v>21.784924669090607</v>
      </c>
      <c r="E86">
        <v>0.1388888888888889</v>
      </c>
      <c r="F86">
        <v>0.52861877032338034</v>
      </c>
      <c r="G86">
        <v>3.3299852491343693E-2</v>
      </c>
      <c r="H86">
        <v>8.3333333333333321</v>
      </c>
      <c r="L86">
        <v>127</v>
      </c>
      <c r="M86">
        <v>144</v>
      </c>
      <c r="N86">
        <v>33475.453252226587</v>
      </c>
      <c r="O86">
        <v>18</v>
      </c>
    </row>
    <row r="87" spans="1:15" x14ac:dyDescent="0.2">
      <c r="A87" t="s">
        <v>89</v>
      </c>
      <c r="B87">
        <v>341.13321943856062</v>
      </c>
      <c r="C87">
        <v>2053.7387187310064</v>
      </c>
      <c r="D87">
        <v>129.37337875396838</v>
      </c>
      <c r="E87">
        <v>0.11507936507936507</v>
      </c>
      <c r="F87">
        <v>0.65493133490240441</v>
      </c>
      <c r="G87">
        <v>4.1256796142269493E-2</v>
      </c>
      <c r="H87">
        <v>4.3650793650793647</v>
      </c>
      <c r="L87">
        <v>128</v>
      </c>
      <c r="M87">
        <v>103</v>
      </c>
      <c r="N87">
        <v>21657.71178947889</v>
      </c>
      <c r="O87">
        <v>19</v>
      </c>
    </row>
    <row r="88" spans="1:15" x14ac:dyDescent="0.2">
      <c r="A88" t="s">
        <v>73</v>
      </c>
      <c r="B88">
        <v>1.630892183717372E-2</v>
      </c>
      <c r="C88">
        <v>7.6774102008397571E-2</v>
      </c>
      <c r="D88">
        <v>4.8363138343934398E-3</v>
      </c>
      <c r="E88">
        <v>0.11507936507936507</v>
      </c>
      <c r="F88">
        <v>0.54173507003550003</v>
      </c>
      <c r="G88">
        <v>3.4126101709430763E-2</v>
      </c>
      <c r="H88">
        <v>5.1587301587301582</v>
      </c>
      <c r="L88">
        <v>129</v>
      </c>
      <c r="M88">
        <v>144</v>
      </c>
      <c r="N88">
        <v>24355.432396958338</v>
      </c>
      <c r="O88">
        <v>19</v>
      </c>
    </row>
    <row r="89" spans="1:15" x14ac:dyDescent="0.2">
      <c r="A89" t="s">
        <v>56</v>
      </c>
      <c r="B89">
        <v>201.5645833333333</v>
      </c>
      <c r="C89">
        <v>1010.4244560881485</v>
      </c>
      <c r="D89">
        <v>63.650757843498681</v>
      </c>
      <c r="E89">
        <v>8.3333333333333329E-2</v>
      </c>
      <c r="F89">
        <v>0.39544216010945504</v>
      </c>
      <c r="G89">
        <v>2.4910514608566772E-2</v>
      </c>
      <c r="H89">
        <v>5.9523809523809517</v>
      </c>
      <c r="L89">
        <v>130</v>
      </c>
      <c r="M89">
        <v>127</v>
      </c>
      <c r="N89">
        <v>11852.144256359241</v>
      </c>
      <c r="O89">
        <v>17</v>
      </c>
    </row>
    <row r="90" spans="1:15" x14ac:dyDescent="0.2">
      <c r="A90" t="s">
        <v>92</v>
      </c>
      <c r="B90">
        <v>62.069782206958251</v>
      </c>
      <c r="C90">
        <v>214.57354941001762</v>
      </c>
      <c r="D90">
        <v>13.516863087412782</v>
      </c>
      <c r="E90">
        <v>7.9365079365079361E-2</v>
      </c>
      <c r="F90">
        <v>0.27084564643726061</v>
      </c>
      <c r="G90">
        <v>1.7061672003750448E-2</v>
      </c>
      <c r="H90">
        <v>7.9365079365079358</v>
      </c>
      <c r="L90">
        <v>131</v>
      </c>
      <c r="M90">
        <v>166</v>
      </c>
      <c r="N90">
        <v>34692.720357991755</v>
      </c>
      <c r="O90">
        <v>13</v>
      </c>
    </row>
    <row r="91" spans="1:15" x14ac:dyDescent="0.2">
      <c r="A91" t="s">
        <v>71</v>
      </c>
      <c r="B91">
        <v>36.896842332994204</v>
      </c>
      <c r="C91">
        <v>237.95581196436399</v>
      </c>
      <c r="D91">
        <v>14.989807178098934</v>
      </c>
      <c r="E91">
        <v>7.9365079365079361E-2</v>
      </c>
      <c r="F91">
        <v>0.49865435822310233</v>
      </c>
      <c r="G91">
        <v>3.1412271953258214E-2</v>
      </c>
      <c r="H91">
        <v>3.9682539682539679</v>
      </c>
      <c r="L91">
        <v>132</v>
      </c>
      <c r="M91">
        <v>119</v>
      </c>
      <c r="N91">
        <v>20147.860535326745</v>
      </c>
      <c r="O91">
        <v>16</v>
      </c>
    </row>
    <row r="92" spans="1:15" x14ac:dyDescent="0.2">
      <c r="A92" t="s">
        <v>170</v>
      </c>
      <c r="B92">
        <v>4.7647537457513369</v>
      </c>
      <c r="C92">
        <v>32.070436772836878</v>
      </c>
      <c r="D92">
        <v>2.0202476223368389</v>
      </c>
      <c r="E92">
        <v>7.9365079365079361E-2</v>
      </c>
      <c r="F92">
        <v>0.43918023241559401</v>
      </c>
      <c r="G92">
        <v>2.7665754183504986E-2</v>
      </c>
      <c r="H92">
        <v>3.9682539682539679</v>
      </c>
      <c r="L92">
        <v>133</v>
      </c>
      <c r="M92">
        <v>82</v>
      </c>
      <c r="N92">
        <v>20451.117013690087</v>
      </c>
      <c r="O92">
        <v>14</v>
      </c>
    </row>
    <row r="93" spans="1:15" x14ac:dyDescent="0.2">
      <c r="A93" t="s">
        <v>59</v>
      </c>
      <c r="B93">
        <v>22.117737411805553</v>
      </c>
      <c r="C93">
        <v>147.18993245369643</v>
      </c>
      <c r="D93">
        <v>9.2720942086875198</v>
      </c>
      <c r="E93">
        <v>7.1428571428571425E-2</v>
      </c>
      <c r="F93">
        <v>0.4753454843994912</v>
      </c>
      <c r="G93">
        <v>2.9943950918061589E-2</v>
      </c>
      <c r="H93">
        <v>3.1746031746031744</v>
      </c>
      <c r="L93">
        <v>134</v>
      </c>
      <c r="M93">
        <v>93</v>
      </c>
      <c r="N93">
        <v>27377.236772165918</v>
      </c>
      <c r="O93">
        <v>16</v>
      </c>
    </row>
    <row r="94" spans="1:15" x14ac:dyDescent="0.2">
      <c r="A94" t="s">
        <v>138</v>
      </c>
      <c r="B94">
        <v>1.0067303431570836E-2</v>
      </c>
      <c r="C94">
        <v>7.6896426505164567E-2</v>
      </c>
      <c r="D94">
        <v>4.8440195533862159E-3</v>
      </c>
      <c r="E94">
        <v>7.1428571428571425E-2</v>
      </c>
      <c r="F94">
        <v>0.54558819355750854</v>
      </c>
      <c r="G94">
        <v>3.4368825676336659E-2</v>
      </c>
      <c r="H94">
        <v>2.7777777777777777</v>
      </c>
      <c r="L94">
        <v>135</v>
      </c>
      <c r="M94">
        <v>137</v>
      </c>
      <c r="N94">
        <v>40288.474421158993</v>
      </c>
      <c r="O94">
        <v>21</v>
      </c>
    </row>
    <row r="95" spans="1:15" x14ac:dyDescent="0.2">
      <c r="A95" t="s">
        <v>164</v>
      </c>
      <c r="B95">
        <v>167.37271436804306</v>
      </c>
      <c r="C95">
        <v>1231.0673602212312</v>
      </c>
      <c r="D95">
        <v>77.549954340813017</v>
      </c>
      <c r="E95">
        <v>6.7460317460317457E-2</v>
      </c>
      <c r="F95">
        <v>0.53503983767668561</v>
      </c>
      <c r="G95">
        <v>3.3704341714401821E-2</v>
      </c>
      <c r="H95">
        <v>2.3809523809523809</v>
      </c>
      <c r="L95">
        <v>136</v>
      </c>
      <c r="M95">
        <v>69</v>
      </c>
      <c r="N95">
        <v>8711.1050824643262</v>
      </c>
      <c r="O95">
        <v>14</v>
      </c>
    </row>
    <row r="96" spans="1:15" x14ac:dyDescent="0.2">
      <c r="A96" t="s">
        <v>156</v>
      </c>
      <c r="B96">
        <v>13.639609123267382</v>
      </c>
      <c r="C96">
        <v>144.30203024595843</v>
      </c>
      <c r="D96">
        <v>9.0901734693458742</v>
      </c>
      <c r="E96">
        <v>6.7460317460317457E-2</v>
      </c>
      <c r="F96">
        <v>0.71370525962907794</v>
      </c>
      <c r="G96">
        <v>4.4959205389936356E-2</v>
      </c>
      <c r="H96">
        <v>1.1904761904761905</v>
      </c>
      <c r="L96">
        <v>137</v>
      </c>
      <c r="M96">
        <v>69</v>
      </c>
      <c r="N96">
        <v>16376.481344523481</v>
      </c>
      <c r="O96">
        <v>14</v>
      </c>
    </row>
    <row r="97" spans="1:15" x14ac:dyDescent="0.2">
      <c r="A97" t="s">
        <v>79</v>
      </c>
      <c r="B97">
        <v>187.97231921295275</v>
      </c>
      <c r="C97">
        <v>1357.2067862901577</v>
      </c>
      <c r="D97">
        <v>85.495991290784389</v>
      </c>
      <c r="E97">
        <v>6.3492063492063489E-2</v>
      </c>
      <c r="F97">
        <v>0.45069281322088123</v>
      </c>
      <c r="G97">
        <v>2.8390978606346075E-2</v>
      </c>
      <c r="H97">
        <v>3.5714285714285712</v>
      </c>
      <c r="L97">
        <v>138</v>
      </c>
      <c r="M97">
        <v>50</v>
      </c>
      <c r="N97">
        <v>8239.7125472148291</v>
      </c>
      <c r="O97">
        <v>17</v>
      </c>
    </row>
    <row r="98" spans="1:15" x14ac:dyDescent="0.2">
      <c r="A98" t="s">
        <v>161</v>
      </c>
      <c r="B98">
        <v>1.2090773809523809</v>
      </c>
      <c r="C98">
        <v>19.193508394999821</v>
      </c>
      <c r="D98">
        <v>1.2090773809523809</v>
      </c>
      <c r="E98">
        <v>5.9523809523809521E-2</v>
      </c>
      <c r="F98">
        <v>0.94491118252306805</v>
      </c>
      <c r="G98">
        <v>5.9523809523809521E-2</v>
      </c>
      <c r="H98">
        <v>0.3968253968253968</v>
      </c>
      <c r="L98">
        <v>139</v>
      </c>
      <c r="M98">
        <v>50</v>
      </c>
      <c r="N98">
        <v>8330.1904205647006</v>
      </c>
      <c r="O98">
        <v>13</v>
      </c>
    </row>
    <row r="99" spans="1:15" x14ac:dyDescent="0.2">
      <c r="A99" t="s">
        <v>126</v>
      </c>
      <c r="B99">
        <v>288.38595779131111</v>
      </c>
      <c r="C99">
        <v>1910.8039666330919</v>
      </c>
      <c r="D99">
        <v>120.3693357120696</v>
      </c>
      <c r="E99">
        <v>5.1587301587301584E-2</v>
      </c>
      <c r="F99">
        <v>0.33595534871784938</v>
      </c>
      <c r="G99">
        <v>2.1163197722128848E-2</v>
      </c>
      <c r="H99">
        <v>3.1746031746031744</v>
      </c>
      <c r="L99">
        <v>140</v>
      </c>
      <c r="M99">
        <v>116</v>
      </c>
      <c r="N99">
        <v>20889.860278963624</v>
      </c>
      <c r="O99">
        <v>15</v>
      </c>
    </row>
    <row r="100" spans="1:15" x14ac:dyDescent="0.2">
      <c r="A100" t="s">
        <v>75</v>
      </c>
      <c r="B100">
        <v>164.78920939256514</v>
      </c>
      <c r="C100">
        <v>788.66841553560562</v>
      </c>
      <c r="D100">
        <v>49.681440342822903</v>
      </c>
      <c r="E100">
        <v>5.1587301587301584E-2</v>
      </c>
      <c r="F100">
        <v>0.22163252561799918</v>
      </c>
      <c r="G100">
        <v>1.3961536791151851E-2</v>
      </c>
      <c r="H100">
        <v>5.1587301587301582</v>
      </c>
      <c r="L100">
        <v>141</v>
      </c>
      <c r="M100">
        <v>44</v>
      </c>
      <c r="N100">
        <v>11966.017958911198</v>
      </c>
      <c r="O100">
        <v>17</v>
      </c>
    </row>
    <row r="101" spans="1:15" x14ac:dyDescent="0.2">
      <c r="A101" t="s">
        <v>108</v>
      </c>
      <c r="B101">
        <v>8.0701602653862228</v>
      </c>
      <c r="C101">
        <v>47.134573330676893</v>
      </c>
      <c r="D101">
        <v>2.9691990282406779</v>
      </c>
      <c r="E101">
        <v>5.1587301587301584E-2</v>
      </c>
      <c r="F101">
        <v>0.2550631909780256</v>
      </c>
      <c r="G101">
        <v>1.6067470760343552E-2</v>
      </c>
      <c r="H101">
        <v>4.3650793650793647</v>
      </c>
      <c r="L101">
        <v>142</v>
      </c>
      <c r="M101">
        <v>34</v>
      </c>
      <c r="N101">
        <v>5268.5212907852983</v>
      </c>
      <c r="O101">
        <v>14</v>
      </c>
    </row>
    <row r="102" spans="1:15" x14ac:dyDescent="0.2">
      <c r="A102" t="s">
        <v>187</v>
      </c>
      <c r="B102">
        <v>0.25638833189768095</v>
      </c>
      <c r="C102">
        <v>2.4365928298035429</v>
      </c>
      <c r="D102">
        <v>0.1534909208091263</v>
      </c>
      <c r="E102">
        <v>5.1587301587301584E-2</v>
      </c>
      <c r="F102">
        <v>0.49026119178736682</v>
      </c>
      <c r="G102">
        <v>3.0883552165131296E-2</v>
      </c>
      <c r="H102">
        <v>1.984126984126984</v>
      </c>
      <c r="L102">
        <v>143</v>
      </c>
      <c r="M102">
        <v>110</v>
      </c>
      <c r="N102">
        <v>20293.561329709293</v>
      </c>
      <c r="O102">
        <v>13</v>
      </c>
    </row>
    <row r="103" spans="1:15" x14ac:dyDescent="0.2">
      <c r="A103" t="s">
        <v>65</v>
      </c>
      <c r="B103">
        <v>1.7025392202237022</v>
      </c>
      <c r="C103">
        <v>11.462505032597852</v>
      </c>
      <c r="D103">
        <v>0.72206994566857696</v>
      </c>
      <c r="E103">
        <v>3.968253968253968E-2</v>
      </c>
      <c r="F103">
        <v>0.19560076629094272</v>
      </c>
      <c r="G103">
        <v>1.2321690091892863E-2</v>
      </c>
      <c r="H103">
        <v>3.9682539682539679</v>
      </c>
      <c r="L103">
        <v>144</v>
      </c>
      <c r="M103">
        <v>121</v>
      </c>
      <c r="N103">
        <v>29292.706693553569</v>
      </c>
      <c r="O103">
        <v>17</v>
      </c>
    </row>
    <row r="104" spans="1:15" x14ac:dyDescent="0.2">
      <c r="A104" t="s">
        <v>155</v>
      </c>
      <c r="B104">
        <v>15.579815073983339</v>
      </c>
      <c r="C104">
        <v>98.266638228328745</v>
      </c>
      <c r="D104">
        <v>6.1902163553931091</v>
      </c>
      <c r="E104">
        <v>3.5714285714285712E-2</v>
      </c>
      <c r="F104">
        <v>0.22474927534302941</v>
      </c>
      <c r="G104">
        <v>1.4157873569038968E-2</v>
      </c>
      <c r="H104">
        <v>2.7777777777777777</v>
      </c>
      <c r="L104">
        <v>145</v>
      </c>
      <c r="M104">
        <v>95</v>
      </c>
      <c r="N104">
        <v>20149.416941050546</v>
      </c>
      <c r="O104">
        <v>18</v>
      </c>
    </row>
    <row r="105" spans="1:15" x14ac:dyDescent="0.2">
      <c r="A105" t="s">
        <v>131</v>
      </c>
      <c r="B105">
        <v>0.25131124671805399</v>
      </c>
      <c r="C105">
        <v>1.4514085387154676</v>
      </c>
      <c r="D105">
        <v>9.143014390944737E-2</v>
      </c>
      <c r="E105">
        <v>3.5714285714285712E-2</v>
      </c>
      <c r="F105">
        <v>0.20626223424848528</v>
      </c>
      <c r="G105">
        <v>1.2993299444905753E-2</v>
      </c>
      <c r="H105">
        <v>3.1746031746031744</v>
      </c>
      <c r="L105">
        <v>146</v>
      </c>
      <c r="M105">
        <v>159</v>
      </c>
      <c r="N105">
        <v>16048.260511831439</v>
      </c>
      <c r="O105">
        <v>18</v>
      </c>
    </row>
    <row r="106" spans="1:15" x14ac:dyDescent="0.2">
      <c r="A106" t="s">
        <v>204</v>
      </c>
      <c r="B106">
        <v>0.22511728693172614</v>
      </c>
      <c r="C106">
        <v>2.0043856076132536</v>
      </c>
      <c r="D106">
        <v>0.1262644249814705</v>
      </c>
      <c r="E106">
        <v>3.1746031746031744E-2</v>
      </c>
      <c r="F106">
        <v>0.19705027718117596</v>
      </c>
      <c r="G106">
        <v>1.241300069518422E-2</v>
      </c>
      <c r="H106">
        <v>2.7777777777777777</v>
      </c>
      <c r="L106">
        <v>147</v>
      </c>
      <c r="M106">
        <v>134</v>
      </c>
      <c r="N106">
        <v>35357.219420285248</v>
      </c>
      <c r="O106">
        <v>14</v>
      </c>
    </row>
    <row r="107" spans="1:15" x14ac:dyDescent="0.2">
      <c r="A107" t="s">
        <v>160</v>
      </c>
      <c r="B107">
        <v>9.627983548369122E-2</v>
      </c>
      <c r="C107">
        <v>0.84440806299685378</v>
      </c>
      <c r="D107">
        <v>5.3192708089224695E-2</v>
      </c>
      <c r="E107">
        <v>2.7777777777777776E-2</v>
      </c>
      <c r="F107">
        <v>0.22587197618059507</v>
      </c>
      <c r="G107">
        <v>1.4228597074108555E-2</v>
      </c>
      <c r="H107">
        <v>1.984126984126984</v>
      </c>
      <c r="L107">
        <v>148</v>
      </c>
      <c r="M107">
        <v>131</v>
      </c>
      <c r="N107">
        <v>58171.594506957845</v>
      </c>
      <c r="O107">
        <v>22</v>
      </c>
    </row>
    <row r="108" spans="1:15" x14ac:dyDescent="0.2">
      <c r="A108" t="s">
        <v>103</v>
      </c>
      <c r="B108">
        <v>47.61904761904762</v>
      </c>
      <c r="C108">
        <v>305.51746599201329</v>
      </c>
      <c r="D108">
        <v>19.245791338130967</v>
      </c>
      <c r="E108">
        <v>2.3809523809523808E-2</v>
      </c>
      <c r="F108">
        <v>0.15275873299600662</v>
      </c>
      <c r="G108">
        <v>9.6228956690654812E-3</v>
      </c>
      <c r="H108">
        <v>2.3809523809523809</v>
      </c>
      <c r="L108">
        <v>149</v>
      </c>
      <c r="M108">
        <v>109</v>
      </c>
      <c r="N108">
        <v>53372.361796762008</v>
      </c>
      <c r="O108">
        <v>13</v>
      </c>
    </row>
    <row r="109" spans="1:15" x14ac:dyDescent="0.2">
      <c r="A109" t="s">
        <v>129</v>
      </c>
      <c r="B109">
        <v>16.337301587301589</v>
      </c>
      <c r="C109">
        <v>116.13389043655002</v>
      </c>
      <c r="D109">
        <v>7.3157474495603267</v>
      </c>
      <c r="E109">
        <v>2.3809523809523808E-2</v>
      </c>
      <c r="F109">
        <v>0.17692755013446915</v>
      </c>
      <c r="G109">
        <v>1.1145388041231377E-2</v>
      </c>
      <c r="H109">
        <v>1.984126984126984</v>
      </c>
      <c r="L109">
        <v>150</v>
      </c>
      <c r="M109">
        <v>35</v>
      </c>
      <c r="N109">
        <v>10284.93549684917</v>
      </c>
      <c r="O109">
        <v>7</v>
      </c>
    </row>
    <row r="110" spans="1:15" x14ac:dyDescent="0.2">
      <c r="A110" t="s">
        <v>66</v>
      </c>
      <c r="B110">
        <v>5.8970268506396692</v>
      </c>
      <c r="C110">
        <v>48.271232903567856</v>
      </c>
      <c r="D110">
        <v>3.0408018509837822</v>
      </c>
      <c r="E110">
        <v>2.3809523809523808E-2</v>
      </c>
      <c r="F110">
        <v>0.15275873299600662</v>
      </c>
      <c r="G110">
        <v>9.6228956690654812E-3</v>
      </c>
      <c r="H110">
        <v>2.3809523809523809</v>
      </c>
      <c r="L110">
        <v>151</v>
      </c>
      <c r="M110">
        <v>41</v>
      </c>
      <c r="N110">
        <v>4525.3901787174009</v>
      </c>
      <c r="O110">
        <v>6</v>
      </c>
    </row>
    <row r="111" spans="1:15" x14ac:dyDescent="0.2">
      <c r="A111" t="s">
        <v>98</v>
      </c>
      <c r="B111">
        <v>2.4302579365079362</v>
      </c>
      <c r="C111">
        <v>17.921556458337513</v>
      </c>
      <c r="D111">
        <v>1.1289519403801085</v>
      </c>
      <c r="E111">
        <v>2.3809523809523808E-2</v>
      </c>
      <c r="F111">
        <v>0.17692755013446915</v>
      </c>
      <c r="G111">
        <v>1.1145388041231377E-2</v>
      </c>
      <c r="H111">
        <v>1.984126984126984</v>
      </c>
      <c r="L111">
        <v>152</v>
      </c>
      <c r="M111">
        <v>47</v>
      </c>
      <c r="N111">
        <v>16799.103084927596</v>
      </c>
      <c r="O111">
        <v>18</v>
      </c>
    </row>
    <row r="112" spans="1:15" x14ac:dyDescent="0.2">
      <c r="A112" t="s">
        <v>106</v>
      </c>
      <c r="B112">
        <v>3.0233769130919312</v>
      </c>
      <c r="C112">
        <v>28.447037042487029</v>
      </c>
      <c r="D112">
        <v>1.7919948940729291</v>
      </c>
      <c r="E112">
        <v>1.5873015873015872E-2</v>
      </c>
      <c r="F112">
        <v>0.1252329770939925</v>
      </c>
      <c r="G112">
        <v>7.8889360317845828E-3</v>
      </c>
      <c r="H112">
        <v>1.5873015873015872</v>
      </c>
      <c r="L112">
        <v>153</v>
      </c>
      <c r="M112">
        <v>39</v>
      </c>
      <c r="N112">
        <v>9631.1901565191747</v>
      </c>
      <c r="O112">
        <v>15</v>
      </c>
    </row>
    <row r="113" spans="1:15" x14ac:dyDescent="0.2">
      <c r="A113" t="s">
        <v>95</v>
      </c>
      <c r="B113">
        <v>189.04875733284572</v>
      </c>
      <c r="C113">
        <v>2136.9253211366167</v>
      </c>
      <c r="D113">
        <v>134.6136421439125</v>
      </c>
      <c r="E113">
        <v>1.1904761904761904E-2</v>
      </c>
      <c r="F113">
        <v>0.14063438674167153</v>
      </c>
      <c r="G113">
        <v>8.8591336452986218E-3</v>
      </c>
      <c r="H113">
        <v>0.79365079365079361</v>
      </c>
      <c r="L113">
        <v>154</v>
      </c>
      <c r="M113">
        <v>82</v>
      </c>
      <c r="N113">
        <v>28439.356677519689</v>
      </c>
      <c r="O113">
        <v>17</v>
      </c>
    </row>
    <row r="114" spans="1:15" x14ac:dyDescent="0.2">
      <c r="A114" t="s">
        <v>96</v>
      </c>
      <c r="B114">
        <v>42.678857334766612</v>
      </c>
      <c r="C114">
        <v>502.65251005570167</v>
      </c>
      <c r="D114">
        <v>31.66413184499476</v>
      </c>
      <c r="E114">
        <v>1.1904761904761904E-2</v>
      </c>
      <c r="F114">
        <v>0.14063438674167153</v>
      </c>
      <c r="G114">
        <v>8.8591336452986218E-3</v>
      </c>
      <c r="H114">
        <v>0.79365079365079361</v>
      </c>
      <c r="L114">
        <v>155</v>
      </c>
      <c r="M114">
        <v>102</v>
      </c>
      <c r="N114">
        <v>23874.197415093109</v>
      </c>
      <c r="O114">
        <v>20</v>
      </c>
    </row>
    <row r="115" spans="1:15" x14ac:dyDescent="0.2">
      <c r="A115" t="s">
        <v>167</v>
      </c>
      <c r="B115">
        <v>0.58008552556077408</v>
      </c>
      <c r="C115">
        <v>6.8527176601766122</v>
      </c>
      <c r="D115">
        <v>0.43168063651827965</v>
      </c>
      <c r="E115">
        <v>1.1904761904761904E-2</v>
      </c>
      <c r="F115">
        <v>0.14063438674167153</v>
      </c>
      <c r="G115">
        <v>8.8591336452986218E-3</v>
      </c>
      <c r="H115">
        <v>0.79365079365079361</v>
      </c>
      <c r="L115">
        <v>156</v>
      </c>
      <c r="M115">
        <v>140</v>
      </c>
      <c r="N115">
        <v>20337.26044833165</v>
      </c>
      <c r="O115">
        <v>16</v>
      </c>
    </row>
    <row r="116" spans="1:15" x14ac:dyDescent="0.2">
      <c r="A116" t="s">
        <v>165</v>
      </c>
      <c r="B116">
        <v>227.59649174743279</v>
      </c>
      <c r="C116">
        <v>2822.466597780156</v>
      </c>
      <c r="D116">
        <v>177.79868336935385</v>
      </c>
      <c r="E116">
        <v>7.9365079365079361E-3</v>
      </c>
      <c r="F116">
        <v>8.8909439223155792E-2</v>
      </c>
      <c r="G116">
        <v>5.6007682235876656E-3</v>
      </c>
      <c r="H116">
        <v>0.79365079365079361</v>
      </c>
      <c r="L116">
        <v>157</v>
      </c>
      <c r="M116">
        <v>84</v>
      </c>
      <c r="N116">
        <v>23896.00447583885</v>
      </c>
      <c r="O116">
        <v>16</v>
      </c>
    </row>
    <row r="117" spans="1:15" x14ac:dyDescent="0.2">
      <c r="A117" t="s">
        <v>168</v>
      </c>
      <c r="B117">
        <v>7.6295275630915862</v>
      </c>
      <c r="C117">
        <v>102.05719461323481</v>
      </c>
      <c r="D117">
        <v>6.4289989631319067</v>
      </c>
      <c r="E117">
        <v>7.9365079365079361E-3</v>
      </c>
      <c r="F117">
        <v>8.8909439223155792E-2</v>
      </c>
      <c r="G117">
        <v>5.6007682235876656E-3</v>
      </c>
      <c r="H117">
        <v>0.79365079365079361</v>
      </c>
      <c r="L117">
        <v>158</v>
      </c>
      <c r="M117">
        <v>89</v>
      </c>
      <c r="N117">
        <v>13142.17115013757</v>
      </c>
      <c r="O117">
        <v>15</v>
      </c>
    </row>
    <row r="118" spans="1:15" x14ac:dyDescent="0.2">
      <c r="A118" t="s">
        <v>39</v>
      </c>
      <c r="B118">
        <v>2.0239777932824521</v>
      </c>
      <c r="C118">
        <v>22.673792055708756</v>
      </c>
      <c r="D118">
        <v>1.4283146442427936</v>
      </c>
      <c r="E118">
        <v>7.9365079365079361E-3</v>
      </c>
      <c r="F118">
        <v>8.8909439223155792E-2</v>
      </c>
      <c r="G118">
        <v>5.6007682235876656E-3</v>
      </c>
      <c r="H118">
        <v>0.79365079365079361</v>
      </c>
      <c r="L118">
        <v>159</v>
      </c>
      <c r="M118">
        <v>170</v>
      </c>
      <c r="N118">
        <v>18270.645002828482</v>
      </c>
      <c r="O118">
        <v>21</v>
      </c>
    </row>
    <row r="119" spans="1:15" x14ac:dyDescent="0.2">
      <c r="A119" t="s">
        <v>133</v>
      </c>
      <c r="B119">
        <v>2.0579639010793644E-2</v>
      </c>
      <c r="C119">
        <v>0.23054524464694504</v>
      </c>
      <c r="D119">
        <v>1.4522985316294323E-2</v>
      </c>
      <c r="E119">
        <v>7.9365079365079361E-3</v>
      </c>
      <c r="F119">
        <v>8.8909439223155792E-2</v>
      </c>
      <c r="G119">
        <v>5.6007682235876656E-3</v>
      </c>
      <c r="H119">
        <v>0.79365079365079361</v>
      </c>
      <c r="L119">
        <v>160</v>
      </c>
      <c r="M119">
        <v>110</v>
      </c>
      <c r="N119">
        <v>22328.555139814358</v>
      </c>
      <c r="O119">
        <v>19</v>
      </c>
    </row>
    <row r="120" spans="1:15" x14ac:dyDescent="0.2">
      <c r="A120" t="s">
        <v>166</v>
      </c>
      <c r="B120">
        <v>3.4629478258570559</v>
      </c>
      <c r="C120">
        <v>54.972592502457474</v>
      </c>
      <c r="D120">
        <v>3.4629478258570559</v>
      </c>
      <c r="E120">
        <v>3.968253968253968E-3</v>
      </c>
      <c r="F120">
        <v>6.2994078834871209E-2</v>
      </c>
      <c r="G120">
        <v>3.968253968253968E-3</v>
      </c>
      <c r="H120">
        <v>0.3968253968253968</v>
      </c>
      <c r="L120">
        <v>161</v>
      </c>
      <c r="M120">
        <v>54</v>
      </c>
      <c r="N120">
        <v>4786.0023196208231</v>
      </c>
      <c r="O120">
        <v>11</v>
      </c>
    </row>
    <row r="121" spans="1:15" x14ac:dyDescent="0.2">
      <c r="A121" t="s">
        <v>185</v>
      </c>
      <c r="B121">
        <v>1.8678842442421337</v>
      </c>
      <c r="C121">
        <v>29.651743128723105</v>
      </c>
      <c r="D121">
        <v>1.8678842442421337</v>
      </c>
      <c r="E121">
        <v>3.968253968253968E-3</v>
      </c>
      <c r="F121">
        <v>6.2994078834871209E-2</v>
      </c>
      <c r="G121">
        <v>3.968253968253968E-3</v>
      </c>
      <c r="H121">
        <v>0.3968253968253968</v>
      </c>
      <c r="L121">
        <v>162</v>
      </c>
      <c r="M121">
        <v>67</v>
      </c>
      <c r="N121">
        <v>9458.1842795768807</v>
      </c>
      <c r="O121">
        <v>13</v>
      </c>
    </row>
    <row r="122" spans="1:15" x14ac:dyDescent="0.2">
      <c r="A122" t="s">
        <v>84</v>
      </c>
      <c r="B122">
        <v>1.0307205515550766</v>
      </c>
      <c r="C122">
        <v>16.362181503708371</v>
      </c>
      <c r="D122">
        <v>1.0307205515550766</v>
      </c>
      <c r="E122">
        <v>3.968253968253968E-3</v>
      </c>
      <c r="F122">
        <v>6.2994078834871209E-2</v>
      </c>
      <c r="G122">
        <v>3.968253968253968E-3</v>
      </c>
      <c r="H122">
        <v>0.3968253968253968</v>
      </c>
      <c r="L122">
        <v>163</v>
      </c>
      <c r="M122">
        <v>60</v>
      </c>
      <c r="N122">
        <v>13478.133561896411</v>
      </c>
      <c r="O122">
        <v>5</v>
      </c>
    </row>
    <row r="123" spans="1:15" x14ac:dyDescent="0.2">
      <c r="A123" t="s">
        <v>76</v>
      </c>
      <c r="B123">
        <v>0.84325396825396826</v>
      </c>
      <c r="C123">
        <v>13.386241752410131</v>
      </c>
      <c r="D123">
        <v>0.84325396825396814</v>
      </c>
      <c r="E123">
        <v>3.968253968253968E-3</v>
      </c>
      <c r="F123">
        <v>6.2994078834871209E-2</v>
      </c>
      <c r="G123">
        <v>3.968253968253968E-3</v>
      </c>
      <c r="H123">
        <v>0.3968253968253968</v>
      </c>
      <c r="L123">
        <v>164</v>
      </c>
      <c r="M123">
        <v>34</v>
      </c>
      <c r="N123">
        <v>11641.522435167706</v>
      </c>
      <c r="O123">
        <v>7</v>
      </c>
    </row>
    <row r="124" spans="1:15" x14ac:dyDescent="0.2">
      <c r="A124" t="s">
        <v>202</v>
      </c>
      <c r="B124">
        <v>0.2101833890668961</v>
      </c>
      <c r="C124">
        <v>3.3365578631264357</v>
      </c>
      <c r="D124">
        <v>0.21018338906689607</v>
      </c>
      <c r="E124">
        <v>3.968253968253968E-3</v>
      </c>
      <c r="F124">
        <v>6.2994078834871209E-2</v>
      </c>
      <c r="G124">
        <v>3.968253968253968E-3</v>
      </c>
      <c r="H124">
        <v>0.3968253968253968</v>
      </c>
      <c r="L124">
        <v>165</v>
      </c>
      <c r="M124">
        <v>60</v>
      </c>
      <c r="N124">
        <v>25701.777217615087</v>
      </c>
      <c r="O124">
        <v>10</v>
      </c>
    </row>
    <row r="125" spans="1:15" x14ac:dyDescent="0.2">
      <c r="A125" t="s">
        <v>188</v>
      </c>
      <c r="B125">
        <v>1.5933018569645701E-3</v>
      </c>
      <c r="C125">
        <v>2.5292882861913946E-2</v>
      </c>
      <c r="D125">
        <v>1.5933018569645699E-3</v>
      </c>
      <c r="E125">
        <v>3.968253968253968E-3</v>
      </c>
      <c r="F125">
        <v>6.2994078834871209E-2</v>
      </c>
      <c r="G125">
        <v>3.968253968253968E-3</v>
      </c>
      <c r="H125">
        <v>0.3968253968253968</v>
      </c>
      <c r="L125">
        <v>166</v>
      </c>
      <c r="M125">
        <v>114</v>
      </c>
      <c r="N125">
        <v>79161.755934508372</v>
      </c>
      <c r="O125">
        <v>10</v>
      </c>
    </row>
    <row r="126" spans="1:15" x14ac:dyDescent="0.2">
      <c r="A126" t="s">
        <v>192</v>
      </c>
      <c r="B126">
        <v>6.9144030154227756E-4</v>
      </c>
      <c r="C126">
        <v>1.097627450597026E-2</v>
      </c>
      <c r="D126">
        <v>6.9144030154227746E-4</v>
      </c>
      <c r="E126">
        <v>3.968253968253968E-3</v>
      </c>
      <c r="F126">
        <v>6.2994078834871209E-2</v>
      </c>
      <c r="G126">
        <v>3.968253968253968E-3</v>
      </c>
      <c r="H126">
        <v>0.3968253968253968</v>
      </c>
      <c r="L126">
        <v>167</v>
      </c>
      <c r="M126">
        <v>131</v>
      </c>
      <c r="N126">
        <v>64106.339165146986</v>
      </c>
      <c r="O126">
        <v>11</v>
      </c>
    </row>
    <row r="127" spans="1:15" x14ac:dyDescent="0.2">
      <c r="L127">
        <v>168</v>
      </c>
      <c r="M127">
        <v>18</v>
      </c>
      <c r="N127">
        <v>7441.3974328227396</v>
      </c>
      <c r="O127">
        <v>8</v>
      </c>
    </row>
    <row r="128" spans="1:15" x14ac:dyDescent="0.2">
      <c r="L128">
        <v>169</v>
      </c>
      <c r="M128">
        <v>137</v>
      </c>
      <c r="N128">
        <v>64380.995864125747</v>
      </c>
      <c r="O128">
        <v>24</v>
      </c>
    </row>
    <row r="129" spans="12:15" x14ac:dyDescent="0.2">
      <c r="L129">
        <v>170</v>
      </c>
      <c r="M129">
        <v>125</v>
      </c>
      <c r="N129">
        <v>40784.890231283396</v>
      </c>
      <c r="O129">
        <v>20</v>
      </c>
    </row>
    <row r="130" spans="12:15" x14ac:dyDescent="0.2">
      <c r="L130">
        <v>171</v>
      </c>
      <c r="M130">
        <v>34</v>
      </c>
      <c r="N130">
        <v>14535.46716239856</v>
      </c>
      <c r="O130">
        <v>10</v>
      </c>
    </row>
    <row r="131" spans="12:15" x14ac:dyDescent="0.2">
      <c r="L131">
        <v>172</v>
      </c>
      <c r="M131">
        <v>84</v>
      </c>
      <c r="N131">
        <v>12914.813347491245</v>
      </c>
      <c r="O131">
        <v>15</v>
      </c>
    </row>
    <row r="132" spans="12:15" x14ac:dyDescent="0.2">
      <c r="L132">
        <v>173</v>
      </c>
      <c r="M132">
        <v>119</v>
      </c>
      <c r="N132">
        <v>46182.190166187618</v>
      </c>
      <c r="O132">
        <v>20</v>
      </c>
    </row>
    <row r="133" spans="12:15" x14ac:dyDescent="0.2">
      <c r="L133">
        <v>174</v>
      </c>
      <c r="M133">
        <v>87</v>
      </c>
      <c r="N133">
        <v>8456.1910373635346</v>
      </c>
      <c r="O133">
        <v>12</v>
      </c>
    </row>
    <row r="134" spans="12:15" x14ac:dyDescent="0.2">
      <c r="L134">
        <v>175</v>
      </c>
      <c r="M134">
        <v>107</v>
      </c>
      <c r="N134">
        <v>50466.842273792543</v>
      </c>
      <c r="O134">
        <v>24</v>
      </c>
    </row>
    <row r="135" spans="12:15" x14ac:dyDescent="0.2">
      <c r="L135">
        <v>176</v>
      </c>
      <c r="M135">
        <v>142</v>
      </c>
      <c r="N135">
        <v>75308.664376165965</v>
      </c>
      <c r="O135">
        <v>24</v>
      </c>
    </row>
    <row r="136" spans="12:15" x14ac:dyDescent="0.2">
      <c r="L136">
        <v>177</v>
      </c>
      <c r="M136">
        <v>100</v>
      </c>
      <c r="N136">
        <v>20908.910276799637</v>
      </c>
      <c r="O136">
        <v>17</v>
      </c>
    </row>
    <row r="137" spans="12:15" x14ac:dyDescent="0.2">
      <c r="L137">
        <v>178</v>
      </c>
      <c r="M137">
        <v>102</v>
      </c>
      <c r="N137">
        <v>18920.518457035014</v>
      </c>
      <c r="O137">
        <v>14</v>
      </c>
    </row>
    <row r="138" spans="12:15" x14ac:dyDescent="0.2">
      <c r="L138">
        <v>179</v>
      </c>
      <c r="M138">
        <v>134</v>
      </c>
      <c r="N138">
        <v>32299.002572821923</v>
      </c>
      <c r="O138">
        <v>19</v>
      </c>
    </row>
    <row r="139" spans="12:15" x14ac:dyDescent="0.2">
      <c r="L139">
        <v>180</v>
      </c>
      <c r="M139">
        <v>138</v>
      </c>
      <c r="N139">
        <v>34090.039743082081</v>
      </c>
      <c r="O139">
        <v>22</v>
      </c>
    </row>
    <row r="140" spans="12:15" x14ac:dyDescent="0.2">
      <c r="L140">
        <v>181</v>
      </c>
      <c r="M140">
        <v>122</v>
      </c>
      <c r="N140">
        <v>19900.306077326877</v>
      </c>
      <c r="O140">
        <v>16</v>
      </c>
    </row>
    <row r="141" spans="12:15" x14ac:dyDescent="0.2">
      <c r="L141">
        <v>182</v>
      </c>
      <c r="M141">
        <v>105</v>
      </c>
      <c r="N141">
        <v>19477.645487642189</v>
      </c>
      <c r="O141">
        <v>15</v>
      </c>
    </row>
    <row r="142" spans="12:15" x14ac:dyDescent="0.2">
      <c r="L142">
        <v>183</v>
      </c>
      <c r="M142">
        <v>164</v>
      </c>
      <c r="N142">
        <v>37926.334806800209</v>
      </c>
      <c r="O142">
        <v>21</v>
      </c>
    </row>
    <row r="143" spans="12:15" x14ac:dyDescent="0.2">
      <c r="L143">
        <v>184</v>
      </c>
      <c r="M143">
        <v>137</v>
      </c>
      <c r="N143">
        <v>37421.834191542606</v>
      </c>
      <c r="O143">
        <v>24</v>
      </c>
    </row>
    <row r="144" spans="12:15" x14ac:dyDescent="0.2">
      <c r="L144">
        <v>185</v>
      </c>
      <c r="M144">
        <v>101</v>
      </c>
      <c r="N144">
        <v>20476.655800319306</v>
      </c>
      <c r="O144">
        <v>17</v>
      </c>
    </row>
    <row r="145" spans="12:15" x14ac:dyDescent="0.2">
      <c r="L145">
        <v>186</v>
      </c>
      <c r="M145">
        <v>84</v>
      </c>
      <c r="N145">
        <v>19976.294162482045</v>
      </c>
      <c r="O145">
        <v>19</v>
      </c>
    </row>
    <row r="146" spans="12:15" x14ac:dyDescent="0.2">
      <c r="L146">
        <v>187</v>
      </c>
      <c r="M146">
        <v>63</v>
      </c>
      <c r="N146">
        <v>10323.453680500919</v>
      </c>
      <c r="O146">
        <v>13</v>
      </c>
    </row>
    <row r="147" spans="12:15" x14ac:dyDescent="0.2">
      <c r="L147">
        <v>188</v>
      </c>
      <c r="M147">
        <v>56</v>
      </c>
      <c r="N147">
        <v>10477.506034529641</v>
      </c>
      <c r="O147">
        <v>9</v>
      </c>
    </row>
    <row r="148" spans="12:15" x14ac:dyDescent="0.2">
      <c r="L148">
        <v>189</v>
      </c>
      <c r="M148">
        <v>179</v>
      </c>
      <c r="N148">
        <v>33379.586378013613</v>
      </c>
      <c r="O148">
        <v>24</v>
      </c>
    </row>
    <row r="149" spans="12:15" x14ac:dyDescent="0.2">
      <c r="L149">
        <v>190</v>
      </c>
      <c r="M149">
        <v>53</v>
      </c>
      <c r="N149">
        <v>9660.6901963936234</v>
      </c>
      <c r="O149">
        <v>14</v>
      </c>
    </row>
    <row r="150" spans="12:15" x14ac:dyDescent="0.2">
      <c r="L150">
        <v>191</v>
      </c>
      <c r="M150">
        <v>54</v>
      </c>
      <c r="N150">
        <v>4375.1416276995324</v>
      </c>
      <c r="O150">
        <v>7</v>
      </c>
    </row>
    <row r="151" spans="12:15" x14ac:dyDescent="0.2">
      <c r="L151">
        <v>192</v>
      </c>
      <c r="M151">
        <v>96</v>
      </c>
      <c r="N151">
        <v>14926.990773222353</v>
      </c>
      <c r="O151">
        <v>18</v>
      </c>
    </row>
    <row r="152" spans="12:15" x14ac:dyDescent="0.2">
      <c r="L152">
        <v>193</v>
      </c>
      <c r="M152">
        <v>91</v>
      </c>
      <c r="N152">
        <v>5206.2163654793058</v>
      </c>
      <c r="O152">
        <v>14</v>
      </c>
    </row>
    <row r="153" spans="12:15" x14ac:dyDescent="0.2">
      <c r="L153">
        <v>194</v>
      </c>
      <c r="M153">
        <v>54</v>
      </c>
      <c r="N153">
        <v>4921.1464573805288</v>
      </c>
      <c r="O153">
        <v>10</v>
      </c>
    </row>
    <row r="154" spans="12:15" x14ac:dyDescent="0.2">
      <c r="L154">
        <v>195</v>
      </c>
      <c r="M154">
        <v>75</v>
      </c>
      <c r="N154">
        <v>4438.2630980133617</v>
      </c>
      <c r="O154">
        <v>14</v>
      </c>
    </row>
    <row r="155" spans="12:15" x14ac:dyDescent="0.2">
      <c r="L155">
        <v>196</v>
      </c>
      <c r="M155">
        <v>65</v>
      </c>
      <c r="N155">
        <v>9161.3336530158813</v>
      </c>
      <c r="O155">
        <v>13</v>
      </c>
    </row>
    <row r="156" spans="12:15" x14ac:dyDescent="0.2">
      <c r="L156">
        <v>197</v>
      </c>
      <c r="M156">
        <v>69</v>
      </c>
      <c r="N156">
        <v>1385.5063410080227</v>
      </c>
      <c r="O156">
        <v>10</v>
      </c>
    </row>
    <row r="157" spans="12:15" x14ac:dyDescent="0.2">
      <c r="L157">
        <v>198</v>
      </c>
      <c r="M157">
        <v>57</v>
      </c>
      <c r="N157">
        <v>2818.3336109055981</v>
      </c>
      <c r="O157">
        <v>9</v>
      </c>
    </row>
    <row r="158" spans="12:15" x14ac:dyDescent="0.2">
      <c r="L158">
        <v>199</v>
      </c>
      <c r="M158">
        <v>115</v>
      </c>
      <c r="N158">
        <v>22359.762350891677</v>
      </c>
      <c r="O158">
        <v>19</v>
      </c>
    </row>
    <row r="159" spans="12:15" x14ac:dyDescent="0.2">
      <c r="L159">
        <v>200</v>
      </c>
      <c r="M159">
        <v>46</v>
      </c>
      <c r="N159">
        <v>16183.142750223555</v>
      </c>
      <c r="O159">
        <v>12</v>
      </c>
    </row>
    <row r="160" spans="12:15" x14ac:dyDescent="0.2">
      <c r="L160">
        <v>201</v>
      </c>
      <c r="M160">
        <v>104</v>
      </c>
      <c r="N160">
        <v>23854.910826469444</v>
      </c>
      <c r="O160">
        <v>22</v>
      </c>
    </row>
    <row r="161" spans="12:15" x14ac:dyDescent="0.2">
      <c r="L161">
        <v>202</v>
      </c>
      <c r="M161">
        <v>82</v>
      </c>
      <c r="N161">
        <v>14181.651165314748</v>
      </c>
      <c r="O161">
        <v>18</v>
      </c>
    </row>
    <row r="162" spans="12:15" x14ac:dyDescent="0.2">
      <c r="L162">
        <v>203</v>
      </c>
      <c r="M162">
        <v>54</v>
      </c>
      <c r="N162">
        <v>7193.1405253158528</v>
      </c>
      <c r="O162">
        <v>14</v>
      </c>
    </row>
    <row r="163" spans="12:15" x14ac:dyDescent="0.2">
      <c r="L163">
        <v>204</v>
      </c>
      <c r="M163">
        <v>75</v>
      </c>
      <c r="N163">
        <v>12889.114415568991</v>
      </c>
      <c r="O163">
        <v>18</v>
      </c>
    </row>
    <row r="164" spans="12:15" x14ac:dyDescent="0.2">
      <c r="L164">
        <v>205</v>
      </c>
      <c r="M164">
        <v>84</v>
      </c>
      <c r="N164">
        <v>7635.1275705407152</v>
      </c>
      <c r="O164">
        <v>14</v>
      </c>
    </row>
    <row r="165" spans="12:15" x14ac:dyDescent="0.2">
      <c r="L165">
        <v>206</v>
      </c>
      <c r="M165">
        <v>74</v>
      </c>
      <c r="N165">
        <v>12955.310059662976</v>
      </c>
      <c r="O165">
        <v>13</v>
      </c>
    </row>
    <row r="166" spans="12:15" x14ac:dyDescent="0.2">
      <c r="L166">
        <v>207</v>
      </c>
      <c r="M166">
        <v>73</v>
      </c>
      <c r="N166">
        <v>6714.9966904173734</v>
      </c>
      <c r="O166">
        <v>15</v>
      </c>
    </row>
    <row r="167" spans="12:15" x14ac:dyDescent="0.2">
      <c r="L167">
        <v>208</v>
      </c>
      <c r="M167">
        <v>83</v>
      </c>
      <c r="N167">
        <v>13277.751695821498</v>
      </c>
      <c r="O167">
        <v>17</v>
      </c>
    </row>
    <row r="168" spans="12:15" x14ac:dyDescent="0.2">
      <c r="L168">
        <v>209</v>
      </c>
      <c r="M168">
        <v>91</v>
      </c>
      <c r="N168">
        <v>16267.432046803791</v>
      </c>
      <c r="O168">
        <v>22</v>
      </c>
    </row>
    <row r="169" spans="12:15" x14ac:dyDescent="0.2">
      <c r="L169">
        <v>210</v>
      </c>
      <c r="M169">
        <v>70</v>
      </c>
      <c r="N169">
        <v>11888.268895323232</v>
      </c>
      <c r="O169">
        <v>15</v>
      </c>
    </row>
    <row r="170" spans="12:15" x14ac:dyDescent="0.2">
      <c r="L170">
        <v>211</v>
      </c>
      <c r="M170">
        <v>108</v>
      </c>
      <c r="N170">
        <v>7712.3307904426601</v>
      </c>
      <c r="O170">
        <v>20</v>
      </c>
    </row>
    <row r="171" spans="12:15" x14ac:dyDescent="0.2">
      <c r="L171">
        <v>212</v>
      </c>
      <c r="M171">
        <v>44</v>
      </c>
      <c r="N171">
        <v>13096.991808342216</v>
      </c>
      <c r="O171">
        <v>15</v>
      </c>
    </row>
    <row r="172" spans="12:15" x14ac:dyDescent="0.2">
      <c r="L172">
        <v>213</v>
      </c>
      <c r="M172">
        <v>193</v>
      </c>
      <c r="N172">
        <v>38378.127560723144</v>
      </c>
      <c r="O172">
        <v>20</v>
      </c>
    </row>
    <row r="173" spans="12:15" x14ac:dyDescent="0.2">
      <c r="L173">
        <v>214</v>
      </c>
      <c r="M173">
        <v>50</v>
      </c>
      <c r="N173">
        <v>8242.718000500663</v>
      </c>
      <c r="O173">
        <v>12</v>
      </c>
    </row>
    <row r="174" spans="12:15" x14ac:dyDescent="0.2">
      <c r="L174">
        <v>215</v>
      </c>
      <c r="M174">
        <v>76</v>
      </c>
      <c r="N174">
        <v>17822.932015997834</v>
      </c>
      <c r="O174">
        <v>17</v>
      </c>
    </row>
    <row r="175" spans="12:15" x14ac:dyDescent="0.2">
      <c r="L175">
        <v>216</v>
      </c>
      <c r="M175">
        <v>158</v>
      </c>
      <c r="N175">
        <v>14896.067190185511</v>
      </c>
      <c r="O175">
        <v>16</v>
      </c>
    </row>
    <row r="176" spans="12:15" x14ac:dyDescent="0.2">
      <c r="L176">
        <v>217</v>
      </c>
      <c r="M176">
        <v>45</v>
      </c>
      <c r="N176">
        <v>7320.3496513510445</v>
      </c>
      <c r="O176">
        <v>11</v>
      </c>
    </row>
    <row r="177" spans="12:15" x14ac:dyDescent="0.2">
      <c r="L177">
        <v>218</v>
      </c>
      <c r="M177">
        <v>28</v>
      </c>
      <c r="N177">
        <v>5737.6824193295724</v>
      </c>
      <c r="O177">
        <v>12</v>
      </c>
    </row>
    <row r="178" spans="12:15" x14ac:dyDescent="0.2">
      <c r="L178">
        <v>219</v>
      </c>
      <c r="M178">
        <v>79</v>
      </c>
      <c r="N178">
        <v>35738.249395645907</v>
      </c>
      <c r="O178">
        <v>21</v>
      </c>
    </row>
    <row r="179" spans="12:15" x14ac:dyDescent="0.2">
      <c r="L179">
        <v>220</v>
      </c>
      <c r="M179">
        <v>99</v>
      </c>
      <c r="N179">
        <v>17337.874977261996</v>
      </c>
      <c r="O179">
        <v>18</v>
      </c>
    </row>
    <row r="180" spans="12:15" x14ac:dyDescent="0.2">
      <c r="L180">
        <v>221</v>
      </c>
      <c r="M180">
        <v>75</v>
      </c>
      <c r="N180">
        <v>22648.03682951591</v>
      </c>
      <c r="O180">
        <v>20</v>
      </c>
    </row>
    <row r="181" spans="12:15" x14ac:dyDescent="0.2">
      <c r="L181">
        <v>222</v>
      </c>
      <c r="M181">
        <v>103</v>
      </c>
      <c r="N181">
        <v>36082.860864731105</v>
      </c>
      <c r="O181">
        <v>18</v>
      </c>
    </row>
    <row r="182" spans="12:15" x14ac:dyDescent="0.2">
      <c r="L182">
        <v>223</v>
      </c>
      <c r="M182">
        <v>97</v>
      </c>
      <c r="N182">
        <v>27461.654733934669</v>
      </c>
      <c r="O182">
        <v>15</v>
      </c>
    </row>
    <row r="183" spans="12:15" x14ac:dyDescent="0.2">
      <c r="L183">
        <v>224</v>
      </c>
      <c r="M183">
        <v>56</v>
      </c>
      <c r="N183">
        <v>11962.038672931716</v>
      </c>
      <c r="O183">
        <v>18</v>
      </c>
    </row>
    <row r="184" spans="12:15" x14ac:dyDescent="0.2">
      <c r="L184">
        <v>225</v>
      </c>
      <c r="M184">
        <v>103</v>
      </c>
      <c r="N184">
        <v>45102.816632766007</v>
      </c>
      <c r="O184">
        <v>24</v>
      </c>
    </row>
    <row r="185" spans="12:15" x14ac:dyDescent="0.2">
      <c r="L185">
        <v>226</v>
      </c>
      <c r="M185">
        <v>66</v>
      </c>
      <c r="N185">
        <v>15610.86522258454</v>
      </c>
      <c r="O185">
        <v>16</v>
      </c>
    </row>
    <row r="186" spans="12:15" x14ac:dyDescent="0.2">
      <c r="L186">
        <v>227</v>
      </c>
      <c r="M186">
        <v>31</v>
      </c>
      <c r="N186">
        <v>6546.5383198043619</v>
      </c>
      <c r="O186">
        <v>15</v>
      </c>
    </row>
    <row r="187" spans="12:15" x14ac:dyDescent="0.2">
      <c r="L187">
        <v>228</v>
      </c>
      <c r="M187">
        <v>59</v>
      </c>
      <c r="N187">
        <v>10915.034641613898</v>
      </c>
      <c r="O187">
        <v>13</v>
      </c>
    </row>
    <row r="188" spans="12:15" x14ac:dyDescent="0.2">
      <c r="L188">
        <v>229</v>
      </c>
      <c r="M188">
        <v>116</v>
      </c>
      <c r="N188">
        <v>23158.345709648787</v>
      </c>
      <c r="O188">
        <v>21</v>
      </c>
    </row>
    <row r="189" spans="12:15" x14ac:dyDescent="0.2">
      <c r="L189">
        <v>230</v>
      </c>
      <c r="M189">
        <v>65</v>
      </c>
      <c r="N189">
        <v>7116.604794656444</v>
      </c>
      <c r="O189">
        <v>14</v>
      </c>
    </row>
    <row r="190" spans="12:15" x14ac:dyDescent="0.2">
      <c r="L190">
        <v>231</v>
      </c>
      <c r="M190">
        <v>32</v>
      </c>
      <c r="N190">
        <v>13018.627020810065</v>
      </c>
      <c r="O190">
        <v>11</v>
      </c>
    </row>
    <row r="191" spans="12:15" x14ac:dyDescent="0.2">
      <c r="L191">
        <v>232</v>
      </c>
      <c r="M191">
        <v>56</v>
      </c>
      <c r="N191">
        <v>10365.926229329303</v>
      </c>
      <c r="O191">
        <v>17</v>
      </c>
    </row>
    <row r="192" spans="12:15" x14ac:dyDescent="0.2">
      <c r="L192">
        <v>233</v>
      </c>
      <c r="M192">
        <v>67</v>
      </c>
      <c r="N192">
        <v>8930.3155246810784</v>
      </c>
      <c r="O192">
        <v>7</v>
      </c>
    </row>
    <row r="193" spans="12:15" x14ac:dyDescent="0.2">
      <c r="L193">
        <v>234</v>
      </c>
      <c r="M193">
        <v>85</v>
      </c>
      <c r="N193">
        <v>5484.7056813758736</v>
      </c>
      <c r="O193">
        <v>9</v>
      </c>
    </row>
    <row r="194" spans="12:15" x14ac:dyDescent="0.2">
      <c r="L194">
        <v>235</v>
      </c>
      <c r="M194">
        <v>81</v>
      </c>
      <c r="N194">
        <v>7648.5920608362303</v>
      </c>
      <c r="O194">
        <v>13</v>
      </c>
    </row>
    <row r="195" spans="12:15" x14ac:dyDescent="0.2">
      <c r="L195">
        <v>236</v>
      </c>
      <c r="M195">
        <v>71</v>
      </c>
      <c r="N195">
        <v>12718.35371899012</v>
      </c>
      <c r="O195">
        <v>11</v>
      </c>
    </row>
    <row r="196" spans="12:15" x14ac:dyDescent="0.2">
      <c r="L196">
        <v>237</v>
      </c>
      <c r="M196">
        <v>174</v>
      </c>
      <c r="N196">
        <v>54723.538561664915</v>
      </c>
      <c r="O196">
        <v>16</v>
      </c>
    </row>
    <row r="197" spans="12:15" x14ac:dyDescent="0.2">
      <c r="L197">
        <v>238</v>
      </c>
      <c r="M197">
        <v>122</v>
      </c>
      <c r="N197">
        <v>26466.212840991091</v>
      </c>
      <c r="O197">
        <v>19</v>
      </c>
    </row>
    <row r="198" spans="12:15" x14ac:dyDescent="0.2">
      <c r="L198">
        <v>239</v>
      </c>
      <c r="M198">
        <v>140</v>
      </c>
      <c r="N198">
        <v>39487.698257498618</v>
      </c>
      <c r="O198">
        <v>19</v>
      </c>
    </row>
    <row r="199" spans="12:15" x14ac:dyDescent="0.2">
      <c r="L199">
        <v>240</v>
      </c>
      <c r="M199">
        <v>107</v>
      </c>
      <c r="N199">
        <v>26086.939840131501</v>
      </c>
      <c r="O199">
        <v>23</v>
      </c>
    </row>
    <row r="200" spans="12:15" x14ac:dyDescent="0.2">
      <c r="L200">
        <v>241</v>
      </c>
      <c r="M200">
        <v>57</v>
      </c>
      <c r="N200">
        <v>4334.0429736440637</v>
      </c>
      <c r="O200">
        <v>14</v>
      </c>
    </row>
    <row r="201" spans="12:15" x14ac:dyDescent="0.2">
      <c r="L201">
        <v>242</v>
      </c>
      <c r="M201">
        <v>47</v>
      </c>
      <c r="N201">
        <v>50906.651665833648</v>
      </c>
      <c r="O201">
        <v>14</v>
      </c>
    </row>
    <row r="202" spans="12:15" x14ac:dyDescent="0.2">
      <c r="L202">
        <v>243</v>
      </c>
      <c r="M202">
        <v>42</v>
      </c>
      <c r="N202">
        <v>41225.556065965822</v>
      </c>
      <c r="O202">
        <v>12</v>
      </c>
    </row>
    <row r="203" spans="12:15" x14ac:dyDescent="0.2">
      <c r="L203">
        <v>244</v>
      </c>
      <c r="M203">
        <v>60</v>
      </c>
      <c r="N203">
        <v>71654.859750979216</v>
      </c>
      <c r="O203">
        <v>18</v>
      </c>
    </row>
    <row r="204" spans="12:15" x14ac:dyDescent="0.2">
      <c r="L204">
        <v>245</v>
      </c>
      <c r="M204">
        <v>14</v>
      </c>
      <c r="N204">
        <v>5731.245723726488</v>
      </c>
      <c r="O204">
        <v>2</v>
      </c>
    </row>
    <row r="205" spans="12:15" x14ac:dyDescent="0.2">
      <c r="L205">
        <v>246</v>
      </c>
      <c r="M205">
        <v>101</v>
      </c>
      <c r="N205">
        <v>31546.518901330419</v>
      </c>
      <c r="O205">
        <v>14</v>
      </c>
    </row>
    <row r="206" spans="12:15" x14ac:dyDescent="0.2">
      <c r="L206">
        <v>247</v>
      </c>
      <c r="M206">
        <v>106</v>
      </c>
      <c r="N206">
        <v>50340.963466348192</v>
      </c>
      <c r="O206">
        <v>12</v>
      </c>
    </row>
    <row r="207" spans="12:15" x14ac:dyDescent="0.2">
      <c r="L207">
        <v>248</v>
      </c>
      <c r="M207">
        <v>43</v>
      </c>
      <c r="N207">
        <v>9142.7334949775923</v>
      </c>
      <c r="O207">
        <v>16</v>
      </c>
    </row>
    <row r="208" spans="12:15" x14ac:dyDescent="0.2">
      <c r="L208">
        <v>249</v>
      </c>
      <c r="M208">
        <v>233</v>
      </c>
      <c r="N208">
        <v>53815.968139401128</v>
      </c>
      <c r="O208">
        <v>35</v>
      </c>
    </row>
    <row r="209" spans="12:15" x14ac:dyDescent="0.2">
      <c r="L209">
        <v>250</v>
      </c>
      <c r="M209">
        <v>173</v>
      </c>
      <c r="N209">
        <v>34161.273512435029</v>
      </c>
      <c r="O209">
        <v>22</v>
      </c>
    </row>
    <row r="210" spans="12:15" x14ac:dyDescent="0.2">
      <c r="L210">
        <v>251</v>
      </c>
      <c r="M210">
        <v>169</v>
      </c>
      <c r="N210">
        <v>51208.158222590428</v>
      </c>
      <c r="O210">
        <v>17</v>
      </c>
    </row>
    <row r="211" spans="12:15" x14ac:dyDescent="0.2">
      <c r="L211">
        <v>252</v>
      </c>
      <c r="M211">
        <v>152</v>
      </c>
      <c r="N211">
        <v>80620.157907860033</v>
      </c>
      <c r="O211">
        <v>13</v>
      </c>
    </row>
    <row r="212" spans="12:15" x14ac:dyDescent="0.2">
      <c r="L212">
        <v>253</v>
      </c>
      <c r="M212">
        <v>144</v>
      </c>
      <c r="N212">
        <v>47708.251672834151</v>
      </c>
      <c r="O212">
        <v>22</v>
      </c>
    </row>
    <row r="213" spans="12:15" x14ac:dyDescent="0.2">
      <c r="L213">
        <v>254</v>
      </c>
      <c r="M213">
        <v>149</v>
      </c>
      <c r="N213">
        <v>49109.683548155372</v>
      </c>
      <c r="O213">
        <v>24</v>
      </c>
    </row>
    <row r="214" spans="12:15" x14ac:dyDescent="0.2">
      <c r="L214">
        <v>255</v>
      </c>
      <c r="M214">
        <v>110</v>
      </c>
      <c r="N214">
        <v>32465.630549166879</v>
      </c>
      <c r="O214">
        <v>16</v>
      </c>
    </row>
    <row r="215" spans="12:15" x14ac:dyDescent="0.2">
      <c r="L215">
        <v>256</v>
      </c>
      <c r="M215">
        <v>49</v>
      </c>
      <c r="N215">
        <v>12849.565234532023</v>
      </c>
      <c r="O215">
        <v>11</v>
      </c>
    </row>
    <row r="216" spans="12:15" x14ac:dyDescent="0.2">
      <c r="L216">
        <v>257</v>
      </c>
      <c r="M216">
        <v>65</v>
      </c>
      <c r="N216">
        <v>28652.5441907247</v>
      </c>
      <c r="O216">
        <v>16</v>
      </c>
    </row>
    <row r="217" spans="12:15" x14ac:dyDescent="0.2">
      <c r="L217">
        <v>258</v>
      </c>
      <c r="M217">
        <v>41</v>
      </c>
      <c r="N217">
        <v>9663.8473693590677</v>
      </c>
      <c r="O217">
        <v>12</v>
      </c>
    </row>
    <row r="218" spans="12:15" x14ac:dyDescent="0.2">
      <c r="L218">
        <v>259</v>
      </c>
      <c r="M218">
        <v>60</v>
      </c>
      <c r="N218">
        <v>32961.590349708953</v>
      </c>
      <c r="O218">
        <v>13</v>
      </c>
    </row>
    <row r="219" spans="12:15" x14ac:dyDescent="0.2">
      <c r="L219">
        <v>260</v>
      </c>
      <c r="M219">
        <v>100</v>
      </c>
      <c r="N219">
        <v>15796.120043387247</v>
      </c>
      <c r="O219">
        <v>21</v>
      </c>
    </row>
    <row r="220" spans="12:15" x14ac:dyDescent="0.2">
      <c r="L220">
        <v>261</v>
      </c>
      <c r="M220">
        <v>76</v>
      </c>
      <c r="N220">
        <v>12886.988573093418</v>
      </c>
      <c r="O220">
        <v>14</v>
      </c>
    </row>
    <row r="221" spans="12:15" x14ac:dyDescent="0.2">
      <c r="L221">
        <v>262</v>
      </c>
      <c r="M221">
        <v>110</v>
      </c>
      <c r="N221">
        <v>12818.95081585662</v>
      </c>
      <c r="O221">
        <v>17</v>
      </c>
    </row>
    <row r="222" spans="12:15" x14ac:dyDescent="0.2">
      <c r="L222">
        <v>263</v>
      </c>
      <c r="M222">
        <v>66</v>
      </c>
      <c r="N222">
        <v>18875.000555303868</v>
      </c>
      <c r="O222">
        <v>15</v>
      </c>
    </row>
    <row r="223" spans="12:15" x14ac:dyDescent="0.2">
      <c r="L223">
        <v>264</v>
      </c>
      <c r="M223">
        <v>76</v>
      </c>
      <c r="N223">
        <v>16247.420429464797</v>
      </c>
      <c r="O223">
        <v>15</v>
      </c>
    </row>
    <row r="224" spans="12:15" x14ac:dyDescent="0.2">
      <c r="L224">
        <v>265</v>
      </c>
      <c r="M224">
        <v>87</v>
      </c>
      <c r="N224">
        <v>14166.345917256316</v>
      </c>
      <c r="O224">
        <v>15</v>
      </c>
    </row>
    <row r="225" spans="12:15" x14ac:dyDescent="0.2">
      <c r="L225">
        <v>266</v>
      </c>
      <c r="M225">
        <v>45</v>
      </c>
      <c r="N225">
        <v>9335.3992815375932</v>
      </c>
      <c r="O225">
        <v>15</v>
      </c>
    </row>
    <row r="226" spans="12:15" x14ac:dyDescent="0.2">
      <c r="L226">
        <v>267</v>
      </c>
      <c r="M226">
        <v>43</v>
      </c>
      <c r="N226">
        <v>4468.2228658454933</v>
      </c>
      <c r="O226">
        <v>4</v>
      </c>
    </row>
    <row r="227" spans="12:15" x14ac:dyDescent="0.2">
      <c r="L227">
        <v>268</v>
      </c>
      <c r="M227">
        <v>62</v>
      </c>
      <c r="N227">
        <v>8869.6182724340069</v>
      </c>
      <c r="O227">
        <v>6</v>
      </c>
    </row>
    <row r="228" spans="12:15" x14ac:dyDescent="0.2">
      <c r="L228">
        <v>269</v>
      </c>
      <c r="M228">
        <v>188</v>
      </c>
      <c r="N228">
        <v>10757.100056179497</v>
      </c>
      <c r="O228">
        <v>11</v>
      </c>
    </row>
    <row r="229" spans="12:15" x14ac:dyDescent="0.2">
      <c r="L229">
        <v>270</v>
      </c>
      <c r="M229">
        <v>163</v>
      </c>
      <c r="N229">
        <v>4559.0490019635472</v>
      </c>
      <c r="O229">
        <v>6</v>
      </c>
    </row>
    <row r="230" spans="12:15" x14ac:dyDescent="0.2">
      <c r="L230">
        <v>271</v>
      </c>
      <c r="M230">
        <v>138</v>
      </c>
      <c r="N230">
        <v>12454.141066590588</v>
      </c>
      <c r="O230">
        <v>14</v>
      </c>
    </row>
    <row r="231" spans="12:15" x14ac:dyDescent="0.2">
      <c r="L231">
        <v>272</v>
      </c>
      <c r="M231">
        <v>126</v>
      </c>
      <c r="N231">
        <v>28624.607021261781</v>
      </c>
      <c r="O231">
        <v>28</v>
      </c>
    </row>
    <row r="232" spans="12:15" x14ac:dyDescent="0.2">
      <c r="L232">
        <v>273</v>
      </c>
      <c r="M232">
        <v>152</v>
      </c>
      <c r="N232">
        <v>14415.294906516767</v>
      </c>
      <c r="O232">
        <v>12</v>
      </c>
    </row>
    <row r="233" spans="12:15" x14ac:dyDescent="0.2">
      <c r="L233">
        <v>274</v>
      </c>
      <c r="M233">
        <v>119</v>
      </c>
      <c r="N233">
        <v>22587.533430735406</v>
      </c>
      <c r="O233">
        <v>20</v>
      </c>
    </row>
    <row r="234" spans="12:15" x14ac:dyDescent="0.2">
      <c r="L234">
        <v>275</v>
      </c>
      <c r="M234">
        <v>187</v>
      </c>
      <c r="N234">
        <v>25290.766445321369</v>
      </c>
      <c r="O234">
        <v>17</v>
      </c>
    </row>
    <row r="235" spans="12:15" x14ac:dyDescent="0.2">
      <c r="L235">
        <v>276</v>
      </c>
      <c r="M235">
        <v>71</v>
      </c>
      <c r="N235">
        <v>10250.518254180257</v>
      </c>
      <c r="O235">
        <v>18</v>
      </c>
    </row>
    <row r="236" spans="12:15" x14ac:dyDescent="0.2">
      <c r="L236">
        <v>277</v>
      </c>
      <c r="M236">
        <v>164</v>
      </c>
      <c r="N236">
        <v>15493.387067095557</v>
      </c>
      <c r="O236">
        <v>12</v>
      </c>
    </row>
    <row r="237" spans="12:15" x14ac:dyDescent="0.2">
      <c r="L237">
        <v>278</v>
      </c>
      <c r="M237">
        <v>72</v>
      </c>
      <c r="N237">
        <v>16930.740606923318</v>
      </c>
      <c r="O237">
        <v>14</v>
      </c>
    </row>
    <row r="238" spans="12:15" x14ac:dyDescent="0.2">
      <c r="L238">
        <v>279</v>
      </c>
      <c r="M238">
        <v>70</v>
      </c>
      <c r="N238">
        <v>19056.587329587073</v>
      </c>
      <c r="O238">
        <v>17</v>
      </c>
    </row>
    <row r="239" spans="12:15" x14ac:dyDescent="0.2">
      <c r="L239">
        <v>280</v>
      </c>
      <c r="M239">
        <v>66</v>
      </c>
      <c r="N239">
        <v>28102.592603406087</v>
      </c>
      <c r="O239">
        <v>19</v>
      </c>
    </row>
    <row r="240" spans="12:15" x14ac:dyDescent="0.2">
      <c r="L240">
        <v>281</v>
      </c>
      <c r="M240">
        <v>196</v>
      </c>
      <c r="N240">
        <v>29034.338971426729</v>
      </c>
      <c r="O240">
        <v>16</v>
      </c>
    </row>
    <row r="241" spans="12:15" x14ac:dyDescent="0.2">
      <c r="L241">
        <v>282</v>
      </c>
      <c r="M241">
        <v>41</v>
      </c>
      <c r="N241">
        <v>9431.9905289391954</v>
      </c>
      <c r="O241">
        <v>16</v>
      </c>
    </row>
    <row r="242" spans="12:15" x14ac:dyDescent="0.2">
      <c r="L242">
        <v>283</v>
      </c>
      <c r="M242">
        <v>69</v>
      </c>
      <c r="N242">
        <v>23201.491527239792</v>
      </c>
      <c r="O242">
        <v>19</v>
      </c>
    </row>
    <row r="243" spans="12:15" x14ac:dyDescent="0.2">
      <c r="L243">
        <v>284</v>
      </c>
      <c r="M243">
        <v>97</v>
      </c>
      <c r="N243">
        <v>28601.003981420388</v>
      </c>
      <c r="O243">
        <v>18</v>
      </c>
    </row>
    <row r="244" spans="12:15" x14ac:dyDescent="0.2">
      <c r="L244">
        <v>285</v>
      </c>
      <c r="M244">
        <v>120</v>
      </c>
      <c r="N244">
        <v>40598.518287686318</v>
      </c>
      <c r="O244">
        <v>18</v>
      </c>
    </row>
    <row r="245" spans="12:15" x14ac:dyDescent="0.2">
      <c r="L245">
        <v>286</v>
      </c>
      <c r="M245">
        <v>101</v>
      </c>
      <c r="N245">
        <v>23073.006111488499</v>
      </c>
      <c r="O245">
        <v>8</v>
      </c>
    </row>
    <row r="246" spans="12:15" x14ac:dyDescent="0.2">
      <c r="L246">
        <v>287</v>
      </c>
      <c r="M246">
        <v>95</v>
      </c>
      <c r="N246">
        <v>21214.27786284624</v>
      </c>
      <c r="O246">
        <v>10</v>
      </c>
    </row>
    <row r="247" spans="12:15" x14ac:dyDescent="0.2">
      <c r="L247">
        <v>288</v>
      </c>
      <c r="M247">
        <v>136</v>
      </c>
      <c r="N247">
        <v>28733.075996449777</v>
      </c>
      <c r="O247">
        <v>17</v>
      </c>
    </row>
    <row r="248" spans="12:15" x14ac:dyDescent="0.2">
      <c r="L248">
        <v>289</v>
      </c>
      <c r="M248">
        <v>146</v>
      </c>
      <c r="N248">
        <v>22066.286234236726</v>
      </c>
      <c r="O248">
        <v>16</v>
      </c>
    </row>
    <row r="249" spans="12:15" x14ac:dyDescent="0.2">
      <c r="L249">
        <v>290</v>
      </c>
      <c r="M249">
        <v>126</v>
      </c>
      <c r="N249">
        <v>25888.991039090153</v>
      </c>
      <c r="O249">
        <v>16</v>
      </c>
    </row>
    <row r="250" spans="12:15" x14ac:dyDescent="0.2">
      <c r="L250">
        <v>291</v>
      </c>
      <c r="M250">
        <v>97</v>
      </c>
      <c r="N250">
        <v>8379.3556675199725</v>
      </c>
      <c r="O250">
        <v>19</v>
      </c>
    </row>
    <row r="251" spans="12:15" x14ac:dyDescent="0.2">
      <c r="L251">
        <v>292</v>
      </c>
      <c r="M251">
        <v>82</v>
      </c>
      <c r="N251">
        <v>10127.495700422356</v>
      </c>
      <c r="O251">
        <v>20</v>
      </c>
    </row>
    <row r="252" spans="12:15" x14ac:dyDescent="0.2">
      <c r="L252">
        <v>293</v>
      </c>
      <c r="M252">
        <v>153</v>
      </c>
      <c r="N252">
        <v>13675.051951183872</v>
      </c>
      <c r="O252">
        <v>19</v>
      </c>
    </row>
    <row r="253" spans="12:15" x14ac:dyDescent="0.2">
      <c r="L253">
        <v>294</v>
      </c>
      <c r="M253">
        <v>70</v>
      </c>
      <c r="N253">
        <v>8905.1171994455635</v>
      </c>
      <c r="O253">
        <v>17</v>
      </c>
    </row>
    <row r="254" spans="12:15" x14ac:dyDescent="0.2">
      <c r="L254">
        <v>295</v>
      </c>
      <c r="M254">
        <v>180</v>
      </c>
      <c r="N254">
        <v>21077.340267946973</v>
      </c>
      <c r="O254">
        <v>23</v>
      </c>
    </row>
    <row r="255" spans="12:15" x14ac:dyDescent="0.2">
      <c r="L255">
        <v>296</v>
      </c>
      <c r="M255">
        <v>121</v>
      </c>
      <c r="N255">
        <v>13606.44272975284</v>
      </c>
      <c r="O255">
        <v>20</v>
      </c>
    </row>
    <row r="256" spans="12:15" x14ac:dyDescent="0.2">
      <c r="L256">
        <v>297</v>
      </c>
      <c r="M256">
        <v>112</v>
      </c>
      <c r="N256">
        <v>13505.087247225445</v>
      </c>
      <c r="O256">
        <v>17</v>
      </c>
    </row>
    <row r="257" spans="12:15" x14ac:dyDescent="0.2">
      <c r="L257">
        <v>298</v>
      </c>
      <c r="M257">
        <v>213</v>
      </c>
      <c r="N257">
        <v>11706.325697176575</v>
      </c>
      <c r="O257">
        <v>11</v>
      </c>
    </row>
    <row r="258" spans="12:15" x14ac:dyDescent="0.2">
      <c r="L258">
        <v>299</v>
      </c>
      <c r="M258">
        <v>56</v>
      </c>
      <c r="N258">
        <v>25686.255698033496</v>
      </c>
      <c r="O258">
        <v>20</v>
      </c>
    </row>
    <row r="259" spans="12:15" x14ac:dyDescent="0.2">
      <c r="L259">
        <v>300</v>
      </c>
      <c r="M259">
        <v>89</v>
      </c>
      <c r="N259">
        <v>63911.317775250216</v>
      </c>
      <c r="O259">
        <v>25</v>
      </c>
    </row>
    <row r="260" spans="12:15" x14ac:dyDescent="0.2">
      <c r="L260">
        <v>301</v>
      </c>
      <c r="M260">
        <v>95</v>
      </c>
      <c r="N260">
        <v>54489.506038679865</v>
      </c>
      <c r="O260">
        <v>18</v>
      </c>
    </row>
    <row r="261" spans="12:15" x14ac:dyDescent="0.2">
      <c r="L261">
        <v>302</v>
      </c>
      <c r="M261">
        <v>106</v>
      </c>
      <c r="N261">
        <v>51113.101100448614</v>
      </c>
      <c r="O261">
        <v>21</v>
      </c>
    </row>
    <row r="262" spans="12:15" x14ac:dyDescent="0.2">
      <c r="L262">
        <v>303</v>
      </c>
      <c r="M262">
        <v>130</v>
      </c>
      <c r="N262">
        <v>3812.1245509869091</v>
      </c>
      <c r="O262">
        <v>17</v>
      </c>
    </row>
    <row r="263" spans="12:15" x14ac:dyDescent="0.2">
      <c r="L263">
        <v>304</v>
      </c>
      <c r="M263">
        <v>271</v>
      </c>
      <c r="N263">
        <v>12544.008191590043</v>
      </c>
      <c r="O263">
        <v>18</v>
      </c>
    </row>
    <row r="264" spans="12:15" x14ac:dyDescent="0.2">
      <c r="L264">
        <v>305</v>
      </c>
      <c r="M264">
        <v>203</v>
      </c>
      <c r="N264">
        <v>12427.529452155475</v>
      </c>
      <c r="O264">
        <v>13</v>
      </c>
    </row>
    <row r="265" spans="12:15" x14ac:dyDescent="0.2">
      <c r="L265">
        <v>306</v>
      </c>
      <c r="M265">
        <v>108</v>
      </c>
      <c r="N265">
        <v>25410.795735941942</v>
      </c>
      <c r="O265">
        <v>17</v>
      </c>
    </row>
    <row r="266" spans="12:15" x14ac:dyDescent="0.2">
      <c r="L266">
        <v>307</v>
      </c>
      <c r="M266">
        <v>78</v>
      </c>
      <c r="N266">
        <v>18255.946671781483</v>
      </c>
      <c r="O266">
        <v>21</v>
      </c>
    </row>
    <row r="267" spans="12:15" x14ac:dyDescent="0.2">
      <c r="L267">
        <v>308</v>
      </c>
      <c r="M267">
        <v>162</v>
      </c>
      <c r="N267">
        <v>41807.386994267254</v>
      </c>
      <c r="O267">
        <v>26</v>
      </c>
    </row>
    <row r="268" spans="12:15" x14ac:dyDescent="0.2">
      <c r="L268">
        <v>309</v>
      </c>
      <c r="M268">
        <v>133</v>
      </c>
      <c r="N268">
        <v>34252.083867105917</v>
      </c>
      <c r="O268">
        <v>20</v>
      </c>
    </row>
    <row r="269" spans="12:15" x14ac:dyDescent="0.2">
      <c r="L269">
        <v>310</v>
      </c>
      <c r="M269">
        <v>104</v>
      </c>
      <c r="N269">
        <v>13697.617453585128</v>
      </c>
      <c r="O269">
        <v>20</v>
      </c>
    </row>
    <row r="270" spans="12:15" x14ac:dyDescent="0.2">
      <c r="L270">
        <v>311</v>
      </c>
      <c r="M270">
        <v>182</v>
      </c>
      <c r="N270">
        <v>4318.5711737456913</v>
      </c>
      <c r="O270">
        <v>11</v>
      </c>
    </row>
    <row r="271" spans="12:15" x14ac:dyDescent="0.2">
      <c r="L271">
        <v>312</v>
      </c>
      <c r="M271">
        <v>155</v>
      </c>
      <c r="N271">
        <v>10009.752184567906</v>
      </c>
      <c r="O271">
        <v>16</v>
      </c>
    </row>
    <row r="272" spans="12:15" x14ac:dyDescent="0.2">
      <c r="L272">
        <v>313</v>
      </c>
      <c r="M272">
        <v>71</v>
      </c>
      <c r="N272">
        <v>8593.0489794850673</v>
      </c>
      <c r="O272">
        <v>17</v>
      </c>
    </row>
    <row r="273" spans="12:15" x14ac:dyDescent="0.2">
      <c r="L273">
        <v>314</v>
      </c>
      <c r="M273">
        <v>126</v>
      </c>
      <c r="N273">
        <v>7819.81313434402</v>
      </c>
      <c r="O273">
        <v>15</v>
      </c>
    </row>
    <row r="274" spans="12:15" x14ac:dyDescent="0.2">
      <c r="L274">
        <v>315</v>
      </c>
      <c r="M274">
        <v>77</v>
      </c>
      <c r="N274">
        <v>12987.597802862856</v>
      </c>
      <c r="O274">
        <v>20</v>
      </c>
    </row>
    <row r="275" spans="12:15" x14ac:dyDescent="0.2">
      <c r="L275">
        <v>316</v>
      </c>
      <c r="M275">
        <v>82</v>
      </c>
      <c r="N275">
        <v>12463.10170590087</v>
      </c>
      <c r="O275">
        <v>11</v>
      </c>
    </row>
    <row r="276" spans="12:15" x14ac:dyDescent="0.2">
      <c r="L276">
        <v>317</v>
      </c>
      <c r="M276">
        <v>253</v>
      </c>
      <c r="N276">
        <v>14269.250690001629</v>
      </c>
      <c r="O276">
        <v>21</v>
      </c>
    </row>
    <row r="277" spans="12:15" x14ac:dyDescent="0.2">
      <c r="L277">
        <v>318</v>
      </c>
      <c r="M277">
        <v>168</v>
      </c>
      <c r="N277">
        <v>12398.714069355259</v>
      </c>
      <c r="O277">
        <v>19</v>
      </c>
    </row>
    <row r="278" spans="12:15" x14ac:dyDescent="0.2">
      <c r="L278">
        <v>319</v>
      </c>
      <c r="M278">
        <v>114</v>
      </c>
      <c r="N278">
        <v>7392.6210765008173</v>
      </c>
      <c r="O278">
        <v>13</v>
      </c>
    </row>
    <row r="279" spans="12:15" x14ac:dyDescent="0.2">
      <c r="L279">
        <v>320</v>
      </c>
      <c r="M279">
        <v>102</v>
      </c>
      <c r="N279">
        <v>7431.7737682748711</v>
      </c>
      <c r="O279">
        <v>6</v>
      </c>
    </row>
    <row r="280" spans="12:15" x14ac:dyDescent="0.2">
      <c r="L280">
        <v>321</v>
      </c>
      <c r="M280">
        <v>143</v>
      </c>
      <c r="N280">
        <v>5713.5360000706596</v>
      </c>
      <c r="O280">
        <v>10</v>
      </c>
    </row>
    <row r="281" spans="12:15" x14ac:dyDescent="0.2">
      <c r="L281">
        <v>322</v>
      </c>
      <c r="M281">
        <v>71</v>
      </c>
      <c r="N281">
        <v>1869.7281747283032</v>
      </c>
      <c r="O281">
        <v>7</v>
      </c>
    </row>
    <row r="282" spans="12:15" x14ac:dyDescent="0.2">
      <c r="L282">
        <v>323</v>
      </c>
      <c r="M282">
        <v>156</v>
      </c>
      <c r="N282">
        <v>6328.7028786925448</v>
      </c>
      <c r="O282">
        <v>13</v>
      </c>
    </row>
    <row r="283" spans="12:15" x14ac:dyDescent="0.2">
      <c r="L283">
        <v>324</v>
      </c>
      <c r="M283">
        <v>171</v>
      </c>
      <c r="N283">
        <v>10132.985659272746</v>
      </c>
      <c r="O283">
        <v>16</v>
      </c>
    </row>
    <row r="284" spans="12:15" x14ac:dyDescent="0.2">
      <c r="L284">
        <v>325</v>
      </c>
      <c r="M284">
        <v>94</v>
      </c>
      <c r="N284">
        <v>45269.912631773776</v>
      </c>
      <c r="O284">
        <v>14</v>
      </c>
    </row>
    <row r="285" spans="12:15" x14ac:dyDescent="0.2">
      <c r="L285">
        <v>326</v>
      </c>
      <c r="M285">
        <v>41</v>
      </c>
      <c r="N285">
        <v>23747.770426674917</v>
      </c>
      <c r="O285">
        <v>13</v>
      </c>
    </row>
    <row r="286" spans="12:15" x14ac:dyDescent="0.2">
      <c r="L286">
        <v>327</v>
      </c>
      <c r="M286">
        <v>62</v>
      </c>
      <c r="N286">
        <v>24863.782766417396</v>
      </c>
      <c r="O286">
        <v>16</v>
      </c>
    </row>
    <row r="287" spans="12:15" x14ac:dyDescent="0.2">
      <c r="L287">
        <v>328</v>
      </c>
      <c r="M287">
        <v>97</v>
      </c>
      <c r="N287">
        <v>34146.812374908455</v>
      </c>
      <c r="O287">
        <v>18</v>
      </c>
    </row>
    <row r="288" spans="12:15" x14ac:dyDescent="0.2">
      <c r="L288">
        <v>329</v>
      </c>
      <c r="M288">
        <v>69</v>
      </c>
      <c r="N288">
        <v>28163.087374652318</v>
      </c>
      <c r="O288">
        <v>15</v>
      </c>
    </row>
    <row r="289" spans="12:15" x14ac:dyDescent="0.2">
      <c r="L289">
        <v>330</v>
      </c>
      <c r="M289">
        <v>56</v>
      </c>
      <c r="N289">
        <v>30433.035393301619</v>
      </c>
      <c r="O289">
        <v>17</v>
      </c>
    </row>
    <row r="290" spans="12:15" x14ac:dyDescent="0.2">
      <c r="L290">
        <v>331</v>
      </c>
      <c r="M290">
        <v>76</v>
      </c>
      <c r="N290">
        <v>23435.378008939682</v>
      </c>
      <c r="O290">
        <v>21</v>
      </c>
    </row>
    <row r="291" spans="12:15" x14ac:dyDescent="0.2">
      <c r="L291">
        <v>332</v>
      </c>
      <c r="M291">
        <v>105</v>
      </c>
      <c r="N291">
        <v>7811.3762170922364</v>
      </c>
      <c r="O291">
        <v>19</v>
      </c>
    </row>
    <row r="292" spans="12:15" x14ac:dyDescent="0.2">
      <c r="L292">
        <v>333</v>
      </c>
      <c r="M292">
        <v>77</v>
      </c>
      <c r="N292">
        <v>25430.528988767441</v>
      </c>
      <c r="O292">
        <v>24</v>
      </c>
    </row>
    <row r="293" spans="12:15" x14ac:dyDescent="0.2">
      <c r="L293">
        <v>334</v>
      </c>
      <c r="M293">
        <v>59</v>
      </c>
      <c r="N293">
        <v>30046.506250790066</v>
      </c>
      <c r="O293">
        <v>17</v>
      </c>
    </row>
    <row r="294" spans="12:15" x14ac:dyDescent="0.2">
      <c r="L294">
        <v>335</v>
      </c>
      <c r="M294">
        <v>69</v>
      </c>
      <c r="N294">
        <v>21350.41362098663</v>
      </c>
      <c r="O294">
        <v>17</v>
      </c>
    </row>
    <row r="295" spans="12:15" x14ac:dyDescent="0.2">
      <c r="L295">
        <v>336</v>
      </c>
      <c r="M295">
        <v>43</v>
      </c>
      <c r="N295">
        <v>9567.6328908149808</v>
      </c>
      <c r="O295">
        <v>14</v>
      </c>
    </row>
    <row r="296" spans="12:15" x14ac:dyDescent="0.2">
      <c r="L296">
        <v>337</v>
      </c>
      <c r="M296">
        <v>33</v>
      </c>
      <c r="N296">
        <v>8453.6693195055886</v>
      </c>
      <c r="O296">
        <v>12</v>
      </c>
    </row>
    <row r="297" spans="12:15" x14ac:dyDescent="0.2">
      <c r="L297">
        <v>338</v>
      </c>
      <c r="M297">
        <v>25</v>
      </c>
      <c r="N297">
        <v>8912.771523080788</v>
      </c>
      <c r="O297">
        <v>7</v>
      </c>
    </row>
    <row r="298" spans="12:15" x14ac:dyDescent="0.2">
      <c r="L298">
        <v>339</v>
      </c>
      <c r="M298">
        <v>61</v>
      </c>
      <c r="N298">
        <v>7744.9563706149347</v>
      </c>
      <c r="O298">
        <v>8</v>
      </c>
    </row>
    <row r="299" spans="12:15" x14ac:dyDescent="0.2">
      <c r="L299">
        <v>340</v>
      </c>
      <c r="M299">
        <v>21</v>
      </c>
      <c r="N299">
        <v>11689.814628486663</v>
      </c>
      <c r="O299">
        <v>6</v>
      </c>
    </row>
    <row r="300" spans="12:15" x14ac:dyDescent="0.2">
      <c r="L300">
        <v>341</v>
      </c>
      <c r="M300">
        <v>48</v>
      </c>
      <c r="N300">
        <v>7941.2546228130504</v>
      </c>
      <c r="O300">
        <v>10</v>
      </c>
    </row>
    <row r="301" spans="12:15" x14ac:dyDescent="0.2">
      <c r="L301">
        <v>342</v>
      </c>
      <c r="M301">
        <v>27</v>
      </c>
      <c r="N301">
        <v>10346.656380466447</v>
      </c>
      <c r="O301">
        <v>7</v>
      </c>
    </row>
    <row r="302" spans="12:15" x14ac:dyDescent="0.2">
      <c r="L302">
        <v>343</v>
      </c>
      <c r="M302">
        <v>38</v>
      </c>
      <c r="N302">
        <v>9187.1800363859347</v>
      </c>
      <c r="O302">
        <v>9</v>
      </c>
    </row>
    <row r="303" spans="12:15" x14ac:dyDescent="0.2">
      <c r="L303">
        <v>344</v>
      </c>
      <c r="M303">
        <v>43</v>
      </c>
      <c r="N303">
        <v>2834.598596272438</v>
      </c>
      <c r="O303">
        <v>9</v>
      </c>
    </row>
    <row r="304" spans="12:15" x14ac:dyDescent="0.2">
      <c r="M304" s="50">
        <f>AVERAGE(M52:M303)</f>
        <v>98.702380952380949</v>
      </c>
      <c r="N304" s="50">
        <f>AVERAGE(N52:N303)</f>
        <v>21601.582687060305</v>
      </c>
      <c r="O304" s="50">
        <f>AVERAGE(O52:O303)</f>
        <v>15.694444444444445</v>
      </c>
    </row>
    <row r="305" spans="13:15" x14ac:dyDescent="0.2">
      <c r="M305" s="50">
        <f>STDEV(M52:M303)</f>
        <v>47.692352347060108</v>
      </c>
      <c r="N305" s="50">
        <f>STDEV(N52:N303)</f>
        <v>15965.967543760689</v>
      </c>
      <c r="O305" s="50">
        <f>STDEV(O52:O303)</f>
        <v>4.7299470707104101</v>
      </c>
    </row>
    <row r="306" spans="13:15" x14ac:dyDescent="0.2">
      <c r="M306" s="50">
        <f>M305/(252^0.5)</f>
        <v>3.0043358035711591</v>
      </c>
      <c r="N306" s="50">
        <f>N305/(252^0.5)</f>
        <v>1005.7614181266558</v>
      </c>
      <c r="O306" s="50">
        <f>O305/(252^0.5)</f>
        <v>0.2979586586570997</v>
      </c>
    </row>
    <row r="307" spans="13:15" x14ac:dyDescent="0.2">
      <c r="M307" s="50"/>
      <c r="N307" s="50"/>
      <c r="O307" s="50"/>
    </row>
    <row r="308" spans="13:15" x14ac:dyDescent="0.2">
      <c r="M308" s="50"/>
      <c r="N308" s="50">
        <f>N304/1000</f>
        <v>21.601582687060304</v>
      </c>
      <c r="O308" s="50"/>
    </row>
    <row r="309" spans="13:15" x14ac:dyDescent="0.2">
      <c r="M309" s="50"/>
      <c r="N309" s="50">
        <f>N305/1000</f>
        <v>15.965967543760689</v>
      </c>
      <c r="O309" s="50"/>
    </row>
    <row r="310" spans="13:15" x14ac:dyDescent="0.2">
      <c r="M310" s="50"/>
      <c r="N310" s="50">
        <f>N306/1000</f>
        <v>1.0057614181266559</v>
      </c>
      <c r="O310" s="50"/>
    </row>
    <row r="311" spans="13:15" x14ac:dyDescent="0.2">
      <c r="M311" s="50"/>
      <c r="N311" s="50"/>
      <c r="O311" s="50"/>
    </row>
    <row r="312" spans="13:15" x14ac:dyDescent="0.2">
      <c r="M312" s="50"/>
      <c r="N312" s="50"/>
      <c r="O312" s="50"/>
    </row>
    <row r="313" spans="13:15" x14ac:dyDescent="0.2">
      <c r="M313" s="50"/>
      <c r="N313" s="50"/>
      <c r="O313" s="50"/>
    </row>
    <row r="314" spans="13:15" x14ac:dyDescent="0.2">
      <c r="M314" s="50"/>
      <c r="N314" s="50"/>
      <c r="O314" s="50"/>
    </row>
    <row r="315" spans="13:15" x14ac:dyDescent="0.2">
      <c r="M315" s="50"/>
      <c r="N315" s="50"/>
      <c r="O315" s="50"/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05"/>
  <sheetViews>
    <sheetView topLeftCell="I64" workbookViewId="0">
      <selection activeCell="K9" sqref="K9:K85"/>
    </sheetView>
  </sheetViews>
  <sheetFormatPr defaultColWidth="8.85546875" defaultRowHeight="12.75" x14ac:dyDescent="0.2"/>
  <cols>
    <col min="3" max="3" width="14.42578125" bestFit="1" customWidth="1"/>
    <col min="9" max="9" width="15.140625" bestFit="1" customWidth="1"/>
    <col min="10" max="10" width="18.28515625" bestFit="1" customWidth="1"/>
  </cols>
  <sheetData>
    <row r="1" spans="1:79" x14ac:dyDescent="0.2">
      <c r="B1" t="s">
        <v>14</v>
      </c>
      <c r="D1" t="s">
        <v>193</v>
      </c>
      <c r="E1" t="s">
        <v>28</v>
      </c>
      <c r="H1" t="s">
        <v>200</v>
      </c>
      <c r="I1" t="s">
        <v>194</v>
      </c>
      <c r="L1" t="s">
        <v>199</v>
      </c>
      <c r="M1" t="s">
        <v>68</v>
      </c>
      <c r="R1" t="s">
        <v>40</v>
      </c>
      <c r="T1" t="s">
        <v>195</v>
      </c>
      <c r="U1" t="s">
        <v>91</v>
      </c>
      <c r="V1" t="s">
        <v>119</v>
      </c>
      <c r="W1" t="s">
        <v>72</v>
      </c>
      <c r="Z1" t="s">
        <v>88</v>
      </c>
      <c r="AA1" t="s">
        <v>31</v>
      </c>
      <c r="AD1" t="s">
        <v>47</v>
      </c>
      <c r="AE1" t="s">
        <v>118</v>
      </c>
      <c r="AM1" t="s">
        <v>33</v>
      </c>
      <c r="AO1" t="s">
        <v>104</v>
      </c>
      <c r="AP1" t="s">
        <v>49</v>
      </c>
      <c r="AS1" t="s">
        <v>62</v>
      </c>
      <c r="AU1" t="s">
        <v>74</v>
      </c>
      <c r="AY1" t="s">
        <v>102</v>
      </c>
      <c r="AZ1" t="s">
        <v>198</v>
      </c>
      <c r="BA1" t="s">
        <v>38</v>
      </c>
      <c r="BC1" t="s">
        <v>24</v>
      </c>
      <c r="BD1" t="s">
        <v>17</v>
      </c>
      <c r="BI1" t="s">
        <v>70</v>
      </c>
      <c r="BJ1" t="s">
        <v>51</v>
      </c>
      <c r="BM1" t="s">
        <v>201</v>
      </c>
      <c r="BN1" t="s">
        <v>197</v>
      </c>
      <c r="BU1" t="s">
        <v>58</v>
      </c>
      <c r="BV1" t="s">
        <v>78</v>
      </c>
      <c r="BW1" t="s">
        <v>203</v>
      </c>
      <c r="BX1" t="s">
        <v>64</v>
      </c>
      <c r="BZ1" t="s">
        <v>206</v>
      </c>
    </row>
    <row r="2" spans="1:79" x14ac:dyDescent="0.2">
      <c r="A2" t="s">
        <v>0</v>
      </c>
      <c r="B2" t="s">
        <v>15</v>
      </c>
      <c r="C2" t="s">
        <v>42</v>
      </c>
      <c r="D2" t="s">
        <v>160</v>
      </c>
      <c r="E2" t="s">
        <v>60</v>
      </c>
      <c r="F2" t="s">
        <v>56</v>
      </c>
      <c r="G2" t="s">
        <v>29</v>
      </c>
      <c r="H2" t="s">
        <v>161</v>
      </c>
      <c r="I2" t="s">
        <v>192</v>
      </c>
      <c r="J2" t="s">
        <v>138</v>
      </c>
      <c r="K2" t="s">
        <v>35</v>
      </c>
      <c r="L2" t="s">
        <v>188</v>
      </c>
      <c r="M2" t="s">
        <v>156</v>
      </c>
      <c r="N2" t="s">
        <v>96</v>
      </c>
      <c r="O2" t="s">
        <v>69</v>
      </c>
      <c r="P2" t="s">
        <v>90</v>
      </c>
      <c r="Q2" t="s">
        <v>164</v>
      </c>
      <c r="R2" t="s">
        <v>41</v>
      </c>
      <c r="S2" t="s">
        <v>170</v>
      </c>
      <c r="T2" t="s">
        <v>185</v>
      </c>
      <c r="U2" t="s">
        <v>92</v>
      </c>
      <c r="V2" t="s">
        <v>95</v>
      </c>
      <c r="W2" t="s">
        <v>157</v>
      </c>
      <c r="X2" t="s">
        <v>73</v>
      </c>
      <c r="Y2" t="s">
        <v>163</v>
      </c>
      <c r="Z2" t="s">
        <v>89</v>
      </c>
      <c r="AA2" t="s">
        <v>32</v>
      </c>
      <c r="AB2" t="s">
        <v>54</v>
      </c>
      <c r="AC2" t="s">
        <v>108</v>
      </c>
      <c r="AD2" t="s">
        <v>48</v>
      </c>
      <c r="AE2" t="s">
        <v>106</v>
      </c>
      <c r="AF2" t="s">
        <v>43</v>
      </c>
      <c r="AG2" t="s">
        <v>37</v>
      </c>
      <c r="AH2" t="s">
        <v>132</v>
      </c>
      <c r="AI2" t="s">
        <v>30</v>
      </c>
      <c r="AJ2" t="s">
        <v>81</v>
      </c>
      <c r="AK2" t="s">
        <v>135</v>
      </c>
      <c r="AL2" t="s">
        <v>27</v>
      </c>
      <c r="AM2" t="s">
        <v>167</v>
      </c>
      <c r="AN2" t="s">
        <v>34</v>
      </c>
      <c r="AO2" t="s">
        <v>105</v>
      </c>
      <c r="AP2" t="s">
        <v>98</v>
      </c>
      <c r="AQ2" t="s">
        <v>50</v>
      </c>
      <c r="AR2" t="s">
        <v>66</v>
      </c>
      <c r="AS2" t="s">
        <v>83</v>
      </c>
      <c r="AT2" t="s">
        <v>63</v>
      </c>
      <c r="AU2" t="s">
        <v>168</v>
      </c>
      <c r="AV2" t="s">
        <v>76</v>
      </c>
      <c r="AW2" t="s">
        <v>84</v>
      </c>
      <c r="AX2" t="s">
        <v>75</v>
      </c>
      <c r="AY2" t="s">
        <v>103</v>
      </c>
      <c r="AZ2" t="s">
        <v>187</v>
      </c>
      <c r="BA2" t="s">
        <v>129</v>
      </c>
      <c r="BB2" t="s">
        <v>39</v>
      </c>
      <c r="BC2" t="s">
        <v>25</v>
      </c>
      <c r="BD2" t="s">
        <v>18</v>
      </c>
      <c r="BE2" t="s">
        <v>121</v>
      </c>
      <c r="BF2" t="s">
        <v>127</v>
      </c>
      <c r="BG2" t="s">
        <v>107</v>
      </c>
      <c r="BH2" t="s">
        <v>19</v>
      </c>
      <c r="BI2" t="s">
        <v>71</v>
      </c>
      <c r="BJ2" t="s">
        <v>57</v>
      </c>
      <c r="BK2" t="s">
        <v>52</v>
      </c>
      <c r="BL2" t="s">
        <v>155</v>
      </c>
      <c r="BM2" t="s">
        <v>166</v>
      </c>
      <c r="BN2" t="s">
        <v>22</v>
      </c>
      <c r="BO2" t="s">
        <v>67</v>
      </c>
      <c r="BP2" t="s">
        <v>202</v>
      </c>
      <c r="BQ2" t="s">
        <v>126</v>
      </c>
      <c r="BR2" t="s">
        <v>165</v>
      </c>
      <c r="BS2" t="s">
        <v>100</v>
      </c>
      <c r="BT2" t="s">
        <v>45</v>
      </c>
      <c r="BU2" t="s">
        <v>59</v>
      </c>
      <c r="BV2" t="s">
        <v>79</v>
      </c>
      <c r="BW2" t="s">
        <v>204</v>
      </c>
      <c r="BX2" t="s">
        <v>131</v>
      </c>
      <c r="BY2" t="s">
        <v>65</v>
      </c>
      <c r="BZ2" t="s">
        <v>133</v>
      </c>
      <c r="CA2" t="s">
        <v>182</v>
      </c>
    </row>
    <row r="3" spans="1:79" x14ac:dyDescent="0.2">
      <c r="A3" t="s">
        <v>36</v>
      </c>
      <c r="B3">
        <v>585.97357979541152</v>
      </c>
      <c r="C3">
        <v>277.29175133778307</v>
      </c>
      <c r="D3">
        <v>9.627983548369122E-2</v>
      </c>
      <c r="E3">
        <v>112.20329119202312</v>
      </c>
      <c r="F3">
        <v>201.5645833333333</v>
      </c>
      <c r="G3">
        <v>5121.3078583304059</v>
      </c>
      <c r="H3">
        <v>1.2090773809523809</v>
      </c>
      <c r="I3">
        <v>6.9144030154227756E-4</v>
      </c>
      <c r="J3">
        <v>1.0067303431570836E-2</v>
      </c>
      <c r="K3">
        <v>5.8759751715622643</v>
      </c>
      <c r="L3">
        <v>1.5933018569645701E-3</v>
      </c>
      <c r="M3">
        <v>13.639609123267382</v>
      </c>
      <c r="N3">
        <v>42.678857334766612</v>
      </c>
      <c r="O3">
        <v>88.973123302280641</v>
      </c>
      <c r="P3">
        <v>99.331083207971702</v>
      </c>
      <c r="Q3">
        <v>167.37271436804306</v>
      </c>
      <c r="R3">
        <v>33.447965938080394</v>
      </c>
      <c r="S3">
        <v>4.7647537457513369</v>
      </c>
      <c r="T3">
        <v>1.8678842442421337</v>
      </c>
      <c r="U3">
        <v>62.069782206958251</v>
      </c>
      <c r="V3">
        <v>189.04875733284572</v>
      </c>
      <c r="W3">
        <v>9.1001320856952131E-2</v>
      </c>
      <c r="X3">
        <v>1.630892183717372E-2</v>
      </c>
      <c r="Y3">
        <v>3.2399722904328833E-2</v>
      </c>
      <c r="Z3">
        <v>341.13321943856062</v>
      </c>
      <c r="AA3">
        <v>1386.0323049091648</v>
      </c>
      <c r="AB3">
        <v>486.87494821483131</v>
      </c>
      <c r="AC3">
        <v>8.0701602653862228</v>
      </c>
      <c r="AD3">
        <v>2448.5883498780145</v>
      </c>
      <c r="AE3">
        <v>3.0233769130919312</v>
      </c>
      <c r="AF3">
        <v>113.11284597253946</v>
      </c>
      <c r="AG3">
        <v>317.17491992731044</v>
      </c>
      <c r="AH3">
        <v>46.720696494559604</v>
      </c>
      <c r="AI3">
        <v>10.093060745541161</v>
      </c>
      <c r="AJ3">
        <v>34.494675003321113</v>
      </c>
      <c r="AK3">
        <v>2.415713451099823E-2</v>
      </c>
      <c r="AL3">
        <v>49.086057192400794</v>
      </c>
      <c r="AM3">
        <v>0.58008552556077408</v>
      </c>
      <c r="AN3">
        <v>0.58660094246031746</v>
      </c>
      <c r="AO3">
        <v>89.792192040323044</v>
      </c>
      <c r="AP3">
        <v>2.4302579365079362</v>
      </c>
      <c r="AQ3">
        <v>111.62411420048097</v>
      </c>
      <c r="AR3">
        <v>5.8970268506396692</v>
      </c>
      <c r="AS3">
        <v>252.51701751412008</v>
      </c>
      <c r="AT3">
        <v>191.86127533999854</v>
      </c>
      <c r="AU3">
        <v>7.6295275630915862</v>
      </c>
      <c r="AV3">
        <v>0.84325396825396826</v>
      </c>
      <c r="AW3">
        <v>1.0307205515550766</v>
      </c>
      <c r="AX3">
        <v>164.78920939256514</v>
      </c>
      <c r="AY3">
        <v>47.61904761904762</v>
      </c>
      <c r="AZ3">
        <v>0.25638833189768095</v>
      </c>
      <c r="BA3">
        <v>16.337301587301589</v>
      </c>
      <c r="BB3">
        <v>2.0239777932824521</v>
      </c>
      <c r="BC3">
        <v>110.96161948993986</v>
      </c>
      <c r="BD3">
        <v>157.09660081484296</v>
      </c>
      <c r="BE3">
        <v>108.74275675960229</v>
      </c>
      <c r="BF3">
        <v>102.16240440640506</v>
      </c>
      <c r="BG3">
        <v>0.27307664621083461</v>
      </c>
      <c r="BH3">
        <v>56.034613981791566</v>
      </c>
      <c r="BI3">
        <v>36.896842332994204</v>
      </c>
      <c r="BJ3">
        <v>739.47435246876864</v>
      </c>
      <c r="BK3">
        <v>663.59699854662335</v>
      </c>
      <c r="BL3">
        <v>15.579815073983339</v>
      </c>
      <c r="BM3">
        <v>3.4629478258570559</v>
      </c>
      <c r="BN3">
        <v>5065.6014275316766</v>
      </c>
      <c r="BO3">
        <v>575.92812499999991</v>
      </c>
      <c r="BP3">
        <v>0.2101833890668961</v>
      </c>
      <c r="BQ3">
        <v>288.38595779131111</v>
      </c>
      <c r="BR3">
        <v>227.59649174743279</v>
      </c>
      <c r="BS3">
        <v>43.332836863852577</v>
      </c>
      <c r="BT3">
        <v>44.840273933643722</v>
      </c>
      <c r="BU3">
        <v>22.117737411805553</v>
      </c>
      <c r="BV3">
        <v>187.97231921295275</v>
      </c>
      <c r="BW3">
        <v>0.22511728693172614</v>
      </c>
      <c r="BX3">
        <v>0.25131124671805399</v>
      </c>
      <c r="BY3">
        <v>1.7025392202237022</v>
      </c>
      <c r="BZ3">
        <v>2.0579639010793644E-2</v>
      </c>
      <c r="CA3">
        <v>0</v>
      </c>
    </row>
    <row r="4" spans="1:79" x14ac:dyDescent="0.2">
      <c r="A4" t="s">
        <v>240</v>
      </c>
      <c r="B4">
        <v>809.97482994174527</v>
      </c>
      <c r="C4">
        <v>713.0264152260703</v>
      </c>
      <c r="D4">
        <v>0.84440806299685378</v>
      </c>
      <c r="E4">
        <v>356.88242013278409</v>
      </c>
      <c r="F4">
        <v>1010.4244560881485</v>
      </c>
      <c r="G4">
        <v>7233.816782477732</v>
      </c>
      <c r="H4">
        <v>19.193508394999821</v>
      </c>
      <c r="I4">
        <v>1.097627450597026E-2</v>
      </c>
      <c r="J4">
        <v>7.6896426505164567E-2</v>
      </c>
      <c r="K4">
        <v>16.81174178154928</v>
      </c>
      <c r="L4">
        <v>2.5292882861913946E-2</v>
      </c>
      <c r="M4">
        <v>144.30203024595843</v>
      </c>
      <c r="N4">
        <v>502.65251005570167</v>
      </c>
      <c r="O4">
        <v>345.82495802813889</v>
      </c>
      <c r="P4">
        <v>569.08249597125393</v>
      </c>
      <c r="Q4">
        <v>1231.0673602212312</v>
      </c>
      <c r="R4">
        <v>91.003404130342432</v>
      </c>
      <c r="S4">
        <v>32.070436772836878</v>
      </c>
      <c r="T4">
        <v>29.651743128723105</v>
      </c>
      <c r="U4">
        <v>214.57354941001762</v>
      </c>
      <c r="V4">
        <v>2136.9253211366167</v>
      </c>
      <c r="W4">
        <v>0.39837212922092147</v>
      </c>
      <c r="X4">
        <v>7.6774102008397571E-2</v>
      </c>
      <c r="Y4">
        <v>0.16919929667248837</v>
      </c>
      <c r="Z4">
        <v>2053.7387187310064</v>
      </c>
      <c r="AA4">
        <v>4717.5905136473903</v>
      </c>
      <c r="AB4">
        <v>1153.1368191098627</v>
      </c>
      <c r="AC4">
        <v>47.134573330676893</v>
      </c>
      <c r="AD4">
        <v>6692.6146652386306</v>
      </c>
      <c r="AE4">
        <v>28.447037042487029</v>
      </c>
      <c r="AF4">
        <v>328.78680254743387</v>
      </c>
      <c r="AG4">
        <v>741.54254275548942</v>
      </c>
      <c r="AH4">
        <v>91.522781294404581</v>
      </c>
      <c r="AI4">
        <v>28.213341052775576</v>
      </c>
      <c r="AJ4">
        <v>98.071720476263934</v>
      </c>
      <c r="AK4">
        <v>0.38348262182422338</v>
      </c>
      <c r="AL4">
        <v>57.636061842109108</v>
      </c>
      <c r="AM4">
        <v>6.8527176601766122</v>
      </c>
      <c r="AN4">
        <v>0.8406762430846858</v>
      </c>
      <c r="AO4">
        <v>303.33898444866401</v>
      </c>
      <c r="AP4">
        <v>17.921556458337513</v>
      </c>
      <c r="AQ4">
        <v>318.69278208179418</v>
      </c>
      <c r="AR4">
        <v>48.271232903567856</v>
      </c>
      <c r="AS4">
        <v>1690.8515462729131</v>
      </c>
      <c r="AT4">
        <v>396.33385544887</v>
      </c>
      <c r="AU4">
        <v>102.05719461323481</v>
      </c>
      <c r="AV4">
        <v>13.386241752410131</v>
      </c>
      <c r="AW4">
        <v>16.362181503708371</v>
      </c>
      <c r="AX4">
        <v>788.66841553560562</v>
      </c>
      <c r="AY4">
        <v>305.51746599201329</v>
      </c>
      <c r="AZ4">
        <v>2.4365928298035429</v>
      </c>
      <c r="BA4">
        <v>116.13389043655002</v>
      </c>
      <c r="BB4">
        <v>22.673792055708756</v>
      </c>
      <c r="BC4">
        <v>251.97881464040771</v>
      </c>
      <c r="BD4">
        <v>370.55636644977295</v>
      </c>
      <c r="BE4">
        <v>255.13316968894074</v>
      </c>
      <c r="BF4">
        <v>289.31614468064402</v>
      </c>
      <c r="BG4">
        <v>1.9119590975784961</v>
      </c>
      <c r="BH4">
        <v>105.99349343886222</v>
      </c>
      <c r="BI4">
        <v>237.95581196436399</v>
      </c>
      <c r="BJ4">
        <v>2307.9305647012061</v>
      </c>
      <c r="BK4">
        <v>1942.1206495566014</v>
      </c>
      <c r="BL4">
        <v>98.266638228328745</v>
      </c>
      <c r="BM4">
        <v>54.972592502457474</v>
      </c>
      <c r="BN4">
        <v>3893.7030404843458</v>
      </c>
      <c r="BO4">
        <v>1958.8865105528389</v>
      </c>
      <c r="BP4">
        <v>3.3365578631264357</v>
      </c>
      <c r="BQ4">
        <v>1910.8039666330919</v>
      </c>
      <c r="BR4">
        <v>2822.466597780156</v>
      </c>
      <c r="BS4">
        <v>198.3857844101673</v>
      </c>
      <c r="BT4">
        <v>145.20686753953404</v>
      </c>
      <c r="BU4">
        <v>147.18993245369643</v>
      </c>
      <c r="BV4">
        <v>1357.2067862901577</v>
      </c>
      <c r="BW4">
        <v>2.0043856076132536</v>
      </c>
      <c r="BX4">
        <v>1.4514085387154676</v>
      </c>
      <c r="BY4">
        <v>11.462505032597852</v>
      </c>
      <c r="BZ4">
        <v>0.23054524464694504</v>
      </c>
      <c r="CA4">
        <v>0</v>
      </c>
    </row>
    <row r="5" spans="1:79" x14ac:dyDescent="0.2">
      <c r="A5" t="s">
        <v>253</v>
      </c>
      <c r="B5">
        <v>51.023618291611697</v>
      </c>
      <c r="C5">
        <v>44.916442212096683</v>
      </c>
      <c r="D5">
        <v>5.3192708089224695E-2</v>
      </c>
      <c r="E5">
        <v>22.481479308624227</v>
      </c>
      <c r="F5">
        <v>63.650757843498681</v>
      </c>
      <c r="G5">
        <v>455.68762467241658</v>
      </c>
      <c r="H5">
        <v>1.2090773809523809</v>
      </c>
      <c r="I5">
        <v>6.9144030154227746E-4</v>
      </c>
      <c r="J5">
        <v>4.8440195533862159E-3</v>
      </c>
      <c r="K5">
        <v>1.0590401871384134</v>
      </c>
      <c r="L5">
        <v>1.5933018569645699E-3</v>
      </c>
      <c r="M5">
        <v>9.0901734693458742</v>
      </c>
      <c r="N5">
        <v>31.66413184499476</v>
      </c>
      <c r="O5">
        <v>21.784924669090607</v>
      </c>
      <c r="P5">
        <v>35.848827614758441</v>
      </c>
      <c r="Q5">
        <v>77.549954340813017</v>
      </c>
      <c r="R5">
        <v>5.7326756140284347</v>
      </c>
      <c r="S5">
        <v>2.0202476223368389</v>
      </c>
      <c r="T5">
        <v>1.8678842442421337</v>
      </c>
      <c r="U5">
        <v>13.516863087412782</v>
      </c>
      <c r="V5">
        <v>134.6136421439125</v>
      </c>
      <c r="W5">
        <v>2.5095085313758224E-2</v>
      </c>
      <c r="X5">
        <v>4.8363138343934398E-3</v>
      </c>
      <c r="Y5">
        <v>1.0658553833391492E-2</v>
      </c>
      <c r="Z5">
        <v>129.37337875396838</v>
      </c>
      <c r="AA5">
        <v>297.18026872734424</v>
      </c>
      <c r="AB5">
        <v>72.640791690399297</v>
      </c>
      <c r="AC5">
        <v>2.9691990282406779</v>
      </c>
      <c r="AD5">
        <v>421.59509583345744</v>
      </c>
      <c r="AE5">
        <v>1.7919948940729291</v>
      </c>
      <c r="AF5">
        <v>20.711621759538282</v>
      </c>
      <c r="AG5">
        <v>46.71278939775015</v>
      </c>
      <c r="AH5">
        <v>5.7653933000463979</v>
      </c>
      <c r="AI5">
        <v>1.7772734304736526</v>
      </c>
      <c r="AJ5">
        <v>6.1779376911532227</v>
      </c>
      <c r="AK5">
        <v>2.4157134510998227E-2</v>
      </c>
      <c r="AL5">
        <v>3.6307306234133332</v>
      </c>
      <c r="AM5">
        <v>0.43168063651827965</v>
      </c>
      <c r="AN5">
        <v>5.2957625531480042E-2</v>
      </c>
      <c r="AO5">
        <v>19.10855990004891</v>
      </c>
      <c r="AP5">
        <v>1.1289519403801085</v>
      </c>
      <c r="AQ5">
        <v>20.075758238564969</v>
      </c>
      <c r="AR5">
        <v>3.0408018509837822</v>
      </c>
      <c r="AS5">
        <v>106.51363560397976</v>
      </c>
      <c r="AT5">
        <v>24.966686135074564</v>
      </c>
      <c r="AU5">
        <v>6.4289989631319067</v>
      </c>
      <c r="AV5">
        <v>0.84325396825396814</v>
      </c>
      <c r="AW5">
        <v>1.0307205515550766</v>
      </c>
      <c r="AX5">
        <v>49.681440342822903</v>
      </c>
      <c r="AY5">
        <v>19.245791338130967</v>
      </c>
      <c r="AZ5">
        <v>0.1534909208091263</v>
      </c>
      <c r="BA5">
        <v>7.3157474495603267</v>
      </c>
      <c r="BB5">
        <v>1.4283146442427936</v>
      </c>
      <c r="BC5">
        <v>15.87317331417524</v>
      </c>
      <c r="BD5">
        <v>23.34285696090042</v>
      </c>
      <c r="BE5">
        <v>16.071879004775706</v>
      </c>
      <c r="BF5">
        <v>18.22520402621349</v>
      </c>
      <c r="BG5">
        <v>0.12044210212190899</v>
      </c>
      <c r="BH5">
        <v>6.6769624816710902</v>
      </c>
      <c r="BI5">
        <v>14.989807178098934</v>
      </c>
      <c r="BJ5">
        <v>145.38595993819658</v>
      </c>
      <c r="BK5">
        <v>122.34210130499982</v>
      </c>
      <c r="BL5">
        <v>6.1902163553931091</v>
      </c>
      <c r="BM5">
        <v>3.4629478258570559</v>
      </c>
      <c r="BN5">
        <v>245.28023629184858</v>
      </c>
      <c r="BO5">
        <v>123.39825127433129</v>
      </c>
      <c r="BP5">
        <v>0.21018338906689607</v>
      </c>
      <c r="BQ5">
        <v>120.3693357120696</v>
      </c>
      <c r="BR5">
        <v>177.79868336935385</v>
      </c>
      <c r="BS5">
        <v>12.497129742851842</v>
      </c>
      <c r="BT5">
        <v>9.1471728611501071</v>
      </c>
      <c r="BU5">
        <v>9.2720942086875198</v>
      </c>
      <c r="BV5">
        <v>85.495991290784389</v>
      </c>
      <c r="BW5">
        <v>0.1262644249814705</v>
      </c>
      <c r="BX5">
        <v>9.143014390944737E-2</v>
      </c>
      <c r="BY5">
        <v>0.72206994566857696</v>
      </c>
      <c r="BZ5">
        <v>1.4522985316294323E-2</v>
      </c>
      <c r="CA5">
        <v>0</v>
      </c>
    </row>
    <row r="7" spans="1:79" x14ac:dyDescent="0.2">
      <c r="D7" t="s">
        <v>269</v>
      </c>
      <c r="L7" t="s">
        <v>275</v>
      </c>
      <c r="O7" t="s">
        <v>269</v>
      </c>
    </row>
    <row r="8" spans="1:79" x14ac:dyDescent="0.2">
      <c r="C8" t="s">
        <v>0</v>
      </c>
      <c r="D8" t="s">
        <v>36</v>
      </c>
      <c r="E8" t="s">
        <v>240</v>
      </c>
      <c r="F8" t="s">
        <v>268</v>
      </c>
      <c r="G8" t="s">
        <v>270</v>
      </c>
      <c r="I8" t="s">
        <v>254</v>
      </c>
      <c r="J8" t="s">
        <v>255</v>
      </c>
      <c r="K8" t="s">
        <v>0</v>
      </c>
      <c r="L8" t="s">
        <v>36</v>
      </c>
      <c r="M8" t="s">
        <v>240</v>
      </c>
      <c r="N8" t="s">
        <v>253</v>
      </c>
      <c r="O8" t="s">
        <v>36</v>
      </c>
      <c r="P8" t="s">
        <v>240</v>
      </c>
      <c r="Q8" t="s">
        <v>268</v>
      </c>
      <c r="R8" t="s">
        <v>270</v>
      </c>
    </row>
    <row r="9" spans="1:79" x14ac:dyDescent="0.2">
      <c r="B9" t="s">
        <v>14</v>
      </c>
      <c r="C9" t="s">
        <v>15</v>
      </c>
      <c r="D9">
        <v>1.8015873015873016</v>
      </c>
      <c r="E9">
        <v>2.5948764757920526</v>
      </c>
      <c r="F9">
        <v>0.1634618532827973</v>
      </c>
      <c r="G9">
        <v>57.936507936507944</v>
      </c>
      <c r="I9" t="s">
        <v>256</v>
      </c>
      <c r="J9" t="s">
        <v>119</v>
      </c>
      <c r="K9" t="s">
        <v>95</v>
      </c>
      <c r="L9">
        <f>ROUND(189.048757332846,2)</f>
        <v>189.05</v>
      </c>
      <c r="M9">
        <v>2136.9253211366167</v>
      </c>
      <c r="N9">
        <v>134.6136421439125</v>
      </c>
      <c r="O9">
        <v>1.1904761904761904E-2</v>
      </c>
      <c r="P9">
        <v>0.14063438674167153</v>
      </c>
      <c r="Q9">
        <v>8.8591336452986218E-3</v>
      </c>
      <c r="R9">
        <v>0.79365079365079361</v>
      </c>
      <c r="T9" t="s">
        <v>381</v>
      </c>
      <c r="W9" t="s">
        <v>451</v>
      </c>
      <c r="Y9">
        <v>0.8</v>
      </c>
    </row>
    <row r="10" spans="1:79" x14ac:dyDescent="0.2">
      <c r="C10" t="s">
        <v>42</v>
      </c>
      <c r="D10">
        <v>0.31746031746031744</v>
      </c>
      <c r="E10">
        <v>0.78988418789815784</v>
      </c>
      <c r="F10">
        <v>4.975802680287477E-2</v>
      </c>
      <c r="G10">
        <v>17.460317460317459</v>
      </c>
      <c r="I10" t="s">
        <v>257</v>
      </c>
      <c r="J10" t="s">
        <v>74</v>
      </c>
      <c r="K10" t="s">
        <v>168</v>
      </c>
      <c r="L10">
        <v>7.6295275630915862</v>
      </c>
      <c r="M10">
        <v>102.05719461323481</v>
      </c>
      <c r="N10">
        <v>6.4289989631319067</v>
      </c>
      <c r="O10">
        <v>7.9365079365079361E-3</v>
      </c>
      <c r="P10">
        <v>8.8909439223155792E-2</v>
      </c>
      <c r="Q10">
        <v>5.6007682235876656E-3</v>
      </c>
      <c r="R10">
        <v>0.79365079365079361</v>
      </c>
      <c r="T10" t="s">
        <v>382</v>
      </c>
      <c r="W10" t="s">
        <v>451</v>
      </c>
      <c r="X10">
        <v>0.01</v>
      </c>
      <c r="Y10">
        <v>0.8</v>
      </c>
    </row>
    <row r="11" spans="1:79" x14ac:dyDescent="0.2">
      <c r="B11" t="s">
        <v>193</v>
      </c>
      <c r="C11" t="s">
        <v>160</v>
      </c>
      <c r="I11" t="s">
        <v>257</v>
      </c>
      <c r="J11" t="s">
        <v>74</v>
      </c>
      <c r="K11" t="s">
        <v>76</v>
      </c>
      <c r="L11">
        <v>0.84325396825396826</v>
      </c>
      <c r="M11">
        <v>13.386241752410131</v>
      </c>
      <c r="N11">
        <v>0.84325396825396814</v>
      </c>
      <c r="O11">
        <v>3.968253968253968E-3</v>
      </c>
      <c r="P11">
        <v>6.2994078834871209E-2</v>
      </c>
      <c r="Q11">
        <v>3.968253968253968E-3</v>
      </c>
      <c r="R11">
        <v>0.3968253968253968</v>
      </c>
      <c r="T11" t="s">
        <v>383</v>
      </c>
      <c r="W11" t="s">
        <v>452</v>
      </c>
      <c r="X11">
        <v>0</v>
      </c>
      <c r="Y11">
        <v>0.4</v>
      </c>
    </row>
    <row r="12" spans="1:79" x14ac:dyDescent="0.2">
      <c r="B12" t="s">
        <v>28</v>
      </c>
      <c r="C12" t="s">
        <v>60</v>
      </c>
      <c r="I12" t="s">
        <v>257</v>
      </c>
      <c r="J12" t="s">
        <v>74</v>
      </c>
      <c r="K12" t="s">
        <v>84</v>
      </c>
      <c r="L12">
        <v>1.0307205515550766</v>
      </c>
      <c r="M12">
        <v>16.362181503708371</v>
      </c>
      <c r="N12">
        <v>1.0307205515550766</v>
      </c>
      <c r="O12">
        <v>3.968253968253968E-3</v>
      </c>
      <c r="P12">
        <v>6.2994078834871209E-2</v>
      </c>
      <c r="Q12">
        <v>3.968253968253968E-3</v>
      </c>
      <c r="R12">
        <v>0.3968253968253968</v>
      </c>
      <c r="T12" t="s">
        <v>384</v>
      </c>
      <c r="W12" t="s">
        <v>452</v>
      </c>
      <c r="X12">
        <v>0</v>
      </c>
      <c r="Y12">
        <v>0.4</v>
      </c>
    </row>
    <row r="13" spans="1:79" x14ac:dyDescent="0.2">
      <c r="C13" t="s">
        <v>56</v>
      </c>
      <c r="I13" t="s">
        <v>257</v>
      </c>
      <c r="J13" t="s">
        <v>74</v>
      </c>
      <c r="K13" t="s">
        <v>75</v>
      </c>
      <c r="L13">
        <v>164.78920939256514</v>
      </c>
      <c r="M13">
        <v>788.66841553560562</v>
      </c>
      <c r="N13">
        <v>49.681440342822903</v>
      </c>
      <c r="O13">
        <v>5.1587301587301584E-2</v>
      </c>
      <c r="P13">
        <v>0.22163252561799918</v>
      </c>
      <c r="Q13">
        <v>1.3961536791151851E-2</v>
      </c>
      <c r="R13">
        <v>5.1587301587301582</v>
      </c>
      <c r="T13" t="s">
        <v>385</v>
      </c>
      <c r="W13" t="s">
        <v>453</v>
      </c>
      <c r="Y13">
        <v>5.2</v>
      </c>
    </row>
    <row r="14" spans="1:79" x14ac:dyDescent="0.2">
      <c r="C14" t="s">
        <v>29</v>
      </c>
      <c r="I14" t="s">
        <v>257</v>
      </c>
      <c r="J14" t="s">
        <v>102</v>
      </c>
      <c r="K14" t="s">
        <v>103</v>
      </c>
      <c r="L14">
        <v>47.61904761904762</v>
      </c>
      <c r="M14">
        <v>305.51746599201329</v>
      </c>
      <c r="N14">
        <v>19.245791338130967</v>
      </c>
      <c r="O14">
        <v>2.3809523809523808E-2</v>
      </c>
      <c r="P14">
        <v>0.15275873299600662</v>
      </c>
      <c r="Q14">
        <v>9.6228956690654812E-3</v>
      </c>
      <c r="R14">
        <v>2.3809523809523809</v>
      </c>
      <c r="T14" t="s">
        <v>386</v>
      </c>
      <c r="W14" t="s">
        <v>454</v>
      </c>
      <c r="Y14">
        <v>2.4</v>
      </c>
    </row>
    <row r="15" spans="1:79" x14ac:dyDescent="0.2">
      <c r="B15" t="s">
        <v>200</v>
      </c>
      <c r="C15" t="s">
        <v>161</v>
      </c>
      <c r="I15" t="s">
        <v>265</v>
      </c>
      <c r="J15" t="s">
        <v>266</v>
      </c>
      <c r="K15" t="s">
        <v>267</v>
      </c>
      <c r="O15">
        <v>0.3968253968253968</v>
      </c>
      <c r="P15">
        <v>6.2994078834871203</v>
      </c>
      <c r="Q15">
        <v>0.3968253968253968</v>
      </c>
      <c r="R15">
        <v>0.3968253968253968</v>
      </c>
      <c r="T15">
        <v>0</v>
      </c>
      <c r="U15">
        <v>0</v>
      </c>
      <c r="W15" t="s">
        <v>455</v>
      </c>
      <c r="Y15">
        <v>0.4</v>
      </c>
    </row>
    <row r="16" spans="1:79" x14ac:dyDescent="0.2">
      <c r="B16" t="s">
        <v>194</v>
      </c>
      <c r="C16" t="s">
        <v>192</v>
      </c>
      <c r="I16" t="s">
        <v>258</v>
      </c>
      <c r="J16" t="s">
        <v>203</v>
      </c>
      <c r="K16" t="s">
        <v>204</v>
      </c>
      <c r="L16">
        <v>0.22511728693172614</v>
      </c>
      <c r="M16">
        <v>2.0043856076132536</v>
      </c>
      <c r="N16">
        <v>0.1262644249814705</v>
      </c>
      <c r="O16">
        <v>3.1746031746031744E-2</v>
      </c>
      <c r="P16">
        <v>0.19705027718117596</v>
      </c>
      <c r="Q16">
        <v>1.241300069518422E-2</v>
      </c>
      <c r="R16">
        <v>2.7777777777777777</v>
      </c>
      <c r="T16" t="s">
        <v>387</v>
      </c>
      <c r="W16" t="s">
        <v>456</v>
      </c>
      <c r="Y16">
        <v>2.8</v>
      </c>
    </row>
    <row r="17" spans="2:25" x14ac:dyDescent="0.2">
      <c r="C17" t="s">
        <v>138</v>
      </c>
      <c r="I17" t="s">
        <v>259</v>
      </c>
      <c r="J17" t="s">
        <v>200</v>
      </c>
      <c r="K17" t="s">
        <v>161</v>
      </c>
      <c r="L17">
        <v>1.2090773809523809</v>
      </c>
      <c r="M17">
        <v>19.193508394999821</v>
      </c>
      <c r="N17">
        <v>1.2090773809523809</v>
      </c>
      <c r="O17">
        <v>5.9523809523809521E-2</v>
      </c>
      <c r="P17">
        <v>0.94491118252306805</v>
      </c>
      <c r="Q17">
        <v>5.9523809523809521E-2</v>
      </c>
      <c r="R17">
        <v>0.3968253968253968</v>
      </c>
      <c r="T17" t="s">
        <v>388</v>
      </c>
      <c r="W17" t="s">
        <v>457</v>
      </c>
      <c r="Y17">
        <v>0.4</v>
      </c>
    </row>
    <row r="18" spans="2:25" x14ac:dyDescent="0.2">
      <c r="C18" t="s">
        <v>35</v>
      </c>
      <c r="D18" t="s">
        <v>74</v>
      </c>
      <c r="E18">
        <v>4</v>
      </c>
      <c r="I18" t="s">
        <v>260</v>
      </c>
      <c r="J18" t="s">
        <v>31</v>
      </c>
      <c r="K18" t="s">
        <v>32</v>
      </c>
      <c r="L18">
        <v>1386.0323049091648</v>
      </c>
      <c r="M18">
        <v>4717.5905136473903</v>
      </c>
      <c r="N18">
        <v>297.18026872734424</v>
      </c>
      <c r="O18">
        <v>3.3849206349206349</v>
      </c>
      <c r="P18">
        <v>10.675522641023939</v>
      </c>
      <c r="Q18">
        <v>0.67249471485211443</v>
      </c>
      <c r="R18">
        <v>57.142857142857139</v>
      </c>
      <c r="T18" t="s">
        <v>389</v>
      </c>
      <c r="W18" t="s">
        <v>458</v>
      </c>
      <c r="Y18">
        <v>57.1</v>
      </c>
    </row>
    <row r="19" spans="2:25" x14ac:dyDescent="0.2">
      <c r="B19" t="s">
        <v>199</v>
      </c>
      <c r="C19" t="s">
        <v>188</v>
      </c>
      <c r="D19" t="s">
        <v>68</v>
      </c>
      <c r="E19">
        <v>5</v>
      </c>
      <c r="I19" t="s">
        <v>260</v>
      </c>
      <c r="J19" t="s">
        <v>31</v>
      </c>
      <c r="K19" t="s">
        <v>54</v>
      </c>
      <c r="L19">
        <v>486.87494821483131</v>
      </c>
      <c r="M19">
        <v>1153.1368191098627</v>
      </c>
      <c r="N19">
        <v>72.640791690399297</v>
      </c>
      <c r="O19">
        <v>1.2420634920634921</v>
      </c>
      <c r="P19">
        <v>2.9036548798525184</v>
      </c>
      <c r="Q19">
        <v>0.182913064410688</v>
      </c>
      <c r="R19">
        <v>29.365079365079367</v>
      </c>
      <c r="T19" t="s">
        <v>390</v>
      </c>
      <c r="W19" t="s">
        <v>459</v>
      </c>
      <c r="Y19">
        <v>29.4</v>
      </c>
    </row>
    <row r="20" spans="2:25" x14ac:dyDescent="0.2">
      <c r="B20" t="s">
        <v>68</v>
      </c>
      <c r="C20" t="s">
        <v>156</v>
      </c>
      <c r="D20" t="s">
        <v>17</v>
      </c>
      <c r="E20">
        <v>5</v>
      </c>
      <c r="I20" t="s">
        <v>260</v>
      </c>
      <c r="J20" t="s">
        <v>31</v>
      </c>
      <c r="K20" t="s">
        <v>108</v>
      </c>
      <c r="L20">
        <v>8.0701602653862228</v>
      </c>
      <c r="M20">
        <v>47.134573330676893</v>
      </c>
      <c r="N20">
        <v>2.9691990282406779</v>
      </c>
      <c r="O20">
        <v>5.1587301587301584E-2</v>
      </c>
      <c r="P20">
        <v>0.2550631909780256</v>
      </c>
      <c r="Q20">
        <v>1.6067470760343552E-2</v>
      </c>
      <c r="R20">
        <v>4.3650793650793647</v>
      </c>
      <c r="T20" t="s">
        <v>391</v>
      </c>
      <c r="W20" t="s">
        <v>460</v>
      </c>
      <c r="Y20">
        <v>4.4000000000000004</v>
      </c>
    </row>
    <row r="21" spans="2:25" x14ac:dyDescent="0.2">
      <c r="C21" t="s">
        <v>96</v>
      </c>
      <c r="D21" t="s">
        <v>21</v>
      </c>
      <c r="E21">
        <v>6</v>
      </c>
      <c r="I21" t="s">
        <v>261</v>
      </c>
      <c r="J21" t="s">
        <v>201</v>
      </c>
      <c r="K21" t="s">
        <v>166</v>
      </c>
      <c r="L21">
        <v>3.4629478258570559</v>
      </c>
      <c r="M21">
        <v>54.972592502457474</v>
      </c>
      <c r="N21">
        <v>3.4629478258570559</v>
      </c>
      <c r="O21">
        <v>3.968253968253968E-3</v>
      </c>
      <c r="P21">
        <v>6.2994078834871209E-2</v>
      </c>
      <c r="Q21">
        <v>3.968253968253968E-3</v>
      </c>
      <c r="R21">
        <v>0.3968253968253968</v>
      </c>
      <c r="T21" t="s">
        <v>392</v>
      </c>
      <c r="W21" t="s">
        <v>452</v>
      </c>
      <c r="X21">
        <v>0</v>
      </c>
      <c r="Y21">
        <v>0.4</v>
      </c>
    </row>
    <row r="22" spans="2:25" x14ac:dyDescent="0.2">
      <c r="C22" t="s">
        <v>69</v>
      </c>
      <c r="D22" t="s">
        <v>118</v>
      </c>
      <c r="E22">
        <v>7</v>
      </c>
      <c r="I22" t="s">
        <v>261</v>
      </c>
      <c r="J22" t="s">
        <v>195</v>
      </c>
      <c r="K22" t="s">
        <v>185</v>
      </c>
      <c r="L22">
        <v>1.8678842442421337</v>
      </c>
      <c r="M22">
        <v>29.651743128723105</v>
      </c>
      <c r="N22">
        <v>1.8678842442421337</v>
      </c>
      <c r="O22">
        <v>3.968253968253968E-3</v>
      </c>
      <c r="P22">
        <v>6.2994078834871209E-2</v>
      </c>
      <c r="Q22">
        <v>3.968253968253968E-3</v>
      </c>
      <c r="R22">
        <v>0.3968253968253968</v>
      </c>
      <c r="T22" t="s">
        <v>393</v>
      </c>
      <c r="W22" t="s">
        <v>452</v>
      </c>
      <c r="X22">
        <v>0</v>
      </c>
      <c r="Y22">
        <v>0.4</v>
      </c>
    </row>
    <row r="23" spans="2:25" x14ac:dyDescent="0.2">
      <c r="C23" t="s">
        <v>90</v>
      </c>
      <c r="I23" t="s">
        <v>262</v>
      </c>
      <c r="J23" t="s">
        <v>197</v>
      </c>
      <c r="K23" t="s">
        <v>22</v>
      </c>
      <c r="L23">
        <v>5065.6014275316766</v>
      </c>
      <c r="M23">
        <v>3893.7030404843458</v>
      </c>
      <c r="N23">
        <v>245.28023629184858</v>
      </c>
      <c r="O23">
        <v>11.511904761904763</v>
      </c>
      <c r="P23">
        <v>8.0275829978709226</v>
      </c>
      <c r="Q23">
        <v>0.50569019622135258</v>
      </c>
      <c r="R23">
        <v>95.634920634920633</v>
      </c>
      <c r="T23" t="s">
        <v>394</v>
      </c>
      <c r="W23" t="s">
        <v>461</v>
      </c>
      <c r="Y23">
        <v>95.6</v>
      </c>
    </row>
    <row r="24" spans="2:25" x14ac:dyDescent="0.2">
      <c r="C24" t="s">
        <v>164</v>
      </c>
      <c r="I24" t="s">
        <v>262</v>
      </c>
      <c r="J24" t="s">
        <v>197</v>
      </c>
      <c r="K24" t="s">
        <v>67</v>
      </c>
      <c r="L24">
        <v>575.92812499999991</v>
      </c>
      <c r="M24">
        <v>1958.8865105528389</v>
      </c>
      <c r="N24">
        <v>123.39825127433129</v>
      </c>
      <c r="O24">
        <v>0.27777777777777779</v>
      </c>
      <c r="P24">
        <v>0.79978970232831859</v>
      </c>
      <c r="Q24">
        <v>5.0382015559788274E-2</v>
      </c>
      <c r="R24">
        <v>15.873015873015872</v>
      </c>
      <c r="T24" t="s">
        <v>395</v>
      </c>
      <c r="W24" t="s">
        <v>462</v>
      </c>
      <c r="Y24">
        <v>15.9</v>
      </c>
    </row>
    <row r="25" spans="2:25" x14ac:dyDescent="0.2">
      <c r="B25" t="s">
        <v>40</v>
      </c>
      <c r="C25" t="s">
        <v>41</v>
      </c>
      <c r="I25" t="s">
        <v>262</v>
      </c>
      <c r="J25" t="s">
        <v>197</v>
      </c>
      <c r="K25" t="s">
        <v>202</v>
      </c>
      <c r="L25">
        <v>0.2101833890668961</v>
      </c>
      <c r="M25">
        <v>3.3365578631264357</v>
      </c>
      <c r="N25">
        <v>0.21018338906689607</v>
      </c>
      <c r="O25">
        <v>3.968253968253968E-3</v>
      </c>
      <c r="P25">
        <v>6.2994078834871209E-2</v>
      </c>
      <c r="Q25">
        <v>3.968253968253968E-3</v>
      </c>
      <c r="R25">
        <v>0.3968253968253968</v>
      </c>
      <c r="T25" t="s">
        <v>396</v>
      </c>
      <c r="W25" t="s">
        <v>452</v>
      </c>
      <c r="X25">
        <v>0</v>
      </c>
      <c r="Y25">
        <v>0.4</v>
      </c>
    </row>
    <row r="26" spans="2:25" x14ac:dyDescent="0.2">
      <c r="C26" t="s">
        <v>170</v>
      </c>
      <c r="I26" t="s">
        <v>262</v>
      </c>
      <c r="J26" t="s">
        <v>197</v>
      </c>
      <c r="K26" t="s">
        <v>126</v>
      </c>
      <c r="L26">
        <v>288.38595779131111</v>
      </c>
      <c r="M26">
        <v>1910.8039666330919</v>
      </c>
      <c r="N26">
        <v>120.3693357120696</v>
      </c>
      <c r="O26">
        <v>5.1587301587301584E-2</v>
      </c>
      <c r="P26">
        <v>0.33595534871784938</v>
      </c>
      <c r="Q26">
        <v>2.1163197722128848E-2</v>
      </c>
      <c r="R26">
        <v>3.1746031746031744</v>
      </c>
      <c r="T26" t="s">
        <v>397</v>
      </c>
      <c r="W26" t="s">
        <v>460</v>
      </c>
      <c r="Y26">
        <v>3.2</v>
      </c>
    </row>
    <row r="27" spans="2:25" x14ac:dyDescent="0.2">
      <c r="B27" t="s">
        <v>195</v>
      </c>
      <c r="C27" t="s">
        <v>185</v>
      </c>
      <c r="I27" t="s">
        <v>262</v>
      </c>
      <c r="J27" t="s">
        <v>197</v>
      </c>
      <c r="K27" t="s">
        <v>165</v>
      </c>
      <c r="L27">
        <v>227.59649174743279</v>
      </c>
      <c r="M27">
        <v>2822.466597780156</v>
      </c>
      <c r="N27">
        <v>177.79868336935385</v>
      </c>
      <c r="O27">
        <v>7.9365079365079361E-3</v>
      </c>
      <c r="P27">
        <v>8.8909439223155792E-2</v>
      </c>
      <c r="Q27">
        <v>5.6007682235876656E-3</v>
      </c>
      <c r="R27">
        <v>0.79365079365079361</v>
      </c>
      <c r="T27" t="s">
        <v>398</v>
      </c>
      <c r="W27" t="s">
        <v>451</v>
      </c>
      <c r="X27">
        <v>0.01</v>
      </c>
      <c r="Y27">
        <v>0.8</v>
      </c>
    </row>
    <row r="28" spans="2:25" x14ac:dyDescent="0.2">
      <c r="B28" t="s">
        <v>91</v>
      </c>
      <c r="C28" t="s">
        <v>92</v>
      </c>
      <c r="D28">
        <v>7.9365079365079361E-2</v>
      </c>
      <c r="E28">
        <v>0.27084564643726061</v>
      </c>
      <c r="F28">
        <v>1.7061672003750448E-2</v>
      </c>
      <c r="G28">
        <v>7.9365079365079358</v>
      </c>
      <c r="I28" t="s">
        <v>262</v>
      </c>
      <c r="J28" t="s">
        <v>197</v>
      </c>
      <c r="K28" t="s">
        <v>100</v>
      </c>
      <c r="L28">
        <v>43.332836863852577</v>
      </c>
      <c r="M28">
        <v>198.3857844101673</v>
      </c>
      <c r="N28">
        <v>12.497129742851842</v>
      </c>
      <c r="O28">
        <v>0.95634920634920639</v>
      </c>
      <c r="P28">
        <v>5.6280882947644582</v>
      </c>
      <c r="Q28">
        <v>0.35453623773000809</v>
      </c>
      <c r="R28">
        <v>11.507936507936508</v>
      </c>
      <c r="T28" t="s">
        <v>399</v>
      </c>
      <c r="W28" t="s">
        <v>463</v>
      </c>
      <c r="Y28">
        <v>11.5</v>
      </c>
    </row>
    <row r="29" spans="2:25" x14ac:dyDescent="0.2">
      <c r="B29" t="s">
        <v>119</v>
      </c>
      <c r="C29" t="s">
        <v>95</v>
      </c>
      <c r="I29" t="s">
        <v>262</v>
      </c>
      <c r="J29" t="s">
        <v>197</v>
      </c>
      <c r="K29" t="s">
        <v>45</v>
      </c>
      <c r="L29">
        <v>44.840273933643722</v>
      </c>
      <c r="M29">
        <v>145.20686753953404</v>
      </c>
      <c r="N29">
        <v>9.1471728611501071</v>
      </c>
      <c r="O29">
        <v>0.17857142857142858</v>
      </c>
      <c r="P29">
        <v>0.58181021848692183</v>
      </c>
      <c r="Q29">
        <v>3.665059877029879E-2</v>
      </c>
      <c r="R29">
        <v>14.285714285714285</v>
      </c>
      <c r="T29" t="s">
        <v>400</v>
      </c>
      <c r="W29" t="s">
        <v>464</v>
      </c>
      <c r="Y29">
        <v>14.3</v>
      </c>
    </row>
    <row r="30" spans="2:25" x14ac:dyDescent="0.2">
      <c r="B30" t="s">
        <v>72</v>
      </c>
      <c r="C30" t="s">
        <v>157</v>
      </c>
      <c r="I30" t="s">
        <v>262</v>
      </c>
      <c r="J30" t="s">
        <v>198</v>
      </c>
      <c r="K30" t="s">
        <v>187</v>
      </c>
      <c r="L30">
        <v>0.25638833189768095</v>
      </c>
      <c r="M30">
        <v>2.4365928298035429</v>
      </c>
      <c r="N30">
        <v>0.1534909208091263</v>
      </c>
      <c r="O30">
        <v>5.1587301587301584E-2</v>
      </c>
      <c r="P30">
        <v>0.49026119178736682</v>
      </c>
      <c r="Q30">
        <v>3.0883552165131296E-2</v>
      </c>
      <c r="R30">
        <v>1.984126984126984</v>
      </c>
      <c r="T30" t="s">
        <v>401</v>
      </c>
      <c r="W30" t="s">
        <v>465</v>
      </c>
      <c r="Y30">
        <v>2</v>
      </c>
    </row>
    <row r="31" spans="2:25" x14ac:dyDescent="0.2">
      <c r="C31" t="s">
        <v>73</v>
      </c>
      <c r="I31" t="s">
        <v>262</v>
      </c>
      <c r="J31" t="s">
        <v>70</v>
      </c>
      <c r="K31" t="s">
        <v>71</v>
      </c>
      <c r="L31">
        <v>36.896842332994204</v>
      </c>
      <c r="M31">
        <v>237.95581196436399</v>
      </c>
      <c r="N31">
        <v>14.989807178098934</v>
      </c>
      <c r="O31">
        <v>7.9365079365079361E-2</v>
      </c>
      <c r="P31">
        <v>0.49865435822310233</v>
      </c>
      <c r="Q31">
        <v>3.1412271953258214E-2</v>
      </c>
      <c r="R31">
        <v>3.9682539682539679</v>
      </c>
      <c r="T31" t="s">
        <v>402</v>
      </c>
      <c r="W31" t="s">
        <v>466</v>
      </c>
      <c r="Y31">
        <v>4</v>
      </c>
    </row>
    <row r="32" spans="2:25" x14ac:dyDescent="0.2">
      <c r="C32" t="s">
        <v>163</v>
      </c>
      <c r="I32" t="s">
        <v>262</v>
      </c>
      <c r="J32" t="s">
        <v>193</v>
      </c>
      <c r="K32" t="s">
        <v>160</v>
      </c>
      <c r="L32">
        <v>9.627983548369122E-2</v>
      </c>
      <c r="M32">
        <v>0.84440806299685378</v>
      </c>
      <c r="N32">
        <v>5.3192708089224695E-2</v>
      </c>
      <c r="O32">
        <v>2.7777777777777776E-2</v>
      </c>
      <c r="P32">
        <v>0.22587197618059507</v>
      </c>
      <c r="Q32">
        <v>1.4228597074108555E-2</v>
      </c>
      <c r="R32">
        <v>1.984126984126984</v>
      </c>
      <c r="T32" t="s">
        <v>403</v>
      </c>
      <c r="W32" t="s">
        <v>456</v>
      </c>
      <c r="Y32">
        <v>2</v>
      </c>
    </row>
    <row r="33" spans="2:25" x14ac:dyDescent="0.2">
      <c r="B33" t="s">
        <v>88</v>
      </c>
      <c r="C33" t="s">
        <v>89</v>
      </c>
      <c r="I33" t="s">
        <v>262</v>
      </c>
      <c r="J33" t="s">
        <v>104</v>
      </c>
      <c r="K33" t="s">
        <v>105</v>
      </c>
      <c r="L33">
        <v>89.792192040323044</v>
      </c>
      <c r="M33">
        <v>303.33898444866401</v>
      </c>
      <c r="N33">
        <v>19.10855990004891</v>
      </c>
      <c r="O33">
        <v>0.35714285714285715</v>
      </c>
      <c r="P33">
        <v>1.2204387279474032</v>
      </c>
      <c r="Q33">
        <v>7.6880413441448636E-2</v>
      </c>
      <c r="R33">
        <v>15.079365079365079</v>
      </c>
      <c r="T33" t="s">
        <v>404</v>
      </c>
      <c r="W33" t="s">
        <v>467</v>
      </c>
      <c r="Y33">
        <v>15.1</v>
      </c>
    </row>
    <row r="34" spans="2:25" x14ac:dyDescent="0.2">
      <c r="B34" t="s">
        <v>31</v>
      </c>
      <c r="C34" t="s">
        <v>32</v>
      </c>
      <c r="I34" t="s">
        <v>262</v>
      </c>
      <c r="J34" t="s">
        <v>68</v>
      </c>
      <c r="K34" t="s">
        <v>156</v>
      </c>
      <c r="L34">
        <v>13.639609123267382</v>
      </c>
      <c r="M34">
        <v>144.30203024595843</v>
      </c>
      <c r="N34">
        <v>9.0901734693458742</v>
      </c>
      <c r="O34">
        <v>6.7460317460317457E-2</v>
      </c>
      <c r="P34">
        <v>0.71370525962907794</v>
      </c>
      <c r="Q34">
        <v>4.4959205389936356E-2</v>
      </c>
      <c r="R34">
        <v>1.1904761904761905</v>
      </c>
      <c r="T34" t="s">
        <v>405</v>
      </c>
      <c r="W34" t="s">
        <v>468</v>
      </c>
      <c r="Y34">
        <v>1.2</v>
      </c>
    </row>
    <row r="35" spans="2:25" x14ac:dyDescent="0.2">
      <c r="C35" t="s">
        <v>54</v>
      </c>
      <c r="I35" t="s">
        <v>262</v>
      </c>
      <c r="J35" t="s">
        <v>68</v>
      </c>
      <c r="K35" t="s">
        <v>96</v>
      </c>
      <c r="L35">
        <v>42.678857334766612</v>
      </c>
      <c r="M35">
        <v>502.65251005570167</v>
      </c>
      <c r="N35">
        <v>31.66413184499476</v>
      </c>
      <c r="O35">
        <v>1.1904761904761904E-2</v>
      </c>
      <c r="P35">
        <v>0.14063438674167153</v>
      </c>
      <c r="Q35">
        <v>8.8591336452986218E-3</v>
      </c>
      <c r="R35">
        <v>0.79365079365079361</v>
      </c>
      <c r="T35" t="s">
        <v>406</v>
      </c>
      <c r="W35" t="s">
        <v>451</v>
      </c>
      <c r="X35">
        <v>0.01</v>
      </c>
      <c r="Y35">
        <v>0.8</v>
      </c>
    </row>
    <row r="36" spans="2:25" x14ac:dyDescent="0.2">
      <c r="C36" t="s">
        <v>108</v>
      </c>
      <c r="I36" t="s">
        <v>262</v>
      </c>
      <c r="J36" t="s">
        <v>68</v>
      </c>
      <c r="K36" t="s">
        <v>69</v>
      </c>
      <c r="L36">
        <v>88.973123302280641</v>
      </c>
      <c r="M36">
        <v>345.82495802813889</v>
      </c>
      <c r="N36">
        <v>21.784924669090607</v>
      </c>
      <c r="O36">
        <v>0.1388888888888889</v>
      </c>
      <c r="P36">
        <v>0.52861877032338034</v>
      </c>
      <c r="Q36">
        <v>3.3299852491343693E-2</v>
      </c>
      <c r="R36">
        <v>8.3333333333333321</v>
      </c>
      <c r="T36" t="s">
        <v>407</v>
      </c>
      <c r="W36" t="s">
        <v>469</v>
      </c>
      <c r="Y36">
        <v>8.3000000000000007</v>
      </c>
    </row>
    <row r="37" spans="2:25" x14ac:dyDescent="0.2">
      <c r="B37" t="s">
        <v>47</v>
      </c>
      <c r="C37" t="s">
        <v>48</v>
      </c>
      <c r="I37" t="s">
        <v>262</v>
      </c>
      <c r="J37" t="s">
        <v>68</v>
      </c>
      <c r="K37" t="s">
        <v>90</v>
      </c>
      <c r="L37">
        <v>99.331083207971702</v>
      </c>
      <c r="M37">
        <v>569.08249597125393</v>
      </c>
      <c r="N37">
        <v>35.848827614758441</v>
      </c>
      <c r="O37">
        <v>0.15476190476190477</v>
      </c>
      <c r="P37">
        <v>0.775532937731928</v>
      </c>
      <c r="Q37">
        <v>4.8853983018524332E-2</v>
      </c>
      <c r="R37">
        <v>4.7619047619047619</v>
      </c>
      <c r="T37" t="s">
        <v>408</v>
      </c>
      <c r="W37" t="s">
        <v>470</v>
      </c>
      <c r="Y37">
        <v>4.8</v>
      </c>
    </row>
    <row r="38" spans="2:25" x14ac:dyDescent="0.2">
      <c r="B38" t="s">
        <v>118</v>
      </c>
      <c r="C38" t="s">
        <v>106</v>
      </c>
      <c r="I38" t="s">
        <v>262</v>
      </c>
      <c r="J38" t="s">
        <v>68</v>
      </c>
      <c r="K38" t="s">
        <v>164</v>
      </c>
      <c r="L38">
        <v>167.37271436804306</v>
      </c>
      <c r="M38">
        <v>1231.0673602212312</v>
      </c>
      <c r="N38">
        <v>77.549954340813017</v>
      </c>
      <c r="O38">
        <v>6.7460317460317457E-2</v>
      </c>
      <c r="P38">
        <v>0.53503983767668561</v>
      </c>
      <c r="Q38">
        <v>3.3704341714401821E-2</v>
      </c>
      <c r="R38">
        <v>2.3809523809523809</v>
      </c>
      <c r="T38" t="s">
        <v>409</v>
      </c>
      <c r="W38" t="s">
        <v>471</v>
      </c>
      <c r="Y38">
        <v>2.4</v>
      </c>
    </row>
    <row r="39" spans="2:25" x14ac:dyDescent="0.2">
      <c r="C39" t="s">
        <v>43</v>
      </c>
      <c r="I39" t="s">
        <v>262</v>
      </c>
      <c r="J39" t="s">
        <v>88</v>
      </c>
      <c r="K39" t="s">
        <v>89</v>
      </c>
      <c r="L39">
        <v>341.13321943856062</v>
      </c>
      <c r="M39">
        <v>2053.7387187310064</v>
      </c>
      <c r="N39">
        <v>129.37337875396838</v>
      </c>
      <c r="O39">
        <v>0.11507936507936507</v>
      </c>
      <c r="P39">
        <v>0.65493133490240441</v>
      </c>
      <c r="Q39">
        <v>4.1256796142269493E-2</v>
      </c>
      <c r="R39">
        <v>4.3650793650793647</v>
      </c>
      <c r="T39" t="s">
        <v>410</v>
      </c>
      <c r="W39" t="s">
        <v>472</v>
      </c>
      <c r="Y39">
        <v>4.4000000000000004</v>
      </c>
    </row>
    <row r="40" spans="2:25" x14ac:dyDescent="0.2">
      <c r="C40" t="s">
        <v>37</v>
      </c>
      <c r="I40" t="s">
        <v>262</v>
      </c>
      <c r="J40" t="s">
        <v>58</v>
      </c>
      <c r="K40" t="s">
        <v>59</v>
      </c>
      <c r="L40">
        <v>22.117737411805553</v>
      </c>
      <c r="M40">
        <v>147.18993245369643</v>
      </c>
      <c r="N40">
        <v>9.2720942086875198</v>
      </c>
      <c r="O40">
        <v>7.1428571428571425E-2</v>
      </c>
      <c r="P40">
        <v>0.4753454843994912</v>
      </c>
      <c r="Q40">
        <v>2.9943950918061589E-2</v>
      </c>
      <c r="R40">
        <v>3.1746031746031744</v>
      </c>
      <c r="T40" t="s">
        <v>411</v>
      </c>
      <c r="W40" t="s">
        <v>471</v>
      </c>
      <c r="Y40">
        <v>3.2</v>
      </c>
    </row>
    <row r="41" spans="2:25" x14ac:dyDescent="0.2">
      <c r="C41" t="s">
        <v>132</v>
      </c>
      <c r="I41" t="s">
        <v>262</v>
      </c>
      <c r="J41" t="s">
        <v>62</v>
      </c>
      <c r="K41" t="s">
        <v>83</v>
      </c>
      <c r="L41">
        <v>252.51701751412008</v>
      </c>
      <c r="M41">
        <v>1690.8515462729131</v>
      </c>
      <c r="N41">
        <v>106.51363560397976</v>
      </c>
      <c r="O41">
        <v>0.47619047619047616</v>
      </c>
      <c r="P41">
        <v>2.8930863755379437</v>
      </c>
      <c r="Q41">
        <v>0.18224731121672902</v>
      </c>
      <c r="R41">
        <v>6.3492063492063489</v>
      </c>
      <c r="T41" t="s">
        <v>412</v>
      </c>
      <c r="W41" t="s">
        <v>473</v>
      </c>
      <c r="Y41">
        <v>6.3</v>
      </c>
    </row>
    <row r="42" spans="2:25" x14ac:dyDescent="0.2">
      <c r="C42" t="s">
        <v>30</v>
      </c>
      <c r="I42" t="s">
        <v>262</v>
      </c>
      <c r="J42" t="s">
        <v>62</v>
      </c>
      <c r="K42" t="s">
        <v>63</v>
      </c>
      <c r="L42">
        <v>191.86127533999854</v>
      </c>
      <c r="M42">
        <v>396.33385544887</v>
      </c>
      <c r="N42">
        <v>24.966686135074564</v>
      </c>
      <c r="O42">
        <v>0.69047619047619047</v>
      </c>
      <c r="P42">
        <v>1.299489852182337</v>
      </c>
      <c r="Q42">
        <v>8.1860166193489264E-2</v>
      </c>
      <c r="R42">
        <v>32.936507936507937</v>
      </c>
      <c r="T42" t="s">
        <v>413</v>
      </c>
      <c r="W42" t="s">
        <v>474</v>
      </c>
      <c r="Y42">
        <v>32.9</v>
      </c>
    </row>
    <row r="43" spans="2:25" x14ac:dyDescent="0.2">
      <c r="C43" t="s">
        <v>81</v>
      </c>
      <c r="I43" t="s">
        <v>262</v>
      </c>
      <c r="J43" t="s">
        <v>47</v>
      </c>
      <c r="K43" t="s">
        <v>48</v>
      </c>
      <c r="L43">
        <v>2448.5883498780145</v>
      </c>
      <c r="M43">
        <v>6692.6146652386306</v>
      </c>
      <c r="N43">
        <v>421.59509583345744</v>
      </c>
      <c r="O43">
        <v>3.2817460317460316</v>
      </c>
      <c r="P43">
        <v>8.9902550233818381</v>
      </c>
      <c r="Q43">
        <v>0.56633283368851239</v>
      </c>
      <c r="R43">
        <v>33.730158730158735</v>
      </c>
      <c r="T43" t="s">
        <v>414</v>
      </c>
      <c r="W43" t="s">
        <v>475</v>
      </c>
      <c r="Y43">
        <v>33.700000000000003</v>
      </c>
    </row>
    <row r="44" spans="2:25" x14ac:dyDescent="0.2">
      <c r="C44" t="s">
        <v>135</v>
      </c>
      <c r="I44" t="s">
        <v>262</v>
      </c>
      <c r="J44" t="s">
        <v>40</v>
      </c>
      <c r="K44" t="s">
        <v>41</v>
      </c>
      <c r="L44">
        <v>33.447965938080394</v>
      </c>
      <c r="M44">
        <v>91.003404130342432</v>
      </c>
      <c r="N44">
        <v>5.7326756140284347</v>
      </c>
      <c r="O44">
        <v>0.30555555555555558</v>
      </c>
      <c r="P44">
        <v>0.83133891483774203</v>
      </c>
      <c r="Q44">
        <v>5.2369429139784998E-2</v>
      </c>
      <c r="R44">
        <v>13.492063492063492</v>
      </c>
      <c r="T44" t="s">
        <v>415</v>
      </c>
      <c r="W44" t="s">
        <v>476</v>
      </c>
      <c r="Y44">
        <v>13.5</v>
      </c>
    </row>
    <row r="45" spans="2:25" x14ac:dyDescent="0.2">
      <c r="C45" t="s">
        <v>27</v>
      </c>
      <c r="I45" t="s">
        <v>262</v>
      </c>
      <c r="J45" t="s">
        <v>40</v>
      </c>
      <c r="K45" t="s">
        <v>170</v>
      </c>
      <c r="L45">
        <v>4.7647537457513369</v>
      </c>
      <c r="M45">
        <v>32.070436772836878</v>
      </c>
      <c r="N45">
        <v>2.0202476223368389</v>
      </c>
      <c r="O45">
        <v>7.9365079365079361E-2</v>
      </c>
      <c r="P45">
        <v>0.43918023241559401</v>
      </c>
      <c r="Q45">
        <v>2.7665754183504986E-2</v>
      </c>
      <c r="R45">
        <v>3.9682539682539679</v>
      </c>
      <c r="T45" t="s">
        <v>416</v>
      </c>
      <c r="W45" t="s">
        <v>466</v>
      </c>
      <c r="Y45">
        <v>4</v>
      </c>
    </row>
    <row r="46" spans="2:25" x14ac:dyDescent="0.2">
      <c r="B46" t="s">
        <v>33</v>
      </c>
      <c r="C46" t="s">
        <v>167</v>
      </c>
      <c r="I46" t="s">
        <v>262</v>
      </c>
      <c r="J46" t="s">
        <v>24</v>
      </c>
      <c r="K46" t="s">
        <v>25</v>
      </c>
      <c r="L46">
        <v>110.96161948993986</v>
      </c>
      <c r="M46">
        <v>251.97881464040771</v>
      </c>
      <c r="N46">
        <v>15.87317331417524</v>
      </c>
      <c r="O46">
        <v>0.27777777777777779</v>
      </c>
      <c r="P46">
        <v>0.60724561199655114</v>
      </c>
      <c r="Q46">
        <v>3.8252877954240351E-2</v>
      </c>
      <c r="R46">
        <v>21.031746031746032</v>
      </c>
      <c r="T46" t="s">
        <v>417</v>
      </c>
      <c r="W46" t="s">
        <v>477</v>
      </c>
      <c r="Y46">
        <v>21</v>
      </c>
    </row>
    <row r="47" spans="2:25" x14ac:dyDescent="0.2">
      <c r="C47" t="s">
        <v>34</v>
      </c>
      <c r="I47" t="s">
        <v>262</v>
      </c>
      <c r="J47" t="s">
        <v>263</v>
      </c>
      <c r="K47" t="s">
        <v>133</v>
      </c>
      <c r="L47">
        <v>2.0579639010793644E-2</v>
      </c>
      <c r="M47">
        <v>0.23054524464694504</v>
      </c>
      <c r="N47">
        <v>1.4522985316294323E-2</v>
      </c>
      <c r="O47">
        <v>7.9365079365079361E-3</v>
      </c>
      <c r="P47">
        <v>8.8909439223155792E-2</v>
      </c>
      <c r="Q47">
        <v>5.6007682235876656E-3</v>
      </c>
      <c r="R47">
        <v>0.79365079365079361</v>
      </c>
      <c r="T47" t="s">
        <v>418</v>
      </c>
      <c r="U47">
        <v>0</v>
      </c>
      <c r="W47" t="s">
        <v>451</v>
      </c>
      <c r="X47">
        <v>0.01</v>
      </c>
      <c r="Y47">
        <v>0.8</v>
      </c>
    </row>
    <row r="48" spans="2:25" x14ac:dyDescent="0.2">
      <c r="B48" t="s">
        <v>104</v>
      </c>
      <c r="C48" t="s">
        <v>105</v>
      </c>
      <c r="I48" t="s">
        <v>262</v>
      </c>
      <c r="J48" t="s">
        <v>17</v>
      </c>
      <c r="K48" t="s">
        <v>18</v>
      </c>
      <c r="L48">
        <v>157.09660081484296</v>
      </c>
      <c r="M48">
        <v>370.55636644977295</v>
      </c>
      <c r="N48">
        <v>23.34285696090042</v>
      </c>
      <c r="O48">
        <v>1.3333333333333333</v>
      </c>
      <c r="P48">
        <v>2.2722998511520913</v>
      </c>
      <c r="Q48">
        <v>0.14314143595994094</v>
      </c>
      <c r="R48">
        <v>38.492063492063494</v>
      </c>
      <c r="T48" t="s">
        <v>419</v>
      </c>
      <c r="W48" t="s">
        <v>478</v>
      </c>
      <c r="Y48">
        <v>38.5</v>
      </c>
    </row>
    <row r="49" spans="2:25" x14ac:dyDescent="0.2">
      <c r="B49" t="s">
        <v>49</v>
      </c>
      <c r="C49" t="s">
        <v>98</v>
      </c>
      <c r="I49" t="s">
        <v>262</v>
      </c>
      <c r="J49" t="s">
        <v>17</v>
      </c>
      <c r="K49" t="s">
        <v>121</v>
      </c>
      <c r="L49">
        <v>108.74275675960229</v>
      </c>
      <c r="M49">
        <v>255.13316968894074</v>
      </c>
      <c r="N49">
        <v>16.071879004775706</v>
      </c>
      <c r="O49">
        <v>8.2579365079365079</v>
      </c>
      <c r="P49">
        <v>12.513615553112222</v>
      </c>
      <c r="Q49">
        <v>0.7882836846620217</v>
      </c>
      <c r="R49">
        <v>44.841269841269842</v>
      </c>
      <c r="T49" t="s">
        <v>420</v>
      </c>
      <c r="W49" t="s">
        <v>479</v>
      </c>
      <c r="Y49">
        <v>44.8</v>
      </c>
    </row>
    <row r="50" spans="2:25" x14ac:dyDescent="0.2">
      <c r="C50" t="s">
        <v>50</v>
      </c>
      <c r="I50" t="s">
        <v>262</v>
      </c>
      <c r="J50" t="s">
        <v>17</v>
      </c>
      <c r="K50" t="s">
        <v>127</v>
      </c>
      <c r="L50">
        <v>102.16240440640506</v>
      </c>
      <c r="M50">
        <v>289.31614468064402</v>
      </c>
      <c r="N50">
        <v>18.22520402621349</v>
      </c>
      <c r="O50">
        <v>0.3531746031746032</v>
      </c>
      <c r="P50">
        <v>0.95635317518534591</v>
      </c>
      <c r="Q50">
        <v>6.024458731160507E-2</v>
      </c>
      <c r="R50">
        <v>19.047619047619047</v>
      </c>
      <c r="T50" t="s">
        <v>421</v>
      </c>
      <c r="W50" t="s">
        <v>480</v>
      </c>
      <c r="Y50">
        <v>19</v>
      </c>
    </row>
    <row r="51" spans="2:25" x14ac:dyDescent="0.2">
      <c r="C51" t="s">
        <v>66</v>
      </c>
      <c r="I51" t="s">
        <v>262</v>
      </c>
      <c r="J51" t="s">
        <v>17</v>
      </c>
      <c r="K51" t="s">
        <v>107</v>
      </c>
      <c r="L51">
        <v>0.27307664621083461</v>
      </c>
      <c r="M51">
        <v>1.9119590975784961</v>
      </c>
      <c r="N51">
        <v>0.12044210212190899</v>
      </c>
      <c r="O51">
        <v>0.17063492063492064</v>
      </c>
      <c r="P51">
        <v>0.66098652098744448</v>
      </c>
      <c r="Q51">
        <v>4.1638237011870326E-2</v>
      </c>
      <c r="R51">
        <v>9.5238095238095237</v>
      </c>
      <c r="T51" t="s">
        <v>422</v>
      </c>
      <c r="W51" t="s">
        <v>481</v>
      </c>
      <c r="Y51">
        <v>9.5</v>
      </c>
    </row>
    <row r="52" spans="2:25" x14ac:dyDescent="0.2">
      <c r="B52" t="s">
        <v>62</v>
      </c>
      <c r="C52" t="s">
        <v>83</v>
      </c>
      <c r="I52" t="s">
        <v>262</v>
      </c>
      <c r="J52" t="s">
        <v>17</v>
      </c>
      <c r="K52" t="s">
        <v>19</v>
      </c>
      <c r="L52">
        <v>56.034613981791566</v>
      </c>
      <c r="M52">
        <v>105.99349343886222</v>
      </c>
      <c r="N52">
        <v>6.6769624816710902</v>
      </c>
      <c r="O52">
        <v>2.7103174603174605</v>
      </c>
      <c r="P52">
        <v>3.4994895328391675</v>
      </c>
      <c r="Q52">
        <v>0.22044711951347712</v>
      </c>
      <c r="R52">
        <v>61.507936507936513</v>
      </c>
      <c r="T52" t="s">
        <v>423</v>
      </c>
      <c r="W52" t="s">
        <v>482</v>
      </c>
      <c r="Y52">
        <v>61.5</v>
      </c>
    </row>
    <row r="53" spans="2:25" x14ac:dyDescent="0.2">
      <c r="C53" t="s">
        <v>63</v>
      </c>
      <c r="I53" t="s">
        <v>262</v>
      </c>
      <c r="J53" t="s">
        <v>118</v>
      </c>
      <c r="K53" t="s">
        <v>106</v>
      </c>
      <c r="L53">
        <v>3.0233769130919312</v>
      </c>
      <c r="M53">
        <v>28.447037042487029</v>
      </c>
      <c r="N53">
        <v>1.7919948940729291</v>
      </c>
      <c r="O53">
        <v>1.5873015873015872E-2</v>
      </c>
      <c r="P53">
        <v>0.1252329770939925</v>
      </c>
      <c r="Q53">
        <v>7.8889360317845828E-3</v>
      </c>
      <c r="R53">
        <v>1.5873015873015872</v>
      </c>
      <c r="T53" t="s">
        <v>424</v>
      </c>
      <c r="W53" t="s">
        <v>454</v>
      </c>
      <c r="Y53">
        <v>1.6</v>
      </c>
    </row>
    <row r="54" spans="2:25" x14ac:dyDescent="0.2">
      <c r="B54" t="s">
        <v>74</v>
      </c>
      <c r="C54" t="s">
        <v>168</v>
      </c>
      <c r="I54" t="s">
        <v>262</v>
      </c>
      <c r="J54" t="s">
        <v>118</v>
      </c>
      <c r="K54" t="s">
        <v>43</v>
      </c>
      <c r="L54">
        <v>113.11284597253946</v>
      </c>
      <c r="M54">
        <v>328.78680254743387</v>
      </c>
      <c r="N54">
        <v>20.711621759538282</v>
      </c>
      <c r="O54">
        <v>0.20238095238095238</v>
      </c>
      <c r="P54">
        <v>0.53810413626770426</v>
      </c>
      <c r="Q54">
        <v>3.3897374381418037E-2</v>
      </c>
      <c r="R54">
        <v>15.079365079365079</v>
      </c>
      <c r="T54" t="s">
        <v>425</v>
      </c>
      <c r="W54" t="s">
        <v>483</v>
      </c>
      <c r="Y54">
        <v>15.1</v>
      </c>
    </row>
    <row r="55" spans="2:25" x14ac:dyDescent="0.2">
      <c r="C55" t="s">
        <v>76</v>
      </c>
      <c r="I55" t="s">
        <v>262</v>
      </c>
      <c r="J55" t="s">
        <v>118</v>
      </c>
      <c r="K55" t="s">
        <v>37</v>
      </c>
      <c r="L55">
        <v>317.17491992731044</v>
      </c>
      <c r="M55">
        <v>741.54254275548942</v>
      </c>
      <c r="N55">
        <v>46.71278939775015</v>
      </c>
      <c r="O55">
        <v>0.55158730158730163</v>
      </c>
      <c r="P55">
        <v>1.0377906448927705</v>
      </c>
      <c r="Q55">
        <v>6.5374665698467005E-2</v>
      </c>
      <c r="R55">
        <v>33.333333333333329</v>
      </c>
      <c r="T55" t="s">
        <v>426</v>
      </c>
      <c r="W55" t="s">
        <v>484</v>
      </c>
      <c r="Y55">
        <v>33.299999999999997</v>
      </c>
    </row>
    <row r="56" spans="2:25" x14ac:dyDescent="0.2">
      <c r="C56" t="s">
        <v>84</v>
      </c>
      <c r="I56" t="s">
        <v>262</v>
      </c>
      <c r="J56" t="s">
        <v>118</v>
      </c>
      <c r="K56" t="s">
        <v>132</v>
      </c>
      <c r="L56">
        <v>46.720696494559604</v>
      </c>
      <c r="M56">
        <v>91.522781294404581</v>
      </c>
      <c r="N56">
        <v>5.7653933000463979</v>
      </c>
      <c r="O56">
        <v>3.5595238095238093</v>
      </c>
      <c r="P56">
        <v>5.3342862813037089</v>
      </c>
      <c r="Q56">
        <v>0.33602845053221775</v>
      </c>
      <c r="R56">
        <v>46.428571428571431</v>
      </c>
      <c r="T56" t="s">
        <v>427</v>
      </c>
      <c r="W56" t="s">
        <v>485</v>
      </c>
      <c r="Y56">
        <v>46.4</v>
      </c>
    </row>
    <row r="57" spans="2:25" x14ac:dyDescent="0.2">
      <c r="C57" t="s">
        <v>75</v>
      </c>
      <c r="I57" t="s">
        <v>262</v>
      </c>
      <c r="J57" t="s">
        <v>118</v>
      </c>
      <c r="K57" t="s">
        <v>30</v>
      </c>
      <c r="L57">
        <v>10.093060745541161</v>
      </c>
      <c r="M57">
        <v>28.213341052775576</v>
      </c>
      <c r="N57">
        <v>1.7772734304736526</v>
      </c>
      <c r="O57">
        <v>0.83730158730158732</v>
      </c>
      <c r="P57">
        <v>1.8340834256566376</v>
      </c>
      <c r="Q57">
        <v>0.11553639590554486</v>
      </c>
      <c r="R57">
        <v>29.761904761904763</v>
      </c>
      <c r="T57" t="s">
        <v>428</v>
      </c>
      <c r="W57" t="s">
        <v>486</v>
      </c>
      <c r="Y57">
        <v>29.8</v>
      </c>
    </row>
    <row r="58" spans="2:25" x14ac:dyDescent="0.2">
      <c r="B58" t="s">
        <v>102</v>
      </c>
      <c r="C58" t="s">
        <v>103</v>
      </c>
      <c r="I58" t="s">
        <v>262</v>
      </c>
      <c r="J58" t="s">
        <v>118</v>
      </c>
      <c r="K58" t="s">
        <v>81</v>
      </c>
      <c r="L58">
        <v>34.518832137832113</v>
      </c>
      <c r="M58">
        <v>98.455203098088163</v>
      </c>
      <c r="N58">
        <v>6.2020948256642212</v>
      </c>
      <c r="O58">
        <v>0.32539682539682541</v>
      </c>
      <c r="P58">
        <v>0.88830166537913224</v>
      </c>
      <c r="Q58">
        <v>5.5957745138040436E-2</v>
      </c>
      <c r="R58">
        <v>18.253968253968253</v>
      </c>
      <c r="T58" t="s">
        <v>429</v>
      </c>
      <c r="W58" t="s">
        <v>487</v>
      </c>
      <c r="Y58">
        <v>18.3</v>
      </c>
    </row>
    <row r="59" spans="2:25" x14ac:dyDescent="0.2">
      <c r="B59" t="s">
        <v>198</v>
      </c>
      <c r="C59" t="s">
        <v>187</v>
      </c>
      <c r="I59" t="s">
        <v>262</v>
      </c>
      <c r="J59" t="s">
        <v>118</v>
      </c>
      <c r="K59" t="s">
        <v>27</v>
      </c>
      <c r="L59">
        <v>49.086057192400794</v>
      </c>
      <c r="M59">
        <v>57.636061842109108</v>
      </c>
      <c r="N59">
        <v>3.6307306234133332</v>
      </c>
      <c r="O59">
        <v>30.329365079365079</v>
      </c>
      <c r="P59">
        <v>31.90047163337751</v>
      </c>
      <c r="Q59">
        <v>2.0095408249425555</v>
      </c>
      <c r="R59">
        <v>92.460317460317469</v>
      </c>
      <c r="T59" t="s">
        <v>430</v>
      </c>
      <c r="W59" t="s">
        <v>488</v>
      </c>
      <c r="Y59">
        <v>92.5</v>
      </c>
    </row>
    <row r="60" spans="2:25" x14ac:dyDescent="0.2">
      <c r="B60" t="s">
        <v>38</v>
      </c>
      <c r="C60" t="s">
        <v>129</v>
      </c>
      <c r="I60" t="s">
        <v>262</v>
      </c>
      <c r="J60" t="s">
        <v>51</v>
      </c>
      <c r="K60" t="s">
        <v>57</v>
      </c>
      <c r="L60">
        <v>739.47435246876864</v>
      </c>
      <c r="M60">
        <v>2307.9305647012061</v>
      </c>
      <c r="N60">
        <v>145.38595993819658</v>
      </c>
      <c r="O60">
        <v>0.34920634920634919</v>
      </c>
      <c r="P60">
        <v>0.95573304977365225</v>
      </c>
      <c r="Q60">
        <v>6.0205523082533331E-2</v>
      </c>
      <c r="R60">
        <v>17.857142857142858</v>
      </c>
      <c r="T60" t="s">
        <v>431</v>
      </c>
      <c r="W60" t="s">
        <v>480</v>
      </c>
      <c r="Y60">
        <v>17.899999999999999</v>
      </c>
    </row>
    <row r="61" spans="2:25" x14ac:dyDescent="0.2">
      <c r="C61" t="s">
        <v>39</v>
      </c>
      <c r="I61" t="s">
        <v>262</v>
      </c>
      <c r="J61" t="s">
        <v>51</v>
      </c>
      <c r="K61" t="s">
        <v>52</v>
      </c>
      <c r="L61">
        <v>663.59699854662335</v>
      </c>
      <c r="M61">
        <v>1942.1206495566014</v>
      </c>
      <c r="N61">
        <v>122.34210130499982</v>
      </c>
      <c r="O61">
        <v>0.55158730158730163</v>
      </c>
      <c r="P61">
        <v>1.2179424964336307</v>
      </c>
      <c r="Q61">
        <v>7.6723165636679969E-2</v>
      </c>
      <c r="R61">
        <v>27.380952380952383</v>
      </c>
      <c r="T61" t="s">
        <v>432</v>
      </c>
      <c r="W61" t="s">
        <v>489</v>
      </c>
      <c r="Y61">
        <v>27.4</v>
      </c>
    </row>
    <row r="62" spans="2:25" x14ac:dyDescent="0.2">
      <c r="B62" t="s">
        <v>24</v>
      </c>
      <c r="C62" t="s">
        <v>25</v>
      </c>
      <c r="I62" t="s">
        <v>262</v>
      </c>
      <c r="J62" t="s">
        <v>51</v>
      </c>
      <c r="K62" t="s">
        <v>155</v>
      </c>
      <c r="L62">
        <v>15.579815073983339</v>
      </c>
      <c r="M62">
        <v>98.266638228328745</v>
      </c>
      <c r="N62">
        <v>6.1902163553931091</v>
      </c>
      <c r="O62">
        <v>3.5714285714285712E-2</v>
      </c>
      <c r="P62">
        <v>0.22474927534302941</v>
      </c>
      <c r="Q62">
        <v>1.4157873569038968E-2</v>
      </c>
      <c r="R62">
        <v>2.7777777777777777</v>
      </c>
      <c r="T62" t="s">
        <v>433</v>
      </c>
      <c r="W62" t="s">
        <v>490</v>
      </c>
      <c r="Y62">
        <v>2.8</v>
      </c>
    </row>
    <row r="63" spans="2:25" x14ac:dyDescent="0.2">
      <c r="B63" t="s">
        <v>17</v>
      </c>
      <c r="C63" t="s">
        <v>18</v>
      </c>
      <c r="I63" t="s">
        <v>262</v>
      </c>
      <c r="J63" t="s">
        <v>33</v>
      </c>
      <c r="K63" t="s">
        <v>167</v>
      </c>
      <c r="L63">
        <v>0.58008552556077408</v>
      </c>
      <c r="M63">
        <v>6.8527176601766122</v>
      </c>
      <c r="N63">
        <v>0.43168063651827965</v>
      </c>
      <c r="O63">
        <v>1.1904761904761904E-2</v>
      </c>
      <c r="P63">
        <v>0.14063438674167153</v>
      </c>
      <c r="Q63">
        <v>8.8591336452986218E-3</v>
      </c>
      <c r="R63">
        <v>0.79365079365079361</v>
      </c>
      <c r="T63" t="s">
        <v>434</v>
      </c>
      <c r="W63" t="s">
        <v>451</v>
      </c>
      <c r="X63">
        <v>0.01</v>
      </c>
      <c r="Y63">
        <v>0.8</v>
      </c>
    </row>
    <row r="64" spans="2:25" x14ac:dyDescent="0.2">
      <c r="C64" t="s">
        <v>121</v>
      </c>
      <c r="I64" t="s">
        <v>262</v>
      </c>
      <c r="J64" t="s">
        <v>33</v>
      </c>
      <c r="K64" t="s">
        <v>34</v>
      </c>
      <c r="L64">
        <v>0.58660094246031746</v>
      </c>
      <c r="M64">
        <v>0.8406762430846858</v>
      </c>
      <c r="N64">
        <v>5.2957625531480042E-2</v>
      </c>
      <c r="O64">
        <v>4.1150793650793647</v>
      </c>
      <c r="P64">
        <v>5.6588479880135516</v>
      </c>
      <c r="Q64">
        <v>0.35647391627147795</v>
      </c>
      <c r="R64">
        <v>55.158730158730165</v>
      </c>
      <c r="T64" t="s">
        <v>435</v>
      </c>
      <c r="W64" t="s">
        <v>491</v>
      </c>
      <c r="Y64">
        <v>55.2</v>
      </c>
    </row>
    <row r="65" spans="2:25" x14ac:dyDescent="0.2">
      <c r="C65" t="s">
        <v>127</v>
      </c>
      <c r="I65" t="s">
        <v>262</v>
      </c>
      <c r="J65" t="s">
        <v>194</v>
      </c>
      <c r="K65" t="s">
        <v>192</v>
      </c>
      <c r="L65">
        <v>6.9144030154227756E-4</v>
      </c>
      <c r="M65">
        <v>1.097627450597026E-2</v>
      </c>
      <c r="N65">
        <v>6.9144030154227746E-4</v>
      </c>
      <c r="O65">
        <v>3.968253968253968E-3</v>
      </c>
      <c r="P65">
        <v>6.2994078834871209E-2</v>
      </c>
      <c r="Q65">
        <v>3.968253968253968E-3</v>
      </c>
      <c r="R65">
        <v>0.3968253968253968</v>
      </c>
      <c r="T65" t="s">
        <v>418</v>
      </c>
      <c r="U65">
        <v>0</v>
      </c>
      <c r="W65" t="s">
        <v>452</v>
      </c>
      <c r="X65">
        <v>0</v>
      </c>
      <c r="Y65">
        <v>0.4</v>
      </c>
    </row>
    <row r="66" spans="2:25" x14ac:dyDescent="0.2">
      <c r="C66" t="s">
        <v>107</v>
      </c>
      <c r="I66" t="s">
        <v>262</v>
      </c>
      <c r="J66" t="s">
        <v>194</v>
      </c>
      <c r="K66" t="s">
        <v>138</v>
      </c>
      <c r="L66">
        <v>1.0067303431570836E-2</v>
      </c>
      <c r="M66">
        <v>7.6896426505164567E-2</v>
      </c>
      <c r="N66">
        <v>4.8440195533862159E-3</v>
      </c>
      <c r="O66">
        <v>7.1428571428571425E-2</v>
      </c>
      <c r="P66">
        <v>0.54558819355750854</v>
      </c>
      <c r="Q66">
        <v>3.4368825676336659E-2</v>
      </c>
      <c r="R66">
        <v>2.7777777777777777</v>
      </c>
      <c r="T66" t="s">
        <v>418</v>
      </c>
      <c r="U66">
        <v>0</v>
      </c>
      <c r="W66" t="s">
        <v>471</v>
      </c>
      <c r="Y66">
        <v>2.8</v>
      </c>
    </row>
    <row r="67" spans="2:25" x14ac:dyDescent="0.2">
      <c r="C67" t="s">
        <v>19</v>
      </c>
      <c r="I67" t="s">
        <v>262</v>
      </c>
      <c r="J67" t="s">
        <v>194</v>
      </c>
      <c r="K67" t="s">
        <v>35</v>
      </c>
      <c r="L67">
        <v>5.8759751715622643</v>
      </c>
      <c r="M67">
        <v>16.81174178154928</v>
      </c>
      <c r="N67">
        <v>1.0590401871384134</v>
      </c>
      <c r="O67">
        <v>1.5317460317460319</v>
      </c>
      <c r="P67">
        <v>4.2952517245761319</v>
      </c>
      <c r="Q67">
        <v>0.27057542575356536</v>
      </c>
      <c r="R67">
        <v>27.777777777777779</v>
      </c>
      <c r="T67" t="s">
        <v>436</v>
      </c>
      <c r="W67" t="s">
        <v>492</v>
      </c>
      <c r="Y67">
        <v>27.8</v>
      </c>
    </row>
    <row r="68" spans="2:25" x14ac:dyDescent="0.2">
      <c r="B68" t="s">
        <v>70</v>
      </c>
      <c r="C68" t="s">
        <v>71</v>
      </c>
      <c r="I68" t="s">
        <v>262</v>
      </c>
      <c r="J68" t="s">
        <v>199</v>
      </c>
      <c r="K68" t="s">
        <v>188</v>
      </c>
      <c r="L68">
        <v>1.5933018569645701E-3</v>
      </c>
      <c r="M68">
        <v>2.5292882861913946E-2</v>
      </c>
      <c r="N68">
        <v>1.5933018569645699E-3</v>
      </c>
      <c r="O68">
        <v>3.968253968253968E-3</v>
      </c>
      <c r="P68">
        <v>6.2994078834871209E-2</v>
      </c>
      <c r="Q68">
        <v>3.968253968253968E-3</v>
      </c>
      <c r="R68">
        <v>0.3968253968253968</v>
      </c>
      <c r="T68" t="s">
        <v>418</v>
      </c>
      <c r="U68">
        <v>0</v>
      </c>
      <c r="W68" t="s">
        <v>452</v>
      </c>
      <c r="X68">
        <v>0</v>
      </c>
      <c r="Y68">
        <v>0.4</v>
      </c>
    </row>
    <row r="69" spans="2:25" x14ac:dyDescent="0.2">
      <c r="B69" t="s">
        <v>51</v>
      </c>
      <c r="C69" t="s">
        <v>57</v>
      </c>
      <c r="I69" t="s">
        <v>262</v>
      </c>
      <c r="J69" t="s">
        <v>72</v>
      </c>
      <c r="K69" t="s">
        <v>157</v>
      </c>
      <c r="L69">
        <v>9.1001320856952131E-2</v>
      </c>
      <c r="M69">
        <v>0.39837212922092147</v>
      </c>
      <c r="N69">
        <v>2.5095085313758224E-2</v>
      </c>
      <c r="O69">
        <v>0.32142857142857145</v>
      </c>
      <c r="P69">
        <v>1.4071024814433406</v>
      </c>
      <c r="Q69">
        <v>8.8639124644784684E-2</v>
      </c>
      <c r="R69">
        <v>8.3333333333333321</v>
      </c>
      <c r="T69" t="s">
        <v>437</v>
      </c>
      <c r="U69">
        <v>0</v>
      </c>
      <c r="W69" t="s">
        <v>493</v>
      </c>
      <c r="Y69">
        <v>8.3000000000000007</v>
      </c>
    </row>
    <row r="70" spans="2:25" x14ac:dyDescent="0.2">
      <c r="C70" t="s">
        <v>52</v>
      </c>
      <c r="I70" t="s">
        <v>262</v>
      </c>
      <c r="J70" t="s">
        <v>72</v>
      </c>
      <c r="K70" t="s">
        <v>73</v>
      </c>
      <c r="L70">
        <v>1.630892183717372E-2</v>
      </c>
      <c r="M70">
        <v>7.6774102008397571E-2</v>
      </c>
      <c r="N70">
        <v>4.8363138343934398E-3</v>
      </c>
      <c r="O70">
        <v>0.11507936507936507</v>
      </c>
      <c r="P70">
        <v>0.54173507003550003</v>
      </c>
      <c r="Q70">
        <v>3.4126101709430763E-2</v>
      </c>
      <c r="R70">
        <v>5.1587301587301582</v>
      </c>
      <c r="T70" t="s">
        <v>418</v>
      </c>
      <c r="U70">
        <v>0</v>
      </c>
      <c r="W70" t="s">
        <v>494</v>
      </c>
      <c r="Y70">
        <v>5.2</v>
      </c>
    </row>
    <row r="71" spans="2:25" x14ac:dyDescent="0.2">
      <c r="C71" t="s">
        <v>155</v>
      </c>
      <c r="I71" t="s">
        <v>262</v>
      </c>
      <c r="J71" t="s">
        <v>72</v>
      </c>
      <c r="K71" t="s">
        <v>163</v>
      </c>
      <c r="L71">
        <v>3.2399722904328833E-2</v>
      </c>
      <c r="M71">
        <v>0.16919929667248837</v>
      </c>
      <c r="N71">
        <v>1.0658553833391492E-2</v>
      </c>
      <c r="O71">
        <v>0.29365079365079366</v>
      </c>
      <c r="P71">
        <v>1.5335164408580164</v>
      </c>
      <c r="Q71">
        <v>9.6602455569980983E-2</v>
      </c>
      <c r="R71">
        <v>5.9523809523809517</v>
      </c>
      <c r="T71" t="s">
        <v>418</v>
      </c>
      <c r="U71">
        <v>0</v>
      </c>
      <c r="W71" t="s">
        <v>495</v>
      </c>
      <c r="Y71">
        <v>6</v>
      </c>
    </row>
    <row r="72" spans="2:25" x14ac:dyDescent="0.2">
      <c r="B72" t="s">
        <v>201</v>
      </c>
      <c r="C72" t="s">
        <v>166</v>
      </c>
      <c r="I72" t="s">
        <v>262</v>
      </c>
      <c r="J72" t="s">
        <v>14</v>
      </c>
      <c r="K72" t="s">
        <v>15</v>
      </c>
      <c r="L72">
        <v>585.97357979541152</v>
      </c>
      <c r="M72">
        <v>809.97482994174527</v>
      </c>
      <c r="N72">
        <v>51.023618291611697</v>
      </c>
      <c r="O72">
        <v>1.8015873015873016</v>
      </c>
      <c r="P72">
        <v>2.5948764757920526</v>
      </c>
      <c r="Q72">
        <v>0.1634618532827973</v>
      </c>
      <c r="R72">
        <v>57.936507936507944</v>
      </c>
      <c r="T72" t="s">
        <v>438</v>
      </c>
      <c r="W72" t="s">
        <v>496</v>
      </c>
      <c r="Y72">
        <v>57.9</v>
      </c>
    </row>
    <row r="73" spans="2:25" x14ac:dyDescent="0.2">
      <c r="B73" t="s">
        <v>197</v>
      </c>
      <c r="C73" t="s">
        <v>22</v>
      </c>
      <c r="I73" t="s">
        <v>262</v>
      </c>
      <c r="J73" t="s">
        <v>14</v>
      </c>
      <c r="K73" t="s">
        <v>42</v>
      </c>
      <c r="L73">
        <v>277.29175133778307</v>
      </c>
      <c r="M73">
        <v>713.0264152260703</v>
      </c>
      <c r="N73">
        <v>44.916442212096683</v>
      </c>
      <c r="O73">
        <v>0.31746031746031744</v>
      </c>
      <c r="P73">
        <v>0.78988418789815784</v>
      </c>
      <c r="Q73">
        <v>4.975802680287477E-2</v>
      </c>
      <c r="R73">
        <v>17.460317460317459</v>
      </c>
      <c r="T73" t="s">
        <v>439</v>
      </c>
      <c r="W73" t="s">
        <v>497</v>
      </c>
      <c r="Y73">
        <v>17.5</v>
      </c>
    </row>
    <row r="74" spans="2:25" x14ac:dyDescent="0.2">
      <c r="C74" t="s">
        <v>67</v>
      </c>
      <c r="I74" t="s">
        <v>262</v>
      </c>
      <c r="J74" t="s">
        <v>78</v>
      </c>
      <c r="K74" t="s">
        <v>79</v>
      </c>
      <c r="L74">
        <v>187.97231921295275</v>
      </c>
      <c r="M74">
        <v>1357.2067862901577</v>
      </c>
      <c r="N74">
        <v>85.495991290784389</v>
      </c>
      <c r="O74">
        <v>6.3492063492063489E-2</v>
      </c>
      <c r="P74">
        <v>0.45069281322088123</v>
      </c>
      <c r="Q74">
        <v>2.8390978606346075E-2</v>
      </c>
      <c r="R74">
        <v>3.5714285714285712</v>
      </c>
      <c r="T74" t="s">
        <v>440</v>
      </c>
      <c r="W74" t="s">
        <v>498</v>
      </c>
      <c r="Y74">
        <v>3.6</v>
      </c>
    </row>
    <row r="75" spans="2:25" x14ac:dyDescent="0.2">
      <c r="C75" t="s">
        <v>202</v>
      </c>
      <c r="I75" t="s">
        <v>264</v>
      </c>
      <c r="J75" t="s">
        <v>28</v>
      </c>
      <c r="K75" t="s">
        <v>60</v>
      </c>
      <c r="L75">
        <v>112.20329119202312</v>
      </c>
      <c r="M75">
        <v>356.88242013278409</v>
      </c>
      <c r="N75">
        <v>22.481479308624227</v>
      </c>
      <c r="O75">
        <v>0.1388888888888889</v>
      </c>
      <c r="P75">
        <v>0.39989485116415929</v>
      </c>
      <c r="Q75">
        <v>2.5191007779894137E-2</v>
      </c>
      <c r="R75">
        <v>11.904761904761903</v>
      </c>
      <c r="T75" t="s">
        <v>441</v>
      </c>
      <c r="W75" t="s">
        <v>469</v>
      </c>
      <c r="Y75">
        <v>11.9</v>
      </c>
    </row>
    <row r="76" spans="2:25" x14ac:dyDescent="0.2">
      <c r="C76" t="s">
        <v>126</v>
      </c>
      <c r="I76" t="s">
        <v>264</v>
      </c>
      <c r="J76" t="s">
        <v>28</v>
      </c>
      <c r="K76" t="s">
        <v>56</v>
      </c>
      <c r="L76">
        <v>201.5645833333333</v>
      </c>
      <c r="M76">
        <v>1010.4244560881485</v>
      </c>
      <c r="N76">
        <v>63.650757843498681</v>
      </c>
      <c r="O76">
        <v>8.3333333333333329E-2</v>
      </c>
      <c r="P76">
        <v>0.39544216010945504</v>
      </c>
      <c r="Q76">
        <v>2.4910514608566772E-2</v>
      </c>
      <c r="R76">
        <v>5.9523809523809517</v>
      </c>
      <c r="T76" t="s">
        <v>442</v>
      </c>
      <c r="W76" t="s">
        <v>499</v>
      </c>
      <c r="Y76">
        <v>6</v>
      </c>
    </row>
    <row r="77" spans="2:25" x14ac:dyDescent="0.2">
      <c r="C77" t="s">
        <v>165</v>
      </c>
      <c r="I77" t="s">
        <v>264</v>
      </c>
      <c r="J77" t="s">
        <v>28</v>
      </c>
      <c r="K77" t="s">
        <v>29</v>
      </c>
      <c r="L77">
        <v>5121.3078583304059</v>
      </c>
      <c r="M77">
        <v>7233.816782477732</v>
      </c>
      <c r="N77">
        <v>455.68762467241658</v>
      </c>
      <c r="O77">
        <v>15.293650793650794</v>
      </c>
      <c r="P77">
        <v>21.514960035837962</v>
      </c>
      <c r="Q77">
        <v>1.3553150886266798</v>
      </c>
      <c r="R77">
        <v>95.238095238095227</v>
      </c>
      <c r="T77" t="s">
        <v>443</v>
      </c>
      <c r="W77" t="s">
        <v>500</v>
      </c>
      <c r="Y77">
        <v>95.2</v>
      </c>
    </row>
    <row r="78" spans="2:25" x14ac:dyDescent="0.2">
      <c r="C78" t="s">
        <v>100</v>
      </c>
      <c r="I78" t="s">
        <v>264</v>
      </c>
      <c r="J78" t="s">
        <v>49</v>
      </c>
      <c r="K78" t="s">
        <v>98</v>
      </c>
      <c r="L78">
        <v>2.4302579365079362</v>
      </c>
      <c r="M78">
        <v>17.921556458337513</v>
      </c>
      <c r="N78">
        <v>1.1289519403801085</v>
      </c>
      <c r="O78">
        <v>2.3809523809523808E-2</v>
      </c>
      <c r="P78">
        <v>0.17692755013446915</v>
      </c>
      <c r="Q78">
        <v>1.1145388041231377E-2</v>
      </c>
      <c r="R78">
        <v>1.984126984126984</v>
      </c>
      <c r="T78" t="s">
        <v>444</v>
      </c>
      <c r="W78" t="s">
        <v>454</v>
      </c>
      <c r="Y78">
        <v>2</v>
      </c>
    </row>
    <row r="79" spans="2:25" x14ac:dyDescent="0.2">
      <c r="C79" t="s">
        <v>45</v>
      </c>
      <c r="I79" t="s">
        <v>264</v>
      </c>
      <c r="J79" t="s">
        <v>49</v>
      </c>
      <c r="K79" t="s">
        <v>50</v>
      </c>
      <c r="L79">
        <v>111.62411420048097</v>
      </c>
      <c r="M79">
        <v>318.69278208179418</v>
      </c>
      <c r="N79">
        <v>20.075758238564969</v>
      </c>
      <c r="O79">
        <v>0.19047619047619047</v>
      </c>
      <c r="P79">
        <v>0.52376640446176026</v>
      </c>
      <c r="Q79">
        <v>3.2994182173721159E-2</v>
      </c>
      <c r="R79">
        <v>13.888888888888889</v>
      </c>
      <c r="T79" t="s">
        <v>445</v>
      </c>
      <c r="W79" t="s">
        <v>501</v>
      </c>
      <c r="Y79">
        <v>13.9</v>
      </c>
    </row>
    <row r="80" spans="2:25" x14ac:dyDescent="0.2">
      <c r="B80" t="s">
        <v>58</v>
      </c>
      <c r="C80" t="s">
        <v>59</v>
      </c>
      <c r="I80" t="s">
        <v>264</v>
      </c>
      <c r="J80" t="s">
        <v>49</v>
      </c>
      <c r="K80" t="s">
        <v>66</v>
      </c>
      <c r="L80">
        <v>5.8970268506396692</v>
      </c>
      <c r="M80">
        <v>48.271232903567856</v>
      </c>
      <c r="N80">
        <v>3.0408018509837822</v>
      </c>
      <c r="O80">
        <v>2.3809523809523808E-2</v>
      </c>
      <c r="P80">
        <v>0.15275873299600662</v>
      </c>
      <c r="Q80">
        <v>9.6228956690654812E-3</v>
      </c>
      <c r="R80">
        <v>2.3809523809523809</v>
      </c>
      <c r="T80" t="s">
        <v>446</v>
      </c>
      <c r="W80" t="s">
        <v>454</v>
      </c>
      <c r="Y80">
        <v>2.4</v>
      </c>
    </row>
    <row r="81" spans="1:80" x14ac:dyDescent="0.2">
      <c r="B81" t="s">
        <v>78</v>
      </c>
      <c r="C81" t="s">
        <v>79</v>
      </c>
      <c r="I81" t="s">
        <v>264</v>
      </c>
      <c r="J81" t="s">
        <v>38</v>
      </c>
      <c r="K81" t="s">
        <v>129</v>
      </c>
      <c r="L81">
        <v>16.337301587301589</v>
      </c>
      <c r="M81">
        <v>116.13389043655002</v>
      </c>
      <c r="N81">
        <v>7.3157474495603267</v>
      </c>
      <c r="O81">
        <v>2.3809523809523808E-2</v>
      </c>
      <c r="P81">
        <v>0.17692755013446915</v>
      </c>
      <c r="Q81">
        <v>1.1145388041231377E-2</v>
      </c>
      <c r="R81">
        <v>1.984126984126984</v>
      </c>
      <c r="T81" t="s">
        <v>447</v>
      </c>
      <c r="W81" t="s">
        <v>454</v>
      </c>
      <c r="Y81">
        <v>2</v>
      </c>
    </row>
    <row r="82" spans="1:80" x14ac:dyDescent="0.2">
      <c r="B82" t="s">
        <v>203</v>
      </c>
      <c r="C82" t="s">
        <v>204</v>
      </c>
      <c r="I82" t="s">
        <v>264</v>
      </c>
      <c r="J82" t="s">
        <v>38</v>
      </c>
      <c r="K82" t="s">
        <v>39</v>
      </c>
      <c r="L82">
        <v>2.0239777932824521</v>
      </c>
      <c r="M82">
        <v>22.673792055708756</v>
      </c>
      <c r="N82">
        <v>1.4283146442427936</v>
      </c>
      <c r="O82">
        <v>7.9365079365079361E-3</v>
      </c>
      <c r="P82">
        <v>8.8909439223155792E-2</v>
      </c>
      <c r="Q82">
        <v>5.6007682235876656E-3</v>
      </c>
      <c r="R82">
        <v>0.79365079365079361</v>
      </c>
      <c r="T82" t="s">
        <v>448</v>
      </c>
      <c r="W82" t="s">
        <v>451</v>
      </c>
      <c r="X82">
        <v>0.01</v>
      </c>
      <c r="Y82">
        <v>0.8</v>
      </c>
    </row>
    <row r="83" spans="1:80" x14ac:dyDescent="0.2">
      <c r="B83" t="s">
        <v>64</v>
      </c>
      <c r="C83" t="s">
        <v>131</v>
      </c>
      <c r="I83" t="s">
        <v>264</v>
      </c>
      <c r="J83" t="s">
        <v>64</v>
      </c>
      <c r="K83" t="s">
        <v>131</v>
      </c>
      <c r="L83">
        <v>0.25131124671805399</v>
      </c>
      <c r="M83">
        <v>1.4514085387154676</v>
      </c>
      <c r="N83">
        <v>9.143014390944737E-2</v>
      </c>
      <c r="O83">
        <v>3.5714285714285712E-2</v>
      </c>
      <c r="P83">
        <v>0.20626223424848528</v>
      </c>
      <c r="Q83">
        <v>1.2993299444905753E-2</v>
      </c>
      <c r="R83">
        <v>3.1746031746031744</v>
      </c>
      <c r="T83" t="s">
        <v>422</v>
      </c>
      <c r="W83" t="s">
        <v>490</v>
      </c>
      <c r="Y83">
        <v>3.2</v>
      </c>
    </row>
    <row r="84" spans="1:80" x14ac:dyDescent="0.2">
      <c r="C84" t="s">
        <v>65</v>
      </c>
      <c r="I84" t="s">
        <v>264</v>
      </c>
      <c r="J84" t="s">
        <v>64</v>
      </c>
      <c r="K84" t="s">
        <v>65</v>
      </c>
      <c r="L84">
        <v>1.7025392202237022</v>
      </c>
      <c r="M84">
        <v>11.462505032597852</v>
      </c>
      <c r="N84">
        <v>0.72206994566857696</v>
      </c>
      <c r="O84">
        <v>3.968253968253968E-2</v>
      </c>
      <c r="P84">
        <v>0.19560076629094272</v>
      </c>
      <c r="Q84">
        <v>1.2321690091892863E-2</v>
      </c>
      <c r="R84">
        <v>3.9682539682539679</v>
      </c>
      <c r="T84" t="s">
        <v>449</v>
      </c>
      <c r="W84" t="s">
        <v>490</v>
      </c>
      <c r="X84">
        <v>0.01</v>
      </c>
      <c r="Y84">
        <v>4</v>
      </c>
    </row>
    <row r="85" spans="1:80" x14ac:dyDescent="0.2">
      <c r="B85" t="s">
        <v>206</v>
      </c>
      <c r="C85" t="s">
        <v>133</v>
      </c>
      <c r="I85" t="s">
        <v>264</v>
      </c>
      <c r="J85" t="s">
        <v>91</v>
      </c>
      <c r="K85" t="s">
        <v>92</v>
      </c>
      <c r="L85">
        <v>62.069782206958251</v>
      </c>
      <c r="M85">
        <v>214.57354941001762</v>
      </c>
      <c r="N85">
        <v>13.516863087412782</v>
      </c>
      <c r="O85">
        <v>7.9365079365079361E-2</v>
      </c>
      <c r="P85">
        <v>0.27084564643726061</v>
      </c>
      <c r="Q85">
        <v>1.7061672003750448E-2</v>
      </c>
      <c r="R85">
        <v>7.9365079365079358</v>
      </c>
      <c r="T85" t="s">
        <v>450</v>
      </c>
      <c r="W85" t="s">
        <v>499</v>
      </c>
      <c r="Y85">
        <v>7.9</v>
      </c>
    </row>
    <row r="86" spans="1:80" x14ac:dyDescent="0.2">
      <c r="C86" t="s">
        <v>182</v>
      </c>
    </row>
    <row r="89" spans="1:80" x14ac:dyDescent="0.2">
      <c r="A89" t="s">
        <v>189</v>
      </c>
      <c r="C89" t="s">
        <v>6</v>
      </c>
      <c r="D89" t="s">
        <v>7</v>
      </c>
      <c r="I89" t="s">
        <v>200</v>
      </c>
      <c r="J89" t="s">
        <v>194</v>
      </c>
      <c r="M89" t="s">
        <v>199</v>
      </c>
      <c r="N89" t="s">
        <v>68</v>
      </c>
    </row>
    <row r="90" spans="1:80" x14ac:dyDescent="0.2">
      <c r="C90" t="s">
        <v>14</v>
      </c>
      <c r="E90" t="s">
        <v>193</v>
      </c>
      <c r="F90" t="s">
        <v>28</v>
      </c>
      <c r="I90" t="s">
        <v>161</v>
      </c>
      <c r="J90" t="s">
        <v>192</v>
      </c>
      <c r="K90" t="s">
        <v>138</v>
      </c>
      <c r="L90" t="s">
        <v>35</v>
      </c>
      <c r="M90" t="s">
        <v>188</v>
      </c>
      <c r="N90" t="s">
        <v>156</v>
      </c>
      <c r="O90" t="s">
        <v>96</v>
      </c>
      <c r="P90" t="s">
        <v>69</v>
      </c>
      <c r="Q90" t="s">
        <v>90</v>
      </c>
      <c r="R90" t="s">
        <v>164</v>
      </c>
      <c r="S90" t="s">
        <v>40</v>
      </c>
      <c r="U90" t="s">
        <v>195</v>
      </c>
      <c r="V90" t="s">
        <v>91</v>
      </c>
      <c r="W90" t="s">
        <v>119</v>
      </c>
      <c r="X90" t="s">
        <v>72</v>
      </c>
      <c r="AA90" t="s">
        <v>88</v>
      </c>
      <c r="AB90" t="s">
        <v>31</v>
      </c>
      <c r="AE90" t="s">
        <v>47</v>
      </c>
      <c r="AF90" t="s">
        <v>118</v>
      </c>
      <c r="AN90" t="s">
        <v>33</v>
      </c>
      <c r="AP90" t="s">
        <v>104</v>
      </c>
      <c r="AQ90" t="s">
        <v>49</v>
      </c>
      <c r="AT90" t="s">
        <v>62</v>
      </c>
      <c r="AV90" t="s">
        <v>74</v>
      </c>
      <c r="AZ90" t="s">
        <v>102</v>
      </c>
      <c r="BA90" t="s">
        <v>198</v>
      </c>
      <c r="BB90" t="s">
        <v>38</v>
      </c>
      <c r="BD90" t="s">
        <v>24</v>
      </c>
      <c r="BE90" t="s">
        <v>17</v>
      </c>
      <c r="BJ90" t="s">
        <v>70</v>
      </c>
      <c r="BK90" t="s">
        <v>51</v>
      </c>
      <c r="BN90" t="s">
        <v>201</v>
      </c>
      <c r="BO90" t="s">
        <v>197</v>
      </c>
      <c r="BV90" t="s">
        <v>58</v>
      </c>
      <c r="BW90" t="s">
        <v>78</v>
      </c>
      <c r="BX90" t="s">
        <v>203</v>
      </c>
      <c r="BY90" t="s">
        <v>64</v>
      </c>
      <c r="CA90" t="s">
        <v>206</v>
      </c>
    </row>
    <row r="91" spans="1:80" x14ac:dyDescent="0.2">
      <c r="A91" t="s">
        <v>122</v>
      </c>
      <c r="B91" t="s">
        <v>0</v>
      </c>
      <c r="C91" t="s">
        <v>15</v>
      </c>
      <c r="D91" t="s">
        <v>42</v>
      </c>
      <c r="E91" t="s">
        <v>160</v>
      </c>
      <c r="F91" t="s">
        <v>60</v>
      </c>
      <c r="G91" t="s">
        <v>56</v>
      </c>
      <c r="H91" t="s">
        <v>29</v>
      </c>
      <c r="I91">
        <v>5.9523809523809521E-2</v>
      </c>
      <c r="J91">
        <v>3.968253968253968E-3</v>
      </c>
      <c r="K91">
        <v>7.1428571428571425E-2</v>
      </c>
      <c r="L91">
        <v>1.5317460317460319</v>
      </c>
      <c r="M91">
        <v>3.968253968253968E-3</v>
      </c>
      <c r="N91">
        <v>6.7460317460317457E-2</v>
      </c>
      <c r="O91">
        <v>1.1904761904761904E-2</v>
      </c>
      <c r="P91">
        <v>0.1388888888888889</v>
      </c>
      <c r="Q91">
        <v>0.15476190476190477</v>
      </c>
      <c r="R91">
        <v>6.7460317460317457E-2</v>
      </c>
      <c r="S91" t="s">
        <v>41</v>
      </c>
      <c r="T91" t="s">
        <v>170</v>
      </c>
      <c r="U91" t="s">
        <v>185</v>
      </c>
      <c r="V91" t="s">
        <v>92</v>
      </c>
      <c r="W91" t="s">
        <v>95</v>
      </c>
      <c r="X91" t="s">
        <v>157</v>
      </c>
      <c r="Y91" t="s">
        <v>73</v>
      </c>
      <c r="Z91" t="s">
        <v>163</v>
      </c>
      <c r="AA91" t="s">
        <v>89</v>
      </c>
      <c r="AB91" t="s">
        <v>32</v>
      </c>
      <c r="AC91" t="s">
        <v>54</v>
      </c>
      <c r="AD91" t="s">
        <v>108</v>
      </c>
      <c r="AE91" t="s">
        <v>48</v>
      </c>
      <c r="AF91" t="s">
        <v>106</v>
      </c>
      <c r="AG91" t="s">
        <v>43</v>
      </c>
      <c r="AH91" t="s">
        <v>37</v>
      </c>
      <c r="AI91" t="s">
        <v>132</v>
      </c>
      <c r="AJ91" t="s">
        <v>30</v>
      </c>
      <c r="AK91" t="s">
        <v>81</v>
      </c>
      <c r="AL91" t="s">
        <v>135</v>
      </c>
      <c r="AM91" t="s">
        <v>27</v>
      </c>
      <c r="AN91" t="s">
        <v>167</v>
      </c>
      <c r="AO91" t="s">
        <v>34</v>
      </c>
      <c r="AP91" t="s">
        <v>105</v>
      </c>
      <c r="AQ91" t="s">
        <v>98</v>
      </c>
      <c r="AR91" t="s">
        <v>50</v>
      </c>
      <c r="AS91" t="s">
        <v>66</v>
      </c>
      <c r="AT91" t="s">
        <v>83</v>
      </c>
      <c r="AU91" t="s">
        <v>63</v>
      </c>
      <c r="AV91" t="s">
        <v>168</v>
      </c>
      <c r="AW91" t="s">
        <v>76</v>
      </c>
      <c r="AX91" t="s">
        <v>84</v>
      </c>
      <c r="AY91" t="s">
        <v>75</v>
      </c>
      <c r="AZ91" t="s">
        <v>103</v>
      </c>
      <c r="BA91" t="s">
        <v>187</v>
      </c>
      <c r="BB91" t="s">
        <v>129</v>
      </c>
      <c r="BC91" t="s">
        <v>39</v>
      </c>
      <c r="BD91" t="s">
        <v>25</v>
      </c>
      <c r="BE91" t="s">
        <v>18</v>
      </c>
      <c r="BF91" t="s">
        <v>121</v>
      </c>
      <c r="BG91" t="s">
        <v>127</v>
      </c>
      <c r="BH91" t="s">
        <v>107</v>
      </c>
      <c r="BI91" t="s">
        <v>19</v>
      </c>
      <c r="BJ91" t="s">
        <v>71</v>
      </c>
      <c r="BK91" t="s">
        <v>57</v>
      </c>
      <c r="BL91" t="s">
        <v>52</v>
      </c>
      <c r="BM91" t="s">
        <v>155</v>
      </c>
      <c r="BN91" t="s">
        <v>166</v>
      </c>
      <c r="BO91" t="s">
        <v>22</v>
      </c>
      <c r="BP91" t="s">
        <v>67</v>
      </c>
      <c r="BQ91" t="s">
        <v>202</v>
      </c>
      <c r="BR91" t="s">
        <v>126</v>
      </c>
      <c r="BS91" t="s">
        <v>165</v>
      </c>
      <c r="BT91" t="s">
        <v>100</v>
      </c>
      <c r="BU91" t="s">
        <v>45</v>
      </c>
      <c r="BV91" t="s">
        <v>59</v>
      </c>
      <c r="BW91" t="s">
        <v>79</v>
      </c>
      <c r="BX91" t="s">
        <v>204</v>
      </c>
      <c r="BY91" t="s">
        <v>131</v>
      </c>
      <c r="BZ91" t="s">
        <v>65</v>
      </c>
      <c r="CA91" t="s">
        <v>133</v>
      </c>
      <c r="CB91" t="s">
        <v>182</v>
      </c>
    </row>
    <row r="92" spans="1:80" x14ac:dyDescent="0.2">
      <c r="B92" t="s">
        <v>36</v>
      </c>
      <c r="C92">
        <v>1.8015873015873016</v>
      </c>
      <c r="D92">
        <v>0.31746031746031744</v>
      </c>
      <c r="E92">
        <v>2.7777777777777776E-2</v>
      </c>
      <c r="F92">
        <v>0.1388888888888889</v>
      </c>
      <c r="G92">
        <v>8.3333333333333329E-2</v>
      </c>
      <c r="H92">
        <v>15.293650793650794</v>
      </c>
      <c r="I92">
        <v>0.94491118252306805</v>
      </c>
      <c r="J92">
        <v>6.2994078834871209E-2</v>
      </c>
      <c r="K92">
        <v>0.54558819355750854</v>
      </c>
      <c r="L92">
        <v>4.2952517245761319</v>
      </c>
      <c r="M92">
        <v>6.2994078834871209E-2</v>
      </c>
      <c r="N92">
        <v>0.71370525962907794</v>
      </c>
      <c r="O92">
        <v>0.14063438674167153</v>
      </c>
      <c r="P92">
        <v>0.52861877032338034</v>
      </c>
      <c r="Q92">
        <v>0.775532937731928</v>
      </c>
      <c r="R92">
        <v>0.53503983767668561</v>
      </c>
      <c r="S92">
        <v>0.30555555555555558</v>
      </c>
      <c r="T92">
        <v>7.9365079365079361E-2</v>
      </c>
      <c r="U92">
        <v>3.968253968253968E-3</v>
      </c>
      <c r="V92">
        <v>7.9365079365079361E-2</v>
      </c>
      <c r="W92">
        <v>1.1904761904761904E-2</v>
      </c>
      <c r="X92">
        <v>0.32142857142857145</v>
      </c>
      <c r="Y92">
        <v>0.11507936507936507</v>
      </c>
      <c r="Z92">
        <v>0.29365079365079366</v>
      </c>
      <c r="AA92">
        <v>0.11507936507936507</v>
      </c>
      <c r="AB92">
        <v>3.3849206349206349</v>
      </c>
      <c r="AC92">
        <v>1.2420634920634921</v>
      </c>
      <c r="AD92">
        <v>5.1587301587301584E-2</v>
      </c>
      <c r="AE92">
        <v>3.2817460317460316</v>
      </c>
      <c r="AF92">
        <v>1.5873015873015872E-2</v>
      </c>
      <c r="AG92">
        <v>0.20238095238095238</v>
      </c>
      <c r="AH92">
        <v>0.55158730158730163</v>
      </c>
      <c r="AI92">
        <v>3.5595238095238093</v>
      </c>
      <c r="AJ92">
        <v>0.83730158730158732</v>
      </c>
      <c r="AK92">
        <v>0.32142857142857145</v>
      </c>
      <c r="AL92">
        <v>3.968253968253968E-3</v>
      </c>
      <c r="AM92">
        <v>30.329365079365079</v>
      </c>
      <c r="AN92">
        <v>1.1904761904761904E-2</v>
      </c>
      <c r="AO92">
        <v>4.1150793650793647</v>
      </c>
      <c r="AP92">
        <v>0.35714285714285715</v>
      </c>
      <c r="AQ92">
        <v>2.3809523809523808E-2</v>
      </c>
      <c r="AR92">
        <v>0.19047619047619047</v>
      </c>
      <c r="AS92">
        <v>2.3809523809523808E-2</v>
      </c>
      <c r="AT92">
        <v>0.47619047619047616</v>
      </c>
      <c r="AU92">
        <v>0.69047619047619047</v>
      </c>
      <c r="AV92">
        <v>7.9365079365079361E-3</v>
      </c>
      <c r="AW92">
        <v>3.968253968253968E-3</v>
      </c>
      <c r="AX92">
        <v>3.968253968253968E-3</v>
      </c>
      <c r="AY92">
        <v>5.1587301587301584E-2</v>
      </c>
      <c r="AZ92">
        <v>2.3809523809523808E-2</v>
      </c>
      <c r="BA92">
        <v>5.1587301587301584E-2</v>
      </c>
      <c r="BB92">
        <v>2.3809523809523808E-2</v>
      </c>
      <c r="BC92">
        <v>7.9365079365079361E-3</v>
      </c>
      <c r="BD92">
        <v>0.27777777777777779</v>
      </c>
      <c r="BE92">
        <v>1.3333333333333333</v>
      </c>
      <c r="BF92">
        <v>8.2579365079365079</v>
      </c>
      <c r="BG92">
        <v>0.3531746031746032</v>
      </c>
      <c r="BH92">
        <v>0.17063492063492064</v>
      </c>
      <c r="BI92">
        <v>2.7103174603174605</v>
      </c>
      <c r="BJ92">
        <v>7.9365079365079361E-2</v>
      </c>
      <c r="BK92">
        <v>0.34920634920634919</v>
      </c>
      <c r="BL92">
        <v>0.55158730158730163</v>
      </c>
      <c r="BM92">
        <v>3.5714285714285712E-2</v>
      </c>
      <c r="BN92">
        <v>3.968253968253968E-3</v>
      </c>
      <c r="BO92">
        <v>11.511904761904763</v>
      </c>
      <c r="BP92">
        <v>0.27777777777777779</v>
      </c>
      <c r="BQ92">
        <v>3.968253968253968E-3</v>
      </c>
      <c r="BR92">
        <v>5.1587301587301584E-2</v>
      </c>
      <c r="BS92">
        <v>7.9365079365079361E-3</v>
      </c>
      <c r="BT92">
        <v>0.95634920634920639</v>
      </c>
      <c r="BU92">
        <v>0.17857142857142858</v>
      </c>
      <c r="BV92">
        <v>7.1428571428571425E-2</v>
      </c>
      <c r="BW92">
        <v>6.3492063492063489E-2</v>
      </c>
      <c r="BX92">
        <v>3.1746031746031744E-2</v>
      </c>
      <c r="BY92">
        <v>3.5714285714285712E-2</v>
      </c>
      <c r="BZ92">
        <v>3.968253968253968E-2</v>
      </c>
      <c r="CA92">
        <v>7.9365079365079361E-3</v>
      </c>
      <c r="CB92">
        <v>0.3968253968253968</v>
      </c>
    </row>
    <row r="93" spans="1:80" x14ac:dyDescent="0.2">
      <c r="B93" t="s">
        <v>240</v>
      </c>
      <c r="C93">
        <v>2.5948764757920526</v>
      </c>
      <c r="D93">
        <v>0.78988418789815784</v>
      </c>
      <c r="E93">
        <v>0.22587197618059507</v>
      </c>
      <c r="F93">
        <v>0.39989485116415929</v>
      </c>
      <c r="G93">
        <v>0.39544216010945504</v>
      </c>
      <c r="H93">
        <v>21.514960035837962</v>
      </c>
      <c r="I93">
        <v>5.9523809523809521E-2</v>
      </c>
      <c r="J93">
        <v>3.968253968253968E-3</v>
      </c>
      <c r="K93">
        <v>3.4368825676336659E-2</v>
      </c>
      <c r="L93">
        <v>0.27057542575356536</v>
      </c>
      <c r="M93">
        <v>3.968253968253968E-3</v>
      </c>
      <c r="N93">
        <v>4.4959205389936356E-2</v>
      </c>
      <c r="O93">
        <v>8.8591336452986218E-3</v>
      </c>
      <c r="P93">
        <v>3.3299852491343693E-2</v>
      </c>
      <c r="Q93">
        <v>4.8853983018524332E-2</v>
      </c>
      <c r="R93">
        <v>3.3704341714401821E-2</v>
      </c>
      <c r="S93">
        <v>0.83133891483774203</v>
      </c>
      <c r="T93">
        <v>0.43918023241559401</v>
      </c>
      <c r="U93">
        <v>6.2994078834871209E-2</v>
      </c>
      <c r="V93">
        <v>0.27084564643726061</v>
      </c>
      <c r="W93">
        <v>0.14063438674167153</v>
      </c>
      <c r="X93">
        <v>1.4071024814433406</v>
      </c>
      <c r="Y93">
        <v>0.54173507003550003</v>
      </c>
      <c r="Z93">
        <v>1.5335164408580164</v>
      </c>
      <c r="AA93">
        <v>0.65493133490240441</v>
      </c>
      <c r="AB93">
        <v>10.675522641023939</v>
      </c>
      <c r="AC93">
        <v>2.9036548798525184</v>
      </c>
      <c r="AD93">
        <v>0.2550631909780256</v>
      </c>
      <c r="AE93">
        <v>8.9902550233818381</v>
      </c>
      <c r="AF93">
        <v>0.1252329770939925</v>
      </c>
      <c r="AG93">
        <v>0.53810413626770426</v>
      </c>
      <c r="AH93">
        <v>1.0377906448927705</v>
      </c>
      <c r="AI93">
        <v>5.3342862813037089</v>
      </c>
      <c r="AJ93">
        <v>1.8340834256566376</v>
      </c>
      <c r="AK93">
        <v>0.82530758654426106</v>
      </c>
      <c r="AL93">
        <v>6.2994078834871209E-2</v>
      </c>
      <c r="AM93">
        <v>31.90047163337751</v>
      </c>
      <c r="AN93">
        <v>0.14063438674167153</v>
      </c>
      <c r="AO93">
        <v>5.6588479880135516</v>
      </c>
      <c r="AP93">
        <v>1.2204387279474032</v>
      </c>
      <c r="AQ93">
        <v>0.17692755013446915</v>
      </c>
      <c r="AR93">
        <v>0.52376640446176026</v>
      </c>
      <c r="AS93">
        <v>0.15275873299600662</v>
      </c>
      <c r="AT93">
        <v>2.8930863755379437</v>
      </c>
      <c r="AU93">
        <v>1.299489852182337</v>
      </c>
      <c r="AV93">
        <v>8.8909439223155792E-2</v>
      </c>
      <c r="AW93">
        <v>6.2994078834871209E-2</v>
      </c>
      <c r="AX93">
        <v>6.2994078834871209E-2</v>
      </c>
      <c r="AY93">
        <v>0.22163252561799918</v>
      </c>
      <c r="AZ93">
        <v>0.15275873299600662</v>
      </c>
      <c r="BA93">
        <v>0.49026119178736682</v>
      </c>
      <c r="BB93">
        <v>0.17692755013446915</v>
      </c>
      <c r="BC93">
        <v>8.8909439223155792E-2</v>
      </c>
      <c r="BD93">
        <v>0.60724561199655114</v>
      </c>
      <c r="BE93">
        <v>2.2722998511520913</v>
      </c>
      <c r="BF93">
        <v>12.513615553112222</v>
      </c>
      <c r="BG93">
        <v>0.95635317518534591</v>
      </c>
      <c r="BH93">
        <v>0.66098652098744448</v>
      </c>
      <c r="BI93">
        <v>3.4994895328391675</v>
      </c>
      <c r="BJ93">
        <v>0.49865435822310233</v>
      </c>
      <c r="BK93">
        <v>0.95573304977365225</v>
      </c>
      <c r="BL93">
        <v>1.2179424964336307</v>
      </c>
      <c r="BM93">
        <v>0.22474927534302941</v>
      </c>
      <c r="BN93">
        <v>6.2994078834871209E-2</v>
      </c>
      <c r="BO93">
        <v>8.0275829978709226</v>
      </c>
      <c r="BP93">
        <v>0.79978970232831859</v>
      </c>
      <c r="BQ93">
        <v>6.2994078834871209E-2</v>
      </c>
      <c r="BR93">
        <v>0.33595534871784938</v>
      </c>
      <c r="BS93">
        <v>8.8909439223155792E-2</v>
      </c>
      <c r="BT93">
        <v>5.6280882947644582</v>
      </c>
      <c r="BU93">
        <v>0.58181021848692183</v>
      </c>
      <c r="BV93">
        <v>0.4753454843994912</v>
      </c>
      <c r="BW93">
        <v>0.45069281322088123</v>
      </c>
      <c r="BX93">
        <v>0.19705027718117596</v>
      </c>
      <c r="BY93">
        <v>0.20626223424848528</v>
      </c>
      <c r="BZ93">
        <v>0.19560076629094272</v>
      </c>
      <c r="CA93">
        <v>8.8909439223155792E-2</v>
      </c>
      <c r="CB93">
        <v>6.2994078834871203</v>
      </c>
    </row>
    <row r="94" spans="1:80" x14ac:dyDescent="0.2">
      <c r="B94" t="s">
        <v>268</v>
      </c>
      <c r="C94">
        <v>0.1634618532827973</v>
      </c>
      <c r="D94">
        <v>4.975802680287477E-2</v>
      </c>
      <c r="E94">
        <v>1.4228597074108555E-2</v>
      </c>
      <c r="F94">
        <v>2.5191007779894137E-2</v>
      </c>
      <c r="G94">
        <v>2.4910514608566772E-2</v>
      </c>
      <c r="H94">
        <v>1.3553150886266798</v>
      </c>
      <c r="S94">
        <v>5.2369429139784998E-2</v>
      </c>
      <c r="T94">
        <v>2.7665754183504986E-2</v>
      </c>
      <c r="U94">
        <v>3.968253968253968E-3</v>
      </c>
      <c r="V94">
        <v>1.7061672003750448E-2</v>
      </c>
      <c r="W94">
        <v>8.8591336452986218E-3</v>
      </c>
      <c r="X94">
        <v>8.8639124644784684E-2</v>
      </c>
      <c r="Y94">
        <v>3.4126101709430763E-2</v>
      </c>
      <c r="Z94">
        <v>9.6602455569980983E-2</v>
      </c>
      <c r="AA94">
        <v>4.1256796142269493E-2</v>
      </c>
      <c r="AB94">
        <v>0.67249471485211443</v>
      </c>
      <c r="AC94">
        <v>0.182913064410688</v>
      </c>
      <c r="AD94">
        <v>1.6067470760343552E-2</v>
      </c>
      <c r="AE94">
        <v>0.56633283368851239</v>
      </c>
      <c r="AF94">
        <v>7.8889360317845828E-3</v>
      </c>
      <c r="AG94">
        <v>3.3897374381418037E-2</v>
      </c>
      <c r="AH94">
        <v>6.5374665698467005E-2</v>
      </c>
      <c r="AI94">
        <v>0.33602845053221775</v>
      </c>
      <c r="AJ94">
        <v>0.11553639590554486</v>
      </c>
      <c r="AK94">
        <v>5.1989491169786468E-2</v>
      </c>
      <c r="AL94">
        <v>3.968253968253968E-3</v>
      </c>
      <c r="AM94">
        <v>2.0095408249425555</v>
      </c>
      <c r="AN94">
        <v>8.8591336452986218E-3</v>
      </c>
      <c r="AO94">
        <v>0.35647391627147795</v>
      </c>
      <c r="AP94">
        <v>7.6880413441448636E-2</v>
      </c>
      <c r="AQ94">
        <v>1.1145388041231377E-2</v>
      </c>
      <c r="AR94">
        <v>3.2994182173721159E-2</v>
      </c>
      <c r="AS94">
        <v>9.6228956690654812E-3</v>
      </c>
      <c r="AT94">
        <v>0.18224731121672902</v>
      </c>
      <c r="AU94">
        <v>8.1860166193489264E-2</v>
      </c>
      <c r="AV94">
        <v>5.6007682235876656E-3</v>
      </c>
      <c r="AW94">
        <v>3.968253968253968E-3</v>
      </c>
      <c r="AX94">
        <v>3.968253968253968E-3</v>
      </c>
      <c r="AY94">
        <v>1.3961536791151851E-2</v>
      </c>
      <c r="AZ94">
        <v>9.6228956690654812E-3</v>
      </c>
      <c r="BA94">
        <v>3.0883552165131296E-2</v>
      </c>
      <c r="BB94">
        <v>1.1145388041231377E-2</v>
      </c>
      <c r="BC94">
        <v>5.6007682235876656E-3</v>
      </c>
      <c r="BD94">
        <v>3.8252877954240351E-2</v>
      </c>
      <c r="BE94">
        <v>0.14314143595994094</v>
      </c>
      <c r="BF94">
        <v>0.7882836846620217</v>
      </c>
      <c r="BG94">
        <v>6.024458731160507E-2</v>
      </c>
      <c r="BH94">
        <v>4.1638237011870326E-2</v>
      </c>
      <c r="BI94">
        <v>0.22044711951347712</v>
      </c>
      <c r="BJ94">
        <v>3.1412271953258214E-2</v>
      </c>
      <c r="BK94">
        <v>6.0205523082533331E-2</v>
      </c>
      <c r="BL94">
        <v>7.6723165636679969E-2</v>
      </c>
      <c r="BM94">
        <v>1.4157873569038968E-2</v>
      </c>
      <c r="BN94">
        <v>3.968253968253968E-3</v>
      </c>
      <c r="BO94">
        <v>0.50569019622135258</v>
      </c>
      <c r="BP94">
        <v>5.0382015559788274E-2</v>
      </c>
      <c r="BQ94">
        <v>3.968253968253968E-3</v>
      </c>
      <c r="BR94">
        <v>2.1163197722128848E-2</v>
      </c>
      <c r="BS94">
        <v>5.6007682235876656E-3</v>
      </c>
      <c r="BT94">
        <v>0.35453623773000809</v>
      </c>
      <c r="BU94">
        <v>3.665059877029879E-2</v>
      </c>
      <c r="BV94">
        <v>2.9943950918061589E-2</v>
      </c>
      <c r="BW94">
        <v>2.8390978606346075E-2</v>
      </c>
      <c r="BX94">
        <v>1.241300069518422E-2</v>
      </c>
      <c r="BY94">
        <v>1.2993299444905753E-2</v>
      </c>
      <c r="BZ94">
        <v>1.2321690091892863E-2</v>
      </c>
      <c r="CA94">
        <v>5.6007682235876656E-3</v>
      </c>
      <c r="CB94">
        <v>0.3968253968253968</v>
      </c>
    </row>
    <row r="96" spans="1:80" x14ac:dyDescent="0.2">
      <c r="A96" t="s">
        <v>189</v>
      </c>
      <c r="C96" t="s">
        <v>6</v>
      </c>
      <c r="D96" t="s">
        <v>7</v>
      </c>
      <c r="I96" t="s">
        <v>200</v>
      </c>
      <c r="J96" t="s">
        <v>194</v>
      </c>
      <c r="M96" t="s">
        <v>199</v>
      </c>
      <c r="N96" t="s">
        <v>68</v>
      </c>
    </row>
    <row r="97" spans="1:81" x14ac:dyDescent="0.2">
      <c r="C97" t="s">
        <v>14</v>
      </c>
      <c r="E97" t="s">
        <v>193</v>
      </c>
      <c r="F97" t="s">
        <v>28</v>
      </c>
      <c r="I97" t="s">
        <v>161</v>
      </c>
      <c r="J97" t="s">
        <v>192</v>
      </c>
      <c r="K97" t="s">
        <v>138</v>
      </c>
      <c r="L97" t="s">
        <v>35</v>
      </c>
      <c r="M97" t="s">
        <v>188</v>
      </c>
      <c r="N97" t="s">
        <v>156</v>
      </c>
      <c r="O97" t="s">
        <v>96</v>
      </c>
      <c r="P97" t="s">
        <v>69</v>
      </c>
      <c r="Q97" t="s">
        <v>90</v>
      </c>
      <c r="R97" t="s">
        <v>164</v>
      </c>
      <c r="S97" t="s">
        <v>40</v>
      </c>
      <c r="U97" t="s">
        <v>195</v>
      </c>
      <c r="V97" t="s">
        <v>91</v>
      </c>
      <c r="W97" t="s">
        <v>119</v>
      </c>
      <c r="X97" t="s">
        <v>72</v>
      </c>
      <c r="AA97" t="s">
        <v>88</v>
      </c>
      <c r="AB97" t="s">
        <v>31</v>
      </c>
      <c r="AE97" t="s">
        <v>47</v>
      </c>
      <c r="AF97" t="s">
        <v>118</v>
      </c>
      <c r="AN97" t="s">
        <v>33</v>
      </c>
      <c r="AP97" t="s">
        <v>104</v>
      </c>
      <c r="AQ97" t="s">
        <v>49</v>
      </c>
      <c r="AT97" t="s">
        <v>62</v>
      </c>
      <c r="AV97" t="s">
        <v>74</v>
      </c>
      <c r="AZ97" t="s">
        <v>102</v>
      </c>
      <c r="BA97" t="s">
        <v>198</v>
      </c>
      <c r="BB97" t="s">
        <v>38</v>
      </c>
      <c r="BD97" t="s">
        <v>24</v>
      </c>
      <c r="BE97" t="s">
        <v>17</v>
      </c>
      <c r="BJ97" t="s">
        <v>70</v>
      </c>
      <c r="BK97" t="s">
        <v>51</v>
      </c>
      <c r="BN97" t="s">
        <v>201</v>
      </c>
      <c r="BO97" t="s">
        <v>197</v>
      </c>
      <c r="BV97" t="s">
        <v>58</v>
      </c>
      <c r="BW97" t="s">
        <v>78</v>
      </c>
      <c r="BX97" t="s">
        <v>203</v>
      </c>
      <c r="BY97" t="s">
        <v>64</v>
      </c>
      <c r="CA97" t="s">
        <v>206</v>
      </c>
      <c r="CC97" t="s">
        <v>145</v>
      </c>
    </row>
    <row r="98" spans="1:81" x14ac:dyDescent="0.2">
      <c r="A98" t="s">
        <v>122</v>
      </c>
      <c r="B98" t="s">
        <v>0</v>
      </c>
      <c r="C98" t="s">
        <v>15</v>
      </c>
      <c r="D98" t="s">
        <v>42</v>
      </c>
      <c r="E98" t="s">
        <v>160</v>
      </c>
      <c r="F98" t="s">
        <v>60</v>
      </c>
      <c r="G98" t="s">
        <v>56</v>
      </c>
      <c r="H98" t="s">
        <v>29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 t="s">
        <v>41</v>
      </c>
      <c r="T98" t="s">
        <v>170</v>
      </c>
      <c r="U98" t="s">
        <v>185</v>
      </c>
      <c r="V98" t="s">
        <v>92</v>
      </c>
      <c r="W98" t="s">
        <v>95</v>
      </c>
      <c r="X98" t="s">
        <v>157</v>
      </c>
      <c r="Y98" t="s">
        <v>73</v>
      </c>
      <c r="Z98" t="s">
        <v>163</v>
      </c>
      <c r="AA98" t="s">
        <v>89</v>
      </c>
      <c r="AB98" t="s">
        <v>32</v>
      </c>
      <c r="AC98" t="s">
        <v>54</v>
      </c>
      <c r="AD98" t="s">
        <v>108</v>
      </c>
      <c r="AE98" t="s">
        <v>48</v>
      </c>
      <c r="AF98" t="s">
        <v>106</v>
      </c>
      <c r="AG98" t="s">
        <v>43</v>
      </c>
      <c r="AH98" t="s">
        <v>37</v>
      </c>
      <c r="AI98" t="s">
        <v>132</v>
      </c>
      <c r="AJ98" t="s">
        <v>30</v>
      </c>
      <c r="AK98" t="s">
        <v>81</v>
      </c>
      <c r="AL98" t="s">
        <v>135</v>
      </c>
      <c r="AM98" t="s">
        <v>27</v>
      </c>
      <c r="AN98" t="s">
        <v>167</v>
      </c>
      <c r="AO98" t="s">
        <v>34</v>
      </c>
      <c r="AP98" t="s">
        <v>105</v>
      </c>
      <c r="AQ98" t="s">
        <v>98</v>
      </c>
      <c r="AR98" t="s">
        <v>50</v>
      </c>
      <c r="AS98" t="s">
        <v>66</v>
      </c>
      <c r="AT98" t="s">
        <v>83</v>
      </c>
      <c r="AU98" t="s">
        <v>63</v>
      </c>
      <c r="AV98" t="s">
        <v>168</v>
      </c>
      <c r="AW98" t="s">
        <v>76</v>
      </c>
      <c r="AX98" t="s">
        <v>84</v>
      </c>
      <c r="AY98" t="s">
        <v>75</v>
      </c>
      <c r="AZ98" t="s">
        <v>103</v>
      </c>
      <c r="BA98" t="s">
        <v>187</v>
      </c>
      <c r="BB98" t="s">
        <v>129</v>
      </c>
      <c r="BC98" t="s">
        <v>39</v>
      </c>
      <c r="BD98" t="s">
        <v>25</v>
      </c>
      <c r="BE98" t="s">
        <v>18</v>
      </c>
      <c r="BF98" t="s">
        <v>121</v>
      </c>
      <c r="BG98" t="s">
        <v>127</v>
      </c>
      <c r="BH98" t="s">
        <v>107</v>
      </c>
      <c r="BI98" t="s">
        <v>19</v>
      </c>
      <c r="BJ98" t="s">
        <v>71</v>
      </c>
      <c r="BK98" t="s">
        <v>57</v>
      </c>
      <c r="BL98" t="s">
        <v>52</v>
      </c>
      <c r="BM98" t="s">
        <v>155</v>
      </c>
      <c r="BN98" t="s">
        <v>166</v>
      </c>
      <c r="BO98" t="s">
        <v>22</v>
      </c>
      <c r="BP98" t="s">
        <v>67</v>
      </c>
      <c r="BQ98" t="s">
        <v>202</v>
      </c>
      <c r="BR98" t="s">
        <v>126</v>
      </c>
      <c r="BS98" t="s">
        <v>165</v>
      </c>
      <c r="BT98" t="s">
        <v>100</v>
      </c>
      <c r="BU98" t="s">
        <v>45</v>
      </c>
      <c r="BV98" t="s">
        <v>59</v>
      </c>
      <c r="BW98" t="s">
        <v>79</v>
      </c>
      <c r="BX98" t="s">
        <v>204</v>
      </c>
      <c r="BY98" t="s">
        <v>131</v>
      </c>
      <c r="BZ98" t="s">
        <v>65</v>
      </c>
      <c r="CA98" t="s">
        <v>133</v>
      </c>
      <c r="CB98" t="s">
        <v>182</v>
      </c>
    </row>
    <row r="99" spans="1:81" x14ac:dyDescent="0.2">
      <c r="A99">
        <v>2009</v>
      </c>
      <c r="B99">
        <v>93</v>
      </c>
      <c r="C99">
        <v>0</v>
      </c>
      <c r="D99">
        <v>0</v>
      </c>
      <c r="E99">
        <v>0</v>
      </c>
      <c r="F99">
        <v>2</v>
      </c>
      <c r="G99">
        <v>0</v>
      </c>
      <c r="H99">
        <v>15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14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4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</v>
      </c>
      <c r="BF99">
        <v>8</v>
      </c>
      <c r="BG99">
        <v>0</v>
      </c>
      <c r="BH99">
        <v>0</v>
      </c>
      <c r="BI99">
        <v>0</v>
      </c>
      <c r="BJ99">
        <v>0</v>
      </c>
      <c r="BK99">
        <v>3</v>
      </c>
      <c r="BL99">
        <v>0</v>
      </c>
      <c r="BM99">
        <v>0</v>
      </c>
      <c r="BN99">
        <v>0</v>
      </c>
      <c r="BO99">
        <v>3</v>
      </c>
      <c r="BP99">
        <v>2</v>
      </c>
      <c r="BQ99">
        <v>0</v>
      </c>
      <c r="BR99">
        <v>0</v>
      </c>
      <c r="BS99">
        <v>0</v>
      </c>
      <c r="BT99">
        <v>12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71</v>
      </c>
    </row>
    <row r="100" spans="1:81" x14ac:dyDescent="0.2">
      <c r="B100">
        <v>94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65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0</v>
      </c>
      <c r="AA100">
        <v>1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9</v>
      </c>
      <c r="BG100">
        <v>0</v>
      </c>
      <c r="BH100">
        <v>0</v>
      </c>
      <c r="BI100">
        <v>0</v>
      </c>
      <c r="BJ100">
        <v>0</v>
      </c>
      <c r="BK100">
        <v>4</v>
      </c>
      <c r="BL100">
        <v>0</v>
      </c>
      <c r="BM100">
        <v>0</v>
      </c>
      <c r="BN100">
        <v>0</v>
      </c>
      <c r="BO100">
        <v>7</v>
      </c>
      <c r="BP100">
        <v>0</v>
      </c>
      <c r="BQ100">
        <v>0</v>
      </c>
      <c r="BR100">
        <v>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101</v>
      </c>
    </row>
    <row r="101" spans="1:81" x14ac:dyDescent="0.2">
      <c r="B101">
        <v>95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12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4</v>
      </c>
      <c r="Z101">
        <v>0</v>
      </c>
      <c r="AA101">
        <v>0</v>
      </c>
      <c r="AB101">
        <v>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10</v>
      </c>
      <c r="AN101">
        <v>0</v>
      </c>
      <c r="AO101">
        <v>3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11</v>
      </c>
      <c r="BG101">
        <v>2</v>
      </c>
      <c r="BH101">
        <v>0</v>
      </c>
      <c r="BI101">
        <v>0</v>
      </c>
      <c r="BJ101">
        <v>0</v>
      </c>
      <c r="BK101">
        <v>7</v>
      </c>
      <c r="BL101">
        <v>3</v>
      </c>
      <c r="BM101">
        <v>0</v>
      </c>
      <c r="BN101">
        <v>0</v>
      </c>
      <c r="BO101">
        <v>9</v>
      </c>
      <c r="BP101">
        <v>0</v>
      </c>
      <c r="BQ101">
        <v>0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73</v>
      </c>
    </row>
    <row r="102" spans="1:81" x14ac:dyDescent="0.2">
      <c r="B102">
        <v>96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8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</v>
      </c>
      <c r="BE102">
        <v>0</v>
      </c>
      <c r="BF102">
        <v>30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18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77</v>
      </c>
    </row>
    <row r="103" spans="1:81" x14ac:dyDescent="0.2">
      <c r="B103">
        <v>97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3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7</v>
      </c>
      <c r="AN103">
        <v>0</v>
      </c>
      <c r="AO103">
        <v>2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3</v>
      </c>
      <c r="BF103">
        <v>25</v>
      </c>
      <c r="BG103">
        <v>1</v>
      </c>
      <c r="BH103">
        <v>0</v>
      </c>
      <c r="BI103">
        <v>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70</v>
      </c>
    </row>
    <row r="104" spans="1:81" x14ac:dyDescent="0.2">
      <c r="B104">
        <v>98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17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4</v>
      </c>
      <c r="AI104">
        <v>0</v>
      </c>
      <c r="AJ104">
        <v>0</v>
      </c>
      <c r="AK104">
        <v>0</v>
      </c>
      <c r="AL104">
        <v>0</v>
      </c>
      <c r="AM104">
        <v>5</v>
      </c>
      <c r="AN104">
        <v>0</v>
      </c>
      <c r="AO104">
        <v>17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42</v>
      </c>
      <c r="BG104">
        <v>0</v>
      </c>
      <c r="BH104">
        <v>0</v>
      </c>
      <c r="BI104">
        <v>1</v>
      </c>
      <c r="BJ104">
        <v>0</v>
      </c>
      <c r="BK104">
        <v>2</v>
      </c>
      <c r="BL104">
        <v>0</v>
      </c>
      <c r="BM104">
        <v>0</v>
      </c>
      <c r="BN104">
        <v>0</v>
      </c>
      <c r="BO104">
        <v>14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109</v>
      </c>
    </row>
    <row r="105" spans="1:81" x14ac:dyDescent="0.2">
      <c r="B105">
        <v>99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7</v>
      </c>
      <c r="AD105">
        <v>0</v>
      </c>
      <c r="AE105">
        <v>0</v>
      </c>
      <c r="AF105">
        <v>0</v>
      </c>
      <c r="AG105">
        <v>0</v>
      </c>
      <c r="AH105">
        <v>4</v>
      </c>
      <c r="AI105">
        <v>0</v>
      </c>
      <c r="AJ105">
        <v>0</v>
      </c>
      <c r="AK105">
        <v>0</v>
      </c>
      <c r="AL105">
        <v>0</v>
      </c>
      <c r="AM105">
        <v>33</v>
      </c>
      <c r="AN105">
        <v>0</v>
      </c>
      <c r="AO105">
        <v>12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19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125</v>
      </c>
    </row>
    <row r="106" spans="1:81" x14ac:dyDescent="0.2">
      <c r="B106">
        <v>100</v>
      </c>
      <c r="C106">
        <v>4</v>
      </c>
      <c r="D106">
        <v>0</v>
      </c>
      <c r="E106">
        <v>0</v>
      </c>
      <c r="F106">
        <v>1</v>
      </c>
      <c r="G106">
        <v>0</v>
      </c>
      <c r="H106">
        <v>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0</v>
      </c>
      <c r="AM106">
        <v>29</v>
      </c>
      <c r="AN106">
        <v>0</v>
      </c>
      <c r="AO106">
        <v>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9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55</v>
      </c>
    </row>
    <row r="107" spans="1:81" x14ac:dyDescent="0.2">
      <c r="B107">
        <v>101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39</v>
      </c>
      <c r="AN107">
        <v>0</v>
      </c>
      <c r="AO107">
        <v>14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88</v>
      </c>
    </row>
    <row r="108" spans="1:81" x14ac:dyDescent="0.2">
      <c r="B108">
        <v>102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47</v>
      </c>
      <c r="AN108">
        <v>0</v>
      </c>
      <c r="AO108">
        <v>11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80</v>
      </c>
    </row>
    <row r="109" spans="1:81" x14ac:dyDescent="0.2">
      <c r="B109">
        <v>103</v>
      </c>
      <c r="C109">
        <v>5</v>
      </c>
      <c r="D109">
        <v>2</v>
      </c>
      <c r="E109">
        <v>0</v>
      </c>
      <c r="F109">
        <v>0</v>
      </c>
      <c r="G109">
        <v>0</v>
      </c>
      <c r="H109">
        <v>17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30</v>
      </c>
      <c r="AN109">
        <v>0</v>
      </c>
      <c r="AO109">
        <v>31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14</v>
      </c>
      <c r="BG109">
        <v>0</v>
      </c>
      <c r="BH109">
        <v>0</v>
      </c>
      <c r="BI109">
        <v>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133</v>
      </c>
    </row>
    <row r="110" spans="1:81" x14ac:dyDescent="0.2">
      <c r="B110">
        <v>104</v>
      </c>
      <c r="C110">
        <v>4</v>
      </c>
      <c r="D110">
        <v>1</v>
      </c>
      <c r="E110">
        <v>0</v>
      </c>
      <c r="F110">
        <v>0</v>
      </c>
      <c r="G110">
        <v>0</v>
      </c>
      <c r="H110">
        <v>9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36</v>
      </c>
      <c r="AN110">
        <v>0</v>
      </c>
      <c r="AO110">
        <v>17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19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92</v>
      </c>
    </row>
    <row r="111" spans="1:81" x14ac:dyDescent="0.2">
      <c r="B111">
        <v>105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25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49</v>
      </c>
      <c r="BG111">
        <v>4</v>
      </c>
      <c r="BH111">
        <v>0</v>
      </c>
      <c r="BI111">
        <v>3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18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140</v>
      </c>
    </row>
    <row r="112" spans="1:81" x14ac:dyDescent="0.2">
      <c r="B112">
        <v>106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39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23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20</v>
      </c>
      <c r="BG112">
        <v>0</v>
      </c>
      <c r="BH112">
        <v>0</v>
      </c>
      <c r="BI112">
        <v>6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7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100</v>
      </c>
    </row>
    <row r="113" spans="2:81" x14ac:dyDescent="0.2">
      <c r="B113">
        <v>107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65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35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25</v>
      </c>
      <c r="BG113">
        <v>3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10</v>
      </c>
      <c r="BP113">
        <v>0</v>
      </c>
      <c r="BQ113">
        <v>0</v>
      </c>
      <c r="BR113">
        <v>0</v>
      </c>
      <c r="BS113">
        <v>0</v>
      </c>
      <c r="BT113">
        <v>4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148</v>
      </c>
    </row>
    <row r="114" spans="2:81" x14ac:dyDescent="0.2">
      <c r="B114">
        <v>108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15</v>
      </c>
      <c r="AJ114">
        <v>0</v>
      </c>
      <c r="AK114">
        <v>0</v>
      </c>
      <c r="AL114">
        <v>0</v>
      </c>
      <c r="AM114">
        <v>36</v>
      </c>
      <c r="AN114">
        <v>0</v>
      </c>
      <c r="AO114">
        <v>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20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128</v>
      </c>
    </row>
    <row r="115" spans="2:81" x14ac:dyDescent="0.2">
      <c r="B115">
        <v>109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6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3</v>
      </c>
      <c r="AJ115">
        <v>0</v>
      </c>
      <c r="AK115">
        <v>1</v>
      </c>
      <c r="AL115">
        <v>0</v>
      </c>
      <c r="AM115">
        <v>14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30</v>
      </c>
      <c r="BG115">
        <v>2</v>
      </c>
      <c r="BH115">
        <v>0</v>
      </c>
      <c r="BI115">
        <v>2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11</v>
      </c>
      <c r="BP115">
        <v>1</v>
      </c>
      <c r="BQ115">
        <v>0</v>
      </c>
      <c r="BR115">
        <v>0</v>
      </c>
      <c r="BS115">
        <v>0</v>
      </c>
      <c r="BT115">
        <v>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75</v>
      </c>
    </row>
    <row r="116" spans="2:81" x14ac:dyDescent="0.2">
      <c r="B116">
        <v>110</v>
      </c>
      <c r="C116">
        <v>4</v>
      </c>
      <c r="D116">
        <v>0</v>
      </c>
      <c r="E116">
        <v>0</v>
      </c>
      <c r="F116">
        <v>0</v>
      </c>
      <c r="G116">
        <v>0</v>
      </c>
      <c r="H116">
        <v>45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30</v>
      </c>
      <c r="BG116">
        <v>1</v>
      </c>
      <c r="BH116">
        <v>0</v>
      </c>
      <c r="BI116">
        <v>4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12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114</v>
      </c>
    </row>
    <row r="117" spans="2:81" x14ac:dyDescent="0.2">
      <c r="B117">
        <v>111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200</v>
      </c>
      <c r="I117">
        <v>0</v>
      </c>
      <c r="J117">
        <v>0</v>
      </c>
      <c r="K117">
        <v>0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</v>
      </c>
      <c r="AD117">
        <v>1</v>
      </c>
      <c r="AE117">
        <v>12</v>
      </c>
      <c r="AF117">
        <v>0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40</v>
      </c>
      <c r="AN117">
        <v>0</v>
      </c>
      <c r="AO117">
        <v>12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10</v>
      </c>
      <c r="BF117">
        <v>9</v>
      </c>
      <c r="BG117">
        <v>2</v>
      </c>
      <c r="BH117">
        <v>0</v>
      </c>
      <c r="BI117">
        <v>2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12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310</v>
      </c>
    </row>
    <row r="118" spans="2:81" x14ac:dyDescent="0.2">
      <c r="B118">
        <v>112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15</v>
      </c>
      <c r="I118">
        <v>0</v>
      </c>
      <c r="J118">
        <v>0</v>
      </c>
      <c r="K118">
        <v>0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3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44</v>
      </c>
      <c r="AN118">
        <v>0</v>
      </c>
      <c r="AO118">
        <v>10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3</v>
      </c>
      <c r="BF118">
        <v>9</v>
      </c>
      <c r="BG118">
        <v>0</v>
      </c>
      <c r="BH118">
        <v>0</v>
      </c>
      <c r="BI118">
        <v>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101</v>
      </c>
    </row>
    <row r="119" spans="2:81" x14ac:dyDescent="0.2">
      <c r="B119">
        <v>113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150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2</v>
      </c>
      <c r="AD119">
        <v>0</v>
      </c>
      <c r="AE119">
        <v>3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23</v>
      </c>
      <c r="AN119">
        <v>0</v>
      </c>
      <c r="AO119">
        <v>5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</v>
      </c>
      <c r="BF119">
        <v>8</v>
      </c>
      <c r="BG119">
        <v>4</v>
      </c>
      <c r="BH119">
        <v>0</v>
      </c>
      <c r="BI119">
        <v>2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17</v>
      </c>
      <c r="BP119">
        <v>0</v>
      </c>
      <c r="BQ119">
        <v>0</v>
      </c>
      <c r="BR119">
        <v>0</v>
      </c>
      <c r="BS119">
        <v>0</v>
      </c>
      <c r="BT119">
        <v>2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226</v>
      </c>
    </row>
    <row r="120" spans="2:81" x14ac:dyDescent="0.2">
      <c r="B120">
        <v>114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39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2</v>
      </c>
      <c r="AF120">
        <v>0</v>
      </c>
      <c r="AG120">
        <v>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106</v>
      </c>
    </row>
    <row r="121" spans="2:81" x14ac:dyDescent="0.2">
      <c r="B121">
        <v>115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150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5</v>
      </c>
      <c r="AF121">
        <v>0</v>
      </c>
      <c r="AG121">
        <v>0</v>
      </c>
      <c r="AH121">
        <v>0</v>
      </c>
      <c r="AI121">
        <v>7</v>
      </c>
      <c r="AJ121">
        <v>0</v>
      </c>
      <c r="AK121">
        <v>0</v>
      </c>
      <c r="AL121">
        <v>0</v>
      </c>
      <c r="AM121">
        <v>32</v>
      </c>
      <c r="AN121">
        <v>0</v>
      </c>
      <c r="AO121">
        <v>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8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13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229</v>
      </c>
    </row>
    <row r="122" spans="2:81" x14ac:dyDescent="0.2">
      <c r="B122">
        <v>116</v>
      </c>
      <c r="C122">
        <v>4</v>
      </c>
      <c r="D122">
        <v>0</v>
      </c>
      <c r="E122">
        <v>0</v>
      </c>
      <c r="F122">
        <v>0</v>
      </c>
      <c r="G122">
        <v>0</v>
      </c>
      <c r="H122">
        <v>15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27</v>
      </c>
      <c r="AN122">
        <v>0</v>
      </c>
      <c r="AO122">
        <v>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</v>
      </c>
      <c r="BL122">
        <v>7</v>
      </c>
      <c r="BM122">
        <v>0</v>
      </c>
      <c r="BN122">
        <v>0</v>
      </c>
      <c r="BO122">
        <v>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72</v>
      </c>
    </row>
    <row r="123" spans="2:81" x14ac:dyDescent="0.2">
      <c r="B123">
        <v>117</v>
      </c>
      <c r="C123">
        <v>6</v>
      </c>
      <c r="D123">
        <v>0</v>
      </c>
      <c r="E123">
        <v>0</v>
      </c>
      <c r="F123">
        <v>0</v>
      </c>
      <c r="G123">
        <v>0</v>
      </c>
      <c r="H123">
        <v>17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3</v>
      </c>
      <c r="AI123">
        <v>0</v>
      </c>
      <c r="AJ123">
        <v>0</v>
      </c>
      <c r="AK123">
        <v>0</v>
      </c>
      <c r="AL123">
        <v>0</v>
      </c>
      <c r="AM123">
        <v>12</v>
      </c>
      <c r="AN123">
        <v>0</v>
      </c>
      <c r="AO123">
        <v>20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28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93</v>
      </c>
    </row>
    <row r="124" spans="2:81" x14ac:dyDescent="0.2">
      <c r="B124">
        <v>118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0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80</v>
      </c>
      <c r="AN124">
        <v>0</v>
      </c>
      <c r="AO124">
        <v>18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</v>
      </c>
      <c r="BE124">
        <v>4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17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146</v>
      </c>
    </row>
    <row r="125" spans="2:81" x14ac:dyDescent="0.2">
      <c r="B125">
        <v>119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4</v>
      </c>
      <c r="AD125">
        <v>0</v>
      </c>
      <c r="AE125">
        <v>11</v>
      </c>
      <c r="AF125">
        <v>0</v>
      </c>
      <c r="AG125">
        <v>0</v>
      </c>
      <c r="AH125">
        <v>7</v>
      </c>
      <c r="AI125">
        <v>0</v>
      </c>
      <c r="AJ125">
        <v>0</v>
      </c>
      <c r="AK125">
        <v>0</v>
      </c>
      <c r="AL125">
        <v>0</v>
      </c>
      <c r="AM125">
        <v>15</v>
      </c>
      <c r="AN125">
        <v>0</v>
      </c>
      <c r="AO125">
        <v>21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3</v>
      </c>
      <c r="BL125">
        <v>4</v>
      </c>
      <c r="BM125">
        <v>0</v>
      </c>
      <c r="BN125">
        <v>0</v>
      </c>
      <c r="BO125">
        <v>16</v>
      </c>
      <c r="BP125">
        <v>0</v>
      </c>
      <c r="BQ125">
        <v>0</v>
      </c>
      <c r="BR125">
        <v>0</v>
      </c>
      <c r="BS125">
        <v>0</v>
      </c>
      <c r="BT125">
        <v>4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116</v>
      </c>
    </row>
    <row r="126" spans="2:81" x14ac:dyDescent="0.2">
      <c r="B126">
        <v>120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17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</v>
      </c>
      <c r="AC126">
        <v>8</v>
      </c>
      <c r="AD126">
        <v>0</v>
      </c>
      <c r="AE126">
        <v>12</v>
      </c>
      <c r="AF126">
        <v>0</v>
      </c>
      <c r="AG126">
        <v>0</v>
      </c>
      <c r="AH126">
        <v>1</v>
      </c>
      <c r="AI126">
        <v>7</v>
      </c>
      <c r="AJ126">
        <v>11</v>
      </c>
      <c r="AK126">
        <v>0</v>
      </c>
      <c r="AL126">
        <v>0</v>
      </c>
      <c r="AM126">
        <v>13</v>
      </c>
      <c r="AN126">
        <v>0</v>
      </c>
      <c r="AO126">
        <v>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12</v>
      </c>
      <c r="BG126">
        <v>0</v>
      </c>
      <c r="BH126">
        <v>0</v>
      </c>
      <c r="BI126">
        <v>7</v>
      </c>
      <c r="BJ126">
        <v>3</v>
      </c>
      <c r="BK126">
        <v>0</v>
      </c>
      <c r="BL126">
        <v>0</v>
      </c>
      <c r="BM126">
        <v>0</v>
      </c>
      <c r="BN126">
        <v>0</v>
      </c>
      <c r="BO126">
        <v>26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130</v>
      </c>
    </row>
    <row r="127" spans="2:81" x14ac:dyDescent="0.2">
      <c r="B127">
        <v>121</v>
      </c>
      <c r="C127">
        <v>1</v>
      </c>
      <c r="D127">
        <v>3</v>
      </c>
      <c r="E127">
        <v>0</v>
      </c>
      <c r="F127">
        <v>0</v>
      </c>
      <c r="G127">
        <v>1</v>
      </c>
      <c r="H127">
        <v>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</v>
      </c>
      <c r="AC127">
        <v>4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6</v>
      </c>
      <c r="AN127">
        <v>0</v>
      </c>
      <c r="AO127">
        <v>10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15</v>
      </c>
      <c r="BG127">
        <v>0</v>
      </c>
      <c r="BH127">
        <v>0</v>
      </c>
      <c r="BI127">
        <v>2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22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78</v>
      </c>
    </row>
    <row r="128" spans="2:81" x14ac:dyDescent="0.2">
      <c r="B128">
        <v>122</v>
      </c>
      <c r="C128">
        <v>0</v>
      </c>
      <c r="D128">
        <v>3</v>
      </c>
      <c r="E128">
        <v>0</v>
      </c>
      <c r="F128">
        <v>1</v>
      </c>
      <c r="G128">
        <v>0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7</v>
      </c>
      <c r="AC128">
        <v>3</v>
      </c>
      <c r="AD128">
        <v>0</v>
      </c>
      <c r="AE128">
        <v>0</v>
      </c>
      <c r="AF128">
        <v>0</v>
      </c>
      <c r="AG128">
        <v>0</v>
      </c>
      <c r="AH128">
        <v>7</v>
      </c>
      <c r="AI128">
        <v>0</v>
      </c>
      <c r="AJ128">
        <v>0</v>
      </c>
      <c r="AK128">
        <v>0</v>
      </c>
      <c r="AL128">
        <v>0</v>
      </c>
      <c r="AM128">
        <v>19</v>
      </c>
      <c r="AN128">
        <v>0</v>
      </c>
      <c r="AO128">
        <v>14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5</v>
      </c>
      <c r="BF128">
        <v>18</v>
      </c>
      <c r="BG128">
        <v>0</v>
      </c>
      <c r="BH128">
        <v>0</v>
      </c>
      <c r="BI128">
        <v>0</v>
      </c>
      <c r="BJ128">
        <v>0</v>
      </c>
      <c r="BK128">
        <v>5</v>
      </c>
      <c r="BL128">
        <v>0</v>
      </c>
      <c r="BM128">
        <v>0</v>
      </c>
      <c r="BN128">
        <v>0</v>
      </c>
      <c r="BO128">
        <v>16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109</v>
      </c>
    </row>
    <row r="129" spans="2:81" x14ac:dyDescent="0.2">
      <c r="B129">
        <v>123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17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</v>
      </c>
      <c r="AJ129">
        <v>4</v>
      </c>
      <c r="AK129">
        <v>0</v>
      </c>
      <c r="AL129">
        <v>1</v>
      </c>
      <c r="AM129">
        <v>24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75</v>
      </c>
    </row>
    <row r="130" spans="2:81" x14ac:dyDescent="0.2">
      <c r="B130">
        <v>124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</v>
      </c>
      <c r="AJ130">
        <v>1</v>
      </c>
      <c r="AK130">
        <v>0</v>
      </c>
      <c r="AL130">
        <v>0</v>
      </c>
      <c r="AM130">
        <v>12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18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44</v>
      </c>
    </row>
    <row r="131" spans="2:81" x14ac:dyDescent="0.2">
      <c r="B131">
        <v>125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15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24</v>
      </c>
      <c r="AN131">
        <v>0</v>
      </c>
      <c r="AO131">
        <v>0</v>
      </c>
      <c r="AP131">
        <v>4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4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14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70</v>
      </c>
    </row>
    <row r="132" spans="2:81" x14ac:dyDescent="0.2">
      <c r="B132">
        <v>126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8</v>
      </c>
      <c r="AC132">
        <v>19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17</v>
      </c>
      <c r="AJ132">
        <v>2</v>
      </c>
      <c r="AK132">
        <v>1</v>
      </c>
      <c r="AL132">
        <v>0</v>
      </c>
      <c r="AM132">
        <v>37</v>
      </c>
      <c r="AN132">
        <v>0</v>
      </c>
      <c r="AO132">
        <v>0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3</v>
      </c>
      <c r="BF132">
        <v>0</v>
      </c>
      <c r="BG132">
        <v>0</v>
      </c>
      <c r="BH132">
        <v>0</v>
      </c>
      <c r="BI132">
        <v>3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25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134</v>
      </c>
    </row>
    <row r="133" spans="2:81" x14ac:dyDescent="0.2">
      <c r="B133">
        <v>127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25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4</v>
      </c>
      <c r="AC133">
        <v>16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41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25</v>
      </c>
      <c r="BG133">
        <v>0</v>
      </c>
      <c r="BH133">
        <v>0</v>
      </c>
      <c r="BI133">
        <v>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22</v>
      </c>
      <c r="BP133">
        <v>1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144</v>
      </c>
    </row>
    <row r="134" spans="2:81" x14ac:dyDescent="0.2">
      <c r="B134">
        <v>128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15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6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13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44</v>
      </c>
      <c r="BG134">
        <v>0</v>
      </c>
      <c r="BH134">
        <v>0</v>
      </c>
      <c r="BI134">
        <v>2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15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103</v>
      </c>
    </row>
    <row r="135" spans="2:81" x14ac:dyDescent="0.2">
      <c r="B135">
        <v>129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24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3</v>
      </c>
      <c r="AJ135">
        <v>1</v>
      </c>
      <c r="AK135">
        <v>0</v>
      </c>
      <c r="AL135">
        <v>0</v>
      </c>
      <c r="AM135">
        <v>33</v>
      </c>
      <c r="AN135">
        <v>0</v>
      </c>
      <c r="AO135">
        <v>16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30</v>
      </c>
      <c r="BG135">
        <v>0</v>
      </c>
      <c r="BH135">
        <v>0</v>
      </c>
      <c r="BI135">
        <v>2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24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144</v>
      </c>
    </row>
    <row r="136" spans="2:81" x14ac:dyDescent="0.2">
      <c r="B136">
        <v>130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12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17</v>
      </c>
      <c r="AJ136">
        <v>0</v>
      </c>
      <c r="AK136">
        <v>0</v>
      </c>
      <c r="AL136">
        <v>0</v>
      </c>
      <c r="AM136">
        <v>58</v>
      </c>
      <c r="AN136">
        <v>0</v>
      </c>
      <c r="AO136">
        <v>11</v>
      </c>
      <c r="AP136">
        <v>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</v>
      </c>
      <c r="BF136">
        <v>0</v>
      </c>
      <c r="BG136">
        <v>0</v>
      </c>
      <c r="BH136">
        <v>0</v>
      </c>
      <c r="BI136">
        <v>2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14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127</v>
      </c>
    </row>
    <row r="137" spans="2:81" x14ac:dyDescent="0.2">
      <c r="B137">
        <v>131</v>
      </c>
      <c r="C137">
        <v>2</v>
      </c>
      <c r="D137">
        <v>3</v>
      </c>
      <c r="E137">
        <v>0</v>
      </c>
      <c r="F137">
        <v>0</v>
      </c>
      <c r="G137">
        <v>0</v>
      </c>
      <c r="H137">
        <v>45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67</v>
      </c>
      <c r="AN137">
        <v>0</v>
      </c>
      <c r="AO137">
        <v>18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4</v>
      </c>
      <c r="BM137">
        <v>0</v>
      </c>
      <c r="BN137">
        <v>0</v>
      </c>
      <c r="BO137">
        <v>18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166</v>
      </c>
    </row>
    <row r="138" spans="2:81" x14ac:dyDescent="0.2">
      <c r="B138">
        <v>132</v>
      </c>
      <c r="C138">
        <v>1</v>
      </c>
      <c r="D138">
        <v>2</v>
      </c>
      <c r="E138">
        <v>0</v>
      </c>
      <c r="F138">
        <v>0</v>
      </c>
      <c r="G138">
        <v>0</v>
      </c>
      <c r="H138">
        <v>10</v>
      </c>
      <c r="I138">
        <v>0</v>
      </c>
      <c r="J138">
        <v>0</v>
      </c>
      <c r="K138">
        <v>0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35</v>
      </c>
      <c r="AF138">
        <v>0</v>
      </c>
      <c r="AG138">
        <v>0</v>
      </c>
      <c r="AH138">
        <v>3</v>
      </c>
      <c r="AI138">
        <v>0</v>
      </c>
      <c r="AJ138">
        <v>0</v>
      </c>
      <c r="AK138">
        <v>0</v>
      </c>
      <c r="AL138">
        <v>0</v>
      </c>
      <c r="AM138">
        <v>50</v>
      </c>
      <c r="AN138">
        <v>0</v>
      </c>
      <c r="AO138">
        <v>2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119</v>
      </c>
    </row>
    <row r="139" spans="2:81" x14ac:dyDescent="0.2">
      <c r="B139">
        <v>133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15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</v>
      </c>
      <c r="AC139">
        <v>2</v>
      </c>
      <c r="AD139">
        <v>0</v>
      </c>
      <c r="AE139">
        <v>3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15</v>
      </c>
      <c r="AN139">
        <v>0</v>
      </c>
      <c r="AO139">
        <v>14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4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21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82</v>
      </c>
    </row>
    <row r="140" spans="2:81" x14ac:dyDescent="0.2">
      <c r="B140">
        <v>134</v>
      </c>
      <c r="C140">
        <v>2</v>
      </c>
      <c r="D140">
        <v>0</v>
      </c>
      <c r="E140">
        <v>0</v>
      </c>
      <c r="F140">
        <v>0</v>
      </c>
      <c r="G140">
        <v>0</v>
      </c>
      <c r="H140">
        <v>25</v>
      </c>
      <c r="I140">
        <v>0</v>
      </c>
      <c r="J140">
        <v>0</v>
      </c>
      <c r="K140">
        <v>0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0</v>
      </c>
      <c r="AD140">
        <v>0</v>
      </c>
      <c r="AE140">
        <v>10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27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</v>
      </c>
      <c r="BF140">
        <v>0</v>
      </c>
      <c r="BG140">
        <v>1</v>
      </c>
      <c r="BH140">
        <v>0</v>
      </c>
      <c r="BI140">
        <v>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</v>
      </c>
      <c r="BP140">
        <v>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93</v>
      </c>
    </row>
    <row r="141" spans="2:81" x14ac:dyDescent="0.2">
      <c r="B141">
        <v>135</v>
      </c>
      <c r="C141">
        <v>2</v>
      </c>
      <c r="D141">
        <v>2</v>
      </c>
      <c r="E141">
        <v>0</v>
      </c>
      <c r="F141">
        <v>0</v>
      </c>
      <c r="G141">
        <v>0</v>
      </c>
      <c r="H141">
        <v>55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3</v>
      </c>
      <c r="AD141">
        <v>0</v>
      </c>
      <c r="AE141">
        <v>10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23</v>
      </c>
      <c r="AN141">
        <v>0</v>
      </c>
      <c r="AO141">
        <v>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5</v>
      </c>
      <c r="BJ141">
        <v>0</v>
      </c>
      <c r="BK141">
        <v>0</v>
      </c>
      <c r="BL141">
        <v>2</v>
      </c>
      <c r="BM141">
        <v>0</v>
      </c>
      <c r="BN141">
        <v>0</v>
      </c>
      <c r="BO141">
        <v>13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3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137</v>
      </c>
    </row>
    <row r="142" spans="2:81" x14ac:dyDescent="0.2">
      <c r="B142">
        <v>136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9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</v>
      </c>
      <c r="AJ142">
        <v>8</v>
      </c>
      <c r="AK142">
        <v>4</v>
      </c>
      <c r="AL142">
        <v>0</v>
      </c>
      <c r="AM142">
        <v>24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69</v>
      </c>
    </row>
    <row r="143" spans="2:81" x14ac:dyDescent="0.2">
      <c r="B143">
        <v>137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7</v>
      </c>
      <c r="AF143">
        <v>0</v>
      </c>
      <c r="AG143">
        <v>0</v>
      </c>
      <c r="AH143">
        <v>0</v>
      </c>
      <c r="AI143">
        <v>7</v>
      </c>
      <c r="AJ143">
        <v>1</v>
      </c>
      <c r="AK143">
        <v>3</v>
      </c>
      <c r="AL143">
        <v>0</v>
      </c>
      <c r="AM143">
        <v>22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69</v>
      </c>
    </row>
    <row r="144" spans="2:81" x14ac:dyDescent="0.2">
      <c r="B144">
        <v>138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14</v>
      </c>
      <c r="AJ144">
        <v>3</v>
      </c>
      <c r="AK144">
        <v>2</v>
      </c>
      <c r="AL144">
        <v>0</v>
      </c>
      <c r="AM144">
        <v>9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1</v>
      </c>
      <c r="BI144">
        <v>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9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50</v>
      </c>
    </row>
    <row r="145" spans="2:81" x14ac:dyDescent="0.2">
      <c r="B145">
        <v>139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6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</v>
      </c>
      <c r="AJ145">
        <v>0</v>
      </c>
      <c r="AK145">
        <v>0</v>
      </c>
      <c r="AL145">
        <v>0</v>
      </c>
      <c r="AM145">
        <v>23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</v>
      </c>
      <c r="BE145">
        <v>1</v>
      </c>
      <c r="BF145">
        <v>0</v>
      </c>
      <c r="BG145">
        <v>0</v>
      </c>
      <c r="BH145">
        <v>0</v>
      </c>
      <c r="BI145">
        <v>3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8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50</v>
      </c>
    </row>
    <row r="146" spans="2:81" x14ac:dyDescent="0.2">
      <c r="B146">
        <v>140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25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8</v>
      </c>
      <c r="AJ146">
        <v>4</v>
      </c>
      <c r="AK146">
        <v>0</v>
      </c>
      <c r="AL146">
        <v>0</v>
      </c>
      <c r="AM146">
        <v>18</v>
      </c>
      <c r="AN146">
        <v>0</v>
      </c>
      <c r="AO146">
        <v>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3</v>
      </c>
      <c r="BF146">
        <v>23</v>
      </c>
      <c r="BG146">
        <v>0</v>
      </c>
      <c r="BH146">
        <v>0</v>
      </c>
      <c r="BI146">
        <v>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116</v>
      </c>
    </row>
    <row r="147" spans="2:81" x14ac:dyDescent="0.2">
      <c r="B147">
        <v>141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0</v>
      </c>
      <c r="AK147">
        <v>0</v>
      </c>
      <c r="AL147">
        <v>0</v>
      </c>
      <c r="AM147">
        <v>7</v>
      </c>
      <c r="AN147">
        <v>0</v>
      </c>
      <c r="AO147">
        <v>2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16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44</v>
      </c>
    </row>
    <row r="148" spans="2:81" x14ac:dyDescent="0.2">
      <c r="B148">
        <v>142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0</v>
      </c>
      <c r="AJ148">
        <v>1</v>
      </c>
      <c r="AK148">
        <v>0</v>
      </c>
      <c r="AL148">
        <v>0</v>
      </c>
      <c r="AM148">
        <v>15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1</v>
      </c>
      <c r="BM148">
        <v>0</v>
      </c>
      <c r="BN148">
        <v>0</v>
      </c>
      <c r="BO148">
        <v>6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34</v>
      </c>
    </row>
    <row r="149" spans="2:81" x14ac:dyDescent="0.2">
      <c r="B149">
        <v>143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37</v>
      </c>
      <c r="I149">
        <v>0</v>
      </c>
      <c r="J149">
        <v>0</v>
      </c>
      <c r="K149">
        <v>1</v>
      </c>
      <c r="L149">
        <v>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20</v>
      </c>
      <c r="AN149">
        <v>0</v>
      </c>
      <c r="AO149">
        <v>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</v>
      </c>
      <c r="BF149">
        <v>25</v>
      </c>
      <c r="BG149">
        <v>1</v>
      </c>
      <c r="BH149">
        <v>0</v>
      </c>
      <c r="BI149">
        <v>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110</v>
      </c>
    </row>
    <row r="150" spans="2:81" x14ac:dyDescent="0.2">
      <c r="B150">
        <v>144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35</v>
      </c>
      <c r="I150">
        <v>0</v>
      </c>
      <c r="J150">
        <v>0</v>
      </c>
      <c r="K150">
        <v>0</v>
      </c>
      <c r="L150">
        <v>22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3</v>
      </c>
      <c r="AD150">
        <v>0</v>
      </c>
      <c r="AE150">
        <v>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29</v>
      </c>
      <c r="AN150">
        <v>0</v>
      </c>
      <c r="AO150">
        <v>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</v>
      </c>
      <c r="BF150">
        <v>0</v>
      </c>
      <c r="BG150">
        <v>0</v>
      </c>
      <c r="BH150">
        <v>0</v>
      </c>
      <c r="BI150">
        <v>7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21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121</v>
      </c>
    </row>
    <row r="151" spans="2:81" x14ac:dyDescent="0.2">
      <c r="B151">
        <v>145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10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4</v>
      </c>
      <c r="AC151">
        <v>0</v>
      </c>
      <c r="AD151">
        <v>0</v>
      </c>
      <c r="AE151">
        <v>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6</v>
      </c>
      <c r="AN151">
        <v>0</v>
      </c>
      <c r="AO151">
        <v>12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</v>
      </c>
      <c r="BF151">
        <v>0</v>
      </c>
      <c r="BG151">
        <v>2</v>
      </c>
      <c r="BH151">
        <v>0</v>
      </c>
      <c r="BI151">
        <v>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95</v>
      </c>
    </row>
    <row r="152" spans="2:81" x14ac:dyDescent="0.2">
      <c r="B152">
        <v>146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12</v>
      </c>
      <c r="AJ152">
        <v>0</v>
      </c>
      <c r="AK152">
        <v>0</v>
      </c>
      <c r="AL152">
        <v>0</v>
      </c>
      <c r="AM152">
        <v>25</v>
      </c>
      <c r="AN152">
        <v>0</v>
      </c>
      <c r="AO152">
        <v>5</v>
      </c>
      <c r="AP152">
        <v>0</v>
      </c>
      <c r="AQ152">
        <v>0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2</v>
      </c>
      <c r="BF152">
        <v>30</v>
      </c>
      <c r="BG152">
        <v>0</v>
      </c>
      <c r="BH152">
        <v>0</v>
      </c>
      <c r="BI152">
        <v>22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159</v>
      </c>
    </row>
    <row r="153" spans="2:81" x14ac:dyDescent="0.2">
      <c r="B153">
        <v>147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45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4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42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9</v>
      </c>
      <c r="BF153">
        <v>0</v>
      </c>
      <c r="BG153">
        <v>0</v>
      </c>
      <c r="BH153">
        <v>0</v>
      </c>
      <c r="BI153">
        <v>10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134</v>
      </c>
    </row>
    <row r="154" spans="2:81" x14ac:dyDescent="0.2">
      <c r="B154">
        <v>148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2</v>
      </c>
      <c r="AC154">
        <v>3</v>
      </c>
      <c r="AD154">
        <v>0</v>
      </c>
      <c r="AE154">
        <v>17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25</v>
      </c>
      <c r="AN154">
        <v>0</v>
      </c>
      <c r="AO154">
        <v>11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3</v>
      </c>
      <c r="BF154">
        <v>6</v>
      </c>
      <c r="BG154">
        <v>0</v>
      </c>
      <c r="BH154">
        <v>0</v>
      </c>
      <c r="BI154">
        <v>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15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6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131</v>
      </c>
    </row>
    <row r="155" spans="2:81" x14ac:dyDescent="0.2">
      <c r="B155">
        <v>149</v>
      </c>
      <c r="C155">
        <v>1</v>
      </c>
      <c r="D155">
        <v>2</v>
      </c>
      <c r="E155">
        <v>0</v>
      </c>
      <c r="F155">
        <v>0</v>
      </c>
      <c r="G155">
        <v>0</v>
      </c>
      <c r="H155">
        <v>25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29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L155">
        <v>0</v>
      </c>
      <c r="AM155">
        <v>30</v>
      </c>
      <c r="AN155">
        <v>0</v>
      </c>
      <c r="AO155">
        <v>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7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109</v>
      </c>
    </row>
    <row r="156" spans="2:81" x14ac:dyDescent="0.2">
      <c r="B156">
        <v>150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17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7</v>
      </c>
      <c r="AN156">
        <v>0</v>
      </c>
      <c r="AO156">
        <v>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35</v>
      </c>
    </row>
    <row r="157" spans="2:81" x14ac:dyDescent="0.2">
      <c r="B157">
        <v>151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29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41</v>
      </c>
    </row>
    <row r="158" spans="2:81" x14ac:dyDescent="0.2">
      <c r="B158">
        <v>152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8</v>
      </c>
      <c r="AF158">
        <v>0</v>
      </c>
      <c r="AG158">
        <v>2</v>
      </c>
      <c r="AH158">
        <v>0</v>
      </c>
      <c r="AI158">
        <v>0</v>
      </c>
      <c r="AJ158">
        <v>0</v>
      </c>
      <c r="AK158">
        <v>2</v>
      </c>
      <c r="AL158">
        <v>0</v>
      </c>
      <c r="AM158">
        <v>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47</v>
      </c>
    </row>
    <row r="159" spans="2:81" x14ac:dyDescent="0.2">
      <c r="B159">
        <v>153</v>
      </c>
      <c r="C159">
        <v>2</v>
      </c>
      <c r="D159">
        <v>0</v>
      </c>
      <c r="E159">
        <v>0</v>
      </c>
      <c r="F159">
        <v>1</v>
      </c>
      <c r="G159">
        <v>0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6</v>
      </c>
      <c r="AJ159">
        <v>0</v>
      </c>
      <c r="AK159">
        <v>2</v>
      </c>
      <c r="AL159">
        <v>0</v>
      </c>
      <c r="AM159">
        <v>4</v>
      </c>
      <c r="AN159">
        <v>0</v>
      </c>
      <c r="AO159">
        <v>2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4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39</v>
      </c>
    </row>
    <row r="160" spans="2:81" x14ac:dyDescent="0.2">
      <c r="B160">
        <v>154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6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13</v>
      </c>
      <c r="AN160">
        <v>0</v>
      </c>
      <c r="AO160">
        <v>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9</v>
      </c>
      <c r="BG160">
        <v>0</v>
      </c>
      <c r="BH160">
        <v>0</v>
      </c>
      <c r="BI160">
        <v>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35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82</v>
      </c>
    </row>
    <row r="161" spans="2:81" x14ac:dyDescent="0.2">
      <c r="B161">
        <v>155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19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2</v>
      </c>
      <c r="AF161">
        <v>0</v>
      </c>
      <c r="AG161">
        <v>0</v>
      </c>
      <c r="AH161">
        <v>2</v>
      </c>
      <c r="AI161">
        <v>0</v>
      </c>
      <c r="AJ161">
        <v>0</v>
      </c>
      <c r="AK161">
        <v>1</v>
      </c>
      <c r="AL161">
        <v>0</v>
      </c>
      <c r="AM161">
        <v>12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30</v>
      </c>
      <c r="BG161">
        <v>0</v>
      </c>
      <c r="BH161">
        <v>1</v>
      </c>
      <c r="BI161">
        <v>6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102</v>
      </c>
    </row>
    <row r="162" spans="2:81" x14ac:dyDescent="0.2">
      <c r="B162">
        <v>156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</v>
      </c>
      <c r="AJ162">
        <v>2</v>
      </c>
      <c r="AK162">
        <v>0</v>
      </c>
      <c r="AL162">
        <v>0</v>
      </c>
      <c r="AM162">
        <v>77</v>
      </c>
      <c r="AN162">
        <v>0</v>
      </c>
      <c r="AO162">
        <v>12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2</v>
      </c>
      <c r="BJ162">
        <v>0</v>
      </c>
      <c r="BK162">
        <v>0</v>
      </c>
      <c r="BL162">
        <v>2</v>
      </c>
      <c r="BM162">
        <v>0</v>
      </c>
      <c r="BN162">
        <v>0</v>
      </c>
      <c r="BO162">
        <v>23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140</v>
      </c>
    </row>
    <row r="163" spans="2:81" x14ac:dyDescent="0.2">
      <c r="B163">
        <v>157</v>
      </c>
      <c r="C163">
        <v>4</v>
      </c>
      <c r="D163">
        <v>0</v>
      </c>
      <c r="E163">
        <v>0</v>
      </c>
      <c r="F163">
        <v>0</v>
      </c>
      <c r="G163">
        <v>1</v>
      </c>
      <c r="H163">
        <v>7</v>
      </c>
      <c r="I163">
        <v>0</v>
      </c>
      <c r="J163">
        <v>0</v>
      </c>
      <c r="K163">
        <v>0</v>
      </c>
      <c r="L163">
        <v>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</v>
      </c>
      <c r="AI163">
        <v>9</v>
      </c>
      <c r="AJ163">
        <v>0</v>
      </c>
      <c r="AK163">
        <v>0</v>
      </c>
      <c r="AL163">
        <v>0</v>
      </c>
      <c r="AM163">
        <v>15</v>
      </c>
      <c r="AN163">
        <v>0</v>
      </c>
      <c r="AO163">
        <v>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12</v>
      </c>
      <c r="BJ163">
        <v>0</v>
      </c>
      <c r="BK163">
        <v>0</v>
      </c>
      <c r="BL163">
        <v>3</v>
      </c>
      <c r="BM163">
        <v>0</v>
      </c>
      <c r="BN163">
        <v>0</v>
      </c>
      <c r="BO163">
        <v>22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84</v>
      </c>
    </row>
    <row r="164" spans="2:81" x14ac:dyDescent="0.2">
      <c r="B164">
        <v>158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17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</v>
      </c>
      <c r="AJ164">
        <v>4</v>
      </c>
      <c r="AK164">
        <v>0</v>
      </c>
      <c r="AL164">
        <v>0</v>
      </c>
      <c r="AM164">
        <v>19</v>
      </c>
      <c r="AN164">
        <v>0</v>
      </c>
      <c r="AO164">
        <v>14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5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89</v>
      </c>
    </row>
    <row r="165" spans="2:81" x14ac:dyDescent="0.2">
      <c r="B165">
        <v>159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12</v>
      </c>
      <c r="I165">
        <v>0</v>
      </c>
      <c r="J165">
        <v>0</v>
      </c>
      <c r="K165">
        <v>0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25</v>
      </c>
      <c r="AJ165">
        <v>2</v>
      </c>
      <c r="AK165">
        <v>0</v>
      </c>
      <c r="AL165">
        <v>0</v>
      </c>
      <c r="AM165">
        <v>60</v>
      </c>
      <c r="AN165">
        <v>0</v>
      </c>
      <c r="AO165">
        <v>12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35</v>
      </c>
      <c r="BG165">
        <v>0</v>
      </c>
      <c r="BH165">
        <v>0</v>
      </c>
      <c r="BI165">
        <v>5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11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170</v>
      </c>
    </row>
    <row r="166" spans="2:81" x14ac:dyDescent="0.2">
      <c r="B166">
        <v>160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28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4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12</v>
      </c>
      <c r="AJ166">
        <v>8</v>
      </c>
      <c r="AK166">
        <v>0</v>
      </c>
      <c r="AL166">
        <v>0</v>
      </c>
      <c r="AM166">
        <v>20</v>
      </c>
      <c r="AN166">
        <v>0</v>
      </c>
      <c r="AO166">
        <v>11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110</v>
      </c>
    </row>
    <row r="167" spans="2:81" x14ac:dyDescent="0.2">
      <c r="B167">
        <v>161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</v>
      </c>
      <c r="AJ167">
        <v>3</v>
      </c>
      <c r="AK167">
        <v>0</v>
      </c>
      <c r="AL167">
        <v>0</v>
      </c>
      <c r="AM167">
        <v>24</v>
      </c>
      <c r="AN167">
        <v>0</v>
      </c>
      <c r="AO167">
        <v>10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5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54</v>
      </c>
    </row>
    <row r="168" spans="2:81" x14ac:dyDescent="0.2">
      <c r="B168">
        <v>162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3</v>
      </c>
      <c r="AF168">
        <v>0</v>
      </c>
      <c r="AG168">
        <v>1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34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2</v>
      </c>
      <c r="BM168">
        <v>0</v>
      </c>
      <c r="BN168">
        <v>0</v>
      </c>
      <c r="BO168">
        <v>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67</v>
      </c>
    </row>
    <row r="169" spans="2:81" x14ac:dyDescent="0.2">
      <c r="B169">
        <v>163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28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60</v>
      </c>
    </row>
    <row r="170" spans="2:81" x14ac:dyDescent="0.2">
      <c r="B170">
        <v>164</v>
      </c>
      <c r="C170">
        <v>0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16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3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34</v>
      </c>
    </row>
    <row r="171" spans="2:81" x14ac:dyDescent="0.2">
      <c r="B171">
        <v>165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35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8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60</v>
      </c>
    </row>
    <row r="172" spans="2:81" x14ac:dyDescent="0.2">
      <c r="B172">
        <v>166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100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114</v>
      </c>
    </row>
    <row r="173" spans="2:81" x14ac:dyDescent="0.2">
      <c r="B173">
        <v>167</v>
      </c>
      <c r="C173">
        <v>0</v>
      </c>
      <c r="D173">
        <v>0</v>
      </c>
      <c r="E173">
        <v>0</v>
      </c>
      <c r="F173">
        <v>1</v>
      </c>
      <c r="G173">
        <v>3</v>
      </c>
      <c r="H173">
        <v>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100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131</v>
      </c>
    </row>
    <row r="174" spans="2:81" x14ac:dyDescent="0.2">
      <c r="B174">
        <v>168</v>
      </c>
      <c r="C174">
        <v>2</v>
      </c>
      <c r="D174">
        <v>0</v>
      </c>
      <c r="E174">
        <v>0</v>
      </c>
      <c r="F174">
        <v>2</v>
      </c>
      <c r="G174">
        <v>1</v>
      </c>
      <c r="H174">
        <v>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18</v>
      </c>
    </row>
    <row r="175" spans="2:81" x14ac:dyDescent="0.2">
      <c r="B175">
        <v>169</v>
      </c>
      <c r="C175">
        <v>7</v>
      </c>
      <c r="D175">
        <v>1</v>
      </c>
      <c r="E175">
        <v>0</v>
      </c>
      <c r="F175">
        <v>2</v>
      </c>
      <c r="G175">
        <v>0</v>
      </c>
      <c r="H175">
        <v>50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3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10</v>
      </c>
      <c r="AN175">
        <v>0</v>
      </c>
      <c r="AO175">
        <v>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20</v>
      </c>
      <c r="BG175">
        <v>0</v>
      </c>
      <c r="BH175">
        <v>0</v>
      </c>
      <c r="BI175">
        <v>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24</v>
      </c>
      <c r="BP175">
        <v>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137</v>
      </c>
    </row>
    <row r="176" spans="2:81" x14ac:dyDescent="0.2">
      <c r="B176">
        <v>170</v>
      </c>
      <c r="C176">
        <v>1</v>
      </c>
      <c r="D176">
        <v>2</v>
      </c>
      <c r="E176">
        <v>0</v>
      </c>
      <c r="F176">
        <v>2</v>
      </c>
      <c r="G176">
        <v>0</v>
      </c>
      <c r="H176">
        <v>22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7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46</v>
      </c>
      <c r="BP176">
        <v>3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125</v>
      </c>
    </row>
    <row r="177" spans="2:81" x14ac:dyDescent="0.2">
      <c r="B177">
        <v>171</v>
      </c>
      <c r="C177">
        <v>0</v>
      </c>
      <c r="D177">
        <v>0</v>
      </c>
      <c r="E177">
        <v>0</v>
      </c>
      <c r="F177">
        <v>1</v>
      </c>
      <c r="G177">
        <v>2</v>
      </c>
      <c r="H177">
        <v>10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11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7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34</v>
      </c>
    </row>
    <row r="178" spans="2:81" x14ac:dyDescent="0.2">
      <c r="B178">
        <v>172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59</v>
      </c>
      <c r="AN178">
        <v>0</v>
      </c>
      <c r="AO178">
        <v>4</v>
      </c>
      <c r="AP178">
        <v>0</v>
      </c>
      <c r="AQ178">
        <v>0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84</v>
      </c>
    </row>
    <row r="179" spans="2:81" x14ac:dyDescent="0.2">
      <c r="B179">
        <v>173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0</v>
      </c>
      <c r="AH179">
        <v>3</v>
      </c>
      <c r="AI179">
        <v>0</v>
      </c>
      <c r="AJ179">
        <v>0</v>
      </c>
      <c r="AK179">
        <v>0</v>
      </c>
      <c r="AL179">
        <v>0</v>
      </c>
      <c r="AM179">
        <v>50</v>
      </c>
      <c r="AN179">
        <v>0</v>
      </c>
      <c r="AO179">
        <v>6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3</v>
      </c>
      <c r="BF179">
        <v>10</v>
      </c>
      <c r="BG179">
        <v>0</v>
      </c>
      <c r="BH179">
        <v>0</v>
      </c>
      <c r="BI179">
        <v>6</v>
      </c>
      <c r="BJ179">
        <v>0</v>
      </c>
      <c r="BK179">
        <v>4</v>
      </c>
      <c r="BL179">
        <v>0</v>
      </c>
      <c r="BM179">
        <v>0</v>
      </c>
      <c r="BN179">
        <v>0</v>
      </c>
      <c r="BO179">
        <v>24</v>
      </c>
      <c r="BP179">
        <v>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119</v>
      </c>
    </row>
    <row r="180" spans="2:81" x14ac:dyDescent="0.2">
      <c r="B180">
        <v>174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0</v>
      </c>
      <c r="AI180">
        <v>6</v>
      </c>
      <c r="AJ180">
        <v>0</v>
      </c>
      <c r="AK180">
        <v>0</v>
      </c>
      <c r="AL180">
        <v>0</v>
      </c>
      <c r="AM180">
        <v>69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87</v>
      </c>
    </row>
    <row r="181" spans="2:81" x14ac:dyDescent="0.2">
      <c r="B181">
        <v>175</v>
      </c>
      <c r="C181">
        <v>4</v>
      </c>
      <c r="D181">
        <v>3</v>
      </c>
      <c r="E181">
        <v>0</v>
      </c>
      <c r="F181">
        <v>0</v>
      </c>
      <c r="G181">
        <v>0</v>
      </c>
      <c r="H181">
        <v>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4</v>
      </c>
      <c r="AC181">
        <v>7</v>
      </c>
      <c r="AD181">
        <v>0</v>
      </c>
      <c r="AE181">
        <v>0</v>
      </c>
      <c r="AF181">
        <v>0</v>
      </c>
      <c r="AG181">
        <v>0</v>
      </c>
      <c r="AH181">
        <v>3</v>
      </c>
      <c r="AI181">
        <v>0</v>
      </c>
      <c r="AJ181">
        <v>0</v>
      </c>
      <c r="AK181">
        <v>0</v>
      </c>
      <c r="AL181">
        <v>0</v>
      </c>
      <c r="AM181">
        <v>20</v>
      </c>
      <c r="AN181">
        <v>0</v>
      </c>
      <c r="AO181">
        <v>3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4</v>
      </c>
      <c r="BE181">
        <v>0</v>
      </c>
      <c r="BF181">
        <v>11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1</v>
      </c>
      <c r="BN181">
        <v>0</v>
      </c>
      <c r="BO181">
        <v>23</v>
      </c>
      <c r="BP181">
        <v>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107</v>
      </c>
    </row>
    <row r="182" spans="2:81" x14ac:dyDescent="0.2">
      <c r="B182">
        <v>176</v>
      </c>
      <c r="C182">
        <v>3</v>
      </c>
      <c r="D182">
        <v>0</v>
      </c>
      <c r="E182">
        <v>0</v>
      </c>
      <c r="F182">
        <v>0</v>
      </c>
      <c r="G182">
        <v>0</v>
      </c>
      <c r="H182">
        <v>10</v>
      </c>
      <c r="I182">
        <v>0</v>
      </c>
      <c r="J182">
        <v>0</v>
      </c>
      <c r="K182">
        <v>0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4</v>
      </c>
      <c r="Z182">
        <v>0</v>
      </c>
      <c r="AA182">
        <v>6</v>
      </c>
      <c r="AB182">
        <v>3</v>
      </c>
      <c r="AC182">
        <v>11</v>
      </c>
      <c r="AD182">
        <v>0</v>
      </c>
      <c r="AE182">
        <v>2</v>
      </c>
      <c r="AF182">
        <v>0</v>
      </c>
      <c r="AG182">
        <v>0</v>
      </c>
      <c r="AH182">
        <v>4</v>
      </c>
      <c r="AI182">
        <v>0</v>
      </c>
      <c r="AJ182">
        <v>0</v>
      </c>
      <c r="AK182">
        <v>0</v>
      </c>
      <c r="AL182">
        <v>0</v>
      </c>
      <c r="AM182">
        <v>19</v>
      </c>
      <c r="AN182">
        <v>0</v>
      </c>
      <c r="AO182">
        <v>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29</v>
      </c>
      <c r="BG182">
        <v>2</v>
      </c>
      <c r="BH182">
        <v>0</v>
      </c>
      <c r="BI182">
        <v>3</v>
      </c>
      <c r="BJ182">
        <v>0</v>
      </c>
      <c r="BK182">
        <v>2</v>
      </c>
      <c r="BL182">
        <v>0</v>
      </c>
      <c r="BM182">
        <v>0</v>
      </c>
      <c r="BN182">
        <v>0</v>
      </c>
      <c r="BO182">
        <v>24</v>
      </c>
      <c r="BP182">
        <v>5</v>
      </c>
      <c r="BQ182">
        <v>0</v>
      </c>
      <c r="BR182">
        <v>0</v>
      </c>
      <c r="BS182">
        <v>0</v>
      </c>
      <c r="BT182">
        <v>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142</v>
      </c>
    </row>
    <row r="183" spans="2:81" x14ac:dyDescent="0.2">
      <c r="B183">
        <v>177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12</v>
      </c>
      <c r="I183">
        <v>0</v>
      </c>
      <c r="J183">
        <v>0</v>
      </c>
      <c r="K183">
        <v>0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</v>
      </c>
      <c r="AC183">
        <v>2</v>
      </c>
      <c r="AD183">
        <v>0</v>
      </c>
      <c r="AE183">
        <v>10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20</v>
      </c>
      <c r="AN183">
        <v>0</v>
      </c>
      <c r="AO183">
        <v>12</v>
      </c>
      <c r="AP183">
        <v>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11</v>
      </c>
      <c r="BF183">
        <v>14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7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100</v>
      </c>
    </row>
    <row r="184" spans="2:81" x14ac:dyDescent="0.2">
      <c r="B184">
        <v>178</v>
      </c>
      <c r="C184">
        <v>3</v>
      </c>
      <c r="D184">
        <v>4</v>
      </c>
      <c r="E184">
        <v>0</v>
      </c>
      <c r="F184">
        <v>0</v>
      </c>
      <c r="G184">
        <v>0</v>
      </c>
      <c r="H184">
        <v>17</v>
      </c>
      <c r="I184">
        <v>0</v>
      </c>
      <c r="J184">
        <v>0</v>
      </c>
      <c r="K184">
        <v>0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7</v>
      </c>
      <c r="AJ184">
        <v>0</v>
      </c>
      <c r="AK184">
        <v>0</v>
      </c>
      <c r="AL184">
        <v>0</v>
      </c>
      <c r="AM184">
        <v>31</v>
      </c>
      <c r="AN184">
        <v>0</v>
      </c>
      <c r="AO184">
        <v>11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2</v>
      </c>
      <c r="BM184">
        <v>0</v>
      </c>
      <c r="BN184">
        <v>0</v>
      </c>
      <c r="BO184">
        <v>14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102</v>
      </c>
    </row>
    <row r="185" spans="2:81" x14ac:dyDescent="0.2">
      <c r="B185">
        <v>179</v>
      </c>
      <c r="C185">
        <v>5</v>
      </c>
      <c r="D185">
        <v>0</v>
      </c>
      <c r="E185">
        <v>0</v>
      </c>
      <c r="F185">
        <v>0</v>
      </c>
      <c r="G185">
        <v>0</v>
      </c>
      <c r="H185">
        <v>25</v>
      </c>
      <c r="I185">
        <v>0</v>
      </c>
      <c r="J185">
        <v>0</v>
      </c>
      <c r="K185">
        <v>0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6</v>
      </c>
      <c r="AD185">
        <v>0</v>
      </c>
      <c r="AE185">
        <v>9</v>
      </c>
      <c r="AF185">
        <v>0</v>
      </c>
      <c r="AG185">
        <v>0</v>
      </c>
      <c r="AH185">
        <v>0</v>
      </c>
      <c r="AI185">
        <v>8</v>
      </c>
      <c r="AJ185">
        <v>0</v>
      </c>
      <c r="AK185">
        <v>0</v>
      </c>
      <c r="AL185">
        <v>0</v>
      </c>
      <c r="AM185">
        <v>10</v>
      </c>
      <c r="AN185">
        <v>0</v>
      </c>
      <c r="AO185">
        <v>24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3</v>
      </c>
      <c r="BF185">
        <v>24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1</v>
      </c>
      <c r="BM185">
        <v>0</v>
      </c>
      <c r="BN185">
        <v>0</v>
      </c>
      <c r="BO185">
        <v>13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134</v>
      </c>
    </row>
    <row r="186" spans="2:81" x14ac:dyDescent="0.2">
      <c r="B186">
        <v>180</v>
      </c>
      <c r="C186">
        <v>2</v>
      </c>
      <c r="D186">
        <v>3</v>
      </c>
      <c r="E186">
        <v>0</v>
      </c>
      <c r="F186">
        <v>0</v>
      </c>
      <c r="G186">
        <v>0</v>
      </c>
      <c r="H186">
        <v>20</v>
      </c>
      <c r="I186">
        <v>0</v>
      </c>
      <c r="J186">
        <v>0</v>
      </c>
      <c r="K186">
        <v>0</v>
      </c>
      <c r="L186">
        <v>34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</v>
      </c>
      <c r="AC186">
        <v>6</v>
      </c>
      <c r="AD186">
        <v>0</v>
      </c>
      <c r="AE186">
        <v>6</v>
      </c>
      <c r="AF186">
        <v>0</v>
      </c>
      <c r="AG186">
        <v>2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15</v>
      </c>
      <c r="AN186">
        <v>0</v>
      </c>
      <c r="AO186">
        <v>10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</v>
      </c>
      <c r="BF186">
        <v>41</v>
      </c>
      <c r="BG186">
        <v>2</v>
      </c>
      <c r="BH186">
        <v>0</v>
      </c>
      <c r="BI186">
        <v>6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12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138</v>
      </c>
    </row>
    <row r="187" spans="2:81" x14ac:dyDescent="0.2">
      <c r="B187">
        <v>181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25</v>
      </c>
      <c r="I187">
        <v>0</v>
      </c>
      <c r="J187">
        <v>0</v>
      </c>
      <c r="K187">
        <v>0</v>
      </c>
      <c r="L187">
        <v>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8</v>
      </c>
      <c r="AF187">
        <v>0</v>
      </c>
      <c r="AG187">
        <v>0</v>
      </c>
      <c r="AH187">
        <v>3</v>
      </c>
      <c r="AI187">
        <v>0</v>
      </c>
      <c r="AJ187">
        <v>0</v>
      </c>
      <c r="AK187">
        <v>0</v>
      </c>
      <c r="AL187">
        <v>0</v>
      </c>
      <c r="AM187">
        <v>23</v>
      </c>
      <c r="AN187">
        <v>0</v>
      </c>
      <c r="AO187">
        <v>14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4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122</v>
      </c>
    </row>
    <row r="188" spans="2:81" x14ac:dyDescent="0.2">
      <c r="B188">
        <v>182</v>
      </c>
      <c r="C188">
        <v>8</v>
      </c>
      <c r="D188">
        <v>0</v>
      </c>
      <c r="E188">
        <v>0</v>
      </c>
      <c r="F188">
        <v>0</v>
      </c>
      <c r="G188">
        <v>0</v>
      </c>
      <c r="H188">
        <v>10</v>
      </c>
      <c r="I188">
        <v>0</v>
      </c>
      <c r="J188">
        <v>0</v>
      </c>
      <c r="K188">
        <v>1</v>
      </c>
      <c r="L188">
        <v>6</v>
      </c>
      <c r="M188">
        <v>0</v>
      </c>
      <c r="N188">
        <v>0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12</v>
      </c>
      <c r="AN188">
        <v>0</v>
      </c>
      <c r="AO188">
        <v>21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25</v>
      </c>
      <c r="BG188">
        <v>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105</v>
      </c>
    </row>
    <row r="189" spans="2:81" x14ac:dyDescent="0.2">
      <c r="B189">
        <v>183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48</v>
      </c>
      <c r="I189">
        <v>0</v>
      </c>
      <c r="J189">
        <v>0</v>
      </c>
      <c r="K189">
        <v>0</v>
      </c>
      <c r="L189">
        <v>12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2</v>
      </c>
      <c r="AD189">
        <v>0</v>
      </c>
      <c r="AE189">
        <v>3</v>
      </c>
      <c r="AF189">
        <v>0</v>
      </c>
      <c r="AG189">
        <v>1</v>
      </c>
      <c r="AH189">
        <v>0</v>
      </c>
      <c r="AI189">
        <v>9</v>
      </c>
      <c r="AJ189">
        <v>0</v>
      </c>
      <c r="AK189">
        <v>0</v>
      </c>
      <c r="AL189">
        <v>0</v>
      </c>
      <c r="AM189">
        <v>6</v>
      </c>
      <c r="AN189">
        <v>0</v>
      </c>
      <c r="AO189">
        <v>13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30</v>
      </c>
      <c r="BG189">
        <v>0</v>
      </c>
      <c r="BH189">
        <v>0</v>
      </c>
      <c r="BI189">
        <v>13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24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164</v>
      </c>
    </row>
    <row r="190" spans="2:81" x14ac:dyDescent="0.2">
      <c r="B190">
        <v>184</v>
      </c>
      <c r="C190">
        <v>0</v>
      </c>
      <c r="D190">
        <v>2</v>
      </c>
      <c r="E190">
        <v>0</v>
      </c>
      <c r="F190">
        <v>0</v>
      </c>
      <c r="G190">
        <v>1</v>
      </c>
      <c r="H190">
        <v>35</v>
      </c>
      <c r="I190">
        <v>0</v>
      </c>
      <c r="J190">
        <v>0</v>
      </c>
      <c r="K190">
        <v>1</v>
      </c>
      <c r="L190">
        <v>12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3</v>
      </c>
      <c r="AF190">
        <v>0</v>
      </c>
      <c r="AG190">
        <v>0</v>
      </c>
      <c r="AH190">
        <v>1</v>
      </c>
      <c r="AI190">
        <v>4</v>
      </c>
      <c r="AJ190">
        <v>1</v>
      </c>
      <c r="AK190">
        <v>0</v>
      </c>
      <c r="AL190">
        <v>0</v>
      </c>
      <c r="AM190">
        <v>16</v>
      </c>
      <c r="AN190">
        <v>0</v>
      </c>
      <c r="AO190">
        <v>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14</v>
      </c>
      <c r="BG190">
        <v>2</v>
      </c>
      <c r="BH190">
        <v>0</v>
      </c>
      <c r="BI190">
        <v>13</v>
      </c>
      <c r="BJ190">
        <v>0</v>
      </c>
      <c r="BK190">
        <v>2</v>
      </c>
      <c r="BL190">
        <v>1</v>
      </c>
      <c r="BM190">
        <v>0</v>
      </c>
      <c r="BN190">
        <v>0</v>
      </c>
      <c r="BO190">
        <v>20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137</v>
      </c>
    </row>
    <row r="191" spans="2:81" x14ac:dyDescent="0.2">
      <c r="B191">
        <v>185</v>
      </c>
      <c r="C191">
        <v>0</v>
      </c>
      <c r="D191">
        <v>2</v>
      </c>
      <c r="E191">
        <v>0</v>
      </c>
      <c r="F191">
        <v>0</v>
      </c>
      <c r="G191">
        <v>0</v>
      </c>
      <c r="H191">
        <v>35</v>
      </c>
      <c r="I191">
        <v>0</v>
      </c>
      <c r="J191">
        <v>0</v>
      </c>
      <c r="K191">
        <v>7</v>
      </c>
      <c r="L191">
        <v>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12</v>
      </c>
      <c r="AN191">
        <v>0</v>
      </c>
      <c r="AO191">
        <v>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5</v>
      </c>
      <c r="BF191">
        <v>0</v>
      </c>
      <c r="BG191">
        <v>8</v>
      </c>
      <c r="BH191">
        <v>0</v>
      </c>
      <c r="BI191">
        <v>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8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101</v>
      </c>
    </row>
    <row r="192" spans="2:81" x14ac:dyDescent="0.2">
      <c r="B192">
        <v>186</v>
      </c>
      <c r="C192">
        <v>5</v>
      </c>
      <c r="D192">
        <v>1</v>
      </c>
      <c r="E192">
        <v>0</v>
      </c>
      <c r="F192">
        <v>0</v>
      </c>
      <c r="G192">
        <v>0</v>
      </c>
      <c r="H192">
        <v>20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13</v>
      </c>
      <c r="AN192">
        <v>0</v>
      </c>
      <c r="AO192">
        <v>14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0</v>
      </c>
      <c r="BG192">
        <v>0</v>
      </c>
      <c r="BH192">
        <v>0</v>
      </c>
      <c r="BI192">
        <v>4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84</v>
      </c>
    </row>
    <row r="193" spans="2:81" x14ac:dyDescent="0.2">
      <c r="B193">
        <v>187</v>
      </c>
      <c r="C193">
        <v>4</v>
      </c>
      <c r="D193">
        <v>0</v>
      </c>
      <c r="E193">
        <v>0</v>
      </c>
      <c r="F193">
        <v>0</v>
      </c>
      <c r="G193">
        <v>0</v>
      </c>
      <c r="H193">
        <v>13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10</v>
      </c>
      <c r="AJ193">
        <v>1</v>
      </c>
      <c r="AK193">
        <v>0</v>
      </c>
      <c r="AL193">
        <v>0</v>
      </c>
      <c r="AM193">
        <v>12</v>
      </c>
      <c r="AN193">
        <v>0</v>
      </c>
      <c r="AO193">
        <v>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63</v>
      </c>
    </row>
    <row r="194" spans="2:81" x14ac:dyDescent="0.2">
      <c r="B194">
        <v>188</v>
      </c>
      <c r="C194">
        <v>3</v>
      </c>
      <c r="D194">
        <v>0</v>
      </c>
      <c r="E194">
        <v>0</v>
      </c>
      <c r="F194">
        <v>0</v>
      </c>
      <c r="G194">
        <v>0</v>
      </c>
      <c r="H194">
        <v>22</v>
      </c>
      <c r="I194">
        <v>0</v>
      </c>
      <c r="J194">
        <v>0</v>
      </c>
      <c r="K194">
        <v>0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</v>
      </c>
      <c r="AJ194">
        <v>0</v>
      </c>
      <c r="AK194">
        <v>0</v>
      </c>
      <c r="AL194">
        <v>0</v>
      </c>
      <c r="AM194">
        <v>16</v>
      </c>
      <c r="AN194">
        <v>0</v>
      </c>
      <c r="AO194">
        <v>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56</v>
      </c>
    </row>
    <row r="195" spans="2:81" x14ac:dyDescent="0.2">
      <c r="B195">
        <v>189</v>
      </c>
      <c r="C195">
        <v>6</v>
      </c>
      <c r="D195">
        <v>4</v>
      </c>
      <c r="E195">
        <v>0</v>
      </c>
      <c r="F195">
        <v>0</v>
      </c>
      <c r="G195">
        <v>1</v>
      </c>
      <c r="H195">
        <v>25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13</v>
      </c>
      <c r="AJ195">
        <v>0</v>
      </c>
      <c r="AK195">
        <v>0</v>
      </c>
      <c r="AL195">
        <v>0</v>
      </c>
      <c r="AM195">
        <v>42</v>
      </c>
      <c r="AN195">
        <v>0</v>
      </c>
      <c r="AO195">
        <v>14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8</v>
      </c>
      <c r="BF195">
        <v>12</v>
      </c>
      <c r="BG195">
        <v>6</v>
      </c>
      <c r="BH195">
        <v>0</v>
      </c>
      <c r="BI195">
        <v>6</v>
      </c>
      <c r="BJ195">
        <v>1</v>
      </c>
      <c r="BK195">
        <v>0</v>
      </c>
      <c r="BL195">
        <v>1</v>
      </c>
      <c r="BM195">
        <v>0</v>
      </c>
      <c r="BN195">
        <v>0</v>
      </c>
      <c r="BO195">
        <v>21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179</v>
      </c>
    </row>
    <row r="196" spans="2:81" x14ac:dyDescent="0.2">
      <c r="B196">
        <v>190</v>
      </c>
      <c r="C196">
        <v>4</v>
      </c>
      <c r="D196">
        <v>0</v>
      </c>
      <c r="E196">
        <v>0</v>
      </c>
      <c r="F196">
        <v>0</v>
      </c>
      <c r="G196">
        <v>0</v>
      </c>
      <c r="H196">
        <v>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14</v>
      </c>
      <c r="AN196">
        <v>0</v>
      </c>
      <c r="AO196">
        <v>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7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2</v>
      </c>
      <c r="BN196">
        <v>0</v>
      </c>
      <c r="BO196">
        <v>9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53</v>
      </c>
    </row>
    <row r="197" spans="2:81" x14ac:dyDescent="0.2">
      <c r="B197">
        <v>191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11</v>
      </c>
      <c r="AJ197">
        <v>1</v>
      </c>
      <c r="AK197">
        <v>0</v>
      </c>
      <c r="AL197">
        <v>0</v>
      </c>
      <c r="AM197">
        <v>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54</v>
      </c>
    </row>
    <row r="198" spans="2:81" x14ac:dyDescent="0.2">
      <c r="B198">
        <v>192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10</v>
      </c>
      <c r="AJ198">
        <v>3</v>
      </c>
      <c r="AK198">
        <v>0</v>
      </c>
      <c r="AL198">
        <v>0</v>
      </c>
      <c r="AM198">
        <v>51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96</v>
      </c>
    </row>
    <row r="199" spans="2:81" x14ac:dyDescent="0.2">
      <c r="B199">
        <v>193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0</v>
      </c>
      <c r="AL199">
        <v>0</v>
      </c>
      <c r="AM199">
        <v>44</v>
      </c>
      <c r="AN199">
        <v>0</v>
      </c>
      <c r="AO199">
        <v>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6</v>
      </c>
      <c r="BF199">
        <v>23</v>
      </c>
      <c r="BG199">
        <v>0</v>
      </c>
      <c r="BH199">
        <v>1</v>
      </c>
      <c r="BI199">
        <v>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91</v>
      </c>
    </row>
    <row r="200" spans="2:81" x14ac:dyDescent="0.2">
      <c r="B200">
        <v>194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8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</v>
      </c>
      <c r="AJ200">
        <v>3</v>
      </c>
      <c r="AK200">
        <v>0</v>
      </c>
      <c r="AL200">
        <v>0</v>
      </c>
      <c r="AM200">
        <v>32</v>
      </c>
      <c r="AN200">
        <v>0</v>
      </c>
      <c r="AO200">
        <v>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54</v>
      </c>
    </row>
    <row r="201" spans="2:81" x14ac:dyDescent="0.2">
      <c r="B201">
        <v>195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9</v>
      </c>
      <c r="AJ201">
        <v>1</v>
      </c>
      <c r="AK201">
        <v>0</v>
      </c>
      <c r="AL201">
        <v>0</v>
      </c>
      <c r="AM201">
        <v>48</v>
      </c>
      <c r="AN201">
        <v>0</v>
      </c>
      <c r="AO201">
        <v>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6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75</v>
      </c>
    </row>
    <row r="202" spans="2:81" x14ac:dyDescent="0.2">
      <c r="B202">
        <v>196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10</v>
      </c>
      <c r="AJ202">
        <v>7</v>
      </c>
      <c r="AK202">
        <v>0</v>
      </c>
      <c r="AL202">
        <v>0</v>
      </c>
      <c r="AM202">
        <v>32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65</v>
      </c>
    </row>
    <row r="203" spans="2:81" x14ac:dyDescent="0.2">
      <c r="B203">
        <v>197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15</v>
      </c>
      <c r="AJ203">
        <v>0</v>
      </c>
      <c r="AK203">
        <v>0</v>
      </c>
      <c r="AL203">
        <v>0</v>
      </c>
      <c r="AM203">
        <v>48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69</v>
      </c>
    </row>
    <row r="204" spans="2:81" x14ac:dyDescent="0.2">
      <c r="B204">
        <v>198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14</v>
      </c>
      <c r="AJ204">
        <v>4</v>
      </c>
      <c r="AK204">
        <v>0</v>
      </c>
      <c r="AL204">
        <v>0</v>
      </c>
      <c r="AM204">
        <v>27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57</v>
      </c>
    </row>
    <row r="205" spans="2:81" x14ac:dyDescent="0.2">
      <c r="B205">
        <v>199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8</v>
      </c>
      <c r="AJ205">
        <v>3</v>
      </c>
      <c r="AK205">
        <v>0</v>
      </c>
      <c r="AL205">
        <v>0</v>
      </c>
      <c r="AM205">
        <v>46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5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26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115</v>
      </c>
    </row>
    <row r="206" spans="2:81" x14ac:dyDescent="0.2">
      <c r="B206">
        <v>200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8</v>
      </c>
      <c r="I206">
        <v>0</v>
      </c>
      <c r="J206">
        <v>0</v>
      </c>
      <c r="K206">
        <v>0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3</v>
      </c>
      <c r="AJ206">
        <v>0</v>
      </c>
      <c r="AK206">
        <v>0</v>
      </c>
      <c r="AL206">
        <v>0</v>
      </c>
      <c r="AM206">
        <v>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46</v>
      </c>
    </row>
    <row r="207" spans="2:81" x14ac:dyDescent="0.2">
      <c r="B207">
        <v>201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16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3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11</v>
      </c>
      <c r="AJ207">
        <v>2</v>
      </c>
      <c r="AK207">
        <v>0</v>
      </c>
      <c r="AL207">
        <v>0</v>
      </c>
      <c r="AM207">
        <v>0</v>
      </c>
      <c r="AN207">
        <v>0</v>
      </c>
      <c r="AO207">
        <v>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</v>
      </c>
      <c r="BF207">
        <v>10</v>
      </c>
      <c r="BG207">
        <v>0</v>
      </c>
      <c r="BH207">
        <v>0</v>
      </c>
      <c r="BI207">
        <v>11</v>
      </c>
      <c r="BJ207">
        <v>1</v>
      </c>
      <c r="BK207">
        <v>2</v>
      </c>
      <c r="BL207">
        <v>0</v>
      </c>
      <c r="BM207">
        <v>0</v>
      </c>
      <c r="BN207">
        <v>0</v>
      </c>
      <c r="BO207">
        <v>28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104</v>
      </c>
    </row>
    <row r="208" spans="2:81" x14ac:dyDescent="0.2">
      <c r="B208">
        <v>202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11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6</v>
      </c>
      <c r="AJ208">
        <v>1</v>
      </c>
      <c r="AK208">
        <v>1</v>
      </c>
      <c r="AL208">
        <v>0</v>
      </c>
      <c r="AM208">
        <v>17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</v>
      </c>
      <c r="BF208">
        <v>0</v>
      </c>
      <c r="BG208">
        <v>0</v>
      </c>
      <c r="BH208">
        <v>0</v>
      </c>
      <c r="BI208">
        <v>19</v>
      </c>
      <c r="BJ208">
        <v>0</v>
      </c>
      <c r="BK208">
        <v>0</v>
      </c>
      <c r="BL208">
        <v>2</v>
      </c>
      <c r="BM208">
        <v>0</v>
      </c>
      <c r="BN208">
        <v>0</v>
      </c>
      <c r="BO208">
        <v>17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82</v>
      </c>
    </row>
    <row r="209" spans="2:81" x14ac:dyDescent="0.2">
      <c r="B209">
        <v>203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13</v>
      </c>
      <c r="AJ209">
        <v>0</v>
      </c>
      <c r="AK209">
        <v>5</v>
      </c>
      <c r="AL209">
        <v>0</v>
      </c>
      <c r="AM209">
        <v>18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7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54</v>
      </c>
    </row>
    <row r="210" spans="2:81" x14ac:dyDescent="0.2">
      <c r="B210">
        <v>204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2</v>
      </c>
      <c r="AL210">
        <v>0</v>
      </c>
      <c r="AM210">
        <v>37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</v>
      </c>
      <c r="BP210">
        <v>2</v>
      </c>
      <c r="BQ210">
        <v>0</v>
      </c>
      <c r="BR210">
        <v>0</v>
      </c>
      <c r="BS210">
        <v>0</v>
      </c>
      <c r="BT210">
        <v>2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75</v>
      </c>
    </row>
    <row r="211" spans="2:81" x14ac:dyDescent="0.2">
      <c r="B211">
        <v>205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9</v>
      </c>
      <c r="AK211">
        <v>0</v>
      </c>
      <c r="AL211">
        <v>0</v>
      </c>
      <c r="AM211">
        <v>53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6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84</v>
      </c>
    </row>
    <row r="212" spans="2:81" x14ac:dyDescent="0.2">
      <c r="B212">
        <v>206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</v>
      </c>
      <c r="AK212">
        <v>2</v>
      </c>
      <c r="AL212">
        <v>0</v>
      </c>
      <c r="AM212">
        <v>34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19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74</v>
      </c>
    </row>
    <row r="213" spans="2:81" x14ac:dyDescent="0.2">
      <c r="B213">
        <v>207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10</v>
      </c>
      <c r="AJ213">
        <v>1</v>
      </c>
      <c r="AK213">
        <v>0</v>
      </c>
      <c r="AL213">
        <v>0</v>
      </c>
      <c r="AM213">
        <v>12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28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12</v>
      </c>
      <c r="BP213">
        <v>1</v>
      </c>
      <c r="BQ213">
        <v>0</v>
      </c>
      <c r="BR213">
        <v>0</v>
      </c>
      <c r="BS213">
        <v>0</v>
      </c>
      <c r="BT213">
        <v>4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73</v>
      </c>
    </row>
    <row r="214" spans="2:81" x14ac:dyDescent="0.2">
      <c r="B214">
        <v>208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16</v>
      </c>
      <c r="AJ214">
        <v>2</v>
      </c>
      <c r="AK214">
        <v>2</v>
      </c>
      <c r="AL214">
        <v>0</v>
      </c>
      <c r="AM214">
        <v>23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7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83</v>
      </c>
    </row>
    <row r="215" spans="2:81" x14ac:dyDescent="0.2">
      <c r="B215">
        <v>209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6</v>
      </c>
      <c r="AJ215">
        <v>0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46</v>
      </c>
      <c r="BG215">
        <v>0</v>
      </c>
      <c r="BH215">
        <v>0</v>
      </c>
      <c r="BI215">
        <v>5</v>
      </c>
      <c r="BJ215">
        <v>0</v>
      </c>
      <c r="BK215">
        <v>1</v>
      </c>
      <c r="BL215">
        <v>1</v>
      </c>
      <c r="BM215">
        <v>0</v>
      </c>
      <c r="BN215">
        <v>0</v>
      </c>
      <c r="BO215">
        <v>20</v>
      </c>
      <c r="BP215">
        <v>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91</v>
      </c>
    </row>
    <row r="216" spans="2:81" x14ac:dyDescent="0.2">
      <c r="B216">
        <v>210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0</v>
      </c>
      <c r="AK216">
        <v>0</v>
      </c>
      <c r="AL216">
        <v>0</v>
      </c>
      <c r="AM216">
        <v>21</v>
      </c>
      <c r="AN216">
        <v>0</v>
      </c>
      <c r="AO216">
        <v>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19</v>
      </c>
      <c r="BG216">
        <v>0</v>
      </c>
      <c r="BH216">
        <v>0</v>
      </c>
      <c r="BI216">
        <v>5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8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70</v>
      </c>
    </row>
    <row r="217" spans="2:81" x14ac:dyDescent="0.2">
      <c r="B217">
        <v>211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4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16</v>
      </c>
      <c r="AJ217">
        <v>5</v>
      </c>
      <c r="AK217">
        <v>0</v>
      </c>
      <c r="AL217">
        <v>0</v>
      </c>
      <c r="AM217">
        <v>38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22</v>
      </c>
      <c r="BG217">
        <v>0</v>
      </c>
      <c r="BH217">
        <v>0</v>
      </c>
      <c r="BI217">
        <v>7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108</v>
      </c>
    </row>
    <row r="218" spans="2:81" x14ac:dyDescent="0.2">
      <c r="B218">
        <v>212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</v>
      </c>
      <c r="AI218">
        <v>0</v>
      </c>
      <c r="AJ218">
        <v>0</v>
      </c>
      <c r="AK218">
        <v>0</v>
      </c>
      <c r="AL218">
        <v>0</v>
      </c>
      <c r="AM218">
        <v>16</v>
      </c>
      <c r="AN218">
        <v>0</v>
      </c>
      <c r="AO218">
        <v>0</v>
      </c>
      <c r="AP218">
        <v>0</v>
      </c>
      <c r="AQ218">
        <v>0</v>
      </c>
      <c r="AR218">
        <v>2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5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12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44</v>
      </c>
    </row>
    <row r="219" spans="2:81" x14ac:dyDescent="0.2">
      <c r="B219">
        <v>213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21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20</v>
      </c>
      <c r="AF219">
        <v>0</v>
      </c>
      <c r="AG219">
        <v>0</v>
      </c>
      <c r="AH219">
        <v>2</v>
      </c>
      <c r="AI219">
        <v>0</v>
      </c>
      <c r="AJ219">
        <v>7</v>
      </c>
      <c r="AK219">
        <v>0</v>
      </c>
      <c r="AL219">
        <v>0</v>
      </c>
      <c r="AM219">
        <v>51</v>
      </c>
      <c r="AN219">
        <v>0</v>
      </c>
      <c r="AO219">
        <v>8</v>
      </c>
      <c r="AP219">
        <v>0</v>
      </c>
      <c r="AQ219">
        <v>0</v>
      </c>
      <c r="AR219">
        <v>0</v>
      </c>
      <c r="AS219">
        <v>0</v>
      </c>
      <c r="AT219">
        <v>20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8</v>
      </c>
      <c r="BF219">
        <v>25</v>
      </c>
      <c r="BG219">
        <v>0</v>
      </c>
      <c r="BH219">
        <v>0</v>
      </c>
      <c r="BI219">
        <v>7</v>
      </c>
      <c r="BJ219">
        <v>0</v>
      </c>
      <c r="BK219">
        <v>0</v>
      </c>
      <c r="BL219">
        <v>7</v>
      </c>
      <c r="BM219">
        <v>0</v>
      </c>
      <c r="BN219">
        <v>0</v>
      </c>
      <c r="BO219">
        <v>10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193</v>
      </c>
    </row>
    <row r="220" spans="2:81" x14ac:dyDescent="0.2">
      <c r="B220">
        <v>214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6</v>
      </c>
      <c r="AK220">
        <v>0</v>
      </c>
      <c r="AL220">
        <v>0</v>
      </c>
      <c r="AM220">
        <v>4</v>
      </c>
      <c r="AN220">
        <v>0</v>
      </c>
      <c r="AO220">
        <v>18</v>
      </c>
      <c r="AP220">
        <v>0</v>
      </c>
      <c r="AQ220">
        <v>0</v>
      </c>
      <c r="AR220">
        <v>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50</v>
      </c>
    </row>
    <row r="221" spans="2:81" x14ac:dyDescent="0.2">
      <c r="B221">
        <v>215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0</v>
      </c>
      <c r="AL221">
        <v>0</v>
      </c>
      <c r="AM221">
        <v>7</v>
      </c>
      <c r="AN221">
        <v>0</v>
      </c>
      <c r="AO221">
        <v>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20</v>
      </c>
      <c r="BG221">
        <v>0</v>
      </c>
      <c r="BH221">
        <v>0</v>
      </c>
      <c r="BI221">
        <v>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20</v>
      </c>
      <c r="BP221">
        <v>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76</v>
      </c>
    </row>
    <row r="222" spans="2:81" x14ac:dyDescent="0.2">
      <c r="B222">
        <v>216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17</v>
      </c>
      <c r="AJ222">
        <v>7</v>
      </c>
      <c r="AK222">
        <v>0</v>
      </c>
      <c r="AL222">
        <v>0</v>
      </c>
      <c r="AM222">
        <v>81</v>
      </c>
      <c r="AN222">
        <v>0</v>
      </c>
      <c r="AO222">
        <v>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9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17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158</v>
      </c>
    </row>
    <row r="223" spans="2:81" x14ac:dyDescent="0.2">
      <c r="B223">
        <v>217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6</v>
      </c>
      <c r="AJ223">
        <v>0</v>
      </c>
      <c r="AK223">
        <v>0</v>
      </c>
      <c r="AL223">
        <v>0</v>
      </c>
      <c r="AM223">
        <v>18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45</v>
      </c>
    </row>
    <row r="224" spans="2:81" x14ac:dyDescent="0.2">
      <c r="B224">
        <v>218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8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3</v>
      </c>
      <c r="BG224">
        <v>0</v>
      </c>
      <c r="BH224">
        <v>0</v>
      </c>
      <c r="BI224">
        <v>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7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28</v>
      </c>
    </row>
    <row r="225" spans="2:81" x14ac:dyDescent="0.2">
      <c r="B225">
        <v>219</v>
      </c>
      <c r="C225">
        <v>2</v>
      </c>
      <c r="D225">
        <v>1</v>
      </c>
      <c r="E225">
        <v>0</v>
      </c>
      <c r="F225">
        <v>0</v>
      </c>
      <c r="G225">
        <v>0</v>
      </c>
      <c r="H225">
        <v>11</v>
      </c>
      <c r="I225">
        <v>0</v>
      </c>
      <c r="J225">
        <v>0</v>
      </c>
      <c r="K225">
        <v>0</v>
      </c>
      <c r="L225">
        <v>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4</v>
      </c>
      <c r="AB225">
        <v>3</v>
      </c>
      <c r="AC225">
        <v>0</v>
      </c>
      <c r="AD225">
        <v>0</v>
      </c>
      <c r="AE225">
        <v>3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2</v>
      </c>
      <c r="AL225">
        <v>0</v>
      </c>
      <c r="AM225">
        <v>11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19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2</v>
      </c>
      <c r="BM225">
        <v>2</v>
      </c>
      <c r="BN225">
        <v>0</v>
      </c>
      <c r="BO225">
        <v>12</v>
      </c>
      <c r="BP225">
        <v>0</v>
      </c>
      <c r="BQ225">
        <v>0</v>
      </c>
      <c r="BR225">
        <v>0</v>
      </c>
      <c r="BS225">
        <v>0</v>
      </c>
      <c r="BT225">
        <v>2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79</v>
      </c>
    </row>
    <row r="226" spans="2:81" x14ac:dyDescent="0.2">
      <c r="B226">
        <v>220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10</v>
      </c>
      <c r="I226">
        <v>0</v>
      </c>
      <c r="J226">
        <v>0</v>
      </c>
      <c r="K226">
        <v>0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2</v>
      </c>
      <c r="AJ226">
        <v>0</v>
      </c>
      <c r="AK226">
        <v>0</v>
      </c>
      <c r="AL226">
        <v>0</v>
      </c>
      <c r="AM226">
        <v>16</v>
      </c>
      <c r="AN226">
        <v>0</v>
      </c>
      <c r="AO226">
        <v>0</v>
      </c>
      <c r="AP226">
        <v>0</v>
      </c>
      <c r="AQ226">
        <v>0</v>
      </c>
      <c r="AR226">
        <v>2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44</v>
      </c>
      <c r="BG226">
        <v>4</v>
      </c>
      <c r="BH226">
        <v>0</v>
      </c>
      <c r="BI226">
        <v>0</v>
      </c>
      <c r="BJ226">
        <v>0</v>
      </c>
      <c r="BK226">
        <v>0</v>
      </c>
      <c r="BL226">
        <v>3</v>
      </c>
      <c r="BM226">
        <v>0</v>
      </c>
      <c r="BN226">
        <v>0</v>
      </c>
      <c r="BO226">
        <v>7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99</v>
      </c>
    </row>
    <row r="227" spans="2:81" x14ac:dyDescent="0.2">
      <c r="B227">
        <v>221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4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</v>
      </c>
      <c r="AD227">
        <v>0</v>
      </c>
      <c r="AE227">
        <v>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12</v>
      </c>
      <c r="AN227">
        <v>0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25</v>
      </c>
      <c r="BG227">
        <v>0</v>
      </c>
      <c r="BH227">
        <v>0</v>
      </c>
      <c r="BI227">
        <v>4</v>
      </c>
      <c r="BJ227">
        <v>0</v>
      </c>
      <c r="BK227">
        <v>0</v>
      </c>
      <c r="BL227">
        <v>2</v>
      </c>
      <c r="BM227">
        <v>0</v>
      </c>
      <c r="BN227">
        <v>0</v>
      </c>
      <c r="BO227">
        <v>13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75</v>
      </c>
    </row>
    <row r="228" spans="2:81" x14ac:dyDescent="0.2">
      <c r="B228">
        <v>222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49</v>
      </c>
      <c r="I228">
        <v>0</v>
      </c>
      <c r="J228">
        <v>0</v>
      </c>
      <c r="K228">
        <v>0</v>
      </c>
      <c r="L228">
        <v>4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8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7</v>
      </c>
      <c r="BF228">
        <v>7</v>
      </c>
      <c r="BG228">
        <v>0</v>
      </c>
      <c r="BH228">
        <v>0</v>
      </c>
      <c r="BI228">
        <v>3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103</v>
      </c>
    </row>
    <row r="229" spans="2:81" x14ac:dyDescent="0.2">
      <c r="B229">
        <v>223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35</v>
      </c>
      <c r="I229">
        <v>0</v>
      </c>
      <c r="J229">
        <v>0</v>
      </c>
      <c r="K229">
        <v>0</v>
      </c>
      <c r="L229">
        <v>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14</v>
      </c>
      <c r="AN229">
        <v>0</v>
      </c>
      <c r="AO229">
        <v>3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13</v>
      </c>
      <c r="BG229">
        <v>0</v>
      </c>
      <c r="BH229">
        <v>0</v>
      </c>
      <c r="BI229">
        <v>6</v>
      </c>
      <c r="BJ229">
        <v>0</v>
      </c>
      <c r="BK229">
        <v>1</v>
      </c>
      <c r="BL229">
        <v>2</v>
      </c>
      <c r="BM229">
        <v>0</v>
      </c>
      <c r="BN229">
        <v>0</v>
      </c>
      <c r="BO229">
        <v>14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97</v>
      </c>
    </row>
    <row r="230" spans="2:81" x14ac:dyDescent="0.2">
      <c r="B230">
        <v>224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7</v>
      </c>
      <c r="I230">
        <v>0</v>
      </c>
      <c r="J230">
        <v>0</v>
      </c>
      <c r="K230">
        <v>0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7</v>
      </c>
      <c r="AN230">
        <v>0</v>
      </c>
      <c r="AO230">
        <v>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6</v>
      </c>
      <c r="BG230">
        <v>2</v>
      </c>
      <c r="BH230">
        <v>0</v>
      </c>
      <c r="BI230">
        <v>2</v>
      </c>
      <c r="BJ230">
        <v>0</v>
      </c>
      <c r="BK230">
        <v>0</v>
      </c>
      <c r="BL230">
        <v>3</v>
      </c>
      <c r="BM230">
        <v>0</v>
      </c>
      <c r="BN230">
        <v>0</v>
      </c>
      <c r="BO230">
        <v>7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56</v>
      </c>
    </row>
    <row r="231" spans="2:81" x14ac:dyDescent="0.2">
      <c r="B231">
        <v>225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20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1</v>
      </c>
      <c r="AC231">
        <v>0</v>
      </c>
      <c r="AD231">
        <v>0</v>
      </c>
      <c r="AE231">
        <v>17</v>
      </c>
      <c r="AF231">
        <v>0</v>
      </c>
      <c r="AG231">
        <v>1</v>
      </c>
      <c r="AH231">
        <v>0</v>
      </c>
      <c r="AI231">
        <v>4</v>
      </c>
      <c r="AJ231">
        <v>0</v>
      </c>
      <c r="AK231">
        <v>0</v>
      </c>
      <c r="AL231">
        <v>0</v>
      </c>
      <c r="AM231">
        <v>10</v>
      </c>
      <c r="AN231">
        <v>0</v>
      </c>
      <c r="AO231">
        <v>5</v>
      </c>
      <c r="AP231">
        <v>0</v>
      </c>
      <c r="AQ231">
        <v>0</v>
      </c>
      <c r="AR231">
        <v>2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3</v>
      </c>
      <c r="BF231">
        <v>10</v>
      </c>
      <c r="BG231">
        <v>0</v>
      </c>
      <c r="BH231">
        <v>0</v>
      </c>
      <c r="BI231">
        <v>3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11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103</v>
      </c>
    </row>
    <row r="232" spans="2:81" x14ac:dyDescent="0.2">
      <c r="B232">
        <v>226</v>
      </c>
      <c r="C232">
        <v>3</v>
      </c>
      <c r="D232">
        <v>0</v>
      </c>
      <c r="E232">
        <v>1</v>
      </c>
      <c r="F232">
        <v>0</v>
      </c>
      <c r="G232">
        <v>0</v>
      </c>
      <c r="H232">
        <v>12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</v>
      </c>
      <c r="AJ232">
        <v>3</v>
      </c>
      <c r="AK232">
        <v>0</v>
      </c>
      <c r="AL232">
        <v>0</v>
      </c>
      <c r="AM232">
        <v>25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3</v>
      </c>
      <c r="BF232">
        <v>0</v>
      </c>
      <c r="BG232">
        <v>0</v>
      </c>
      <c r="BH232">
        <v>0</v>
      </c>
      <c r="BI232">
        <v>4</v>
      </c>
      <c r="BJ232">
        <v>0</v>
      </c>
      <c r="BK232">
        <v>3</v>
      </c>
      <c r="BL232">
        <v>0</v>
      </c>
      <c r="BM232">
        <v>0</v>
      </c>
      <c r="BN232">
        <v>0</v>
      </c>
      <c r="BO232">
        <v>5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66</v>
      </c>
    </row>
    <row r="233" spans="2:81" x14ac:dyDescent="0.2">
      <c r="B233">
        <v>227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1</v>
      </c>
      <c r="AI233">
        <v>10</v>
      </c>
      <c r="AJ233">
        <v>3</v>
      </c>
      <c r="AK233">
        <v>0</v>
      </c>
      <c r="AL233">
        <v>0</v>
      </c>
      <c r="AM233">
        <v>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2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31</v>
      </c>
    </row>
    <row r="234" spans="2:81" x14ac:dyDescent="0.2">
      <c r="B234">
        <v>228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11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12</v>
      </c>
      <c r="AJ234">
        <v>0</v>
      </c>
      <c r="AK234">
        <v>0</v>
      </c>
      <c r="AL234">
        <v>0</v>
      </c>
      <c r="AM234">
        <v>15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59</v>
      </c>
    </row>
    <row r="235" spans="2:81" x14ac:dyDescent="0.2">
      <c r="B235">
        <v>229</v>
      </c>
      <c r="C235">
        <v>4</v>
      </c>
      <c r="D235">
        <v>0</v>
      </c>
      <c r="E235">
        <v>0</v>
      </c>
      <c r="F235">
        <v>1</v>
      </c>
      <c r="G235">
        <v>0</v>
      </c>
      <c r="H235">
        <v>12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</v>
      </c>
      <c r="AC235">
        <v>0</v>
      </c>
      <c r="AD235">
        <v>0</v>
      </c>
      <c r="AE235">
        <v>6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43</v>
      </c>
      <c r="AN235">
        <v>0</v>
      </c>
      <c r="AO235">
        <v>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</v>
      </c>
      <c r="BE235">
        <v>9</v>
      </c>
      <c r="BF235">
        <v>2</v>
      </c>
      <c r="BG235">
        <v>0</v>
      </c>
      <c r="BH235">
        <v>0</v>
      </c>
      <c r="BI235">
        <v>2</v>
      </c>
      <c r="BJ235">
        <v>0</v>
      </c>
      <c r="BK235">
        <v>0</v>
      </c>
      <c r="BL235">
        <v>3</v>
      </c>
      <c r="BM235">
        <v>1</v>
      </c>
      <c r="BN235">
        <v>0</v>
      </c>
      <c r="BO235">
        <v>22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116</v>
      </c>
    </row>
    <row r="236" spans="2:81" x14ac:dyDescent="0.2">
      <c r="B236">
        <v>230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2</v>
      </c>
      <c r="AI236">
        <v>5</v>
      </c>
      <c r="AJ236">
        <v>0</v>
      </c>
      <c r="AK236">
        <v>0</v>
      </c>
      <c r="AL236">
        <v>0</v>
      </c>
      <c r="AM236">
        <v>39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2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6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65</v>
      </c>
    </row>
    <row r="237" spans="2:81" x14ac:dyDescent="0.2">
      <c r="B237">
        <v>231</v>
      </c>
      <c r="C237">
        <v>3</v>
      </c>
      <c r="D237">
        <v>0</v>
      </c>
      <c r="E237">
        <v>0</v>
      </c>
      <c r="F237">
        <v>0</v>
      </c>
      <c r="G237">
        <v>0</v>
      </c>
      <c r="H237">
        <v>10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9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32</v>
      </c>
    </row>
    <row r="238" spans="2:81" x14ac:dyDescent="0.2">
      <c r="B238">
        <v>232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0</v>
      </c>
      <c r="AE238">
        <v>7</v>
      </c>
      <c r="AF238">
        <v>0</v>
      </c>
      <c r="AG238">
        <v>0</v>
      </c>
      <c r="AH238">
        <v>1</v>
      </c>
      <c r="AI238">
        <v>10</v>
      </c>
      <c r="AJ238">
        <v>0</v>
      </c>
      <c r="AK238">
        <v>0</v>
      </c>
      <c r="AL238">
        <v>0</v>
      </c>
      <c r="AM238">
        <v>10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</v>
      </c>
      <c r="BF238">
        <v>0</v>
      </c>
      <c r="BG238">
        <v>0</v>
      </c>
      <c r="BH238">
        <v>0</v>
      </c>
      <c r="BI238">
        <v>6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56</v>
      </c>
    </row>
    <row r="239" spans="2:81" x14ac:dyDescent="0.2">
      <c r="B239">
        <v>233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22</v>
      </c>
      <c r="I239">
        <v>15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37</v>
      </c>
      <c r="AN239">
        <v>0</v>
      </c>
      <c r="AO239">
        <v>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2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3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67</v>
      </c>
    </row>
    <row r="240" spans="2:81" x14ac:dyDescent="0.2">
      <c r="B240">
        <v>234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4</v>
      </c>
      <c r="AJ240">
        <v>0</v>
      </c>
      <c r="AK240">
        <v>0</v>
      </c>
      <c r="AL240">
        <v>0</v>
      </c>
      <c r="AM240">
        <v>52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85</v>
      </c>
    </row>
    <row r="241" spans="2:81" x14ac:dyDescent="0.2">
      <c r="B241">
        <v>235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18</v>
      </c>
      <c r="I241">
        <v>0</v>
      </c>
      <c r="J241">
        <v>0</v>
      </c>
      <c r="K241">
        <v>0</v>
      </c>
      <c r="L241">
        <v>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</v>
      </c>
      <c r="AI241">
        <v>11</v>
      </c>
      <c r="AJ241">
        <v>0</v>
      </c>
      <c r="AK241">
        <v>0</v>
      </c>
      <c r="AL241">
        <v>0</v>
      </c>
      <c r="AM241">
        <v>40</v>
      </c>
      <c r="AN241">
        <v>0</v>
      </c>
      <c r="AO241">
        <v>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81</v>
      </c>
    </row>
    <row r="242" spans="2:81" x14ac:dyDescent="0.2">
      <c r="B242">
        <v>236</v>
      </c>
      <c r="C242">
        <v>2</v>
      </c>
      <c r="D242">
        <v>1</v>
      </c>
      <c r="E242">
        <v>0</v>
      </c>
      <c r="F242">
        <v>0</v>
      </c>
      <c r="G242">
        <v>0</v>
      </c>
      <c r="H242">
        <v>22</v>
      </c>
      <c r="I242">
        <v>0</v>
      </c>
      <c r="J242">
        <v>0</v>
      </c>
      <c r="K242">
        <v>0</v>
      </c>
      <c r="L242">
        <v>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4</v>
      </c>
      <c r="AF242">
        <v>0</v>
      </c>
      <c r="AG242">
        <v>0</v>
      </c>
      <c r="AH242">
        <v>0</v>
      </c>
      <c r="AI242">
        <v>12</v>
      </c>
      <c r="AJ242">
        <v>0</v>
      </c>
      <c r="AK242">
        <v>0</v>
      </c>
      <c r="AL242">
        <v>0</v>
      </c>
      <c r="AM242">
        <v>17</v>
      </c>
      <c r="AN242">
        <v>0</v>
      </c>
      <c r="AO242">
        <v>2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71</v>
      </c>
    </row>
    <row r="243" spans="2:81" x14ac:dyDescent="0.2">
      <c r="B243">
        <v>237</v>
      </c>
      <c r="C243">
        <v>4</v>
      </c>
      <c r="D243">
        <v>0</v>
      </c>
      <c r="E243">
        <v>0</v>
      </c>
      <c r="F243">
        <v>0</v>
      </c>
      <c r="G243">
        <v>0</v>
      </c>
      <c r="H243">
        <v>100</v>
      </c>
      <c r="I243">
        <v>0</v>
      </c>
      <c r="J243">
        <v>0</v>
      </c>
      <c r="K243">
        <v>0</v>
      </c>
      <c r="L243">
        <v>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11</v>
      </c>
      <c r="AN243">
        <v>0</v>
      </c>
      <c r="AO243">
        <v>11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6</v>
      </c>
      <c r="BF243">
        <v>0</v>
      </c>
      <c r="BG243">
        <v>0</v>
      </c>
      <c r="BH243">
        <v>0</v>
      </c>
      <c r="BI243">
        <v>3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15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174</v>
      </c>
    </row>
    <row r="244" spans="2:81" x14ac:dyDescent="0.2">
      <c r="B244">
        <v>238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27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12</v>
      </c>
      <c r="AF244">
        <v>0</v>
      </c>
      <c r="AG244">
        <v>0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31</v>
      </c>
      <c r="AN244">
        <v>0</v>
      </c>
      <c r="AO244">
        <v>10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7</v>
      </c>
      <c r="BF244">
        <v>0</v>
      </c>
      <c r="BG244">
        <v>2</v>
      </c>
      <c r="BH244">
        <v>0</v>
      </c>
      <c r="BI244">
        <v>10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122</v>
      </c>
    </row>
    <row r="245" spans="2:81" x14ac:dyDescent="0.2">
      <c r="B245">
        <v>239</v>
      </c>
      <c r="C245">
        <v>9</v>
      </c>
      <c r="D245">
        <v>0</v>
      </c>
      <c r="E245">
        <v>0</v>
      </c>
      <c r="F245">
        <v>0</v>
      </c>
      <c r="G245">
        <v>0</v>
      </c>
      <c r="H245">
        <v>45</v>
      </c>
      <c r="I245">
        <v>0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24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23</v>
      </c>
      <c r="AN245">
        <v>0</v>
      </c>
      <c r="AO245">
        <v>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5</v>
      </c>
      <c r="BF245">
        <v>7</v>
      </c>
      <c r="BG245">
        <v>0</v>
      </c>
      <c r="BH245">
        <v>0</v>
      </c>
      <c r="BI245">
        <v>11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140</v>
      </c>
    </row>
    <row r="246" spans="2:81" x14ac:dyDescent="0.2">
      <c r="B246">
        <v>240</v>
      </c>
      <c r="C246">
        <v>4</v>
      </c>
      <c r="D246">
        <v>1</v>
      </c>
      <c r="E246">
        <v>0</v>
      </c>
      <c r="F246">
        <v>0</v>
      </c>
      <c r="G246">
        <v>0</v>
      </c>
      <c r="H246">
        <v>10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15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36</v>
      </c>
      <c r="AN246">
        <v>0</v>
      </c>
      <c r="AO246">
        <v>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4</v>
      </c>
      <c r="BF246">
        <v>0</v>
      </c>
      <c r="BG246">
        <v>3</v>
      </c>
      <c r="BH246">
        <v>0</v>
      </c>
      <c r="BI246">
        <v>3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107</v>
      </c>
    </row>
    <row r="247" spans="2:81" x14ac:dyDescent="0.2">
      <c r="B247">
        <v>241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</v>
      </c>
      <c r="Y247">
        <v>0</v>
      </c>
      <c r="Z247">
        <v>2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</v>
      </c>
      <c r="AJ247">
        <v>0</v>
      </c>
      <c r="AK247">
        <v>2</v>
      </c>
      <c r="AL247">
        <v>0</v>
      </c>
      <c r="AM247">
        <v>34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57</v>
      </c>
    </row>
    <row r="248" spans="2:81" x14ac:dyDescent="0.2">
      <c r="B248">
        <v>242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1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2</v>
      </c>
      <c r="AL248">
        <v>0</v>
      </c>
      <c r="AM248">
        <v>3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8</v>
      </c>
      <c r="BG248">
        <v>0</v>
      </c>
      <c r="BH248">
        <v>2</v>
      </c>
      <c r="BI248">
        <v>0</v>
      </c>
      <c r="BJ248">
        <v>0</v>
      </c>
      <c r="BK248">
        <v>0</v>
      </c>
      <c r="BL248">
        <v>7</v>
      </c>
      <c r="BM248">
        <v>0</v>
      </c>
      <c r="BN248">
        <v>0</v>
      </c>
      <c r="BO248">
        <v>6</v>
      </c>
      <c r="BP248">
        <v>0</v>
      </c>
      <c r="BQ248">
        <v>0</v>
      </c>
      <c r="BR248">
        <v>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>
        <v>47</v>
      </c>
    </row>
    <row r="249" spans="2:81" x14ac:dyDescent="0.2">
      <c r="B249">
        <v>243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8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7</v>
      </c>
      <c r="BM249">
        <v>0</v>
      </c>
      <c r="BN249">
        <v>0</v>
      </c>
      <c r="BO249">
        <v>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42</v>
      </c>
    </row>
    <row r="250" spans="2:81" x14ac:dyDescent="0.2">
      <c r="B250">
        <v>244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9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4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19</v>
      </c>
      <c r="BP250">
        <v>1</v>
      </c>
      <c r="BQ250">
        <v>0</v>
      </c>
      <c r="BR250">
        <v>1</v>
      </c>
      <c r="BS250">
        <v>1</v>
      </c>
      <c r="BT250">
        <v>6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60</v>
      </c>
    </row>
    <row r="251" spans="2:81" x14ac:dyDescent="0.2">
      <c r="B251">
        <v>245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13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14</v>
      </c>
    </row>
    <row r="252" spans="2:81" x14ac:dyDescent="0.2">
      <c r="B252">
        <v>246</v>
      </c>
      <c r="C252">
        <v>5</v>
      </c>
      <c r="D252">
        <v>0</v>
      </c>
      <c r="E252">
        <v>0</v>
      </c>
      <c r="F252">
        <v>1</v>
      </c>
      <c r="G252">
        <v>0</v>
      </c>
      <c r="H252">
        <v>35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</v>
      </c>
      <c r="AI252">
        <v>0</v>
      </c>
      <c r="AJ252">
        <v>0</v>
      </c>
      <c r="AK252">
        <v>0</v>
      </c>
      <c r="AL252">
        <v>0</v>
      </c>
      <c r="AM252">
        <v>17</v>
      </c>
      <c r="AN252">
        <v>0</v>
      </c>
      <c r="AO252">
        <v>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101</v>
      </c>
    </row>
    <row r="253" spans="2:81" x14ac:dyDescent="0.2">
      <c r="B253">
        <v>247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</v>
      </c>
      <c r="AC253">
        <v>0</v>
      </c>
      <c r="AD253">
        <v>0</v>
      </c>
      <c r="AE253">
        <v>35</v>
      </c>
      <c r="AF253">
        <v>0</v>
      </c>
      <c r="AG253">
        <v>0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14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13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106</v>
      </c>
    </row>
    <row r="254" spans="2:81" x14ac:dyDescent="0.2">
      <c r="B254">
        <v>248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7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2</v>
      </c>
      <c r="Z254">
        <v>0</v>
      </c>
      <c r="AA254">
        <v>0</v>
      </c>
      <c r="AB254">
        <v>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8</v>
      </c>
      <c r="AJ254">
        <v>0</v>
      </c>
      <c r="AK254">
        <v>0</v>
      </c>
      <c r="AL254">
        <v>0</v>
      </c>
      <c r="AM254">
        <v>7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2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1</v>
      </c>
      <c r="BO254">
        <v>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43</v>
      </c>
    </row>
    <row r="255" spans="2:81" x14ac:dyDescent="0.2">
      <c r="B255">
        <v>249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54</v>
      </c>
      <c r="I255">
        <v>0</v>
      </c>
      <c r="J255">
        <v>0</v>
      </c>
      <c r="K255">
        <v>0</v>
      </c>
      <c r="L255">
        <v>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5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33</v>
      </c>
      <c r="AJ255">
        <v>12</v>
      </c>
      <c r="AK255">
        <v>0</v>
      </c>
      <c r="AL255">
        <v>0</v>
      </c>
      <c r="AM255">
        <v>37</v>
      </c>
      <c r="AN255">
        <v>0</v>
      </c>
      <c r="AO255">
        <v>13</v>
      </c>
      <c r="AP255">
        <v>0</v>
      </c>
      <c r="AQ255">
        <v>0</v>
      </c>
      <c r="AR255">
        <v>2</v>
      </c>
      <c r="AS255">
        <v>0</v>
      </c>
      <c r="AT255">
        <v>0</v>
      </c>
      <c r="AU255">
        <v>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</v>
      </c>
      <c r="BF255">
        <v>0</v>
      </c>
      <c r="BG255">
        <v>0</v>
      </c>
      <c r="BH255">
        <v>0</v>
      </c>
      <c r="BI255">
        <v>11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52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233</v>
      </c>
    </row>
    <row r="256" spans="2:81" x14ac:dyDescent="0.2">
      <c r="B256">
        <v>250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30</v>
      </c>
      <c r="I256">
        <v>0</v>
      </c>
      <c r="J256">
        <v>0</v>
      </c>
      <c r="K256">
        <v>2</v>
      </c>
      <c r="L256">
        <v>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</v>
      </c>
      <c r="AC256">
        <v>7</v>
      </c>
      <c r="AD256">
        <v>0</v>
      </c>
      <c r="AE256">
        <v>7</v>
      </c>
      <c r="AF256">
        <v>0</v>
      </c>
      <c r="AG256">
        <v>1</v>
      </c>
      <c r="AH256">
        <v>1</v>
      </c>
      <c r="AI256">
        <v>18</v>
      </c>
      <c r="AJ256">
        <v>0</v>
      </c>
      <c r="AK256">
        <v>0</v>
      </c>
      <c r="AL256">
        <v>0</v>
      </c>
      <c r="AM256">
        <v>36</v>
      </c>
      <c r="AN256">
        <v>0</v>
      </c>
      <c r="AO256">
        <v>8</v>
      </c>
      <c r="AP256">
        <v>0</v>
      </c>
      <c r="AQ256">
        <v>0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4</v>
      </c>
      <c r="BF256">
        <v>26</v>
      </c>
      <c r="BG256">
        <v>0</v>
      </c>
      <c r="BH256">
        <v>0</v>
      </c>
      <c r="BI256">
        <v>5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17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173</v>
      </c>
    </row>
    <row r="257" spans="2:81" x14ac:dyDescent="0.2">
      <c r="B257">
        <v>251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20</v>
      </c>
      <c r="I257">
        <v>0</v>
      </c>
      <c r="J257">
        <v>0</v>
      </c>
      <c r="K257">
        <v>0</v>
      </c>
      <c r="L257">
        <v>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46</v>
      </c>
      <c r="AF257">
        <v>0</v>
      </c>
      <c r="AG257">
        <v>0</v>
      </c>
      <c r="AH257">
        <v>1</v>
      </c>
      <c r="AI257">
        <v>2</v>
      </c>
      <c r="AJ257">
        <v>0</v>
      </c>
      <c r="AK257">
        <v>0</v>
      </c>
      <c r="AL257">
        <v>0</v>
      </c>
      <c r="AM257">
        <v>27</v>
      </c>
      <c r="AN257">
        <v>0</v>
      </c>
      <c r="AO257">
        <v>18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11</v>
      </c>
      <c r="BF257">
        <v>0</v>
      </c>
      <c r="BG257">
        <v>0</v>
      </c>
      <c r="BH257">
        <v>0</v>
      </c>
      <c r="BI257">
        <v>11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25</v>
      </c>
      <c r="BP257">
        <v>0</v>
      </c>
      <c r="BQ257">
        <v>0</v>
      </c>
      <c r="BR257">
        <v>0</v>
      </c>
      <c r="BS257">
        <v>0</v>
      </c>
      <c r="BT257">
        <v>2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169</v>
      </c>
    </row>
    <row r="258" spans="2:81" x14ac:dyDescent="0.2">
      <c r="B258">
        <v>252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8</v>
      </c>
      <c r="I258">
        <v>0</v>
      </c>
      <c r="J258">
        <v>0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0</v>
      </c>
      <c r="AE258">
        <v>100</v>
      </c>
      <c r="AF258">
        <v>0</v>
      </c>
      <c r="AG258">
        <v>0</v>
      </c>
      <c r="AH258">
        <v>0</v>
      </c>
      <c r="AI258">
        <v>8</v>
      </c>
      <c r="AJ258">
        <v>0</v>
      </c>
      <c r="AK258">
        <v>0</v>
      </c>
      <c r="AL258">
        <v>0</v>
      </c>
      <c r="AM258">
        <v>4</v>
      </c>
      <c r="AN258">
        <v>2</v>
      </c>
      <c r="AO258">
        <v>12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3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152</v>
      </c>
    </row>
    <row r="259" spans="2:81" x14ac:dyDescent="0.2">
      <c r="B259">
        <v>253</v>
      </c>
      <c r="C259">
        <v>1</v>
      </c>
      <c r="D259">
        <v>4</v>
      </c>
      <c r="E259">
        <v>0</v>
      </c>
      <c r="F259">
        <v>1</v>
      </c>
      <c r="G259">
        <v>0</v>
      </c>
      <c r="H259">
        <v>20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8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24</v>
      </c>
      <c r="AN259">
        <v>0</v>
      </c>
      <c r="AO259">
        <v>8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3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4</v>
      </c>
      <c r="BF259">
        <v>10</v>
      </c>
      <c r="BG259">
        <v>1</v>
      </c>
      <c r="BH259">
        <v>0</v>
      </c>
      <c r="BI259">
        <v>12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144</v>
      </c>
    </row>
    <row r="260" spans="2:81" x14ac:dyDescent="0.2">
      <c r="B260">
        <v>254</v>
      </c>
      <c r="C260">
        <v>3</v>
      </c>
      <c r="D260">
        <v>2</v>
      </c>
      <c r="E260">
        <v>1</v>
      </c>
      <c r="F260">
        <v>0</v>
      </c>
      <c r="G260">
        <v>0</v>
      </c>
      <c r="H260">
        <v>17</v>
      </c>
      <c r="I260">
        <v>0</v>
      </c>
      <c r="J260">
        <v>0</v>
      </c>
      <c r="K260">
        <v>0</v>
      </c>
      <c r="L260">
        <v>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8</v>
      </c>
      <c r="AP260">
        <v>0</v>
      </c>
      <c r="AQ260">
        <v>0</v>
      </c>
      <c r="AR260">
        <v>0</v>
      </c>
      <c r="AS260">
        <v>0</v>
      </c>
      <c r="AT260">
        <v>36</v>
      </c>
      <c r="AU260">
        <v>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3</v>
      </c>
      <c r="BF260">
        <v>27</v>
      </c>
      <c r="BG260">
        <v>2</v>
      </c>
      <c r="BH260">
        <v>0</v>
      </c>
      <c r="BI260">
        <v>7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28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149</v>
      </c>
    </row>
    <row r="261" spans="2:81" x14ac:dyDescent="0.2">
      <c r="B261">
        <v>255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26</v>
      </c>
      <c r="AF261">
        <v>0</v>
      </c>
      <c r="AG261">
        <v>0</v>
      </c>
      <c r="AH261">
        <v>1</v>
      </c>
      <c r="AI261">
        <v>5</v>
      </c>
      <c r="AJ261">
        <v>0</v>
      </c>
      <c r="AK261">
        <v>0</v>
      </c>
      <c r="AL261">
        <v>0</v>
      </c>
      <c r="AM261">
        <v>9</v>
      </c>
      <c r="AN261">
        <v>0</v>
      </c>
      <c r="AO261">
        <v>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</v>
      </c>
      <c r="BF261">
        <v>19</v>
      </c>
      <c r="BG261">
        <v>0</v>
      </c>
      <c r="BH261">
        <v>0</v>
      </c>
      <c r="BI261">
        <v>4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110</v>
      </c>
    </row>
    <row r="262" spans="2:81" x14ac:dyDescent="0.2">
      <c r="B262">
        <v>256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12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8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15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8</v>
      </c>
      <c r="BP262">
        <v>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49</v>
      </c>
    </row>
    <row r="263" spans="2:81" x14ac:dyDescent="0.2">
      <c r="B263">
        <v>257</v>
      </c>
      <c r="C263">
        <v>3</v>
      </c>
      <c r="D263">
        <v>0</v>
      </c>
      <c r="E263">
        <v>0</v>
      </c>
      <c r="F263">
        <v>0</v>
      </c>
      <c r="G263">
        <v>0</v>
      </c>
      <c r="H263">
        <v>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8</v>
      </c>
      <c r="AJ263">
        <v>1</v>
      </c>
      <c r="AK263">
        <v>0</v>
      </c>
      <c r="AL263">
        <v>0</v>
      </c>
      <c r="AM263">
        <v>16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19</v>
      </c>
      <c r="BG263">
        <v>0</v>
      </c>
      <c r="BH263">
        <v>0</v>
      </c>
      <c r="BI263">
        <v>0</v>
      </c>
      <c r="BJ263">
        <v>0</v>
      </c>
      <c r="BK263">
        <v>2</v>
      </c>
      <c r="BL263">
        <v>0</v>
      </c>
      <c r="BM263">
        <v>0</v>
      </c>
      <c r="BN263">
        <v>0</v>
      </c>
      <c r="BO263">
        <v>6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65</v>
      </c>
    </row>
    <row r="264" spans="2:81" x14ac:dyDescent="0.2">
      <c r="B264">
        <v>258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7</v>
      </c>
      <c r="AJ264">
        <v>0</v>
      </c>
      <c r="AK264">
        <v>0</v>
      </c>
      <c r="AL264">
        <v>0</v>
      </c>
      <c r="AM264">
        <v>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0</v>
      </c>
      <c r="BI264">
        <v>3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14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41</v>
      </c>
    </row>
    <row r="265" spans="2:81" x14ac:dyDescent="0.2">
      <c r="B265">
        <v>259</v>
      </c>
      <c r="C265">
        <v>6</v>
      </c>
      <c r="D265">
        <v>0</v>
      </c>
      <c r="E265">
        <v>0</v>
      </c>
      <c r="F265">
        <v>0</v>
      </c>
      <c r="G265">
        <v>0</v>
      </c>
      <c r="H265">
        <v>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18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2</v>
      </c>
      <c r="BE265">
        <v>0</v>
      </c>
      <c r="BF265">
        <v>8</v>
      </c>
      <c r="BG265">
        <v>0</v>
      </c>
      <c r="BH265">
        <v>0</v>
      </c>
      <c r="BI265">
        <v>0</v>
      </c>
      <c r="BJ265">
        <v>0</v>
      </c>
      <c r="BK265">
        <v>6</v>
      </c>
      <c r="BL265">
        <v>0</v>
      </c>
      <c r="BM265">
        <v>0</v>
      </c>
      <c r="BN265">
        <v>0</v>
      </c>
      <c r="BO265">
        <v>7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60</v>
      </c>
    </row>
    <row r="266" spans="2:81" x14ac:dyDescent="0.2">
      <c r="B266">
        <v>260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7</v>
      </c>
      <c r="Y266">
        <v>0</v>
      </c>
      <c r="Z266">
        <v>0</v>
      </c>
      <c r="AA266">
        <v>0</v>
      </c>
      <c r="AB266">
        <v>0</v>
      </c>
      <c r="AC266">
        <v>2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7</v>
      </c>
      <c r="AJ266">
        <v>0</v>
      </c>
      <c r="AK266">
        <v>0</v>
      </c>
      <c r="AL266">
        <v>0</v>
      </c>
      <c r="AM266">
        <v>31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2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20</v>
      </c>
      <c r="BG266">
        <v>0</v>
      </c>
      <c r="BH266">
        <v>1</v>
      </c>
      <c r="BI266">
        <v>5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8</v>
      </c>
      <c r="BP266">
        <v>0</v>
      </c>
      <c r="BQ266">
        <v>0</v>
      </c>
      <c r="BR266">
        <v>0</v>
      </c>
      <c r="BS266">
        <v>0</v>
      </c>
      <c r="BT266">
        <v>3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100</v>
      </c>
    </row>
    <row r="267" spans="2:81" x14ac:dyDescent="0.2">
      <c r="B267">
        <v>261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12</v>
      </c>
      <c r="I267">
        <v>0</v>
      </c>
      <c r="J267">
        <v>0</v>
      </c>
      <c r="K267">
        <v>0</v>
      </c>
      <c r="L267">
        <v>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12</v>
      </c>
      <c r="AJ267">
        <v>2</v>
      </c>
      <c r="AK267">
        <v>0</v>
      </c>
      <c r="AL267">
        <v>0</v>
      </c>
      <c r="AM267">
        <v>27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6</v>
      </c>
      <c r="BG267">
        <v>0</v>
      </c>
      <c r="BH267">
        <v>0</v>
      </c>
      <c r="BI267">
        <v>1</v>
      </c>
      <c r="BJ267">
        <v>0</v>
      </c>
      <c r="BK267">
        <v>1</v>
      </c>
      <c r="BL267">
        <v>1</v>
      </c>
      <c r="BM267">
        <v>0</v>
      </c>
      <c r="BN267">
        <v>0</v>
      </c>
      <c r="BO267">
        <v>11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76</v>
      </c>
    </row>
    <row r="268" spans="2:81" x14ac:dyDescent="0.2">
      <c r="B268">
        <v>262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</v>
      </c>
      <c r="AH268">
        <v>0</v>
      </c>
      <c r="AI268">
        <v>8</v>
      </c>
      <c r="AJ268">
        <v>0</v>
      </c>
      <c r="AK268">
        <v>0</v>
      </c>
      <c r="AL268">
        <v>0</v>
      </c>
      <c r="AM268">
        <v>34</v>
      </c>
      <c r="AN268">
        <v>0</v>
      </c>
      <c r="AO268">
        <v>12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20</v>
      </c>
      <c r="BG268">
        <v>0</v>
      </c>
      <c r="BH268">
        <v>0</v>
      </c>
      <c r="BI268">
        <v>7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13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110</v>
      </c>
    </row>
    <row r="269" spans="2:81" x14ac:dyDescent="0.2">
      <c r="B269">
        <v>263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25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</v>
      </c>
      <c r="AI269">
        <v>6</v>
      </c>
      <c r="AJ269">
        <v>2</v>
      </c>
      <c r="AK269">
        <v>0</v>
      </c>
      <c r="AL269">
        <v>0</v>
      </c>
      <c r="AM269">
        <v>14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12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66</v>
      </c>
    </row>
    <row r="270" spans="2:81" x14ac:dyDescent="0.2">
      <c r="B270">
        <v>264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25</v>
      </c>
      <c r="I270">
        <v>0</v>
      </c>
      <c r="J270">
        <v>0</v>
      </c>
      <c r="K270">
        <v>0</v>
      </c>
      <c r="L270">
        <v>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9</v>
      </c>
      <c r="AJ270">
        <v>1</v>
      </c>
      <c r="AK270">
        <v>0</v>
      </c>
      <c r="AL270">
        <v>0</v>
      </c>
      <c r="AM270">
        <v>3</v>
      </c>
      <c r="AN270">
        <v>0</v>
      </c>
      <c r="AO270">
        <v>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15</v>
      </c>
      <c r="BG270">
        <v>0</v>
      </c>
      <c r="BH270">
        <v>0</v>
      </c>
      <c r="BI270">
        <v>5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8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76</v>
      </c>
    </row>
    <row r="271" spans="2:81" x14ac:dyDescent="0.2">
      <c r="B271">
        <v>265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14</v>
      </c>
      <c r="I271">
        <v>0</v>
      </c>
      <c r="J271">
        <v>0</v>
      </c>
      <c r="K271">
        <v>0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9</v>
      </c>
      <c r="AJ271">
        <v>0</v>
      </c>
      <c r="AK271">
        <v>0</v>
      </c>
      <c r="AL271">
        <v>0</v>
      </c>
      <c r="AM271">
        <v>16</v>
      </c>
      <c r="AN271">
        <v>0</v>
      </c>
      <c r="AO271">
        <v>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13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14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87</v>
      </c>
    </row>
    <row r="272" spans="2:81" x14ac:dyDescent="0.2">
      <c r="B272">
        <v>266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12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8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3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0</v>
      </c>
      <c r="BG272">
        <v>0</v>
      </c>
      <c r="BH272">
        <v>0</v>
      </c>
      <c r="BI272">
        <v>3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45</v>
      </c>
    </row>
    <row r="273" spans="2:81" x14ac:dyDescent="0.2">
      <c r="B273">
        <v>267</v>
      </c>
      <c r="C273">
        <v>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32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43</v>
      </c>
    </row>
    <row r="274" spans="2:81" x14ac:dyDescent="0.2">
      <c r="B274">
        <v>268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6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62</v>
      </c>
    </row>
    <row r="275" spans="2:81" x14ac:dyDescent="0.2">
      <c r="B275">
        <v>269</v>
      </c>
      <c r="C275">
        <v>7</v>
      </c>
      <c r="D275">
        <v>0</v>
      </c>
      <c r="E275">
        <v>0</v>
      </c>
      <c r="F275">
        <v>0</v>
      </c>
      <c r="G275">
        <v>0</v>
      </c>
      <c r="H275">
        <v>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159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4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7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188</v>
      </c>
    </row>
    <row r="276" spans="2:81" x14ac:dyDescent="0.2">
      <c r="B276">
        <v>270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152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163</v>
      </c>
    </row>
    <row r="277" spans="2:81" x14ac:dyDescent="0.2">
      <c r="B277">
        <v>271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3</v>
      </c>
      <c r="AL277">
        <v>0</v>
      </c>
      <c r="AM277">
        <v>107</v>
      </c>
      <c r="AN277">
        <v>0</v>
      </c>
      <c r="AO277">
        <v>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12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138</v>
      </c>
    </row>
    <row r="278" spans="2:81" x14ac:dyDescent="0.2">
      <c r="B278">
        <v>272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</v>
      </c>
      <c r="AC278">
        <v>9</v>
      </c>
      <c r="AD278">
        <v>1</v>
      </c>
      <c r="AE278">
        <v>2</v>
      </c>
      <c r="AF278">
        <v>0</v>
      </c>
      <c r="AG278">
        <v>0</v>
      </c>
      <c r="AH278">
        <v>1</v>
      </c>
      <c r="AI278">
        <v>7</v>
      </c>
      <c r="AJ278">
        <v>2</v>
      </c>
      <c r="AK278">
        <v>0</v>
      </c>
      <c r="AL278">
        <v>0</v>
      </c>
      <c r="AM278">
        <v>48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7</v>
      </c>
      <c r="BG278">
        <v>1</v>
      </c>
      <c r="BH278">
        <v>0</v>
      </c>
      <c r="BI278">
        <v>5</v>
      </c>
      <c r="BJ278">
        <v>1</v>
      </c>
      <c r="BK278">
        <v>2</v>
      </c>
      <c r="BL278">
        <v>0</v>
      </c>
      <c r="BM278">
        <v>0</v>
      </c>
      <c r="BN278">
        <v>0</v>
      </c>
      <c r="BO278">
        <v>13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126</v>
      </c>
    </row>
    <row r="279" spans="2:81" x14ac:dyDescent="0.2">
      <c r="B279">
        <v>273</v>
      </c>
      <c r="C279">
        <v>3</v>
      </c>
      <c r="D279">
        <v>0</v>
      </c>
      <c r="E279">
        <v>0</v>
      </c>
      <c r="F279">
        <v>0</v>
      </c>
      <c r="G279">
        <v>0</v>
      </c>
      <c r="H279">
        <v>16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5</v>
      </c>
      <c r="AC279">
        <v>6</v>
      </c>
      <c r="AD279">
        <v>0</v>
      </c>
      <c r="AE279">
        <v>2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104</v>
      </c>
      <c r="AN279">
        <v>0</v>
      </c>
      <c r="AO279">
        <v>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8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152</v>
      </c>
    </row>
    <row r="280" spans="2:81" x14ac:dyDescent="0.2">
      <c r="B280">
        <v>274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18</v>
      </c>
      <c r="AF280">
        <v>0</v>
      </c>
      <c r="AG280">
        <v>0</v>
      </c>
      <c r="AH280">
        <v>1</v>
      </c>
      <c r="AI280">
        <v>16</v>
      </c>
      <c r="AJ280">
        <v>3</v>
      </c>
      <c r="AK280">
        <v>0</v>
      </c>
      <c r="AL280">
        <v>0</v>
      </c>
      <c r="AM280">
        <v>19</v>
      </c>
      <c r="AN280">
        <v>0</v>
      </c>
      <c r="AO280">
        <v>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3</v>
      </c>
      <c r="BF280">
        <v>29</v>
      </c>
      <c r="BG280">
        <v>0</v>
      </c>
      <c r="BH280">
        <v>0</v>
      </c>
      <c r="BI280">
        <v>10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119</v>
      </c>
    </row>
    <row r="281" spans="2:81" x14ac:dyDescent="0.2">
      <c r="B281">
        <v>275</v>
      </c>
      <c r="C281">
        <v>1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7</v>
      </c>
      <c r="AD281">
        <v>0</v>
      </c>
      <c r="AE281">
        <v>13</v>
      </c>
      <c r="AF281">
        <v>0</v>
      </c>
      <c r="AG281">
        <v>0</v>
      </c>
      <c r="AH281">
        <v>2</v>
      </c>
      <c r="AI281">
        <v>0</v>
      </c>
      <c r="AJ281">
        <v>4</v>
      </c>
      <c r="AK281">
        <v>0</v>
      </c>
      <c r="AL281">
        <v>0</v>
      </c>
      <c r="AM281">
        <v>90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41</v>
      </c>
      <c r="BG281">
        <v>0</v>
      </c>
      <c r="BH281">
        <v>0</v>
      </c>
      <c r="BI281">
        <v>10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15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187</v>
      </c>
    </row>
    <row r="282" spans="2:81" x14ac:dyDescent="0.2">
      <c r="B282">
        <v>276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14</v>
      </c>
      <c r="AJ282">
        <v>1</v>
      </c>
      <c r="AK282">
        <v>0</v>
      </c>
      <c r="AL282">
        <v>0</v>
      </c>
      <c r="AM282">
        <v>13</v>
      </c>
      <c r="AN282">
        <v>0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</v>
      </c>
      <c r="BF282">
        <v>6</v>
      </c>
      <c r="BG282">
        <v>0</v>
      </c>
      <c r="BH282">
        <v>0</v>
      </c>
      <c r="BI282">
        <v>7</v>
      </c>
      <c r="BJ282">
        <v>2</v>
      </c>
      <c r="BK282">
        <v>0</v>
      </c>
      <c r="BL282">
        <v>0</v>
      </c>
      <c r="BM282">
        <v>0</v>
      </c>
      <c r="BN282">
        <v>0</v>
      </c>
      <c r="BO282">
        <v>10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71</v>
      </c>
    </row>
    <row r="283" spans="2:81" x14ac:dyDescent="0.2">
      <c r="B283">
        <v>277</v>
      </c>
      <c r="C283">
        <v>6</v>
      </c>
      <c r="D283">
        <v>0</v>
      </c>
      <c r="E283">
        <v>0</v>
      </c>
      <c r="F283">
        <v>0</v>
      </c>
      <c r="G283">
        <v>0</v>
      </c>
      <c r="H283">
        <v>25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26</v>
      </c>
      <c r="AJ283">
        <v>0</v>
      </c>
      <c r="AK283">
        <v>0</v>
      </c>
      <c r="AL283">
        <v>0</v>
      </c>
      <c r="AM283">
        <v>95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8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164</v>
      </c>
    </row>
    <row r="284" spans="2:81" x14ac:dyDescent="0.2">
      <c r="B284">
        <v>278</v>
      </c>
      <c r="C284">
        <v>7</v>
      </c>
      <c r="D284">
        <v>1</v>
      </c>
      <c r="E284">
        <v>0</v>
      </c>
      <c r="F284">
        <v>0</v>
      </c>
      <c r="G284">
        <v>0</v>
      </c>
      <c r="H284">
        <v>20</v>
      </c>
      <c r="I284">
        <v>0</v>
      </c>
      <c r="J284">
        <v>0</v>
      </c>
      <c r="K284">
        <v>0</v>
      </c>
      <c r="L284">
        <v>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</v>
      </c>
      <c r="AI284">
        <v>0</v>
      </c>
      <c r="AJ284">
        <v>0</v>
      </c>
      <c r="AK284">
        <v>0</v>
      </c>
      <c r="AL284">
        <v>0</v>
      </c>
      <c r="AM284">
        <v>22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8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1</v>
      </c>
      <c r="BM284">
        <v>0</v>
      </c>
      <c r="BN284">
        <v>0</v>
      </c>
      <c r="BO284">
        <v>8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72</v>
      </c>
    </row>
    <row r="285" spans="2:81" x14ac:dyDescent="0.2">
      <c r="B285">
        <v>279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0</v>
      </c>
      <c r="AH285">
        <v>2</v>
      </c>
      <c r="AI285">
        <v>0</v>
      </c>
      <c r="AJ285">
        <v>0</v>
      </c>
      <c r="AK285">
        <v>0</v>
      </c>
      <c r="AL285">
        <v>0</v>
      </c>
      <c r="AM285">
        <v>29</v>
      </c>
      <c r="AN285">
        <v>0</v>
      </c>
      <c r="AO285">
        <v>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3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3</v>
      </c>
      <c r="BL285">
        <v>1</v>
      </c>
      <c r="BM285">
        <v>0</v>
      </c>
      <c r="BN285">
        <v>0</v>
      </c>
      <c r="BO285">
        <v>12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70</v>
      </c>
    </row>
    <row r="286" spans="2:81" x14ac:dyDescent="0.2">
      <c r="B286">
        <v>280</v>
      </c>
      <c r="C286">
        <v>2</v>
      </c>
      <c r="D286">
        <v>2</v>
      </c>
      <c r="E286">
        <v>0</v>
      </c>
      <c r="F286">
        <v>0</v>
      </c>
      <c r="G286">
        <v>0</v>
      </c>
      <c r="H286">
        <v>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</v>
      </c>
      <c r="AC286">
        <v>4</v>
      </c>
      <c r="AD286">
        <v>0</v>
      </c>
      <c r="AE286">
        <v>3</v>
      </c>
      <c r="AF286">
        <v>0</v>
      </c>
      <c r="AG286">
        <v>0</v>
      </c>
      <c r="AH286">
        <v>0</v>
      </c>
      <c r="AI286">
        <v>7</v>
      </c>
      <c r="AJ286">
        <v>0</v>
      </c>
      <c r="AK286">
        <v>0</v>
      </c>
      <c r="AL286">
        <v>0</v>
      </c>
      <c r="AM286">
        <v>8</v>
      </c>
      <c r="AN286">
        <v>0</v>
      </c>
      <c r="AO286">
        <v>3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1</v>
      </c>
      <c r="BH286">
        <v>0</v>
      </c>
      <c r="BI286">
        <v>0</v>
      </c>
      <c r="BJ286">
        <v>0</v>
      </c>
      <c r="BK286">
        <v>1</v>
      </c>
      <c r="BL286">
        <v>6</v>
      </c>
      <c r="BM286">
        <v>0</v>
      </c>
      <c r="BN286">
        <v>0</v>
      </c>
      <c r="BO286">
        <v>7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66</v>
      </c>
    </row>
    <row r="287" spans="2:81" x14ac:dyDescent="0.2">
      <c r="B287">
        <v>281</v>
      </c>
      <c r="C287">
        <v>13</v>
      </c>
      <c r="D287">
        <v>0</v>
      </c>
      <c r="E287">
        <v>0</v>
      </c>
      <c r="F287">
        <v>0</v>
      </c>
      <c r="G287">
        <v>0</v>
      </c>
      <c r="H287">
        <v>14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</v>
      </c>
      <c r="AC287">
        <v>0</v>
      </c>
      <c r="AD287">
        <v>0</v>
      </c>
      <c r="AE287">
        <v>11</v>
      </c>
      <c r="AF287">
        <v>0</v>
      </c>
      <c r="AG287">
        <v>0</v>
      </c>
      <c r="AH287">
        <v>0</v>
      </c>
      <c r="AI287">
        <v>3</v>
      </c>
      <c r="AJ287">
        <v>0</v>
      </c>
      <c r="AK287">
        <v>0</v>
      </c>
      <c r="AL287">
        <v>0</v>
      </c>
      <c r="AM287">
        <v>34</v>
      </c>
      <c r="AN287">
        <v>0</v>
      </c>
      <c r="AO287">
        <v>3</v>
      </c>
      <c r="AP287">
        <v>0</v>
      </c>
      <c r="AQ287">
        <v>0</v>
      </c>
      <c r="AR287">
        <v>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1</v>
      </c>
      <c r="BM287">
        <v>0</v>
      </c>
      <c r="BN287">
        <v>0</v>
      </c>
      <c r="BO287">
        <v>9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100</v>
      </c>
      <c r="CC287">
        <v>196</v>
      </c>
    </row>
    <row r="288" spans="2:81" x14ac:dyDescent="0.2">
      <c r="B288">
        <v>282</v>
      </c>
      <c r="C288">
        <v>6</v>
      </c>
      <c r="D288">
        <v>0</v>
      </c>
      <c r="E288">
        <v>0</v>
      </c>
      <c r="F288">
        <v>0</v>
      </c>
      <c r="G288">
        <v>0</v>
      </c>
      <c r="H288">
        <v>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6</v>
      </c>
      <c r="AJ288">
        <v>0</v>
      </c>
      <c r="AK288">
        <v>0</v>
      </c>
      <c r="AL288">
        <v>0</v>
      </c>
      <c r="AM288">
        <v>15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2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4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41</v>
      </c>
    </row>
    <row r="289" spans="2:81" x14ac:dyDescent="0.2">
      <c r="B289">
        <v>283</v>
      </c>
      <c r="C289">
        <v>12</v>
      </c>
      <c r="D289">
        <v>0</v>
      </c>
      <c r="E289">
        <v>0</v>
      </c>
      <c r="F289">
        <v>0</v>
      </c>
      <c r="G289">
        <v>0</v>
      </c>
      <c r="H289">
        <v>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</v>
      </c>
      <c r="AC289">
        <v>0</v>
      </c>
      <c r="AD289">
        <v>0</v>
      </c>
      <c r="AE289">
        <v>7</v>
      </c>
      <c r="AF289">
        <v>0</v>
      </c>
      <c r="AG289">
        <v>0</v>
      </c>
      <c r="AH289">
        <v>0</v>
      </c>
      <c r="AI289">
        <v>5</v>
      </c>
      <c r="AJ289">
        <v>0</v>
      </c>
      <c r="AK289">
        <v>0</v>
      </c>
      <c r="AL289">
        <v>0</v>
      </c>
      <c r="AM289">
        <v>19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4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11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69</v>
      </c>
    </row>
    <row r="290" spans="2:81" x14ac:dyDescent="0.2">
      <c r="B290">
        <v>284</v>
      </c>
      <c r="C290">
        <v>12</v>
      </c>
      <c r="D290">
        <v>2</v>
      </c>
      <c r="E290">
        <v>0</v>
      </c>
      <c r="F290">
        <v>0</v>
      </c>
      <c r="G290">
        <v>1</v>
      </c>
      <c r="H290">
        <v>10</v>
      </c>
      <c r="I290">
        <v>0</v>
      </c>
      <c r="J290">
        <v>0</v>
      </c>
      <c r="K290">
        <v>0</v>
      </c>
      <c r="L290">
        <v>22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20</v>
      </c>
      <c r="AC290">
        <v>7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15</v>
      </c>
      <c r="BG290">
        <v>1</v>
      </c>
      <c r="BH290">
        <v>0</v>
      </c>
      <c r="BI290">
        <v>10</v>
      </c>
      <c r="BJ290">
        <v>0</v>
      </c>
      <c r="BK290">
        <v>0</v>
      </c>
      <c r="BL290">
        <v>2</v>
      </c>
      <c r="BM290">
        <v>0</v>
      </c>
      <c r="BN290">
        <v>0</v>
      </c>
      <c r="BO290">
        <v>14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97</v>
      </c>
    </row>
    <row r="291" spans="2:81" x14ac:dyDescent="0.2">
      <c r="B291">
        <v>285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20</v>
      </c>
      <c r="I291">
        <v>0</v>
      </c>
      <c r="J291">
        <v>0</v>
      </c>
      <c r="K291">
        <v>4</v>
      </c>
      <c r="L291">
        <v>27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33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12</v>
      </c>
      <c r="AN291">
        <v>0</v>
      </c>
      <c r="AO291">
        <v>7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3</v>
      </c>
      <c r="BF291">
        <v>0</v>
      </c>
      <c r="BG291">
        <v>1</v>
      </c>
      <c r="BH291">
        <v>0</v>
      </c>
      <c r="BI291">
        <v>3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12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2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120</v>
      </c>
    </row>
    <row r="292" spans="2:81" x14ac:dyDescent="0.2">
      <c r="B292">
        <v>286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50</v>
      </c>
      <c r="I292">
        <v>0</v>
      </c>
      <c r="J292">
        <v>0</v>
      </c>
      <c r="K292">
        <v>0</v>
      </c>
      <c r="L292">
        <v>14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7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2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101</v>
      </c>
    </row>
    <row r="293" spans="2:81" x14ac:dyDescent="0.2">
      <c r="B293">
        <v>287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14</v>
      </c>
      <c r="I293">
        <v>0</v>
      </c>
      <c r="J293">
        <v>0</v>
      </c>
      <c r="K293">
        <v>0</v>
      </c>
      <c r="L293">
        <v>23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16</v>
      </c>
      <c r="AF293">
        <v>0</v>
      </c>
      <c r="AG293">
        <v>0</v>
      </c>
      <c r="AH293">
        <v>0</v>
      </c>
      <c r="AI293">
        <v>9</v>
      </c>
      <c r="AJ293">
        <v>0</v>
      </c>
      <c r="AK293">
        <v>0</v>
      </c>
      <c r="AL293">
        <v>0</v>
      </c>
      <c r="AM293">
        <v>28</v>
      </c>
      <c r="AN293">
        <v>0</v>
      </c>
      <c r="AO293">
        <v>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7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95</v>
      </c>
    </row>
    <row r="294" spans="2:81" x14ac:dyDescent="0.2">
      <c r="B294">
        <v>288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9</v>
      </c>
      <c r="I294">
        <v>0</v>
      </c>
      <c r="J294">
        <v>0</v>
      </c>
      <c r="K294">
        <v>0</v>
      </c>
      <c r="L294">
        <v>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13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0</v>
      </c>
      <c r="AL294">
        <v>0</v>
      </c>
      <c r="AM294">
        <v>49</v>
      </c>
      <c r="AN294">
        <v>0</v>
      </c>
      <c r="AO294">
        <v>8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9</v>
      </c>
      <c r="BJ294">
        <v>0</v>
      </c>
      <c r="BK294">
        <v>0</v>
      </c>
      <c r="BL294">
        <v>3</v>
      </c>
      <c r="BM294">
        <v>0</v>
      </c>
      <c r="BN294">
        <v>0</v>
      </c>
      <c r="BO294">
        <v>16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136</v>
      </c>
    </row>
    <row r="295" spans="2:81" x14ac:dyDescent="0.2">
      <c r="B295">
        <v>289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20</v>
      </c>
      <c r="I295">
        <v>0</v>
      </c>
      <c r="J295">
        <v>0</v>
      </c>
      <c r="K295">
        <v>0</v>
      </c>
      <c r="L295">
        <v>18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8</v>
      </c>
      <c r="AF295">
        <v>0</v>
      </c>
      <c r="AG295">
        <v>1</v>
      </c>
      <c r="AH295">
        <v>0</v>
      </c>
      <c r="AI295">
        <v>10</v>
      </c>
      <c r="AJ295">
        <v>0</v>
      </c>
      <c r="AK295">
        <v>0</v>
      </c>
      <c r="AL295">
        <v>0</v>
      </c>
      <c r="AM295">
        <v>67</v>
      </c>
      <c r="AN295">
        <v>0</v>
      </c>
      <c r="AO295">
        <v>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9</v>
      </c>
      <c r="BF295">
        <v>0</v>
      </c>
      <c r="BG295">
        <v>1</v>
      </c>
      <c r="BH295">
        <v>0</v>
      </c>
      <c r="BI295">
        <v>5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146</v>
      </c>
    </row>
    <row r="296" spans="2:81" x14ac:dyDescent="0.2">
      <c r="B296">
        <v>290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12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14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45</v>
      </c>
      <c r="AN296">
        <v>0</v>
      </c>
      <c r="AO296">
        <v>8</v>
      </c>
      <c r="AP296">
        <v>0</v>
      </c>
      <c r="AQ296">
        <v>1</v>
      </c>
      <c r="AR296">
        <v>3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6</v>
      </c>
      <c r="BF296">
        <v>0</v>
      </c>
      <c r="BG296">
        <v>0</v>
      </c>
      <c r="BH296">
        <v>0</v>
      </c>
      <c r="BI296">
        <v>2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14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126</v>
      </c>
    </row>
    <row r="297" spans="2:81" x14ac:dyDescent="0.2">
      <c r="B297">
        <v>291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4</v>
      </c>
      <c r="AA297">
        <v>0</v>
      </c>
      <c r="AB297">
        <v>4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4</v>
      </c>
      <c r="AJ297">
        <v>2</v>
      </c>
      <c r="AK297">
        <v>5</v>
      </c>
      <c r="AL297">
        <v>0</v>
      </c>
      <c r="AM297">
        <v>23</v>
      </c>
      <c r="AN297">
        <v>0</v>
      </c>
      <c r="AO297">
        <v>2</v>
      </c>
      <c r="AP297">
        <v>4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30</v>
      </c>
      <c r="BG297">
        <v>0</v>
      </c>
      <c r="BH297">
        <v>3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97</v>
      </c>
    </row>
    <row r="298" spans="2:81" x14ac:dyDescent="0.2">
      <c r="B298">
        <v>292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2</v>
      </c>
      <c r="Y298">
        <v>0</v>
      </c>
      <c r="Z298">
        <v>4</v>
      </c>
      <c r="AA298">
        <v>0</v>
      </c>
      <c r="AB298">
        <v>3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3</v>
      </c>
      <c r="AJ298">
        <v>3</v>
      </c>
      <c r="AK298">
        <v>0</v>
      </c>
      <c r="AL298">
        <v>0</v>
      </c>
      <c r="AM298">
        <v>25</v>
      </c>
      <c r="AN298">
        <v>0</v>
      </c>
      <c r="AO298">
        <v>0</v>
      </c>
      <c r="AP298">
        <v>5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20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82</v>
      </c>
    </row>
    <row r="299" spans="2:81" x14ac:dyDescent="0.2">
      <c r="B299">
        <v>293</v>
      </c>
      <c r="C299">
        <v>1</v>
      </c>
      <c r="D299">
        <v>0</v>
      </c>
      <c r="E299">
        <v>3</v>
      </c>
      <c r="F299">
        <v>0</v>
      </c>
      <c r="G299">
        <v>0</v>
      </c>
      <c r="H299">
        <v>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0</v>
      </c>
      <c r="AB299">
        <v>2</v>
      </c>
      <c r="AC299">
        <v>3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4</v>
      </c>
      <c r="AJ299">
        <v>1</v>
      </c>
      <c r="AK299">
        <v>0</v>
      </c>
      <c r="AL299">
        <v>0</v>
      </c>
      <c r="AM299">
        <v>77</v>
      </c>
      <c r="AN299">
        <v>0</v>
      </c>
      <c r="AO299">
        <v>6</v>
      </c>
      <c r="AP299">
        <v>2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25</v>
      </c>
      <c r="BG299">
        <v>0</v>
      </c>
      <c r="BH299">
        <v>0</v>
      </c>
      <c r="BI299">
        <v>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14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153</v>
      </c>
    </row>
    <row r="300" spans="2:81" x14ac:dyDescent="0.2">
      <c r="B300">
        <v>294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34</v>
      </c>
      <c r="AN300">
        <v>0</v>
      </c>
      <c r="AO300">
        <v>4</v>
      </c>
      <c r="AP300">
        <v>9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6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70</v>
      </c>
    </row>
    <row r="301" spans="2:81" x14ac:dyDescent="0.2">
      <c r="B301">
        <v>295</v>
      </c>
      <c r="C301">
        <v>14</v>
      </c>
      <c r="D301">
        <v>0</v>
      </c>
      <c r="E301">
        <v>0</v>
      </c>
      <c r="F301">
        <v>0</v>
      </c>
      <c r="G301">
        <v>0</v>
      </c>
      <c r="H301">
        <v>13</v>
      </c>
      <c r="I301">
        <v>0</v>
      </c>
      <c r="J301">
        <v>0</v>
      </c>
      <c r="K301">
        <v>0</v>
      </c>
      <c r="L301">
        <v>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3</v>
      </c>
      <c r="AJ301">
        <v>3</v>
      </c>
      <c r="AK301">
        <v>0</v>
      </c>
      <c r="AL301">
        <v>0</v>
      </c>
      <c r="AM301">
        <v>104</v>
      </c>
      <c r="AN301">
        <v>0</v>
      </c>
      <c r="AO301">
        <v>9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</v>
      </c>
      <c r="BG301">
        <v>1</v>
      </c>
      <c r="BH301">
        <v>0</v>
      </c>
      <c r="BI301">
        <v>5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9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180</v>
      </c>
    </row>
    <row r="302" spans="2:81" x14ac:dyDescent="0.2">
      <c r="B302">
        <v>296</v>
      </c>
      <c r="C302">
        <v>7</v>
      </c>
      <c r="D302">
        <v>0</v>
      </c>
      <c r="E302">
        <v>0</v>
      </c>
      <c r="F302">
        <v>0</v>
      </c>
      <c r="G302">
        <v>0</v>
      </c>
      <c r="H302">
        <v>16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3</v>
      </c>
      <c r="AK302">
        <v>0</v>
      </c>
      <c r="AL302">
        <v>0</v>
      </c>
      <c r="AM302">
        <v>46</v>
      </c>
      <c r="AN302">
        <v>0</v>
      </c>
      <c r="AO302">
        <v>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3</v>
      </c>
      <c r="BF302">
        <v>12</v>
      </c>
      <c r="BG302">
        <v>1</v>
      </c>
      <c r="BH302">
        <v>0</v>
      </c>
      <c r="BI302">
        <v>6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121</v>
      </c>
    </row>
    <row r="303" spans="2:81" x14ac:dyDescent="0.2">
      <c r="B303">
        <v>297</v>
      </c>
      <c r="C303">
        <v>18</v>
      </c>
      <c r="D303">
        <v>2</v>
      </c>
      <c r="E303">
        <v>0</v>
      </c>
      <c r="F303">
        <v>0</v>
      </c>
      <c r="G303">
        <v>0</v>
      </c>
      <c r="H303">
        <v>11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</v>
      </c>
      <c r="AI303">
        <v>6</v>
      </c>
      <c r="AJ303">
        <v>0</v>
      </c>
      <c r="AK303">
        <v>0</v>
      </c>
      <c r="AL303">
        <v>0</v>
      </c>
      <c r="AM303">
        <v>56</v>
      </c>
      <c r="AN303">
        <v>0</v>
      </c>
      <c r="AO303">
        <v>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5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112</v>
      </c>
    </row>
    <row r="304" spans="2:81" x14ac:dyDescent="0.2">
      <c r="B304">
        <v>298</v>
      </c>
      <c r="C304">
        <v>9</v>
      </c>
      <c r="D304">
        <v>0</v>
      </c>
      <c r="E304">
        <v>0</v>
      </c>
      <c r="F304">
        <v>0</v>
      </c>
      <c r="G304">
        <v>0</v>
      </c>
      <c r="H304">
        <v>17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4</v>
      </c>
      <c r="AJ304">
        <v>0</v>
      </c>
      <c r="AK304">
        <v>0</v>
      </c>
      <c r="AL304">
        <v>0</v>
      </c>
      <c r="AM304">
        <v>163</v>
      </c>
      <c r="AN304">
        <v>0</v>
      </c>
      <c r="AO304">
        <v>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6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2</v>
      </c>
      <c r="BJ304">
        <v>0</v>
      </c>
      <c r="BK304">
        <v>0</v>
      </c>
      <c r="BL304">
        <v>2</v>
      </c>
      <c r="BM304">
        <v>0</v>
      </c>
      <c r="BN304">
        <v>0</v>
      </c>
      <c r="BO304">
        <v>7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213</v>
      </c>
    </row>
    <row r="305" spans="2:81" x14ac:dyDescent="0.2">
      <c r="B305">
        <v>299</v>
      </c>
      <c r="C305">
        <v>2</v>
      </c>
      <c r="D305">
        <v>0</v>
      </c>
      <c r="E305">
        <v>0</v>
      </c>
      <c r="F305">
        <v>1</v>
      </c>
      <c r="G305">
        <v>0</v>
      </c>
      <c r="H305">
        <v>11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2</v>
      </c>
      <c r="R305">
        <v>5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7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17</v>
      </c>
      <c r="AN305">
        <v>0</v>
      </c>
      <c r="AO305">
        <v>0</v>
      </c>
      <c r="AP305">
        <v>2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2</v>
      </c>
      <c r="BL305">
        <v>1</v>
      </c>
      <c r="BM305">
        <v>0</v>
      </c>
      <c r="BN305">
        <v>0</v>
      </c>
      <c r="BO305">
        <v>5</v>
      </c>
      <c r="BP305">
        <v>2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56</v>
      </c>
    </row>
    <row r="306" spans="2:81" x14ac:dyDescent="0.2">
      <c r="B306">
        <v>300</v>
      </c>
      <c r="C306">
        <v>6</v>
      </c>
      <c r="D306">
        <v>0</v>
      </c>
      <c r="E306">
        <v>0</v>
      </c>
      <c r="F306">
        <v>2</v>
      </c>
      <c r="G306">
        <v>1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</v>
      </c>
      <c r="BM306">
        <v>1</v>
      </c>
      <c r="BN306">
        <v>0</v>
      </c>
      <c r="BO306">
        <v>7</v>
      </c>
      <c r="BP306">
        <v>4</v>
      </c>
      <c r="BQ306">
        <v>0</v>
      </c>
      <c r="BR306">
        <v>2</v>
      </c>
      <c r="BS306">
        <v>0</v>
      </c>
      <c r="BT306">
        <v>3</v>
      </c>
      <c r="BU306">
        <v>1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89</v>
      </c>
    </row>
    <row r="307" spans="2:81" x14ac:dyDescent="0.2">
      <c r="B307">
        <v>301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6</v>
      </c>
      <c r="R307">
        <v>1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2</v>
      </c>
      <c r="Y307">
        <v>0</v>
      </c>
      <c r="Z307">
        <v>0</v>
      </c>
      <c r="AA307">
        <v>2</v>
      </c>
      <c r="AB307">
        <v>25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</v>
      </c>
      <c r="AL307">
        <v>0</v>
      </c>
      <c r="AM307">
        <v>0</v>
      </c>
      <c r="AN307">
        <v>0</v>
      </c>
      <c r="AO307">
        <v>0</v>
      </c>
      <c r="AP307">
        <v>3</v>
      </c>
      <c r="AQ307">
        <v>0</v>
      </c>
      <c r="AR307">
        <v>0</v>
      </c>
      <c r="AS307">
        <v>0</v>
      </c>
      <c r="AT307">
        <v>0</v>
      </c>
      <c r="AU307">
        <v>3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25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8</v>
      </c>
      <c r="BP307">
        <v>2</v>
      </c>
      <c r="BQ307">
        <v>0</v>
      </c>
      <c r="BR307">
        <v>1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95</v>
      </c>
    </row>
    <row r="308" spans="2:81" x14ac:dyDescent="0.2">
      <c r="B308">
        <v>302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30</v>
      </c>
      <c r="AC308">
        <v>3</v>
      </c>
      <c r="AD308">
        <v>0</v>
      </c>
      <c r="AE308">
        <v>0</v>
      </c>
      <c r="AF308">
        <v>0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27</v>
      </c>
      <c r="BG308">
        <v>0</v>
      </c>
      <c r="BH308">
        <v>1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19</v>
      </c>
      <c r="BP308">
        <v>2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106</v>
      </c>
    </row>
    <row r="309" spans="2:81" x14ac:dyDescent="0.2">
      <c r="B309">
        <v>303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7</v>
      </c>
      <c r="Y309">
        <v>0</v>
      </c>
      <c r="Z309">
        <v>10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94</v>
      </c>
      <c r="AN309">
        <v>0</v>
      </c>
      <c r="AO309">
        <v>0</v>
      </c>
      <c r="AP309">
        <v>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4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130</v>
      </c>
    </row>
    <row r="310" spans="2:81" x14ac:dyDescent="0.2">
      <c r="B310">
        <v>304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13</v>
      </c>
      <c r="Y310">
        <v>0</v>
      </c>
      <c r="Z310">
        <v>3</v>
      </c>
      <c r="AA310">
        <v>0</v>
      </c>
      <c r="AB310">
        <v>0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158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3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8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8</v>
      </c>
      <c r="BP310">
        <v>0</v>
      </c>
      <c r="BQ310">
        <v>0</v>
      </c>
      <c r="BR310">
        <v>0</v>
      </c>
      <c r="BS310">
        <v>0</v>
      </c>
      <c r="BT310">
        <v>68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271</v>
      </c>
    </row>
    <row r="311" spans="2:81" x14ac:dyDescent="0.2">
      <c r="B311">
        <v>305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</v>
      </c>
      <c r="Y311">
        <v>0</v>
      </c>
      <c r="Z311">
        <v>14</v>
      </c>
      <c r="AA311">
        <v>0</v>
      </c>
      <c r="AB311">
        <v>0</v>
      </c>
      <c r="AC311">
        <v>6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50</v>
      </c>
      <c r="AN311">
        <v>0</v>
      </c>
      <c r="AO311">
        <v>0</v>
      </c>
      <c r="AP311">
        <v>12</v>
      </c>
      <c r="AQ311">
        <v>0</v>
      </c>
      <c r="AR311">
        <v>0</v>
      </c>
      <c r="AS311">
        <v>0</v>
      </c>
      <c r="AT311">
        <v>3</v>
      </c>
      <c r="AU311">
        <v>3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50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10</v>
      </c>
      <c r="BP311">
        <v>0</v>
      </c>
      <c r="BQ311">
        <v>0</v>
      </c>
      <c r="BR311">
        <v>0</v>
      </c>
      <c r="BS311">
        <v>0</v>
      </c>
      <c r="BT311">
        <v>50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203</v>
      </c>
    </row>
    <row r="312" spans="2:81" x14ac:dyDescent="0.2">
      <c r="B312">
        <v>306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8</v>
      </c>
      <c r="Y312">
        <v>0</v>
      </c>
      <c r="Z312">
        <v>4</v>
      </c>
      <c r="AA312">
        <v>0</v>
      </c>
      <c r="AB312">
        <v>3</v>
      </c>
      <c r="AC312">
        <v>20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35</v>
      </c>
      <c r="AN312">
        <v>0</v>
      </c>
      <c r="AO312">
        <v>0</v>
      </c>
      <c r="AP312">
        <v>3</v>
      </c>
      <c r="AQ312">
        <v>0</v>
      </c>
      <c r="AR312">
        <v>0</v>
      </c>
      <c r="AS312">
        <v>0</v>
      </c>
      <c r="AT312">
        <v>7</v>
      </c>
      <c r="AU312">
        <v>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16</v>
      </c>
      <c r="BP312">
        <v>0</v>
      </c>
      <c r="BQ312">
        <v>0</v>
      </c>
      <c r="BR312">
        <v>0</v>
      </c>
      <c r="BS312">
        <v>0</v>
      </c>
      <c r="BT312">
        <v>3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108</v>
      </c>
    </row>
    <row r="313" spans="2:81" x14ac:dyDescent="0.2">
      <c r="B313">
        <v>307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2</v>
      </c>
      <c r="U313">
        <v>0</v>
      </c>
      <c r="V313">
        <v>1</v>
      </c>
      <c r="W313">
        <v>0</v>
      </c>
      <c r="X313">
        <v>7</v>
      </c>
      <c r="Y313">
        <v>0</v>
      </c>
      <c r="Z313">
        <v>14</v>
      </c>
      <c r="AA313">
        <v>0</v>
      </c>
      <c r="AB313">
        <v>3</v>
      </c>
      <c r="AC313">
        <v>3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13</v>
      </c>
      <c r="AN313">
        <v>0</v>
      </c>
      <c r="AO313">
        <v>0</v>
      </c>
      <c r="AP313">
        <v>4</v>
      </c>
      <c r="AQ313">
        <v>0</v>
      </c>
      <c r="AR313">
        <v>0</v>
      </c>
      <c r="AS313">
        <v>0</v>
      </c>
      <c r="AT313">
        <v>0</v>
      </c>
      <c r="AU313">
        <v>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13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78</v>
      </c>
    </row>
    <row r="314" spans="2:81" x14ac:dyDescent="0.2">
      <c r="B314">
        <v>308</v>
      </c>
      <c r="C314">
        <v>0</v>
      </c>
      <c r="D314">
        <v>0</v>
      </c>
      <c r="E314">
        <v>0</v>
      </c>
      <c r="F314">
        <v>0</v>
      </c>
      <c r="G314">
        <v>4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1</v>
      </c>
      <c r="Y314">
        <v>2</v>
      </c>
      <c r="Z314">
        <v>0</v>
      </c>
      <c r="AA314">
        <v>0</v>
      </c>
      <c r="AB314">
        <v>6</v>
      </c>
      <c r="AC314">
        <v>11</v>
      </c>
      <c r="AD314">
        <v>0</v>
      </c>
      <c r="AE314">
        <v>17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2</v>
      </c>
      <c r="AL314">
        <v>0</v>
      </c>
      <c r="AM314">
        <v>40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50</v>
      </c>
      <c r="BG314">
        <v>1</v>
      </c>
      <c r="BH314">
        <v>0</v>
      </c>
      <c r="BI314">
        <v>4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5</v>
      </c>
      <c r="BP314">
        <v>0</v>
      </c>
      <c r="BQ314">
        <v>0</v>
      </c>
      <c r="BR314">
        <v>0</v>
      </c>
      <c r="BS314">
        <v>0</v>
      </c>
      <c r="BT314">
        <v>9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162</v>
      </c>
    </row>
    <row r="315" spans="2:81" x14ac:dyDescent="0.2">
      <c r="B315">
        <v>309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</v>
      </c>
      <c r="Z315">
        <v>0</v>
      </c>
      <c r="AA315">
        <v>0</v>
      </c>
      <c r="AB315">
        <v>3</v>
      </c>
      <c r="AC315">
        <v>9</v>
      </c>
      <c r="AD315">
        <v>0</v>
      </c>
      <c r="AE315">
        <v>12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38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15</v>
      </c>
      <c r="BG315">
        <v>1</v>
      </c>
      <c r="BH315">
        <v>0</v>
      </c>
      <c r="BI315">
        <v>2</v>
      </c>
      <c r="BJ315">
        <v>6</v>
      </c>
      <c r="BK315">
        <v>0</v>
      </c>
      <c r="BL315">
        <v>0</v>
      </c>
      <c r="BM315">
        <v>0</v>
      </c>
      <c r="BN315">
        <v>0</v>
      </c>
      <c r="BO315">
        <v>13</v>
      </c>
      <c r="BP315">
        <v>0</v>
      </c>
      <c r="BQ315">
        <v>0</v>
      </c>
      <c r="BR315">
        <v>0</v>
      </c>
      <c r="BS315">
        <v>0</v>
      </c>
      <c r="BT315">
        <v>14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133</v>
      </c>
    </row>
    <row r="316" spans="2:81" x14ac:dyDescent="0.2">
      <c r="B316">
        <v>310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0</v>
      </c>
      <c r="Z316">
        <v>1</v>
      </c>
      <c r="AA316">
        <v>0</v>
      </c>
      <c r="AB316">
        <v>4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4</v>
      </c>
      <c r="AL316">
        <v>0</v>
      </c>
      <c r="AM316">
        <v>41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2</v>
      </c>
      <c r="BJ316">
        <v>3</v>
      </c>
      <c r="BK316">
        <v>0</v>
      </c>
      <c r="BL316">
        <v>0</v>
      </c>
      <c r="BM316">
        <v>0</v>
      </c>
      <c r="BN316">
        <v>0</v>
      </c>
      <c r="BO316">
        <v>16</v>
      </c>
      <c r="BP316">
        <v>0</v>
      </c>
      <c r="BQ316">
        <v>0</v>
      </c>
      <c r="BR316">
        <v>0</v>
      </c>
      <c r="BS316">
        <v>0</v>
      </c>
      <c r="BT316">
        <v>18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1</v>
      </c>
      <c r="CA316">
        <v>0</v>
      </c>
      <c r="CB316">
        <v>0</v>
      </c>
      <c r="CC316">
        <v>104</v>
      </c>
    </row>
    <row r="317" spans="2:81" x14ac:dyDescent="0.2">
      <c r="B317">
        <v>311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7</v>
      </c>
      <c r="Y317">
        <v>0</v>
      </c>
      <c r="Z317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154</v>
      </c>
      <c r="AN317">
        <v>0</v>
      </c>
      <c r="AO317">
        <v>0</v>
      </c>
      <c r="AP317">
        <v>2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4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182</v>
      </c>
    </row>
    <row r="318" spans="2:81" x14ac:dyDescent="0.2">
      <c r="B318">
        <v>312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124</v>
      </c>
      <c r="AN318">
        <v>0</v>
      </c>
      <c r="AO318">
        <v>2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2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155</v>
      </c>
    </row>
    <row r="319" spans="2:81" x14ac:dyDescent="0.2">
      <c r="B319">
        <v>313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6</v>
      </c>
      <c r="AJ319">
        <v>1</v>
      </c>
      <c r="AK319">
        <v>3</v>
      </c>
      <c r="AL319">
        <v>0</v>
      </c>
      <c r="AM319">
        <v>31</v>
      </c>
      <c r="AN319">
        <v>0</v>
      </c>
      <c r="AO319">
        <v>4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</v>
      </c>
      <c r="BE319">
        <v>0</v>
      </c>
      <c r="BF319">
        <v>0</v>
      </c>
      <c r="BG319">
        <v>0</v>
      </c>
      <c r="BH319">
        <v>2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71</v>
      </c>
    </row>
    <row r="320" spans="2:81" x14ac:dyDescent="0.2">
      <c r="B320">
        <v>314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5</v>
      </c>
      <c r="AJ320">
        <v>5</v>
      </c>
      <c r="AK320">
        <v>1</v>
      </c>
      <c r="AL320">
        <v>0</v>
      </c>
      <c r="AM320">
        <v>70</v>
      </c>
      <c r="AN320">
        <v>0</v>
      </c>
      <c r="AO320">
        <v>5</v>
      </c>
      <c r="AP320">
        <v>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20</v>
      </c>
      <c r="BG320">
        <v>0</v>
      </c>
      <c r="BH320">
        <v>0</v>
      </c>
      <c r="BI320">
        <v>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126</v>
      </c>
    </row>
    <row r="321" spans="2:81" x14ac:dyDescent="0.2">
      <c r="B321">
        <v>315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11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4</v>
      </c>
      <c r="AJ321">
        <v>3</v>
      </c>
      <c r="AK321">
        <v>1</v>
      </c>
      <c r="AL321">
        <v>0</v>
      </c>
      <c r="AM321">
        <v>16</v>
      </c>
      <c r="AN321">
        <v>0</v>
      </c>
      <c r="AO321">
        <v>8</v>
      </c>
      <c r="AP321">
        <v>4</v>
      </c>
      <c r="AQ321">
        <v>0</v>
      </c>
      <c r="AR321">
        <v>0</v>
      </c>
      <c r="AS321">
        <v>0</v>
      </c>
      <c r="AT321">
        <v>0</v>
      </c>
      <c r="AU321">
        <v>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6</v>
      </c>
      <c r="BF321">
        <v>3</v>
      </c>
      <c r="BG321">
        <v>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6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2</v>
      </c>
      <c r="BY321">
        <v>0</v>
      </c>
      <c r="BZ321">
        <v>0</v>
      </c>
      <c r="CA321">
        <v>0</v>
      </c>
      <c r="CB321">
        <v>0</v>
      </c>
      <c r="CC321">
        <v>77</v>
      </c>
    </row>
    <row r="322" spans="2:81" x14ac:dyDescent="0.2">
      <c r="B322">
        <v>316</v>
      </c>
      <c r="C322">
        <v>4</v>
      </c>
      <c r="D322">
        <v>0</v>
      </c>
      <c r="E322">
        <v>0</v>
      </c>
      <c r="F322">
        <v>0</v>
      </c>
      <c r="G322">
        <v>0</v>
      </c>
      <c r="H322">
        <v>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53</v>
      </c>
      <c r="AN322">
        <v>0</v>
      </c>
      <c r="AO322">
        <v>4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13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82</v>
      </c>
    </row>
    <row r="323" spans="2:81" x14ac:dyDescent="0.2">
      <c r="B323">
        <v>317</v>
      </c>
      <c r="C323">
        <v>2</v>
      </c>
      <c r="D323">
        <v>0</v>
      </c>
      <c r="E323">
        <v>0</v>
      </c>
      <c r="F323">
        <v>0</v>
      </c>
      <c r="G323">
        <v>0</v>
      </c>
      <c r="H323">
        <v>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</v>
      </c>
      <c r="AJ323">
        <v>2</v>
      </c>
      <c r="AK323">
        <v>1</v>
      </c>
      <c r="AL323">
        <v>0</v>
      </c>
      <c r="AM323">
        <v>156</v>
      </c>
      <c r="AN323">
        <v>0</v>
      </c>
      <c r="AO323">
        <v>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</v>
      </c>
      <c r="BB323">
        <v>0</v>
      </c>
      <c r="BC323">
        <v>0</v>
      </c>
      <c r="BD323">
        <v>2</v>
      </c>
      <c r="BE323">
        <v>1</v>
      </c>
      <c r="BF323">
        <v>50</v>
      </c>
      <c r="BG323">
        <v>0</v>
      </c>
      <c r="BH323">
        <v>0</v>
      </c>
      <c r="BI323">
        <v>3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11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253</v>
      </c>
    </row>
    <row r="324" spans="2:81" x14ac:dyDescent="0.2">
      <c r="B324">
        <v>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2</v>
      </c>
      <c r="AI324">
        <v>11</v>
      </c>
      <c r="AJ324">
        <v>0</v>
      </c>
      <c r="AK324">
        <v>0</v>
      </c>
      <c r="AL324">
        <v>0</v>
      </c>
      <c r="AM324">
        <v>112</v>
      </c>
      <c r="AN324">
        <v>0</v>
      </c>
      <c r="AO324">
        <v>7</v>
      </c>
      <c r="AP324">
        <v>2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2</v>
      </c>
      <c r="BF324">
        <v>0</v>
      </c>
      <c r="BG324">
        <v>0</v>
      </c>
      <c r="BH324">
        <v>3</v>
      </c>
      <c r="BI324">
        <v>6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9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168</v>
      </c>
    </row>
    <row r="325" spans="2:81" x14ac:dyDescent="0.2">
      <c r="B325">
        <v>319</v>
      </c>
      <c r="C325">
        <v>4</v>
      </c>
      <c r="D325">
        <v>0</v>
      </c>
      <c r="E325">
        <v>0</v>
      </c>
      <c r="F325">
        <v>0</v>
      </c>
      <c r="G325">
        <v>0</v>
      </c>
      <c r="H325">
        <v>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4</v>
      </c>
      <c r="AJ325">
        <v>4</v>
      </c>
      <c r="AK325">
        <v>0</v>
      </c>
      <c r="AL325">
        <v>0</v>
      </c>
      <c r="AM325">
        <v>85</v>
      </c>
      <c r="AN325">
        <v>0</v>
      </c>
      <c r="AO325">
        <v>3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4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114</v>
      </c>
    </row>
    <row r="326" spans="2:81" x14ac:dyDescent="0.2">
      <c r="B326">
        <v>320</v>
      </c>
      <c r="C326">
        <v>6</v>
      </c>
      <c r="D326">
        <v>0</v>
      </c>
      <c r="E326">
        <v>0</v>
      </c>
      <c r="F326">
        <v>1</v>
      </c>
      <c r="G326">
        <v>0</v>
      </c>
      <c r="H326">
        <v>12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0</v>
      </c>
      <c r="AK326">
        <v>0</v>
      </c>
      <c r="AL326">
        <v>0</v>
      </c>
      <c r="AM326">
        <v>80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102</v>
      </c>
    </row>
    <row r="327" spans="2:81" x14ac:dyDescent="0.2">
      <c r="B327">
        <v>321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9</v>
      </c>
      <c r="AJ327">
        <v>0</v>
      </c>
      <c r="AK327">
        <v>0</v>
      </c>
      <c r="AL327">
        <v>0</v>
      </c>
      <c r="AM327">
        <v>112</v>
      </c>
      <c r="AN327">
        <v>0</v>
      </c>
      <c r="AO327">
        <v>3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3</v>
      </c>
      <c r="BM327">
        <v>0</v>
      </c>
      <c r="BN327">
        <v>0</v>
      </c>
      <c r="BO327">
        <v>2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143</v>
      </c>
    </row>
    <row r="328" spans="2:81" x14ac:dyDescent="0.2">
      <c r="B328">
        <v>322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6</v>
      </c>
      <c r="AJ328">
        <v>2</v>
      </c>
      <c r="AK328">
        <v>0</v>
      </c>
      <c r="AL328">
        <v>0</v>
      </c>
      <c r="AM328">
        <v>56</v>
      </c>
      <c r="AN328">
        <v>0</v>
      </c>
      <c r="AO328">
        <v>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71</v>
      </c>
    </row>
    <row r="329" spans="2:81" x14ac:dyDescent="0.2">
      <c r="B329">
        <v>323</v>
      </c>
      <c r="C329">
        <v>3</v>
      </c>
      <c r="D329">
        <v>0</v>
      </c>
      <c r="E329">
        <v>0</v>
      </c>
      <c r="F329">
        <v>0</v>
      </c>
      <c r="G329">
        <v>0</v>
      </c>
      <c r="H329">
        <v>4</v>
      </c>
      <c r="I329">
        <v>0</v>
      </c>
      <c r="J329">
        <v>0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</v>
      </c>
      <c r="AJ329">
        <v>1</v>
      </c>
      <c r="AK329">
        <v>0</v>
      </c>
      <c r="AL329">
        <v>0</v>
      </c>
      <c r="AM329">
        <v>133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6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156</v>
      </c>
    </row>
    <row r="330" spans="2:81" x14ac:dyDescent="0.2">
      <c r="B330">
        <v>324</v>
      </c>
      <c r="C330">
        <v>3</v>
      </c>
      <c r="D330">
        <v>0</v>
      </c>
      <c r="E330">
        <v>0</v>
      </c>
      <c r="F330">
        <v>0</v>
      </c>
      <c r="G330">
        <v>0</v>
      </c>
      <c r="H330">
        <v>14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4</v>
      </c>
      <c r="AJ330">
        <v>3</v>
      </c>
      <c r="AK330">
        <v>0</v>
      </c>
      <c r="AL330">
        <v>0</v>
      </c>
      <c r="AM330">
        <v>112</v>
      </c>
      <c r="AN330">
        <v>0</v>
      </c>
      <c r="AO330">
        <v>8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8</v>
      </c>
      <c r="BF330">
        <v>0</v>
      </c>
      <c r="BG330">
        <v>0</v>
      </c>
      <c r="BH330">
        <v>0</v>
      </c>
      <c r="BI330">
        <v>3</v>
      </c>
      <c r="BJ330">
        <v>0</v>
      </c>
      <c r="BK330">
        <v>0</v>
      </c>
      <c r="BL330">
        <v>3</v>
      </c>
      <c r="BM330">
        <v>0</v>
      </c>
      <c r="BN330">
        <v>0</v>
      </c>
      <c r="BO330">
        <v>4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171</v>
      </c>
    </row>
    <row r="331" spans="2:81" x14ac:dyDescent="0.2">
      <c r="B331">
        <v>325</v>
      </c>
      <c r="C331">
        <v>0</v>
      </c>
      <c r="D331">
        <v>3</v>
      </c>
      <c r="E331">
        <v>0</v>
      </c>
      <c r="F331">
        <v>0</v>
      </c>
      <c r="G331">
        <v>0</v>
      </c>
      <c r="H331">
        <v>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55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5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0</v>
      </c>
      <c r="BH331">
        <v>6</v>
      </c>
      <c r="BI331">
        <v>0</v>
      </c>
      <c r="BJ331">
        <v>0</v>
      </c>
      <c r="BK331">
        <v>2</v>
      </c>
      <c r="BL331">
        <v>2</v>
      </c>
      <c r="BM331">
        <v>0</v>
      </c>
      <c r="BN331">
        <v>0</v>
      </c>
      <c r="BO331">
        <v>6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94</v>
      </c>
    </row>
    <row r="332" spans="2:81" x14ac:dyDescent="0.2">
      <c r="B332">
        <v>326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6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11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41</v>
      </c>
    </row>
    <row r="333" spans="2:81" x14ac:dyDescent="0.2">
      <c r="B333">
        <v>327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6</v>
      </c>
      <c r="AN333">
        <v>0</v>
      </c>
      <c r="AO333">
        <v>0</v>
      </c>
      <c r="AP333">
        <v>1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>
        <v>0</v>
      </c>
      <c r="BH333">
        <v>1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10</v>
      </c>
      <c r="BP333">
        <v>0</v>
      </c>
      <c r="BQ333">
        <v>0</v>
      </c>
      <c r="BR333">
        <v>0</v>
      </c>
      <c r="BS333">
        <v>0</v>
      </c>
      <c r="BT333">
        <v>4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62</v>
      </c>
    </row>
    <row r="334" spans="2:81" x14ac:dyDescent="0.2">
      <c r="B334">
        <v>328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>
        <v>0</v>
      </c>
      <c r="Z334">
        <v>0</v>
      </c>
      <c r="AA334">
        <v>0</v>
      </c>
      <c r="AB334">
        <v>22</v>
      </c>
      <c r="AC334">
        <v>0</v>
      </c>
      <c r="AD334">
        <v>0</v>
      </c>
      <c r="AE334">
        <v>0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19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</v>
      </c>
      <c r="BE334">
        <v>0</v>
      </c>
      <c r="BF334">
        <v>14</v>
      </c>
      <c r="BG334">
        <v>0</v>
      </c>
      <c r="BH334">
        <v>2</v>
      </c>
      <c r="BI334">
        <v>2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7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97</v>
      </c>
    </row>
    <row r="335" spans="2:81" x14ac:dyDescent="0.2">
      <c r="B335">
        <v>329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</v>
      </c>
      <c r="Q335">
        <v>0</v>
      </c>
      <c r="R335">
        <v>0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</v>
      </c>
      <c r="AA335">
        <v>0</v>
      </c>
      <c r="AB335">
        <v>35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7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</v>
      </c>
      <c r="BL335">
        <v>0</v>
      </c>
      <c r="BM335">
        <v>0</v>
      </c>
      <c r="BN335">
        <v>0</v>
      </c>
      <c r="BO335">
        <v>11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69</v>
      </c>
    </row>
    <row r="336" spans="2:81" x14ac:dyDescent="0.2">
      <c r="B336">
        <v>330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3</v>
      </c>
      <c r="AC336">
        <v>2</v>
      </c>
      <c r="AD336">
        <v>0</v>
      </c>
      <c r="AE336">
        <v>14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3</v>
      </c>
      <c r="BG336">
        <v>2</v>
      </c>
      <c r="BH336">
        <v>2</v>
      </c>
      <c r="BI336">
        <v>3</v>
      </c>
      <c r="BJ336">
        <v>0</v>
      </c>
      <c r="BK336">
        <v>0</v>
      </c>
      <c r="BL336">
        <v>2</v>
      </c>
      <c r="BM336">
        <v>0</v>
      </c>
      <c r="BN336">
        <v>0</v>
      </c>
      <c r="BO336">
        <v>6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56</v>
      </c>
    </row>
    <row r="337" spans="1:81" x14ac:dyDescent="0.2">
      <c r="B337">
        <v>331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>
        <v>0</v>
      </c>
      <c r="AA337">
        <v>0</v>
      </c>
      <c r="AB337">
        <v>4</v>
      </c>
      <c r="AC337">
        <v>1</v>
      </c>
      <c r="AD337">
        <v>1</v>
      </c>
      <c r="AE337">
        <v>4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21</v>
      </c>
      <c r="BG337">
        <v>1</v>
      </c>
      <c r="BH337">
        <v>0</v>
      </c>
      <c r="BI337">
        <v>7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5</v>
      </c>
      <c r="BP337">
        <v>0</v>
      </c>
      <c r="BQ337">
        <v>0</v>
      </c>
      <c r="BR337">
        <v>0</v>
      </c>
      <c r="BS337">
        <v>0</v>
      </c>
      <c r="BT337">
        <v>5</v>
      </c>
      <c r="BU337">
        <v>0</v>
      </c>
      <c r="BV337">
        <v>0</v>
      </c>
      <c r="BW337">
        <v>0</v>
      </c>
      <c r="BX337">
        <v>0</v>
      </c>
      <c r="BY337">
        <v>2</v>
      </c>
      <c r="BZ337">
        <v>0</v>
      </c>
      <c r="CA337">
        <v>0</v>
      </c>
      <c r="CB337">
        <v>0</v>
      </c>
      <c r="CC337">
        <v>76</v>
      </c>
    </row>
    <row r="338" spans="1:81" x14ac:dyDescent="0.2">
      <c r="B338">
        <v>332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0</v>
      </c>
      <c r="Z338">
        <v>2</v>
      </c>
      <c r="AA338">
        <v>0</v>
      </c>
      <c r="AB338">
        <v>1</v>
      </c>
      <c r="AC338">
        <v>2</v>
      </c>
      <c r="AD338">
        <v>2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12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2</v>
      </c>
      <c r="BE338">
        <v>0</v>
      </c>
      <c r="BF338">
        <v>59</v>
      </c>
      <c r="BG338">
        <v>0</v>
      </c>
      <c r="BH338">
        <v>0</v>
      </c>
      <c r="BI338">
        <v>4</v>
      </c>
      <c r="BJ338">
        <v>0</v>
      </c>
      <c r="BK338">
        <v>0</v>
      </c>
      <c r="BL338">
        <v>2</v>
      </c>
      <c r="BM338">
        <v>0</v>
      </c>
      <c r="BN338">
        <v>0</v>
      </c>
      <c r="BO338">
        <v>6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105</v>
      </c>
    </row>
    <row r="339" spans="1:81" x14ac:dyDescent="0.2">
      <c r="B339">
        <v>333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4</v>
      </c>
      <c r="AC339">
        <v>7</v>
      </c>
      <c r="AD339">
        <v>2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2</v>
      </c>
      <c r="AL339">
        <v>0</v>
      </c>
      <c r="AM339">
        <v>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9</v>
      </c>
      <c r="BG339">
        <v>1</v>
      </c>
      <c r="BH339">
        <v>0</v>
      </c>
      <c r="BI339">
        <v>9</v>
      </c>
      <c r="BJ339">
        <v>1</v>
      </c>
      <c r="BK339">
        <v>1</v>
      </c>
      <c r="BL339">
        <v>2</v>
      </c>
      <c r="BM339">
        <v>0</v>
      </c>
      <c r="BN339">
        <v>0</v>
      </c>
      <c r="BO339">
        <v>6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7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77</v>
      </c>
    </row>
    <row r="340" spans="1:81" x14ac:dyDescent="0.2">
      <c r="B340">
        <v>334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11</v>
      </c>
      <c r="AC340">
        <v>3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13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3</v>
      </c>
      <c r="BJ340">
        <v>0</v>
      </c>
      <c r="BK340">
        <v>0</v>
      </c>
      <c r="BL340">
        <v>2</v>
      </c>
      <c r="BM340">
        <v>0</v>
      </c>
      <c r="BN340">
        <v>0</v>
      </c>
      <c r="BO340">
        <v>10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59</v>
      </c>
    </row>
    <row r="341" spans="1:81" x14ac:dyDescent="0.2">
      <c r="B341">
        <v>335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0</v>
      </c>
      <c r="AE341">
        <v>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0</v>
      </c>
      <c r="AM341">
        <v>7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20</v>
      </c>
      <c r="BG341">
        <v>1</v>
      </c>
      <c r="BH341">
        <v>0</v>
      </c>
      <c r="BI341">
        <v>6</v>
      </c>
      <c r="BJ341">
        <v>0</v>
      </c>
      <c r="BK341">
        <v>0</v>
      </c>
      <c r="BL341">
        <v>3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69</v>
      </c>
    </row>
    <row r="342" spans="1:81" x14ac:dyDescent="0.2">
      <c r="B342">
        <v>336</v>
      </c>
      <c r="C342">
        <v>0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22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43</v>
      </c>
    </row>
    <row r="343" spans="1:81" x14ac:dyDescent="0.2">
      <c r="B343">
        <v>337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7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2</v>
      </c>
      <c r="BJ343">
        <v>0</v>
      </c>
      <c r="BK343">
        <v>0</v>
      </c>
      <c r="BL343">
        <v>2</v>
      </c>
      <c r="BM343">
        <v>0</v>
      </c>
      <c r="BN343">
        <v>0</v>
      </c>
      <c r="BO343">
        <v>9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33</v>
      </c>
    </row>
    <row r="344" spans="1:81" x14ac:dyDescent="0.2">
      <c r="B344">
        <v>338</v>
      </c>
      <c r="C344">
        <v>4</v>
      </c>
      <c r="D344">
        <v>0</v>
      </c>
      <c r="E344">
        <v>0</v>
      </c>
      <c r="F344">
        <v>0</v>
      </c>
      <c r="G344">
        <v>0</v>
      </c>
      <c r="H344">
        <v>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</v>
      </c>
      <c r="AP344">
        <v>0</v>
      </c>
      <c r="AQ344">
        <v>0</v>
      </c>
      <c r="AR344">
        <v>2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9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25</v>
      </c>
    </row>
    <row r="345" spans="1:81" x14ac:dyDescent="0.2">
      <c r="B345">
        <v>339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14</v>
      </c>
      <c r="AJ345">
        <v>0</v>
      </c>
      <c r="AK345">
        <v>1</v>
      </c>
      <c r="AL345">
        <v>0</v>
      </c>
      <c r="AM345">
        <v>25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16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61</v>
      </c>
    </row>
    <row r="346" spans="1:81" x14ac:dyDescent="0.2">
      <c r="B346">
        <v>340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</v>
      </c>
      <c r="BL346">
        <v>0</v>
      </c>
      <c r="BM346">
        <v>0</v>
      </c>
      <c r="BN346">
        <v>0</v>
      </c>
      <c r="BO346">
        <v>3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21</v>
      </c>
    </row>
    <row r="347" spans="1:81" x14ac:dyDescent="0.2">
      <c r="B347">
        <v>341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</v>
      </c>
      <c r="AJ347">
        <v>0</v>
      </c>
      <c r="AK347">
        <v>0</v>
      </c>
      <c r="AL347">
        <v>0</v>
      </c>
      <c r="AM347">
        <v>13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13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</v>
      </c>
      <c r="CA347">
        <v>0</v>
      </c>
      <c r="CB347">
        <v>0</v>
      </c>
      <c r="CC347">
        <v>48</v>
      </c>
    </row>
    <row r="348" spans="1:81" x14ac:dyDescent="0.2">
      <c r="B348">
        <v>342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5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2</v>
      </c>
      <c r="BM348">
        <v>0</v>
      </c>
      <c r="BN348">
        <v>0</v>
      </c>
      <c r="BO348">
        <v>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27</v>
      </c>
    </row>
    <row r="349" spans="1:81" x14ac:dyDescent="0.2">
      <c r="B349">
        <v>343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</v>
      </c>
      <c r="AD349">
        <v>0</v>
      </c>
      <c r="AE349">
        <v>0</v>
      </c>
      <c r="AF349">
        <v>0</v>
      </c>
      <c r="AG349">
        <v>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9</v>
      </c>
      <c r="BG349">
        <v>0</v>
      </c>
      <c r="BH349">
        <v>0</v>
      </c>
      <c r="BI349">
        <v>5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12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38</v>
      </c>
    </row>
    <row r="350" spans="1:81" x14ac:dyDescent="0.2">
      <c r="B350">
        <v>344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t="s">
        <v>161</v>
      </c>
      <c r="J350" t="s">
        <v>192</v>
      </c>
      <c r="K350" t="s">
        <v>138</v>
      </c>
      <c r="L350" t="s">
        <v>35</v>
      </c>
      <c r="M350" t="s">
        <v>188</v>
      </c>
      <c r="N350" t="s">
        <v>156</v>
      </c>
      <c r="O350" t="s">
        <v>96</v>
      </c>
      <c r="P350" t="s">
        <v>69</v>
      </c>
      <c r="Q350" t="s">
        <v>90</v>
      </c>
      <c r="R350" t="s">
        <v>164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34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43</v>
      </c>
    </row>
    <row r="351" spans="1:81" x14ac:dyDescent="0.2">
      <c r="A351" t="s">
        <v>122</v>
      </c>
      <c r="B351" t="s">
        <v>0</v>
      </c>
      <c r="C351" t="s">
        <v>15</v>
      </c>
      <c r="D351" t="s">
        <v>42</v>
      </c>
      <c r="E351" t="s">
        <v>160</v>
      </c>
      <c r="F351" t="s">
        <v>60</v>
      </c>
      <c r="G351" t="s">
        <v>56</v>
      </c>
      <c r="H351" t="s">
        <v>29</v>
      </c>
      <c r="I351">
        <f t="shared" ref="D351:BO353" si="0">IF(I98&gt;0,1,0)</f>
        <v>0</v>
      </c>
      <c r="J351">
        <f t="shared" si="0"/>
        <v>0</v>
      </c>
      <c r="K351">
        <f t="shared" si="0"/>
        <v>0</v>
      </c>
      <c r="L351">
        <f t="shared" si="0"/>
        <v>0</v>
      </c>
      <c r="M351">
        <f t="shared" si="0"/>
        <v>0</v>
      </c>
      <c r="N351">
        <f t="shared" si="0"/>
        <v>0</v>
      </c>
      <c r="O351">
        <f t="shared" si="0"/>
        <v>0</v>
      </c>
      <c r="P351">
        <f t="shared" si="0"/>
        <v>0</v>
      </c>
      <c r="Q351">
        <f t="shared" si="0"/>
        <v>1</v>
      </c>
      <c r="R351">
        <f t="shared" si="0"/>
        <v>0</v>
      </c>
      <c r="S351" t="s">
        <v>41</v>
      </c>
      <c r="T351" t="s">
        <v>170</v>
      </c>
      <c r="U351" t="s">
        <v>185</v>
      </c>
      <c r="V351" t="s">
        <v>92</v>
      </c>
      <c r="W351" t="s">
        <v>95</v>
      </c>
      <c r="X351" t="s">
        <v>157</v>
      </c>
      <c r="Y351" t="s">
        <v>73</v>
      </c>
      <c r="Z351" t="s">
        <v>163</v>
      </c>
      <c r="AA351" t="s">
        <v>89</v>
      </c>
      <c r="AB351" t="s">
        <v>32</v>
      </c>
      <c r="AC351" t="s">
        <v>54</v>
      </c>
      <c r="AD351" t="s">
        <v>108</v>
      </c>
      <c r="AE351" t="s">
        <v>48</v>
      </c>
      <c r="AF351" t="s">
        <v>106</v>
      </c>
      <c r="AG351" t="s">
        <v>43</v>
      </c>
      <c r="AH351" t="s">
        <v>37</v>
      </c>
      <c r="AI351" t="s">
        <v>132</v>
      </c>
      <c r="AJ351" t="s">
        <v>30</v>
      </c>
      <c r="AK351" t="s">
        <v>81</v>
      </c>
      <c r="AL351" t="s">
        <v>135</v>
      </c>
      <c r="AM351" t="s">
        <v>27</v>
      </c>
      <c r="AN351" t="s">
        <v>167</v>
      </c>
      <c r="AO351" t="s">
        <v>34</v>
      </c>
      <c r="AP351" t="s">
        <v>105</v>
      </c>
      <c r="AQ351" t="s">
        <v>98</v>
      </c>
      <c r="AR351" t="s">
        <v>50</v>
      </c>
      <c r="AS351" t="s">
        <v>66</v>
      </c>
      <c r="AT351" t="s">
        <v>83</v>
      </c>
      <c r="AU351" t="s">
        <v>63</v>
      </c>
      <c r="AV351" t="s">
        <v>168</v>
      </c>
      <c r="AW351" t="s">
        <v>76</v>
      </c>
      <c r="AX351" t="s">
        <v>84</v>
      </c>
      <c r="AY351" t="s">
        <v>75</v>
      </c>
      <c r="AZ351" t="s">
        <v>103</v>
      </c>
      <c r="BA351" t="s">
        <v>187</v>
      </c>
      <c r="BB351" t="s">
        <v>129</v>
      </c>
      <c r="BC351" t="s">
        <v>39</v>
      </c>
      <c r="BD351" t="s">
        <v>25</v>
      </c>
      <c r="BE351" t="s">
        <v>18</v>
      </c>
      <c r="BF351" t="s">
        <v>121</v>
      </c>
      <c r="BG351" t="s">
        <v>127</v>
      </c>
      <c r="BH351" t="s">
        <v>107</v>
      </c>
      <c r="BI351" t="s">
        <v>19</v>
      </c>
      <c r="BJ351" t="s">
        <v>71</v>
      </c>
      <c r="BK351" t="s">
        <v>57</v>
      </c>
      <c r="BL351" t="s">
        <v>52</v>
      </c>
      <c r="BM351" t="s">
        <v>155</v>
      </c>
      <c r="BN351" t="s">
        <v>166</v>
      </c>
      <c r="BO351" t="s">
        <v>22</v>
      </c>
      <c r="BP351" t="s">
        <v>67</v>
      </c>
      <c r="BQ351" t="s">
        <v>202</v>
      </c>
      <c r="BR351" t="s">
        <v>126</v>
      </c>
      <c r="BS351" t="s">
        <v>165</v>
      </c>
      <c r="BT351" t="s">
        <v>100</v>
      </c>
      <c r="BU351" t="s">
        <v>45</v>
      </c>
      <c r="BV351" t="s">
        <v>59</v>
      </c>
      <c r="BW351" t="s">
        <v>79</v>
      </c>
      <c r="BX351" t="s">
        <v>204</v>
      </c>
      <c r="BY351" t="s">
        <v>131</v>
      </c>
      <c r="BZ351" t="s">
        <v>65</v>
      </c>
      <c r="CA351" t="s">
        <v>133</v>
      </c>
      <c r="CB351" t="s">
        <v>182</v>
      </c>
    </row>
    <row r="352" spans="1:81" x14ac:dyDescent="0.2">
      <c r="B352">
        <v>93</v>
      </c>
      <c r="C352">
        <f t="shared" ref="C352:C415" si="1">IF(C99&gt;0,1,0)</f>
        <v>0</v>
      </c>
      <c r="D352">
        <f t="shared" si="0"/>
        <v>0</v>
      </c>
      <c r="E352">
        <f t="shared" si="0"/>
        <v>0</v>
      </c>
      <c r="F352">
        <f t="shared" si="0"/>
        <v>1</v>
      </c>
      <c r="G352">
        <f t="shared" si="0"/>
        <v>0</v>
      </c>
      <c r="H352">
        <f t="shared" si="0"/>
        <v>1</v>
      </c>
      <c r="I352">
        <f t="shared" ref="D352:R353" si="2">IF(I99&gt;0,1,0)</f>
        <v>0</v>
      </c>
      <c r="J352">
        <f t="shared" si="2"/>
        <v>0</v>
      </c>
      <c r="K352">
        <f t="shared" si="2"/>
        <v>0</v>
      </c>
      <c r="L352">
        <f t="shared" si="2"/>
        <v>0</v>
      </c>
      <c r="M352">
        <f t="shared" si="2"/>
        <v>0</v>
      </c>
      <c r="N352">
        <f t="shared" si="2"/>
        <v>0</v>
      </c>
      <c r="O352">
        <f t="shared" si="2"/>
        <v>0</v>
      </c>
      <c r="P352">
        <f t="shared" si="2"/>
        <v>0</v>
      </c>
      <c r="Q352">
        <f t="shared" si="2"/>
        <v>0</v>
      </c>
      <c r="R352">
        <f t="shared" si="2"/>
        <v>0</v>
      </c>
      <c r="S352">
        <f t="shared" si="0"/>
        <v>0</v>
      </c>
      <c r="T352">
        <f t="shared" si="0"/>
        <v>0</v>
      </c>
      <c r="U352">
        <f t="shared" si="0"/>
        <v>0</v>
      </c>
      <c r="V352">
        <f t="shared" si="0"/>
        <v>1</v>
      </c>
      <c r="W352">
        <f t="shared" si="0"/>
        <v>0</v>
      </c>
      <c r="X352">
        <f t="shared" si="0"/>
        <v>0</v>
      </c>
      <c r="Y352">
        <f t="shared" si="0"/>
        <v>0</v>
      </c>
      <c r="Z352">
        <f t="shared" si="0"/>
        <v>0</v>
      </c>
      <c r="AA352">
        <f t="shared" si="0"/>
        <v>0</v>
      </c>
      <c r="AB352">
        <f t="shared" si="0"/>
        <v>0</v>
      </c>
      <c r="AC352">
        <f t="shared" si="0"/>
        <v>0</v>
      </c>
      <c r="AD352">
        <f t="shared" si="0"/>
        <v>0</v>
      </c>
      <c r="AE352">
        <f t="shared" si="0"/>
        <v>0</v>
      </c>
      <c r="AF352">
        <f t="shared" si="0"/>
        <v>0</v>
      </c>
      <c r="AG352">
        <f t="shared" si="0"/>
        <v>0</v>
      </c>
      <c r="AH352">
        <f t="shared" si="0"/>
        <v>1</v>
      </c>
      <c r="AI352">
        <f t="shared" si="0"/>
        <v>0</v>
      </c>
      <c r="AJ352">
        <f t="shared" si="0"/>
        <v>0</v>
      </c>
      <c r="AK352">
        <f t="shared" si="0"/>
        <v>0</v>
      </c>
      <c r="AL352">
        <f t="shared" si="0"/>
        <v>0</v>
      </c>
      <c r="AM352">
        <f t="shared" si="0"/>
        <v>1</v>
      </c>
      <c r="AN352">
        <f t="shared" si="0"/>
        <v>0</v>
      </c>
      <c r="AO352">
        <f t="shared" si="0"/>
        <v>0</v>
      </c>
      <c r="AP352">
        <f t="shared" si="0"/>
        <v>1</v>
      </c>
      <c r="AQ352">
        <f t="shared" si="0"/>
        <v>0</v>
      </c>
      <c r="AR352">
        <f t="shared" si="0"/>
        <v>0</v>
      </c>
      <c r="AS352">
        <f t="shared" si="0"/>
        <v>0</v>
      </c>
      <c r="AT352">
        <f t="shared" si="0"/>
        <v>0</v>
      </c>
      <c r="AU352">
        <f t="shared" si="0"/>
        <v>1</v>
      </c>
      <c r="AV352">
        <f t="shared" si="0"/>
        <v>0</v>
      </c>
      <c r="AW352">
        <f t="shared" si="0"/>
        <v>0</v>
      </c>
      <c r="AX352">
        <f t="shared" si="0"/>
        <v>0</v>
      </c>
      <c r="AY352">
        <f t="shared" si="0"/>
        <v>0</v>
      </c>
      <c r="AZ352">
        <f t="shared" si="0"/>
        <v>0</v>
      </c>
      <c r="BA352">
        <f t="shared" si="0"/>
        <v>0</v>
      </c>
      <c r="BB352">
        <f t="shared" si="0"/>
        <v>0</v>
      </c>
      <c r="BC352">
        <f t="shared" si="0"/>
        <v>0</v>
      </c>
      <c r="BD352">
        <f t="shared" si="0"/>
        <v>0</v>
      </c>
      <c r="BE352">
        <f t="shared" si="0"/>
        <v>1</v>
      </c>
      <c r="BF352">
        <f t="shared" si="0"/>
        <v>1</v>
      </c>
      <c r="BG352">
        <f t="shared" si="0"/>
        <v>0</v>
      </c>
      <c r="BH352">
        <f t="shared" si="0"/>
        <v>0</v>
      </c>
      <c r="BI352">
        <f t="shared" si="0"/>
        <v>0</v>
      </c>
      <c r="BJ352">
        <f t="shared" si="0"/>
        <v>0</v>
      </c>
      <c r="BK352">
        <f t="shared" si="0"/>
        <v>1</v>
      </c>
      <c r="BL352">
        <f t="shared" si="0"/>
        <v>0</v>
      </c>
      <c r="BM352">
        <f t="shared" si="0"/>
        <v>0</v>
      </c>
      <c r="BN352">
        <f t="shared" si="0"/>
        <v>0</v>
      </c>
      <c r="BO352">
        <f t="shared" si="0"/>
        <v>1</v>
      </c>
      <c r="BP352">
        <f t="shared" ref="BP352:CB367" si="3">IF(BP99&gt;0,1,0)</f>
        <v>1</v>
      </c>
      <c r="BQ352">
        <f t="shared" si="3"/>
        <v>0</v>
      </c>
      <c r="BR352">
        <f t="shared" si="3"/>
        <v>0</v>
      </c>
      <c r="BS352">
        <f t="shared" si="3"/>
        <v>0</v>
      </c>
      <c r="BT352">
        <f>IF(BT99&gt;0,1,0)</f>
        <v>1</v>
      </c>
      <c r="BU352">
        <f t="shared" ref="BU352:CB352" si="4">IF(BU99&gt;0,1,0)</f>
        <v>0</v>
      </c>
      <c r="BV352">
        <f t="shared" si="4"/>
        <v>0</v>
      </c>
      <c r="BW352">
        <f t="shared" si="4"/>
        <v>0</v>
      </c>
      <c r="BX352">
        <f t="shared" si="4"/>
        <v>0</v>
      </c>
      <c r="BY352">
        <f t="shared" si="4"/>
        <v>0</v>
      </c>
      <c r="BZ352">
        <f t="shared" si="4"/>
        <v>0</v>
      </c>
      <c r="CA352">
        <f t="shared" si="4"/>
        <v>0</v>
      </c>
      <c r="CB352">
        <f t="shared" si="4"/>
        <v>0</v>
      </c>
    </row>
    <row r="353" spans="2:80" x14ac:dyDescent="0.2">
      <c r="B353">
        <v>94</v>
      </c>
      <c r="C353">
        <f t="shared" si="1"/>
        <v>1</v>
      </c>
      <c r="D353">
        <f t="shared" si="2"/>
        <v>0</v>
      </c>
      <c r="E353">
        <f t="shared" si="2"/>
        <v>0</v>
      </c>
      <c r="F353">
        <f t="shared" si="2"/>
        <v>0</v>
      </c>
      <c r="G353">
        <f t="shared" si="2"/>
        <v>0</v>
      </c>
      <c r="H353">
        <f t="shared" si="2"/>
        <v>1</v>
      </c>
      <c r="I353">
        <f t="shared" ref="D353:BO357" si="5">IF(I100&gt;0,1,0)</f>
        <v>0</v>
      </c>
      <c r="J353">
        <f t="shared" si="5"/>
        <v>0</v>
      </c>
      <c r="K353">
        <f t="shared" si="5"/>
        <v>0</v>
      </c>
      <c r="L353">
        <f t="shared" si="5"/>
        <v>0</v>
      </c>
      <c r="M353">
        <f t="shared" si="5"/>
        <v>0</v>
      </c>
      <c r="N353">
        <f t="shared" si="5"/>
        <v>0</v>
      </c>
      <c r="O353">
        <f t="shared" si="5"/>
        <v>0</v>
      </c>
      <c r="P353">
        <f t="shared" si="5"/>
        <v>1</v>
      </c>
      <c r="Q353">
        <f t="shared" si="5"/>
        <v>0</v>
      </c>
      <c r="R353">
        <f t="shared" si="5"/>
        <v>0</v>
      </c>
      <c r="S353">
        <f t="shared" si="0"/>
        <v>0</v>
      </c>
      <c r="T353">
        <f t="shared" si="0"/>
        <v>0</v>
      </c>
      <c r="U353">
        <f t="shared" si="0"/>
        <v>0</v>
      </c>
      <c r="V353">
        <f t="shared" si="0"/>
        <v>0</v>
      </c>
      <c r="W353">
        <f t="shared" si="0"/>
        <v>0</v>
      </c>
      <c r="X353">
        <f t="shared" si="0"/>
        <v>0</v>
      </c>
      <c r="Y353">
        <f t="shared" si="0"/>
        <v>1</v>
      </c>
      <c r="Z353">
        <f t="shared" si="0"/>
        <v>0</v>
      </c>
      <c r="AA353">
        <f t="shared" si="0"/>
        <v>1</v>
      </c>
      <c r="AB353">
        <f t="shared" si="0"/>
        <v>1</v>
      </c>
      <c r="AC353">
        <f t="shared" si="0"/>
        <v>0</v>
      </c>
      <c r="AD353">
        <f t="shared" si="0"/>
        <v>0</v>
      </c>
      <c r="AE353">
        <f t="shared" si="0"/>
        <v>0</v>
      </c>
      <c r="AF353">
        <f t="shared" si="0"/>
        <v>0</v>
      </c>
      <c r="AG353">
        <f t="shared" si="0"/>
        <v>0</v>
      </c>
      <c r="AH353">
        <f t="shared" si="0"/>
        <v>1</v>
      </c>
      <c r="AI353">
        <f t="shared" si="0"/>
        <v>0</v>
      </c>
      <c r="AJ353">
        <f t="shared" si="0"/>
        <v>0</v>
      </c>
      <c r="AK353">
        <f t="shared" si="0"/>
        <v>0</v>
      </c>
      <c r="AL353">
        <f t="shared" si="0"/>
        <v>0</v>
      </c>
      <c r="AM353">
        <f t="shared" si="0"/>
        <v>0</v>
      </c>
      <c r="AN353">
        <f t="shared" si="0"/>
        <v>0</v>
      </c>
      <c r="AO353">
        <f t="shared" si="0"/>
        <v>0</v>
      </c>
      <c r="AP353">
        <f t="shared" si="0"/>
        <v>0</v>
      </c>
      <c r="AQ353">
        <f t="shared" si="0"/>
        <v>0</v>
      </c>
      <c r="AR353">
        <f t="shared" si="0"/>
        <v>0</v>
      </c>
      <c r="AS353">
        <f t="shared" si="0"/>
        <v>0</v>
      </c>
      <c r="AT353">
        <f t="shared" si="0"/>
        <v>0</v>
      </c>
      <c r="AU353">
        <f t="shared" si="0"/>
        <v>1</v>
      </c>
      <c r="AV353">
        <f t="shared" si="0"/>
        <v>0</v>
      </c>
      <c r="AW353">
        <f t="shared" si="0"/>
        <v>0</v>
      </c>
      <c r="AX353">
        <f t="shared" si="0"/>
        <v>0</v>
      </c>
      <c r="AY353">
        <f t="shared" si="0"/>
        <v>0</v>
      </c>
      <c r="AZ353">
        <f t="shared" si="0"/>
        <v>0</v>
      </c>
      <c r="BA353">
        <f t="shared" si="0"/>
        <v>0</v>
      </c>
      <c r="BB353">
        <f t="shared" si="0"/>
        <v>0</v>
      </c>
      <c r="BC353">
        <f t="shared" si="0"/>
        <v>0</v>
      </c>
      <c r="BD353">
        <f t="shared" si="0"/>
        <v>0</v>
      </c>
      <c r="BE353">
        <f t="shared" si="0"/>
        <v>0</v>
      </c>
      <c r="BF353">
        <f t="shared" si="0"/>
        <v>1</v>
      </c>
      <c r="BG353">
        <f t="shared" si="0"/>
        <v>0</v>
      </c>
      <c r="BH353">
        <f t="shared" si="0"/>
        <v>0</v>
      </c>
      <c r="BI353">
        <f t="shared" si="0"/>
        <v>0</v>
      </c>
      <c r="BJ353">
        <f t="shared" si="0"/>
        <v>0</v>
      </c>
      <c r="BK353">
        <f t="shared" si="0"/>
        <v>1</v>
      </c>
      <c r="BL353">
        <f t="shared" si="0"/>
        <v>0</v>
      </c>
      <c r="BM353">
        <f t="shared" si="0"/>
        <v>0</v>
      </c>
      <c r="BN353">
        <f t="shared" si="0"/>
        <v>0</v>
      </c>
      <c r="BO353">
        <f t="shared" si="0"/>
        <v>1</v>
      </c>
      <c r="BP353">
        <f t="shared" si="3"/>
        <v>0</v>
      </c>
      <c r="BQ353">
        <f t="shared" si="3"/>
        <v>0</v>
      </c>
      <c r="BR353">
        <f t="shared" si="3"/>
        <v>1</v>
      </c>
      <c r="BS353">
        <f t="shared" si="3"/>
        <v>0</v>
      </c>
      <c r="BT353">
        <f t="shared" si="3"/>
        <v>0</v>
      </c>
      <c r="BU353">
        <f t="shared" si="3"/>
        <v>0</v>
      </c>
      <c r="BV353">
        <f t="shared" si="3"/>
        <v>0</v>
      </c>
      <c r="BW353">
        <f t="shared" si="3"/>
        <v>0</v>
      </c>
      <c r="BX353">
        <f t="shared" si="3"/>
        <v>0</v>
      </c>
      <c r="BY353">
        <f t="shared" si="3"/>
        <v>0</v>
      </c>
      <c r="BZ353">
        <f t="shared" si="3"/>
        <v>0</v>
      </c>
      <c r="CA353">
        <f t="shared" si="3"/>
        <v>0</v>
      </c>
      <c r="CB353">
        <f t="shared" si="3"/>
        <v>0</v>
      </c>
    </row>
    <row r="354" spans="2:80" x14ac:dyDescent="0.2">
      <c r="B354">
        <v>95</v>
      </c>
      <c r="C354">
        <f t="shared" si="1"/>
        <v>1</v>
      </c>
      <c r="D354">
        <f t="shared" si="5"/>
        <v>0</v>
      </c>
      <c r="E354">
        <f t="shared" si="5"/>
        <v>0</v>
      </c>
      <c r="F354">
        <f t="shared" si="5"/>
        <v>0</v>
      </c>
      <c r="G354">
        <f t="shared" si="5"/>
        <v>0</v>
      </c>
      <c r="H354">
        <f t="shared" si="5"/>
        <v>1</v>
      </c>
      <c r="I354">
        <f t="shared" si="5"/>
        <v>0</v>
      </c>
      <c r="J354">
        <f t="shared" si="5"/>
        <v>0</v>
      </c>
      <c r="K354">
        <f t="shared" si="5"/>
        <v>0</v>
      </c>
      <c r="L354">
        <f t="shared" si="5"/>
        <v>0</v>
      </c>
      <c r="M354">
        <f t="shared" si="5"/>
        <v>0</v>
      </c>
      <c r="N354">
        <f t="shared" si="5"/>
        <v>0</v>
      </c>
      <c r="O354">
        <f t="shared" si="5"/>
        <v>0</v>
      </c>
      <c r="P354">
        <f t="shared" si="5"/>
        <v>0</v>
      </c>
      <c r="Q354">
        <f t="shared" si="5"/>
        <v>0</v>
      </c>
      <c r="R354">
        <f t="shared" si="5"/>
        <v>0</v>
      </c>
      <c r="S354">
        <f t="shared" si="5"/>
        <v>0</v>
      </c>
      <c r="T354">
        <f t="shared" si="5"/>
        <v>0</v>
      </c>
      <c r="U354">
        <f t="shared" si="5"/>
        <v>0</v>
      </c>
      <c r="V354">
        <f t="shared" si="5"/>
        <v>0</v>
      </c>
      <c r="W354">
        <f t="shared" si="5"/>
        <v>0</v>
      </c>
      <c r="X354">
        <f t="shared" si="5"/>
        <v>0</v>
      </c>
      <c r="Y354">
        <f t="shared" si="5"/>
        <v>1</v>
      </c>
      <c r="Z354">
        <f t="shared" si="5"/>
        <v>0</v>
      </c>
      <c r="AA354">
        <f t="shared" si="5"/>
        <v>0</v>
      </c>
      <c r="AB354">
        <f t="shared" si="5"/>
        <v>1</v>
      </c>
      <c r="AC354">
        <f t="shared" si="5"/>
        <v>0</v>
      </c>
      <c r="AD354">
        <f t="shared" si="5"/>
        <v>0</v>
      </c>
      <c r="AE354">
        <f t="shared" si="5"/>
        <v>0</v>
      </c>
      <c r="AF354">
        <f t="shared" si="5"/>
        <v>0</v>
      </c>
      <c r="AG354">
        <f t="shared" si="5"/>
        <v>0</v>
      </c>
      <c r="AH354">
        <f t="shared" si="5"/>
        <v>0</v>
      </c>
      <c r="AI354">
        <f t="shared" si="5"/>
        <v>0</v>
      </c>
      <c r="AJ354">
        <f t="shared" si="5"/>
        <v>0</v>
      </c>
      <c r="AK354">
        <f t="shared" si="5"/>
        <v>0</v>
      </c>
      <c r="AL354">
        <f t="shared" si="5"/>
        <v>0</v>
      </c>
      <c r="AM354">
        <f t="shared" si="5"/>
        <v>1</v>
      </c>
      <c r="AN354">
        <f t="shared" si="5"/>
        <v>0</v>
      </c>
      <c r="AO354">
        <f t="shared" si="5"/>
        <v>1</v>
      </c>
      <c r="AP354">
        <f t="shared" si="5"/>
        <v>0</v>
      </c>
      <c r="AQ354">
        <f t="shared" si="5"/>
        <v>0</v>
      </c>
      <c r="AR354">
        <f t="shared" si="5"/>
        <v>1</v>
      </c>
      <c r="AS354">
        <f t="shared" si="5"/>
        <v>0</v>
      </c>
      <c r="AT354">
        <f t="shared" si="5"/>
        <v>0</v>
      </c>
      <c r="AU354">
        <f t="shared" si="5"/>
        <v>0</v>
      </c>
      <c r="AV354">
        <f t="shared" si="5"/>
        <v>0</v>
      </c>
      <c r="AW354">
        <f t="shared" si="5"/>
        <v>0</v>
      </c>
      <c r="AX354">
        <f t="shared" si="5"/>
        <v>0</v>
      </c>
      <c r="AY354">
        <f t="shared" si="5"/>
        <v>0</v>
      </c>
      <c r="AZ354">
        <f t="shared" si="5"/>
        <v>0</v>
      </c>
      <c r="BA354">
        <f t="shared" si="5"/>
        <v>0</v>
      </c>
      <c r="BB354">
        <f t="shared" si="5"/>
        <v>0</v>
      </c>
      <c r="BC354">
        <f t="shared" si="5"/>
        <v>0</v>
      </c>
      <c r="BD354">
        <f t="shared" si="5"/>
        <v>0</v>
      </c>
      <c r="BE354">
        <f t="shared" si="5"/>
        <v>1</v>
      </c>
      <c r="BF354">
        <f t="shared" si="5"/>
        <v>1</v>
      </c>
      <c r="BG354">
        <f t="shared" si="5"/>
        <v>1</v>
      </c>
      <c r="BH354">
        <f t="shared" si="5"/>
        <v>0</v>
      </c>
      <c r="BI354">
        <f t="shared" si="5"/>
        <v>0</v>
      </c>
      <c r="BJ354">
        <f t="shared" si="5"/>
        <v>0</v>
      </c>
      <c r="BK354">
        <f t="shared" si="5"/>
        <v>1</v>
      </c>
      <c r="BL354">
        <f t="shared" si="5"/>
        <v>1</v>
      </c>
      <c r="BM354">
        <f t="shared" si="5"/>
        <v>0</v>
      </c>
      <c r="BN354">
        <f t="shared" si="5"/>
        <v>0</v>
      </c>
      <c r="BO354">
        <f t="shared" si="5"/>
        <v>1</v>
      </c>
      <c r="BP354">
        <f t="shared" si="3"/>
        <v>0</v>
      </c>
      <c r="BQ354">
        <f t="shared" si="3"/>
        <v>0</v>
      </c>
      <c r="BR354">
        <f t="shared" si="3"/>
        <v>0</v>
      </c>
      <c r="BS354">
        <f t="shared" si="3"/>
        <v>0</v>
      </c>
      <c r="BT354">
        <f t="shared" si="3"/>
        <v>1</v>
      </c>
      <c r="BU354">
        <f t="shared" si="3"/>
        <v>0</v>
      </c>
      <c r="BV354">
        <f t="shared" si="3"/>
        <v>0</v>
      </c>
      <c r="BW354">
        <f t="shared" si="3"/>
        <v>0</v>
      </c>
      <c r="BX354">
        <f t="shared" si="3"/>
        <v>0</v>
      </c>
      <c r="BY354">
        <f t="shared" si="3"/>
        <v>0</v>
      </c>
      <c r="BZ354">
        <f t="shared" si="3"/>
        <v>0</v>
      </c>
      <c r="CA354">
        <f t="shared" si="3"/>
        <v>0</v>
      </c>
      <c r="CB354">
        <f t="shared" si="3"/>
        <v>0</v>
      </c>
    </row>
    <row r="355" spans="2:80" x14ac:dyDescent="0.2">
      <c r="B355">
        <v>96</v>
      </c>
      <c r="C355">
        <f t="shared" si="1"/>
        <v>1</v>
      </c>
      <c r="D355">
        <f t="shared" si="5"/>
        <v>0</v>
      </c>
      <c r="E355">
        <f t="shared" si="5"/>
        <v>0</v>
      </c>
      <c r="F355">
        <f t="shared" si="5"/>
        <v>0</v>
      </c>
      <c r="G355">
        <f t="shared" si="5"/>
        <v>0</v>
      </c>
      <c r="H355">
        <f t="shared" si="5"/>
        <v>1</v>
      </c>
      <c r="I355">
        <f t="shared" si="5"/>
        <v>0</v>
      </c>
      <c r="J355">
        <f t="shared" si="5"/>
        <v>0</v>
      </c>
      <c r="K355">
        <f t="shared" si="5"/>
        <v>0</v>
      </c>
      <c r="L355">
        <f t="shared" si="5"/>
        <v>1</v>
      </c>
      <c r="M355">
        <f t="shared" si="5"/>
        <v>0</v>
      </c>
      <c r="N355">
        <f t="shared" si="5"/>
        <v>0</v>
      </c>
      <c r="O355">
        <f t="shared" si="5"/>
        <v>0</v>
      </c>
      <c r="P355">
        <f t="shared" si="5"/>
        <v>0</v>
      </c>
      <c r="Q355">
        <f t="shared" si="5"/>
        <v>0</v>
      </c>
      <c r="R355">
        <f t="shared" si="5"/>
        <v>0</v>
      </c>
      <c r="S355">
        <f t="shared" si="5"/>
        <v>0</v>
      </c>
      <c r="T355">
        <f t="shared" si="5"/>
        <v>0</v>
      </c>
      <c r="U355">
        <f t="shared" si="5"/>
        <v>0</v>
      </c>
      <c r="V355">
        <f t="shared" si="5"/>
        <v>0</v>
      </c>
      <c r="W355">
        <f t="shared" si="5"/>
        <v>0</v>
      </c>
      <c r="X355">
        <f t="shared" si="5"/>
        <v>0</v>
      </c>
      <c r="Y355">
        <f t="shared" si="5"/>
        <v>0</v>
      </c>
      <c r="Z355">
        <f t="shared" si="5"/>
        <v>0</v>
      </c>
      <c r="AA355">
        <f t="shared" si="5"/>
        <v>0</v>
      </c>
      <c r="AB355">
        <f t="shared" si="5"/>
        <v>1</v>
      </c>
      <c r="AC355">
        <f t="shared" si="5"/>
        <v>0</v>
      </c>
      <c r="AD355">
        <f t="shared" si="5"/>
        <v>0</v>
      </c>
      <c r="AE355">
        <f t="shared" si="5"/>
        <v>1</v>
      </c>
      <c r="AF355">
        <f t="shared" si="5"/>
        <v>0</v>
      </c>
      <c r="AG355">
        <f t="shared" si="5"/>
        <v>0</v>
      </c>
      <c r="AH355">
        <f t="shared" si="5"/>
        <v>0</v>
      </c>
      <c r="AI355">
        <f t="shared" si="5"/>
        <v>0</v>
      </c>
      <c r="AJ355">
        <f t="shared" si="5"/>
        <v>0</v>
      </c>
      <c r="AK355">
        <f t="shared" si="5"/>
        <v>0</v>
      </c>
      <c r="AL355">
        <f t="shared" si="5"/>
        <v>0</v>
      </c>
      <c r="AM355">
        <f t="shared" si="5"/>
        <v>1</v>
      </c>
      <c r="AN355">
        <f t="shared" si="5"/>
        <v>0</v>
      </c>
      <c r="AO355">
        <f t="shared" si="5"/>
        <v>0</v>
      </c>
      <c r="AP355">
        <f t="shared" si="5"/>
        <v>0</v>
      </c>
      <c r="AQ355">
        <f t="shared" si="5"/>
        <v>0</v>
      </c>
      <c r="AR355">
        <f t="shared" si="5"/>
        <v>0</v>
      </c>
      <c r="AS355">
        <f t="shared" si="5"/>
        <v>0</v>
      </c>
      <c r="AT355">
        <f t="shared" si="5"/>
        <v>0</v>
      </c>
      <c r="AU355">
        <f t="shared" si="5"/>
        <v>0</v>
      </c>
      <c r="AV355">
        <f t="shared" si="5"/>
        <v>0</v>
      </c>
      <c r="AW355">
        <f t="shared" si="5"/>
        <v>0</v>
      </c>
      <c r="AX355">
        <f t="shared" si="5"/>
        <v>0</v>
      </c>
      <c r="AY355">
        <f t="shared" si="5"/>
        <v>0</v>
      </c>
      <c r="AZ355">
        <f t="shared" si="5"/>
        <v>0</v>
      </c>
      <c r="BA355">
        <f t="shared" si="5"/>
        <v>0</v>
      </c>
      <c r="BB355">
        <f t="shared" si="5"/>
        <v>0</v>
      </c>
      <c r="BC355">
        <f t="shared" si="5"/>
        <v>0</v>
      </c>
      <c r="BD355">
        <f t="shared" si="5"/>
        <v>1</v>
      </c>
      <c r="BE355">
        <f t="shared" si="5"/>
        <v>0</v>
      </c>
      <c r="BF355">
        <f t="shared" si="5"/>
        <v>1</v>
      </c>
      <c r="BG355">
        <f t="shared" si="5"/>
        <v>0</v>
      </c>
      <c r="BH355">
        <f t="shared" si="5"/>
        <v>0</v>
      </c>
      <c r="BI355">
        <f t="shared" si="5"/>
        <v>0</v>
      </c>
      <c r="BJ355">
        <f t="shared" si="5"/>
        <v>0</v>
      </c>
      <c r="BK355">
        <f t="shared" si="5"/>
        <v>0</v>
      </c>
      <c r="BL355">
        <f t="shared" si="5"/>
        <v>0</v>
      </c>
      <c r="BM355">
        <f t="shared" si="5"/>
        <v>0</v>
      </c>
      <c r="BN355">
        <f t="shared" si="5"/>
        <v>0</v>
      </c>
      <c r="BO355">
        <f t="shared" si="5"/>
        <v>1</v>
      </c>
      <c r="BP355">
        <f t="shared" si="3"/>
        <v>0</v>
      </c>
      <c r="BQ355">
        <f t="shared" si="3"/>
        <v>0</v>
      </c>
      <c r="BR355">
        <f t="shared" si="3"/>
        <v>0</v>
      </c>
      <c r="BS355">
        <f t="shared" si="3"/>
        <v>0</v>
      </c>
      <c r="BT355">
        <f t="shared" si="3"/>
        <v>0</v>
      </c>
      <c r="BU355">
        <f t="shared" si="3"/>
        <v>0</v>
      </c>
      <c r="BV355">
        <f t="shared" si="3"/>
        <v>0</v>
      </c>
      <c r="BW355">
        <f t="shared" si="3"/>
        <v>0</v>
      </c>
      <c r="BX355">
        <f t="shared" si="3"/>
        <v>0</v>
      </c>
      <c r="BY355">
        <f t="shared" si="3"/>
        <v>0</v>
      </c>
      <c r="BZ355">
        <f t="shared" si="3"/>
        <v>0</v>
      </c>
      <c r="CA355">
        <f t="shared" si="3"/>
        <v>0</v>
      </c>
      <c r="CB355">
        <f t="shared" si="3"/>
        <v>0</v>
      </c>
    </row>
    <row r="356" spans="2:80" x14ac:dyDescent="0.2">
      <c r="B356">
        <v>97</v>
      </c>
      <c r="C356">
        <f t="shared" si="1"/>
        <v>1</v>
      </c>
      <c r="D356">
        <f t="shared" si="5"/>
        <v>0</v>
      </c>
      <c r="E356">
        <f t="shared" si="5"/>
        <v>0</v>
      </c>
      <c r="F356">
        <f t="shared" si="5"/>
        <v>0</v>
      </c>
      <c r="G356">
        <f t="shared" si="5"/>
        <v>0</v>
      </c>
      <c r="H356">
        <f t="shared" si="5"/>
        <v>1</v>
      </c>
      <c r="I356">
        <f t="shared" si="5"/>
        <v>0</v>
      </c>
      <c r="J356">
        <f t="shared" si="5"/>
        <v>0</v>
      </c>
      <c r="K356">
        <f t="shared" si="5"/>
        <v>0</v>
      </c>
      <c r="L356">
        <f t="shared" si="5"/>
        <v>0</v>
      </c>
      <c r="M356">
        <f t="shared" si="5"/>
        <v>0</v>
      </c>
      <c r="N356">
        <f t="shared" si="5"/>
        <v>0</v>
      </c>
      <c r="O356">
        <f t="shared" si="5"/>
        <v>0</v>
      </c>
      <c r="P356">
        <f t="shared" si="5"/>
        <v>0</v>
      </c>
      <c r="Q356">
        <f t="shared" si="5"/>
        <v>0</v>
      </c>
      <c r="R356">
        <f t="shared" si="5"/>
        <v>0</v>
      </c>
      <c r="S356">
        <f t="shared" si="5"/>
        <v>0</v>
      </c>
      <c r="T356">
        <f t="shared" si="5"/>
        <v>0</v>
      </c>
      <c r="U356">
        <f t="shared" si="5"/>
        <v>0</v>
      </c>
      <c r="V356">
        <f t="shared" si="5"/>
        <v>0</v>
      </c>
      <c r="W356">
        <f t="shared" si="5"/>
        <v>0</v>
      </c>
      <c r="X356">
        <f t="shared" si="5"/>
        <v>0</v>
      </c>
      <c r="Y356">
        <f t="shared" si="5"/>
        <v>0</v>
      </c>
      <c r="Z356">
        <f t="shared" si="5"/>
        <v>0</v>
      </c>
      <c r="AA356">
        <f t="shared" si="5"/>
        <v>0</v>
      </c>
      <c r="AB356">
        <f t="shared" si="5"/>
        <v>1</v>
      </c>
      <c r="AC356">
        <f t="shared" si="5"/>
        <v>1</v>
      </c>
      <c r="AD356">
        <f t="shared" si="5"/>
        <v>0</v>
      </c>
      <c r="AE356">
        <f t="shared" si="5"/>
        <v>0</v>
      </c>
      <c r="AF356">
        <f t="shared" si="5"/>
        <v>0</v>
      </c>
      <c r="AG356">
        <f t="shared" si="5"/>
        <v>0</v>
      </c>
      <c r="AH356">
        <f t="shared" si="5"/>
        <v>1</v>
      </c>
      <c r="AI356">
        <f t="shared" si="5"/>
        <v>0</v>
      </c>
      <c r="AJ356">
        <f t="shared" si="5"/>
        <v>0</v>
      </c>
      <c r="AK356">
        <f t="shared" si="5"/>
        <v>0</v>
      </c>
      <c r="AL356">
        <f t="shared" si="5"/>
        <v>0</v>
      </c>
      <c r="AM356">
        <f t="shared" si="5"/>
        <v>1</v>
      </c>
      <c r="AN356">
        <f t="shared" si="5"/>
        <v>0</v>
      </c>
      <c r="AO356">
        <f t="shared" si="5"/>
        <v>1</v>
      </c>
      <c r="AP356">
        <f t="shared" si="5"/>
        <v>0</v>
      </c>
      <c r="AQ356">
        <f t="shared" si="5"/>
        <v>0</v>
      </c>
      <c r="AR356">
        <f t="shared" si="5"/>
        <v>1</v>
      </c>
      <c r="AS356">
        <f t="shared" si="5"/>
        <v>1</v>
      </c>
      <c r="AT356">
        <f t="shared" si="5"/>
        <v>0</v>
      </c>
      <c r="AU356">
        <f t="shared" si="5"/>
        <v>1</v>
      </c>
      <c r="AV356">
        <f t="shared" si="5"/>
        <v>0</v>
      </c>
      <c r="AW356">
        <f t="shared" si="5"/>
        <v>0</v>
      </c>
      <c r="AX356">
        <f t="shared" si="5"/>
        <v>0</v>
      </c>
      <c r="AY356">
        <f t="shared" si="5"/>
        <v>0</v>
      </c>
      <c r="AZ356">
        <f t="shared" si="5"/>
        <v>0</v>
      </c>
      <c r="BA356">
        <f t="shared" si="5"/>
        <v>0</v>
      </c>
      <c r="BB356">
        <f t="shared" si="5"/>
        <v>0</v>
      </c>
      <c r="BC356">
        <f t="shared" si="5"/>
        <v>0</v>
      </c>
      <c r="BD356">
        <f t="shared" si="5"/>
        <v>1</v>
      </c>
      <c r="BE356">
        <f t="shared" si="5"/>
        <v>1</v>
      </c>
      <c r="BF356">
        <f t="shared" si="5"/>
        <v>1</v>
      </c>
      <c r="BG356">
        <f t="shared" si="5"/>
        <v>1</v>
      </c>
      <c r="BH356">
        <f t="shared" si="5"/>
        <v>0</v>
      </c>
      <c r="BI356">
        <f t="shared" si="5"/>
        <v>1</v>
      </c>
      <c r="BJ356">
        <f t="shared" si="5"/>
        <v>0</v>
      </c>
      <c r="BK356">
        <f t="shared" si="5"/>
        <v>0</v>
      </c>
      <c r="BL356">
        <f t="shared" si="5"/>
        <v>0</v>
      </c>
      <c r="BM356">
        <f t="shared" si="5"/>
        <v>0</v>
      </c>
      <c r="BN356">
        <f t="shared" si="5"/>
        <v>0</v>
      </c>
      <c r="BO356">
        <f t="shared" si="5"/>
        <v>1</v>
      </c>
      <c r="BP356">
        <f t="shared" si="3"/>
        <v>0</v>
      </c>
      <c r="BQ356">
        <f t="shared" si="3"/>
        <v>0</v>
      </c>
      <c r="BR356">
        <f t="shared" si="3"/>
        <v>0</v>
      </c>
      <c r="BS356">
        <f t="shared" si="3"/>
        <v>0</v>
      </c>
      <c r="BT356">
        <f t="shared" si="3"/>
        <v>0</v>
      </c>
      <c r="BU356">
        <f t="shared" si="3"/>
        <v>0</v>
      </c>
      <c r="BV356">
        <f t="shared" si="3"/>
        <v>0</v>
      </c>
      <c r="BW356">
        <f t="shared" si="3"/>
        <v>0</v>
      </c>
      <c r="BX356">
        <f t="shared" si="3"/>
        <v>0</v>
      </c>
      <c r="BY356">
        <f t="shared" si="3"/>
        <v>0</v>
      </c>
      <c r="BZ356">
        <f t="shared" si="3"/>
        <v>0</v>
      </c>
      <c r="CA356">
        <f t="shared" si="3"/>
        <v>0</v>
      </c>
      <c r="CB356">
        <f t="shared" si="3"/>
        <v>0</v>
      </c>
    </row>
    <row r="357" spans="2:80" x14ac:dyDescent="0.2">
      <c r="B357">
        <v>98</v>
      </c>
      <c r="C357">
        <f t="shared" si="1"/>
        <v>1</v>
      </c>
      <c r="D357">
        <f t="shared" si="5"/>
        <v>0</v>
      </c>
      <c r="E357">
        <f t="shared" si="5"/>
        <v>0</v>
      </c>
      <c r="F357">
        <f t="shared" si="5"/>
        <v>0</v>
      </c>
      <c r="G357">
        <f t="shared" si="5"/>
        <v>0</v>
      </c>
      <c r="H357">
        <f t="shared" si="5"/>
        <v>1</v>
      </c>
      <c r="I357">
        <f t="shared" ref="D357:BO361" si="6">IF(I104&gt;0,1,0)</f>
        <v>0</v>
      </c>
      <c r="J357">
        <f t="shared" si="6"/>
        <v>0</v>
      </c>
      <c r="K357">
        <f t="shared" si="6"/>
        <v>0</v>
      </c>
      <c r="L357">
        <f t="shared" si="6"/>
        <v>1</v>
      </c>
      <c r="M357">
        <f t="shared" si="6"/>
        <v>0</v>
      </c>
      <c r="N357">
        <f t="shared" si="6"/>
        <v>0</v>
      </c>
      <c r="O357">
        <f t="shared" si="6"/>
        <v>0</v>
      </c>
      <c r="P357">
        <f t="shared" si="6"/>
        <v>0</v>
      </c>
      <c r="Q357">
        <f t="shared" si="6"/>
        <v>0</v>
      </c>
      <c r="R357">
        <f t="shared" si="6"/>
        <v>0</v>
      </c>
      <c r="S357">
        <f t="shared" si="5"/>
        <v>1</v>
      </c>
      <c r="T357">
        <f t="shared" si="5"/>
        <v>0</v>
      </c>
      <c r="U357">
        <f t="shared" si="5"/>
        <v>0</v>
      </c>
      <c r="V357">
        <f t="shared" si="5"/>
        <v>0</v>
      </c>
      <c r="W357">
        <f t="shared" si="5"/>
        <v>0</v>
      </c>
      <c r="X357">
        <f t="shared" si="5"/>
        <v>0</v>
      </c>
      <c r="Y357">
        <f t="shared" si="5"/>
        <v>0</v>
      </c>
      <c r="Z357">
        <f t="shared" si="5"/>
        <v>0</v>
      </c>
      <c r="AA357">
        <f t="shared" si="5"/>
        <v>0</v>
      </c>
      <c r="AB357">
        <f t="shared" si="5"/>
        <v>0</v>
      </c>
      <c r="AC357">
        <f t="shared" si="5"/>
        <v>1</v>
      </c>
      <c r="AD357">
        <f t="shared" si="5"/>
        <v>1</v>
      </c>
      <c r="AE357">
        <f t="shared" si="5"/>
        <v>0</v>
      </c>
      <c r="AF357">
        <f t="shared" si="5"/>
        <v>0</v>
      </c>
      <c r="AG357">
        <f t="shared" si="5"/>
        <v>0</v>
      </c>
      <c r="AH357">
        <f t="shared" si="5"/>
        <v>1</v>
      </c>
      <c r="AI357">
        <f t="shared" si="5"/>
        <v>0</v>
      </c>
      <c r="AJ357">
        <f t="shared" si="5"/>
        <v>0</v>
      </c>
      <c r="AK357">
        <f t="shared" si="5"/>
        <v>0</v>
      </c>
      <c r="AL357">
        <f t="shared" si="5"/>
        <v>0</v>
      </c>
      <c r="AM357">
        <f t="shared" si="5"/>
        <v>1</v>
      </c>
      <c r="AN357">
        <f t="shared" si="5"/>
        <v>0</v>
      </c>
      <c r="AO357">
        <f t="shared" si="5"/>
        <v>1</v>
      </c>
      <c r="AP357">
        <f t="shared" si="5"/>
        <v>0</v>
      </c>
      <c r="AQ357">
        <f t="shared" si="5"/>
        <v>0</v>
      </c>
      <c r="AR357">
        <f t="shared" si="5"/>
        <v>1</v>
      </c>
      <c r="AS357">
        <f t="shared" si="5"/>
        <v>0</v>
      </c>
      <c r="AT357">
        <f t="shared" si="5"/>
        <v>0</v>
      </c>
      <c r="AU357">
        <f t="shared" si="5"/>
        <v>0</v>
      </c>
      <c r="AV357">
        <f t="shared" si="5"/>
        <v>0</v>
      </c>
      <c r="AW357">
        <f t="shared" si="5"/>
        <v>0</v>
      </c>
      <c r="AX357">
        <f t="shared" si="5"/>
        <v>0</v>
      </c>
      <c r="AY357">
        <f t="shared" si="5"/>
        <v>0</v>
      </c>
      <c r="AZ357">
        <f t="shared" si="5"/>
        <v>0</v>
      </c>
      <c r="BA357">
        <f t="shared" si="5"/>
        <v>0</v>
      </c>
      <c r="BB357">
        <f t="shared" si="5"/>
        <v>0</v>
      </c>
      <c r="BC357">
        <f t="shared" si="5"/>
        <v>0</v>
      </c>
      <c r="BD357">
        <f t="shared" si="5"/>
        <v>0</v>
      </c>
      <c r="BE357">
        <f t="shared" si="5"/>
        <v>0</v>
      </c>
      <c r="BF357">
        <f t="shared" si="5"/>
        <v>1</v>
      </c>
      <c r="BG357">
        <f t="shared" si="5"/>
        <v>0</v>
      </c>
      <c r="BH357">
        <f t="shared" si="5"/>
        <v>0</v>
      </c>
      <c r="BI357">
        <f t="shared" si="5"/>
        <v>1</v>
      </c>
      <c r="BJ357">
        <f t="shared" si="5"/>
        <v>0</v>
      </c>
      <c r="BK357">
        <f t="shared" si="5"/>
        <v>1</v>
      </c>
      <c r="BL357">
        <f t="shared" si="5"/>
        <v>0</v>
      </c>
      <c r="BM357">
        <f t="shared" si="5"/>
        <v>0</v>
      </c>
      <c r="BN357">
        <f t="shared" si="5"/>
        <v>0</v>
      </c>
      <c r="BO357">
        <f t="shared" ref="BO357:BT360" si="7">IF(BO104&gt;0,1,0)</f>
        <v>1</v>
      </c>
      <c r="BP357">
        <f t="shared" si="7"/>
        <v>0</v>
      </c>
      <c r="BQ357">
        <f t="shared" si="7"/>
        <v>0</v>
      </c>
      <c r="BR357">
        <f t="shared" si="7"/>
        <v>0</v>
      </c>
      <c r="BS357">
        <f t="shared" si="7"/>
        <v>0</v>
      </c>
      <c r="BT357">
        <f t="shared" si="7"/>
        <v>0</v>
      </c>
      <c r="BU357">
        <f t="shared" si="3"/>
        <v>1</v>
      </c>
      <c r="BV357">
        <f t="shared" si="3"/>
        <v>0</v>
      </c>
      <c r="BW357">
        <f t="shared" si="3"/>
        <v>0</v>
      </c>
      <c r="BX357">
        <f t="shared" si="3"/>
        <v>0</v>
      </c>
      <c r="BY357">
        <f t="shared" si="3"/>
        <v>0</v>
      </c>
      <c r="BZ357">
        <f t="shared" si="3"/>
        <v>0</v>
      </c>
      <c r="CA357">
        <f t="shared" si="3"/>
        <v>0</v>
      </c>
      <c r="CB357">
        <f t="shared" si="3"/>
        <v>0</v>
      </c>
    </row>
    <row r="358" spans="2:80" x14ac:dyDescent="0.2">
      <c r="B358">
        <v>99</v>
      </c>
      <c r="C358">
        <f t="shared" si="1"/>
        <v>1</v>
      </c>
      <c r="D358">
        <f t="shared" si="6"/>
        <v>0</v>
      </c>
      <c r="E358">
        <f t="shared" si="6"/>
        <v>0</v>
      </c>
      <c r="F358">
        <f t="shared" si="6"/>
        <v>0</v>
      </c>
      <c r="G358">
        <f t="shared" si="6"/>
        <v>0</v>
      </c>
      <c r="H358">
        <f t="shared" si="6"/>
        <v>1</v>
      </c>
      <c r="I358">
        <f t="shared" si="6"/>
        <v>0</v>
      </c>
      <c r="J358">
        <f t="shared" si="6"/>
        <v>0</v>
      </c>
      <c r="K358">
        <f t="shared" si="6"/>
        <v>0</v>
      </c>
      <c r="L358">
        <f t="shared" si="6"/>
        <v>0</v>
      </c>
      <c r="M358">
        <f t="shared" si="6"/>
        <v>0</v>
      </c>
      <c r="N358">
        <f t="shared" si="6"/>
        <v>0</v>
      </c>
      <c r="O358">
        <f t="shared" si="6"/>
        <v>0</v>
      </c>
      <c r="P358">
        <f t="shared" si="6"/>
        <v>0</v>
      </c>
      <c r="Q358">
        <f t="shared" si="6"/>
        <v>0</v>
      </c>
      <c r="R358">
        <f t="shared" si="6"/>
        <v>0</v>
      </c>
      <c r="S358">
        <f t="shared" si="6"/>
        <v>0</v>
      </c>
      <c r="T358">
        <f t="shared" si="6"/>
        <v>0</v>
      </c>
      <c r="U358">
        <f t="shared" si="6"/>
        <v>0</v>
      </c>
      <c r="V358">
        <f t="shared" si="6"/>
        <v>0</v>
      </c>
      <c r="W358">
        <f t="shared" si="6"/>
        <v>0</v>
      </c>
      <c r="X358">
        <f t="shared" si="6"/>
        <v>0</v>
      </c>
      <c r="Y358">
        <f t="shared" si="6"/>
        <v>0</v>
      </c>
      <c r="Z358">
        <f t="shared" si="6"/>
        <v>0</v>
      </c>
      <c r="AA358">
        <f t="shared" si="6"/>
        <v>0</v>
      </c>
      <c r="AB358">
        <f t="shared" si="6"/>
        <v>1</v>
      </c>
      <c r="AC358">
        <f t="shared" si="6"/>
        <v>1</v>
      </c>
      <c r="AD358">
        <f t="shared" si="6"/>
        <v>0</v>
      </c>
      <c r="AE358">
        <f t="shared" si="6"/>
        <v>0</v>
      </c>
      <c r="AF358">
        <f t="shared" si="6"/>
        <v>0</v>
      </c>
      <c r="AG358">
        <f t="shared" si="6"/>
        <v>0</v>
      </c>
      <c r="AH358">
        <f t="shared" si="6"/>
        <v>1</v>
      </c>
      <c r="AI358">
        <f t="shared" si="6"/>
        <v>0</v>
      </c>
      <c r="AJ358">
        <f t="shared" si="6"/>
        <v>0</v>
      </c>
      <c r="AK358">
        <f t="shared" si="6"/>
        <v>0</v>
      </c>
      <c r="AL358">
        <f t="shared" si="6"/>
        <v>0</v>
      </c>
      <c r="AM358">
        <f t="shared" si="6"/>
        <v>1</v>
      </c>
      <c r="AN358">
        <f t="shared" si="6"/>
        <v>0</v>
      </c>
      <c r="AO358">
        <f t="shared" si="6"/>
        <v>1</v>
      </c>
      <c r="AP358">
        <f t="shared" si="6"/>
        <v>0</v>
      </c>
      <c r="AQ358">
        <f t="shared" si="6"/>
        <v>0</v>
      </c>
      <c r="AR358">
        <f t="shared" si="6"/>
        <v>1</v>
      </c>
      <c r="AS358">
        <f t="shared" si="6"/>
        <v>0</v>
      </c>
      <c r="AT358">
        <f t="shared" si="6"/>
        <v>0</v>
      </c>
      <c r="AU358">
        <f t="shared" si="6"/>
        <v>0</v>
      </c>
      <c r="AV358">
        <f t="shared" si="6"/>
        <v>0</v>
      </c>
      <c r="AW358">
        <f t="shared" si="6"/>
        <v>0</v>
      </c>
      <c r="AX358">
        <f t="shared" si="6"/>
        <v>0</v>
      </c>
      <c r="AY358">
        <f t="shared" si="6"/>
        <v>0</v>
      </c>
      <c r="AZ358">
        <f t="shared" si="6"/>
        <v>0</v>
      </c>
      <c r="BA358">
        <f t="shared" si="6"/>
        <v>0</v>
      </c>
      <c r="BB358">
        <f t="shared" si="6"/>
        <v>0</v>
      </c>
      <c r="BC358">
        <f t="shared" si="6"/>
        <v>0</v>
      </c>
      <c r="BD358">
        <f t="shared" si="6"/>
        <v>0</v>
      </c>
      <c r="BE358">
        <f t="shared" si="6"/>
        <v>1</v>
      </c>
      <c r="BF358">
        <f t="shared" si="6"/>
        <v>1</v>
      </c>
      <c r="BG358">
        <f t="shared" si="6"/>
        <v>1</v>
      </c>
      <c r="BH358">
        <f t="shared" si="6"/>
        <v>0</v>
      </c>
      <c r="BI358">
        <f t="shared" si="6"/>
        <v>0</v>
      </c>
      <c r="BJ358">
        <f t="shared" si="6"/>
        <v>0</v>
      </c>
      <c r="BK358">
        <f t="shared" si="6"/>
        <v>0</v>
      </c>
      <c r="BL358">
        <f t="shared" si="6"/>
        <v>0</v>
      </c>
      <c r="BM358">
        <f t="shared" si="6"/>
        <v>0</v>
      </c>
      <c r="BN358">
        <f t="shared" si="6"/>
        <v>0</v>
      </c>
      <c r="BO358">
        <f t="shared" si="6"/>
        <v>1</v>
      </c>
      <c r="BP358">
        <f t="shared" si="7"/>
        <v>0</v>
      </c>
      <c r="BQ358">
        <f t="shared" si="7"/>
        <v>0</v>
      </c>
      <c r="BR358">
        <f t="shared" si="7"/>
        <v>0</v>
      </c>
      <c r="BS358">
        <f t="shared" si="7"/>
        <v>0</v>
      </c>
      <c r="BT358">
        <f t="shared" si="7"/>
        <v>0</v>
      </c>
      <c r="BU358">
        <f t="shared" si="3"/>
        <v>1</v>
      </c>
      <c r="BV358">
        <f t="shared" si="3"/>
        <v>0</v>
      </c>
      <c r="BW358">
        <f t="shared" si="3"/>
        <v>0</v>
      </c>
      <c r="BX358">
        <f t="shared" si="3"/>
        <v>0</v>
      </c>
      <c r="BY358">
        <f t="shared" si="3"/>
        <v>0</v>
      </c>
      <c r="BZ358">
        <f t="shared" si="3"/>
        <v>0</v>
      </c>
      <c r="CA358">
        <f t="shared" si="3"/>
        <v>0</v>
      </c>
      <c r="CB358">
        <f t="shared" si="3"/>
        <v>0</v>
      </c>
    </row>
    <row r="359" spans="2:80" x14ac:dyDescent="0.2">
      <c r="B359">
        <v>100</v>
      </c>
      <c r="C359">
        <f t="shared" si="1"/>
        <v>1</v>
      </c>
      <c r="D359">
        <f t="shared" si="6"/>
        <v>0</v>
      </c>
      <c r="E359">
        <f t="shared" si="6"/>
        <v>0</v>
      </c>
      <c r="F359">
        <f t="shared" si="6"/>
        <v>1</v>
      </c>
      <c r="G359">
        <f t="shared" si="6"/>
        <v>0</v>
      </c>
      <c r="H359">
        <f t="shared" si="6"/>
        <v>1</v>
      </c>
      <c r="I359">
        <f t="shared" si="6"/>
        <v>0</v>
      </c>
      <c r="J359">
        <f t="shared" si="6"/>
        <v>0</v>
      </c>
      <c r="K359">
        <f t="shared" si="6"/>
        <v>0</v>
      </c>
      <c r="L359">
        <f t="shared" si="6"/>
        <v>0</v>
      </c>
      <c r="M359">
        <f t="shared" si="6"/>
        <v>0</v>
      </c>
      <c r="N359">
        <f t="shared" si="6"/>
        <v>0</v>
      </c>
      <c r="O359">
        <f t="shared" si="6"/>
        <v>0</v>
      </c>
      <c r="P359">
        <f t="shared" si="6"/>
        <v>0</v>
      </c>
      <c r="Q359">
        <f t="shared" si="6"/>
        <v>0</v>
      </c>
      <c r="R359">
        <f t="shared" si="6"/>
        <v>0</v>
      </c>
      <c r="S359">
        <f t="shared" si="6"/>
        <v>0</v>
      </c>
      <c r="T359">
        <f t="shared" si="6"/>
        <v>0</v>
      </c>
      <c r="U359">
        <f t="shared" si="6"/>
        <v>0</v>
      </c>
      <c r="V359">
        <f t="shared" si="6"/>
        <v>0</v>
      </c>
      <c r="W359">
        <f t="shared" si="6"/>
        <v>0</v>
      </c>
      <c r="X359">
        <f t="shared" si="6"/>
        <v>0</v>
      </c>
      <c r="Y359">
        <f t="shared" si="6"/>
        <v>0</v>
      </c>
      <c r="Z359">
        <f t="shared" si="6"/>
        <v>0</v>
      </c>
      <c r="AA359">
        <f t="shared" si="6"/>
        <v>0</v>
      </c>
      <c r="AB359">
        <f t="shared" si="6"/>
        <v>1</v>
      </c>
      <c r="AC359">
        <f t="shared" si="6"/>
        <v>0</v>
      </c>
      <c r="AD359">
        <f t="shared" si="6"/>
        <v>0</v>
      </c>
      <c r="AE359">
        <f t="shared" si="6"/>
        <v>0</v>
      </c>
      <c r="AF359">
        <f t="shared" si="6"/>
        <v>0</v>
      </c>
      <c r="AG359">
        <f t="shared" si="6"/>
        <v>0</v>
      </c>
      <c r="AH359">
        <f t="shared" si="6"/>
        <v>1</v>
      </c>
      <c r="AI359">
        <f t="shared" si="6"/>
        <v>0</v>
      </c>
      <c r="AJ359">
        <f t="shared" si="6"/>
        <v>0</v>
      </c>
      <c r="AK359">
        <f t="shared" si="6"/>
        <v>0</v>
      </c>
      <c r="AL359">
        <f t="shared" si="6"/>
        <v>0</v>
      </c>
      <c r="AM359">
        <f t="shared" si="6"/>
        <v>1</v>
      </c>
      <c r="AN359">
        <f t="shared" si="6"/>
        <v>0</v>
      </c>
      <c r="AO359">
        <f t="shared" si="6"/>
        <v>1</v>
      </c>
      <c r="AP359">
        <f t="shared" si="6"/>
        <v>0</v>
      </c>
      <c r="AQ359">
        <f t="shared" si="6"/>
        <v>0</v>
      </c>
      <c r="AR359">
        <f t="shared" si="6"/>
        <v>0</v>
      </c>
      <c r="AS359">
        <f t="shared" si="6"/>
        <v>0</v>
      </c>
      <c r="AT359">
        <f t="shared" si="6"/>
        <v>0</v>
      </c>
      <c r="AU359">
        <f t="shared" si="6"/>
        <v>0</v>
      </c>
      <c r="AV359">
        <f t="shared" si="6"/>
        <v>0</v>
      </c>
      <c r="AW359">
        <f t="shared" si="6"/>
        <v>0</v>
      </c>
      <c r="AX359">
        <f t="shared" si="6"/>
        <v>0</v>
      </c>
      <c r="AY359">
        <f t="shared" si="6"/>
        <v>0</v>
      </c>
      <c r="AZ359">
        <f t="shared" si="6"/>
        <v>0</v>
      </c>
      <c r="BA359">
        <f t="shared" si="6"/>
        <v>0</v>
      </c>
      <c r="BB359">
        <f t="shared" si="6"/>
        <v>0</v>
      </c>
      <c r="BC359">
        <f t="shared" si="6"/>
        <v>0</v>
      </c>
      <c r="BD359">
        <f t="shared" si="6"/>
        <v>0</v>
      </c>
      <c r="BE359">
        <f t="shared" si="6"/>
        <v>1</v>
      </c>
      <c r="BF359">
        <f t="shared" si="6"/>
        <v>0</v>
      </c>
      <c r="BG359">
        <f t="shared" si="6"/>
        <v>0</v>
      </c>
      <c r="BH359">
        <f t="shared" si="6"/>
        <v>0</v>
      </c>
      <c r="BI359">
        <f t="shared" si="6"/>
        <v>0</v>
      </c>
      <c r="BJ359">
        <f t="shared" si="6"/>
        <v>0</v>
      </c>
      <c r="BK359">
        <f t="shared" si="6"/>
        <v>1</v>
      </c>
      <c r="BL359">
        <f t="shared" si="6"/>
        <v>0</v>
      </c>
      <c r="BM359">
        <f t="shared" si="6"/>
        <v>0</v>
      </c>
      <c r="BN359">
        <f t="shared" si="6"/>
        <v>0</v>
      </c>
      <c r="BO359">
        <f t="shared" si="6"/>
        <v>1</v>
      </c>
      <c r="BP359">
        <f t="shared" si="7"/>
        <v>0</v>
      </c>
      <c r="BQ359">
        <f t="shared" si="7"/>
        <v>0</v>
      </c>
      <c r="BR359">
        <f t="shared" si="7"/>
        <v>0</v>
      </c>
      <c r="BS359">
        <f t="shared" si="7"/>
        <v>0</v>
      </c>
      <c r="BT359">
        <f t="shared" si="7"/>
        <v>0</v>
      </c>
      <c r="BU359">
        <f t="shared" si="3"/>
        <v>1</v>
      </c>
      <c r="BV359">
        <f t="shared" si="3"/>
        <v>0</v>
      </c>
      <c r="BW359">
        <f t="shared" si="3"/>
        <v>0</v>
      </c>
      <c r="BX359">
        <f t="shared" si="3"/>
        <v>0</v>
      </c>
      <c r="BY359">
        <f t="shared" si="3"/>
        <v>0</v>
      </c>
      <c r="BZ359">
        <f t="shared" si="3"/>
        <v>0</v>
      </c>
      <c r="CA359">
        <f t="shared" si="3"/>
        <v>0</v>
      </c>
      <c r="CB359">
        <f t="shared" si="3"/>
        <v>0</v>
      </c>
    </row>
    <row r="360" spans="2:80" x14ac:dyDescent="0.2">
      <c r="B360">
        <v>101</v>
      </c>
      <c r="C360">
        <f t="shared" si="1"/>
        <v>1</v>
      </c>
      <c r="D360">
        <f t="shared" si="6"/>
        <v>0</v>
      </c>
      <c r="E360">
        <f t="shared" si="6"/>
        <v>0</v>
      </c>
      <c r="F360">
        <f t="shared" si="6"/>
        <v>0</v>
      </c>
      <c r="G360">
        <f t="shared" si="6"/>
        <v>0</v>
      </c>
      <c r="H360">
        <f t="shared" si="6"/>
        <v>1</v>
      </c>
      <c r="I360">
        <f t="shared" si="6"/>
        <v>0</v>
      </c>
      <c r="J360">
        <f t="shared" si="6"/>
        <v>0</v>
      </c>
      <c r="K360">
        <f t="shared" si="6"/>
        <v>0</v>
      </c>
      <c r="L360">
        <f t="shared" si="6"/>
        <v>0</v>
      </c>
      <c r="M360">
        <f t="shared" si="6"/>
        <v>0</v>
      </c>
      <c r="N360">
        <f t="shared" si="6"/>
        <v>0</v>
      </c>
      <c r="O360">
        <f t="shared" si="6"/>
        <v>0</v>
      </c>
      <c r="P360">
        <f t="shared" si="6"/>
        <v>0</v>
      </c>
      <c r="Q360">
        <f t="shared" si="6"/>
        <v>0</v>
      </c>
      <c r="R360">
        <f t="shared" si="6"/>
        <v>0</v>
      </c>
      <c r="S360">
        <f t="shared" si="6"/>
        <v>0</v>
      </c>
      <c r="T360">
        <f t="shared" si="6"/>
        <v>0</v>
      </c>
      <c r="U360">
        <f t="shared" si="6"/>
        <v>0</v>
      </c>
      <c r="V360">
        <f t="shared" si="6"/>
        <v>0</v>
      </c>
      <c r="W360">
        <f t="shared" si="6"/>
        <v>0</v>
      </c>
      <c r="X360">
        <f t="shared" si="6"/>
        <v>0</v>
      </c>
      <c r="Y360">
        <f t="shared" si="6"/>
        <v>0</v>
      </c>
      <c r="Z360">
        <f t="shared" si="6"/>
        <v>0</v>
      </c>
      <c r="AA360">
        <f t="shared" si="6"/>
        <v>0</v>
      </c>
      <c r="AB360">
        <f t="shared" si="6"/>
        <v>0</v>
      </c>
      <c r="AC360">
        <f t="shared" si="6"/>
        <v>0</v>
      </c>
      <c r="AD360">
        <f t="shared" si="6"/>
        <v>0</v>
      </c>
      <c r="AE360">
        <f t="shared" si="6"/>
        <v>0</v>
      </c>
      <c r="AF360">
        <f t="shared" si="6"/>
        <v>0</v>
      </c>
      <c r="AG360">
        <f t="shared" si="6"/>
        <v>0</v>
      </c>
      <c r="AH360">
        <f t="shared" si="6"/>
        <v>0</v>
      </c>
      <c r="AI360">
        <f t="shared" si="6"/>
        <v>0</v>
      </c>
      <c r="AJ360">
        <f t="shared" si="6"/>
        <v>0</v>
      </c>
      <c r="AK360">
        <f t="shared" si="6"/>
        <v>0</v>
      </c>
      <c r="AL360">
        <f t="shared" si="6"/>
        <v>0</v>
      </c>
      <c r="AM360">
        <f t="shared" si="6"/>
        <v>1</v>
      </c>
      <c r="AN360">
        <f t="shared" si="6"/>
        <v>0</v>
      </c>
      <c r="AO360">
        <f t="shared" si="6"/>
        <v>1</v>
      </c>
      <c r="AP360">
        <f t="shared" si="6"/>
        <v>1</v>
      </c>
      <c r="AQ360">
        <f t="shared" si="6"/>
        <v>0</v>
      </c>
      <c r="AR360">
        <f t="shared" si="6"/>
        <v>0</v>
      </c>
      <c r="AS360">
        <f t="shared" si="6"/>
        <v>0</v>
      </c>
      <c r="AT360">
        <f t="shared" si="6"/>
        <v>0</v>
      </c>
      <c r="AU360">
        <f t="shared" si="6"/>
        <v>0</v>
      </c>
      <c r="AV360">
        <f t="shared" si="6"/>
        <v>0</v>
      </c>
      <c r="AW360">
        <f t="shared" si="6"/>
        <v>0</v>
      </c>
      <c r="AX360">
        <f t="shared" si="6"/>
        <v>0</v>
      </c>
      <c r="AY360">
        <f t="shared" si="6"/>
        <v>0</v>
      </c>
      <c r="AZ360">
        <f t="shared" si="6"/>
        <v>0</v>
      </c>
      <c r="BA360">
        <f t="shared" si="6"/>
        <v>0</v>
      </c>
      <c r="BB360">
        <f t="shared" si="6"/>
        <v>0</v>
      </c>
      <c r="BC360">
        <f t="shared" si="6"/>
        <v>0</v>
      </c>
      <c r="BD360">
        <f t="shared" si="6"/>
        <v>0</v>
      </c>
      <c r="BE360">
        <f t="shared" si="6"/>
        <v>1</v>
      </c>
      <c r="BF360">
        <f t="shared" si="6"/>
        <v>0</v>
      </c>
      <c r="BG360">
        <f t="shared" si="6"/>
        <v>0</v>
      </c>
      <c r="BH360">
        <f t="shared" si="6"/>
        <v>0</v>
      </c>
      <c r="BI360">
        <f t="shared" si="6"/>
        <v>1</v>
      </c>
      <c r="BJ360">
        <f t="shared" si="6"/>
        <v>0</v>
      </c>
      <c r="BK360">
        <f t="shared" si="6"/>
        <v>0</v>
      </c>
      <c r="BL360">
        <f t="shared" si="6"/>
        <v>0</v>
      </c>
      <c r="BM360">
        <f t="shared" si="6"/>
        <v>0</v>
      </c>
      <c r="BN360">
        <f t="shared" si="6"/>
        <v>0</v>
      </c>
      <c r="BO360">
        <f t="shared" si="6"/>
        <v>1</v>
      </c>
      <c r="BP360">
        <f t="shared" si="7"/>
        <v>0</v>
      </c>
      <c r="BQ360">
        <f t="shared" si="7"/>
        <v>0</v>
      </c>
      <c r="BR360">
        <f t="shared" si="7"/>
        <v>0</v>
      </c>
      <c r="BS360">
        <f t="shared" si="7"/>
        <v>0</v>
      </c>
      <c r="BT360">
        <f t="shared" si="7"/>
        <v>0</v>
      </c>
      <c r="BU360">
        <f t="shared" si="3"/>
        <v>0</v>
      </c>
      <c r="BV360">
        <f t="shared" si="3"/>
        <v>0</v>
      </c>
      <c r="BW360">
        <f t="shared" si="3"/>
        <v>0</v>
      </c>
      <c r="BX360">
        <f t="shared" si="3"/>
        <v>0</v>
      </c>
      <c r="BY360">
        <f t="shared" si="3"/>
        <v>0</v>
      </c>
      <c r="BZ360">
        <f t="shared" si="3"/>
        <v>0</v>
      </c>
      <c r="CA360">
        <f t="shared" si="3"/>
        <v>0</v>
      </c>
      <c r="CB360">
        <f t="shared" si="3"/>
        <v>0</v>
      </c>
    </row>
    <row r="361" spans="2:80" x14ac:dyDescent="0.2">
      <c r="B361">
        <v>102</v>
      </c>
      <c r="C361">
        <f t="shared" si="1"/>
        <v>0</v>
      </c>
      <c r="D361">
        <f t="shared" si="6"/>
        <v>0</v>
      </c>
      <c r="E361">
        <f t="shared" si="6"/>
        <v>0</v>
      </c>
      <c r="F361">
        <f t="shared" si="6"/>
        <v>0</v>
      </c>
      <c r="G361">
        <f t="shared" si="6"/>
        <v>0</v>
      </c>
      <c r="H361">
        <f t="shared" si="6"/>
        <v>1</v>
      </c>
      <c r="I361">
        <f t="shared" ref="D361:BO365" si="8">IF(I108&gt;0,1,0)</f>
        <v>0</v>
      </c>
      <c r="J361">
        <f t="shared" si="8"/>
        <v>0</v>
      </c>
      <c r="K361">
        <f t="shared" si="8"/>
        <v>0</v>
      </c>
      <c r="L361">
        <f t="shared" si="8"/>
        <v>0</v>
      </c>
      <c r="M361">
        <f t="shared" si="8"/>
        <v>0</v>
      </c>
      <c r="N361">
        <f t="shared" si="8"/>
        <v>0</v>
      </c>
      <c r="O361">
        <f t="shared" si="8"/>
        <v>0</v>
      </c>
      <c r="P361">
        <f t="shared" si="8"/>
        <v>0</v>
      </c>
      <c r="Q361">
        <f t="shared" si="8"/>
        <v>0</v>
      </c>
      <c r="R361">
        <f t="shared" si="8"/>
        <v>0</v>
      </c>
      <c r="S361">
        <f t="shared" si="6"/>
        <v>0</v>
      </c>
      <c r="T361">
        <f t="shared" si="6"/>
        <v>0</v>
      </c>
      <c r="U361">
        <f t="shared" si="6"/>
        <v>0</v>
      </c>
      <c r="V361">
        <f t="shared" si="6"/>
        <v>0</v>
      </c>
      <c r="W361">
        <f t="shared" si="6"/>
        <v>0</v>
      </c>
      <c r="X361">
        <f t="shared" si="6"/>
        <v>0</v>
      </c>
      <c r="Y361">
        <f t="shared" si="6"/>
        <v>0</v>
      </c>
      <c r="Z361">
        <f t="shared" si="6"/>
        <v>0</v>
      </c>
      <c r="AA361">
        <f t="shared" si="6"/>
        <v>0</v>
      </c>
      <c r="AB361">
        <f t="shared" si="6"/>
        <v>1</v>
      </c>
      <c r="AC361">
        <f t="shared" si="6"/>
        <v>0</v>
      </c>
      <c r="AD361">
        <f t="shared" si="6"/>
        <v>0</v>
      </c>
      <c r="AE361">
        <f t="shared" si="6"/>
        <v>0</v>
      </c>
      <c r="AF361">
        <f t="shared" si="6"/>
        <v>0</v>
      </c>
      <c r="AG361">
        <f t="shared" si="6"/>
        <v>0</v>
      </c>
      <c r="AH361">
        <f t="shared" si="6"/>
        <v>1</v>
      </c>
      <c r="AI361">
        <f t="shared" si="6"/>
        <v>0</v>
      </c>
      <c r="AJ361">
        <f t="shared" si="6"/>
        <v>0</v>
      </c>
      <c r="AK361">
        <f t="shared" si="6"/>
        <v>0</v>
      </c>
      <c r="AL361">
        <f t="shared" si="6"/>
        <v>0</v>
      </c>
      <c r="AM361">
        <f t="shared" si="6"/>
        <v>1</v>
      </c>
      <c r="AN361">
        <f t="shared" si="6"/>
        <v>0</v>
      </c>
      <c r="AO361">
        <f t="shared" si="6"/>
        <v>1</v>
      </c>
      <c r="AP361">
        <f t="shared" si="6"/>
        <v>0</v>
      </c>
      <c r="AQ361">
        <f t="shared" si="6"/>
        <v>0</v>
      </c>
      <c r="AR361">
        <f t="shared" si="6"/>
        <v>0</v>
      </c>
      <c r="AS361">
        <f t="shared" si="6"/>
        <v>0</v>
      </c>
      <c r="AT361">
        <f t="shared" si="6"/>
        <v>0</v>
      </c>
      <c r="AU361">
        <f t="shared" si="6"/>
        <v>0</v>
      </c>
      <c r="AV361">
        <f t="shared" si="6"/>
        <v>0</v>
      </c>
      <c r="AW361">
        <f t="shared" si="6"/>
        <v>0</v>
      </c>
      <c r="AX361">
        <f t="shared" si="6"/>
        <v>0</v>
      </c>
      <c r="AY361">
        <f t="shared" si="6"/>
        <v>0</v>
      </c>
      <c r="AZ361">
        <f t="shared" si="6"/>
        <v>0</v>
      </c>
      <c r="BA361">
        <f t="shared" si="6"/>
        <v>0</v>
      </c>
      <c r="BB361">
        <f t="shared" si="6"/>
        <v>1</v>
      </c>
      <c r="BC361">
        <f t="shared" si="6"/>
        <v>0</v>
      </c>
      <c r="BD361">
        <f t="shared" si="6"/>
        <v>0</v>
      </c>
      <c r="BE361">
        <f t="shared" si="6"/>
        <v>0</v>
      </c>
      <c r="BF361">
        <f t="shared" si="6"/>
        <v>0</v>
      </c>
      <c r="BG361">
        <f t="shared" si="6"/>
        <v>0</v>
      </c>
      <c r="BH361">
        <f t="shared" si="6"/>
        <v>0</v>
      </c>
      <c r="BI361">
        <f t="shared" si="6"/>
        <v>0</v>
      </c>
      <c r="BJ361">
        <f t="shared" si="6"/>
        <v>0</v>
      </c>
      <c r="BK361">
        <f t="shared" si="6"/>
        <v>0</v>
      </c>
      <c r="BL361">
        <f t="shared" si="6"/>
        <v>0</v>
      </c>
      <c r="BM361">
        <f t="shared" si="6"/>
        <v>0</v>
      </c>
      <c r="BN361">
        <f t="shared" si="6"/>
        <v>0</v>
      </c>
      <c r="BO361">
        <f t="shared" ref="BO361:BT364" si="9">IF(BO108&gt;0,1,0)</f>
        <v>1</v>
      </c>
      <c r="BP361">
        <f t="shared" si="9"/>
        <v>0</v>
      </c>
      <c r="BQ361">
        <f t="shared" si="9"/>
        <v>0</v>
      </c>
      <c r="BR361">
        <f t="shared" si="9"/>
        <v>0</v>
      </c>
      <c r="BS361">
        <f t="shared" si="9"/>
        <v>0</v>
      </c>
      <c r="BT361">
        <f t="shared" si="9"/>
        <v>0</v>
      </c>
      <c r="BU361">
        <f t="shared" si="3"/>
        <v>0</v>
      </c>
      <c r="BV361">
        <f t="shared" si="3"/>
        <v>0</v>
      </c>
      <c r="BW361">
        <f t="shared" si="3"/>
        <v>0</v>
      </c>
      <c r="BX361">
        <f t="shared" si="3"/>
        <v>0</v>
      </c>
      <c r="BY361">
        <f t="shared" si="3"/>
        <v>0</v>
      </c>
      <c r="BZ361">
        <f t="shared" si="3"/>
        <v>0</v>
      </c>
      <c r="CA361">
        <f t="shared" si="3"/>
        <v>0</v>
      </c>
      <c r="CB361">
        <f t="shared" si="3"/>
        <v>0</v>
      </c>
    </row>
    <row r="362" spans="2:80" x14ac:dyDescent="0.2">
      <c r="B362">
        <v>103</v>
      </c>
      <c r="C362">
        <f t="shared" si="1"/>
        <v>1</v>
      </c>
      <c r="D362">
        <f t="shared" si="8"/>
        <v>1</v>
      </c>
      <c r="E362">
        <f t="shared" si="8"/>
        <v>0</v>
      </c>
      <c r="F362">
        <f t="shared" si="8"/>
        <v>0</v>
      </c>
      <c r="G362">
        <f t="shared" si="8"/>
        <v>0</v>
      </c>
      <c r="H362">
        <f t="shared" si="8"/>
        <v>1</v>
      </c>
      <c r="I362">
        <f t="shared" si="8"/>
        <v>0</v>
      </c>
      <c r="J362">
        <f t="shared" si="8"/>
        <v>0</v>
      </c>
      <c r="K362">
        <f t="shared" si="8"/>
        <v>0</v>
      </c>
      <c r="L362">
        <f t="shared" si="8"/>
        <v>0</v>
      </c>
      <c r="M362">
        <f t="shared" si="8"/>
        <v>0</v>
      </c>
      <c r="N362">
        <f t="shared" si="8"/>
        <v>0</v>
      </c>
      <c r="O362">
        <f t="shared" si="8"/>
        <v>0</v>
      </c>
      <c r="P362">
        <f t="shared" si="8"/>
        <v>0</v>
      </c>
      <c r="Q362">
        <f t="shared" si="8"/>
        <v>0</v>
      </c>
      <c r="R362">
        <f t="shared" si="8"/>
        <v>0</v>
      </c>
      <c r="S362">
        <f t="shared" si="8"/>
        <v>0</v>
      </c>
      <c r="T362">
        <f t="shared" si="8"/>
        <v>0</v>
      </c>
      <c r="U362">
        <f t="shared" si="8"/>
        <v>0</v>
      </c>
      <c r="V362">
        <f t="shared" si="8"/>
        <v>0</v>
      </c>
      <c r="W362">
        <f t="shared" si="8"/>
        <v>0</v>
      </c>
      <c r="X362">
        <f t="shared" si="8"/>
        <v>0</v>
      </c>
      <c r="Y362">
        <f t="shared" si="8"/>
        <v>0</v>
      </c>
      <c r="Z362">
        <f t="shared" si="8"/>
        <v>0</v>
      </c>
      <c r="AA362">
        <f t="shared" si="8"/>
        <v>0</v>
      </c>
      <c r="AB362">
        <f t="shared" si="8"/>
        <v>1</v>
      </c>
      <c r="AC362">
        <f t="shared" si="8"/>
        <v>0</v>
      </c>
      <c r="AD362">
        <f t="shared" si="8"/>
        <v>0</v>
      </c>
      <c r="AE362">
        <f t="shared" si="8"/>
        <v>0</v>
      </c>
      <c r="AF362">
        <f t="shared" si="8"/>
        <v>0</v>
      </c>
      <c r="AG362">
        <f t="shared" si="8"/>
        <v>0</v>
      </c>
      <c r="AH362">
        <f t="shared" si="8"/>
        <v>0</v>
      </c>
      <c r="AI362">
        <f t="shared" si="8"/>
        <v>0</v>
      </c>
      <c r="AJ362">
        <f t="shared" si="8"/>
        <v>0</v>
      </c>
      <c r="AK362">
        <f t="shared" si="8"/>
        <v>0</v>
      </c>
      <c r="AL362">
        <f t="shared" si="8"/>
        <v>0</v>
      </c>
      <c r="AM362">
        <f t="shared" si="8"/>
        <v>1</v>
      </c>
      <c r="AN362">
        <f t="shared" si="8"/>
        <v>0</v>
      </c>
      <c r="AO362">
        <f t="shared" si="8"/>
        <v>1</v>
      </c>
      <c r="AP362">
        <f t="shared" si="8"/>
        <v>0</v>
      </c>
      <c r="AQ362">
        <f t="shared" si="8"/>
        <v>0</v>
      </c>
      <c r="AR362">
        <f t="shared" si="8"/>
        <v>0</v>
      </c>
      <c r="AS362">
        <f t="shared" si="8"/>
        <v>0</v>
      </c>
      <c r="AT362">
        <f t="shared" si="8"/>
        <v>0</v>
      </c>
      <c r="AU362">
        <f t="shared" si="8"/>
        <v>0</v>
      </c>
      <c r="AV362">
        <f t="shared" si="8"/>
        <v>0</v>
      </c>
      <c r="AW362">
        <f t="shared" si="8"/>
        <v>0</v>
      </c>
      <c r="AX362">
        <f t="shared" si="8"/>
        <v>0</v>
      </c>
      <c r="AY362">
        <f t="shared" si="8"/>
        <v>0</v>
      </c>
      <c r="AZ362">
        <f t="shared" si="8"/>
        <v>0</v>
      </c>
      <c r="BA362">
        <f t="shared" si="8"/>
        <v>0</v>
      </c>
      <c r="BB362">
        <f t="shared" si="8"/>
        <v>0</v>
      </c>
      <c r="BC362">
        <f t="shared" si="8"/>
        <v>0</v>
      </c>
      <c r="BD362">
        <f t="shared" si="8"/>
        <v>0</v>
      </c>
      <c r="BE362">
        <f t="shared" si="8"/>
        <v>1</v>
      </c>
      <c r="BF362">
        <f t="shared" si="8"/>
        <v>1</v>
      </c>
      <c r="BG362">
        <f t="shared" si="8"/>
        <v>0</v>
      </c>
      <c r="BH362">
        <f t="shared" si="8"/>
        <v>0</v>
      </c>
      <c r="BI362">
        <f t="shared" si="8"/>
        <v>1</v>
      </c>
      <c r="BJ362">
        <f t="shared" si="8"/>
        <v>0</v>
      </c>
      <c r="BK362">
        <f t="shared" si="8"/>
        <v>0</v>
      </c>
      <c r="BL362">
        <f t="shared" si="8"/>
        <v>0</v>
      </c>
      <c r="BM362">
        <f t="shared" si="8"/>
        <v>0</v>
      </c>
      <c r="BN362">
        <f t="shared" si="8"/>
        <v>0</v>
      </c>
      <c r="BO362">
        <f t="shared" si="8"/>
        <v>1</v>
      </c>
      <c r="BP362">
        <f t="shared" si="9"/>
        <v>0</v>
      </c>
      <c r="BQ362">
        <f t="shared" si="9"/>
        <v>0</v>
      </c>
      <c r="BR362">
        <f t="shared" si="9"/>
        <v>0</v>
      </c>
      <c r="BS362">
        <f t="shared" si="9"/>
        <v>0</v>
      </c>
      <c r="BT362">
        <f t="shared" si="9"/>
        <v>0</v>
      </c>
      <c r="BU362">
        <f t="shared" si="3"/>
        <v>0</v>
      </c>
      <c r="BV362">
        <f t="shared" si="3"/>
        <v>0</v>
      </c>
      <c r="BW362">
        <f t="shared" si="3"/>
        <v>0</v>
      </c>
      <c r="BX362">
        <f t="shared" si="3"/>
        <v>0</v>
      </c>
      <c r="BY362">
        <f t="shared" si="3"/>
        <v>0</v>
      </c>
      <c r="BZ362">
        <f t="shared" si="3"/>
        <v>0</v>
      </c>
      <c r="CA362">
        <f t="shared" si="3"/>
        <v>0</v>
      </c>
      <c r="CB362">
        <f t="shared" si="3"/>
        <v>0</v>
      </c>
    </row>
    <row r="363" spans="2:80" x14ac:dyDescent="0.2">
      <c r="B363">
        <v>104</v>
      </c>
      <c r="C363">
        <f t="shared" si="1"/>
        <v>1</v>
      </c>
      <c r="D363">
        <f t="shared" si="8"/>
        <v>1</v>
      </c>
      <c r="E363">
        <f t="shared" si="8"/>
        <v>0</v>
      </c>
      <c r="F363">
        <f t="shared" si="8"/>
        <v>0</v>
      </c>
      <c r="G363">
        <f t="shared" si="8"/>
        <v>0</v>
      </c>
      <c r="H363">
        <f t="shared" si="8"/>
        <v>1</v>
      </c>
      <c r="I363">
        <f t="shared" si="8"/>
        <v>0</v>
      </c>
      <c r="J363">
        <f t="shared" si="8"/>
        <v>0</v>
      </c>
      <c r="K363">
        <f t="shared" si="8"/>
        <v>0</v>
      </c>
      <c r="L363">
        <f t="shared" si="8"/>
        <v>1</v>
      </c>
      <c r="M363">
        <f t="shared" si="8"/>
        <v>0</v>
      </c>
      <c r="N363">
        <f t="shared" si="8"/>
        <v>0</v>
      </c>
      <c r="O363">
        <f t="shared" si="8"/>
        <v>0</v>
      </c>
      <c r="P363">
        <f t="shared" si="8"/>
        <v>0</v>
      </c>
      <c r="Q363">
        <f t="shared" si="8"/>
        <v>0</v>
      </c>
      <c r="R363">
        <f t="shared" si="8"/>
        <v>0</v>
      </c>
      <c r="S363">
        <f t="shared" si="8"/>
        <v>0</v>
      </c>
      <c r="T363">
        <f t="shared" si="8"/>
        <v>0</v>
      </c>
      <c r="U363">
        <f t="shared" si="8"/>
        <v>0</v>
      </c>
      <c r="V363">
        <f t="shared" si="8"/>
        <v>0</v>
      </c>
      <c r="W363">
        <f t="shared" si="8"/>
        <v>0</v>
      </c>
      <c r="X363">
        <f t="shared" si="8"/>
        <v>0</v>
      </c>
      <c r="Y363">
        <f t="shared" si="8"/>
        <v>0</v>
      </c>
      <c r="Z363">
        <f t="shared" si="8"/>
        <v>0</v>
      </c>
      <c r="AA363">
        <f t="shared" si="8"/>
        <v>0</v>
      </c>
      <c r="AB363">
        <f t="shared" si="8"/>
        <v>1</v>
      </c>
      <c r="AC363">
        <f t="shared" si="8"/>
        <v>0</v>
      </c>
      <c r="AD363">
        <f t="shared" si="8"/>
        <v>0</v>
      </c>
      <c r="AE363">
        <f t="shared" si="8"/>
        <v>0</v>
      </c>
      <c r="AF363">
        <f t="shared" si="8"/>
        <v>0</v>
      </c>
      <c r="AG363">
        <f t="shared" si="8"/>
        <v>0</v>
      </c>
      <c r="AH363">
        <f t="shared" si="8"/>
        <v>1</v>
      </c>
      <c r="AI363">
        <f t="shared" si="8"/>
        <v>0</v>
      </c>
      <c r="AJ363">
        <f t="shared" si="8"/>
        <v>0</v>
      </c>
      <c r="AK363">
        <f t="shared" si="8"/>
        <v>0</v>
      </c>
      <c r="AL363">
        <f t="shared" si="8"/>
        <v>0</v>
      </c>
      <c r="AM363">
        <f t="shared" si="8"/>
        <v>1</v>
      </c>
      <c r="AN363">
        <f t="shared" si="8"/>
        <v>0</v>
      </c>
      <c r="AO363">
        <f t="shared" si="8"/>
        <v>1</v>
      </c>
      <c r="AP363">
        <f t="shared" si="8"/>
        <v>0</v>
      </c>
      <c r="AQ363">
        <f t="shared" si="8"/>
        <v>0</v>
      </c>
      <c r="AR363">
        <f t="shared" si="8"/>
        <v>0</v>
      </c>
      <c r="AS363">
        <f t="shared" si="8"/>
        <v>0</v>
      </c>
      <c r="AT363">
        <f t="shared" si="8"/>
        <v>0</v>
      </c>
      <c r="AU363">
        <f t="shared" si="8"/>
        <v>0</v>
      </c>
      <c r="AV363">
        <f t="shared" si="8"/>
        <v>0</v>
      </c>
      <c r="AW363">
        <f t="shared" si="8"/>
        <v>0</v>
      </c>
      <c r="AX363">
        <f t="shared" si="8"/>
        <v>0</v>
      </c>
      <c r="AY363">
        <f t="shared" si="8"/>
        <v>0</v>
      </c>
      <c r="AZ363">
        <f t="shared" si="8"/>
        <v>0</v>
      </c>
      <c r="BA363">
        <f t="shared" si="8"/>
        <v>0</v>
      </c>
      <c r="BB363">
        <f t="shared" si="8"/>
        <v>0</v>
      </c>
      <c r="BC363">
        <f t="shared" si="8"/>
        <v>0</v>
      </c>
      <c r="BD363">
        <f t="shared" si="8"/>
        <v>0</v>
      </c>
      <c r="BE363">
        <f t="shared" si="8"/>
        <v>1</v>
      </c>
      <c r="BF363">
        <f t="shared" si="8"/>
        <v>0</v>
      </c>
      <c r="BG363">
        <f t="shared" si="8"/>
        <v>0</v>
      </c>
      <c r="BH363">
        <f t="shared" si="8"/>
        <v>1</v>
      </c>
      <c r="BI363">
        <f t="shared" si="8"/>
        <v>1</v>
      </c>
      <c r="BJ363">
        <f t="shared" si="8"/>
        <v>0</v>
      </c>
      <c r="BK363">
        <f t="shared" si="8"/>
        <v>0</v>
      </c>
      <c r="BL363">
        <f t="shared" si="8"/>
        <v>0</v>
      </c>
      <c r="BM363">
        <f t="shared" si="8"/>
        <v>0</v>
      </c>
      <c r="BN363">
        <f t="shared" si="8"/>
        <v>0</v>
      </c>
      <c r="BO363">
        <f t="shared" si="8"/>
        <v>1</v>
      </c>
      <c r="BP363">
        <f t="shared" si="9"/>
        <v>0</v>
      </c>
      <c r="BQ363">
        <f t="shared" si="9"/>
        <v>0</v>
      </c>
      <c r="BR363">
        <f t="shared" si="9"/>
        <v>0</v>
      </c>
      <c r="BS363">
        <f t="shared" si="9"/>
        <v>0</v>
      </c>
      <c r="BT363">
        <f t="shared" si="9"/>
        <v>0</v>
      </c>
      <c r="BU363">
        <f t="shared" si="3"/>
        <v>0</v>
      </c>
      <c r="BV363">
        <f t="shared" si="3"/>
        <v>0</v>
      </c>
      <c r="BW363">
        <f t="shared" si="3"/>
        <v>0</v>
      </c>
      <c r="BX363">
        <f t="shared" si="3"/>
        <v>0</v>
      </c>
      <c r="BY363">
        <f t="shared" si="3"/>
        <v>0</v>
      </c>
      <c r="BZ363">
        <f t="shared" si="3"/>
        <v>0</v>
      </c>
      <c r="CA363">
        <f t="shared" si="3"/>
        <v>0</v>
      </c>
      <c r="CB363">
        <f t="shared" si="3"/>
        <v>0</v>
      </c>
    </row>
    <row r="364" spans="2:80" x14ac:dyDescent="0.2">
      <c r="B364">
        <v>105</v>
      </c>
      <c r="C364">
        <f t="shared" si="1"/>
        <v>0</v>
      </c>
      <c r="D364">
        <f t="shared" si="8"/>
        <v>0</v>
      </c>
      <c r="E364">
        <f t="shared" si="8"/>
        <v>0</v>
      </c>
      <c r="F364">
        <f t="shared" si="8"/>
        <v>0</v>
      </c>
      <c r="G364">
        <f t="shared" si="8"/>
        <v>0</v>
      </c>
      <c r="H364">
        <f t="shared" si="8"/>
        <v>1</v>
      </c>
      <c r="I364">
        <f t="shared" si="8"/>
        <v>0</v>
      </c>
      <c r="J364">
        <f t="shared" si="8"/>
        <v>0</v>
      </c>
      <c r="K364">
        <f t="shared" si="8"/>
        <v>0</v>
      </c>
      <c r="L364">
        <f t="shared" si="8"/>
        <v>0</v>
      </c>
      <c r="M364">
        <f t="shared" si="8"/>
        <v>0</v>
      </c>
      <c r="N364">
        <f t="shared" si="8"/>
        <v>0</v>
      </c>
      <c r="O364">
        <f t="shared" si="8"/>
        <v>0</v>
      </c>
      <c r="P364">
        <f t="shared" si="8"/>
        <v>0</v>
      </c>
      <c r="Q364">
        <f t="shared" si="8"/>
        <v>0</v>
      </c>
      <c r="R364">
        <f t="shared" si="8"/>
        <v>0</v>
      </c>
      <c r="S364">
        <f t="shared" si="8"/>
        <v>0</v>
      </c>
      <c r="T364">
        <f t="shared" si="8"/>
        <v>0</v>
      </c>
      <c r="U364">
        <f t="shared" si="8"/>
        <v>0</v>
      </c>
      <c r="V364">
        <f t="shared" si="8"/>
        <v>0</v>
      </c>
      <c r="W364">
        <f t="shared" si="8"/>
        <v>0</v>
      </c>
      <c r="X364">
        <f t="shared" si="8"/>
        <v>0</v>
      </c>
      <c r="Y364">
        <f t="shared" si="8"/>
        <v>0</v>
      </c>
      <c r="Z364">
        <f t="shared" si="8"/>
        <v>0</v>
      </c>
      <c r="AA364">
        <f t="shared" si="8"/>
        <v>0</v>
      </c>
      <c r="AB364">
        <f t="shared" si="8"/>
        <v>0</v>
      </c>
      <c r="AC364">
        <f t="shared" si="8"/>
        <v>0</v>
      </c>
      <c r="AD364">
        <f t="shared" si="8"/>
        <v>0</v>
      </c>
      <c r="AE364">
        <f t="shared" si="8"/>
        <v>1</v>
      </c>
      <c r="AF364">
        <f t="shared" si="8"/>
        <v>0</v>
      </c>
      <c r="AG364">
        <f t="shared" si="8"/>
        <v>0</v>
      </c>
      <c r="AH364">
        <f t="shared" si="8"/>
        <v>0</v>
      </c>
      <c r="AI364">
        <f t="shared" si="8"/>
        <v>0</v>
      </c>
      <c r="AJ364">
        <f t="shared" si="8"/>
        <v>0</v>
      </c>
      <c r="AK364">
        <f t="shared" si="8"/>
        <v>1</v>
      </c>
      <c r="AL364">
        <f t="shared" si="8"/>
        <v>0</v>
      </c>
      <c r="AM364">
        <f t="shared" si="8"/>
        <v>1</v>
      </c>
      <c r="AN364">
        <f t="shared" si="8"/>
        <v>0</v>
      </c>
      <c r="AO364">
        <f t="shared" si="8"/>
        <v>0</v>
      </c>
      <c r="AP364">
        <f t="shared" si="8"/>
        <v>0</v>
      </c>
      <c r="AQ364">
        <f t="shared" si="8"/>
        <v>0</v>
      </c>
      <c r="AR364">
        <f t="shared" si="8"/>
        <v>1</v>
      </c>
      <c r="AS364">
        <f t="shared" si="8"/>
        <v>0</v>
      </c>
      <c r="AT364">
        <f t="shared" si="8"/>
        <v>1</v>
      </c>
      <c r="AU364">
        <f t="shared" si="8"/>
        <v>0</v>
      </c>
      <c r="AV364">
        <f t="shared" si="8"/>
        <v>0</v>
      </c>
      <c r="AW364">
        <f t="shared" si="8"/>
        <v>0</v>
      </c>
      <c r="AX364">
        <f t="shared" si="8"/>
        <v>0</v>
      </c>
      <c r="AY364">
        <f t="shared" si="8"/>
        <v>0</v>
      </c>
      <c r="AZ364">
        <f t="shared" si="8"/>
        <v>0</v>
      </c>
      <c r="BA364">
        <f t="shared" si="8"/>
        <v>0</v>
      </c>
      <c r="BB364">
        <f t="shared" si="8"/>
        <v>0</v>
      </c>
      <c r="BC364">
        <f t="shared" si="8"/>
        <v>0</v>
      </c>
      <c r="BD364">
        <f t="shared" si="8"/>
        <v>0</v>
      </c>
      <c r="BE364">
        <f t="shared" si="8"/>
        <v>0</v>
      </c>
      <c r="BF364">
        <f t="shared" si="8"/>
        <v>1</v>
      </c>
      <c r="BG364">
        <f t="shared" si="8"/>
        <v>1</v>
      </c>
      <c r="BH364">
        <f t="shared" si="8"/>
        <v>0</v>
      </c>
      <c r="BI364">
        <f t="shared" si="8"/>
        <v>1</v>
      </c>
      <c r="BJ364">
        <f t="shared" si="8"/>
        <v>0</v>
      </c>
      <c r="BK364">
        <f t="shared" si="8"/>
        <v>0</v>
      </c>
      <c r="BL364">
        <f t="shared" si="8"/>
        <v>1</v>
      </c>
      <c r="BM364">
        <f t="shared" si="8"/>
        <v>0</v>
      </c>
      <c r="BN364">
        <f t="shared" si="8"/>
        <v>0</v>
      </c>
      <c r="BO364">
        <f t="shared" si="8"/>
        <v>1</v>
      </c>
      <c r="BP364">
        <f t="shared" si="9"/>
        <v>0</v>
      </c>
      <c r="BQ364">
        <f t="shared" si="9"/>
        <v>0</v>
      </c>
      <c r="BR364">
        <f t="shared" si="9"/>
        <v>0</v>
      </c>
      <c r="BS364">
        <f t="shared" si="9"/>
        <v>0</v>
      </c>
      <c r="BT364">
        <f t="shared" si="9"/>
        <v>0</v>
      </c>
      <c r="BU364">
        <f t="shared" si="3"/>
        <v>0</v>
      </c>
      <c r="BV364">
        <f t="shared" si="3"/>
        <v>0</v>
      </c>
      <c r="BW364">
        <f t="shared" si="3"/>
        <v>0</v>
      </c>
      <c r="BX364">
        <f t="shared" si="3"/>
        <v>0</v>
      </c>
      <c r="BY364">
        <f t="shared" si="3"/>
        <v>1</v>
      </c>
      <c r="BZ364">
        <f t="shared" si="3"/>
        <v>0</v>
      </c>
      <c r="CA364">
        <f t="shared" si="3"/>
        <v>0</v>
      </c>
      <c r="CB364">
        <f t="shared" si="3"/>
        <v>0</v>
      </c>
    </row>
    <row r="365" spans="2:80" x14ac:dyDescent="0.2">
      <c r="B365">
        <v>106</v>
      </c>
      <c r="C365">
        <f t="shared" si="1"/>
        <v>0</v>
      </c>
      <c r="D365">
        <f t="shared" si="8"/>
        <v>1</v>
      </c>
      <c r="E365">
        <f t="shared" si="8"/>
        <v>0</v>
      </c>
      <c r="F365">
        <f t="shared" si="8"/>
        <v>0</v>
      </c>
      <c r="G365">
        <f t="shared" si="8"/>
        <v>0</v>
      </c>
      <c r="H365">
        <f t="shared" si="8"/>
        <v>1</v>
      </c>
      <c r="I365">
        <f t="shared" ref="D365:BO369" si="10">IF(I112&gt;0,1,0)</f>
        <v>0</v>
      </c>
      <c r="J365">
        <f t="shared" si="10"/>
        <v>0</v>
      </c>
      <c r="K365">
        <f t="shared" si="10"/>
        <v>0</v>
      </c>
      <c r="L365">
        <f t="shared" si="10"/>
        <v>1</v>
      </c>
      <c r="M365">
        <f t="shared" si="10"/>
        <v>0</v>
      </c>
      <c r="N365">
        <f t="shared" si="10"/>
        <v>0</v>
      </c>
      <c r="O365">
        <f t="shared" si="10"/>
        <v>0</v>
      </c>
      <c r="P365">
        <f t="shared" si="10"/>
        <v>0</v>
      </c>
      <c r="Q365">
        <f t="shared" si="10"/>
        <v>0</v>
      </c>
      <c r="R365">
        <f t="shared" si="10"/>
        <v>0</v>
      </c>
      <c r="S365">
        <f t="shared" si="8"/>
        <v>0</v>
      </c>
      <c r="T365">
        <f t="shared" si="8"/>
        <v>0</v>
      </c>
      <c r="U365">
        <f t="shared" si="8"/>
        <v>0</v>
      </c>
      <c r="V365">
        <f t="shared" si="8"/>
        <v>0</v>
      </c>
      <c r="W365">
        <f t="shared" si="8"/>
        <v>0</v>
      </c>
      <c r="X365">
        <f t="shared" si="8"/>
        <v>0</v>
      </c>
      <c r="Y365">
        <f t="shared" si="8"/>
        <v>0</v>
      </c>
      <c r="Z365">
        <f t="shared" si="8"/>
        <v>0</v>
      </c>
      <c r="AA365">
        <f t="shared" si="8"/>
        <v>0</v>
      </c>
      <c r="AB365">
        <f t="shared" si="8"/>
        <v>0</v>
      </c>
      <c r="AC365">
        <f t="shared" si="8"/>
        <v>0</v>
      </c>
      <c r="AD365">
        <f t="shared" si="8"/>
        <v>0</v>
      </c>
      <c r="AE365">
        <f t="shared" si="8"/>
        <v>0</v>
      </c>
      <c r="AF365">
        <f t="shared" si="8"/>
        <v>0</v>
      </c>
      <c r="AG365">
        <f t="shared" si="8"/>
        <v>1</v>
      </c>
      <c r="AH365">
        <f t="shared" si="8"/>
        <v>0</v>
      </c>
      <c r="AI365">
        <f t="shared" si="8"/>
        <v>0</v>
      </c>
      <c r="AJ365">
        <f t="shared" si="8"/>
        <v>0</v>
      </c>
      <c r="AK365">
        <f t="shared" si="8"/>
        <v>0</v>
      </c>
      <c r="AL365">
        <f t="shared" si="8"/>
        <v>0</v>
      </c>
      <c r="AM365">
        <f t="shared" si="8"/>
        <v>1</v>
      </c>
      <c r="AN365">
        <f t="shared" si="8"/>
        <v>0</v>
      </c>
      <c r="AO365">
        <f t="shared" si="8"/>
        <v>0</v>
      </c>
      <c r="AP365">
        <f t="shared" si="8"/>
        <v>0</v>
      </c>
      <c r="AQ365">
        <f t="shared" si="8"/>
        <v>0</v>
      </c>
      <c r="AR365">
        <f t="shared" si="8"/>
        <v>1</v>
      </c>
      <c r="AS365">
        <f t="shared" si="8"/>
        <v>0</v>
      </c>
      <c r="AT365">
        <f t="shared" si="8"/>
        <v>0</v>
      </c>
      <c r="AU365">
        <f t="shared" si="8"/>
        <v>0</v>
      </c>
      <c r="AV365">
        <f t="shared" si="8"/>
        <v>0</v>
      </c>
      <c r="AW365">
        <f t="shared" si="8"/>
        <v>0</v>
      </c>
      <c r="AX365">
        <f t="shared" si="8"/>
        <v>0</v>
      </c>
      <c r="AY365">
        <f t="shared" si="8"/>
        <v>0</v>
      </c>
      <c r="AZ365">
        <f t="shared" si="8"/>
        <v>0</v>
      </c>
      <c r="BA365">
        <f t="shared" si="8"/>
        <v>0</v>
      </c>
      <c r="BB365">
        <f t="shared" si="8"/>
        <v>0</v>
      </c>
      <c r="BC365">
        <f t="shared" si="8"/>
        <v>0</v>
      </c>
      <c r="BD365">
        <f t="shared" si="8"/>
        <v>0</v>
      </c>
      <c r="BE365">
        <f t="shared" si="8"/>
        <v>0</v>
      </c>
      <c r="BF365">
        <f t="shared" si="8"/>
        <v>1</v>
      </c>
      <c r="BG365">
        <f t="shared" si="8"/>
        <v>0</v>
      </c>
      <c r="BH365">
        <f t="shared" si="8"/>
        <v>0</v>
      </c>
      <c r="BI365">
        <f t="shared" si="8"/>
        <v>1</v>
      </c>
      <c r="BJ365">
        <f t="shared" si="8"/>
        <v>0</v>
      </c>
      <c r="BK365">
        <f t="shared" si="8"/>
        <v>1</v>
      </c>
      <c r="BL365">
        <f t="shared" si="8"/>
        <v>0</v>
      </c>
      <c r="BM365">
        <f t="shared" si="8"/>
        <v>0</v>
      </c>
      <c r="BN365">
        <f t="shared" si="8"/>
        <v>0</v>
      </c>
      <c r="BO365">
        <f t="shared" ref="BO365:CB380" si="11">IF(BO112&gt;0,1,0)</f>
        <v>1</v>
      </c>
      <c r="BP365">
        <f t="shared" si="11"/>
        <v>0</v>
      </c>
      <c r="BQ365">
        <f t="shared" si="11"/>
        <v>0</v>
      </c>
      <c r="BR365">
        <f t="shared" si="11"/>
        <v>0</v>
      </c>
      <c r="BS365">
        <f t="shared" si="11"/>
        <v>0</v>
      </c>
      <c r="BT365">
        <f t="shared" si="11"/>
        <v>0</v>
      </c>
      <c r="BU365">
        <f t="shared" si="3"/>
        <v>1</v>
      </c>
      <c r="BV365">
        <f t="shared" si="3"/>
        <v>0</v>
      </c>
      <c r="BW365">
        <f t="shared" si="3"/>
        <v>0</v>
      </c>
      <c r="BX365">
        <f t="shared" si="3"/>
        <v>0</v>
      </c>
      <c r="BY365">
        <f t="shared" si="3"/>
        <v>0</v>
      </c>
      <c r="BZ365">
        <f t="shared" si="3"/>
        <v>0</v>
      </c>
      <c r="CA365">
        <f t="shared" si="3"/>
        <v>0</v>
      </c>
      <c r="CB365">
        <f t="shared" si="3"/>
        <v>0</v>
      </c>
    </row>
    <row r="366" spans="2:80" x14ac:dyDescent="0.2">
      <c r="B366">
        <v>107</v>
      </c>
      <c r="C366">
        <f t="shared" si="1"/>
        <v>1</v>
      </c>
      <c r="D366">
        <f t="shared" si="10"/>
        <v>0</v>
      </c>
      <c r="E366">
        <f t="shared" si="10"/>
        <v>0</v>
      </c>
      <c r="F366">
        <f t="shared" si="10"/>
        <v>0</v>
      </c>
      <c r="G366">
        <f t="shared" si="10"/>
        <v>0</v>
      </c>
      <c r="H366">
        <f t="shared" si="10"/>
        <v>1</v>
      </c>
      <c r="I366">
        <f t="shared" si="10"/>
        <v>0</v>
      </c>
      <c r="J366">
        <f t="shared" si="10"/>
        <v>0</v>
      </c>
      <c r="K366">
        <f t="shared" si="10"/>
        <v>0</v>
      </c>
      <c r="L366">
        <f t="shared" si="10"/>
        <v>0</v>
      </c>
      <c r="M366">
        <f t="shared" si="10"/>
        <v>0</v>
      </c>
      <c r="N366">
        <f t="shared" si="10"/>
        <v>0</v>
      </c>
      <c r="O366">
        <f t="shared" si="10"/>
        <v>0</v>
      </c>
      <c r="P366">
        <f t="shared" si="10"/>
        <v>0</v>
      </c>
      <c r="Q366">
        <f t="shared" si="10"/>
        <v>0</v>
      </c>
      <c r="R366">
        <f t="shared" si="10"/>
        <v>0</v>
      </c>
      <c r="S366">
        <f t="shared" si="10"/>
        <v>0</v>
      </c>
      <c r="T366">
        <f t="shared" si="10"/>
        <v>0</v>
      </c>
      <c r="U366">
        <f t="shared" si="10"/>
        <v>0</v>
      </c>
      <c r="V366">
        <f t="shared" si="10"/>
        <v>0</v>
      </c>
      <c r="W366">
        <f t="shared" si="10"/>
        <v>0</v>
      </c>
      <c r="X366">
        <f t="shared" si="10"/>
        <v>0</v>
      </c>
      <c r="Y366">
        <f t="shared" si="10"/>
        <v>0</v>
      </c>
      <c r="Z366">
        <f t="shared" si="10"/>
        <v>0</v>
      </c>
      <c r="AA366">
        <f t="shared" si="10"/>
        <v>0</v>
      </c>
      <c r="AB366">
        <f t="shared" si="10"/>
        <v>0</v>
      </c>
      <c r="AC366">
        <f t="shared" si="10"/>
        <v>0</v>
      </c>
      <c r="AD366">
        <f t="shared" si="10"/>
        <v>0</v>
      </c>
      <c r="AE366">
        <f t="shared" si="10"/>
        <v>0</v>
      </c>
      <c r="AF366">
        <f t="shared" si="10"/>
        <v>0</v>
      </c>
      <c r="AG366">
        <f t="shared" si="10"/>
        <v>0</v>
      </c>
      <c r="AH366">
        <f t="shared" si="10"/>
        <v>0</v>
      </c>
      <c r="AI366">
        <f t="shared" si="10"/>
        <v>0</v>
      </c>
      <c r="AJ366">
        <f t="shared" si="10"/>
        <v>0</v>
      </c>
      <c r="AK366">
        <f t="shared" si="10"/>
        <v>0</v>
      </c>
      <c r="AL366">
        <f t="shared" si="10"/>
        <v>0</v>
      </c>
      <c r="AM366">
        <f t="shared" si="10"/>
        <v>1</v>
      </c>
      <c r="AN366">
        <f t="shared" si="10"/>
        <v>0</v>
      </c>
      <c r="AO366">
        <f t="shared" si="10"/>
        <v>1</v>
      </c>
      <c r="AP366">
        <f t="shared" si="10"/>
        <v>0</v>
      </c>
      <c r="AQ366">
        <f t="shared" si="10"/>
        <v>0</v>
      </c>
      <c r="AR366">
        <f t="shared" si="10"/>
        <v>0</v>
      </c>
      <c r="AS366">
        <f t="shared" si="10"/>
        <v>0</v>
      </c>
      <c r="AT366">
        <f t="shared" si="10"/>
        <v>0</v>
      </c>
      <c r="AU366">
        <f t="shared" si="10"/>
        <v>0</v>
      </c>
      <c r="AV366">
        <f t="shared" si="10"/>
        <v>0</v>
      </c>
      <c r="AW366">
        <f t="shared" si="10"/>
        <v>0</v>
      </c>
      <c r="AX366">
        <f t="shared" si="10"/>
        <v>0</v>
      </c>
      <c r="AY366">
        <f t="shared" si="10"/>
        <v>0</v>
      </c>
      <c r="AZ366">
        <f t="shared" si="10"/>
        <v>0</v>
      </c>
      <c r="BA366">
        <f t="shared" si="10"/>
        <v>0</v>
      </c>
      <c r="BB366">
        <f t="shared" si="10"/>
        <v>0</v>
      </c>
      <c r="BC366">
        <f t="shared" si="10"/>
        <v>0</v>
      </c>
      <c r="BD366">
        <f t="shared" si="10"/>
        <v>1</v>
      </c>
      <c r="BE366">
        <f t="shared" si="10"/>
        <v>0</v>
      </c>
      <c r="BF366">
        <f t="shared" si="10"/>
        <v>1</v>
      </c>
      <c r="BG366">
        <f t="shared" si="10"/>
        <v>1</v>
      </c>
      <c r="BH366">
        <f t="shared" si="10"/>
        <v>0</v>
      </c>
      <c r="BI366">
        <f t="shared" si="10"/>
        <v>1</v>
      </c>
      <c r="BJ366">
        <f t="shared" si="10"/>
        <v>0</v>
      </c>
      <c r="BK366">
        <f t="shared" si="10"/>
        <v>0</v>
      </c>
      <c r="BL366">
        <f t="shared" si="10"/>
        <v>0</v>
      </c>
      <c r="BM366">
        <f t="shared" si="10"/>
        <v>0</v>
      </c>
      <c r="BN366">
        <f t="shared" si="10"/>
        <v>0</v>
      </c>
      <c r="BO366">
        <f t="shared" si="10"/>
        <v>1</v>
      </c>
      <c r="BP366">
        <f t="shared" si="11"/>
        <v>0</v>
      </c>
      <c r="BQ366">
        <f t="shared" si="11"/>
        <v>0</v>
      </c>
      <c r="BR366">
        <f t="shared" si="11"/>
        <v>0</v>
      </c>
      <c r="BS366">
        <f t="shared" si="11"/>
        <v>0</v>
      </c>
      <c r="BT366">
        <f t="shared" si="11"/>
        <v>1</v>
      </c>
      <c r="BU366">
        <f t="shared" si="3"/>
        <v>0</v>
      </c>
      <c r="BV366">
        <f t="shared" si="3"/>
        <v>0</v>
      </c>
      <c r="BW366">
        <f t="shared" si="3"/>
        <v>0</v>
      </c>
      <c r="BX366">
        <f t="shared" si="3"/>
        <v>0</v>
      </c>
      <c r="BY366">
        <f t="shared" si="3"/>
        <v>1</v>
      </c>
      <c r="BZ366">
        <f t="shared" si="3"/>
        <v>0</v>
      </c>
      <c r="CA366">
        <f t="shared" si="3"/>
        <v>0</v>
      </c>
      <c r="CB366">
        <f t="shared" si="3"/>
        <v>0</v>
      </c>
    </row>
    <row r="367" spans="2:80" x14ac:dyDescent="0.2">
      <c r="B367">
        <v>108</v>
      </c>
      <c r="C367">
        <f t="shared" si="1"/>
        <v>0</v>
      </c>
      <c r="D367">
        <f t="shared" si="10"/>
        <v>0</v>
      </c>
      <c r="E367">
        <f t="shared" si="10"/>
        <v>0</v>
      </c>
      <c r="F367">
        <f t="shared" si="10"/>
        <v>0</v>
      </c>
      <c r="G367">
        <f t="shared" si="10"/>
        <v>0</v>
      </c>
      <c r="H367">
        <f t="shared" si="10"/>
        <v>1</v>
      </c>
      <c r="I367">
        <f t="shared" si="10"/>
        <v>0</v>
      </c>
      <c r="J367">
        <f t="shared" si="10"/>
        <v>0</v>
      </c>
      <c r="K367">
        <f t="shared" si="10"/>
        <v>0</v>
      </c>
      <c r="L367">
        <f t="shared" si="10"/>
        <v>0</v>
      </c>
      <c r="M367">
        <f t="shared" si="10"/>
        <v>0</v>
      </c>
      <c r="N367">
        <f t="shared" si="10"/>
        <v>0</v>
      </c>
      <c r="O367">
        <f t="shared" si="10"/>
        <v>0</v>
      </c>
      <c r="P367">
        <f t="shared" si="10"/>
        <v>0</v>
      </c>
      <c r="Q367">
        <f t="shared" si="10"/>
        <v>1</v>
      </c>
      <c r="R367">
        <f t="shared" si="10"/>
        <v>0</v>
      </c>
      <c r="S367">
        <f t="shared" si="10"/>
        <v>0</v>
      </c>
      <c r="T367">
        <f t="shared" si="10"/>
        <v>0</v>
      </c>
      <c r="U367">
        <f t="shared" si="10"/>
        <v>0</v>
      </c>
      <c r="V367">
        <f t="shared" si="10"/>
        <v>0</v>
      </c>
      <c r="W367">
        <f t="shared" si="10"/>
        <v>0</v>
      </c>
      <c r="X367">
        <f t="shared" si="10"/>
        <v>0</v>
      </c>
      <c r="Y367">
        <f t="shared" si="10"/>
        <v>0</v>
      </c>
      <c r="Z367">
        <f t="shared" si="10"/>
        <v>0</v>
      </c>
      <c r="AA367">
        <f t="shared" si="10"/>
        <v>0</v>
      </c>
      <c r="AB367">
        <f t="shared" si="10"/>
        <v>0</v>
      </c>
      <c r="AC367">
        <f t="shared" si="10"/>
        <v>0</v>
      </c>
      <c r="AD367">
        <f t="shared" si="10"/>
        <v>0</v>
      </c>
      <c r="AE367">
        <f t="shared" si="10"/>
        <v>0</v>
      </c>
      <c r="AF367">
        <f t="shared" si="10"/>
        <v>0</v>
      </c>
      <c r="AG367">
        <f t="shared" si="10"/>
        <v>0</v>
      </c>
      <c r="AH367">
        <f t="shared" si="10"/>
        <v>0</v>
      </c>
      <c r="AI367">
        <f t="shared" si="10"/>
        <v>1</v>
      </c>
      <c r="AJ367">
        <f t="shared" si="10"/>
        <v>0</v>
      </c>
      <c r="AK367">
        <f t="shared" si="10"/>
        <v>0</v>
      </c>
      <c r="AL367">
        <f t="shared" si="10"/>
        <v>0</v>
      </c>
      <c r="AM367">
        <f t="shared" si="10"/>
        <v>1</v>
      </c>
      <c r="AN367">
        <f t="shared" si="10"/>
        <v>0</v>
      </c>
      <c r="AO367">
        <f t="shared" si="10"/>
        <v>1</v>
      </c>
      <c r="AP367">
        <f t="shared" si="10"/>
        <v>0</v>
      </c>
      <c r="AQ367">
        <f t="shared" si="10"/>
        <v>0</v>
      </c>
      <c r="AR367">
        <f t="shared" si="10"/>
        <v>0</v>
      </c>
      <c r="AS367">
        <f t="shared" si="10"/>
        <v>0</v>
      </c>
      <c r="AT367">
        <f t="shared" si="10"/>
        <v>0</v>
      </c>
      <c r="AU367">
        <f t="shared" si="10"/>
        <v>0</v>
      </c>
      <c r="AV367">
        <f t="shared" si="10"/>
        <v>0</v>
      </c>
      <c r="AW367">
        <f t="shared" si="10"/>
        <v>0</v>
      </c>
      <c r="AX367">
        <f t="shared" si="10"/>
        <v>0</v>
      </c>
      <c r="AY367">
        <f t="shared" si="10"/>
        <v>0</v>
      </c>
      <c r="AZ367">
        <f t="shared" si="10"/>
        <v>0</v>
      </c>
      <c r="BA367">
        <f t="shared" si="10"/>
        <v>0</v>
      </c>
      <c r="BB367">
        <f t="shared" si="10"/>
        <v>0</v>
      </c>
      <c r="BC367">
        <f t="shared" si="10"/>
        <v>0</v>
      </c>
      <c r="BD367">
        <f t="shared" si="10"/>
        <v>0</v>
      </c>
      <c r="BE367">
        <f t="shared" si="10"/>
        <v>0</v>
      </c>
      <c r="BF367">
        <f t="shared" si="10"/>
        <v>0</v>
      </c>
      <c r="BG367">
        <f t="shared" si="10"/>
        <v>0</v>
      </c>
      <c r="BH367">
        <f t="shared" si="10"/>
        <v>0</v>
      </c>
      <c r="BI367">
        <f t="shared" si="10"/>
        <v>0</v>
      </c>
      <c r="BJ367">
        <f t="shared" si="10"/>
        <v>0</v>
      </c>
      <c r="BK367">
        <f t="shared" si="10"/>
        <v>0</v>
      </c>
      <c r="BL367">
        <f t="shared" si="10"/>
        <v>1</v>
      </c>
      <c r="BM367">
        <f t="shared" si="10"/>
        <v>0</v>
      </c>
      <c r="BN367">
        <f t="shared" si="10"/>
        <v>0</v>
      </c>
      <c r="BO367">
        <f t="shared" si="10"/>
        <v>1</v>
      </c>
      <c r="BP367">
        <f t="shared" si="11"/>
        <v>0</v>
      </c>
      <c r="BQ367">
        <f t="shared" si="11"/>
        <v>0</v>
      </c>
      <c r="BR367">
        <f t="shared" si="11"/>
        <v>0</v>
      </c>
      <c r="BS367">
        <f t="shared" si="11"/>
        <v>0</v>
      </c>
      <c r="BT367">
        <f t="shared" si="11"/>
        <v>0</v>
      </c>
      <c r="BU367">
        <f t="shared" si="3"/>
        <v>0</v>
      </c>
      <c r="BV367">
        <f t="shared" si="3"/>
        <v>0</v>
      </c>
      <c r="BW367">
        <f t="shared" si="3"/>
        <v>0</v>
      </c>
      <c r="BX367">
        <f t="shared" si="3"/>
        <v>0</v>
      </c>
      <c r="BY367">
        <f t="shared" si="3"/>
        <v>0</v>
      </c>
      <c r="BZ367">
        <f t="shared" si="3"/>
        <v>0</v>
      </c>
      <c r="CA367">
        <f t="shared" si="3"/>
        <v>1</v>
      </c>
      <c r="CB367">
        <f t="shared" si="3"/>
        <v>0</v>
      </c>
    </row>
    <row r="368" spans="2:80" x14ac:dyDescent="0.2">
      <c r="B368">
        <v>109</v>
      </c>
      <c r="C368">
        <f t="shared" si="1"/>
        <v>0</v>
      </c>
      <c r="D368">
        <f t="shared" si="10"/>
        <v>0</v>
      </c>
      <c r="E368">
        <f t="shared" si="10"/>
        <v>0</v>
      </c>
      <c r="F368">
        <f t="shared" si="10"/>
        <v>0</v>
      </c>
      <c r="G368">
        <f t="shared" si="10"/>
        <v>0</v>
      </c>
      <c r="H368">
        <f t="shared" si="10"/>
        <v>0</v>
      </c>
      <c r="I368">
        <f t="shared" si="10"/>
        <v>0</v>
      </c>
      <c r="J368">
        <f t="shared" si="10"/>
        <v>0</v>
      </c>
      <c r="K368">
        <f t="shared" si="10"/>
        <v>0</v>
      </c>
      <c r="L368">
        <f t="shared" si="10"/>
        <v>0</v>
      </c>
      <c r="M368">
        <f t="shared" si="10"/>
        <v>0</v>
      </c>
      <c r="N368">
        <f t="shared" si="10"/>
        <v>0</v>
      </c>
      <c r="O368">
        <f t="shared" si="10"/>
        <v>0</v>
      </c>
      <c r="P368">
        <f t="shared" si="10"/>
        <v>0</v>
      </c>
      <c r="Q368">
        <f t="shared" si="10"/>
        <v>0</v>
      </c>
      <c r="R368">
        <f t="shared" si="10"/>
        <v>0</v>
      </c>
      <c r="S368">
        <f t="shared" si="10"/>
        <v>0</v>
      </c>
      <c r="T368">
        <f t="shared" si="10"/>
        <v>0</v>
      </c>
      <c r="U368">
        <f t="shared" si="10"/>
        <v>0</v>
      </c>
      <c r="V368">
        <f t="shared" si="10"/>
        <v>0</v>
      </c>
      <c r="W368">
        <f t="shared" si="10"/>
        <v>0</v>
      </c>
      <c r="X368">
        <f t="shared" si="10"/>
        <v>0</v>
      </c>
      <c r="Y368">
        <f t="shared" si="10"/>
        <v>0</v>
      </c>
      <c r="Z368">
        <f t="shared" si="10"/>
        <v>0</v>
      </c>
      <c r="AA368">
        <f t="shared" si="10"/>
        <v>0</v>
      </c>
      <c r="AB368">
        <f t="shared" si="10"/>
        <v>0</v>
      </c>
      <c r="AC368">
        <f t="shared" si="10"/>
        <v>1</v>
      </c>
      <c r="AD368">
        <f t="shared" si="10"/>
        <v>1</v>
      </c>
      <c r="AE368">
        <f t="shared" si="10"/>
        <v>0</v>
      </c>
      <c r="AF368">
        <f t="shared" si="10"/>
        <v>0</v>
      </c>
      <c r="AG368">
        <f t="shared" si="10"/>
        <v>0</v>
      </c>
      <c r="AH368">
        <f t="shared" si="10"/>
        <v>0</v>
      </c>
      <c r="AI368">
        <f t="shared" si="10"/>
        <v>1</v>
      </c>
      <c r="AJ368">
        <f t="shared" si="10"/>
        <v>0</v>
      </c>
      <c r="AK368">
        <f t="shared" si="10"/>
        <v>1</v>
      </c>
      <c r="AL368">
        <f t="shared" si="10"/>
        <v>0</v>
      </c>
      <c r="AM368">
        <f t="shared" si="10"/>
        <v>1</v>
      </c>
      <c r="AN368">
        <f t="shared" si="10"/>
        <v>0</v>
      </c>
      <c r="AO368">
        <f t="shared" si="10"/>
        <v>0</v>
      </c>
      <c r="AP368">
        <f t="shared" si="10"/>
        <v>0</v>
      </c>
      <c r="AQ368">
        <f t="shared" si="10"/>
        <v>0</v>
      </c>
      <c r="AR368">
        <f t="shared" si="10"/>
        <v>0</v>
      </c>
      <c r="AS368">
        <f t="shared" si="10"/>
        <v>0</v>
      </c>
      <c r="AT368">
        <f t="shared" si="10"/>
        <v>0</v>
      </c>
      <c r="AU368">
        <f t="shared" si="10"/>
        <v>0</v>
      </c>
      <c r="AV368">
        <f t="shared" si="10"/>
        <v>0</v>
      </c>
      <c r="AW368">
        <f t="shared" si="10"/>
        <v>0</v>
      </c>
      <c r="AX368">
        <f t="shared" si="10"/>
        <v>0</v>
      </c>
      <c r="AY368">
        <f t="shared" si="10"/>
        <v>0</v>
      </c>
      <c r="AZ368">
        <f t="shared" si="10"/>
        <v>0</v>
      </c>
      <c r="BA368">
        <f t="shared" si="10"/>
        <v>0</v>
      </c>
      <c r="BB368">
        <f t="shared" si="10"/>
        <v>0</v>
      </c>
      <c r="BC368">
        <f t="shared" si="10"/>
        <v>0</v>
      </c>
      <c r="BD368">
        <f t="shared" si="10"/>
        <v>0</v>
      </c>
      <c r="BE368">
        <f t="shared" si="10"/>
        <v>0</v>
      </c>
      <c r="BF368">
        <f t="shared" si="10"/>
        <v>1</v>
      </c>
      <c r="BG368">
        <f t="shared" si="10"/>
        <v>1</v>
      </c>
      <c r="BH368">
        <f t="shared" si="10"/>
        <v>0</v>
      </c>
      <c r="BI368">
        <f t="shared" si="10"/>
        <v>1</v>
      </c>
      <c r="BJ368">
        <f t="shared" si="10"/>
        <v>0</v>
      </c>
      <c r="BK368">
        <f t="shared" si="10"/>
        <v>0</v>
      </c>
      <c r="BL368">
        <f t="shared" si="10"/>
        <v>1</v>
      </c>
      <c r="BM368">
        <f t="shared" si="10"/>
        <v>0</v>
      </c>
      <c r="BN368">
        <f t="shared" si="10"/>
        <v>0</v>
      </c>
      <c r="BO368">
        <f t="shared" si="10"/>
        <v>1</v>
      </c>
      <c r="BP368">
        <f t="shared" si="11"/>
        <v>1</v>
      </c>
      <c r="BQ368">
        <f t="shared" si="11"/>
        <v>0</v>
      </c>
      <c r="BR368">
        <f t="shared" si="11"/>
        <v>0</v>
      </c>
      <c r="BS368">
        <f t="shared" si="11"/>
        <v>0</v>
      </c>
      <c r="BT368">
        <f t="shared" si="11"/>
        <v>1</v>
      </c>
      <c r="BU368">
        <f t="shared" si="11"/>
        <v>0</v>
      </c>
      <c r="BV368">
        <f t="shared" si="11"/>
        <v>0</v>
      </c>
      <c r="BW368">
        <f t="shared" si="11"/>
        <v>0</v>
      </c>
      <c r="BX368">
        <f t="shared" si="11"/>
        <v>0</v>
      </c>
      <c r="BY368">
        <f t="shared" si="11"/>
        <v>0</v>
      </c>
      <c r="BZ368">
        <f t="shared" si="11"/>
        <v>0</v>
      </c>
      <c r="CA368">
        <f t="shared" si="11"/>
        <v>0</v>
      </c>
      <c r="CB368">
        <f t="shared" si="11"/>
        <v>0</v>
      </c>
    </row>
    <row r="369" spans="2:80" x14ac:dyDescent="0.2">
      <c r="B369">
        <v>110</v>
      </c>
      <c r="C369">
        <f t="shared" si="1"/>
        <v>1</v>
      </c>
      <c r="D369">
        <f t="shared" si="10"/>
        <v>0</v>
      </c>
      <c r="E369">
        <f t="shared" si="10"/>
        <v>0</v>
      </c>
      <c r="F369">
        <f t="shared" si="10"/>
        <v>0</v>
      </c>
      <c r="G369">
        <f t="shared" si="10"/>
        <v>0</v>
      </c>
      <c r="H369">
        <f t="shared" si="10"/>
        <v>1</v>
      </c>
      <c r="I369">
        <f t="shared" ref="D369:BO373" si="12">IF(I116&gt;0,1,0)</f>
        <v>0</v>
      </c>
      <c r="J369">
        <f t="shared" si="12"/>
        <v>0</v>
      </c>
      <c r="K369">
        <f t="shared" si="12"/>
        <v>0</v>
      </c>
      <c r="L369">
        <f t="shared" si="12"/>
        <v>1</v>
      </c>
      <c r="M369">
        <f t="shared" si="12"/>
        <v>0</v>
      </c>
      <c r="N369">
        <f t="shared" si="12"/>
        <v>0</v>
      </c>
      <c r="O369">
        <f t="shared" si="12"/>
        <v>0</v>
      </c>
      <c r="P369">
        <f t="shared" si="12"/>
        <v>0</v>
      </c>
      <c r="Q369">
        <f t="shared" si="12"/>
        <v>0</v>
      </c>
      <c r="R369">
        <f t="shared" si="12"/>
        <v>0</v>
      </c>
      <c r="S369">
        <f t="shared" si="10"/>
        <v>0</v>
      </c>
      <c r="T369">
        <f t="shared" si="10"/>
        <v>0</v>
      </c>
      <c r="U369">
        <f t="shared" si="10"/>
        <v>0</v>
      </c>
      <c r="V369">
        <f t="shared" si="10"/>
        <v>0</v>
      </c>
      <c r="W369">
        <f t="shared" si="10"/>
        <v>0</v>
      </c>
      <c r="X369">
        <f t="shared" si="10"/>
        <v>0</v>
      </c>
      <c r="Y369">
        <f t="shared" si="10"/>
        <v>0</v>
      </c>
      <c r="Z369">
        <f t="shared" si="10"/>
        <v>0</v>
      </c>
      <c r="AA369">
        <f t="shared" si="10"/>
        <v>0</v>
      </c>
      <c r="AB369">
        <f t="shared" si="10"/>
        <v>1</v>
      </c>
      <c r="AC369">
        <f t="shared" si="10"/>
        <v>0</v>
      </c>
      <c r="AD369">
        <f t="shared" si="10"/>
        <v>0</v>
      </c>
      <c r="AE369">
        <f t="shared" si="10"/>
        <v>0</v>
      </c>
      <c r="AF369">
        <f t="shared" si="10"/>
        <v>0</v>
      </c>
      <c r="AG369">
        <f t="shared" si="10"/>
        <v>0</v>
      </c>
      <c r="AH369">
        <f t="shared" si="10"/>
        <v>1</v>
      </c>
      <c r="AI369">
        <f t="shared" si="10"/>
        <v>0</v>
      </c>
      <c r="AJ369">
        <f t="shared" si="10"/>
        <v>0</v>
      </c>
      <c r="AK369">
        <f t="shared" si="10"/>
        <v>0</v>
      </c>
      <c r="AL369">
        <f t="shared" si="10"/>
        <v>0</v>
      </c>
      <c r="AM369">
        <f t="shared" si="10"/>
        <v>1</v>
      </c>
      <c r="AN369">
        <f t="shared" si="10"/>
        <v>0</v>
      </c>
      <c r="AO369">
        <f t="shared" si="10"/>
        <v>0</v>
      </c>
      <c r="AP369">
        <f t="shared" si="10"/>
        <v>0</v>
      </c>
      <c r="AQ369">
        <f t="shared" si="10"/>
        <v>0</v>
      </c>
      <c r="AR369">
        <f t="shared" si="10"/>
        <v>0</v>
      </c>
      <c r="AS369">
        <f t="shared" si="10"/>
        <v>0</v>
      </c>
      <c r="AT369">
        <f t="shared" si="10"/>
        <v>0</v>
      </c>
      <c r="AU369">
        <f t="shared" si="10"/>
        <v>1</v>
      </c>
      <c r="AV369">
        <f t="shared" si="10"/>
        <v>0</v>
      </c>
      <c r="AW369">
        <f t="shared" si="10"/>
        <v>0</v>
      </c>
      <c r="AX369">
        <f t="shared" si="10"/>
        <v>0</v>
      </c>
      <c r="AY369">
        <f t="shared" si="10"/>
        <v>0</v>
      </c>
      <c r="AZ369">
        <f t="shared" si="10"/>
        <v>0</v>
      </c>
      <c r="BA369">
        <f t="shared" si="10"/>
        <v>0</v>
      </c>
      <c r="BB369">
        <f t="shared" si="10"/>
        <v>0</v>
      </c>
      <c r="BC369">
        <f t="shared" si="10"/>
        <v>0</v>
      </c>
      <c r="BD369">
        <f t="shared" si="10"/>
        <v>0</v>
      </c>
      <c r="BE369">
        <f t="shared" si="10"/>
        <v>0</v>
      </c>
      <c r="BF369">
        <f t="shared" si="10"/>
        <v>1</v>
      </c>
      <c r="BG369">
        <f t="shared" si="10"/>
        <v>1</v>
      </c>
      <c r="BH369">
        <f t="shared" si="10"/>
        <v>0</v>
      </c>
      <c r="BI369">
        <f t="shared" si="10"/>
        <v>1</v>
      </c>
      <c r="BJ369">
        <f t="shared" si="10"/>
        <v>0</v>
      </c>
      <c r="BK369">
        <f t="shared" si="10"/>
        <v>0</v>
      </c>
      <c r="BL369">
        <f t="shared" si="10"/>
        <v>1</v>
      </c>
      <c r="BM369">
        <f t="shared" si="10"/>
        <v>0</v>
      </c>
      <c r="BN369">
        <f t="shared" si="10"/>
        <v>0</v>
      </c>
      <c r="BO369">
        <f t="shared" ref="BO369:BT372" si="13">IF(BO116&gt;0,1,0)</f>
        <v>1</v>
      </c>
      <c r="BP369">
        <f t="shared" si="13"/>
        <v>0</v>
      </c>
      <c r="BQ369">
        <f t="shared" si="13"/>
        <v>0</v>
      </c>
      <c r="BR369">
        <f t="shared" si="13"/>
        <v>0</v>
      </c>
      <c r="BS369">
        <f t="shared" si="13"/>
        <v>0</v>
      </c>
      <c r="BT369">
        <f t="shared" si="13"/>
        <v>0</v>
      </c>
      <c r="BU369">
        <f t="shared" si="11"/>
        <v>0</v>
      </c>
      <c r="BV369">
        <f t="shared" si="11"/>
        <v>0</v>
      </c>
      <c r="BW369">
        <f t="shared" si="11"/>
        <v>0</v>
      </c>
      <c r="BX369">
        <f t="shared" si="11"/>
        <v>0</v>
      </c>
      <c r="BY369">
        <f t="shared" si="11"/>
        <v>0</v>
      </c>
      <c r="BZ369">
        <f t="shared" si="11"/>
        <v>1</v>
      </c>
      <c r="CA369">
        <f t="shared" si="11"/>
        <v>0</v>
      </c>
      <c r="CB369">
        <f t="shared" si="11"/>
        <v>0</v>
      </c>
    </row>
    <row r="370" spans="2:80" x14ac:dyDescent="0.2">
      <c r="B370">
        <v>111</v>
      </c>
      <c r="C370">
        <f t="shared" si="1"/>
        <v>0</v>
      </c>
      <c r="D370">
        <f t="shared" si="12"/>
        <v>1</v>
      </c>
      <c r="E370">
        <f t="shared" si="12"/>
        <v>0</v>
      </c>
      <c r="F370">
        <f t="shared" si="12"/>
        <v>0</v>
      </c>
      <c r="G370">
        <f t="shared" si="12"/>
        <v>0</v>
      </c>
      <c r="H370">
        <f t="shared" si="12"/>
        <v>1</v>
      </c>
      <c r="I370">
        <f t="shared" si="12"/>
        <v>0</v>
      </c>
      <c r="J370">
        <f t="shared" si="12"/>
        <v>0</v>
      </c>
      <c r="K370">
        <f t="shared" si="12"/>
        <v>0</v>
      </c>
      <c r="L370">
        <f t="shared" si="12"/>
        <v>1</v>
      </c>
      <c r="M370">
        <f t="shared" si="12"/>
        <v>0</v>
      </c>
      <c r="N370">
        <f t="shared" si="12"/>
        <v>0</v>
      </c>
      <c r="O370">
        <f t="shared" si="12"/>
        <v>0</v>
      </c>
      <c r="P370">
        <f t="shared" si="12"/>
        <v>0</v>
      </c>
      <c r="Q370">
        <f t="shared" si="12"/>
        <v>0</v>
      </c>
      <c r="R370">
        <f t="shared" si="12"/>
        <v>0</v>
      </c>
      <c r="S370">
        <f t="shared" si="12"/>
        <v>0</v>
      </c>
      <c r="T370">
        <f t="shared" si="12"/>
        <v>0</v>
      </c>
      <c r="U370">
        <f t="shared" si="12"/>
        <v>0</v>
      </c>
      <c r="V370">
        <f t="shared" si="12"/>
        <v>0</v>
      </c>
      <c r="W370">
        <f t="shared" si="12"/>
        <v>0</v>
      </c>
      <c r="X370">
        <f t="shared" si="12"/>
        <v>0</v>
      </c>
      <c r="Y370">
        <f t="shared" si="12"/>
        <v>0</v>
      </c>
      <c r="Z370">
        <f t="shared" si="12"/>
        <v>0</v>
      </c>
      <c r="AA370">
        <f t="shared" si="12"/>
        <v>0</v>
      </c>
      <c r="AB370">
        <f t="shared" si="12"/>
        <v>0</v>
      </c>
      <c r="AC370">
        <f t="shared" si="12"/>
        <v>1</v>
      </c>
      <c r="AD370">
        <f t="shared" si="12"/>
        <v>1</v>
      </c>
      <c r="AE370">
        <f t="shared" si="12"/>
        <v>1</v>
      </c>
      <c r="AF370">
        <f t="shared" si="12"/>
        <v>0</v>
      </c>
      <c r="AG370">
        <f t="shared" si="12"/>
        <v>1</v>
      </c>
      <c r="AH370">
        <f t="shared" si="12"/>
        <v>1</v>
      </c>
      <c r="AI370">
        <f t="shared" si="12"/>
        <v>0</v>
      </c>
      <c r="AJ370">
        <f t="shared" si="12"/>
        <v>0</v>
      </c>
      <c r="AK370">
        <f t="shared" si="12"/>
        <v>0</v>
      </c>
      <c r="AL370">
        <f t="shared" si="12"/>
        <v>0</v>
      </c>
      <c r="AM370">
        <f t="shared" si="12"/>
        <v>1</v>
      </c>
      <c r="AN370">
        <f t="shared" si="12"/>
        <v>0</v>
      </c>
      <c r="AO370">
        <f t="shared" si="12"/>
        <v>1</v>
      </c>
      <c r="AP370">
        <f t="shared" si="12"/>
        <v>0</v>
      </c>
      <c r="AQ370">
        <f t="shared" si="12"/>
        <v>0</v>
      </c>
      <c r="AR370">
        <f t="shared" si="12"/>
        <v>0</v>
      </c>
      <c r="AS370">
        <f t="shared" si="12"/>
        <v>0</v>
      </c>
      <c r="AT370">
        <f t="shared" si="12"/>
        <v>0</v>
      </c>
      <c r="AU370">
        <f t="shared" si="12"/>
        <v>0</v>
      </c>
      <c r="AV370">
        <f t="shared" si="12"/>
        <v>0</v>
      </c>
      <c r="AW370">
        <f t="shared" si="12"/>
        <v>0</v>
      </c>
      <c r="AX370">
        <f t="shared" si="12"/>
        <v>0</v>
      </c>
      <c r="AY370">
        <f t="shared" si="12"/>
        <v>0</v>
      </c>
      <c r="AZ370">
        <f t="shared" si="12"/>
        <v>0</v>
      </c>
      <c r="BA370">
        <f t="shared" si="12"/>
        <v>0</v>
      </c>
      <c r="BB370">
        <f t="shared" si="12"/>
        <v>0</v>
      </c>
      <c r="BC370">
        <f t="shared" si="12"/>
        <v>0</v>
      </c>
      <c r="BD370">
        <f t="shared" si="12"/>
        <v>1</v>
      </c>
      <c r="BE370">
        <f t="shared" si="12"/>
        <v>1</v>
      </c>
      <c r="BF370">
        <f t="shared" si="12"/>
        <v>1</v>
      </c>
      <c r="BG370">
        <f t="shared" si="12"/>
        <v>1</v>
      </c>
      <c r="BH370">
        <f t="shared" si="12"/>
        <v>0</v>
      </c>
      <c r="BI370">
        <f t="shared" si="12"/>
        <v>1</v>
      </c>
      <c r="BJ370">
        <f t="shared" si="12"/>
        <v>0</v>
      </c>
      <c r="BK370">
        <f t="shared" si="12"/>
        <v>1</v>
      </c>
      <c r="BL370">
        <f t="shared" si="12"/>
        <v>0</v>
      </c>
      <c r="BM370">
        <f t="shared" si="12"/>
        <v>0</v>
      </c>
      <c r="BN370">
        <f t="shared" si="12"/>
        <v>0</v>
      </c>
      <c r="BO370">
        <f t="shared" si="12"/>
        <v>1</v>
      </c>
      <c r="BP370">
        <f t="shared" si="13"/>
        <v>0</v>
      </c>
      <c r="BQ370">
        <f t="shared" si="13"/>
        <v>0</v>
      </c>
      <c r="BR370">
        <f t="shared" si="13"/>
        <v>0</v>
      </c>
      <c r="BS370">
        <f t="shared" si="13"/>
        <v>0</v>
      </c>
      <c r="BT370">
        <f t="shared" si="13"/>
        <v>0</v>
      </c>
      <c r="BU370">
        <f t="shared" si="11"/>
        <v>0</v>
      </c>
      <c r="BV370">
        <f t="shared" si="11"/>
        <v>0</v>
      </c>
      <c r="BW370">
        <f t="shared" si="11"/>
        <v>0</v>
      </c>
      <c r="BX370">
        <f t="shared" si="11"/>
        <v>0</v>
      </c>
      <c r="BY370">
        <f t="shared" si="11"/>
        <v>0</v>
      </c>
      <c r="BZ370">
        <f t="shared" si="11"/>
        <v>0</v>
      </c>
      <c r="CA370">
        <f t="shared" si="11"/>
        <v>0</v>
      </c>
      <c r="CB370">
        <f t="shared" si="11"/>
        <v>0</v>
      </c>
    </row>
    <row r="371" spans="2:80" x14ac:dyDescent="0.2">
      <c r="B371">
        <v>112</v>
      </c>
      <c r="C371">
        <f t="shared" si="1"/>
        <v>0</v>
      </c>
      <c r="D371">
        <f t="shared" si="12"/>
        <v>0</v>
      </c>
      <c r="E371">
        <f t="shared" si="12"/>
        <v>0</v>
      </c>
      <c r="F371">
        <f t="shared" si="12"/>
        <v>0</v>
      </c>
      <c r="G371">
        <f t="shared" si="12"/>
        <v>0</v>
      </c>
      <c r="H371">
        <f t="shared" si="12"/>
        <v>1</v>
      </c>
      <c r="I371">
        <f t="shared" si="12"/>
        <v>0</v>
      </c>
      <c r="J371">
        <f t="shared" si="12"/>
        <v>0</v>
      </c>
      <c r="K371">
        <f t="shared" si="12"/>
        <v>0</v>
      </c>
      <c r="L371">
        <f t="shared" si="12"/>
        <v>1</v>
      </c>
      <c r="M371">
        <f t="shared" si="12"/>
        <v>0</v>
      </c>
      <c r="N371">
        <f t="shared" si="12"/>
        <v>0</v>
      </c>
      <c r="O371">
        <f t="shared" si="12"/>
        <v>0</v>
      </c>
      <c r="P371">
        <f t="shared" si="12"/>
        <v>0</v>
      </c>
      <c r="Q371">
        <f t="shared" si="12"/>
        <v>0</v>
      </c>
      <c r="R371">
        <f t="shared" si="12"/>
        <v>0</v>
      </c>
      <c r="S371">
        <f t="shared" si="12"/>
        <v>0</v>
      </c>
      <c r="T371">
        <f t="shared" si="12"/>
        <v>0</v>
      </c>
      <c r="U371">
        <f t="shared" si="12"/>
        <v>0</v>
      </c>
      <c r="V371">
        <f t="shared" si="12"/>
        <v>0</v>
      </c>
      <c r="W371">
        <f t="shared" si="12"/>
        <v>0</v>
      </c>
      <c r="X371">
        <f t="shared" si="12"/>
        <v>0</v>
      </c>
      <c r="Y371">
        <f t="shared" si="12"/>
        <v>0</v>
      </c>
      <c r="Z371">
        <f t="shared" si="12"/>
        <v>0</v>
      </c>
      <c r="AA371">
        <f t="shared" si="12"/>
        <v>0</v>
      </c>
      <c r="AB371">
        <f t="shared" si="12"/>
        <v>0</v>
      </c>
      <c r="AC371">
        <f t="shared" si="12"/>
        <v>0</v>
      </c>
      <c r="AD371">
        <f t="shared" si="12"/>
        <v>0</v>
      </c>
      <c r="AE371">
        <f t="shared" si="12"/>
        <v>1</v>
      </c>
      <c r="AF371">
        <f t="shared" si="12"/>
        <v>0</v>
      </c>
      <c r="AG371">
        <f t="shared" si="12"/>
        <v>1</v>
      </c>
      <c r="AH371">
        <f t="shared" si="12"/>
        <v>0</v>
      </c>
      <c r="AI371">
        <f t="shared" si="12"/>
        <v>0</v>
      </c>
      <c r="AJ371">
        <f t="shared" si="12"/>
        <v>0</v>
      </c>
      <c r="AK371">
        <f t="shared" si="12"/>
        <v>0</v>
      </c>
      <c r="AL371">
        <f t="shared" si="12"/>
        <v>0</v>
      </c>
      <c r="AM371">
        <f t="shared" si="12"/>
        <v>1</v>
      </c>
      <c r="AN371">
        <f t="shared" si="12"/>
        <v>0</v>
      </c>
      <c r="AO371">
        <f t="shared" si="12"/>
        <v>1</v>
      </c>
      <c r="AP371">
        <f t="shared" si="12"/>
        <v>0</v>
      </c>
      <c r="AQ371">
        <f t="shared" si="12"/>
        <v>0</v>
      </c>
      <c r="AR371">
        <f t="shared" si="12"/>
        <v>0</v>
      </c>
      <c r="AS371">
        <f t="shared" si="12"/>
        <v>0</v>
      </c>
      <c r="AT371">
        <f t="shared" si="12"/>
        <v>0</v>
      </c>
      <c r="AU371">
        <f t="shared" si="12"/>
        <v>0</v>
      </c>
      <c r="AV371">
        <f t="shared" si="12"/>
        <v>0</v>
      </c>
      <c r="AW371">
        <f t="shared" si="12"/>
        <v>0</v>
      </c>
      <c r="AX371">
        <f t="shared" si="12"/>
        <v>0</v>
      </c>
      <c r="AY371">
        <f t="shared" si="12"/>
        <v>0</v>
      </c>
      <c r="AZ371">
        <f t="shared" si="12"/>
        <v>0</v>
      </c>
      <c r="BA371">
        <f t="shared" si="12"/>
        <v>0</v>
      </c>
      <c r="BB371">
        <f t="shared" si="12"/>
        <v>0</v>
      </c>
      <c r="BC371">
        <f t="shared" si="12"/>
        <v>0</v>
      </c>
      <c r="BD371">
        <f t="shared" si="12"/>
        <v>0</v>
      </c>
      <c r="BE371">
        <f t="shared" si="12"/>
        <v>1</v>
      </c>
      <c r="BF371">
        <f t="shared" si="12"/>
        <v>1</v>
      </c>
      <c r="BG371">
        <f t="shared" si="12"/>
        <v>0</v>
      </c>
      <c r="BH371">
        <f t="shared" si="12"/>
        <v>0</v>
      </c>
      <c r="BI371">
        <f t="shared" si="12"/>
        <v>1</v>
      </c>
      <c r="BJ371">
        <f t="shared" si="12"/>
        <v>0</v>
      </c>
      <c r="BK371">
        <f t="shared" si="12"/>
        <v>0</v>
      </c>
      <c r="BL371">
        <f t="shared" si="12"/>
        <v>0</v>
      </c>
      <c r="BM371">
        <f t="shared" si="12"/>
        <v>0</v>
      </c>
      <c r="BN371">
        <f t="shared" si="12"/>
        <v>0</v>
      </c>
      <c r="BO371">
        <f t="shared" si="12"/>
        <v>1</v>
      </c>
      <c r="BP371">
        <f t="shared" si="13"/>
        <v>0</v>
      </c>
      <c r="BQ371">
        <f t="shared" si="13"/>
        <v>0</v>
      </c>
      <c r="BR371">
        <f t="shared" si="13"/>
        <v>0</v>
      </c>
      <c r="BS371">
        <f t="shared" si="13"/>
        <v>0</v>
      </c>
      <c r="BT371">
        <f t="shared" si="13"/>
        <v>0</v>
      </c>
      <c r="BU371">
        <f t="shared" si="11"/>
        <v>0</v>
      </c>
      <c r="BV371">
        <f t="shared" si="11"/>
        <v>0</v>
      </c>
      <c r="BW371">
        <f t="shared" si="11"/>
        <v>0</v>
      </c>
      <c r="BX371">
        <f t="shared" si="11"/>
        <v>0</v>
      </c>
      <c r="BY371">
        <f t="shared" si="11"/>
        <v>0</v>
      </c>
      <c r="BZ371">
        <f t="shared" si="11"/>
        <v>0</v>
      </c>
      <c r="CA371">
        <f t="shared" si="11"/>
        <v>0</v>
      </c>
      <c r="CB371">
        <f t="shared" si="11"/>
        <v>0</v>
      </c>
    </row>
    <row r="372" spans="2:80" x14ac:dyDescent="0.2">
      <c r="B372">
        <v>113</v>
      </c>
      <c r="C372">
        <f t="shared" si="1"/>
        <v>0</v>
      </c>
      <c r="D372">
        <f t="shared" si="12"/>
        <v>1</v>
      </c>
      <c r="E372">
        <f t="shared" si="12"/>
        <v>0</v>
      </c>
      <c r="F372">
        <f t="shared" si="12"/>
        <v>0</v>
      </c>
      <c r="G372">
        <f t="shared" si="12"/>
        <v>0</v>
      </c>
      <c r="H372">
        <f t="shared" si="12"/>
        <v>1</v>
      </c>
      <c r="I372">
        <f t="shared" si="12"/>
        <v>0</v>
      </c>
      <c r="J372">
        <f t="shared" si="12"/>
        <v>0</v>
      </c>
      <c r="K372">
        <f t="shared" si="12"/>
        <v>0</v>
      </c>
      <c r="L372">
        <f t="shared" si="12"/>
        <v>0</v>
      </c>
      <c r="M372">
        <f t="shared" si="12"/>
        <v>0</v>
      </c>
      <c r="N372">
        <f t="shared" si="12"/>
        <v>0</v>
      </c>
      <c r="O372">
        <f t="shared" si="12"/>
        <v>0</v>
      </c>
      <c r="P372">
        <f t="shared" si="12"/>
        <v>0</v>
      </c>
      <c r="Q372">
        <f t="shared" si="12"/>
        <v>0</v>
      </c>
      <c r="R372">
        <f t="shared" si="12"/>
        <v>0</v>
      </c>
      <c r="S372">
        <f t="shared" si="12"/>
        <v>0</v>
      </c>
      <c r="T372">
        <f t="shared" si="12"/>
        <v>0</v>
      </c>
      <c r="U372">
        <f t="shared" si="12"/>
        <v>0</v>
      </c>
      <c r="V372">
        <f t="shared" si="12"/>
        <v>0</v>
      </c>
      <c r="W372">
        <f t="shared" si="12"/>
        <v>0</v>
      </c>
      <c r="X372">
        <f t="shared" si="12"/>
        <v>0</v>
      </c>
      <c r="Y372">
        <f t="shared" si="12"/>
        <v>0</v>
      </c>
      <c r="Z372">
        <f t="shared" si="12"/>
        <v>0</v>
      </c>
      <c r="AA372">
        <f t="shared" si="12"/>
        <v>0</v>
      </c>
      <c r="AB372">
        <f t="shared" si="12"/>
        <v>1</v>
      </c>
      <c r="AC372">
        <f t="shared" si="12"/>
        <v>1</v>
      </c>
      <c r="AD372">
        <f t="shared" si="12"/>
        <v>0</v>
      </c>
      <c r="AE372">
        <f t="shared" si="12"/>
        <v>1</v>
      </c>
      <c r="AF372">
        <f t="shared" si="12"/>
        <v>0</v>
      </c>
      <c r="AG372">
        <f t="shared" si="12"/>
        <v>1</v>
      </c>
      <c r="AH372">
        <f t="shared" si="12"/>
        <v>0</v>
      </c>
      <c r="AI372">
        <f t="shared" si="12"/>
        <v>0</v>
      </c>
      <c r="AJ372">
        <f t="shared" si="12"/>
        <v>0</v>
      </c>
      <c r="AK372">
        <f t="shared" si="12"/>
        <v>0</v>
      </c>
      <c r="AL372">
        <f t="shared" si="12"/>
        <v>0</v>
      </c>
      <c r="AM372">
        <f t="shared" si="12"/>
        <v>1</v>
      </c>
      <c r="AN372">
        <f t="shared" si="12"/>
        <v>0</v>
      </c>
      <c r="AO372">
        <f t="shared" si="12"/>
        <v>1</v>
      </c>
      <c r="AP372">
        <f t="shared" si="12"/>
        <v>0</v>
      </c>
      <c r="AQ372">
        <f t="shared" si="12"/>
        <v>0</v>
      </c>
      <c r="AR372">
        <f t="shared" si="12"/>
        <v>1</v>
      </c>
      <c r="AS372">
        <f t="shared" si="12"/>
        <v>0</v>
      </c>
      <c r="AT372">
        <f t="shared" si="12"/>
        <v>0</v>
      </c>
      <c r="AU372">
        <f t="shared" si="12"/>
        <v>0</v>
      </c>
      <c r="AV372">
        <f t="shared" si="12"/>
        <v>0</v>
      </c>
      <c r="AW372">
        <f t="shared" si="12"/>
        <v>0</v>
      </c>
      <c r="AX372">
        <f t="shared" si="12"/>
        <v>0</v>
      </c>
      <c r="AY372">
        <f t="shared" si="12"/>
        <v>0</v>
      </c>
      <c r="AZ372">
        <f t="shared" si="12"/>
        <v>0</v>
      </c>
      <c r="BA372">
        <f t="shared" si="12"/>
        <v>0</v>
      </c>
      <c r="BB372">
        <f t="shared" si="12"/>
        <v>0</v>
      </c>
      <c r="BC372">
        <f t="shared" si="12"/>
        <v>0</v>
      </c>
      <c r="BD372">
        <f t="shared" si="12"/>
        <v>0</v>
      </c>
      <c r="BE372">
        <f t="shared" si="12"/>
        <v>1</v>
      </c>
      <c r="BF372">
        <f t="shared" si="12"/>
        <v>1</v>
      </c>
      <c r="BG372">
        <f t="shared" si="12"/>
        <v>1</v>
      </c>
      <c r="BH372">
        <f t="shared" si="12"/>
        <v>0</v>
      </c>
      <c r="BI372">
        <f t="shared" si="12"/>
        <v>1</v>
      </c>
      <c r="BJ372">
        <f t="shared" si="12"/>
        <v>0</v>
      </c>
      <c r="BK372">
        <f t="shared" si="12"/>
        <v>0</v>
      </c>
      <c r="BL372">
        <f t="shared" si="12"/>
        <v>0</v>
      </c>
      <c r="BM372">
        <f t="shared" si="12"/>
        <v>0</v>
      </c>
      <c r="BN372">
        <f t="shared" si="12"/>
        <v>0</v>
      </c>
      <c r="BO372">
        <f t="shared" si="12"/>
        <v>1</v>
      </c>
      <c r="BP372">
        <f t="shared" si="13"/>
        <v>0</v>
      </c>
      <c r="BQ372">
        <f t="shared" si="13"/>
        <v>0</v>
      </c>
      <c r="BR372">
        <f t="shared" si="13"/>
        <v>0</v>
      </c>
      <c r="BS372">
        <f t="shared" si="13"/>
        <v>0</v>
      </c>
      <c r="BT372">
        <f t="shared" si="13"/>
        <v>1</v>
      </c>
      <c r="BU372">
        <f t="shared" si="11"/>
        <v>0</v>
      </c>
      <c r="BV372">
        <f t="shared" si="11"/>
        <v>0</v>
      </c>
      <c r="BW372">
        <f t="shared" si="11"/>
        <v>0</v>
      </c>
      <c r="BX372">
        <f t="shared" si="11"/>
        <v>0</v>
      </c>
      <c r="BY372">
        <f t="shared" si="11"/>
        <v>0</v>
      </c>
      <c r="BZ372">
        <f t="shared" si="11"/>
        <v>0</v>
      </c>
      <c r="CA372">
        <f t="shared" si="11"/>
        <v>0</v>
      </c>
      <c r="CB372">
        <f t="shared" si="11"/>
        <v>0</v>
      </c>
    </row>
    <row r="373" spans="2:80" x14ac:dyDescent="0.2">
      <c r="B373">
        <v>114</v>
      </c>
      <c r="C373">
        <f t="shared" si="1"/>
        <v>0</v>
      </c>
      <c r="D373">
        <f t="shared" si="12"/>
        <v>0</v>
      </c>
      <c r="E373">
        <f t="shared" si="12"/>
        <v>0</v>
      </c>
      <c r="F373">
        <f t="shared" si="12"/>
        <v>0</v>
      </c>
      <c r="G373">
        <f t="shared" si="12"/>
        <v>0</v>
      </c>
      <c r="H373">
        <f t="shared" si="12"/>
        <v>1</v>
      </c>
      <c r="I373">
        <f t="shared" ref="D373:BO377" si="14">IF(I120&gt;0,1,0)</f>
        <v>0</v>
      </c>
      <c r="J373">
        <f t="shared" si="14"/>
        <v>0</v>
      </c>
      <c r="K373">
        <f t="shared" si="14"/>
        <v>0</v>
      </c>
      <c r="L373">
        <f t="shared" si="14"/>
        <v>1</v>
      </c>
      <c r="M373">
        <f t="shared" si="14"/>
        <v>0</v>
      </c>
      <c r="N373">
        <f t="shared" si="14"/>
        <v>0</v>
      </c>
      <c r="O373">
        <f t="shared" si="14"/>
        <v>0</v>
      </c>
      <c r="P373">
        <f t="shared" si="14"/>
        <v>0</v>
      </c>
      <c r="Q373">
        <f t="shared" si="14"/>
        <v>0</v>
      </c>
      <c r="R373">
        <f t="shared" si="14"/>
        <v>0</v>
      </c>
      <c r="S373">
        <f t="shared" si="12"/>
        <v>0</v>
      </c>
      <c r="T373">
        <f t="shared" si="12"/>
        <v>0</v>
      </c>
      <c r="U373">
        <f t="shared" si="12"/>
        <v>0</v>
      </c>
      <c r="V373">
        <f t="shared" si="12"/>
        <v>0</v>
      </c>
      <c r="W373">
        <f t="shared" si="12"/>
        <v>0</v>
      </c>
      <c r="X373">
        <f t="shared" si="12"/>
        <v>0</v>
      </c>
      <c r="Y373">
        <f t="shared" si="12"/>
        <v>0</v>
      </c>
      <c r="Z373">
        <f t="shared" si="12"/>
        <v>0</v>
      </c>
      <c r="AA373">
        <f t="shared" si="12"/>
        <v>0</v>
      </c>
      <c r="AB373">
        <f t="shared" si="12"/>
        <v>0</v>
      </c>
      <c r="AC373">
        <f t="shared" si="12"/>
        <v>0</v>
      </c>
      <c r="AD373">
        <f t="shared" si="12"/>
        <v>1</v>
      </c>
      <c r="AE373">
        <f t="shared" si="12"/>
        <v>1</v>
      </c>
      <c r="AF373">
        <f t="shared" si="12"/>
        <v>0</v>
      </c>
      <c r="AG373">
        <f t="shared" si="12"/>
        <v>1</v>
      </c>
      <c r="AH373">
        <f t="shared" si="12"/>
        <v>0</v>
      </c>
      <c r="AI373">
        <f t="shared" si="12"/>
        <v>0</v>
      </c>
      <c r="AJ373">
        <f t="shared" si="12"/>
        <v>0</v>
      </c>
      <c r="AK373">
        <f t="shared" si="12"/>
        <v>0</v>
      </c>
      <c r="AL373">
        <f t="shared" si="12"/>
        <v>0</v>
      </c>
      <c r="AM373">
        <f t="shared" si="12"/>
        <v>0</v>
      </c>
      <c r="AN373">
        <f t="shared" si="12"/>
        <v>0</v>
      </c>
      <c r="AO373">
        <f t="shared" si="12"/>
        <v>1</v>
      </c>
      <c r="AP373">
        <f t="shared" si="12"/>
        <v>0</v>
      </c>
      <c r="AQ373">
        <f t="shared" si="12"/>
        <v>0</v>
      </c>
      <c r="AR373">
        <f t="shared" si="12"/>
        <v>1</v>
      </c>
      <c r="AS373">
        <f t="shared" si="12"/>
        <v>0</v>
      </c>
      <c r="AT373">
        <f t="shared" si="12"/>
        <v>0</v>
      </c>
      <c r="AU373">
        <f t="shared" si="12"/>
        <v>0</v>
      </c>
      <c r="AV373">
        <f t="shared" si="12"/>
        <v>0</v>
      </c>
      <c r="AW373">
        <f t="shared" si="12"/>
        <v>0</v>
      </c>
      <c r="AX373">
        <f t="shared" si="12"/>
        <v>0</v>
      </c>
      <c r="AY373">
        <f t="shared" si="12"/>
        <v>0</v>
      </c>
      <c r="AZ373">
        <f t="shared" si="12"/>
        <v>0</v>
      </c>
      <c r="BA373">
        <f t="shared" si="12"/>
        <v>0</v>
      </c>
      <c r="BB373">
        <f t="shared" si="12"/>
        <v>0</v>
      </c>
      <c r="BC373">
        <f t="shared" si="12"/>
        <v>0</v>
      </c>
      <c r="BD373">
        <f t="shared" si="12"/>
        <v>1</v>
      </c>
      <c r="BE373">
        <f t="shared" si="12"/>
        <v>0</v>
      </c>
      <c r="BF373">
        <f t="shared" si="12"/>
        <v>1</v>
      </c>
      <c r="BG373">
        <f t="shared" si="12"/>
        <v>1</v>
      </c>
      <c r="BH373">
        <f t="shared" si="12"/>
        <v>0</v>
      </c>
      <c r="BI373">
        <f t="shared" si="12"/>
        <v>0</v>
      </c>
      <c r="BJ373">
        <f t="shared" si="12"/>
        <v>0</v>
      </c>
      <c r="BK373">
        <f t="shared" si="12"/>
        <v>0</v>
      </c>
      <c r="BL373">
        <f t="shared" si="12"/>
        <v>0</v>
      </c>
      <c r="BM373">
        <f t="shared" si="12"/>
        <v>0</v>
      </c>
      <c r="BN373">
        <f t="shared" si="12"/>
        <v>0</v>
      </c>
      <c r="BO373">
        <f t="shared" ref="BO373:BT376" si="15">IF(BO120&gt;0,1,0)</f>
        <v>1</v>
      </c>
      <c r="BP373">
        <f t="shared" si="15"/>
        <v>0</v>
      </c>
      <c r="BQ373">
        <f t="shared" si="15"/>
        <v>0</v>
      </c>
      <c r="BR373">
        <f t="shared" si="15"/>
        <v>0</v>
      </c>
      <c r="BS373">
        <f t="shared" si="15"/>
        <v>0</v>
      </c>
      <c r="BT373">
        <f t="shared" si="15"/>
        <v>0</v>
      </c>
      <c r="BU373">
        <f t="shared" si="11"/>
        <v>0</v>
      </c>
      <c r="BV373">
        <f t="shared" si="11"/>
        <v>0</v>
      </c>
      <c r="BW373">
        <f t="shared" si="11"/>
        <v>0</v>
      </c>
      <c r="BX373">
        <f t="shared" si="11"/>
        <v>0</v>
      </c>
      <c r="BY373">
        <f t="shared" si="11"/>
        <v>0</v>
      </c>
      <c r="BZ373">
        <f t="shared" si="11"/>
        <v>0</v>
      </c>
      <c r="CA373">
        <f t="shared" si="11"/>
        <v>0</v>
      </c>
      <c r="CB373">
        <f t="shared" si="11"/>
        <v>0</v>
      </c>
    </row>
    <row r="374" spans="2:80" x14ac:dyDescent="0.2">
      <c r="B374">
        <v>115</v>
      </c>
      <c r="C374">
        <f t="shared" si="1"/>
        <v>0</v>
      </c>
      <c r="D374">
        <f t="shared" si="14"/>
        <v>0</v>
      </c>
      <c r="E374">
        <f t="shared" si="14"/>
        <v>0</v>
      </c>
      <c r="F374">
        <f t="shared" si="14"/>
        <v>0</v>
      </c>
      <c r="G374">
        <f t="shared" si="14"/>
        <v>0</v>
      </c>
      <c r="H374">
        <f t="shared" si="14"/>
        <v>1</v>
      </c>
      <c r="I374">
        <f t="shared" si="14"/>
        <v>0</v>
      </c>
      <c r="J374">
        <f t="shared" si="14"/>
        <v>0</v>
      </c>
      <c r="K374">
        <f t="shared" si="14"/>
        <v>0</v>
      </c>
      <c r="L374">
        <f t="shared" si="14"/>
        <v>0</v>
      </c>
      <c r="M374">
        <f t="shared" si="14"/>
        <v>0</v>
      </c>
      <c r="N374">
        <f t="shared" si="14"/>
        <v>0</v>
      </c>
      <c r="O374">
        <f t="shared" si="14"/>
        <v>0</v>
      </c>
      <c r="P374">
        <f t="shared" si="14"/>
        <v>0</v>
      </c>
      <c r="Q374">
        <f t="shared" si="14"/>
        <v>0</v>
      </c>
      <c r="R374">
        <f t="shared" si="14"/>
        <v>0</v>
      </c>
      <c r="S374">
        <f t="shared" si="14"/>
        <v>0</v>
      </c>
      <c r="T374">
        <f t="shared" si="14"/>
        <v>0</v>
      </c>
      <c r="U374">
        <f t="shared" si="14"/>
        <v>0</v>
      </c>
      <c r="V374">
        <f t="shared" si="14"/>
        <v>0</v>
      </c>
      <c r="W374">
        <f t="shared" si="14"/>
        <v>0</v>
      </c>
      <c r="X374">
        <f t="shared" si="14"/>
        <v>0</v>
      </c>
      <c r="Y374">
        <f t="shared" si="14"/>
        <v>0</v>
      </c>
      <c r="Z374">
        <f t="shared" si="14"/>
        <v>0</v>
      </c>
      <c r="AA374">
        <f t="shared" si="14"/>
        <v>0</v>
      </c>
      <c r="AB374">
        <f t="shared" si="14"/>
        <v>0</v>
      </c>
      <c r="AC374">
        <f t="shared" si="14"/>
        <v>0</v>
      </c>
      <c r="AD374">
        <f t="shared" si="14"/>
        <v>0</v>
      </c>
      <c r="AE374">
        <f t="shared" si="14"/>
        <v>1</v>
      </c>
      <c r="AF374">
        <f t="shared" si="14"/>
        <v>0</v>
      </c>
      <c r="AG374">
        <f t="shared" si="14"/>
        <v>0</v>
      </c>
      <c r="AH374">
        <f t="shared" si="14"/>
        <v>0</v>
      </c>
      <c r="AI374">
        <f t="shared" si="14"/>
        <v>1</v>
      </c>
      <c r="AJ374">
        <f t="shared" si="14"/>
        <v>0</v>
      </c>
      <c r="AK374">
        <f t="shared" si="14"/>
        <v>0</v>
      </c>
      <c r="AL374">
        <f t="shared" si="14"/>
        <v>0</v>
      </c>
      <c r="AM374">
        <f t="shared" si="14"/>
        <v>1</v>
      </c>
      <c r="AN374">
        <f t="shared" si="14"/>
        <v>0</v>
      </c>
      <c r="AO374">
        <f t="shared" si="14"/>
        <v>1</v>
      </c>
      <c r="AP374">
        <f t="shared" si="14"/>
        <v>0</v>
      </c>
      <c r="AQ374">
        <f t="shared" si="14"/>
        <v>0</v>
      </c>
      <c r="AR374">
        <f t="shared" si="14"/>
        <v>0</v>
      </c>
      <c r="AS374">
        <f t="shared" si="14"/>
        <v>0</v>
      </c>
      <c r="AT374">
        <f t="shared" si="14"/>
        <v>0</v>
      </c>
      <c r="AU374">
        <f t="shared" si="14"/>
        <v>0</v>
      </c>
      <c r="AV374">
        <f t="shared" si="14"/>
        <v>0</v>
      </c>
      <c r="AW374">
        <f t="shared" si="14"/>
        <v>0</v>
      </c>
      <c r="AX374">
        <f t="shared" si="14"/>
        <v>0</v>
      </c>
      <c r="AY374">
        <f t="shared" si="14"/>
        <v>0</v>
      </c>
      <c r="AZ374">
        <f t="shared" si="14"/>
        <v>0</v>
      </c>
      <c r="BA374">
        <f t="shared" si="14"/>
        <v>0</v>
      </c>
      <c r="BB374">
        <f t="shared" si="14"/>
        <v>0</v>
      </c>
      <c r="BC374">
        <f t="shared" si="14"/>
        <v>0</v>
      </c>
      <c r="BD374">
        <f t="shared" si="14"/>
        <v>0</v>
      </c>
      <c r="BE374">
        <f t="shared" si="14"/>
        <v>0</v>
      </c>
      <c r="BF374">
        <f t="shared" si="14"/>
        <v>0</v>
      </c>
      <c r="BG374">
        <f t="shared" si="14"/>
        <v>0</v>
      </c>
      <c r="BH374">
        <f t="shared" si="14"/>
        <v>0</v>
      </c>
      <c r="BI374">
        <f t="shared" si="14"/>
        <v>1</v>
      </c>
      <c r="BJ374">
        <f t="shared" si="14"/>
        <v>0</v>
      </c>
      <c r="BK374">
        <f t="shared" si="14"/>
        <v>0</v>
      </c>
      <c r="BL374">
        <f t="shared" si="14"/>
        <v>1</v>
      </c>
      <c r="BM374">
        <f t="shared" si="14"/>
        <v>0</v>
      </c>
      <c r="BN374">
        <f t="shared" si="14"/>
        <v>0</v>
      </c>
      <c r="BO374">
        <f t="shared" si="14"/>
        <v>1</v>
      </c>
      <c r="BP374">
        <f t="shared" si="15"/>
        <v>0</v>
      </c>
      <c r="BQ374">
        <f t="shared" si="15"/>
        <v>0</v>
      </c>
      <c r="BR374">
        <f t="shared" si="15"/>
        <v>0</v>
      </c>
      <c r="BS374">
        <f t="shared" si="15"/>
        <v>0</v>
      </c>
      <c r="BT374">
        <f t="shared" si="15"/>
        <v>0</v>
      </c>
      <c r="BU374">
        <f t="shared" si="11"/>
        <v>0</v>
      </c>
      <c r="BV374">
        <f t="shared" si="11"/>
        <v>0</v>
      </c>
      <c r="BW374">
        <f t="shared" si="11"/>
        <v>0</v>
      </c>
      <c r="BX374">
        <f t="shared" si="11"/>
        <v>0</v>
      </c>
      <c r="BY374">
        <f t="shared" si="11"/>
        <v>0</v>
      </c>
      <c r="BZ374">
        <f t="shared" si="11"/>
        <v>0</v>
      </c>
      <c r="CA374">
        <f t="shared" si="11"/>
        <v>0</v>
      </c>
      <c r="CB374">
        <f t="shared" si="11"/>
        <v>0</v>
      </c>
    </row>
    <row r="375" spans="2:80" x14ac:dyDescent="0.2">
      <c r="B375">
        <v>116</v>
      </c>
      <c r="C375">
        <f t="shared" si="1"/>
        <v>1</v>
      </c>
      <c r="D375">
        <f t="shared" si="14"/>
        <v>0</v>
      </c>
      <c r="E375">
        <f t="shared" si="14"/>
        <v>0</v>
      </c>
      <c r="F375">
        <f t="shared" si="14"/>
        <v>0</v>
      </c>
      <c r="G375">
        <f t="shared" si="14"/>
        <v>0</v>
      </c>
      <c r="H375">
        <f t="shared" si="14"/>
        <v>1</v>
      </c>
      <c r="I375">
        <f t="shared" si="14"/>
        <v>0</v>
      </c>
      <c r="J375">
        <f t="shared" si="14"/>
        <v>0</v>
      </c>
      <c r="K375">
        <f t="shared" si="14"/>
        <v>0</v>
      </c>
      <c r="L375">
        <f t="shared" si="14"/>
        <v>0</v>
      </c>
      <c r="M375">
        <f t="shared" si="14"/>
        <v>0</v>
      </c>
      <c r="N375">
        <f t="shared" si="14"/>
        <v>0</v>
      </c>
      <c r="O375">
        <f t="shared" si="14"/>
        <v>0</v>
      </c>
      <c r="P375">
        <f t="shared" si="14"/>
        <v>0</v>
      </c>
      <c r="Q375">
        <f t="shared" si="14"/>
        <v>0</v>
      </c>
      <c r="R375">
        <f t="shared" si="14"/>
        <v>0</v>
      </c>
      <c r="S375">
        <f t="shared" si="14"/>
        <v>1</v>
      </c>
      <c r="T375">
        <f t="shared" si="14"/>
        <v>0</v>
      </c>
      <c r="U375">
        <f t="shared" si="14"/>
        <v>0</v>
      </c>
      <c r="V375">
        <f t="shared" si="14"/>
        <v>0</v>
      </c>
      <c r="W375">
        <f t="shared" si="14"/>
        <v>0</v>
      </c>
      <c r="X375">
        <f t="shared" si="14"/>
        <v>0</v>
      </c>
      <c r="Y375">
        <f t="shared" si="14"/>
        <v>0</v>
      </c>
      <c r="Z375">
        <f t="shared" si="14"/>
        <v>0</v>
      </c>
      <c r="AA375">
        <f t="shared" si="14"/>
        <v>0</v>
      </c>
      <c r="AB375">
        <f t="shared" si="14"/>
        <v>0</v>
      </c>
      <c r="AC375">
        <f t="shared" si="14"/>
        <v>0</v>
      </c>
      <c r="AD375">
        <f t="shared" si="14"/>
        <v>0</v>
      </c>
      <c r="AE375">
        <f t="shared" si="14"/>
        <v>0</v>
      </c>
      <c r="AF375">
        <f t="shared" si="14"/>
        <v>0</v>
      </c>
      <c r="AG375">
        <f t="shared" si="14"/>
        <v>0</v>
      </c>
      <c r="AH375">
        <f t="shared" si="14"/>
        <v>1</v>
      </c>
      <c r="AI375">
        <f t="shared" si="14"/>
        <v>0</v>
      </c>
      <c r="AJ375">
        <f t="shared" si="14"/>
        <v>0</v>
      </c>
      <c r="AK375">
        <f t="shared" si="14"/>
        <v>0</v>
      </c>
      <c r="AL375">
        <f t="shared" si="14"/>
        <v>0</v>
      </c>
      <c r="AM375">
        <f t="shared" si="14"/>
        <v>1</v>
      </c>
      <c r="AN375">
        <f t="shared" si="14"/>
        <v>0</v>
      </c>
      <c r="AO375">
        <f t="shared" si="14"/>
        <v>1</v>
      </c>
      <c r="AP375">
        <f t="shared" si="14"/>
        <v>0</v>
      </c>
      <c r="AQ375">
        <f t="shared" si="14"/>
        <v>0</v>
      </c>
      <c r="AR375">
        <f t="shared" si="14"/>
        <v>0</v>
      </c>
      <c r="AS375">
        <f t="shared" si="14"/>
        <v>0</v>
      </c>
      <c r="AT375">
        <f t="shared" si="14"/>
        <v>0</v>
      </c>
      <c r="AU375">
        <f t="shared" si="14"/>
        <v>0</v>
      </c>
      <c r="AV375">
        <f t="shared" si="14"/>
        <v>0</v>
      </c>
      <c r="AW375">
        <f t="shared" si="14"/>
        <v>0</v>
      </c>
      <c r="AX375">
        <f t="shared" si="14"/>
        <v>0</v>
      </c>
      <c r="AY375">
        <f t="shared" si="14"/>
        <v>0</v>
      </c>
      <c r="AZ375">
        <f t="shared" si="14"/>
        <v>0</v>
      </c>
      <c r="BA375">
        <f t="shared" si="14"/>
        <v>0</v>
      </c>
      <c r="BB375">
        <f t="shared" si="14"/>
        <v>0</v>
      </c>
      <c r="BC375">
        <f t="shared" si="14"/>
        <v>0</v>
      </c>
      <c r="BD375">
        <f t="shared" si="14"/>
        <v>0</v>
      </c>
      <c r="BE375">
        <f t="shared" si="14"/>
        <v>1</v>
      </c>
      <c r="BF375">
        <f t="shared" si="14"/>
        <v>0</v>
      </c>
      <c r="BG375">
        <f t="shared" si="14"/>
        <v>0</v>
      </c>
      <c r="BH375">
        <f t="shared" si="14"/>
        <v>0</v>
      </c>
      <c r="BI375">
        <f t="shared" si="14"/>
        <v>0</v>
      </c>
      <c r="BJ375">
        <f t="shared" si="14"/>
        <v>0</v>
      </c>
      <c r="BK375">
        <f t="shared" si="14"/>
        <v>1</v>
      </c>
      <c r="BL375">
        <f t="shared" si="14"/>
        <v>1</v>
      </c>
      <c r="BM375">
        <f t="shared" si="14"/>
        <v>0</v>
      </c>
      <c r="BN375">
        <f t="shared" si="14"/>
        <v>0</v>
      </c>
      <c r="BO375">
        <f t="shared" si="14"/>
        <v>1</v>
      </c>
      <c r="BP375">
        <f t="shared" si="15"/>
        <v>0</v>
      </c>
      <c r="BQ375">
        <f t="shared" si="15"/>
        <v>0</v>
      </c>
      <c r="BR375">
        <f t="shared" si="15"/>
        <v>0</v>
      </c>
      <c r="BS375">
        <f t="shared" si="15"/>
        <v>0</v>
      </c>
      <c r="BT375">
        <f t="shared" si="15"/>
        <v>0</v>
      </c>
      <c r="BU375">
        <f t="shared" si="11"/>
        <v>0</v>
      </c>
      <c r="BV375">
        <f t="shared" si="11"/>
        <v>0</v>
      </c>
      <c r="BW375">
        <f t="shared" si="11"/>
        <v>0</v>
      </c>
      <c r="BX375">
        <f t="shared" si="11"/>
        <v>0</v>
      </c>
      <c r="BY375">
        <f t="shared" si="11"/>
        <v>0</v>
      </c>
      <c r="BZ375">
        <f t="shared" si="11"/>
        <v>0</v>
      </c>
      <c r="CA375">
        <f t="shared" si="11"/>
        <v>0</v>
      </c>
      <c r="CB375">
        <f t="shared" si="11"/>
        <v>0</v>
      </c>
    </row>
    <row r="376" spans="2:80" x14ac:dyDescent="0.2">
      <c r="B376">
        <v>117</v>
      </c>
      <c r="C376">
        <f t="shared" si="1"/>
        <v>1</v>
      </c>
      <c r="D376">
        <f t="shared" si="14"/>
        <v>0</v>
      </c>
      <c r="E376">
        <f t="shared" si="14"/>
        <v>0</v>
      </c>
      <c r="F376">
        <f t="shared" si="14"/>
        <v>0</v>
      </c>
      <c r="G376">
        <f t="shared" si="14"/>
        <v>0</v>
      </c>
      <c r="H376">
        <f t="shared" si="14"/>
        <v>1</v>
      </c>
      <c r="I376">
        <f t="shared" si="14"/>
        <v>0</v>
      </c>
      <c r="J376">
        <f t="shared" si="14"/>
        <v>0</v>
      </c>
      <c r="K376">
        <f t="shared" si="14"/>
        <v>0</v>
      </c>
      <c r="L376">
        <f t="shared" si="14"/>
        <v>0</v>
      </c>
      <c r="M376">
        <f t="shared" si="14"/>
        <v>0</v>
      </c>
      <c r="N376">
        <f t="shared" si="14"/>
        <v>0</v>
      </c>
      <c r="O376">
        <f t="shared" si="14"/>
        <v>0</v>
      </c>
      <c r="P376">
        <f t="shared" si="14"/>
        <v>0</v>
      </c>
      <c r="Q376">
        <f t="shared" si="14"/>
        <v>0</v>
      </c>
      <c r="R376">
        <f t="shared" si="14"/>
        <v>0</v>
      </c>
      <c r="S376">
        <f t="shared" si="14"/>
        <v>0</v>
      </c>
      <c r="T376">
        <f t="shared" si="14"/>
        <v>0</v>
      </c>
      <c r="U376">
        <f t="shared" si="14"/>
        <v>0</v>
      </c>
      <c r="V376">
        <f t="shared" si="14"/>
        <v>0</v>
      </c>
      <c r="W376">
        <f t="shared" si="14"/>
        <v>0</v>
      </c>
      <c r="X376">
        <f t="shared" si="14"/>
        <v>0</v>
      </c>
      <c r="Y376">
        <f t="shared" si="14"/>
        <v>0</v>
      </c>
      <c r="Z376">
        <f t="shared" si="14"/>
        <v>0</v>
      </c>
      <c r="AA376">
        <f t="shared" si="14"/>
        <v>0</v>
      </c>
      <c r="AB376">
        <f t="shared" si="14"/>
        <v>1</v>
      </c>
      <c r="AC376">
        <f t="shared" si="14"/>
        <v>0</v>
      </c>
      <c r="AD376">
        <f t="shared" si="14"/>
        <v>0</v>
      </c>
      <c r="AE376">
        <f t="shared" si="14"/>
        <v>0</v>
      </c>
      <c r="AF376">
        <f t="shared" si="14"/>
        <v>0</v>
      </c>
      <c r="AG376">
        <f t="shared" si="14"/>
        <v>1</v>
      </c>
      <c r="AH376">
        <f t="shared" si="14"/>
        <v>1</v>
      </c>
      <c r="AI376">
        <f t="shared" si="14"/>
        <v>0</v>
      </c>
      <c r="AJ376">
        <f t="shared" si="14"/>
        <v>0</v>
      </c>
      <c r="AK376">
        <f t="shared" si="14"/>
        <v>0</v>
      </c>
      <c r="AL376">
        <f t="shared" si="14"/>
        <v>0</v>
      </c>
      <c r="AM376">
        <f t="shared" si="14"/>
        <v>1</v>
      </c>
      <c r="AN376">
        <f t="shared" si="14"/>
        <v>0</v>
      </c>
      <c r="AO376">
        <f t="shared" si="14"/>
        <v>1</v>
      </c>
      <c r="AP376">
        <f t="shared" si="14"/>
        <v>0</v>
      </c>
      <c r="AQ376">
        <f t="shared" si="14"/>
        <v>0</v>
      </c>
      <c r="AR376">
        <f t="shared" si="14"/>
        <v>0</v>
      </c>
      <c r="AS376">
        <f t="shared" si="14"/>
        <v>0</v>
      </c>
      <c r="AT376">
        <f t="shared" si="14"/>
        <v>0</v>
      </c>
      <c r="AU376">
        <f t="shared" si="14"/>
        <v>0</v>
      </c>
      <c r="AV376">
        <f t="shared" si="14"/>
        <v>0</v>
      </c>
      <c r="AW376">
        <f t="shared" si="14"/>
        <v>0</v>
      </c>
      <c r="AX376">
        <f t="shared" si="14"/>
        <v>0</v>
      </c>
      <c r="AY376">
        <f t="shared" si="14"/>
        <v>0</v>
      </c>
      <c r="AZ376">
        <f t="shared" si="14"/>
        <v>0</v>
      </c>
      <c r="BA376">
        <f t="shared" si="14"/>
        <v>0</v>
      </c>
      <c r="BB376">
        <f t="shared" si="14"/>
        <v>0</v>
      </c>
      <c r="BC376">
        <f t="shared" si="14"/>
        <v>0</v>
      </c>
      <c r="BD376">
        <f t="shared" si="14"/>
        <v>1</v>
      </c>
      <c r="BE376">
        <f t="shared" si="14"/>
        <v>0</v>
      </c>
      <c r="BF376">
        <f t="shared" si="14"/>
        <v>0</v>
      </c>
      <c r="BG376">
        <f t="shared" si="14"/>
        <v>0</v>
      </c>
      <c r="BH376">
        <f t="shared" si="14"/>
        <v>0</v>
      </c>
      <c r="BI376">
        <f t="shared" si="14"/>
        <v>0</v>
      </c>
      <c r="BJ376">
        <f t="shared" si="14"/>
        <v>0</v>
      </c>
      <c r="BK376">
        <f t="shared" si="14"/>
        <v>0</v>
      </c>
      <c r="BL376">
        <f t="shared" si="14"/>
        <v>1</v>
      </c>
      <c r="BM376">
        <f t="shared" si="14"/>
        <v>0</v>
      </c>
      <c r="BN376">
        <f t="shared" si="14"/>
        <v>0</v>
      </c>
      <c r="BO376">
        <f t="shared" si="14"/>
        <v>1</v>
      </c>
      <c r="BP376">
        <f t="shared" si="15"/>
        <v>0</v>
      </c>
      <c r="BQ376">
        <f t="shared" si="15"/>
        <v>0</v>
      </c>
      <c r="BR376">
        <f t="shared" si="15"/>
        <v>0</v>
      </c>
      <c r="BS376">
        <f t="shared" si="15"/>
        <v>0</v>
      </c>
      <c r="BT376">
        <f t="shared" si="15"/>
        <v>0</v>
      </c>
      <c r="BU376">
        <f t="shared" si="11"/>
        <v>0</v>
      </c>
      <c r="BV376">
        <f t="shared" si="11"/>
        <v>0</v>
      </c>
      <c r="BW376">
        <f t="shared" si="11"/>
        <v>0</v>
      </c>
      <c r="BX376">
        <f t="shared" si="11"/>
        <v>0</v>
      </c>
      <c r="BY376">
        <f t="shared" si="11"/>
        <v>0</v>
      </c>
      <c r="BZ376">
        <f t="shared" si="11"/>
        <v>0</v>
      </c>
      <c r="CA376">
        <f t="shared" si="11"/>
        <v>0</v>
      </c>
      <c r="CB376">
        <f t="shared" si="11"/>
        <v>0</v>
      </c>
    </row>
    <row r="377" spans="2:80" x14ac:dyDescent="0.2">
      <c r="B377">
        <v>118</v>
      </c>
      <c r="C377">
        <f t="shared" si="1"/>
        <v>1</v>
      </c>
      <c r="D377">
        <f t="shared" si="14"/>
        <v>0</v>
      </c>
      <c r="E377">
        <f t="shared" si="14"/>
        <v>0</v>
      </c>
      <c r="F377">
        <f t="shared" si="14"/>
        <v>0</v>
      </c>
      <c r="G377">
        <f t="shared" si="14"/>
        <v>0</v>
      </c>
      <c r="H377">
        <f t="shared" si="14"/>
        <v>1</v>
      </c>
      <c r="I377">
        <f t="shared" ref="D377:BO381" si="16">IF(I124&gt;0,1,0)</f>
        <v>0</v>
      </c>
      <c r="J377">
        <f t="shared" si="16"/>
        <v>0</v>
      </c>
      <c r="K377">
        <f t="shared" si="16"/>
        <v>0</v>
      </c>
      <c r="L377">
        <f t="shared" si="16"/>
        <v>0</v>
      </c>
      <c r="M377">
        <f t="shared" si="16"/>
        <v>0</v>
      </c>
      <c r="N377">
        <f t="shared" si="16"/>
        <v>0</v>
      </c>
      <c r="O377">
        <f t="shared" si="16"/>
        <v>0</v>
      </c>
      <c r="P377">
        <f t="shared" si="16"/>
        <v>1</v>
      </c>
      <c r="Q377">
        <f t="shared" si="16"/>
        <v>0</v>
      </c>
      <c r="R377">
        <f t="shared" si="16"/>
        <v>0</v>
      </c>
      <c r="S377">
        <f t="shared" si="14"/>
        <v>0</v>
      </c>
      <c r="T377">
        <f t="shared" si="14"/>
        <v>0</v>
      </c>
      <c r="U377">
        <f t="shared" si="14"/>
        <v>0</v>
      </c>
      <c r="V377">
        <f t="shared" si="14"/>
        <v>0</v>
      </c>
      <c r="W377">
        <f t="shared" si="14"/>
        <v>0</v>
      </c>
      <c r="X377">
        <f t="shared" si="14"/>
        <v>0</v>
      </c>
      <c r="Y377">
        <f t="shared" si="14"/>
        <v>1</v>
      </c>
      <c r="Z377">
        <f t="shared" si="14"/>
        <v>0</v>
      </c>
      <c r="AA377">
        <f t="shared" si="14"/>
        <v>0</v>
      </c>
      <c r="AB377">
        <f t="shared" si="14"/>
        <v>1</v>
      </c>
      <c r="AC377">
        <f t="shared" si="14"/>
        <v>0</v>
      </c>
      <c r="AD377">
        <f t="shared" si="14"/>
        <v>0</v>
      </c>
      <c r="AE377">
        <f t="shared" si="14"/>
        <v>0</v>
      </c>
      <c r="AF377">
        <f t="shared" si="14"/>
        <v>0</v>
      </c>
      <c r="AG377">
        <f t="shared" si="14"/>
        <v>0</v>
      </c>
      <c r="AH377">
        <f t="shared" si="14"/>
        <v>0</v>
      </c>
      <c r="AI377">
        <f t="shared" si="14"/>
        <v>0</v>
      </c>
      <c r="AJ377">
        <f t="shared" si="14"/>
        <v>0</v>
      </c>
      <c r="AK377">
        <f t="shared" si="14"/>
        <v>0</v>
      </c>
      <c r="AL377">
        <f t="shared" si="14"/>
        <v>0</v>
      </c>
      <c r="AM377">
        <f t="shared" si="14"/>
        <v>1</v>
      </c>
      <c r="AN377">
        <f t="shared" si="14"/>
        <v>0</v>
      </c>
      <c r="AO377">
        <f t="shared" si="14"/>
        <v>1</v>
      </c>
      <c r="AP377">
        <f t="shared" si="14"/>
        <v>0</v>
      </c>
      <c r="AQ377">
        <f t="shared" si="14"/>
        <v>0</v>
      </c>
      <c r="AR377">
        <f t="shared" si="14"/>
        <v>0</v>
      </c>
      <c r="AS377">
        <f t="shared" si="14"/>
        <v>0</v>
      </c>
      <c r="AT377">
        <f t="shared" si="14"/>
        <v>0</v>
      </c>
      <c r="AU377">
        <f t="shared" si="14"/>
        <v>1</v>
      </c>
      <c r="AV377">
        <f t="shared" si="14"/>
        <v>0</v>
      </c>
      <c r="AW377">
        <f t="shared" si="14"/>
        <v>0</v>
      </c>
      <c r="AX377">
        <f t="shared" si="14"/>
        <v>0</v>
      </c>
      <c r="AY377">
        <f t="shared" si="14"/>
        <v>0</v>
      </c>
      <c r="AZ377">
        <f t="shared" si="14"/>
        <v>0</v>
      </c>
      <c r="BA377">
        <f t="shared" si="14"/>
        <v>0</v>
      </c>
      <c r="BB377">
        <f t="shared" si="14"/>
        <v>0</v>
      </c>
      <c r="BC377">
        <f t="shared" si="14"/>
        <v>0</v>
      </c>
      <c r="BD377">
        <f t="shared" si="14"/>
        <v>1</v>
      </c>
      <c r="BE377">
        <f t="shared" si="14"/>
        <v>1</v>
      </c>
      <c r="BF377">
        <f t="shared" si="14"/>
        <v>1</v>
      </c>
      <c r="BG377">
        <f t="shared" si="14"/>
        <v>0</v>
      </c>
      <c r="BH377">
        <f t="shared" si="14"/>
        <v>0</v>
      </c>
      <c r="BI377">
        <f t="shared" si="14"/>
        <v>0</v>
      </c>
      <c r="BJ377">
        <f t="shared" si="14"/>
        <v>0</v>
      </c>
      <c r="BK377">
        <f t="shared" si="14"/>
        <v>0</v>
      </c>
      <c r="BL377">
        <f t="shared" si="14"/>
        <v>0</v>
      </c>
      <c r="BM377">
        <f t="shared" si="14"/>
        <v>0</v>
      </c>
      <c r="BN377">
        <f t="shared" si="14"/>
        <v>0</v>
      </c>
      <c r="BO377">
        <f t="shared" ref="BO377:BT380" si="17">IF(BO124&gt;0,1,0)</f>
        <v>1</v>
      </c>
      <c r="BP377">
        <f t="shared" si="17"/>
        <v>0</v>
      </c>
      <c r="BQ377">
        <f t="shared" si="17"/>
        <v>0</v>
      </c>
      <c r="BR377">
        <f t="shared" si="17"/>
        <v>0</v>
      </c>
      <c r="BS377">
        <f t="shared" si="17"/>
        <v>0</v>
      </c>
      <c r="BT377">
        <f t="shared" si="17"/>
        <v>0</v>
      </c>
      <c r="BU377">
        <f t="shared" si="11"/>
        <v>1</v>
      </c>
      <c r="BV377">
        <f t="shared" si="11"/>
        <v>0</v>
      </c>
      <c r="BW377">
        <f t="shared" si="11"/>
        <v>1</v>
      </c>
      <c r="BX377">
        <f t="shared" si="11"/>
        <v>0</v>
      </c>
      <c r="BY377">
        <f t="shared" si="11"/>
        <v>0</v>
      </c>
      <c r="BZ377">
        <f t="shared" si="11"/>
        <v>0</v>
      </c>
      <c r="CA377">
        <f t="shared" si="11"/>
        <v>0</v>
      </c>
      <c r="CB377">
        <f t="shared" si="11"/>
        <v>0</v>
      </c>
    </row>
    <row r="378" spans="2:80" x14ac:dyDescent="0.2">
      <c r="B378">
        <v>119</v>
      </c>
      <c r="C378">
        <f t="shared" si="1"/>
        <v>0</v>
      </c>
      <c r="D378">
        <f t="shared" si="16"/>
        <v>0</v>
      </c>
      <c r="E378">
        <f t="shared" si="16"/>
        <v>0</v>
      </c>
      <c r="F378">
        <f t="shared" si="16"/>
        <v>0</v>
      </c>
      <c r="G378">
        <f t="shared" si="16"/>
        <v>0</v>
      </c>
      <c r="H378">
        <f t="shared" si="16"/>
        <v>1</v>
      </c>
      <c r="I378">
        <f t="shared" si="16"/>
        <v>0</v>
      </c>
      <c r="J378">
        <f t="shared" si="16"/>
        <v>0</v>
      </c>
      <c r="K378">
        <f t="shared" si="16"/>
        <v>0</v>
      </c>
      <c r="L378">
        <f t="shared" si="16"/>
        <v>0</v>
      </c>
      <c r="M378">
        <f t="shared" si="16"/>
        <v>0</v>
      </c>
      <c r="N378">
        <f t="shared" si="16"/>
        <v>0</v>
      </c>
      <c r="O378">
        <f t="shared" si="16"/>
        <v>0</v>
      </c>
      <c r="P378">
        <f t="shared" si="16"/>
        <v>0</v>
      </c>
      <c r="Q378">
        <f t="shared" si="16"/>
        <v>1</v>
      </c>
      <c r="R378">
        <f t="shared" si="16"/>
        <v>0</v>
      </c>
      <c r="S378">
        <f t="shared" si="16"/>
        <v>1</v>
      </c>
      <c r="T378">
        <f t="shared" si="16"/>
        <v>0</v>
      </c>
      <c r="U378">
        <f t="shared" si="16"/>
        <v>0</v>
      </c>
      <c r="V378">
        <f t="shared" si="16"/>
        <v>0</v>
      </c>
      <c r="W378">
        <f t="shared" si="16"/>
        <v>0</v>
      </c>
      <c r="X378">
        <f t="shared" si="16"/>
        <v>0</v>
      </c>
      <c r="Y378">
        <f t="shared" si="16"/>
        <v>0</v>
      </c>
      <c r="Z378">
        <f t="shared" si="16"/>
        <v>0</v>
      </c>
      <c r="AA378">
        <f t="shared" si="16"/>
        <v>0</v>
      </c>
      <c r="AB378">
        <f t="shared" si="16"/>
        <v>1</v>
      </c>
      <c r="AC378">
        <f t="shared" si="16"/>
        <v>1</v>
      </c>
      <c r="AD378">
        <f t="shared" si="16"/>
        <v>0</v>
      </c>
      <c r="AE378">
        <f t="shared" si="16"/>
        <v>1</v>
      </c>
      <c r="AF378">
        <f t="shared" si="16"/>
        <v>0</v>
      </c>
      <c r="AG378">
        <f t="shared" si="16"/>
        <v>0</v>
      </c>
      <c r="AH378">
        <f t="shared" si="16"/>
        <v>1</v>
      </c>
      <c r="AI378">
        <f t="shared" si="16"/>
        <v>0</v>
      </c>
      <c r="AJ378">
        <f t="shared" si="16"/>
        <v>0</v>
      </c>
      <c r="AK378">
        <f t="shared" si="16"/>
        <v>0</v>
      </c>
      <c r="AL378">
        <f t="shared" si="16"/>
        <v>0</v>
      </c>
      <c r="AM378">
        <f t="shared" si="16"/>
        <v>1</v>
      </c>
      <c r="AN378">
        <f t="shared" si="16"/>
        <v>0</v>
      </c>
      <c r="AO378">
        <f t="shared" si="16"/>
        <v>1</v>
      </c>
      <c r="AP378">
        <f t="shared" si="16"/>
        <v>1</v>
      </c>
      <c r="AQ378">
        <f t="shared" si="16"/>
        <v>0</v>
      </c>
      <c r="AR378">
        <f t="shared" si="16"/>
        <v>1</v>
      </c>
      <c r="AS378">
        <f t="shared" si="16"/>
        <v>0</v>
      </c>
      <c r="AT378">
        <f t="shared" si="16"/>
        <v>0</v>
      </c>
      <c r="AU378">
        <f t="shared" si="16"/>
        <v>0</v>
      </c>
      <c r="AV378">
        <f t="shared" si="16"/>
        <v>0</v>
      </c>
      <c r="AW378">
        <f t="shared" si="16"/>
        <v>0</v>
      </c>
      <c r="AX378">
        <f t="shared" si="16"/>
        <v>0</v>
      </c>
      <c r="AY378">
        <f t="shared" si="16"/>
        <v>0</v>
      </c>
      <c r="AZ378">
        <f t="shared" si="16"/>
        <v>0</v>
      </c>
      <c r="BA378">
        <f t="shared" si="16"/>
        <v>0</v>
      </c>
      <c r="BB378">
        <f t="shared" si="16"/>
        <v>0</v>
      </c>
      <c r="BC378">
        <f t="shared" si="16"/>
        <v>0</v>
      </c>
      <c r="BD378">
        <f t="shared" si="16"/>
        <v>1</v>
      </c>
      <c r="BE378">
        <f t="shared" si="16"/>
        <v>1</v>
      </c>
      <c r="BF378">
        <f t="shared" si="16"/>
        <v>0</v>
      </c>
      <c r="BG378">
        <f t="shared" si="16"/>
        <v>0</v>
      </c>
      <c r="BH378">
        <f t="shared" si="16"/>
        <v>0</v>
      </c>
      <c r="BI378">
        <f t="shared" si="16"/>
        <v>1</v>
      </c>
      <c r="BJ378">
        <f t="shared" si="16"/>
        <v>0</v>
      </c>
      <c r="BK378">
        <f t="shared" si="16"/>
        <v>1</v>
      </c>
      <c r="BL378">
        <f t="shared" si="16"/>
        <v>1</v>
      </c>
      <c r="BM378">
        <f t="shared" si="16"/>
        <v>0</v>
      </c>
      <c r="BN378">
        <f t="shared" si="16"/>
        <v>0</v>
      </c>
      <c r="BO378">
        <f t="shared" si="16"/>
        <v>1</v>
      </c>
      <c r="BP378">
        <f t="shared" si="17"/>
        <v>0</v>
      </c>
      <c r="BQ378">
        <f t="shared" si="17"/>
        <v>0</v>
      </c>
      <c r="BR378">
        <f t="shared" si="17"/>
        <v>0</v>
      </c>
      <c r="BS378">
        <f t="shared" si="17"/>
        <v>0</v>
      </c>
      <c r="BT378">
        <f t="shared" si="17"/>
        <v>1</v>
      </c>
      <c r="BU378">
        <f t="shared" si="11"/>
        <v>0</v>
      </c>
      <c r="BV378">
        <f t="shared" si="11"/>
        <v>0</v>
      </c>
      <c r="BW378">
        <f t="shared" si="11"/>
        <v>0</v>
      </c>
      <c r="BX378">
        <f t="shared" si="11"/>
        <v>0</v>
      </c>
      <c r="BY378">
        <f t="shared" si="11"/>
        <v>0</v>
      </c>
      <c r="BZ378">
        <f t="shared" si="11"/>
        <v>0</v>
      </c>
      <c r="CA378">
        <f t="shared" si="11"/>
        <v>0</v>
      </c>
      <c r="CB378">
        <f t="shared" si="11"/>
        <v>0</v>
      </c>
    </row>
    <row r="379" spans="2:80" x14ac:dyDescent="0.2">
      <c r="B379">
        <v>120</v>
      </c>
      <c r="C379">
        <f t="shared" si="1"/>
        <v>0</v>
      </c>
      <c r="D379">
        <f t="shared" si="16"/>
        <v>0</v>
      </c>
      <c r="E379">
        <f t="shared" si="16"/>
        <v>0</v>
      </c>
      <c r="F379">
        <f t="shared" si="16"/>
        <v>1</v>
      </c>
      <c r="G379">
        <f t="shared" si="16"/>
        <v>0</v>
      </c>
      <c r="H379">
        <f t="shared" si="16"/>
        <v>1</v>
      </c>
      <c r="I379">
        <f t="shared" si="16"/>
        <v>0</v>
      </c>
      <c r="J379">
        <f t="shared" si="16"/>
        <v>0</v>
      </c>
      <c r="K379">
        <f t="shared" si="16"/>
        <v>0</v>
      </c>
      <c r="L379">
        <f t="shared" si="16"/>
        <v>0</v>
      </c>
      <c r="M379">
        <f t="shared" si="16"/>
        <v>0</v>
      </c>
      <c r="N379">
        <f t="shared" si="16"/>
        <v>0</v>
      </c>
      <c r="O379">
        <f t="shared" si="16"/>
        <v>0</v>
      </c>
      <c r="P379">
        <f t="shared" si="16"/>
        <v>0</v>
      </c>
      <c r="Q379">
        <f t="shared" si="16"/>
        <v>0</v>
      </c>
      <c r="R379">
        <f t="shared" si="16"/>
        <v>0</v>
      </c>
      <c r="S379">
        <f t="shared" si="16"/>
        <v>0</v>
      </c>
      <c r="T379">
        <f t="shared" si="16"/>
        <v>0</v>
      </c>
      <c r="U379">
        <f t="shared" si="16"/>
        <v>0</v>
      </c>
      <c r="V379">
        <f t="shared" si="16"/>
        <v>0</v>
      </c>
      <c r="W379">
        <f t="shared" si="16"/>
        <v>0</v>
      </c>
      <c r="X379">
        <f t="shared" si="16"/>
        <v>0</v>
      </c>
      <c r="Y379">
        <f t="shared" si="16"/>
        <v>0</v>
      </c>
      <c r="Z379">
        <f t="shared" si="16"/>
        <v>0</v>
      </c>
      <c r="AA379">
        <f t="shared" si="16"/>
        <v>0</v>
      </c>
      <c r="AB379">
        <f t="shared" si="16"/>
        <v>1</v>
      </c>
      <c r="AC379">
        <f t="shared" si="16"/>
        <v>1</v>
      </c>
      <c r="AD379">
        <f t="shared" si="16"/>
        <v>0</v>
      </c>
      <c r="AE379">
        <f t="shared" si="16"/>
        <v>1</v>
      </c>
      <c r="AF379">
        <f t="shared" si="16"/>
        <v>0</v>
      </c>
      <c r="AG379">
        <f t="shared" si="16"/>
        <v>0</v>
      </c>
      <c r="AH379">
        <f t="shared" si="16"/>
        <v>1</v>
      </c>
      <c r="AI379">
        <f t="shared" si="16"/>
        <v>1</v>
      </c>
      <c r="AJ379">
        <f t="shared" si="16"/>
        <v>1</v>
      </c>
      <c r="AK379">
        <f t="shared" si="16"/>
        <v>0</v>
      </c>
      <c r="AL379">
        <f t="shared" si="16"/>
        <v>0</v>
      </c>
      <c r="AM379">
        <f t="shared" si="16"/>
        <v>1</v>
      </c>
      <c r="AN379">
        <f t="shared" si="16"/>
        <v>0</v>
      </c>
      <c r="AO379">
        <f t="shared" si="16"/>
        <v>1</v>
      </c>
      <c r="AP379">
        <f t="shared" si="16"/>
        <v>0</v>
      </c>
      <c r="AQ379">
        <f t="shared" si="16"/>
        <v>0</v>
      </c>
      <c r="AR379">
        <f t="shared" si="16"/>
        <v>0</v>
      </c>
      <c r="AS379">
        <f t="shared" si="16"/>
        <v>0</v>
      </c>
      <c r="AT379">
        <f t="shared" si="16"/>
        <v>0</v>
      </c>
      <c r="AU379">
        <f t="shared" si="16"/>
        <v>1</v>
      </c>
      <c r="AV379">
        <f t="shared" si="16"/>
        <v>0</v>
      </c>
      <c r="AW379">
        <f t="shared" si="16"/>
        <v>0</v>
      </c>
      <c r="AX379">
        <f t="shared" si="16"/>
        <v>0</v>
      </c>
      <c r="AY379">
        <f t="shared" si="16"/>
        <v>0</v>
      </c>
      <c r="AZ379">
        <f t="shared" si="16"/>
        <v>0</v>
      </c>
      <c r="BA379">
        <f t="shared" si="16"/>
        <v>0</v>
      </c>
      <c r="BB379">
        <f t="shared" si="16"/>
        <v>0</v>
      </c>
      <c r="BC379">
        <f t="shared" si="16"/>
        <v>0</v>
      </c>
      <c r="BD379">
        <f t="shared" si="16"/>
        <v>0</v>
      </c>
      <c r="BE379">
        <f t="shared" si="16"/>
        <v>0</v>
      </c>
      <c r="BF379">
        <f t="shared" si="16"/>
        <v>1</v>
      </c>
      <c r="BG379">
        <f t="shared" si="16"/>
        <v>0</v>
      </c>
      <c r="BH379">
        <f t="shared" si="16"/>
        <v>0</v>
      </c>
      <c r="BI379">
        <f t="shared" si="16"/>
        <v>1</v>
      </c>
      <c r="BJ379">
        <f t="shared" si="16"/>
        <v>1</v>
      </c>
      <c r="BK379">
        <f t="shared" si="16"/>
        <v>0</v>
      </c>
      <c r="BL379">
        <f t="shared" si="16"/>
        <v>0</v>
      </c>
      <c r="BM379">
        <f t="shared" si="16"/>
        <v>0</v>
      </c>
      <c r="BN379">
        <f t="shared" si="16"/>
        <v>0</v>
      </c>
      <c r="BO379">
        <f t="shared" si="16"/>
        <v>1</v>
      </c>
      <c r="BP379">
        <f t="shared" si="17"/>
        <v>0</v>
      </c>
      <c r="BQ379">
        <f t="shared" si="17"/>
        <v>0</v>
      </c>
      <c r="BR379">
        <f t="shared" si="17"/>
        <v>0</v>
      </c>
      <c r="BS379">
        <f t="shared" si="17"/>
        <v>0</v>
      </c>
      <c r="BT379">
        <f t="shared" si="17"/>
        <v>0</v>
      </c>
      <c r="BU379">
        <f t="shared" si="11"/>
        <v>0</v>
      </c>
      <c r="BV379">
        <f t="shared" si="11"/>
        <v>0</v>
      </c>
      <c r="BW379">
        <f t="shared" si="11"/>
        <v>0</v>
      </c>
      <c r="BX379">
        <f t="shared" si="11"/>
        <v>0</v>
      </c>
      <c r="BY379">
        <f t="shared" si="11"/>
        <v>0</v>
      </c>
      <c r="BZ379">
        <f t="shared" si="11"/>
        <v>0</v>
      </c>
      <c r="CA379">
        <f t="shared" si="11"/>
        <v>0</v>
      </c>
      <c r="CB379">
        <f t="shared" si="11"/>
        <v>0</v>
      </c>
    </row>
    <row r="380" spans="2:80" x14ac:dyDescent="0.2">
      <c r="B380">
        <v>121</v>
      </c>
      <c r="C380">
        <f t="shared" si="1"/>
        <v>1</v>
      </c>
      <c r="D380">
        <f t="shared" si="16"/>
        <v>1</v>
      </c>
      <c r="E380">
        <f t="shared" si="16"/>
        <v>0</v>
      </c>
      <c r="F380">
        <f t="shared" si="16"/>
        <v>0</v>
      </c>
      <c r="G380">
        <f t="shared" si="16"/>
        <v>1</v>
      </c>
      <c r="H380">
        <f t="shared" si="16"/>
        <v>1</v>
      </c>
      <c r="I380">
        <f t="shared" si="16"/>
        <v>0</v>
      </c>
      <c r="J380">
        <f t="shared" si="16"/>
        <v>0</v>
      </c>
      <c r="K380">
        <f t="shared" si="16"/>
        <v>0</v>
      </c>
      <c r="L380">
        <f t="shared" si="16"/>
        <v>0</v>
      </c>
      <c r="M380">
        <f t="shared" si="16"/>
        <v>0</v>
      </c>
      <c r="N380">
        <f t="shared" si="16"/>
        <v>0</v>
      </c>
      <c r="O380">
        <f t="shared" si="16"/>
        <v>0</v>
      </c>
      <c r="P380">
        <f t="shared" si="16"/>
        <v>0</v>
      </c>
      <c r="Q380">
        <f t="shared" si="16"/>
        <v>0</v>
      </c>
      <c r="R380">
        <f t="shared" si="16"/>
        <v>0</v>
      </c>
      <c r="S380">
        <f t="shared" si="16"/>
        <v>1</v>
      </c>
      <c r="T380">
        <f t="shared" si="16"/>
        <v>0</v>
      </c>
      <c r="U380">
        <f t="shared" si="16"/>
        <v>0</v>
      </c>
      <c r="V380">
        <f t="shared" si="16"/>
        <v>0</v>
      </c>
      <c r="W380">
        <f t="shared" si="16"/>
        <v>0</v>
      </c>
      <c r="X380">
        <f t="shared" si="16"/>
        <v>0</v>
      </c>
      <c r="Y380">
        <f t="shared" si="16"/>
        <v>0</v>
      </c>
      <c r="Z380">
        <f t="shared" si="16"/>
        <v>0</v>
      </c>
      <c r="AA380">
        <f t="shared" si="16"/>
        <v>0</v>
      </c>
      <c r="AB380">
        <f t="shared" si="16"/>
        <v>1</v>
      </c>
      <c r="AC380">
        <f t="shared" si="16"/>
        <v>1</v>
      </c>
      <c r="AD380">
        <f t="shared" si="16"/>
        <v>0</v>
      </c>
      <c r="AE380">
        <f t="shared" si="16"/>
        <v>0</v>
      </c>
      <c r="AF380">
        <f t="shared" si="16"/>
        <v>0</v>
      </c>
      <c r="AG380">
        <f t="shared" si="16"/>
        <v>1</v>
      </c>
      <c r="AH380">
        <f t="shared" si="16"/>
        <v>0</v>
      </c>
      <c r="AI380">
        <f t="shared" si="16"/>
        <v>0</v>
      </c>
      <c r="AJ380">
        <f t="shared" si="16"/>
        <v>0</v>
      </c>
      <c r="AK380">
        <f t="shared" si="16"/>
        <v>0</v>
      </c>
      <c r="AL380">
        <f t="shared" si="16"/>
        <v>0</v>
      </c>
      <c r="AM380">
        <f t="shared" si="16"/>
        <v>1</v>
      </c>
      <c r="AN380">
        <f t="shared" si="16"/>
        <v>0</v>
      </c>
      <c r="AO380">
        <f t="shared" si="16"/>
        <v>1</v>
      </c>
      <c r="AP380">
        <f t="shared" si="16"/>
        <v>0</v>
      </c>
      <c r="AQ380">
        <f t="shared" si="16"/>
        <v>0</v>
      </c>
      <c r="AR380">
        <f t="shared" si="16"/>
        <v>0</v>
      </c>
      <c r="AS380">
        <f t="shared" si="16"/>
        <v>0</v>
      </c>
      <c r="AT380">
        <f t="shared" si="16"/>
        <v>0</v>
      </c>
      <c r="AU380">
        <f t="shared" si="16"/>
        <v>1</v>
      </c>
      <c r="AV380">
        <f t="shared" si="16"/>
        <v>0</v>
      </c>
      <c r="AW380">
        <f t="shared" si="16"/>
        <v>0</v>
      </c>
      <c r="AX380">
        <f t="shared" si="16"/>
        <v>0</v>
      </c>
      <c r="AY380">
        <f t="shared" si="16"/>
        <v>0</v>
      </c>
      <c r="AZ380">
        <f t="shared" si="16"/>
        <v>0</v>
      </c>
      <c r="BA380">
        <f t="shared" si="16"/>
        <v>0</v>
      </c>
      <c r="BB380">
        <f t="shared" si="16"/>
        <v>0</v>
      </c>
      <c r="BC380">
        <f t="shared" si="16"/>
        <v>0</v>
      </c>
      <c r="BD380">
        <f t="shared" si="16"/>
        <v>0</v>
      </c>
      <c r="BE380">
        <f t="shared" si="16"/>
        <v>0</v>
      </c>
      <c r="BF380">
        <f t="shared" si="16"/>
        <v>1</v>
      </c>
      <c r="BG380">
        <f t="shared" si="16"/>
        <v>0</v>
      </c>
      <c r="BH380">
        <f t="shared" si="16"/>
        <v>0</v>
      </c>
      <c r="BI380">
        <f t="shared" si="16"/>
        <v>1</v>
      </c>
      <c r="BJ380">
        <f t="shared" si="16"/>
        <v>0</v>
      </c>
      <c r="BK380">
        <f t="shared" si="16"/>
        <v>0</v>
      </c>
      <c r="BL380">
        <f t="shared" si="16"/>
        <v>1</v>
      </c>
      <c r="BM380">
        <f t="shared" si="16"/>
        <v>0</v>
      </c>
      <c r="BN380">
        <f t="shared" si="16"/>
        <v>0</v>
      </c>
      <c r="BO380">
        <f t="shared" si="16"/>
        <v>1</v>
      </c>
      <c r="BP380">
        <f t="shared" si="17"/>
        <v>0</v>
      </c>
      <c r="BQ380">
        <f t="shared" si="17"/>
        <v>0</v>
      </c>
      <c r="BR380">
        <f t="shared" si="17"/>
        <v>0</v>
      </c>
      <c r="BS380">
        <f t="shared" si="17"/>
        <v>0</v>
      </c>
      <c r="BT380">
        <f t="shared" si="17"/>
        <v>0</v>
      </c>
      <c r="BU380">
        <f t="shared" si="11"/>
        <v>0</v>
      </c>
      <c r="BV380">
        <f t="shared" si="11"/>
        <v>0</v>
      </c>
      <c r="BW380">
        <f t="shared" si="11"/>
        <v>0</v>
      </c>
      <c r="BX380">
        <f t="shared" si="11"/>
        <v>0</v>
      </c>
      <c r="BY380">
        <f t="shared" si="11"/>
        <v>0</v>
      </c>
      <c r="BZ380">
        <f t="shared" si="11"/>
        <v>0</v>
      </c>
      <c r="CA380">
        <f t="shared" si="11"/>
        <v>0</v>
      </c>
      <c r="CB380">
        <f t="shared" si="11"/>
        <v>0</v>
      </c>
    </row>
    <row r="381" spans="2:80" x14ac:dyDescent="0.2">
      <c r="B381">
        <v>122</v>
      </c>
      <c r="C381">
        <f t="shared" si="1"/>
        <v>0</v>
      </c>
      <c r="D381">
        <f t="shared" si="16"/>
        <v>1</v>
      </c>
      <c r="E381">
        <f t="shared" si="16"/>
        <v>0</v>
      </c>
      <c r="F381">
        <f t="shared" si="16"/>
        <v>1</v>
      </c>
      <c r="G381">
        <f t="shared" si="16"/>
        <v>0</v>
      </c>
      <c r="H381">
        <f t="shared" si="16"/>
        <v>1</v>
      </c>
      <c r="I381">
        <f t="shared" ref="D381:BO385" si="18">IF(I128&gt;0,1,0)</f>
        <v>0</v>
      </c>
      <c r="J381">
        <f t="shared" si="18"/>
        <v>0</v>
      </c>
      <c r="K381">
        <f t="shared" si="18"/>
        <v>0</v>
      </c>
      <c r="L381">
        <f t="shared" si="18"/>
        <v>0</v>
      </c>
      <c r="M381">
        <f t="shared" si="18"/>
        <v>0</v>
      </c>
      <c r="N381">
        <f t="shared" si="18"/>
        <v>0</v>
      </c>
      <c r="O381">
        <f t="shared" si="18"/>
        <v>0</v>
      </c>
      <c r="P381">
        <f t="shared" si="18"/>
        <v>0</v>
      </c>
      <c r="Q381">
        <f t="shared" si="18"/>
        <v>0</v>
      </c>
      <c r="R381">
        <f t="shared" si="18"/>
        <v>0</v>
      </c>
      <c r="S381">
        <f t="shared" si="16"/>
        <v>1</v>
      </c>
      <c r="T381">
        <f t="shared" si="16"/>
        <v>0</v>
      </c>
      <c r="U381">
        <f t="shared" si="16"/>
        <v>0</v>
      </c>
      <c r="V381">
        <f t="shared" si="16"/>
        <v>1</v>
      </c>
      <c r="W381">
        <f t="shared" si="16"/>
        <v>0</v>
      </c>
      <c r="X381">
        <f t="shared" si="16"/>
        <v>0</v>
      </c>
      <c r="Y381">
        <f t="shared" si="16"/>
        <v>0</v>
      </c>
      <c r="Z381">
        <f t="shared" si="16"/>
        <v>0</v>
      </c>
      <c r="AA381">
        <f t="shared" si="16"/>
        <v>0</v>
      </c>
      <c r="AB381">
        <f t="shared" si="16"/>
        <v>1</v>
      </c>
      <c r="AC381">
        <f t="shared" si="16"/>
        <v>1</v>
      </c>
      <c r="AD381">
        <f t="shared" si="16"/>
        <v>0</v>
      </c>
      <c r="AE381">
        <f t="shared" si="16"/>
        <v>0</v>
      </c>
      <c r="AF381">
        <f t="shared" si="16"/>
        <v>0</v>
      </c>
      <c r="AG381">
        <f t="shared" si="16"/>
        <v>0</v>
      </c>
      <c r="AH381">
        <f t="shared" si="16"/>
        <v>1</v>
      </c>
      <c r="AI381">
        <f t="shared" si="16"/>
        <v>0</v>
      </c>
      <c r="AJ381">
        <f t="shared" si="16"/>
        <v>0</v>
      </c>
      <c r="AK381">
        <f t="shared" si="16"/>
        <v>0</v>
      </c>
      <c r="AL381">
        <f t="shared" si="16"/>
        <v>0</v>
      </c>
      <c r="AM381">
        <f t="shared" si="16"/>
        <v>1</v>
      </c>
      <c r="AN381">
        <f t="shared" si="16"/>
        <v>0</v>
      </c>
      <c r="AO381">
        <f t="shared" si="16"/>
        <v>1</v>
      </c>
      <c r="AP381">
        <f t="shared" si="16"/>
        <v>0</v>
      </c>
      <c r="AQ381">
        <f t="shared" si="16"/>
        <v>0</v>
      </c>
      <c r="AR381">
        <f t="shared" si="16"/>
        <v>0</v>
      </c>
      <c r="AS381">
        <f t="shared" si="16"/>
        <v>0</v>
      </c>
      <c r="AT381">
        <f t="shared" si="16"/>
        <v>0</v>
      </c>
      <c r="AU381">
        <f t="shared" si="16"/>
        <v>0</v>
      </c>
      <c r="AV381">
        <f t="shared" si="16"/>
        <v>0</v>
      </c>
      <c r="AW381">
        <f t="shared" si="16"/>
        <v>0</v>
      </c>
      <c r="AX381">
        <f t="shared" si="16"/>
        <v>0</v>
      </c>
      <c r="AY381">
        <f t="shared" si="16"/>
        <v>0</v>
      </c>
      <c r="AZ381">
        <f t="shared" si="16"/>
        <v>0</v>
      </c>
      <c r="BA381">
        <f t="shared" si="16"/>
        <v>0</v>
      </c>
      <c r="BB381">
        <f t="shared" si="16"/>
        <v>0</v>
      </c>
      <c r="BC381">
        <f t="shared" si="16"/>
        <v>0</v>
      </c>
      <c r="BD381">
        <f t="shared" si="16"/>
        <v>1</v>
      </c>
      <c r="BE381">
        <f t="shared" si="16"/>
        <v>1</v>
      </c>
      <c r="BF381">
        <f t="shared" si="16"/>
        <v>1</v>
      </c>
      <c r="BG381">
        <f t="shared" si="16"/>
        <v>0</v>
      </c>
      <c r="BH381">
        <f t="shared" si="16"/>
        <v>0</v>
      </c>
      <c r="BI381">
        <f t="shared" si="16"/>
        <v>0</v>
      </c>
      <c r="BJ381">
        <f t="shared" si="16"/>
        <v>0</v>
      </c>
      <c r="BK381">
        <f t="shared" si="16"/>
        <v>1</v>
      </c>
      <c r="BL381">
        <f t="shared" si="16"/>
        <v>0</v>
      </c>
      <c r="BM381">
        <f t="shared" si="16"/>
        <v>0</v>
      </c>
      <c r="BN381">
        <f t="shared" si="16"/>
        <v>0</v>
      </c>
      <c r="BO381">
        <f t="shared" ref="BO381:CB396" si="19">IF(BO128&gt;0,1,0)</f>
        <v>1</v>
      </c>
      <c r="BP381">
        <f t="shared" si="19"/>
        <v>1</v>
      </c>
      <c r="BQ381">
        <f t="shared" si="19"/>
        <v>0</v>
      </c>
      <c r="BR381">
        <f t="shared" si="19"/>
        <v>0</v>
      </c>
      <c r="BS381">
        <f t="shared" si="19"/>
        <v>0</v>
      </c>
      <c r="BT381">
        <f t="shared" si="19"/>
        <v>0</v>
      </c>
      <c r="BU381">
        <f t="shared" si="19"/>
        <v>0</v>
      </c>
      <c r="BV381">
        <f t="shared" si="19"/>
        <v>0</v>
      </c>
      <c r="BW381">
        <f t="shared" si="19"/>
        <v>0</v>
      </c>
      <c r="BX381">
        <f t="shared" si="19"/>
        <v>0</v>
      </c>
      <c r="BY381">
        <f t="shared" si="19"/>
        <v>0</v>
      </c>
      <c r="BZ381">
        <f t="shared" si="19"/>
        <v>1</v>
      </c>
      <c r="CA381">
        <f t="shared" si="19"/>
        <v>0</v>
      </c>
      <c r="CB381">
        <f t="shared" si="19"/>
        <v>0</v>
      </c>
    </row>
    <row r="382" spans="2:80" x14ac:dyDescent="0.2">
      <c r="B382">
        <v>123</v>
      </c>
      <c r="C382">
        <f t="shared" si="1"/>
        <v>1</v>
      </c>
      <c r="D382">
        <f t="shared" si="18"/>
        <v>0</v>
      </c>
      <c r="E382">
        <f t="shared" si="18"/>
        <v>0</v>
      </c>
      <c r="F382">
        <f t="shared" si="18"/>
        <v>0</v>
      </c>
      <c r="G382">
        <f t="shared" si="18"/>
        <v>0</v>
      </c>
      <c r="H382">
        <f t="shared" si="18"/>
        <v>1</v>
      </c>
      <c r="I382">
        <f t="shared" si="18"/>
        <v>0</v>
      </c>
      <c r="J382">
        <f t="shared" si="18"/>
        <v>0</v>
      </c>
      <c r="K382">
        <f t="shared" si="18"/>
        <v>0</v>
      </c>
      <c r="L382">
        <f t="shared" si="18"/>
        <v>0</v>
      </c>
      <c r="M382">
        <f t="shared" si="18"/>
        <v>0</v>
      </c>
      <c r="N382">
        <f t="shared" si="18"/>
        <v>0</v>
      </c>
      <c r="O382">
        <f t="shared" si="18"/>
        <v>0</v>
      </c>
      <c r="P382">
        <f t="shared" si="18"/>
        <v>0</v>
      </c>
      <c r="Q382">
        <f t="shared" si="18"/>
        <v>0</v>
      </c>
      <c r="R382">
        <f t="shared" si="18"/>
        <v>0</v>
      </c>
      <c r="S382">
        <f t="shared" si="18"/>
        <v>1</v>
      </c>
      <c r="T382">
        <f t="shared" si="18"/>
        <v>0</v>
      </c>
      <c r="U382">
        <f t="shared" si="18"/>
        <v>0</v>
      </c>
      <c r="V382">
        <f t="shared" si="18"/>
        <v>0</v>
      </c>
      <c r="W382">
        <f t="shared" si="18"/>
        <v>0</v>
      </c>
      <c r="X382">
        <f t="shared" si="18"/>
        <v>0</v>
      </c>
      <c r="Y382">
        <f t="shared" si="18"/>
        <v>0</v>
      </c>
      <c r="Z382">
        <f t="shared" si="18"/>
        <v>0</v>
      </c>
      <c r="AA382">
        <f t="shared" si="18"/>
        <v>0</v>
      </c>
      <c r="AB382">
        <f t="shared" si="18"/>
        <v>1</v>
      </c>
      <c r="AC382">
        <f t="shared" si="18"/>
        <v>1</v>
      </c>
      <c r="AD382">
        <f t="shared" si="18"/>
        <v>0</v>
      </c>
      <c r="AE382">
        <f t="shared" si="18"/>
        <v>0</v>
      </c>
      <c r="AF382">
        <f t="shared" si="18"/>
        <v>0</v>
      </c>
      <c r="AG382">
        <f t="shared" si="18"/>
        <v>0</v>
      </c>
      <c r="AH382">
        <f t="shared" si="18"/>
        <v>0</v>
      </c>
      <c r="AI382">
        <f t="shared" si="18"/>
        <v>1</v>
      </c>
      <c r="AJ382">
        <f t="shared" si="18"/>
        <v>1</v>
      </c>
      <c r="AK382">
        <f t="shared" si="18"/>
        <v>0</v>
      </c>
      <c r="AL382">
        <f t="shared" si="18"/>
        <v>1</v>
      </c>
      <c r="AM382">
        <f t="shared" si="18"/>
        <v>1</v>
      </c>
      <c r="AN382">
        <f t="shared" si="18"/>
        <v>0</v>
      </c>
      <c r="AO382">
        <f t="shared" si="18"/>
        <v>0</v>
      </c>
      <c r="AP382">
        <f t="shared" si="18"/>
        <v>0</v>
      </c>
      <c r="AQ382">
        <f t="shared" si="18"/>
        <v>0</v>
      </c>
      <c r="AR382">
        <f t="shared" si="18"/>
        <v>1</v>
      </c>
      <c r="AS382">
        <f t="shared" si="18"/>
        <v>0</v>
      </c>
      <c r="AT382">
        <f t="shared" si="18"/>
        <v>0</v>
      </c>
      <c r="AU382">
        <f t="shared" si="18"/>
        <v>0</v>
      </c>
      <c r="AV382">
        <f t="shared" si="18"/>
        <v>0</v>
      </c>
      <c r="AW382">
        <f t="shared" si="18"/>
        <v>0</v>
      </c>
      <c r="AX382">
        <f t="shared" si="18"/>
        <v>0</v>
      </c>
      <c r="AY382">
        <f t="shared" si="18"/>
        <v>0</v>
      </c>
      <c r="AZ382">
        <f t="shared" si="18"/>
        <v>0</v>
      </c>
      <c r="BA382">
        <f t="shared" si="18"/>
        <v>0</v>
      </c>
      <c r="BB382">
        <f t="shared" si="18"/>
        <v>0</v>
      </c>
      <c r="BC382">
        <f t="shared" si="18"/>
        <v>0</v>
      </c>
      <c r="BD382">
        <f t="shared" si="18"/>
        <v>0</v>
      </c>
      <c r="BE382">
        <f t="shared" si="18"/>
        <v>0</v>
      </c>
      <c r="BF382">
        <f t="shared" si="18"/>
        <v>1</v>
      </c>
      <c r="BG382">
        <f t="shared" si="18"/>
        <v>0</v>
      </c>
      <c r="BH382">
        <f t="shared" si="18"/>
        <v>0</v>
      </c>
      <c r="BI382">
        <f t="shared" si="18"/>
        <v>1</v>
      </c>
      <c r="BJ382">
        <f t="shared" si="18"/>
        <v>0</v>
      </c>
      <c r="BK382">
        <f t="shared" si="18"/>
        <v>0</v>
      </c>
      <c r="BL382">
        <f t="shared" si="18"/>
        <v>0</v>
      </c>
      <c r="BM382">
        <f t="shared" si="18"/>
        <v>0</v>
      </c>
      <c r="BN382">
        <f t="shared" si="18"/>
        <v>0</v>
      </c>
      <c r="BO382">
        <f t="shared" si="18"/>
        <v>1</v>
      </c>
      <c r="BP382">
        <f t="shared" si="19"/>
        <v>0</v>
      </c>
      <c r="BQ382">
        <f t="shared" si="19"/>
        <v>0</v>
      </c>
      <c r="BR382">
        <f t="shared" si="19"/>
        <v>0</v>
      </c>
      <c r="BS382">
        <f t="shared" si="19"/>
        <v>0</v>
      </c>
      <c r="BT382">
        <f t="shared" si="19"/>
        <v>0</v>
      </c>
      <c r="BU382">
        <f t="shared" si="19"/>
        <v>0</v>
      </c>
      <c r="BV382">
        <f t="shared" si="19"/>
        <v>0</v>
      </c>
      <c r="BW382">
        <f t="shared" si="19"/>
        <v>0</v>
      </c>
      <c r="BX382">
        <f t="shared" si="19"/>
        <v>0</v>
      </c>
      <c r="BY382">
        <f t="shared" si="19"/>
        <v>0</v>
      </c>
      <c r="BZ382">
        <f t="shared" si="19"/>
        <v>0</v>
      </c>
      <c r="CA382">
        <f t="shared" si="19"/>
        <v>0</v>
      </c>
      <c r="CB382">
        <f t="shared" si="19"/>
        <v>0</v>
      </c>
    </row>
    <row r="383" spans="2:80" x14ac:dyDescent="0.2">
      <c r="B383">
        <v>124</v>
      </c>
      <c r="C383">
        <f t="shared" si="1"/>
        <v>0</v>
      </c>
      <c r="D383">
        <f t="shared" si="18"/>
        <v>0</v>
      </c>
      <c r="E383">
        <f t="shared" si="18"/>
        <v>0</v>
      </c>
      <c r="F383">
        <f t="shared" si="18"/>
        <v>0</v>
      </c>
      <c r="G383">
        <f t="shared" si="18"/>
        <v>0</v>
      </c>
      <c r="H383">
        <f t="shared" si="18"/>
        <v>1</v>
      </c>
      <c r="I383">
        <f t="shared" si="18"/>
        <v>0</v>
      </c>
      <c r="J383">
        <f t="shared" si="18"/>
        <v>0</v>
      </c>
      <c r="K383">
        <f t="shared" si="18"/>
        <v>0</v>
      </c>
      <c r="L383">
        <f t="shared" si="18"/>
        <v>0</v>
      </c>
      <c r="M383">
        <f t="shared" si="18"/>
        <v>0</v>
      </c>
      <c r="N383">
        <f t="shared" si="18"/>
        <v>0</v>
      </c>
      <c r="O383">
        <f t="shared" si="18"/>
        <v>0</v>
      </c>
      <c r="P383">
        <f t="shared" si="18"/>
        <v>0</v>
      </c>
      <c r="Q383">
        <f t="shared" si="18"/>
        <v>0</v>
      </c>
      <c r="R383">
        <f t="shared" si="18"/>
        <v>0</v>
      </c>
      <c r="S383">
        <f t="shared" si="18"/>
        <v>1</v>
      </c>
      <c r="T383">
        <f t="shared" si="18"/>
        <v>0</v>
      </c>
      <c r="U383">
        <f t="shared" si="18"/>
        <v>0</v>
      </c>
      <c r="V383">
        <f t="shared" si="18"/>
        <v>0</v>
      </c>
      <c r="W383">
        <f t="shared" si="18"/>
        <v>0</v>
      </c>
      <c r="X383">
        <f t="shared" si="18"/>
        <v>0</v>
      </c>
      <c r="Y383">
        <f t="shared" si="18"/>
        <v>0</v>
      </c>
      <c r="Z383">
        <f t="shared" si="18"/>
        <v>0</v>
      </c>
      <c r="AA383">
        <f t="shared" si="18"/>
        <v>0</v>
      </c>
      <c r="AB383">
        <f t="shared" si="18"/>
        <v>1</v>
      </c>
      <c r="AC383">
        <f t="shared" si="18"/>
        <v>0</v>
      </c>
      <c r="AD383">
        <f t="shared" si="18"/>
        <v>0</v>
      </c>
      <c r="AE383">
        <f t="shared" si="18"/>
        <v>0</v>
      </c>
      <c r="AF383">
        <f t="shared" si="18"/>
        <v>0</v>
      </c>
      <c r="AG383">
        <f t="shared" si="18"/>
        <v>0</v>
      </c>
      <c r="AH383">
        <f t="shared" si="18"/>
        <v>0</v>
      </c>
      <c r="AI383">
        <f t="shared" si="18"/>
        <v>1</v>
      </c>
      <c r="AJ383">
        <f t="shared" si="18"/>
        <v>1</v>
      </c>
      <c r="AK383">
        <f t="shared" si="18"/>
        <v>0</v>
      </c>
      <c r="AL383">
        <f t="shared" si="18"/>
        <v>0</v>
      </c>
      <c r="AM383">
        <f t="shared" si="18"/>
        <v>1</v>
      </c>
      <c r="AN383">
        <f t="shared" si="18"/>
        <v>0</v>
      </c>
      <c r="AO383">
        <f t="shared" si="18"/>
        <v>0</v>
      </c>
      <c r="AP383">
        <f t="shared" si="18"/>
        <v>0</v>
      </c>
      <c r="AQ383">
        <f t="shared" si="18"/>
        <v>0</v>
      </c>
      <c r="AR383">
        <f t="shared" si="18"/>
        <v>0</v>
      </c>
      <c r="AS383">
        <f t="shared" si="18"/>
        <v>0</v>
      </c>
      <c r="AT383">
        <f t="shared" si="18"/>
        <v>0</v>
      </c>
      <c r="AU383">
        <f t="shared" si="18"/>
        <v>0</v>
      </c>
      <c r="AV383">
        <f t="shared" si="18"/>
        <v>0</v>
      </c>
      <c r="AW383">
        <f t="shared" si="18"/>
        <v>0</v>
      </c>
      <c r="AX383">
        <f t="shared" si="18"/>
        <v>0</v>
      </c>
      <c r="AY383">
        <f t="shared" si="18"/>
        <v>0</v>
      </c>
      <c r="AZ383">
        <f t="shared" si="18"/>
        <v>0</v>
      </c>
      <c r="BA383">
        <f t="shared" si="18"/>
        <v>0</v>
      </c>
      <c r="BB383">
        <f t="shared" si="18"/>
        <v>0</v>
      </c>
      <c r="BC383">
        <f t="shared" si="18"/>
        <v>0</v>
      </c>
      <c r="BD383">
        <f t="shared" si="18"/>
        <v>1</v>
      </c>
      <c r="BE383">
        <f t="shared" si="18"/>
        <v>0</v>
      </c>
      <c r="BF383">
        <f t="shared" si="18"/>
        <v>0</v>
      </c>
      <c r="BG383">
        <f t="shared" si="18"/>
        <v>0</v>
      </c>
      <c r="BH383">
        <f t="shared" si="18"/>
        <v>1</v>
      </c>
      <c r="BI383">
        <f t="shared" si="18"/>
        <v>0</v>
      </c>
      <c r="BJ383">
        <f t="shared" si="18"/>
        <v>0</v>
      </c>
      <c r="BK383">
        <f t="shared" si="18"/>
        <v>0</v>
      </c>
      <c r="BL383">
        <f t="shared" si="18"/>
        <v>0</v>
      </c>
      <c r="BM383">
        <f t="shared" si="18"/>
        <v>0</v>
      </c>
      <c r="BN383">
        <f t="shared" si="18"/>
        <v>0</v>
      </c>
      <c r="BO383">
        <f t="shared" si="18"/>
        <v>1</v>
      </c>
      <c r="BP383">
        <f t="shared" si="19"/>
        <v>0</v>
      </c>
      <c r="BQ383">
        <f t="shared" si="19"/>
        <v>0</v>
      </c>
      <c r="BR383">
        <f t="shared" si="19"/>
        <v>0</v>
      </c>
      <c r="BS383">
        <f t="shared" si="19"/>
        <v>0</v>
      </c>
      <c r="BT383">
        <f t="shared" si="19"/>
        <v>0</v>
      </c>
      <c r="BU383">
        <f t="shared" si="19"/>
        <v>0</v>
      </c>
      <c r="BV383">
        <f t="shared" si="19"/>
        <v>0</v>
      </c>
      <c r="BW383">
        <f t="shared" si="19"/>
        <v>0</v>
      </c>
      <c r="BX383">
        <f t="shared" si="19"/>
        <v>0</v>
      </c>
      <c r="BY383">
        <f t="shared" si="19"/>
        <v>0</v>
      </c>
      <c r="BZ383">
        <f t="shared" si="19"/>
        <v>0</v>
      </c>
      <c r="CA383">
        <f t="shared" si="19"/>
        <v>0</v>
      </c>
      <c r="CB383">
        <f t="shared" si="19"/>
        <v>0</v>
      </c>
    </row>
    <row r="384" spans="2:80" x14ac:dyDescent="0.2">
      <c r="B384">
        <v>125</v>
      </c>
      <c r="C384">
        <f t="shared" si="1"/>
        <v>1</v>
      </c>
      <c r="D384">
        <f t="shared" si="18"/>
        <v>0</v>
      </c>
      <c r="E384">
        <f t="shared" si="18"/>
        <v>0</v>
      </c>
      <c r="F384">
        <f t="shared" si="18"/>
        <v>0</v>
      </c>
      <c r="G384">
        <f t="shared" si="18"/>
        <v>0</v>
      </c>
      <c r="H384">
        <f t="shared" si="18"/>
        <v>1</v>
      </c>
      <c r="I384">
        <f t="shared" si="18"/>
        <v>0</v>
      </c>
      <c r="J384">
        <f t="shared" si="18"/>
        <v>0</v>
      </c>
      <c r="K384">
        <f t="shared" si="18"/>
        <v>0</v>
      </c>
      <c r="L384">
        <f t="shared" si="18"/>
        <v>0</v>
      </c>
      <c r="M384">
        <f t="shared" si="18"/>
        <v>0</v>
      </c>
      <c r="N384">
        <f t="shared" si="18"/>
        <v>0</v>
      </c>
      <c r="O384">
        <f t="shared" si="18"/>
        <v>0</v>
      </c>
      <c r="P384">
        <f t="shared" si="18"/>
        <v>0</v>
      </c>
      <c r="Q384">
        <f t="shared" si="18"/>
        <v>0</v>
      </c>
      <c r="R384">
        <f t="shared" si="18"/>
        <v>0</v>
      </c>
      <c r="S384">
        <f t="shared" si="18"/>
        <v>0</v>
      </c>
      <c r="T384">
        <f t="shared" si="18"/>
        <v>0</v>
      </c>
      <c r="U384">
        <f t="shared" si="18"/>
        <v>0</v>
      </c>
      <c r="V384">
        <f t="shared" si="18"/>
        <v>0</v>
      </c>
      <c r="W384">
        <f t="shared" si="18"/>
        <v>0</v>
      </c>
      <c r="X384">
        <f t="shared" si="18"/>
        <v>0</v>
      </c>
      <c r="Y384">
        <f t="shared" si="18"/>
        <v>0</v>
      </c>
      <c r="Z384">
        <f t="shared" si="18"/>
        <v>0</v>
      </c>
      <c r="AA384">
        <f t="shared" si="18"/>
        <v>0</v>
      </c>
      <c r="AB384">
        <f t="shared" si="18"/>
        <v>0</v>
      </c>
      <c r="AC384">
        <f t="shared" si="18"/>
        <v>1</v>
      </c>
      <c r="AD384">
        <f t="shared" si="18"/>
        <v>0</v>
      </c>
      <c r="AE384">
        <f t="shared" si="18"/>
        <v>0</v>
      </c>
      <c r="AF384">
        <f t="shared" si="18"/>
        <v>0</v>
      </c>
      <c r="AG384">
        <f t="shared" si="18"/>
        <v>0</v>
      </c>
      <c r="AH384">
        <f t="shared" si="18"/>
        <v>1</v>
      </c>
      <c r="AI384">
        <f t="shared" si="18"/>
        <v>0</v>
      </c>
      <c r="AJ384">
        <f t="shared" si="18"/>
        <v>0</v>
      </c>
      <c r="AK384">
        <f t="shared" si="18"/>
        <v>0</v>
      </c>
      <c r="AL384">
        <f t="shared" si="18"/>
        <v>0</v>
      </c>
      <c r="AM384">
        <f t="shared" si="18"/>
        <v>1</v>
      </c>
      <c r="AN384">
        <f t="shared" si="18"/>
        <v>0</v>
      </c>
      <c r="AO384">
        <f t="shared" si="18"/>
        <v>0</v>
      </c>
      <c r="AP384">
        <f t="shared" si="18"/>
        <v>1</v>
      </c>
      <c r="AQ384">
        <f t="shared" si="18"/>
        <v>0</v>
      </c>
      <c r="AR384">
        <f t="shared" si="18"/>
        <v>0</v>
      </c>
      <c r="AS384">
        <f t="shared" si="18"/>
        <v>0</v>
      </c>
      <c r="AT384">
        <f t="shared" si="18"/>
        <v>0</v>
      </c>
      <c r="AU384">
        <f t="shared" si="18"/>
        <v>1</v>
      </c>
      <c r="AV384">
        <f t="shared" si="18"/>
        <v>0</v>
      </c>
      <c r="AW384">
        <f t="shared" si="18"/>
        <v>0</v>
      </c>
      <c r="AX384">
        <f t="shared" si="18"/>
        <v>0</v>
      </c>
      <c r="AY384">
        <f t="shared" si="18"/>
        <v>0</v>
      </c>
      <c r="AZ384">
        <f t="shared" si="18"/>
        <v>0</v>
      </c>
      <c r="BA384">
        <f t="shared" si="18"/>
        <v>0</v>
      </c>
      <c r="BB384">
        <f t="shared" si="18"/>
        <v>0</v>
      </c>
      <c r="BC384">
        <f t="shared" si="18"/>
        <v>0</v>
      </c>
      <c r="BD384">
        <f t="shared" si="18"/>
        <v>0</v>
      </c>
      <c r="BE384">
        <f t="shared" si="18"/>
        <v>0</v>
      </c>
      <c r="BF384">
        <f t="shared" si="18"/>
        <v>0</v>
      </c>
      <c r="BG384">
        <f t="shared" si="18"/>
        <v>0</v>
      </c>
      <c r="BH384">
        <f t="shared" si="18"/>
        <v>0</v>
      </c>
      <c r="BI384">
        <f t="shared" si="18"/>
        <v>1</v>
      </c>
      <c r="BJ384">
        <f t="shared" si="18"/>
        <v>0</v>
      </c>
      <c r="BK384">
        <f t="shared" si="18"/>
        <v>0</v>
      </c>
      <c r="BL384">
        <f t="shared" si="18"/>
        <v>1</v>
      </c>
      <c r="BM384">
        <f t="shared" si="18"/>
        <v>0</v>
      </c>
      <c r="BN384">
        <f t="shared" si="18"/>
        <v>0</v>
      </c>
      <c r="BO384">
        <f t="shared" si="18"/>
        <v>1</v>
      </c>
      <c r="BP384">
        <f t="shared" si="19"/>
        <v>1</v>
      </c>
      <c r="BQ384">
        <f t="shared" si="19"/>
        <v>0</v>
      </c>
      <c r="BR384">
        <f t="shared" si="19"/>
        <v>0</v>
      </c>
      <c r="BS384">
        <f t="shared" si="19"/>
        <v>0</v>
      </c>
      <c r="BT384">
        <f t="shared" si="19"/>
        <v>0</v>
      </c>
      <c r="BU384">
        <f t="shared" si="19"/>
        <v>0</v>
      </c>
      <c r="BV384">
        <f t="shared" si="19"/>
        <v>0</v>
      </c>
      <c r="BW384">
        <f t="shared" si="19"/>
        <v>0</v>
      </c>
      <c r="BX384">
        <f t="shared" si="19"/>
        <v>0</v>
      </c>
      <c r="BY384">
        <f t="shared" si="19"/>
        <v>0</v>
      </c>
      <c r="BZ384">
        <f t="shared" si="19"/>
        <v>0</v>
      </c>
      <c r="CA384">
        <f t="shared" si="19"/>
        <v>0</v>
      </c>
      <c r="CB384">
        <f t="shared" si="19"/>
        <v>0</v>
      </c>
    </row>
    <row r="385" spans="2:80" x14ac:dyDescent="0.2">
      <c r="B385">
        <v>126</v>
      </c>
      <c r="C385">
        <f t="shared" si="1"/>
        <v>1</v>
      </c>
      <c r="D385">
        <f t="shared" si="18"/>
        <v>0</v>
      </c>
      <c r="E385">
        <f t="shared" si="18"/>
        <v>0</v>
      </c>
      <c r="F385">
        <f t="shared" si="18"/>
        <v>0</v>
      </c>
      <c r="G385">
        <f t="shared" si="18"/>
        <v>0</v>
      </c>
      <c r="H385">
        <f t="shared" si="18"/>
        <v>1</v>
      </c>
      <c r="I385">
        <f t="shared" ref="D385:BO389" si="20">IF(I132&gt;0,1,0)</f>
        <v>0</v>
      </c>
      <c r="J385">
        <f t="shared" si="20"/>
        <v>0</v>
      </c>
      <c r="K385">
        <f t="shared" si="20"/>
        <v>0</v>
      </c>
      <c r="L385">
        <f t="shared" si="20"/>
        <v>0</v>
      </c>
      <c r="M385">
        <f t="shared" si="20"/>
        <v>0</v>
      </c>
      <c r="N385">
        <f t="shared" si="20"/>
        <v>0</v>
      </c>
      <c r="O385">
        <f t="shared" si="20"/>
        <v>0</v>
      </c>
      <c r="P385">
        <f t="shared" si="20"/>
        <v>0</v>
      </c>
      <c r="Q385">
        <f t="shared" si="20"/>
        <v>0</v>
      </c>
      <c r="R385">
        <f t="shared" si="20"/>
        <v>0</v>
      </c>
      <c r="S385">
        <f t="shared" si="18"/>
        <v>0</v>
      </c>
      <c r="T385">
        <f t="shared" si="18"/>
        <v>0</v>
      </c>
      <c r="U385">
        <f t="shared" si="18"/>
        <v>0</v>
      </c>
      <c r="V385">
        <f t="shared" si="18"/>
        <v>0</v>
      </c>
      <c r="W385">
        <f t="shared" si="18"/>
        <v>0</v>
      </c>
      <c r="X385">
        <f t="shared" si="18"/>
        <v>0</v>
      </c>
      <c r="Y385">
        <f t="shared" si="18"/>
        <v>0</v>
      </c>
      <c r="Z385">
        <f t="shared" si="18"/>
        <v>0</v>
      </c>
      <c r="AA385">
        <f t="shared" si="18"/>
        <v>0</v>
      </c>
      <c r="AB385">
        <f t="shared" si="18"/>
        <v>1</v>
      </c>
      <c r="AC385">
        <f t="shared" si="18"/>
        <v>1</v>
      </c>
      <c r="AD385">
        <f t="shared" si="18"/>
        <v>0</v>
      </c>
      <c r="AE385">
        <f t="shared" si="18"/>
        <v>0</v>
      </c>
      <c r="AF385">
        <f t="shared" si="18"/>
        <v>0</v>
      </c>
      <c r="AG385">
        <f t="shared" si="18"/>
        <v>0</v>
      </c>
      <c r="AH385">
        <f t="shared" si="18"/>
        <v>1</v>
      </c>
      <c r="AI385">
        <f t="shared" si="18"/>
        <v>1</v>
      </c>
      <c r="AJ385">
        <f t="shared" si="18"/>
        <v>1</v>
      </c>
      <c r="AK385">
        <f t="shared" si="18"/>
        <v>1</v>
      </c>
      <c r="AL385">
        <f t="shared" si="18"/>
        <v>0</v>
      </c>
      <c r="AM385">
        <f t="shared" si="18"/>
        <v>1</v>
      </c>
      <c r="AN385">
        <f t="shared" si="18"/>
        <v>0</v>
      </c>
      <c r="AO385">
        <f t="shared" si="18"/>
        <v>0</v>
      </c>
      <c r="AP385">
        <f t="shared" si="18"/>
        <v>1</v>
      </c>
      <c r="AQ385">
        <f t="shared" si="18"/>
        <v>0</v>
      </c>
      <c r="AR385">
        <f t="shared" si="18"/>
        <v>0</v>
      </c>
      <c r="AS385">
        <f t="shared" si="18"/>
        <v>0</v>
      </c>
      <c r="AT385">
        <f t="shared" si="18"/>
        <v>0</v>
      </c>
      <c r="AU385">
        <f t="shared" si="18"/>
        <v>1</v>
      </c>
      <c r="AV385">
        <f t="shared" si="18"/>
        <v>0</v>
      </c>
      <c r="AW385">
        <f t="shared" si="18"/>
        <v>0</v>
      </c>
      <c r="AX385">
        <f t="shared" si="18"/>
        <v>0</v>
      </c>
      <c r="AY385">
        <f t="shared" si="18"/>
        <v>0</v>
      </c>
      <c r="AZ385">
        <f t="shared" si="18"/>
        <v>0</v>
      </c>
      <c r="BA385">
        <f t="shared" si="18"/>
        <v>0</v>
      </c>
      <c r="BB385">
        <f t="shared" si="18"/>
        <v>0</v>
      </c>
      <c r="BC385">
        <f t="shared" si="18"/>
        <v>0</v>
      </c>
      <c r="BD385">
        <f t="shared" si="18"/>
        <v>0</v>
      </c>
      <c r="BE385">
        <f t="shared" si="18"/>
        <v>1</v>
      </c>
      <c r="BF385">
        <f t="shared" si="18"/>
        <v>0</v>
      </c>
      <c r="BG385">
        <f t="shared" si="18"/>
        <v>0</v>
      </c>
      <c r="BH385">
        <f t="shared" si="18"/>
        <v>0</v>
      </c>
      <c r="BI385">
        <f t="shared" si="18"/>
        <v>1</v>
      </c>
      <c r="BJ385">
        <f t="shared" si="18"/>
        <v>0</v>
      </c>
      <c r="BK385">
        <f t="shared" si="18"/>
        <v>1</v>
      </c>
      <c r="BL385">
        <f t="shared" si="18"/>
        <v>0</v>
      </c>
      <c r="BM385">
        <f t="shared" si="18"/>
        <v>0</v>
      </c>
      <c r="BN385">
        <f t="shared" si="18"/>
        <v>0</v>
      </c>
      <c r="BO385">
        <f t="shared" ref="BO385:BT388" si="21">IF(BO132&gt;0,1,0)</f>
        <v>1</v>
      </c>
      <c r="BP385">
        <f t="shared" si="21"/>
        <v>0</v>
      </c>
      <c r="BQ385">
        <f t="shared" si="21"/>
        <v>0</v>
      </c>
      <c r="BR385">
        <f t="shared" si="21"/>
        <v>0</v>
      </c>
      <c r="BS385">
        <f t="shared" si="21"/>
        <v>0</v>
      </c>
      <c r="BT385">
        <f t="shared" si="21"/>
        <v>0</v>
      </c>
      <c r="BU385">
        <f t="shared" si="19"/>
        <v>1</v>
      </c>
      <c r="BV385">
        <f t="shared" si="19"/>
        <v>0</v>
      </c>
      <c r="BW385">
        <f t="shared" si="19"/>
        <v>0</v>
      </c>
      <c r="BX385">
        <f t="shared" si="19"/>
        <v>0</v>
      </c>
      <c r="BY385">
        <f t="shared" si="19"/>
        <v>0</v>
      </c>
      <c r="BZ385">
        <f t="shared" si="19"/>
        <v>0</v>
      </c>
      <c r="CA385">
        <f t="shared" si="19"/>
        <v>0</v>
      </c>
      <c r="CB385">
        <f t="shared" si="19"/>
        <v>0</v>
      </c>
    </row>
    <row r="386" spans="2:80" x14ac:dyDescent="0.2">
      <c r="B386">
        <v>127</v>
      </c>
      <c r="C386">
        <f t="shared" si="1"/>
        <v>1</v>
      </c>
      <c r="D386">
        <f t="shared" si="20"/>
        <v>0</v>
      </c>
      <c r="E386">
        <f t="shared" si="20"/>
        <v>0</v>
      </c>
      <c r="F386">
        <f t="shared" si="20"/>
        <v>0</v>
      </c>
      <c r="G386">
        <f t="shared" si="20"/>
        <v>1</v>
      </c>
      <c r="H386">
        <f t="shared" si="20"/>
        <v>1</v>
      </c>
      <c r="I386">
        <f t="shared" si="20"/>
        <v>0</v>
      </c>
      <c r="J386">
        <f t="shared" si="20"/>
        <v>0</v>
      </c>
      <c r="K386">
        <f t="shared" si="20"/>
        <v>0</v>
      </c>
      <c r="L386">
        <f t="shared" si="20"/>
        <v>0</v>
      </c>
      <c r="M386">
        <f t="shared" si="20"/>
        <v>0</v>
      </c>
      <c r="N386">
        <f t="shared" si="20"/>
        <v>0</v>
      </c>
      <c r="O386">
        <f t="shared" si="20"/>
        <v>0</v>
      </c>
      <c r="P386">
        <f t="shared" si="20"/>
        <v>0</v>
      </c>
      <c r="Q386">
        <f t="shared" si="20"/>
        <v>0</v>
      </c>
      <c r="R386">
        <f t="shared" si="20"/>
        <v>0</v>
      </c>
      <c r="S386">
        <f t="shared" si="20"/>
        <v>0</v>
      </c>
      <c r="T386">
        <f t="shared" si="20"/>
        <v>0</v>
      </c>
      <c r="U386">
        <f t="shared" si="20"/>
        <v>0</v>
      </c>
      <c r="V386">
        <f t="shared" si="20"/>
        <v>0</v>
      </c>
      <c r="W386">
        <f t="shared" si="20"/>
        <v>0</v>
      </c>
      <c r="X386">
        <f t="shared" si="20"/>
        <v>0</v>
      </c>
      <c r="Y386">
        <f t="shared" si="20"/>
        <v>0</v>
      </c>
      <c r="Z386">
        <f t="shared" si="20"/>
        <v>0</v>
      </c>
      <c r="AA386">
        <f t="shared" si="20"/>
        <v>0</v>
      </c>
      <c r="AB386">
        <f t="shared" si="20"/>
        <v>1</v>
      </c>
      <c r="AC386">
        <f t="shared" si="20"/>
        <v>1</v>
      </c>
      <c r="AD386">
        <f t="shared" si="20"/>
        <v>0</v>
      </c>
      <c r="AE386">
        <f t="shared" si="20"/>
        <v>1</v>
      </c>
      <c r="AF386">
        <f t="shared" si="20"/>
        <v>0</v>
      </c>
      <c r="AG386">
        <f t="shared" si="20"/>
        <v>0</v>
      </c>
      <c r="AH386">
        <f t="shared" si="20"/>
        <v>1</v>
      </c>
      <c r="AI386">
        <f t="shared" si="20"/>
        <v>0</v>
      </c>
      <c r="AJ386">
        <f t="shared" si="20"/>
        <v>0</v>
      </c>
      <c r="AK386">
        <f t="shared" si="20"/>
        <v>0</v>
      </c>
      <c r="AL386">
        <f t="shared" si="20"/>
        <v>0</v>
      </c>
      <c r="AM386">
        <f t="shared" si="20"/>
        <v>1</v>
      </c>
      <c r="AN386">
        <f t="shared" si="20"/>
        <v>0</v>
      </c>
      <c r="AO386">
        <f t="shared" si="20"/>
        <v>0</v>
      </c>
      <c r="AP386">
        <f t="shared" si="20"/>
        <v>0</v>
      </c>
      <c r="AQ386">
        <f t="shared" si="20"/>
        <v>0</v>
      </c>
      <c r="AR386">
        <f t="shared" si="20"/>
        <v>0</v>
      </c>
      <c r="AS386">
        <f t="shared" si="20"/>
        <v>0</v>
      </c>
      <c r="AT386">
        <f t="shared" si="20"/>
        <v>0</v>
      </c>
      <c r="AU386">
        <f t="shared" si="20"/>
        <v>1</v>
      </c>
      <c r="AV386">
        <f t="shared" si="20"/>
        <v>0</v>
      </c>
      <c r="AW386">
        <f t="shared" si="20"/>
        <v>0</v>
      </c>
      <c r="AX386">
        <f t="shared" si="20"/>
        <v>0</v>
      </c>
      <c r="AY386">
        <f t="shared" si="20"/>
        <v>0</v>
      </c>
      <c r="AZ386">
        <f t="shared" si="20"/>
        <v>0</v>
      </c>
      <c r="BA386">
        <f t="shared" si="20"/>
        <v>0</v>
      </c>
      <c r="BB386">
        <f t="shared" si="20"/>
        <v>0</v>
      </c>
      <c r="BC386">
        <f t="shared" si="20"/>
        <v>0</v>
      </c>
      <c r="BD386">
        <f t="shared" si="20"/>
        <v>0</v>
      </c>
      <c r="BE386">
        <f t="shared" si="20"/>
        <v>0</v>
      </c>
      <c r="BF386">
        <f t="shared" si="20"/>
        <v>1</v>
      </c>
      <c r="BG386">
        <f t="shared" si="20"/>
        <v>0</v>
      </c>
      <c r="BH386">
        <f t="shared" si="20"/>
        <v>0</v>
      </c>
      <c r="BI386">
        <f t="shared" si="20"/>
        <v>1</v>
      </c>
      <c r="BJ386">
        <f t="shared" si="20"/>
        <v>0</v>
      </c>
      <c r="BK386">
        <f t="shared" si="20"/>
        <v>0</v>
      </c>
      <c r="BL386">
        <f t="shared" si="20"/>
        <v>0</v>
      </c>
      <c r="BM386">
        <f t="shared" si="20"/>
        <v>0</v>
      </c>
      <c r="BN386">
        <f t="shared" si="20"/>
        <v>0</v>
      </c>
      <c r="BO386">
        <f t="shared" si="20"/>
        <v>1</v>
      </c>
      <c r="BP386">
        <f t="shared" si="21"/>
        <v>1</v>
      </c>
      <c r="BQ386">
        <f t="shared" si="21"/>
        <v>0</v>
      </c>
      <c r="BR386">
        <f t="shared" si="21"/>
        <v>0</v>
      </c>
      <c r="BS386">
        <f t="shared" si="21"/>
        <v>0</v>
      </c>
      <c r="BT386">
        <f t="shared" si="21"/>
        <v>1</v>
      </c>
      <c r="BU386">
        <f t="shared" si="19"/>
        <v>0</v>
      </c>
      <c r="BV386">
        <f t="shared" si="19"/>
        <v>0</v>
      </c>
      <c r="BW386">
        <f t="shared" si="19"/>
        <v>0</v>
      </c>
      <c r="BX386">
        <f t="shared" si="19"/>
        <v>0</v>
      </c>
      <c r="BY386">
        <f t="shared" si="19"/>
        <v>0</v>
      </c>
      <c r="BZ386">
        <f t="shared" si="19"/>
        <v>0</v>
      </c>
      <c r="CA386">
        <f t="shared" si="19"/>
        <v>0</v>
      </c>
      <c r="CB386">
        <f t="shared" si="19"/>
        <v>0</v>
      </c>
    </row>
    <row r="387" spans="2:80" x14ac:dyDescent="0.2">
      <c r="B387">
        <v>128</v>
      </c>
      <c r="C387">
        <f t="shared" si="1"/>
        <v>0</v>
      </c>
      <c r="D387">
        <f t="shared" si="20"/>
        <v>1</v>
      </c>
      <c r="E387">
        <f t="shared" si="20"/>
        <v>0</v>
      </c>
      <c r="F387">
        <f t="shared" si="20"/>
        <v>1</v>
      </c>
      <c r="G387">
        <f t="shared" si="20"/>
        <v>0</v>
      </c>
      <c r="H387">
        <f t="shared" si="20"/>
        <v>1</v>
      </c>
      <c r="I387">
        <f t="shared" si="20"/>
        <v>0</v>
      </c>
      <c r="J387">
        <f t="shared" si="20"/>
        <v>0</v>
      </c>
      <c r="K387">
        <f t="shared" si="20"/>
        <v>0</v>
      </c>
      <c r="L387">
        <f t="shared" si="20"/>
        <v>0</v>
      </c>
      <c r="M387">
        <f t="shared" si="20"/>
        <v>0</v>
      </c>
      <c r="N387">
        <f t="shared" si="20"/>
        <v>0</v>
      </c>
      <c r="O387">
        <f t="shared" si="20"/>
        <v>0</v>
      </c>
      <c r="P387">
        <f t="shared" si="20"/>
        <v>0</v>
      </c>
      <c r="Q387">
        <f t="shared" si="20"/>
        <v>0</v>
      </c>
      <c r="R387">
        <f t="shared" si="20"/>
        <v>0</v>
      </c>
      <c r="S387">
        <f t="shared" si="20"/>
        <v>0</v>
      </c>
      <c r="T387">
        <f t="shared" si="20"/>
        <v>0</v>
      </c>
      <c r="U387">
        <f t="shared" si="20"/>
        <v>0</v>
      </c>
      <c r="V387">
        <f t="shared" si="20"/>
        <v>0</v>
      </c>
      <c r="W387">
        <f t="shared" si="20"/>
        <v>0</v>
      </c>
      <c r="X387">
        <f t="shared" si="20"/>
        <v>0</v>
      </c>
      <c r="Y387">
        <f t="shared" si="20"/>
        <v>0</v>
      </c>
      <c r="Z387">
        <f t="shared" si="20"/>
        <v>0</v>
      </c>
      <c r="AA387">
        <f t="shared" si="20"/>
        <v>0</v>
      </c>
      <c r="AB387">
        <f t="shared" si="20"/>
        <v>1</v>
      </c>
      <c r="AC387">
        <f t="shared" si="20"/>
        <v>1</v>
      </c>
      <c r="AD387">
        <f t="shared" si="20"/>
        <v>0</v>
      </c>
      <c r="AE387">
        <f t="shared" si="20"/>
        <v>0</v>
      </c>
      <c r="AF387">
        <f t="shared" si="20"/>
        <v>0</v>
      </c>
      <c r="AG387">
        <f t="shared" si="20"/>
        <v>0</v>
      </c>
      <c r="AH387">
        <f t="shared" si="20"/>
        <v>1</v>
      </c>
      <c r="AI387">
        <f t="shared" si="20"/>
        <v>0</v>
      </c>
      <c r="AJ387">
        <f t="shared" si="20"/>
        <v>0</v>
      </c>
      <c r="AK387">
        <f t="shared" si="20"/>
        <v>1</v>
      </c>
      <c r="AL387">
        <f t="shared" si="20"/>
        <v>0</v>
      </c>
      <c r="AM387">
        <f t="shared" si="20"/>
        <v>1</v>
      </c>
      <c r="AN387">
        <f t="shared" si="20"/>
        <v>0</v>
      </c>
      <c r="AO387">
        <f t="shared" si="20"/>
        <v>0</v>
      </c>
      <c r="AP387">
        <f t="shared" si="20"/>
        <v>0</v>
      </c>
      <c r="AQ387">
        <f t="shared" si="20"/>
        <v>0</v>
      </c>
      <c r="AR387">
        <f t="shared" si="20"/>
        <v>0</v>
      </c>
      <c r="AS387">
        <f t="shared" si="20"/>
        <v>0</v>
      </c>
      <c r="AT387">
        <f t="shared" si="20"/>
        <v>0</v>
      </c>
      <c r="AU387">
        <f t="shared" si="20"/>
        <v>1</v>
      </c>
      <c r="AV387">
        <f t="shared" si="20"/>
        <v>0</v>
      </c>
      <c r="AW387">
        <f t="shared" si="20"/>
        <v>0</v>
      </c>
      <c r="AX387">
        <f t="shared" si="20"/>
        <v>0</v>
      </c>
      <c r="AY387">
        <f t="shared" si="20"/>
        <v>0</v>
      </c>
      <c r="AZ387">
        <f t="shared" si="20"/>
        <v>0</v>
      </c>
      <c r="BA387">
        <f t="shared" si="20"/>
        <v>0</v>
      </c>
      <c r="BB387">
        <f t="shared" si="20"/>
        <v>0</v>
      </c>
      <c r="BC387">
        <f t="shared" si="20"/>
        <v>0</v>
      </c>
      <c r="BD387">
        <f t="shared" si="20"/>
        <v>1</v>
      </c>
      <c r="BE387">
        <f t="shared" si="20"/>
        <v>0</v>
      </c>
      <c r="BF387">
        <f t="shared" si="20"/>
        <v>1</v>
      </c>
      <c r="BG387">
        <f t="shared" si="20"/>
        <v>0</v>
      </c>
      <c r="BH387">
        <f t="shared" si="20"/>
        <v>0</v>
      </c>
      <c r="BI387">
        <f t="shared" si="20"/>
        <v>1</v>
      </c>
      <c r="BJ387">
        <f t="shared" si="20"/>
        <v>0</v>
      </c>
      <c r="BK387">
        <f t="shared" si="20"/>
        <v>0</v>
      </c>
      <c r="BL387">
        <f t="shared" si="20"/>
        <v>0</v>
      </c>
      <c r="BM387">
        <f t="shared" si="20"/>
        <v>0</v>
      </c>
      <c r="BN387">
        <f t="shared" si="20"/>
        <v>0</v>
      </c>
      <c r="BO387">
        <f t="shared" si="20"/>
        <v>1</v>
      </c>
      <c r="BP387">
        <f t="shared" si="21"/>
        <v>1</v>
      </c>
      <c r="BQ387">
        <f t="shared" si="21"/>
        <v>0</v>
      </c>
      <c r="BR387">
        <f t="shared" si="21"/>
        <v>0</v>
      </c>
      <c r="BS387">
        <f t="shared" si="21"/>
        <v>0</v>
      </c>
      <c r="BT387">
        <f t="shared" si="21"/>
        <v>0</v>
      </c>
      <c r="BU387">
        <f t="shared" si="19"/>
        <v>0</v>
      </c>
      <c r="BV387">
        <f t="shared" si="19"/>
        <v>0</v>
      </c>
      <c r="BW387">
        <f t="shared" si="19"/>
        <v>0</v>
      </c>
      <c r="BX387">
        <f t="shared" si="19"/>
        <v>0</v>
      </c>
      <c r="BY387">
        <f t="shared" si="19"/>
        <v>0</v>
      </c>
      <c r="BZ387">
        <f t="shared" si="19"/>
        <v>0</v>
      </c>
      <c r="CA387">
        <f t="shared" si="19"/>
        <v>0</v>
      </c>
      <c r="CB387">
        <f t="shared" si="19"/>
        <v>0</v>
      </c>
    </row>
    <row r="388" spans="2:80" x14ac:dyDescent="0.2">
      <c r="B388">
        <v>129</v>
      </c>
      <c r="C388">
        <f t="shared" si="1"/>
        <v>0</v>
      </c>
      <c r="D388">
        <f t="shared" si="20"/>
        <v>0</v>
      </c>
      <c r="E388">
        <f t="shared" si="20"/>
        <v>0</v>
      </c>
      <c r="F388">
        <f t="shared" si="20"/>
        <v>0</v>
      </c>
      <c r="G388">
        <f t="shared" si="20"/>
        <v>0</v>
      </c>
      <c r="H388">
        <f t="shared" si="20"/>
        <v>1</v>
      </c>
      <c r="I388">
        <f t="shared" si="20"/>
        <v>0</v>
      </c>
      <c r="J388">
        <f t="shared" si="20"/>
        <v>0</v>
      </c>
      <c r="K388">
        <f t="shared" si="20"/>
        <v>0</v>
      </c>
      <c r="L388">
        <f t="shared" si="20"/>
        <v>1</v>
      </c>
      <c r="M388">
        <f t="shared" si="20"/>
        <v>0</v>
      </c>
      <c r="N388">
        <f t="shared" si="20"/>
        <v>0</v>
      </c>
      <c r="O388">
        <f t="shared" si="20"/>
        <v>0</v>
      </c>
      <c r="P388">
        <f t="shared" si="20"/>
        <v>0</v>
      </c>
      <c r="Q388">
        <f t="shared" si="20"/>
        <v>0</v>
      </c>
      <c r="R388">
        <f t="shared" si="20"/>
        <v>0</v>
      </c>
      <c r="S388">
        <f t="shared" si="20"/>
        <v>0</v>
      </c>
      <c r="T388">
        <f t="shared" si="20"/>
        <v>0</v>
      </c>
      <c r="U388">
        <f t="shared" si="20"/>
        <v>0</v>
      </c>
      <c r="V388">
        <f t="shared" si="20"/>
        <v>0</v>
      </c>
      <c r="W388">
        <f t="shared" si="20"/>
        <v>0</v>
      </c>
      <c r="X388">
        <f t="shared" si="20"/>
        <v>0</v>
      </c>
      <c r="Y388">
        <f t="shared" si="20"/>
        <v>0</v>
      </c>
      <c r="Z388">
        <f t="shared" si="20"/>
        <v>0</v>
      </c>
      <c r="AA388">
        <f t="shared" si="20"/>
        <v>0</v>
      </c>
      <c r="AB388">
        <f t="shared" si="20"/>
        <v>1</v>
      </c>
      <c r="AC388">
        <f t="shared" si="20"/>
        <v>0</v>
      </c>
      <c r="AD388">
        <f t="shared" si="20"/>
        <v>0</v>
      </c>
      <c r="AE388">
        <f t="shared" si="20"/>
        <v>1</v>
      </c>
      <c r="AF388">
        <f t="shared" si="20"/>
        <v>0</v>
      </c>
      <c r="AG388">
        <f t="shared" si="20"/>
        <v>0</v>
      </c>
      <c r="AH388">
        <f t="shared" si="20"/>
        <v>0</v>
      </c>
      <c r="AI388">
        <f t="shared" si="20"/>
        <v>1</v>
      </c>
      <c r="AJ388">
        <f t="shared" si="20"/>
        <v>1</v>
      </c>
      <c r="AK388">
        <f t="shared" si="20"/>
        <v>0</v>
      </c>
      <c r="AL388">
        <f t="shared" si="20"/>
        <v>0</v>
      </c>
      <c r="AM388">
        <f t="shared" si="20"/>
        <v>1</v>
      </c>
      <c r="AN388">
        <f t="shared" si="20"/>
        <v>0</v>
      </c>
      <c r="AO388">
        <f t="shared" si="20"/>
        <v>1</v>
      </c>
      <c r="AP388">
        <f t="shared" si="20"/>
        <v>1</v>
      </c>
      <c r="AQ388">
        <f t="shared" si="20"/>
        <v>0</v>
      </c>
      <c r="AR388">
        <f t="shared" si="20"/>
        <v>0</v>
      </c>
      <c r="AS388">
        <f t="shared" si="20"/>
        <v>0</v>
      </c>
      <c r="AT388">
        <f t="shared" si="20"/>
        <v>0</v>
      </c>
      <c r="AU388">
        <f t="shared" si="20"/>
        <v>1</v>
      </c>
      <c r="AV388">
        <f t="shared" si="20"/>
        <v>0</v>
      </c>
      <c r="AW388">
        <f t="shared" si="20"/>
        <v>0</v>
      </c>
      <c r="AX388">
        <f t="shared" si="20"/>
        <v>0</v>
      </c>
      <c r="AY388">
        <f t="shared" si="20"/>
        <v>0</v>
      </c>
      <c r="AZ388">
        <f t="shared" si="20"/>
        <v>0</v>
      </c>
      <c r="BA388">
        <f t="shared" si="20"/>
        <v>0</v>
      </c>
      <c r="BB388">
        <f t="shared" si="20"/>
        <v>0</v>
      </c>
      <c r="BC388">
        <f t="shared" si="20"/>
        <v>0</v>
      </c>
      <c r="BD388">
        <f t="shared" si="20"/>
        <v>0</v>
      </c>
      <c r="BE388">
        <f t="shared" si="20"/>
        <v>1</v>
      </c>
      <c r="BF388">
        <f t="shared" si="20"/>
        <v>1</v>
      </c>
      <c r="BG388">
        <f t="shared" si="20"/>
        <v>0</v>
      </c>
      <c r="BH388">
        <f t="shared" si="20"/>
        <v>0</v>
      </c>
      <c r="BI388">
        <f t="shared" si="20"/>
        <v>1</v>
      </c>
      <c r="BJ388">
        <f t="shared" si="20"/>
        <v>0</v>
      </c>
      <c r="BK388">
        <f t="shared" si="20"/>
        <v>1</v>
      </c>
      <c r="BL388">
        <f t="shared" si="20"/>
        <v>0</v>
      </c>
      <c r="BM388">
        <f t="shared" si="20"/>
        <v>0</v>
      </c>
      <c r="BN388">
        <f t="shared" si="20"/>
        <v>0</v>
      </c>
      <c r="BO388">
        <f t="shared" si="20"/>
        <v>1</v>
      </c>
      <c r="BP388">
        <f t="shared" si="21"/>
        <v>1</v>
      </c>
      <c r="BQ388">
        <f t="shared" si="21"/>
        <v>0</v>
      </c>
      <c r="BR388">
        <f t="shared" si="21"/>
        <v>0</v>
      </c>
      <c r="BS388">
        <f t="shared" si="21"/>
        <v>0</v>
      </c>
      <c r="BT388">
        <f t="shared" si="21"/>
        <v>0</v>
      </c>
      <c r="BU388">
        <f t="shared" si="19"/>
        <v>1</v>
      </c>
      <c r="BV388">
        <f t="shared" si="19"/>
        <v>0</v>
      </c>
      <c r="BW388">
        <f t="shared" si="19"/>
        <v>0</v>
      </c>
      <c r="BX388">
        <f t="shared" si="19"/>
        <v>0</v>
      </c>
      <c r="BY388">
        <f t="shared" si="19"/>
        <v>0</v>
      </c>
      <c r="BZ388">
        <f t="shared" si="19"/>
        <v>0</v>
      </c>
      <c r="CA388">
        <f t="shared" si="19"/>
        <v>0</v>
      </c>
      <c r="CB388">
        <f t="shared" si="19"/>
        <v>0</v>
      </c>
    </row>
    <row r="389" spans="2:80" x14ac:dyDescent="0.2">
      <c r="B389">
        <v>130</v>
      </c>
      <c r="C389">
        <f t="shared" si="1"/>
        <v>1</v>
      </c>
      <c r="D389">
        <f t="shared" si="20"/>
        <v>0</v>
      </c>
      <c r="E389">
        <f t="shared" si="20"/>
        <v>0</v>
      </c>
      <c r="F389">
        <f t="shared" si="20"/>
        <v>0</v>
      </c>
      <c r="G389">
        <f t="shared" si="20"/>
        <v>0</v>
      </c>
      <c r="H389">
        <f t="shared" si="20"/>
        <v>1</v>
      </c>
      <c r="I389">
        <f t="shared" ref="D389:BO393" si="22">IF(I136&gt;0,1,0)</f>
        <v>0</v>
      </c>
      <c r="J389">
        <f t="shared" si="22"/>
        <v>0</v>
      </c>
      <c r="K389">
        <f t="shared" si="22"/>
        <v>0</v>
      </c>
      <c r="L389">
        <f t="shared" si="22"/>
        <v>0</v>
      </c>
      <c r="M389">
        <f t="shared" si="22"/>
        <v>0</v>
      </c>
      <c r="N389">
        <f t="shared" si="22"/>
        <v>0</v>
      </c>
      <c r="O389">
        <f t="shared" si="22"/>
        <v>0</v>
      </c>
      <c r="P389">
        <f t="shared" si="22"/>
        <v>0</v>
      </c>
      <c r="Q389">
        <f t="shared" si="22"/>
        <v>0</v>
      </c>
      <c r="R389">
        <f t="shared" si="22"/>
        <v>0</v>
      </c>
      <c r="S389">
        <f t="shared" si="20"/>
        <v>0</v>
      </c>
      <c r="T389">
        <f t="shared" si="20"/>
        <v>0</v>
      </c>
      <c r="U389">
        <f t="shared" si="20"/>
        <v>0</v>
      </c>
      <c r="V389">
        <f t="shared" si="20"/>
        <v>0</v>
      </c>
      <c r="W389">
        <f t="shared" si="20"/>
        <v>0</v>
      </c>
      <c r="X389">
        <f t="shared" si="20"/>
        <v>0</v>
      </c>
      <c r="Y389">
        <f t="shared" si="20"/>
        <v>0</v>
      </c>
      <c r="Z389">
        <f t="shared" si="20"/>
        <v>0</v>
      </c>
      <c r="AA389">
        <f t="shared" si="20"/>
        <v>0</v>
      </c>
      <c r="AB389">
        <f t="shared" si="20"/>
        <v>1</v>
      </c>
      <c r="AC389">
        <f t="shared" si="20"/>
        <v>0</v>
      </c>
      <c r="AD389">
        <f t="shared" si="20"/>
        <v>0</v>
      </c>
      <c r="AE389">
        <f t="shared" si="20"/>
        <v>0</v>
      </c>
      <c r="AF389">
        <f t="shared" si="20"/>
        <v>0</v>
      </c>
      <c r="AG389">
        <f t="shared" si="20"/>
        <v>0</v>
      </c>
      <c r="AH389">
        <f t="shared" si="20"/>
        <v>1</v>
      </c>
      <c r="AI389">
        <f t="shared" si="20"/>
        <v>1</v>
      </c>
      <c r="AJ389">
        <f t="shared" si="20"/>
        <v>0</v>
      </c>
      <c r="AK389">
        <f t="shared" si="20"/>
        <v>0</v>
      </c>
      <c r="AL389">
        <f t="shared" si="20"/>
        <v>0</v>
      </c>
      <c r="AM389">
        <f t="shared" si="20"/>
        <v>1</v>
      </c>
      <c r="AN389">
        <f t="shared" si="20"/>
        <v>0</v>
      </c>
      <c r="AO389">
        <f t="shared" si="20"/>
        <v>1</v>
      </c>
      <c r="AP389">
        <f t="shared" si="20"/>
        <v>1</v>
      </c>
      <c r="AQ389">
        <f t="shared" si="20"/>
        <v>0</v>
      </c>
      <c r="AR389">
        <f t="shared" si="20"/>
        <v>0</v>
      </c>
      <c r="AS389">
        <f t="shared" si="20"/>
        <v>0</v>
      </c>
      <c r="AT389">
        <f t="shared" si="20"/>
        <v>0</v>
      </c>
      <c r="AU389">
        <f t="shared" si="20"/>
        <v>0</v>
      </c>
      <c r="AV389">
        <f t="shared" si="20"/>
        <v>0</v>
      </c>
      <c r="AW389">
        <f t="shared" si="20"/>
        <v>0</v>
      </c>
      <c r="AX389">
        <f t="shared" si="20"/>
        <v>0</v>
      </c>
      <c r="AY389">
        <f t="shared" si="20"/>
        <v>0</v>
      </c>
      <c r="AZ389">
        <f t="shared" si="20"/>
        <v>0</v>
      </c>
      <c r="BA389">
        <f t="shared" si="20"/>
        <v>0</v>
      </c>
      <c r="BB389">
        <f t="shared" si="20"/>
        <v>0</v>
      </c>
      <c r="BC389">
        <f t="shared" si="20"/>
        <v>0</v>
      </c>
      <c r="BD389">
        <f t="shared" si="20"/>
        <v>0</v>
      </c>
      <c r="BE389">
        <f t="shared" si="20"/>
        <v>1</v>
      </c>
      <c r="BF389">
        <f t="shared" si="20"/>
        <v>0</v>
      </c>
      <c r="BG389">
        <f t="shared" si="20"/>
        <v>0</v>
      </c>
      <c r="BH389">
        <f t="shared" si="20"/>
        <v>0</v>
      </c>
      <c r="BI389">
        <f t="shared" si="20"/>
        <v>1</v>
      </c>
      <c r="BJ389">
        <f t="shared" si="20"/>
        <v>0</v>
      </c>
      <c r="BK389">
        <f t="shared" si="20"/>
        <v>0</v>
      </c>
      <c r="BL389">
        <f t="shared" si="20"/>
        <v>0</v>
      </c>
      <c r="BM389">
        <f t="shared" si="20"/>
        <v>0</v>
      </c>
      <c r="BN389">
        <f t="shared" si="20"/>
        <v>0</v>
      </c>
      <c r="BO389">
        <f t="shared" ref="BO389:BT392" si="23">IF(BO136&gt;0,1,0)</f>
        <v>1</v>
      </c>
      <c r="BP389">
        <f t="shared" si="23"/>
        <v>0</v>
      </c>
      <c r="BQ389">
        <f t="shared" si="23"/>
        <v>0</v>
      </c>
      <c r="BR389">
        <f t="shared" si="23"/>
        <v>0</v>
      </c>
      <c r="BS389">
        <f t="shared" si="23"/>
        <v>0</v>
      </c>
      <c r="BT389">
        <f t="shared" si="23"/>
        <v>0</v>
      </c>
      <c r="BU389">
        <f t="shared" si="19"/>
        <v>0</v>
      </c>
      <c r="BV389">
        <f t="shared" si="19"/>
        <v>0</v>
      </c>
      <c r="BW389">
        <f t="shared" si="19"/>
        <v>0</v>
      </c>
      <c r="BX389">
        <f t="shared" si="19"/>
        <v>0</v>
      </c>
      <c r="BY389">
        <f t="shared" si="19"/>
        <v>0</v>
      </c>
      <c r="BZ389">
        <f t="shared" si="19"/>
        <v>0</v>
      </c>
      <c r="CA389">
        <f t="shared" si="19"/>
        <v>0</v>
      </c>
      <c r="CB389">
        <f t="shared" si="19"/>
        <v>0</v>
      </c>
    </row>
    <row r="390" spans="2:80" x14ac:dyDescent="0.2">
      <c r="B390">
        <v>131</v>
      </c>
      <c r="C390">
        <f t="shared" si="1"/>
        <v>1</v>
      </c>
      <c r="D390">
        <f t="shared" si="22"/>
        <v>1</v>
      </c>
      <c r="E390">
        <f t="shared" si="22"/>
        <v>0</v>
      </c>
      <c r="F390">
        <f t="shared" si="22"/>
        <v>0</v>
      </c>
      <c r="G390">
        <f t="shared" si="22"/>
        <v>0</v>
      </c>
      <c r="H390">
        <f t="shared" si="22"/>
        <v>1</v>
      </c>
      <c r="I390">
        <f t="shared" si="22"/>
        <v>0</v>
      </c>
      <c r="J390">
        <f t="shared" si="22"/>
        <v>0</v>
      </c>
      <c r="K390">
        <f t="shared" si="22"/>
        <v>0</v>
      </c>
      <c r="L390">
        <f t="shared" si="22"/>
        <v>0</v>
      </c>
      <c r="M390">
        <f t="shared" si="22"/>
        <v>0</v>
      </c>
      <c r="N390">
        <f t="shared" si="22"/>
        <v>0</v>
      </c>
      <c r="O390">
        <f t="shared" si="22"/>
        <v>0</v>
      </c>
      <c r="P390">
        <f t="shared" si="22"/>
        <v>0</v>
      </c>
      <c r="Q390">
        <f t="shared" si="22"/>
        <v>0</v>
      </c>
      <c r="R390">
        <f t="shared" si="22"/>
        <v>0</v>
      </c>
      <c r="S390">
        <f t="shared" si="22"/>
        <v>0</v>
      </c>
      <c r="T390">
        <f t="shared" si="22"/>
        <v>0</v>
      </c>
      <c r="U390">
        <f t="shared" si="22"/>
        <v>0</v>
      </c>
      <c r="V390">
        <f t="shared" si="22"/>
        <v>0</v>
      </c>
      <c r="W390">
        <f t="shared" si="22"/>
        <v>0</v>
      </c>
      <c r="X390">
        <f t="shared" si="22"/>
        <v>0</v>
      </c>
      <c r="Y390">
        <f t="shared" si="22"/>
        <v>0</v>
      </c>
      <c r="Z390">
        <f t="shared" si="22"/>
        <v>0</v>
      </c>
      <c r="AA390">
        <f t="shared" si="22"/>
        <v>0</v>
      </c>
      <c r="AB390">
        <f t="shared" si="22"/>
        <v>0</v>
      </c>
      <c r="AC390">
        <f t="shared" si="22"/>
        <v>0</v>
      </c>
      <c r="AD390">
        <f t="shared" si="22"/>
        <v>0</v>
      </c>
      <c r="AE390">
        <f t="shared" si="22"/>
        <v>0</v>
      </c>
      <c r="AF390">
        <f t="shared" si="22"/>
        <v>0</v>
      </c>
      <c r="AG390">
        <f t="shared" si="22"/>
        <v>0</v>
      </c>
      <c r="AH390">
        <f t="shared" si="22"/>
        <v>1</v>
      </c>
      <c r="AI390">
        <f t="shared" si="22"/>
        <v>0</v>
      </c>
      <c r="AJ390">
        <f t="shared" si="22"/>
        <v>0</v>
      </c>
      <c r="AK390">
        <f t="shared" si="22"/>
        <v>0</v>
      </c>
      <c r="AL390">
        <f t="shared" si="22"/>
        <v>0</v>
      </c>
      <c r="AM390">
        <f t="shared" si="22"/>
        <v>1</v>
      </c>
      <c r="AN390">
        <f t="shared" si="22"/>
        <v>0</v>
      </c>
      <c r="AO390">
        <f t="shared" si="22"/>
        <v>1</v>
      </c>
      <c r="AP390">
        <f t="shared" si="22"/>
        <v>0</v>
      </c>
      <c r="AQ390">
        <f t="shared" si="22"/>
        <v>0</v>
      </c>
      <c r="AR390">
        <f t="shared" si="22"/>
        <v>0</v>
      </c>
      <c r="AS390">
        <f t="shared" si="22"/>
        <v>0</v>
      </c>
      <c r="AT390">
        <f t="shared" si="22"/>
        <v>0</v>
      </c>
      <c r="AU390">
        <f t="shared" si="22"/>
        <v>1</v>
      </c>
      <c r="AV390">
        <f t="shared" si="22"/>
        <v>0</v>
      </c>
      <c r="AW390">
        <f t="shared" si="22"/>
        <v>0</v>
      </c>
      <c r="AX390">
        <f t="shared" si="22"/>
        <v>0</v>
      </c>
      <c r="AY390">
        <f t="shared" si="22"/>
        <v>0</v>
      </c>
      <c r="AZ390">
        <f t="shared" si="22"/>
        <v>0</v>
      </c>
      <c r="BA390">
        <f t="shared" si="22"/>
        <v>0</v>
      </c>
      <c r="BB390">
        <f t="shared" si="22"/>
        <v>0</v>
      </c>
      <c r="BC390">
        <f t="shared" si="22"/>
        <v>0</v>
      </c>
      <c r="BD390">
        <f t="shared" si="22"/>
        <v>0</v>
      </c>
      <c r="BE390">
        <f t="shared" si="22"/>
        <v>1</v>
      </c>
      <c r="BF390">
        <f t="shared" si="22"/>
        <v>0</v>
      </c>
      <c r="BG390">
        <f t="shared" si="22"/>
        <v>0</v>
      </c>
      <c r="BH390">
        <f t="shared" si="22"/>
        <v>0</v>
      </c>
      <c r="BI390">
        <f t="shared" si="22"/>
        <v>0</v>
      </c>
      <c r="BJ390">
        <f t="shared" si="22"/>
        <v>0</v>
      </c>
      <c r="BK390">
        <f t="shared" si="22"/>
        <v>0</v>
      </c>
      <c r="BL390">
        <f t="shared" si="22"/>
        <v>1</v>
      </c>
      <c r="BM390">
        <f t="shared" si="22"/>
        <v>0</v>
      </c>
      <c r="BN390">
        <f t="shared" si="22"/>
        <v>0</v>
      </c>
      <c r="BO390">
        <f t="shared" si="22"/>
        <v>1</v>
      </c>
      <c r="BP390">
        <f t="shared" si="23"/>
        <v>0</v>
      </c>
      <c r="BQ390">
        <f t="shared" si="23"/>
        <v>0</v>
      </c>
      <c r="BR390">
        <f t="shared" si="23"/>
        <v>0</v>
      </c>
      <c r="BS390">
        <f t="shared" si="23"/>
        <v>0</v>
      </c>
      <c r="BT390">
        <f t="shared" si="23"/>
        <v>0</v>
      </c>
      <c r="BU390">
        <f t="shared" si="19"/>
        <v>0</v>
      </c>
      <c r="BV390">
        <f t="shared" si="19"/>
        <v>0</v>
      </c>
      <c r="BW390">
        <f t="shared" si="19"/>
        <v>0</v>
      </c>
      <c r="BX390">
        <f t="shared" si="19"/>
        <v>0</v>
      </c>
      <c r="BY390">
        <f t="shared" si="19"/>
        <v>0</v>
      </c>
      <c r="BZ390">
        <f t="shared" si="19"/>
        <v>0</v>
      </c>
      <c r="CA390">
        <f t="shared" si="19"/>
        <v>0</v>
      </c>
      <c r="CB390">
        <f t="shared" si="19"/>
        <v>0</v>
      </c>
    </row>
    <row r="391" spans="2:80" x14ac:dyDescent="0.2">
      <c r="B391">
        <v>132</v>
      </c>
      <c r="C391">
        <f t="shared" si="1"/>
        <v>1</v>
      </c>
      <c r="D391">
        <f t="shared" si="22"/>
        <v>1</v>
      </c>
      <c r="E391">
        <f t="shared" si="22"/>
        <v>0</v>
      </c>
      <c r="F391">
        <f t="shared" si="22"/>
        <v>0</v>
      </c>
      <c r="G391">
        <f t="shared" si="22"/>
        <v>0</v>
      </c>
      <c r="H391">
        <f t="shared" si="22"/>
        <v>1</v>
      </c>
      <c r="I391">
        <f t="shared" si="22"/>
        <v>0</v>
      </c>
      <c r="J391">
        <f t="shared" si="22"/>
        <v>0</v>
      </c>
      <c r="K391">
        <f t="shared" si="22"/>
        <v>0</v>
      </c>
      <c r="L391">
        <f t="shared" si="22"/>
        <v>1</v>
      </c>
      <c r="M391">
        <f t="shared" si="22"/>
        <v>0</v>
      </c>
      <c r="N391">
        <f t="shared" si="22"/>
        <v>0</v>
      </c>
      <c r="O391">
        <f t="shared" si="22"/>
        <v>0</v>
      </c>
      <c r="P391">
        <f t="shared" si="22"/>
        <v>0</v>
      </c>
      <c r="Q391">
        <f t="shared" si="22"/>
        <v>0</v>
      </c>
      <c r="R391">
        <f t="shared" si="22"/>
        <v>0</v>
      </c>
      <c r="S391">
        <f t="shared" si="22"/>
        <v>0</v>
      </c>
      <c r="T391">
        <f t="shared" si="22"/>
        <v>0</v>
      </c>
      <c r="U391">
        <f t="shared" si="22"/>
        <v>0</v>
      </c>
      <c r="V391">
        <f t="shared" si="22"/>
        <v>0</v>
      </c>
      <c r="W391">
        <f t="shared" si="22"/>
        <v>0</v>
      </c>
      <c r="X391">
        <f t="shared" si="22"/>
        <v>0</v>
      </c>
      <c r="Y391">
        <f t="shared" si="22"/>
        <v>0</v>
      </c>
      <c r="Z391">
        <f t="shared" si="22"/>
        <v>0</v>
      </c>
      <c r="AA391">
        <f t="shared" si="22"/>
        <v>0</v>
      </c>
      <c r="AB391">
        <f t="shared" si="22"/>
        <v>1</v>
      </c>
      <c r="AC391">
        <f t="shared" si="22"/>
        <v>0</v>
      </c>
      <c r="AD391">
        <f t="shared" si="22"/>
        <v>0</v>
      </c>
      <c r="AE391">
        <f t="shared" si="22"/>
        <v>1</v>
      </c>
      <c r="AF391">
        <f t="shared" si="22"/>
        <v>0</v>
      </c>
      <c r="AG391">
        <f t="shared" si="22"/>
        <v>0</v>
      </c>
      <c r="AH391">
        <f t="shared" si="22"/>
        <v>1</v>
      </c>
      <c r="AI391">
        <f t="shared" si="22"/>
        <v>0</v>
      </c>
      <c r="AJ391">
        <f t="shared" si="22"/>
        <v>0</v>
      </c>
      <c r="AK391">
        <f t="shared" si="22"/>
        <v>0</v>
      </c>
      <c r="AL391">
        <f t="shared" si="22"/>
        <v>0</v>
      </c>
      <c r="AM391">
        <f t="shared" si="22"/>
        <v>1</v>
      </c>
      <c r="AN391">
        <f t="shared" si="22"/>
        <v>0</v>
      </c>
      <c r="AO391">
        <f t="shared" si="22"/>
        <v>1</v>
      </c>
      <c r="AP391">
        <f t="shared" si="22"/>
        <v>0</v>
      </c>
      <c r="AQ391">
        <f t="shared" si="22"/>
        <v>0</v>
      </c>
      <c r="AR391">
        <f t="shared" si="22"/>
        <v>0</v>
      </c>
      <c r="AS391">
        <f t="shared" si="22"/>
        <v>0</v>
      </c>
      <c r="AT391">
        <f t="shared" si="22"/>
        <v>1</v>
      </c>
      <c r="AU391">
        <f t="shared" si="22"/>
        <v>0</v>
      </c>
      <c r="AV391">
        <f t="shared" si="22"/>
        <v>0</v>
      </c>
      <c r="AW391">
        <f t="shared" si="22"/>
        <v>0</v>
      </c>
      <c r="AX391">
        <f t="shared" si="22"/>
        <v>0</v>
      </c>
      <c r="AY391">
        <f t="shared" si="22"/>
        <v>0</v>
      </c>
      <c r="AZ391">
        <f t="shared" si="22"/>
        <v>0</v>
      </c>
      <c r="BA391">
        <f t="shared" si="22"/>
        <v>0</v>
      </c>
      <c r="BB391">
        <f t="shared" si="22"/>
        <v>0</v>
      </c>
      <c r="BC391">
        <f t="shared" si="22"/>
        <v>0</v>
      </c>
      <c r="BD391">
        <f t="shared" si="22"/>
        <v>0</v>
      </c>
      <c r="BE391">
        <f t="shared" si="22"/>
        <v>1</v>
      </c>
      <c r="BF391">
        <f t="shared" si="22"/>
        <v>0</v>
      </c>
      <c r="BG391">
        <f t="shared" si="22"/>
        <v>0</v>
      </c>
      <c r="BH391">
        <f t="shared" si="22"/>
        <v>0</v>
      </c>
      <c r="BI391">
        <f t="shared" si="22"/>
        <v>0</v>
      </c>
      <c r="BJ391">
        <f t="shared" si="22"/>
        <v>0</v>
      </c>
      <c r="BK391">
        <f t="shared" si="22"/>
        <v>0</v>
      </c>
      <c r="BL391">
        <f t="shared" si="22"/>
        <v>0</v>
      </c>
      <c r="BM391">
        <f t="shared" si="22"/>
        <v>0</v>
      </c>
      <c r="BN391">
        <f t="shared" si="22"/>
        <v>0</v>
      </c>
      <c r="BO391">
        <f t="shared" si="22"/>
        <v>1</v>
      </c>
      <c r="BP391">
        <f t="shared" si="23"/>
        <v>0</v>
      </c>
      <c r="BQ391">
        <f t="shared" si="23"/>
        <v>0</v>
      </c>
      <c r="BR391">
        <f t="shared" si="23"/>
        <v>0</v>
      </c>
      <c r="BS391">
        <f t="shared" si="23"/>
        <v>0</v>
      </c>
      <c r="BT391">
        <f t="shared" si="23"/>
        <v>0</v>
      </c>
      <c r="BU391">
        <f t="shared" si="19"/>
        <v>0</v>
      </c>
      <c r="BV391">
        <f t="shared" si="19"/>
        <v>0</v>
      </c>
      <c r="BW391">
        <f t="shared" si="19"/>
        <v>0</v>
      </c>
      <c r="BX391">
        <f t="shared" si="19"/>
        <v>0</v>
      </c>
      <c r="BY391">
        <f t="shared" si="19"/>
        <v>0</v>
      </c>
      <c r="BZ391">
        <f t="shared" si="19"/>
        <v>0</v>
      </c>
      <c r="CA391">
        <f t="shared" si="19"/>
        <v>0</v>
      </c>
      <c r="CB391">
        <f t="shared" si="19"/>
        <v>0</v>
      </c>
    </row>
    <row r="392" spans="2:80" x14ac:dyDescent="0.2">
      <c r="B392">
        <v>133</v>
      </c>
      <c r="C392">
        <f t="shared" si="1"/>
        <v>0</v>
      </c>
      <c r="D392">
        <f t="shared" si="22"/>
        <v>1</v>
      </c>
      <c r="E392">
        <f t="shared" si="22"/>
        <v>0</v>
      </c>
      <c r="F392">
        <f t="shared" si="22"/>
        <v>0</v>
      </c>
      <c r="G392">
        <f t="shared" si="22"/>
        <v>0</v>
      </c>
      <c r="H392">
        <f t="shared" si="22"/>
        <v>1</v>
      </c>
      <c r="I392">
        <f t="shared" si="22"/>
        <v>0</v>
      </c>
      <c r="J392">
        <f t="shared" si="22"/>
        <v>0</v>
      </c>
      <c r="K392">
        <f t="shared" si="22"/>
        <v>0</v>
      </c>
      <c r="L392">
        <f t="shared" si="22"/>
        <v>0</v>
      </c>
      <c r="M392">
        <f t="shared" si="22"/>
        <v>0</v>
      </c>
      <c r="N392">
        <f t="shared" si="22"/>
        <v>0</v>
      </c>
      <c r="O392">
        <f t="shared" si="22"/>
        <v>0</v>
      </c>
      <c r="P392">
        <f t="shared" si="22"/>
        <v>0</v>
      </c>
      <c r="Q392">
        <f t="shared" si="22"/>
        <v>0</v>
      </c>
      <c r="R392">
        <f t="shared" si="22"/>
        <v>0</v>
      </c>
      <c r="S392">
        <f t="shared" si="22"/>
        <v>0</v>
      </c>
      <c r="T392">
        <f t="shared" si="22"/>
        <v>0</v>
      </c>
      <c r="U392">
        <f t="shared" si="22"/>
        <v>0</v>
      </c>
      <c r="V392">
        <f t="shared" si="22"/>
        <v>0</v>
      </c>
      <c r="W392">
        <f t="shared" si="22"/>
        <v>0</v>
      </c>
      <c r="X392">
        <f t="shared" si="22"/>
        <v>0</v>
      </c>
      <c r="Y392">
        <f t="shared" si="22"/>
        <v>0</v>
      </c>
      <c r="Z392">
        <f t="shared" si="22"/>
        <v>0</v>
      </c>
      <c r="AA392">
        <f t="shared" si="22"/>
        <v>0</v>
      </c>
      <c r="AB392">
        <f t="shared" si="22"/>
        <v>1</v>
      </c>
      <c r="AC392">
        <f t="shared" si="22"/>
        <v>1</v>
      </c>
      <c r="AD392">
        <f t="shared" si="22"/>
        <v>0</v>
      </c>
      <c r="AE392">
        <f t="shared" si="22"/>
        <v>1</v>
      </c>
      <c r="AF392">
        <f t="shared" si="22"/>
        <v>0</v>
      </c>
      <c r="AG392">
        <f t="shared" si="22"/>
        <v>1</v>
      </c>
      <c r="AH392">
        <f t="shared" si="22"/>
        <v>0</v>
      </c>
      <c r="AI392">
        <f t="shared" si="22"/>
        <v>0</v>
      </c>
      <c r="AJ392">
        <f t="shared" si="22"/>
        <v>0</v>
      </c>
      <c r="AK392">
        <f t="shared" si="22"/>
        <v>0</v>
      </c>
      <c r="AL392">
        <f t="shared" si="22"/>
        <v>0</v>
      </c>
      <c r="AM392">
        <f t="shared" si="22"/>
        <v>1</v>
      </c>
      <c r="AN392">
        <f t="shared" si="22"/>
        <v>0</v>
      </c>
      <c r="AO392">
        <f t="shared" si="22"/>
        <v>1</v>
      </c>
      <c r="AP392">
        <f t="shared" si="22"/>
        <v>0</v>
      </c>
      <c r="AQ392">
        <f t="shared" si="22"/>
        <v>0</v>
      </c>
      <c r="AR392">
        <f t="shared" si="22"/>
        <v>0</v>
      </c>
      <c r="AS392">
        <f t="shared" si="22"/>
        <v>0</v>
      </c>
      <c r="AT392">
        <f t="shared" si="22"/>
        <v>0</v>
      </c>
      <c r="AU392">
        <f t="shared" si="22"/>
        <v>0</v>
      </c>
      <c r="AV392">
        <f t="shared" si="22"/>
        <v>0</v>
      </c>
      <c r="AW392">
        <f t="shared" si="22"/>
        <v>0</v>
      </c>
      <c r="AX392">
        <f t="shared" si="22"/>
        <v>0</v>
      </c>
      <c r="AY392">
        <f t="shared" si="22"/>
        <v>0</v>
      </c>
      <c r="AZ392">
        <f t="shared" si="22"/>
        <v>0</v>
      </c>
      <c r="BA392">
        <f t="shared" si="22"/>
        <v>0</v>
      </c>
      <c r="BB392">
        <f t="shared" si="22"/>
        <v>0</v>
      </c>
      <c r="BC392">
        <f t="shared" si="22"/>
        <v>0</v>
      </c>
      <c r="BD392">
        <f t="shared" si="22"/>
        <v>0</v>
      </c>
      <c r="BE392">
        <f t="shared" si="22"/>
        <v>1</v>
      </c>
      <c r="BF392">
        <f t="shared" si="22"/>
        <v>0</v>
      </c>
      <c r="BG392">
        <f t="shared" si="22"/>
        <v>0</v>
      </c>
      <c r="BH392">
        <f t="shared" si="22"/>
        <v>0</v>
      </c>
      <c r="BI392">
        <f t="shared" si="22"/>
        <v>0</v>
      </c>
      <c r="BJ392">
        <f t="shared" si="22"/>
        <v>0</v>
      </c>
      <c r="BK392">
        <f t="shared" si="22"/>
        <v>0</v>
      </c>
      <c r="BL392">
        <f t="shared" si="22"/>
        <v>1</v>
      </c>
      <c r="BM392">
        <f t="shared" si="22"/>
        <v>0</v>
      </c>
      <c r="BN392">
        <f t="shared" si="22"/>
        <v>0</v>
      </c>
      <c r="BO392">
        <f t="shared" si="22"/>
        <v>1</v>
      </c>
      <c r="BP392">
        <f t="shared" si="23"/>
        <v>0</v>
      </c>
      <c r="BQ392">
        <f t="shared" si="23"/>
        <v>0</v>
      </c>
      <c r="BR392">
        <f t="shared" si="23"/>
        <v>0</v>
      </c>
      <c r="BS392">
        <f t="shared" si="23"/>
        <v>0</v>
      </c>
      <c r="BT392">
        <f t="shared" si="23"/>
        <v>0</v>
      </c>
      <c r="BU392">
        <f t="shared" si="19"/>
        <v>0</v>
      </c>
      <c r="BV392">
        <f t="shared" si="19"/>
        <v>0</v>
      </c>
      <c r="BW392">
        <f t="shared" si="19"/>
        <v>0</v>
      </c>
      <c r="BX392">
        <f t="shared" si="19"/>
        <v>0</v>
      </c>
      <c r="BY392">
        <f t="shared" si="19"/>
        <v>0</v>
      </c>
      <c r="BZ392">
        <f t="shared" si="19"/>
        <v>0</v>
      </c>
      <c r="CA392">
        <f t="shared" si="19"/>
        <v>0</v>
      </c>
      <c r="CB392">
        <f t="shared" si="19"/>
        <v>0</v>
      </c>
    </row>
    <row r="393" spans="2:80" x14ac:dyDescent="0.2">
      <c r="B393">
        <v>134</v>
      </c>
      <c r="C393">
        <f t="shared" si="1"/>
        <v>1</v>
      </c>
      <c r="D393">
        <f t="shared" si="22"/>
        <v>0</v>
      </c>
      <c r="E393">
        <f t="shared" si="22"/>
        <v>0</v>
      </c>
      <c r="F393">
        <f t="shared" si="22"/>
        <v>0</v>
      </c>
      <c r="G393">
        <f t="shared" si="22"/>
        <v>0</v>
      </c>
      <c r="H393">
        <f t="shared" si="22"/>
        <v>1</v>
      </c>
      <c r="I393">
        <f t="shared" ref="D393:BO397" si="24">IF(I140&gt;0,1,0)</f>
        <v>0</v>
      </c>
      <c r="J393">
        <f t="shared" si="24"/>
        <v>0</v>
      </c>
      <c r="K393">
        <f t="shared" si="24"/>
        <v>0</v>
      </c>
      <c r="L393">
        <f t="shared" si="24"/>
        <v>1</v>
      </c>
      <c r="M393">
        <f t="shared" si="24"/>
        <v>0</v>
      </c>
      <c r="N393">
        <f t="shared" si="24"/>
        <v>0</v>
      </c>
      <c r="O393">
        <f t="shared" si="24"/>
        <v>0</v>
      </c>
      <c r="P393">
        <f t="shared" si="24"/>
        <v>0</v>
      </c>
      <c r="Q393">
        <f t="shared" si="24"/>
        <v>0</v>
      </c>
      <c r="R393">
        <f t="shared" si="24"/>
        <v>0</v>
      </c>
      <c r="S393">
        <f t="shared" si="22"/>
        <v>1</v>
      </c>
      <c r="T393">
        <f t="shared" si="22"/>
        <v>0</v>
      </c>
      <c r="U393">
        <f t="shared" si="22"/>
        <v>0</v>
      </c>
      <c r="V393">
        <f t="shared" si="22"/>
        <v>0</v>
      </c>
      <c r="W393">
        <f t="shared" si="22"/>
        <v>0</v>
      </c>
      <c r="X393">
        <f t="shared" si="22"/>
        <v>0</v>
      </c>
      <c r="Y393">
        <f t="shared" si="22"/>
        <v>0</v>
      </c>
      <c r="Z393">
        <f t="shared" si="22"/>
        <v>0</v>
      </c>
      <c r="AA393">
        <f t="shared" si="22"/>
        <v>0</v>
      </c>
      <c r="AB393">
        <f t="shared" si="22"/>
        <v>1</v>
      </c>
      <c r="AC393">
        <f t="shared" si="22"/>
        <v>0</v>
      </c>
      <c r="AD393">
        <f t="shared" si="22"/>
        <v>0</v>
      </c>
      <c r="AE393">
        <f t="shared" si="22"/>
        <v>1</v>
      </c>
      <c r="AF393">
        <f t="shared" si="22"/>
        <v>0</v>
      </c>
      <c r="AG393">
        <f t="shared" si="22"/>
        <v>0</v>
      </c>
      <c r="AH393">
        <f t="shared" si="22"/>
        <v>0</v>
      </c>
      <c r="AI393">
        <f t="shared" si="22"/>
        <v>0</v>
      </c>
      <c r="AJ393">
        <f t="shared" si="22"/>
        <v>0</v>
      </c>
      <c r="AK393">
        <f t="shared" si="22"/>
        <v>0</v>
      </c>
      <c r="AL393">
        <f t="shared" si="22"/>
        <v>0</v>
      </c>
      <c r="AM393">
        <f t="shared" si="22"/>
        <v>0</v>
      </c>
      <c r="AN393">
        <f t="shared" si="22"/>
        <v>0</v>
      </c>
      <c r="AO393">
        <f t="shared" si="22"/>
        <v>1</v>
      </c>
      <c r="AP393">
        <f t="shared" si="22"/>
        <v>0</v>
      </c>
      <c r="AQ393">
        <f t="shared" si="22"/>
        <v>0</v>
      </c>
      <c r="AR393">
        <f t="shared" si="22"/>
        <v>0</v>
      </c>
      <c r="AS393">
        <f t="shared" si="22"/>
        <v>0</v>
      </c>
      <c r="AT393">
        <f t="shared" si="22"/>
        <v>0</v>
      </c>
      <c r="AU393">
        <f t="shared" si="22"/>
        <v>1</v>
      </c>
      <c r="AV393">
        <f t="shared" si="22"/>
        <v>0</v>
      </c>
      <c r="AW393">
        <f t="shared" si="22"/>
        <v>0</v>
      </c>
      <c r="AX393">
        <f t="shared" si="22"/>
        <v>0</v>
      </c>
      <c r="AY393">
        <f t="shared" si="22"/>
        <v>0</v>
      </c>
      <c r="AZ393">
        <f t="shared" si="22"/>
        <v>0</v>
      </c>
      <c r="BA393">
        <f t="shared" si="22"/>
        <v>0</v>
      </c>
      <c r="BB393">
        <f t="shared" si="22"/>
        <v>0</v>
      </c>
      <c r="BC393">
        <f t="shared" si="22"/>
        <v>0</v>
      </c>
      <c r="BD393">
        <f t="shared" si="22"/>
        <v>0</v>
      </c>
      <c r="BE393">
        <f t="shared" si="22"/>
        <v>1</v>
      </c>
      <c r="BF393">
        <f t="shared" si="22"/>
        <v>0</v>
      </c>
      <c r="BG393">
        <f t="shared" si="22"/>
        <v>1</v>
      </c>
      <c r="BH393">
        <f t="shared" si="22"/>
        <v>0</v>
      </c>
      <c r="BI393">
        <f t="shared" si="22"/>
        <v>1</v>
      </c>
      <c r="BJ393">
        <f t="shared" si="22"/>
        <v>0</v>
      </c>
      <c r="BK393">
        <f t="shared" si="22"/>
        <v>0</v>
      </c>
      <c r="BL393">
        <f t="shared" si="22"/>
        <v>0</v>
      </c>
      <c r="BM393">
        <f t="shared" si="22"/>
        <v>0</v>
      </c>
      <c r="BN393">
        <f t="shared" si="22"/>
        <v>0</v>
      </c>
      <c r="BO393">
        <f t="shared" ref="BO393:BT396" si="25">IF(BO140&gt;0,1,0)</f>
        <v>1</v>
      </c>
      <c r="BP393">
        <f t="shared" si="25"/>
        <v>1</v>
      </c>
      <c r="BQ393">
        <f t="shared" si="25"/>
        <v>0</v>
      </c>
      <c r="BR393">
        <f t="shared" si="25"/>
        <v>0</v>
      </c>
      <c r="BS393">
        <f t="shared" si="25"/>
        <v>0</v>
      </c>
      <c r="BT393">
        <f t="shared" si="25"/>
        <v>0</v>
      </c>
      <c r="BU393">
        <f t="shared" si="19"/>
        <v>0</v>
      </c>
      <c r="BV393">
        <f t="shared" si="19"/>
        <v>1</v>
      </c>
      <c r="BW393">
        <f t="shared" si="19"/>
        <v>0</v>
      </c>
      <c r="BX393">
        <f t="shared" si="19"/>
        <v>0</v>
      </c>
      <c r="BY393">
        <f t="shared" si="19"/>
        <v>0</v>
      </c>
      <c r="BZ393">
        <f t="shared" si="19"/>
        <v>0</v>
      </c>
      <c r="CA393">
        <f t="shared" si="19"/>
        <v>0</v>
      </c>
      <c r="CB393">
        <f t="shared" si="19"/>
        <v>0</v>
      </c>
    </row>
    <row r="394" spans="2:80" x14ac:dyDescent="0.2">
      <c r="B394">
        <v>135</v>
      </c>
      <c r="C394">
        <f t="shared" si="1"/>
        <v>1</v>
      </c>
      <c r="D394">
        <f t="shared" si="24"/>
        <v>1</v>
      </c>
      <c r="E394">
        <f t="shared" si="24"/>
        <v>0</v>
      </c>
      <c r="F394">
        <f t="shared" si="24"/>
        <v>0</v>
      </c>
      <c r="G394">
        <f t="shared" si="24"/>
        <v>0</v>
      </c>
      <c r="H394">
        <f t="shared" si="24"/>
        <v>1</v>
      </c>
      <c r="I394">
        <f t="shared" si="24"/>
        <v>0</v>
      </c>
      <c r="J394">
        <f t="shared" si="24"/>
        <v>0</v>
      </c>
      <c r="K394">
        <f t="shared" si="24"/>
        <v>0</v>
      </c>
      <c r="L394">
        <f t="shared" si="24"/>
        <v>0</v>
      </c>
      <c r="M394">
        <f t="shared" si="24"/>
        <v>0</v>
      </c>
      <c r="N394">
        <f t="shared" si="24"/>
        <v>0</v>
      </c>
      <c r="O394">
        <f t="shared" si="24"/>
        <v>0</v>
      </c>
      <c r="P394">
        <f t="shared" si="24"/>
        <v>0</v>
      </c>
      <c r="Q394">
        <f t="shared" si="24"/>
        <v>0</v>
      </c>
      <c r="R394">
        <f t="shared" si="24"/>
        <v>0</v>
      </c>
      <c r="S394">
        <f t="shared" si="24"/>
        <v>1</v>
      </c>
      <c r="T394">
        <f t="shared" si="24"/>
        <v>0</v>
      </c>
      <c r="U394">
        <f t="shared" si="24"/>
        <v>0</v>
      </c>
      <c r="V394">
        <f t="shared" si="24"/>
        <v>0</v>
      </c>
      <c r="W394">
        <f t="shared" si="24"/>
        <v>0</v>
      </c>
      <c r="X394">
        <f t="shared" si="24"/>
        <v>0</v>
      </c>
      <c r="Y394">
        <f t="shared" si="24"/>
        <v>0</v>
      </c>
      <c r="Z394">
        <f t="shared" si="24"/>
        <v>0</v>
      </c>
      <c r="AA394">
        <f t="shared" si="24"/>
        <v>0</v>
      </c>
      <c r="AB394">
        <f t="shared" si="24"/>
        <v>1</v>
      </c>
      <c r="AC394">
        <f t="shared" si="24"/>
        <v>1</v>
      </c>
      <c r="AD394">
        <f t="shared" si="24"/>
        <v>0</v>
      </c>
      <c r="AE394">
        <f t="shared" si="24"/>
        <v>1</v>
      </c>
      <c r="AF394">
        <f t="shared" si="24"/>
        <v>0</v>
      </c>
      <c r="AG394">
        <f t="shared" si="24"/>
        <v>0</v>
      </c>
      <c r="AH394">
        <f t="shared" si="24"/>
        <v>0</v>
      </c>
      <c r="AI394">
        <f t="shared" si="24"/>
        <v>0</v>
      </c>
      <c r="AJ394">
        <f t="shared" si="24"/>
        <v>1</v>
      </c>
      <c r="AK394">
        <f t="shared" si="24"/>
        <v>0</v>
      </c>
      <c r="AL394">
        <f t="shared" si="24"/>
        <v>0</v>
      </c>
      <c r="AM394">
        <f t="shared" si="24"/>
        <v>1</v>
      </c>
      <c r="AN394">
        <f t="shared" si="24"/>
        <v>0</v>
      </c>
      <c r="AO394">
        <f t="shared" si="24"/>
        <v>1</v>
      </c>
      <c r="AP394">
        <f t="shared" si="24"/>
        <v>0</v>
      </c>
      <c r="AQ394">
        <f t="shared" si="24"/>
        <v>0</v>
      </c>
      <c r="AR394">
        <f t="shared" si="24"/>
        <v>0</v>
      </c>
      <c r="AS394">
        <f t="shared" si="24"/>
        <v>0</v>
      </c>
      <c r="AT394">
        <f t="shared" si="24"/>
        <v>0</v>
      </c>
      <c r="AU394">
        <f t="shared" si="24"/>
        <v>1</v>
      </c>
      <c r="AV394">
        <f t="shared" si="24"/>
        <v>0</v>
      </c>
      <c r="AW394">
        <f t="shared" si="24"/>
        <v>0</v>
      </c>
      <c r="AX394">
        <f t="shared" si="24"/>
        <v>0</v>
      </c>
      <c r="AY394">
        <f t="shared" si="24"/>
        <v>0</v>
      </c>
      <c r="AZ394">
        <f t="shared" si="24"/>
        <v>0</v>
      </c>
      <c r="BA394">
        <f t="shared" si="24"/>
        <v>0</v>
      </c>
      <c r="BB394">
        <f t="shared" si="24"/>
        <v>0</v>
      </c>
      <c r="BC394">
        <f t="shared" si="24"/>
        <v>0</v>
      </c>
      <c r="BD394">
        <f t="shared" si="24"/>
        <v>0</v>
      </c>
      <c r="BE394">
        <f t="shared" si="24"/>
        <v>1</v>
      </c>
      <c r="BF394">
        <f t="shared" si="24"/>
        <v>0</v>
      </c>
      <c r="BG394">
        <f t="shared" si="24"/>
        <v>1</v>
      </c>
      <c r="BH394">
        <f t="shared" si="24"/>
        <v>0</v>
      </c>
      <c r="BI394">
        <f t="shared" si="24"/>
        <v>1</v>
      </c>
      <c r="BJ394">
        <f t="shared" si="24"/>
        <v>0</v>
      </c>
      <c r="BK394">
        <f t="shared" si="24"/>
        <v>0</v>
      </c>
      <c r="BL394">
        <f t="shared" si="24"/>
        <v>1</v>
      </c>
      <c r="BM394">
        <f t="shared" si="24"/>
        <v>0</v>
      </c>
      <c r="BN394">
        <f t="shared" si="24"/>
        <v>0</v>
      </c>
      <c r="BO394">
        <f t="shared" si="24"/>
        <v>1</v>
      </c>
      <c r="BP394">
        <f t="shared" si="25"/>
        <v>0</v>
      </c>
      <c r="BQ394">
        <f t="shared" si="25"/>
        <v>0</v>
      </c>
      <c r="BR394">
        <f t="shared" si="25"/>
        <v>0</v>
      </c>
      <c r="BS394">
        <f t="shared" si="25"/>
        <v>0</v>
      </c>
      <c r="BT394">
        <f t="shared" si="25"/>
        <v>0</v>
      </c>
      <c r="BU394">
        <f t="shared" si="19"/>
        <v>0</v>
      </c>
      <c r="BV394">
        <f t="shared" si="19"/>
        <v>1</v>
      </c>
      <c r="BW394">
        <f t="shared" si="19"/>
        <v>0</v>
      </c>
      <c r="BX394">
        <f t="shared" si="19"/>
        <v>0</v>
      </c>
      <c r="BY394">
        <f t="shared" si="19"/>
        <v>0</v>
      </c>
      <c r="BZ394">
        <f t="shared" si="19"/>
        <v>0</v>
      </c>
      <c r="CA394">
        <f t="shared" si="19"/>
        <v>0</v>
      </c>
      <c r="CB394">
        <f t="shared" si="19"/>
        <v>0</v>
      </c>
    </row>
    <row r="395" spans="2:80" x14ac:dyDescent="0.2">
      <c r="B395">
        <v>136</v>
      </c>
      <c r="C395">
        <f t="shared" si="1"/>
        <v>1</v>
      </c>
      <c r="D395">
        <f t="shared" si="24"/>
        <v>0</v>
      </c>
      <c r="E395">
        <f t="shared" si="24"/>
        <v>0</v>
      </c>
      <c r="F395">
        <f t="shared" si="24"/>
        <v>0</v>
      </c>
      <c r="G395">
        <f t="shared" si="24"/>
        <v>0</v>
      </c>
      <c r="H395">
        <f t="shared" si="24"/>
        <v>1</v>
      </c>
      <c r="I395">
        <f t="shared" si="24"/>
        <v>0</v>
      </c>
      <c r="J395">
        <f t="shared" si="24"/>
        <v>0</v>
      </c>
      <c r="K395">
        <f t="shared" si="24"/>
        <v>0</v>
      </c>
      <c r="L395">
        <f t="shared" si="24"/>
        <v>1</v>
      </c>
      <c r="M395">
        <f t="shared" si="24"/>
        <v>0</v>
      </c>
      <c r="N395">
        <f t="shared" si="24"/>
        <v>0</v>
      </c>
      <c r="O395">
        <f t="shared" si="24"/>
        <v>0</v>
      </c>
      <c r="P395">
        <f t="shared" si="24"/>
        <v>0</v>
      </c>
      <c r="Q395">
        <f t="shared" si="24"/>
        <v>0</v>
      </c>
      <c r="R395">
        <f t="shared" si="24"/>
        <v>0</v>
      </c>
      <c r="S395">
        <f t="shared" si="24"/>
        <v>1</v>
      </c>
      <c r="T395">
        <f t="shared" si="24"/>
        <v>0</v>
      </c>
      <c r="U395">
        <f t="shared" si="24"/>
        <v>0</v>
      </c>
      <c r="V395">
        <f t="shared" si="24"/>
        <v>0</v>
      </c>
      <c r="W395">
        <f t="shared" si="24"/>
        <v>0</v>
      </c>
      <c r="X395">
        <f t="shared" si="24"/>
        <v>0</v>
      </c>
      <c r="Y395">
        <f t="shared" si="24"/>
        <v>0</v>
      </c>
      <c r="Z395">
        <f t="shared" si="24"/>
        <v>0</v>
      </c>
      <c r="AA395">
        <f t="shared" si="24"/>
        <v>0</v>
      </c>
      <c r="AB395">
        <f t="shared" si="24"/>
        <v>0</v>
      </c>
      <c r="AC395">
        <f t="shared" si="24"/>
        <v>0</v>
      </c>
      <c r="AD395">
        <f t="shared" si="24"/>
        <v>0</v>
      </c>
      <c r="AE395">
        <f t="shared" si="24"/>
        <v>0</v>
      </c>
      <c r="AF395">
        <f t="shared" si="24"/>
        <v>0</v>
      </c>
      <c r="AG395">
        <f t="shared" si="24"/>
        <v>0</v>
      </c>
      <c r="AH395">
        <f t="shared" si="24"/>
        <v>0</v>
      </c>
      <c r="AI395">
        <f t="shared" si="24"/>
        <v>1</v>
      </c>
      <c r="AJ395">
        <f t="shared" si="24"/>
        <v>1</v>
      </c>
      <c r="AK395">
        <f t="shared" si="24"/>
        <v>1</v>
      </c>
      <c r="AL395">
        <f t="shared" si="24"/>
        <v>0</v>
      </c>
      <c r="AM395">
        <f t="shared" si="24"/>
        <v>1</v>
      </c>
      <c r="AN395">
        <f t="shared" si="24"/>
        <v>0</v>
      </c>
      <c r="AO395">
        <f t="shared" si="24"/>
        <v>0</v>
      </c>
      <c r="AP395">
        <f t="shared" si="24"/>
        <v>0</v>
      </c>
      <c r="AQ395">
        <f t="shared" si="24"/>
        <v>0</v>
      </c>
      <c r="AR395">
        <f t="shared" si="24"/>
        <v>0</v>
      </c>
      <c r="AS395">
        <f t="shared" si="24"/>
        <v>0</v>
      </c>
      <c r="AT395">
        <f t="shared" si="24"/>
        <v>0</v>
      </c>
      <c r="AU395">
        <f t="shared" si="24"/>
        <v>0</v>
      </c>
      <c r="AV395">
        <f t="shared" si="24"/>
        <v>0</v>
      </c>
      <c r="AW395">
        <f t="shared" si="24"/>
        <v>0</v>
      </c>
      <c r="AX395">
        <f t="shared" si="24"/>
        <v>0</v>
      </c>
      <c r="AY395">
        <f t="shared" si="24"/>
        <v>0</v>
      </c>
      <c r="AZ395">
        <f t="shared" si="24"/>
        <v>0</v>
      </c>
      <c r="BA395">
        <f t="shared" si="24"/>
        <v>0</v>
      </c>
      <c r="BB395">
        <f t="shared" si="24"/>
        <v>0</v>
      </c>
      <c r="BC395">
        <f t="shared" si="24"/>
        <v>0</v>
      </c>
      <c r="BD395">
        <f t="shared" si="24"/>
        <v>0</v>
      </c>
      <c r="BE395">
        <f t="shared" si="24"/>
        <v>0</v>
      </c>
      <c r="BF395">
        <f t="shared" si="24"/>
        <v>0</v>
      </c>
      <c r="BG395">
        <f t="shared" si="24"/>
        <v>0</v>
      </c>
      <c r="BH395">
        <f t="shared" si="24"/>
        <v>0</v>
      </c>
      <c r="BI395">
        <f t="shared" si="24"/>
        <v>1</v>
      </c>
      <c r="BJ395">
        <f t="shared" si="24"/>
        <v>0</v>
      </c>
      <c r="BK395">
        <f t="shared" si="24"/>
        <v>0</v>
      </c>
      <c r="BL395">
        <f t="shared" si="24"/>
        <v>0</v>
      </c>
      <c r="BM395">
        <f t="shared" si="24"/>
        <v>0</v>
      </c>
      <c r="BN395">
        <f t="shared" si="24"/>
        <v>0</v>
      </c>
      <c r="BO395">
        <f t="shared" si="24"/>
        <v>1</v>
      </c>
      <c r="BP395">
        <f t="shared" si="25"/>
        <v>0</v>
      </c>
      <c r="BQ395">
        <f t="shared" si="25"/>
        <v>0</v>
      </c>
      <c r="BR395">
        <f t="shared" si="25"/>
        <v>0</v>
      </c>
      <c r="BS395">
        <f t="shared" si="25"/>
        <v>0</v>
      </c>
      <c r="BT395">
        <f t="shared" si="25"/>
        <v>0</v>
      </c>
      <c r="BU395">
        <f t="shared" si="19"/>
        <v>0</v>
      </c>
      <c r="BV395">
        <f t="shared" si="19"/>
        <v>0</v>
      </c>
      <c r="BW395">
        <f t="shared" si="19"/>
        <v>0</v>
      </c>
      <c r="BX395">
        <f t="shared" si="19"/>
        <v>0</v>
      </c>
      <c r="BY395">
        <f t="shared" si="19"/>
        <v>0</v>
      </c>
      <c r="BZ395">
        <f t="shared" si="19"/>
        <v>0</v>
      </c>
      <c r="CA395">
        <f t="shared" si="19"/>
        <v>0</v>
      </c>
      <c r="CB395">
        <f t="shared" si="19"/>
        <v>0</v>
      </c>
    </row>
    <row r="396" spans="2:80" x14ac:dyDescent="0.2">
      <c r="B396">
        <v>137</v>
      </c>
      <c r="C396">
        <f t="shared" si="1"/>
        <v>1</v>
      </c>
      <c r="D396">
        <f t="shared" si="24"/>
        <v>0</v>
      </c>
      <c r="E396">
        <f t="shared" si="24"/>
        <v>0</v>
      </c>
      <c r="F396">
        <f t="shared" si="24"/>
        <v>0</v>
      </c>
      <c r="G396">
        <f t="shared" si="24"/>
        <v>0</v>
      </c>
      <c r="H396">
        <f t="shared" si="24"/>
        <v>1</v>
      </c>
      <c r="I396">
        <f t="shared" si="24"/>
        <v>0</v>
      </c>
      <c r="J396">
        <f t="shared" si="24"/>
        <v>0</v>
      </c>
      <c r="K396">
        <f t="shared" si="24"/>
        <v>0</v>
      </c>
      <c r="L396">
        <f t="shared" si="24"/>
        <v>0</v>
      </c>
      <c r="M396">
        <f t="shared" si="24"/>
        <v>0</v>
      </c>
      <c r="N396">
        <f t="shared" si="24"/>
        <v>0</v>
      </c>
      <c r="O396">
        <f t="shared" si="24"/>
        <v>0</v>
      </c>
      <c r="P396">
        <f t="shared" si="24"/>
        <v>0</v>
      </c>
      <c r="Q396">
        <f t="shared" si="24"/>
        <v>0</v>
      </c>
      <c r="R396">
        <f t="shared" si="24"/>
        <v>0</v>
      </c>
      <c r="S396">
        <f t="shared" si="24"/>
        <v>0</v>
      </c>
      <c r="T396">
        <f t="shared" si="24"/>
        <v>0</v>
      </c>
      <c r="U396">
        <f t="shared" si="24"/>
        <v>0</v>
      </c>
      <c r="V396">
        <f t="shared" si="24"/>
        <v>0</v>
      </c>
      <c r="W396">
        <f t="shared" si="24"/>
        <v>0</v>
      </c>
      <c r="X396">
        <f t="shared" si="24"/>
        <v>0</v>
      </c>
      <c r="Y396">
        <f t="shared" si="24"/>
        <v>0</v>
      </c>
      <c r="Z396">
        <f t="shared" si="24"/>
        <v>0</v>
      </c>
      <c r="AA396">
        <f t="shared" si="24"/>
        <v>0</v>
      </c>
      <c r="AB396">
        <f t="shared" si="24"/>
        <v>0</v>
      </c>
      <c r="AC396">
        <f t="shared" si="24"/>
        <v>0</v>
      </c>
      <c r="AD396">
        <f t="shared" si="24"/>
        <v>0</v>
      </c>
      <c r="AE396">
        <f t="shared" si="24"/>
        <v>1</v>
      </c>
      <c r="AF396">
        <f t="shared" si="24"/>
        <v>0</v>
      </c>
      <c r="AG396">
        <f t="shared" si="24"/>
        <v>0</v>
      </c>
      <c r="AH396">
        <f t="shared" si="24"/>
        <v>0</v>
      </c>
      <c r="AI396">
        <f t="shared" si="24"/>
        <v>1</v>
      </c>
      <c r="AJ396">
        <f t="shared" si="24"/>
        <v>1</v>
      </c>
      <c r="AK396">
        <f t="shared" si="24"/>
        <v>1</v>
      </c>
      <c r="AL396">
        <f t="shared" si="24"/>
        <v>0</v>
      </c>
      <c r="AM396">
        <f t="shared" si="24"/>
        <v>1</v>
      </c>
      <c r="AN396">
        <f t="shared" si="24"/>
        <v>0</v>
      </c>
      <c r="AO396">
        <f t="shared" si="24"/>
        <v>1</v>
      </c>
      <c r="AP396">
        <f t="shared" si="24"/>
        <v>0</v>
      </c>
      <c r="AQ396">
        <f t="shared" si="24"/>
        <v>0</v>
      </c>
      <c r="AR396">
        <f t="shared" si="24"/>
        <v>0</v>
      </c>
      <c r="AS396">
        <f t="shared" si="24"/>
        <v>0</v>
      </c>
      <c r="AT396">
        <f t="shared" si="24"/>
        <v>0</v>
      </c>
      <c r="AU396">
        <f t="shared" si="24"/>
        <v>1</v>
      </c>
      <c r="AV396">
        <f t="shared" si="24"/>
        <v>0</v>
      </c>
      <c r="AW396">
        <f t="shared" si="24"/>
        <v>0</v>
      </c>
      <c r="AX396">
        <f t="shared" si="24"/>
        <v>0</v>
      </c>
      <c r="AY396">
        <f t="shared" si="24"/>
        <v>0</v>
      </c>
      <c r="AZ396">
        <f t="shared" si="24"/>
        <v>0</v>
      </c>
      <c r="BA396">
        <f t="shared" si="24"/>
        <v>0</v>
      </c>
      <c r="BB396">
        <f t="shared" si="24"/>
        <v>0</v>
      </c>
      <c r="BC396">
        <f t="shared" si="24"/>
        <v>0</v>
      </c>
      <c r="BD396">
        <f t="shared" si="24"/>
        <v>0</v>
      </c>
      <c r="BE396">
        <f t="shared" si="24"/>
        <v>1</v>
      </c>
      <c r="BF396">
        <f t="shared" si="24"/>
        <v>0</v>
      </c>
      <c r="BG396">
        <f t="shared" si="24"/>
        <v>0</v>
      </c>
      <c r="BH396">
        <f t="shared" si="24"/>
        <v>0</v>
      </c>
      <c r="BI396">
        <f t="shared" si="24"/>
        <v>0</v>
      </c>
      <c r="BJ396">
        <f t="shared" si="24"/>
        <v>0</v>
      </c>
      <c r="BK396">
        <f t="shared" si="24"/>
        <v>0</v>
      </c>
      <c r="BL396">
        <f t="shared" si="24"/>
        <v>0</v>
      </c>
      <c r="BM396">
        <f t="shared" si="24"/>
        <v>0</v>
      </c>
      <c r="BN396">
        <f t="shared" si="24"/>
        <v>0</v>
      </c>
      <c r="BO396">
        <f t="shared" si="24"/>
        <v>1</v>
      </c>
      <c r="BP396">
        <f t="shared" si="25"/>
        <v>0</v>
      </c>
      <c r="BQ396">
        <f t="shared" si="25"/>
        <v>0</v>
      </c>
      <c r="BR396">
        <f t="shared" si="25"/>
        <v>0</v>
      </c>
      <c r="BS396">
        <f t="shared" si="25"/>
        <v>0</v>
      </c>
      <c r="BT396">
        <f t="shared" si="25"/>
        <v>0</v>
      </c>
      <c r="BU396">
        <f t="shared" si="19"/>
        <v>0</v>
      </c>
      <c r="BV396">
        <f t="shared" si="19"/>
        <v>0</v>
      </c>
      <c r="BW396">
        <f t="shared" si="19"/>
        <v>0</v>
      </c>
      <c r="BX396">
        <f t="shared" si="19"/>
        <v>0</v>
      </c>
      <c r="BY396">
        <f t="shared" si="19"/>
        <v>0</v>
      </c>
      <c r="BZ396">
        <f t="shared" si="19"/>
        <v>0</v>
      </c>
      <c r="CA396">
        <f t="shared" si="19"/>
        <v>0</v>
      </c>
      <c r="CB396">
        <f t="shared" si="19"/>
        <v>0</v>
      </c>
    </row>
    <row r="397" spans="2:80" x14ac:dyDescent="0.2">
      <c r="B397">
        <v>138</v>
      </c>
      <c r="C397">
        <f t="shared" si="1"/>
        <v>1</v>
      </c>
      <c r="D397">
        <f t="shared" si="24"/>
        <v>0</v>
      </c>
      <c r="E397">
        <f t="shared" si="24"/>
        <v>0</v>
      </c>
      <c r="F397">
        <f t="shared" si="24"/>
        <v>0</v>
      </c>
      <c r="G397">
        <f t="shared" si="24"/>
        <v>0</v>
      </c>
      <c r="H397">
        <f t="shared" si="24"/>
        <v>1</v>
      </c>
      <c r="I397">
        <f t="shared" ref="D397:BO401" si="26">IF(I144&gt;0,1,0)</f>
        <v>0</v>
      </c>
      <c r="J397">
        <f t="shared" si="26"/>
        <v>0</v>
      </c>
      <c r="K397">
        <f t="shared" si="26"/>
        <v>0</v>
      </c>
      <c r="L397">
        <f t="shared" si="26"/>
        <v>1</v>
      </c>
      <c r="M397">
        <f t="shared" si="26"/>
        <v>0</v>
      </c>
      <c r="N397">
        <f t="shared" si="26"/>
        <v>0</v>
      </c>
      <c r="O397">
        <f t="shared" si="26"/>
        <v>0</v>
      </c>
      <c r="P397">
        <f t="shared" si="26"/>
        <v>0</v>
      </c>
      <c r="Q397">
        <f t="shared" si="26"/>
        <v>0</v>
      </c>
      <c r="R397">
        <f t="shared" si="26"/>
        <v>0</v>
      </c>
      <c r="S397">
        <f t="shared" si="24"/>
        <v>0</v>
      </c>
      <c r="T397">
        <f t="shared" si="24"/>
        <v>0</v>
      </c>
      <c r="U397">
        <f t="shared" si="24"/>
        <v>0</v>
      </c>
      <c r="V397">
        <f t="shared" si="24"/>
        <v>0</v>
      </c>
      <c r="W397">
        <f t="shared" si="24"/>
        <v>0</v>
      </c>
      <c r="X397">
        <f t="shared" si="24"/>
        <v>0</v>
      </c>
      <c r="Y397">
        <f t="shared" si="24"/>
        <v>0</v>
      </c>
      <c r="Z397">
        <f t="shared" si="24"/>
        <v>0</v>
      </c>
      <c r="AA397">
        <f t="shared" si="24"/>
        <v>0</v>
      </c>
      <c r="AB397">
        <f t="shared" si="24"/>
        <v>0</v>
      </c>
      <c r="AC397">
        <f t="shared" si="24"/>
        <v>0</v>
      </c>
      <c r="AD397">
        <f t="shared" si="24"/>
        <v>0</v>
      </c>
      <c r="AE397">
        <f t="shared" si="24"/>
        <v>0</v>
      </c>
      <c r="AF397">
        <f t="shared" si="24"/>
        <v>0</v>
      </c>
      <c r="AG397">
        <f t="shared" si="24"/>
        <v>0</v>
      </c>
      <c r="AH397">
        <f t="shared" si="24"/>
        <v>0</v>
      </c>
      <c r="AI397">
        <f t="shared" si="24"/>
        <v>1</v>
      </c>
      <c r="AJ397">
        <f t="shared" si="24"/>
        <v>1</v>
      </c>
      <c r="AK397">
        <f t="shared" si="24"/>
        <v>1</v>
      </c>
      <c r="AL397">
        <f t="shared" si="24"/>
        <v>0</v>
      </c>
      <c r="AM397">
        <f t="shared" si="24"/>
        <v>1</v>
      </c>
      <c r="AN397">
        <f t="shared" si="24"/>
        <v>0</v>
      </c>
      <c r="AO397">
        <f t="shared" si="24"/>
        <v>0</v>
      </c>
      <c r="AP397">
        <f t="shared" si="24"/>
        <v>1</v>
      </c>
      <c r="AQ397">
        <f t="shared" si="24"/>
        <v>0</v>
      </c>
      <c r="AR397">
        <f t="shared" si="24"/>
        <v>0</v>
      </c>
      <c r="AS397">
        <f t="shared" si="24"/>
        <v>0</v>
      </c>
      <c r="AT397">
        <f t="shared" si="24"/>
        <v>0</v>
      </c>
      <c r="AU397">
        <f t="shared" si="24"/>
        <v>1</v>
      </c>
      <c r="AV397">
        <f t="shared" si="24"/>
        <v>0</v>
      </c>
      <c r="AW397">
        <f t="shared" si="24"/>
        <v>0</v>
      </c>
      <c r="AX397">
        <f t="shared" si="24"/>
        <v>0</v>
      </c>
      <c r="AY397">
        <f t="shared" si="24"/>
        <v>0</v>
      </c>
      <c r="AZ397">
        <f t="shared" si="24"/>
        <v>0</v>
      </c>
      <c r="BA397">
        <f t="shared" si="24"/>
        <v>0</v>
      </c>
      <c r="BB397">
        <f t="shared" si="24"/>
        <v>0</v>
      </c>
      <c r="BC397">
        <f t="shared" si="24"/>
        <v>0</v>
      </c>
      <c r="BD397">
        <f t="shared" si="24"/>
        <v>1</v>
      </c>
      <c r="BE397">
        <f t="shared" si="24"/>
        <v>0</v>
      </c>
      <c r="BF397">
        <f t="shared" si="24"/>
        <v>0</v>
      </c>
      <c r="BG397">
        <f t="shared" si="24"/>
        <v>0</v>
      </c>
      <c r="BH397">
        <f t="shared" si="24"/>
        <v>1</v>
      </c>
      <c r="BI397">
        <f t="shared" si="24"/>
        <v>1</v>
      </c>
      <c r="BJ397">
        <f t="shared" si="24"/>
        <v>0</v>
      </c>
      <c r="BK397">
        <f t="shared" si="24"/>
        <v>0</v>
      </c>
      <c r="BL397">
        <f t="shared" si="24"/>
        <v>0</v>
      </c>
      <c r="BM397">
        <f t="shared" si="24"/>
        <v>0</v>
      </c>
      <c r="BN397">
        <f t="shared" si="24"/>
        <v>0</v>
      </c>
      <c r="BO397">
        <f t="shared" ref="BO397:CB412" si="27">IF(BO144&gt;0,1,0)</f>
        <v>1</v>
      </c>
      <c r="BP397">
        <f t="shared" si="27"/>
        <v>0</v>
      </c>
      <c r="BQ397">
        <f t="shared" si="27"/>
        <v>0</v>
      </c>
      <c r="BR397">
        <f t="shared" si="27"/>
        <v>0</v>
      </c>
      <c r="BS397">
        <f t="shared" si="27"/>
        <v>0</v>
      </c>
      <c r="BT397">
        <f t="shared" si="27"/>
        <v>0</v>
      </c>
      <c r="BU397">
        <f t="shared" si="27"/>
        <v>0</v>
      </c>
      <c r="BV397">
        <f t="shared" si="27"/>
        <v>0</v>
      </c>
      <c r="BW397">
        <f t="shared" si="27"/>
        <v>0</v>
      </c>
      <c r="BX397">
        <f t="shared" si="27"/>
        <v>0</v>
      </c>
      <c r="BY397">
        <f t="shared" si="27"/>
        <v>0</v>
      </c>
      <c r="BZ397">
        <f t="shared" si="27"/>
        <v>0</v>
      </c>
      <c r="CA397">
        <f t="shared" si="27"/>
        <v>0</v>
      </c>
      <c r="CB397">
        <f t="shared" si="27"/>
        <v>0</v>
      </c>
    </row>
    <row r="398" spans="2:80" x14ac:dyDescent="0.2">
      <c r="B398">
        <v>139</v>
      </c>
      <c r="C398">
        <f t="shared" si="1"/>
        <v>0</v>
      </c>
      <c r="D398">
        <f t="shared" si="26"/>
        <v>0</v>
      </c>
      <c r="E398">
        <f t="shared" si="26"/>
        <v>0</v>
      </c>
      <c r="F398">
        <f t="shared" si="26"/>
        <v>0</v>
      </c>
      <c r="G398">
        <f t="shared" si="26"/>
        <v>0</v>
      </c>
      <c r="H398">
        <f t="shared" si="26"/>
        <v>1</v>
      </c>
      <c r="I398">
        <f t="shared" si="26"/>
        <v>0</v>
      </c>
      <c r="J398">
        <f t="shared" si="26"/>
        <v>0</v>
      </c>
      <c r="K398">
        <f t="shared" si="26"/>
        <v>0</v>
      </c>
      <c r="L398">
        <f t="shared" si="26"/>
        <v>1</v>
      </c>
      <c r="M398">
        <f t="shared" si="26"/>
        <v>0</v>
      </c>
      <c r="N398">
        <f t="shared" si="26"/>
        <v>0</v>
      </c>
      <c r="O398">
        <f t="shared" si="26"/>
        <v>0</v>
      </c>
      <c r="P398">
        <f t="shared" si="26"/>
        <v>0</v>
      </c>
      <c r="Q398">
        <f t="shared" si="26"/>
        <v>0</v>
      </c>
      <c r="R398">
        <f t="shared" si="26"/>
        <v>0</v>
      </c>
      <c r="S398">
        <f t="shared" si="26"/>
        <v>0</v>
      </c>
      <c r="T398">
        <f t="shared" si="26"/>
        <v>0</v>
      </c>
      <c r="U398">
        <f t="shared" si="26"/>
        <v>0</v>
      </c>
      <c r="V398">
        <f t="shared" si="26"/>
        <v>0</v>
      </c>
      <c r="W398">
        <f t="shared" si="26"/>
        <v>0</v>
      </c>
      <c r="X398">
        <f t="shared" si="26"/>
        <v>0</v>
      </c>
      <c r="Y398">
        <f t="shared" si="26"/>
        <v>0</v>
      </c>
      <c r="Z398">
        <f t="shared" si="26"/>
        <v>0</v>
      </c>
      <c r="AA398">
        <f t="shared" si="26"/>
        <v>0</v>
      </c>
      <c r="AB398">
        <f t="shared" si="26"/>
        <v>0</v>
      </c>
      <c r="AC398">
        <f t="shared" si="26"/>
        <v>1</v>
      </c>
      <c r="AD398">
        <f t="shared" si="26"/>
        <v>0</v>
      </c>
      <c r="AE398">
        <f t="shared" si="26"/>
        <v>0</v>
      </c>
      <c r="AF398">
        <f t="shared" si="26"/>
        <v>0</v>
      </c>
      <c r="AG398">
        <f t="shared" si="26"/>
        <v>0</v>
      </c>
      <c r="AH398">
        <f t="shared" si="26"/>
        <v>0</v>
      </c>
      <c r="AI398">
        <f t="shared" si="26"/>
        <v>1</v>
      </c>
      <c r="AJ398">
        <f t="shared" si="26"/>
        <v>0</v>
      </c>
      <c r="AK398">
        <f t="shared" si="26"/>
        <v>0</v>
      </c>
      <c r="AL398">
        <f t="shared" si="26"/>
        <v>0</v>
      </c>
      <c r="AM398">
        <f t="shared" si="26"/>
        <v>1</v>
      </c>
      <c r="AN398">
        <f t="shared" si="26"/>
        <v>0</v>
      </c>
      <c r="AO398">
        <f t="shared" si="26"/>
        <v>0</v>
      </c>
      <c r="AP398">
        <f t="shared" si="26"/>
        <v>0</v>
      </c>
      <c r="AQ398">
        <f t="shared" si="26"/>
        <v>0</v>
      </c>
      <c r="AR398">
        <f t="shared" si="26"/>
        <v>0</v>
      </c>
      <c r="AS398">
        <f t="shared" si="26"/>
        <v>0</v>
      </c>
      <c r="AT398">
        <f t="shared" si="26"/>
        <v>0</v>
      </c>
      <c r="AU398">
        <f t="shared" si="26"/>
        <v>0</v>
      </c>
      <c r="AV398">
        <f t="shared" si="26"/>
        <v>0</v>
      </c>
      <c r="AW398">
        <f t="shared" si="26"/>
        <v>0</v>
      </c>
      <c r="AX398">
        <f t="shared" si="26"/>
        <v>0</v>
      </c>
      <c r="AY398">
        <f t="shared" si="26"/>
        <v>0</v>
      </c>
      <c r="AZ398">
        <f t="shared" si="26"/>
        <v>0</v>
      </c>
      <c r="BA398">
        <f t="shared" si="26"/>
        <v>0</v>
      </c>
      <c r="BB398">
        <f t="shared" si="26"/>
        <v>0</v>
      </c>
      <c r="BC398">
        <f t="shared" si="26"/>
        <v>0</v>
      </c>
      <c r="BD398">
        <f t="shared" si="26"/>
        <v>1</v>
      </c>
      <c r="BE398">
        <f t="shared" si="26"/>
        <v>1</v>
      </c>
      <c r="BF398">
        <f t="shared" si="26"/>
        <v>0</v>
      </c>
      <c r="BG398">
        <f t="shared" si="26"/>
        <v>0</v>
      </c>
      <c r="BH398">
        <f t="shared" si="26"/>
        <v>0</v>
      </c>
      <c r="BI398">
        <f t="shared" si="26"/>
        <v>1</v>
      </c>
      <c r="BJ398">
        <f t="shared" si="26"/>
        <v>0</v>
      </c>
      <c r="BK398">
        <f t="shared" si="26"/>
        <v>0</v>
      </c>
      <c r="BL398">
        <f t="shared" si="26"/>
        <v>1</v>
      </c>
      <c r="BM398">
        <f t="shared" si="26"/>
        <v>0</v>
      </c>
      <c r="BN398">
        <f t="shared" si="26"/>
        <v>0</v>
      </c>
      <c r="BO398">
        <f t="shared" si="26"/>
        <v>1</v>
      </c>
      <c r="BP398">
        <f t="shared" si="27"/>
        <v>0</v>
      </c>
      <c r="BQ398">
        <f t="shared" si="27"/>
        <v>0</v>
      </c>
      <c r="BR398">
        <f t="shared" si="27"/>
        <v>0</v>
      </c>
      <c r="BS398">
        <f t="shared" si="27"/>
        <v>0</v>
      </c>
      <c r="BT398">
        <f t="shared" si="27"/>
        <v>0</v>
      </c>
      <c r="BU398">
        <f t="shared" si="27"/>
        <v>0</v>
      </c>
      <c r="BV398">
        <f t="shared" si="27"/>
        <v>0</v>
      </c>
      <c r="BW398">
        <f t="shared" si="27"/>
        <v>0</v>
      </c>
      <c r="BX398">
        <f t="shared" si="27"/>
        <v>0</v>
      </c>
      <c r="BY398">
        <f t="shared" si="27"/>
        <v>0</v>
      </c>
      <c r="BZ398">
        <f t="shared" si="27"/>
        <v>0</v>
      </c>
      <c r="CA398">
        <f t="shared" si="27"/>
        <v>0</v>
      </c>
      <c r="CB398">
        <f t="shared" si="27"/>
        <v>0</v>
      </c>
    </row>
    <row r="399" spans="2:80" x14ac:dyDescent="0.2">
      <c r="B399">
        <v>140</v>
      </c>
      <c r="C399">
        <f t="shared" si="1"/>
        <v>0</v>
      </c>
      <c r="D399">
        <f t="shared" si="26"/>
        <v>0</v>
      </c>
      <c r="E399">
        <f t="shared" si="26"/>
        <v>0</v>
      </c>
      <c r="F399">
        <f t="shared" si="26"/>
        <v>0</v>
      </c>
      <c r="G399">
        <f t="shared" si="26"/>
        <v>0</v>
      </c>
      <c r="H399">
        <f t="shared" si="26"/>
        <v>1</v>
      </c>
      <c r="I399">
        <f t="shared" si="26"/>
        <v>0</v>
      </c>
      <c r="J399">
        <f t="shared" si="26"/>
        <v>0</v>
      </c>
      <c r="K399">
        <f t="shared" si="26"/>
        <v>0</v>
      </c>
      <c r="L399">
        <f t="shared" si="26"/>
        <v>1</v>
      </c>
      <c r="M399">
        <f t="shared" si="26"/>
        <v>0</v>
      </c>
      <c r="N399">
        <f t="shared" si="26"/>
        <v>0</v>
      </c>
      <c r="O399">
        <f t="shared" si="26"/>
        <v>0</v>
      </c>
      <c r="P399">
        <f t="shared" si="26"/>
        <v>0</v>
      </c>
      <c r="Q399">
        <f t="shared" si="26"/>
        <v>0</v>
      </c>
      <c r="R399">
        <f t="shared" si="26"/>
        <v>0</v>
      </c>
      <c r="S399">
        <f t="shared" si="26"/>
        <v>0</v>
      </c>
      <c r="T399">
        <f t="shared" si="26"/>
        <v>0</v>
      </c>
      <c r="U399">
        <f t="shared" si="26"/>
        <v>0</v>
      </c>
      <c r="V399">
        <f t="shared" si="26"/>
        <v>0</v>
      </c>
      <c r="W399">
        <f t="shared" si="26"/>
        <v>0</v>
      </c>
      <c r="X399">
        <f t="shared" si="26"/>
        <v>0</v>
      </c>
      <c r="Y399">
        <f t="shared" si="26"/>
        <v>0</v>
      </c>
      <c r="Z399">
        <f t="shared" si="26"/>
        <v>0</v>
      </c>
      <c r="AA399">
        <f t="shared" si="26"/>
        <v>0</v>
      </c>
      <c r="AB399">
        <f t="shared" si="26"/>
        <v>0</v>
      </c>
      <c r="AC399">
        <f t="shared" si="26"/>
        <v>0</v>
      </c>
      <c r="AD399">
        <f t="shared" si="26"/>
        <v>0</v>
      </c>
      <c r="AE399">
        <f t="shared" si="26"/>
        <v>0</v>
      </c>
      <c r="AF399">
        <f t="shared" si="26"/>
        <v>0</v>
      </c>
      <c r="AG399">
        <f t="shared" si="26"/>
        <v>0</v>
      </c>
      <c r="AH399">
        <f t="shared" si="26"/>
        <v>0</v>
      </c>
      <c r="AI399">
        <f t="shared" si="26"/>
        <v>1</v>
      </c>
      <c r="AJ399">
        <f t="shared" si="26"/>
        <v>1</v>
      </c>
      <c r="AK399">
        <f t="shared" si="26"/>
        <v>0</v>
      </c>
      <c r="AL399">
        <f t="shared" si="26"/>
        <v>0</v>
      </c>
      <c r="AM399">
        <f t="shared" si="26"/>
        <v>1</v>
      </c>
      <c r="AN399">
        <f t="shared" si="26"/>
        <v>0</v>
      </c>
      <c r="AO399">
        <f t="shared" si="26"/>
        <v>1</v>
      </c>
      <c r="AP399">
        <f t="shared" si="26"/>
        <v>0</v>
      </c>
      <c r="AQ399">
        <f t="shared" si="26"/>
        <v>0</v>
      </c>
      <c r="AR399">
        <f t="shared" si="26"/>
        <v>0</v>
      </c>
      <c r="AS399">
        <f t="shared" si="26"/>
        <v>0</v>
      </c>
      <c r="AT399">
        <f t="shared" si="26"/>
        <v>0</v>
      </c>
      <c r="AU399">
        <f t="shared" si="26"/>
        <v>0</v>
      </c>
      <c r="AV399">
        <f t="shared" si="26"/>
        <v>0</v>
      </c>
      <c r="AW399">
        <f t="shared" si="26"/>
        <v>0</v>
      </c>
      <c r="AX399">
        <f t="shared" si="26"/>
        <v>0</v>
      </c>
      <c r="AY399">
        <f t="shared" si="26"/>
        <v>0</v>
      </c>
      <c r="AZ399">
        <f t="shared" si="26"/>
        <v>0</v>
      </c>
      <c r="BA399">
        <f t="shared" si="26"/>
        <v>0</v>
      </c>
      <c r="BB399">
        <f t="shared" si="26"/>
        <v>0</v>
      </c>
      <c r="BC399">
        <f t="shared" si="26"/>
        <v>0</v>
      </c>
      <c r="BD399">
        <f t="shared" si="26"/>
        <v>1</v>
      </c>
      <c r="BE399">
        <f t="shared" si="26"/>
        <v>1</v>
      </c>
      <c r="BF399">
        <f t="shared" si="26"/>
        <v>1</v>
      </c>
      <c r="BG399">
        <f t="shared" si="26"/>
        <v>0</v>
      </c>
      <c r="BH399">
        <f t="shared" si="26"/>
        <v>0</v>
      </c>
      <c r="BI399">
        <f t="shared" si="26"/>
        <v>1</v>
      </c>
      <c r="BJ399">
        <f t="shared" si="26"/>
        <v>0</v>
      </c>
      <c r="BK399">
        <f t="shared" si="26"/>
        <v>0</v>
      </c>
      <c r="BL399">
        <f t="shared" si="26"/>
        <v>0</v>
      </c>
      <c r="BM399">
        <f t="shared" si="26"/>
        <v>0</v>
      </c>
      <c r="BN399">
        <f t="shared" si="26"/>
        <v>0</v>
      </c>
      <c r="BO399">
        <f t="shared" si="26"/>
        <v>1</v>
      </c>
      <c r="BP399">
        <f t="shared" si="27"/>
        <v>0</v>
      </c>
      <c r="BQ399">
        <f t="shared" si="27"/>
        <v>0</v>
      </c>
      <c r="BR399">
        <f t="shared" si="27"/>
        <v>0</v>
      </c>
      <c r="BS399">
        <f t="shared" si="27"/>
        <v>0</v>
      </c>
      <c r="BT399">
        <f t="shared" si="27"/>
        <v>0</v>
      </c>
      <c r="BU399">
        <f t="shared" si="27"/>
        <v>0</v>
      </c>
      <c r="BV399">
        <f t="shared" si="27"/>
        <v>0</v>
      </c>
      <c r="BW399">
        <f t="shared" si="27"/>
        <v>0</v>
      </c>
      <c r="BX399">
        <f t="shared" si="27"/>
        <v>0</v>
      </c>
      <c r="BY399">
        <f t="shared" si="27"/>
        <v>0</v>
      </c>
      <c r="BZ399">
        <f t="shared" si="27"/>
        <v>0</v>
      </c>
      <c r="CA399">
        <f t="shared" si="27"/>
        <v>0</v>
      </c>
      <c r="CB399">
        <f t="shared" si="27"/>
        <v>0</v>
      </c>
    </row>
    <row r="400" spans="2:80" x14ac:dyDescent="0.2">
      <c r="B400">
        <v>141</v>
      </c>
      <c r="C400">
        <f t="shared" si="1"/>
        <v>0</v>
      </c>
      <c r="D400">
        <f t="shared" si="26"/>
        <v>1</v>
      </c>
      <c r="E400">
        <f t="shared" si="26"/>
        <v>0</v>
      </c>
      <c r="F400">
        <f t="shared" si="26"/>
        <v>0</v>
      </c>
      <c r="G400">
        <f t="shared" si="26"/>
        <v>0</v>
      </c>
      <c r="H400">
        <f t="shared" si="26"/>
        <v>1</v>
      </c>
      <c r="I400">
        <f t="shared" si="26"/>
        <v>0</v>
      </c>
      <c r="J400">
        <f t="shared" si="26"/>
        <v>0</v>
      </c>
      <c r="K400">
        <f t="shared" si="26"/>
        <v>0</v>
      </c>
      <c r="L400">
        <f t="shared" si="26"/>
        <v>0</v>
      </c>
      <c r="M400">
        <f t="shared" si="26"/>
        <v>0</v>
      </c>
      <c r="N400">
        <f t="shared" si="26"/>
        <v>0</v>
      </c>
      <c r="O400">
        <f t="shared" si="26"/>
        <v>0</v>
      </c>
      <c r="P400">
        <f t="shared" si="26"/>
        <v>0</v>
      </c>
      <c r="Q400">
        <f t="shared" si="26"/>
        <v>0</v>
      </c>
      <c r="R400">
        <f t="shared" si="26"/>
        <v>0</v>
      </c>
      <c r="S400">
        <f t="shared" si="26"/>
        <v>1</v>
      </c>
      <c r="T400">
        <f t="shared" si="26"/>
        <v>0</v>
      </c>
      <c r="U400">
        <f t="shared" si="26"/>
        <v>0</v>
      </c>
      <c r="V400">
        <f t="shared" si="26"/>
        <v>0</v>
      </c>
      <c r="W400">
        <f t="shared" si="26"/>
        <v>0</v>
      </c>
      <c r="X400">
        <f t="shared" si="26"/>
        <v>0</v>
      </c>
      <c r="Y400">
        <f t="shared" si="26"/>
        <v>0</v>
      </c>
      <c r="Z400">
        <f t="shared" si="26"/>
        <v>0</v>
      </c>
      <c r="AA400">
        <f t="shared" si="26"/>
        <v>0</v>
      </c>
      <c r="AB400">
        <f t="shared" si="26"/>
        <v>1</v>
      </c>
      <c r="AC400">
        <f t="shared" si="26"/>
        <v>0</v>
      </c>
      <c r="AD400">
        <f t="shared" si="26"/>
        <v>0</v>
      </c>
      <c r="AE400">
        <f t="shared" si="26"/>
        <v>0</v>
      </c>
      <c r="AF400">
        <f t="shared" si="26"/>
        <v>0</v>
      </c>
      <c r="AG400">
        <f t="shared" si="26"/>
        <v>0</v>
      </c>
      <c r="AH400">
        <f t="shared" si="26"/>
        <v>0</v>
      </c>
      <c r="AI400">
        <f t="shared" si="26"/>
        <v>1</v>
      </c>
      <c r="AJ400">
        <f t="shared" si="26"/>
        <v>0</v>
      </c>
      <c r="AK400">
        <f t="shared" si="26"/>
        <v>0</v>
      </c>
      <c r="AL400">
        <f t="shared" si="26"/>
        <v>0</v>
      </c>
      <c r="AM400">
        <f t="shared" si="26"/>
        <v>1</v>
      </c>
      <c r="AN400">
        <f t="shared" si="26"/>
        <v>0</v>
      </c>
      <c r="AO400">
        <f t="shared" si="26"/>
        <v>1</v>
      </c>
      <c r="AP400">
        <f t="shared" si="26"/>
        <v>0</v>
      </c>
      <c r="AQ400">
        <f t="shared" si="26"/>
        <v>0</v>
      </c>
      <c r="AR400">
        <f t="shared" si="26"/>
        <v>0</v>
      </c>
      <c r="AS400">
        <f t="shared" si="26"/>
        <v>0</v>
      </c>
      <c r="AT400">
        <f t="shared" si="26"/>
        <v>1</v>
      </c>
      <c r="AU400">
        <f t="shared" si="26"/>
        <v>0</v>
      </c>
      <c r="AV400">
        <f t="shared" si="26"/>
        <v>0</v>
      </c>
      <c r="AW400">
        <f t="shared" si="26"/>
        <v>0</v>
      </c>
      <c r="AX400">
        <f t="shared" si="26"/>
        <v>0</v>
      </c>
      <c r="AY400">
        <f t="shared" si="26"/>
        <v>0</v>
      </c>
      <c r="AZ400">
        <f t="shared" si="26"/>
        <v>0</v>
      </c>
      <c r="BA400">
        <f t="shared" si="26"/>
        <v>0</v>
      </c>
      <c r="BB400">
        <f t="shared" si="26"/>
        <v>0</v>
      </c>
      <c r="BC400">
        <f t="shared" si="26"/>
        <v>0</v>
      </c>
      <c r="BD400">
        <f t="shared" si="26"/>
        <v>1</v>
      </c>
      <c r="BE400">
        <f t="shared" si="26"/>
        <v>1</v>
      </c>
      <c r="BF400">
        <f t="shared" si="26"/>
        <v>0</v>
      </c>
      <c r="BG400">
        <f t="shared" si="26"/>
        <v>0</v>
      </c>
      <c r="BH400">
        <f t="shared" si="26"/>
        <v>0</v>
      </c>
      <c r="BI400">
        <f t="shared" si="26"/>
        <v>1</v>
      </c>
      <c r="BJ400">
        <f t="shared" si="26"/>
        <v>0</v>
      </c>
      <c r="BK400">
        <f t="shared" si="26"/>
        <v>0</v>
      </c>
      <c r="BL400">
        <f t="shared" si="26"/>
        <v>0</v>
      </c>
      <c r="BM400">
        <f t="shared" si="26"/>
        <v>0</v>
      </c>
      <c r="BN400">
        <f t="shared" si="26"/>
        <v>0</v>
      </c>
      <c r="BO400">
        <f t="shared" si="26"/>
        <v>1</v>
      </c>
      <c r="BP400">
        <f t="shared" si="27"/>
        <v>0</v>
      </c>
      <c r="BQ400">
        <f t="shared" si="27"/>
        <v>0</v>
      </c>
      <c r="BR400">
        <f t="shared" si="27"/>
        <v>0</v>
      </c>
      <c r="BS400">
        <f t="shared" si="27"/>
        <v>0</v>
      </c>
      <c r="BT400">
        <f t="shared" si="27"/>
        <v>0</v>
      </c>
      <c r="BU400">
        <f t="shared" si="27"/>
        <v>0</v>
      </c>
      <c r="BV400">
        <f t="shared" si="27"/>
        <v>0</v>
      </c>
      <c r="BW400">
        <f t="shared" si="27"/>
        <v>0</v>
      </c>
      <c r="BX400">
        <f t="shared" si="27"/>
        <v>0</v>
      </c>
      <c r="BY400">
        <f t="shared" si="27"/>
        <v>0</v>
      </c>
      <c r="BZ400">
        <f t="shared" si="27"/>
        <v>0</v>
      </c>
      <c r="CA400">
        <f t="shared" si="27"/>
        <v>0</v>
      </c>
      <c r="CB400">
        <f t="shared" si="27"/>
        <v>0</v>
      </c>
    </row>
    <row r="401" spans="2:80" x14ac:dyDescent="0.2">
      <c r="B401">
        <v>142</v>
      </c>
      <c r="C401">
        <f t="shared" si="1"/>
        <v>1</v>
      </c>
      <c r="D401">
        <f t="shared" si="26"/>
        <v>0</v>
      </c>
      <c r="E401">
        <f t="shared" si="26"/>
        <v>0</v>
      </c>
      <c r="F401">
        <f t="shared" si="26"/>
        <v>0</v>
      </c>
      <c r="G401">
        <f t="shared" si="26"/>
        <v>0</v>
      </c>
      <c r="H401">
        <f t="shared" si="26"/>
        <v>1</v>
      </c>
      <c r="I401">
        <f t="shared" ref="D401:BO405" si="28">IF(I148&gt;0,1,0)</f>
        <v>0</v>
      </c>
      <c r="J401">
        <f t="shared" si="28"/>
        <v>0</v>
      </c>
      <c r="K401">
        <f t="shared" si="28"/>
        <v>0</v>
      </c>
      <c r="L401">
        <f t="shared" si="28"/>
        <v>1</v>
      </c>
      <c r="M401">
        <f t="shared" si="28"/>
        <v>0</v>
      </c>
      <c r="N401">
        <f t="shared" si="28"/>
        <v>0</v>
      </c>
      <c r="O401">
        <f t="shared" si="28"/>
        <v>0</v>
      </c>
      <c r="P401">
        <f t="shared" si="28"/>
        <v>0</v>
      </c>
      <c r="Q401">
        <f t="shared" si="28"/>
        <v>0</v>
      </c>
      <c r="R401">
        <f t="shared" si="28"/>
        <v>0</v>
      </c>
      <c r="S401">
        <f t="shared" si="26"/>
        <v>1</v>
      </c>
      <c r="T401">
        <f t="shared" si="26"/>
        <v>0</v>
      </c>
      <c r="U401">
        <f t="shared" si="26"/>
        <v>0</v>
      </c>
      <c r="V401">
        <f t="shared" si="26"/>
        <v>0</v>
      </c>
      <c r="W401">
        <f t="shared" si="26"/>
        <v>0</v>
      </c>
      <c r="X401">
        <f t="shared" si="26"/>
        <v>0</v>
      </c>
      <c r="Y401">
        <f t="shared" si="26"/>
        <v>0</v>
      </c>
      <c r="Z401">
        <f t="shared" si="26"/>
        <v>0</v>
      </c>
      <c r="AA401">
        <f t="shared" si="26"/>
        <v>0</v>
      </c>
      <c r="AB401">
        <f t="shared" si="26"/>
        <v>1</v>
      </c>
      <c r="AC401">
        <f t="shared" si="26"/>
        <v>0</v>
      </c>
      <c r="AD401">
        <f t="shared" si="26"/>
        <v>0</v>
      </c>
      <c r="AE401">
        <f t="shared" si="26"/>
        <v>0</v>
      </c>
      <c r="AF401">
        <f t="shared" si="26"/>
        <v>0</v>
      </c>
      <c r="AG401">
        <f t="shared" si="26"/>
        <v>0</v>
      </c>
      <c r="AH401">
        <f t="shared" si="26"/>
        <v>1</v>
      </c>
      <c r="AI401">
        <f t="shared" si="26"/>
        <v>0</v>
      </c>
      <c r="AJ401">
        <f t="shared" si="26"/>
        <v>1</v>
      </c>
      <c r="AK401">
        <f t="shared" si="26"/>
        <v>0</v>
      </c>
      <c r="AL401">
        <f t="shared" si="26"/>
        <v>0</v>
      </c>
      <c r="AM401">
        <f t="shared" si="26"/>
        <v>1</v>
      </c>
      <c r="AN401">
        <f t="shared" si="26"/>
        <v>0</v>
      </c>
      <c r="AO401">
        <f t="shared" si="26"/>
        <v>0</v>
      </c>
      <c r="AP401">
        <f t="shared" si="26"/>
        <v>0</v>
      </c>
      <c r="AQ401">
        <f t="shared" si="26"/>
        <v>0</v>
      </c>
      <c r="AR401">
        <f t="shared" si="26"/>
        <v>0</v>
      </c>
      <c r="AS401">
        <f t="shared" si="26"/>
        <v>0</v>
      </c>
      <c r="AT401">
        <f t="shared" si="26"/>
        <v>0</v>
      </c>
      <c r="AU401">
        <f t="shared" si="26"/>
        <v>0</v>
      </c>
      <c r="AV401">
        <f t="shared" si="26"/>
        <v>0</v>
      </c>
      <c r="AW401">
        <f t="shared" si="26"/>
        <v>0</v>
      </c>
      <c r="AX401">
        <f t="shared" si="26"/>
        <v>0</v>
      </c>
      <c r="AY401">
        <f t="shared" si="26"/>
        <v>0</v>
      </c>
      <c r="AZ401">
        <f t="shared" si="26"/>
        <v>0</v>
      </c>
      <c r="BA401">
        <f t="shared" si="26"/>
        <v>0</v>
      </c>
      <c r="BB401">
        <f t="shared" si="26"/>
        <v>0</v>
      </c>
      <c r="BC401">
        <f t="shared" si="26"/>
        <v>0</v>
      </c>
      <c r="BD401">
        <f t="shared" si="26"/>
        <v>0</v>
      </c>
      <c r="BE401">
        <f t="shared" si="26"/>
        <v>0</v>
      </c>
      <c r="BF401">
        <f t="shared" si="26"/>
        <v>0</v>
      </c>
      <c r="BG401">
        <f t="shared" si="26"/>
        <v>1</v>
      </c>
      <c r="BH401">
        <f t="shared" si="26"/>
        <v>0</v>
      </c>
      <c r="BI401">
        <f t="shared" si="26"/>
        <v>0</v>
      </c>
      <c r="BJ401">
        <f t="shared" si="26"/>
        <v>0</v>
      </c>
      <c r="BK401">
        <f t="shared" si="26"/>
        <v>1</v>
      </c>
      <c r="BL401">
        <f t="shared" si="26"/>
        <v>1</v>
      </c>
      <c r="BM401">
        <f t="shared" si="26"/>
        <v>0</v>
      </c>
      <c r="BN401">
        <f t="shared" si="26"/>
        <v>0</v>
      </c>
      <c r="BO401">
        <f t="shared" ref="BO401:BT404" si="29">IF(BO148&gt;0,1,0)</f>
        <v>1</v>
      </c>
      <c r="BP401">
        <f t="shared" si="29"/>
        <v>0</v>
      </c>
      <c r="BQ401">
        <f t="shared" si="29"/>
        <v>0</v>
      </c>
      <c r="BR401">
        <f t="shared" si="29"/>
        <v>0</v>
      </c>
      <c r="BS401">
        <f t="shared" si="29"/>
        <v>0</v>
      </c>
      <c r="BT401">
        <f t="shared" si="29"/>
        <v>0</v>
      </c>
      <c r="BU401">
        <f t="shared" si="27"/>
        <v>0</v>
      </c>
      <c r="BV401">
        <f t="shared" si="27"/>
        <v>0</v>
      </c>
      <c r="BW401">
        <f t="shared" si="27"/>
        <v>0</v>
      </c>
      <c r="BX401">
        <f t="shared" si="27"/>
        <v>0</v>
      </c>
      <c r="BY401">
        <f t="shared" si="27"/>
        <v>0</v>
      </c>
      <c r="BZ401">
        <f t="shared" si="27"/>
        <v>0</v>
      </c>
      <c r="CA401">
        <f t="shared" si="27"/>
        <v>0</v>
      </c>
      <c r="CB401">
        <f t="shared" si="27"/>
        <v>0</v>
      </c>
    </row>
    <row r="402" spans="2:80" x14ac:dyDescent="0.2">
      <c r="B402">
        <v>143</v>
      </c>
      <c r="C402">
        <f t="shared" si="1"/>
        <v>0</v>
      </c>
      <c r="D402">
        <f t="shared" si="28"/>
        <v>0</v>
      </c>
      <c r="E402">
        <f t="shared" si="28"/>
        <v>0</v>
      </c>
      <c r="F402">
        <f t="shared" si="28"/>
        <v>0</v>
      </c>
      <c r="G402">
        <f t="shared" si="28"/>
        <v>0</v>
      </c>
      <c r="H402">
        <f t="shared" si="28"/>
        <v>1</v>
      </c>
      <c r="I402">
        <f t="shared" si="28"/>
        <v>0</v>
      </c>
      <c r="J402">
        <f t="shared" si="28"/>
        <v>0</v>
      </c>
      <c r="K402">
        <f t="shared" si="28"/>
        <v>1</v>
      </c>
      <c r="L402">
        <f t="shared" si="28"/>
        <v>1</v>
      </c>
      <c r="M402">
        <f t="shared" si="28"/>
        <v>0</v>
      </c>
      <c r="N402">
        <f t="shared" si="28"/>
        <v>0</v>
      </c>
      <c r="O402">
        <f t="shared" si="28"/>
        <v>0</v>
      </c>
      <c r="P402">
        <f t="shared" si="28"/>
        <v>0</v>
      </c>
      <c r="Q402">
        <f t="shared" si="28"/>
        <v>0</v>
      </c>
      <c r="R402">
        <f t="shared" si="28"/>
        <v>0</v>
      </c>
      <c r="S402">
        <f t="shared" si="28"/>
        <v>0</v>
      </c>
      <c r="T402">
        <f t="shared" si="28"/>
        <v>0</v>
      </c>
      <c r="U402">
        <f t="shared" si="28"/>
        <v>0</v>
      </c>
      <c r="V402">
        <f t="shared" si="28"/>
        <v>0</v>
      </c>
      <c r="W402">
        <f t="shared" si="28"/>
        <v>0</v>
      </c>
      <c r="X402">
        <f t="shared" si="28"/>
        <v>0</v>
      </c>
      <c r="Y402">
        <f t="shared" si="28"/>
        <v>0</v>
      </c>
      <c r="Z402">
        <f t="shared" si="28"/>
        <v>0</v>
      </c>
      <c r="AA402">
        <f t="shared" si="28"/>
        <v>0</v>
      </c>
      <c r="AB402">
        <f t="shared" si="28"/>
        <v>0</v>
      </c>
      <c r="AC402">
        <f t="shared" si="28"/>
        <v>1</v>
      </c>
      <c r="AD402">
        <f t="shared" si="28"/>
        <v>0</v>
      </c>
      <c r="AE402">
        <f t="shared" si="28"/>
        <v>1</v>
      </c>
      <c r="AF402">
        <f t="shared" si="28"/>
        <v>0</v>
      </c>
      <c r="AG402">
        <f t="shared" si="28"/>
        <v>0</v>
      </c>
      <c r="AH402">
        <f t="shared" si="28"/>
        <v>0</v>
      </c>
      <c r="AI402">
        <f t="shared" si="28"/>
        <v>0</v>
      </c>
      <c r="AJ402">
        <f t="shared" si="28"/>
        <v>0</v>
      </c>
      <c r="AK402">
        <f t="shared" si="28"/>
        <v>0</v>
      </c>
      <c r="AL402">
        <f t="shared" si="28"/>
        <v>0</v>
      </c>
      <c r="AM402">
        <f t="shared" si="28"/>
        <v>1</v>
      </c>
      <c r="AN402">
        <f t="shared" si="28"/>
        <v>0</v>
      </c>
      <c r="AO402">
        <f t="shared" si="28"/>
        <v>1</v>
      </c>
      <c r="AP402">
        <f t="shared" si="28"/>
        <v>0</v>
      </c>
      <c r="AQ402">
        <f t="shared" si="28"/>
        <v>0</v>
      </c>
      <c r="AR402">
        <f t="shared" si="28"/>
        <v>0</v>
      </c>
      <c r="AS402">
        <f t="shared" si="28"/>
        <v>0</v>
      </c>
      <c r="AT402">
        <f t="shared" si="28"/>
        <v>0</v>
      </c>
      <c r="AU402">
        <f t="shared" si="28"/>
        <v>0</v>
      </c>
      <c r="AV402">
        <f t="shared" si="28"/>
        <v>0</v>
      </c>
      <c r="AW402">
        <f t="shared" si="28"/>
        <v>0</v>
      </c>
      <c r="AX402">
        <f t="shared" si="28"/>
        <v>0</v>
      </c>
      <c r="AY402">
        <f t="shared" si="28"/>
        <v>0</v>
      </c>
      <c r="AZ402">
        <f t="shared" si="28"/>
        <v>0</v>
      </c>
      <c r="BA402">
        <f t="shared" si="28"/>
        <v>0</v>
      </c>
      <c r="BB402">
        <f t="shared" si="28"/>
        <v>0</v>
      </c>
      <c r="BC402">
        <f t="shared" si="28"/>
        <v>0</v>
      </c>
      <c r="BD402">
        <f t="shared" si="28"/>
        <v>0</v>
      </c>
      <c r="BE402">
        <f t="shared" si="28"/>
        <v>1</v>
      </c>
      <c r="BF402">
        <f t="shared" si="28"/>
        <v>1</v>
      </c>
      <c r="BG402">
        <f t="shared" si="28"/>
        <v>1</v>
      </c>
      <c r="BH402">
        <f t="shared" si="28"/>
        <v>0</v>
      </c>
      <c r="BI402">
        <f t="shared" si="28"/>
        <v>1</v>
      </c>
      <c r="BJ402">
        <f t="shared" si="28"/>
        <v>0</v>
      </c>
      <c r="BK402">
        <f t="shared" si="28"/>
        <v>0</v>
      </c>
      <c r="BL402">
        <f t="shared" si="28"/>
        <v>0</v>
      </c>
      <c r="BM402">
        <f t="shared" si="28"/>
        <v>0</v>
      </c>
      <c r="BN402">
        <f t="shared" si="28"/>
        <v>0</v>
      </c>
      <c r="BO402">
        <f t="shared" si="28"/>
        <v>1</v>
      </c>
      <c r="BP402">
        <f t="shared" si="29"/>
        <v>0</v>
      </c>
      <c r="BQ402">
        <f t="shared" si="29"/>
        <v>0</v>
      </c>
      <c r="BR402">
        <f t="shared" si="29"/>
        <v>0</v>
      </c>
      <c r="BS402">
        <f t="shared" si="29"/>
        <v>0</v>
      </c>
      <c r="BT402">
        <f t="shared" si="29"/>
        <v>0</v>
      </c>
      <c r="BU402">
        <f t="shared" si="27"/>
        <v>0</v>
      </c>
      <c r="BV402">
        <f t="shared" si="27"/>
        <v>0</v>
      </c>
      <c r="BW402">
        <f t="shared" si="27"/>
        <v>0</v>
      </c>
      <c r="BX402">
        <f t="shared" si="27"/>
        <v>0</v>
      </c>
      <c r="BY402">
        <f t="shared" si="27"/>
        <v>0</v>
      </c>
      <c r="BZ402">
        <f t="shared" si="27"/>
        <v>0</v>
      </c>
      <c r="CA402">
        <f t="shared" si="27"/>
        <v>0</v>
      </c>
      <c r="CB402">
        <f t="shared" si="27"/>
        <v>0</v>
      </c>
    </row>
    <row r="403" spans="2:80" x14ac:dyDescent="0.2">
      <c r="B403">
        <v>144</v>
      </c>
      <c r="C403">
        <f t="shared" si="1"/>
        <v>0</v>
      </c>
      <c r="D403">
        <f t="shared" si="28"/>
        <v>0</v>
      </c>
      <c r="E403">
        <f t="shared" si="28"/>
        <v>0</v>
      </c>
      <c r="F403">
        <f t="shared" si="28"/>
        <v>0</v>
      </c>
      <c r="G403">
        <f t="shared" si="28"/>
        <v>0</v>
      </c>
      <c r="H403">
        <f t="shared" si="28"/>
        <v>1</v>
      </c>
      <c r="I403">
        <f t="shared" si="28"/>
        <v>0</v>
      </c>
      <c r="J403">
        <f t="shared" si="28"/>
        <v>0</v>
      </c>
      <c r="K403">
        <f t="shared" si="28"/>
        <v>0</v>
      </c>
      <c r="L403">
        <f t="shared" si="28"/>
        <v>1</v>
      </c>
      <c r="M403">
        <f t="shared" si="28"/>
        <v>0</v>
      </c>
      <c r="N403">
        <f t="shared" si="28"/>
        <v>0</v>
      </c>
      <c r="O403">
        <f t="shared" si="28"/>
        <v>0</v>
      </c>
      <c r="P403">
        <f t="shared" si="28"/>
        <v>0</v>
      </c>
      <c r="Q403">
        <f t="shared" si="28"/>
        <v>0</v>
      </c>
      <c r="R403">
        <f t="shared" si="28"/>
        <v>0</v>
      </c>
      <c r="S403">
        <f t="shared" si="28"/>
        <v>0</v>
      </c>
      <c r="T403">
        <f t="shared" si="28"/>
        <v>0</v>
      </c>
      <c r="U403">
        <f t="shared" si="28"/>
        <v>0</v>
      </c>
      <c r="V403">
        <f t="shared" si="28"/>
        <v>0</v>
      </c>
      <c r="W403">
        <f t="shared" si="28"/>
        <v>0</v>
      </c>
      <c r="X403">
        <f t="shared" si="28"/>
        <v>0</v>
      </c>
      <c r="Y403">
        <f t="shared" si="28"/>
        <v>0</v>
      </c>
      <c r="Z403">
        <f t="shared" si="28"/>
        <v>0</v>
      </c>
      <c r="AA403">
        <f t="shared" si="28"/>
        <v>0</v>
      </c>
      <c r="AB403">
        <f t="shared" si="28"/>
        <v>1</v>
      </c>
      <c r="AC403">
        <f t="shared" si="28"/>
        <v>1</v>
      </c>
      <c r="AD403">
        <f t="shared" si="28"/>
        <v>0</v>
      </c>
      <c r="AE403">
        <f t="shared" si="28"/>
        <v>1</v>
      </c>
      <c r="AF403">
        <f t="shared" si="28"/>
        <v>0</v>
      </c>
      <c r="AG403">
        <f t="shared" si="28"/>
        <v>0</v>
      </c>
      <c r="AH403">
        <f t="shared" si="28"/>
        <v>0</v>
      </c>
      <c r="AI403">
        <f t="shared" si="28"/>
        <v>0</v>
      </c>
      <c r="AJ403">
        <f t="shared" si="28"/>
        <v>0</v>
      </c>
      <c r="AK403">
        <f t="shared" si="28"/>
        <v>0</v>
      </c>
      <c r="AL403">
        <f t="shared" si="28"/>
        <v>0</v>
      </c>
      <c r="AM403">
        <f t="shared" si="28"/>
        <v>1</v>
      </c>
      <c r="AN403">
        <f t="shared" si="28"/>
        <v>0</v>
      </c>
      <c r="AO403">
        <f t="shared" si="28"/>
        <v>1</v>
      </c>
      <c r="AP403">
        <f t="shared" si="28"/>
        <v>0</v>
      </c>
      <c r="AQ403">
        <f t="shared" si="28"/>
        <v>0</v>
      </c>
      <c r="AR403">
        <f t="shared" si="28"/>
        <v>0</v>
      </c>
      <c r="AS403">
        <f t="shared" si="28"/>
        <v>0</v>
      </c>
      <c r="AT403">
        <f t="shared" si="28"/>
        <v>0</v>
      </c>
      <c r="AU403">
        <f t="shared" si="28"/>
        <v>0</v>
      </c>
      <c r="AV403">
        <f t="shared" si="28"/>
        <v>0</v>
      </c>
      <c r="AW403">
        <f t="shared" si="28"/>
        <v>0</v>
      </c>
      <c r="AX403">
        <f t="shared" si="28"/>
        <v>0</v>
      </c>
      <c r="AY403">
        <f t="shared" si="28"/>
        <v>0</v>
      </c>
      <c r="AZ403">
        <f t="shared" si="28"/>
        <v>0</v>
      </c>
      <c r="BA403">
        <f t="shared" si="28"/>
        <v>0</v>
      </c>
      <c r="BB403">
        <f t="shared" si="28"/>
        <v>0</v>
      </c>
      <c r="BC403">
        <f t="shared" si="28"/>
        <v>0</v>
      </c>
      <c r="BD403">
        <f t="shared" si="28"/>
        <v>0</v>
      </c>
      <c r="BE403">
        <f t="shared" si="28"/>
        <v>1</v>
      </c>
      <c r="BF403">
        <f t="shared" si="28"/>
        <v>0</v>
      </c>
      <c r="BG403">
        <f t="shared" si="28"/>
        <v>0</v>
      </c>
      <c r="BH403">
        <f t="shared" si="28"/>
        <v>0</v>
      </c>
      <c r="BI403">
        <f t="shared" si="28"/>
        <v>1</v>
      </c>
      <c r="BJ403">
        <f t="shared" si="28"/>
        <v>0</v>
      </c>
      <c r="BK403">
        <f t="shared" si="28"/>
        <v>0</v>
      </c>
      <c r="BL403">
        <f t="shared" si="28"/>
        <v>1</v>
      </c>
      <c r="BM403">
        <f t="shared" si="28"/>
        <v>0</v>
      </c>
      <c r="BN403">
        <f t="shared" si="28"/>
        <v>0</v>
      </c>
      <c r="BO403">
        <f t="shared" si="28"/>
        <v>1</v>
      </c>
      <c r="BP403">
        <f t="shared" si="29"/>
        <v>0</v>
      </c>
      <c r="BQ403">
        <f t="shared" si="29"/>
        <v>0</v>
      </c>
      <c r="BR403">
        <f t="shared" si="29"/>
        <v>0</v>
      </c>
      <c r="BS403">
        <f t="shared" si="29"/>
        <v>0</v>
      </c>
      <c r="BT403">
        <f t="shared" si="29"/>
        <v>0</v>
      </c>
      <c r="BU403">
        <f t="shared" si="27"/>
        <v>0</v>
      </c>
      <c r="BV403">
        <f t="shared" si="27"/>
        <v>0</v>
      </c>
      <c r="BW403">
        <f t="shared" si="27"/>
        <v>0</v>
      </c>
      <c r="BX403">
        <f t="shared" si="27"/>
        <v>0</v>
      </c>
      <c r="BY403">
        <f t="shared" si="27"/>
        <v>0</v>
      </c>
      <c r="BZ403">
        <f t="shared" si="27"/>
        <v>0</v>
      </c>
      <c r="CA403">
        <f t="shared" si="27"/>
        <v>0</v>
      </c>
      <c r="CB403">
        <f t="shared" si="27"/>
        <v>0</v>
      </c>
    </row>
    <row r="404" spans="2:80" x14ac:dyDescent="0.2">
      <c r="B404">
        <v>145</v>
      </c>
      <c r="C404">
        <f t="shared" si="1"/>
        <v>1</v>
      </c>
      <c r="D404">
        <f t="shared" si="28"/>
        <v>0</v>
      </c>
      <c r="E404">
        <f t="shared" si="28"/>
        <v>0</v>
      </c>
      <c r="F404">
        <f t="shared" si="28"/>
        <v>0</v>
      </c>
      <c r="G404">
        <f t="shared" si="28"/>
        <v>0</v>
      </c>
      <c r="H404">
        <f t="shared" si="28"/>
        <v>1</v>
      </c>
      <c r="I404">
        <f t="shared" si="28"/>
        <v>0</v>
      </c>
      <c r="J404">
        <f t="shared" si="28"/>
        <v>0</v>
      </c>
      <c r="K404">
        <f t="shared" si="28"/>
        <v>0</v>
      </c>
      <c r="L404">
        <f t="shared" si="28"/>
        <v>1</v>
      </c>
      <c r="M404">
        <f t="shared" si="28"/>
        <v>0</v>
      </c>
      <c r="N404">
        <f t="shared" si="28"/>
        <v>0</v>
      </c>
      <c r="O404">
        <f t="shared" si="28"/>
        <v>0</v>
      </c>
      <c r="P404">
        <f t="shared" si="28"/>
        <v>0</v>
      </c>
      <c r="Q404">
        <f t="shared" si="28"/>
        <v>0</v>
      </c>
      <c r="R404">
        <f t="shared" si="28"/>
        <v>0</v>
      </c>
      <c r="S404">
        <f t="shared" si="28"/>
        <v>0</v>
      </c>
      <c r="T404">
        <f t="shared" si="28"/>
        <v>0</v>
      </c>
      <c r="U404">
        <f t="shared" si="28"/>
        <v>0</v>
      </c>
      <c r="V404">
        <f t="shared" si="28"/>
        <v>0</v>
      </c>
      <c r="W404">
        <f t="shared" si="28"/>
        <v>0</v>
      </c>
      <c r="X404">
        <f t="shared" si="28"/>
        <v>0</v>
      </c>
      <c r="Y404">
        <f t="shared" si="28"/>
        <v>0</v>
      </c>
      <c r="Z404">
        <f t="shared" si="28"/>
        <v>0</v>
      </c>
      <c r="AA404">
        <f t="shared" si="28"/>
        <v>0</v>
      </c>
      <c r="AB404">
        <f t="shared" si="28"/>
        <v>1</v>
      </c>
      <c r="AC404">
        <f t="shared" si="28"/>
        <v>0</v>
      </c>
      <c r="AD404">
        <f t="shared" si="28"/>
        <v>0</v>
      </c>
      <c r="AE404">
        <f t="shared" si="28"/>
        <v>1</v>
      </c>
      <c r="AF404">
        <f t="shared" si="28"/>
        <v>0</v>
      </c>
      <c r="AG404">
        <f t="shared" si="28"/>
        <v>0</v>
      </c>
      <c r="AH404">
        <f t="shared" si="28"/>
        <v>0</v>
      </c>
      <c r="AI404">
        <f t="shared" si="28"/>
        <v>0</v>
      </c>
      <c r="AJ404">
        <f t="shared" si="28"/>
        <v>0</v>
      </c>
      <c r="AK404">
        <f t="shared" si="28"/>
        <v>0</v>
      </c>
      <c r="AL404">
        <f t="shared" si="28"/>
        <v>0</v>
      </c>
      <c r="AM404">
        <f t="shared" si="28"/>
        <v>1</v>
      </c>
      <c r="AN404">
        <f t="shared" si="28"/>
        <v>0</v>
      </c>
      <c r="AO404">
        <f t="shared" si="28"/>
        <v>1</v>
      </c>
      <c r="AP404">
        <f t="shared" si="28"/>
        <v>0</v>
      </c>
      <c r="AQ404">
        <f t="shared" si="28"/>
        <v>0</v>
      </c>
      <c r="AR404">
        <f t="shared" si="28"/>
        <v>0</v>
      </c>
      <c r="AS404">
        <f t="shared" si="28"/>
        <v>0</v>
      </c>
      <c r="AT404">
        <f t="shared" si="28"/>
        <v>0</v>
      </c>
      <c r="AU404">
        <f t="shared" si="28"/>
        <v>1</v>
      </c>
      <c r="AV404">
        <f t="shared" si="28"/>
        <v>0</v>
      </c>
      <c r="AW404">
        <f t="shared" si="28"/>
        <v>0</v>
      </c>
      <c r="AX404">
        <f t="shared" si="28"/>
        <v>0</v>
      </c>
      <c r="AY404">
        <f t="shared" si="28"/>
        <v>0</v>
      </c>
      <c r="AZ404">
        <f t="shared" si="28"/>
        <v>0</v>
      </c>
      <c r="BA404">
        <f t="shared" si="28"/>
        <v>0</v>
      </c>
      <c r="BB404">
        <f t="shared" si="28"/>
        <v>0</v>
      </c>
      <c r="BC404">
        <f t="shared" si="28"/>
        <v>0</v>
      </c>
      <c r="BD404">
        <f t="shared" si="28"/>
        <v>0</v>
      </c>
      <c r="BE404">
        <f t="shared" si="28"/>
        <v>1</v>
      </c>
      <c r="BF404">
        <f t="shared" si="28"/>
        <v>0</v>
      </c>
      <c r="BG404">
        <f t="shared" si="28"/>
        <v>1</v>
      </c>
      <c r="BH404">
        <f t="shared" si="28"/>
        <v>0</v>
      </c>
      <c r="BI404">
        <f t="shared" si="28"/>
        <v>1</v>
      </c>
      <c r="BJ404">
        <f t="shared" si="28"/>
        <v>0</v>
      </c>
      <c r="BK404">
        <f t="shared" si="28"/>
        <v>0</v>
      </c>
      <c r="BL404">
        <f t="shared" si="28"/>
        <v>0</v>
      </c>
      <c r="BM404">
        <f t="shared" si="28"/>
        <v>0</v>
      </c>
      <c r="BN404">
        <f t="shared" si="28"/>
        <v>0</v>
      </c>
      <c r="BO404">
        <f t="shared" si="28"/>
        <v>1</v>
      </c>
      <c r="BP404">
        <f t="shared" si="29"/>
        <v>0</v>
      </c>
      <c r="BQ404">
        <f t="shared" si="29"/>
        <v>0</v>
      </c>
      <c r="BR404">
        <f t="shared" si="29"/>
        <v>0</v>
      </c>
      <c r="BS404">
        <f t="shared" si="29"/>
        <v>0</v>
      </c>
      <c r="BT404">
        <f t="shared" si="29"/>
        <v>0</v>
      </c>
      <c r="BU404">
        <f t="shared" si="27"/>
        <v>1</v>
      </c>
      <c r="BV404">
        <f t="shared" si="27"/>
        <v>0</v>
      </c>
      <c r="BW404">
        <f t="shared" si="27"/>
        <v>0</v>
      </c>
      <c r="BX404">
        <f t="shared" si="27"/>
        <v>0</v>
      </c>
      <c r="BY404">
        <f t="shared" si="27"/>
        <v>0</v>
      </c>
      <c r="BZ404">
        <f t="shared" si="27"/>
        <v>0</v>
      </c>
      <c r="CA404">
        <f t="shared" si="27"/>
        <v>0</v>
      </c>
      <c r="CB404">
        <f t="shared" si="27"/>
        <v>0</v>
      </c>
    </row>
    <row r="405" spans="2:80" x14ac:dyDescent="0.2">
      <c r="B405">
        <v>146</v>
      </c>
      <c r="C405">
        <f t="shared" si="1"/>
        <v>0</v>
      </c>
      <c r="D405">
        <f t="shared" si="28"/>
        <v>0</v>
      </c>
      <c r="E405">
        <f t="shared" si="28"/>
        <v>0</v>
      </c>
      <c r="F405">
        <f t="shared" si="28"/>
        <v>0</v>
      </c>
      <c r="G405">
        <f t="shared" si="28"/>
        <v>0</v>
      </c>
      <c r="H405">
        <f t="shared" si="28"/>
        <v>1</v>
      </c>
      <c r="I405">
        <f t="shared" ref="D405:BO409" si="30">IF(I152&gt;0,1,0)</f>
        <v>0</v>
      </c>
      <c r="J405">
        <f t="shared" si="30"/>
        <v>0</v>
      </c>
      <c r="K405">
        <f t="shared" si="30"/>
        <v>0</v>
      </c>
      <c r="L405">
        <f t="shared" si="30"/>
        <v>0</v>
      </c>
      <c r="M405">
        <f t="shared" si="30"/>
        <v>0</v>
      </c>
      <c r="N405">
        <f t="shared" si="30"/>
        <v>0</v>
      </c>
      <c r="O405">
        <f t="shared" si="30"/>
        <v>0</v>
      </c>
      <c r="P405">
        <f t="shared" si="30"/>
        <v>0</v>
      </c>
      <c r="Q405">
        <f t="shared" si="30"/>
        <v>0</v>
      </c>
      <c r="R405">
        <f t="shared" si="30"/>
        <v>0</v>
      </c>
      <c r="S405">
        <f t="shared" si="28"/>
        <v>0</v>
      </c>
      <c r="T405">
        <f t="shared" si="28"/>
        <v>0</v>
      </c>
      <c r="U405">
        <f t="shared" si="28"/>
        <v>0</v>
      </c>
      <c r="V405">
        <f t="shared" si="28"/>
        <v>0</v>
      </c>
      <c r="W405">
        <f t="shared" si="28"/>
        <v>0</v>
      </c>
      <c r="X405">
        <f t="shared" si="28"/>
        <v>0</v>
      </c>
      <c r="Y405">
        <f t="shared" si="28"/>
        <v>0</v>
      </c>
      <c r="Z405">
        <f t="shared" si="28"/>
        <v>0</v>
      </c>
      <c r="AA405">
        <f t="shared" si="28"/>
        <v>0</v>
      </c>
      <c r="AB405">
        <f t="shared" si="28"/>
        <v>1</v>
      </c>
      <c r="AC405">
        <f t="shared" si="28"/>
        <v>0</v>
      </c>
      <c r="AD405">
        <f t="shared" si="28"/>
        <v>0</v>
      </c>
      <c r="AE405">
        <f t="shared" si="28"/>
        <v>0</v>
      </c>
      <c r="AF405">
        <f t="shared" si="28"/>
        <v>0</v>
      </c>
      <c r="AG405">
        <f t="shared" si="28"/>
        <v>0</v>
      </c>
      <c r="AH405">
        <f t="shared" si="28"/>
        <v>0</v>
      </c>
      <c r="AI405">
        <f t="shared" si="28"/>
        <v>1</v>
      </c>
      <c r="AJ405">
        <f t="shared" si="28"/>
        <v>0</v>
      </c>
      <c r="AK405">
        <f t="shared" si="28"/>
        <v>0</v>
      </c>
      <c r="AL405">
        <f t="shared" si="28"/>
        <v>0</v>
      </c>
      <c r="AM405">
        <f t="shared" si="28"/>
        <v>1</v>
      </c>
      <c r="AN405">
        <f t="shared" si="28"/>
        <v>0</v>
      </c>
      <c r="AO405">
        <f t="shared" si="28"/>
        <v>1</v>
      </c>
      <c r="AP405">
        <f t="shared" si="28"/>
        <v>0</v>
      </c>
      <c r="AQ405">
        <f t="shared" si="28"/>
        <v>0</v>
      </c>
      <c r="AR405">
        <f t="shared" si="28"/>
        <v>1</v>
      </c>
      <c r="AS405">
        <f t="shared" si="28"/>
        <v>0</v>
      </c>
      <c r="AT405">
        <f t="shared" si="28"/>
        <v>0</v>
      </c>
      <c r="AU405">
        <f t="shared" si="28"/>
        <v>0</v>
      </c>
      <c r="AV405">
        <f t="shared" si="28"/>
        <v>0</v>
      </c>
      <c r="AW405">
        <f t="shared" si="28"/>
        <v>0</v>
      </c>
      <c r="AX405">
        <f t="shared" si="28"/>
        <v>0</v>
      </c>
      <c r="AY405">
        <f t="shared" si="28"/>
        <v>0</v>
      </c>
      <c r="AZ405">
        <f t="shared" si="28"/>
        <v>0</v>
      </c>
      <c r="BA405">
        <f t="shared" si="28"/>
        <v>0</v>
      </c>
      <c r="BB405">
        <f t="shared" si="28"/>
        <v>0</v>
      </c>
      <c r="BC405">
        <f t="shared" si="28"/>
        <v>0</v>
      </c>
      <c r="BD405">
        <f t="shared" si="28"/>
        <v>0</v>
      </c>
      <c r="BE405">
        <f t="shared" si="28"/>
        <v>1</v>
      </c>
      <c r="BF405">
        <f t="shared" si="28"/>
        <v>1</v>
      </c>
      <c r="BG405">
        <f t="shared" si="28"/>
        <v>0</v>
      </c>
      <c r="BH405">
        <f t="shared" si="28"/>
        <v>0</v>
      </c>
      <c r="BI405">
        <f t="shared" si="28"/>
        <v>1</v>
      </c>
      <c r="BJ405">
        <f t="shared" si="28"/>
        <v>0</v>
      </c>
      <c r="BK405">
        <f t="shared" si="28"/>
        <v>0</v>
      </c>
      <c r="BL405">
        <f t="shared" si="28"/>
        <v>0</v>
      </c>
      <c r="BM405">
        <f t="shared" si="28"/>
        <v>0</v>
      </c>
      <c r="BN405">
        <f t="shared" si="28"/>
        <v>0</v>
      </c>
      <c r="BO405">
        <f t="shared" ref="BO405:BT408" si="31">IF(BO152&gt;0,1,0)</f>
        <v>1</v>
      </c>
      <c r="BP405">
        <f t="shared" si="31"/>
        <v>0</v>
      </c>
      <c r="BQ405">
        <f t="shared" si="31"/>
        <v>0</v>
      </c>
      <c r="BR405">
        <f t="shared" si="31"/>
        <v>0</v>
      </c>
      <c r="BS405">
        <f t="shared" si="31"/>
        <v>0</v>
      </c>
      <c r="BT405">
        <f t="shared" si="31"/>
        <v>0</v>
      </c>
      <c r="BU405">
        <f t="shared" si="27"/>
        <v>0</v>
      </c>
      <c r="BV405">
        <f t="shared" si="27"/>
        <v>0</v>
      </c>
      <c r="BW405">
        <f t="shared" si="27"/>
        <v>0</v>
      </c>
      <c r="BX405">
        <f t="shared" si="27"/>
        <v>0</v>
      </c>
      <c r="BY405">
        <f t="shared" si="27"/>
        <v>0</v>
      </c>
      <c r="BZ405">
        <f t="shared" si="27"/>
        <v>0</v>
      </c>
      <c r="CA405">
        <f t="shared" si="27"/>
        <v>0</v>
      </c>
      <c r="CB405">
        <f t="shared" si="27"/>
        <v>0</v>
      </c>
    </row>
    <row r="406" spans="2:80" x14ac:dyDescent="0.2">
      <c r="B406">
        <v>147</v>
      </c>
      <c r="C406">
        <f t="shared" si="1"/>
        <v>0</v>
      </c>
      <c r="D406">
        <f t="shared" si="30"/>
        <v>1</v>
      </c>
      <c r="E406">
        <f t="shared" si="30"/>
        <v>0</v>
      </c>
      <c r="F406">
        <f t="shared" si="30"/>
        <v>0</v>
      </c>
      <c r="G406">
        <f t="shared" si="30"/>
        <v>0</v>
      </c>
      <c r="H406">
        <f t="shared" si="30"/>
        <v>1</v>
      </c>
      <c r="I406">
        <f t="shared" si="30"/>
        <v>0</v>
      </c>
      <c r="J406">
        <f t="shared" si="30"/>
        <v>0</v>
      </c>
      <c r="K406">
        <f t="shared" si="30"/>
        <v>0</v>
      </c>
      <c r="L406">
        <f t="shared" si="30"/>
        <v>1</v>
      </c>
      <c r="M406">
        <f t="shared" si="30"/>
        <v>0</v>
      </c>
      <c r="N406">
        <f t="shared" si="30"/>
        <v>0</v>
      </c>
      <c r="O406">
        <f t="shared" si="30"/>
        <v>0</v>
      </c>
      <c r="P406">
        <f t="shared" si="30"/>
        <v>1</v>
      </c>
      <c r="Q406">
        <f t="shared" si="30"/>
        <v>0</v>
      </c>
      <c r="R406">
        <f t="shared" si="30"/>
        <v>0</v>
      </c>
      <c r="S406">
        <f t="shared" si="30"/>
        <v>0</v>
      </c>
      <c r="T406">
        <f t="shared" si="30"/>
        <v>0</v>
      </c>
      <c r="U406">
        <f t="shared" si="30"/>
        <v>0</v>
      </c>
      <c r="V406">
        <f t="shared" si="30"/>
        <v>0</v>
      </c>
      <c r="W406">
        <f t="shared" si="30"/>
        <v>0</v>
      </c>
      <c r="X406">
        <f t="shared" si="30"/>
        <v>0</v>
      </c>
      <c r="Y406">
        <f t="shared" si="30"/>
        <v>0</v>
      </c>
      <c r="Z406">
        <f t="shared" si="30"/>
        <v>0</v>
      </c>
      <c r="AA406">
        <f t="shared" si="30"/>
        <v>0</v>
      </c>
      <c r="AB406">
        <f t="shared" si="30"/>
        <v>1</v>
      </c>
      <c r="AC406">
        <f t="shared" si="30"/>
        <v>0</v>
      </c>
      <c r="AD406">
        <f t="shared" si="30"/>
        <v>0</v>
      </c>
      <c r="AE406">
        <f t="shared" si="30"/>
        <v>1</v>
      </c>
      <c r="AF406">
        <f t="shared" si="30"/>
        <v>0</v>
      </c>
      <c r="AG406">
        <f t="shared" si="30"/>
        <v>0</v>
      </c>
      <c r="AH406">
        <f t="shared" si="30"/>
        <v>1</v>
      </c>
      <c r="AI406">
        <f t="shared" si="30"/>
        <v>0</v>
      </c>
      <c r="AJ406">
        <f t="shared" si="30"/>
        <v>0</v>
      </c>
      <c r="AK406">
        <f t="shared" si="30"/>
        <v>0</v>
      </c>
      <c r="AL406">
        <f t="shared" si="30"/>
        <v>0</v>
      </c>
      <c r="AM406">
        <f t="shared" si="30"/>
        <v>1</v>
      </c>
      <c r="AN406">
        <f t="shared" si="30"/>
        <v>0</v>
      </c>
      <c r="AO406">
        <f t="shared" si="30"/>
        <v>0</v>
      </c>
      <c r="AP406">
        <f t="shared" si="30"/>
        <v>0</v>
      </c>
      <c r="AQ406">
        <f t="shared" si="30"/>
        <v>0</v>
      </c>
      <c r="AR406">
        <f t="shared" si="30"/>
        <v>0</v>
      </c>
      <c r="AS406">
        <f t="shared" si="30"/>
        <v>0</v>
      </c>
      <c r="AT406">
        <f t="shared" si="30"/>
        <v>0</v>
      </c>
      <c r="AU406">
        <f t="shared" si="30"/>
        <v>0</v>
      </c>
      <c r="AV406">
        <f t="shared" si="30"/>
        <v>0</v>
      </c>
      <c r="AW406">
        <f t="shared" si="30"/>
        <v>0</v>
      </c>
      <c r="AX406">
        <f t="shared" si="30"/>
        <v>0</v>
      </c>
      <c r="AY406">
        <f t="shared" si="30"/>
        <v>0</v>
      </c>
      <c r="AZ406">
        <f t="shared" si="30"/>
        <v>0</v>
      </c>
      <c r="BA406">
        <f t="shared" si="30"/>
        <v>0</v>
      </c>
      <c r="BB406">
        <f t="shared" si="30"/>
        <v>0</v>
      </c>
      <c r="BC406">
        <f t="shared" si="30"/>
        <v>0</v>
      </c>
      <c r="BD406">
        <f t="shared" si="30"/>
        <v>0</v>
      </c>
      <c r="BE406">
        <f t="shared" si="30"/>
        <v>1</v>
      </c>
      <c r="BF406">
        <f t="shared" si="30"/>
        <v>0</v>
      </c>
      <c r="BG406">
        <f t="shared" si="30"/>
        <v>0</v>
      </c>
      <c r="BH406">
        <f t="shared" si="30"/>
        <v>0</v>
      </c>
      <c r="BI406">
        <f t="shared" si="30"/>
        <v>1</v>
      </c>
      <c r="BJ406">
        <f t="shared" si="30"/>
        <v>0</v>
      </c>
      <c r="BK406">
        <f t="shared" si="30"/>
        <v>0</v>
      </c>
      <c r="BL406">
        <f t="shared" si="30"/>
        <v>0</v>
      </c>
      <c r="BM406">
        <f t="shared" si="30"/>
        <v>0</v>
      </c>
      <c r="BN406">
        <f t="shared" si="30"/>
        <v>0</v>
      </c>
      <c r="BO406">
        <f t="shared" si="30"/>
        <v>1</v>
      </c>
      <c r="BP406">
        <f t="shared" si="31"/>
        <v>0</v>
      </c>
      <c r="BQ406">
        <f t="shared" si="31"/>
        <v>0</v>
      </c>
      <c r="BR406">
        <f t="shared" si="31"/>
        <v>0</v>
      </c>
      <c r="BS406">
        <f t="shared" si="31"/>
        <v>0</v>
      </c>
      <c r="BT406">
        <f t="shared" si="31"/>
        <v>0</v>
      </c>
      <c r="BU406">
        <f t="shared" si="27"/>
        <v>0</v>
      </c>
      <c r="BV406">
        <f t="shared" si="27"/>
        <v>0</v>
      </c>
      <c r="BW406">
        <f t="shared" si="27"/>
        <v>0</v>
      </c>
      <c r="BX406">
        <f t="shared" si="27"/>
        <v>0</v>
      </c>
      <c r="BY406">
        <f t="shared" si="27"/>
        <v>0</v>
      </c>
      <c r="BZ406">
        <f t="shared" si="27"/>
        <v>0</v>
      </c>
      <c r="CA406">
        <f t="shared" si="27"/>
        <v>0</v>
      </c>
      <c r="CB406">
        <f t="shared" si="27"/>
        <v>0</v>
      </c>
    </row>
    <row r="407" spans="2:80" x14ac:dyDescent="0.2">
      <c r="B407">
        <v>148</v>
      </c>
      <c r="C407">
        <f t="shared" si="1"/>
        <v>0</v>
      </c>
      <c r="D407">
        <f t="shared" si="30"/>
        <v>0</v>
      </c>
      <c r="E407">
        <f t="shared" si="30"/>
        <v>0</v>
      </c>
      <c r="F407">
        <f t="shared" si="30"/>
        <v>0</v>
      </c>
      <c r="G407">
        <f t="shared" si="30"/>
        <v>0</v>
      </c>
      <c r="H407">
        <f t="shared" si="30"/>
        <v>1</v>
      </c>
      <c r="I407">
        <f t="shared" si="30"/>
        <v>0</v>
      </c>
      <c r="J407">
        <f t="shared" si="30"/>
        <v>0</v>
      </c>
      <c r="K407">
        <f t="shared" si="30"/>
        <v>0</v>
      </c>
      <c r="L407">
        <f t="shared" si="30"/>
        <v>0</v>
      </c>
      <c r="M407">
        <f t="shared" si="30"/>
        <v>0</v>
      </c>
      <c r="N407">
        <f t="shared" si="30"/>
        <v>0</v>
      </c>
      <c r="O407">
        <f t="shared" si="30"/>
        <v>0</v>
      </c>
      <c r="P407">
        <f t="shared" si="30"/>
        <v>0</v>
      </c>
      <c r="Q407">
        <f t="shared" si="30"/>
        <v>0</v>
      </c>
      <c r="R407">
        <f t="shared" si="30"/>
        <v>0</v>
      </c>
      <c r="S407">
        <f t="shared" si="30"/>
        <v>0</v>
      </c>
      <c r="T407">
        <f t="shared" si="30"/>
        <v>0</v>
      </c>
      <c r="U407">
        <f t="shared" si="30"/>
        <v>0</v>
      </c>
      <c r="V407">
        <f t="shared" si="30"/>
        <v>0</v>
      </c>
      <c r="W407">
        <f t="shared" si="30"/>
        <v>0</v>
      </c>
      <c r="X407">
        <f t="shared" si="30"/>
        <v>0</v>
      </c>
      <c r="Y407">
        <f t="shared" si="30"/>
        <v>1</v>
      </c>
      <c r="Z407">
        <f t="shared" si="30"/>
        <v>0</v>
      </c>
      <c r="AA407">
        <f t="shared" si="30"/>
        <v>0</v>
      </c>
      <c r="AB407">
        <f t="shared" si="30"/>
        <v>1</v>
      </c>
      <c r="AC407">
        <f t="shared" si="30"/>
        <v>1</v>
      </c>
      <c r="AD407">
        <f t="shared" si="30"/>
        <v>0</v>
      </c>
      <c r="AE407">
        <f t="shared" si="30"/>
        <v>1</v>
      </c>
      <c r="AF407">
        <f t="shared" si="30"/>
        <v>0</v>
      </c>
      <c r="AG407">
        <f t="shared" si="30"/>
        <v>0</v>
      </c>
      <c r="AH407">
        <f t="shared" si="30"/>
        <v>1</v>
      </c>
      <c r="AI407">
        <f t="shared" si="30"/>
        <v>0</v>
      </c>
      <c r="AJ407">
        <f t="shared" si="30"/>
        <v>0</v>
      </c>
      <c r="AK407">
        <f t="shared" si="30"/>
        <v>0</v>
      </c>
      <c r="AL407">
        <f t="shared" si="30"/>
        <v>0</v>
      </c>
      <c r="AM407">
        <f t="shared" si="30"/>
        <v>1</v>
      </c>
      <c r="AN407">
        <f t="shared" si="30"/>
        <v>0</v>
      </c>
      <c r="AO407">
        <f t="shared" si="30"/>
        <v>1</v>
      </c>
      <c r="AP407">
        <f t="shared" si="30"/>
        <v>0</v>
      </c>
      <c r="AQ407">
        <f t="shared" si="30"/>
        <v>0</v>
      </c>
      <c r="AR407">
        <f t="shared" si="30"/>
        <v>0</v>
      </c>
      <c r="AS407">
        <f t="shared" si="30"/>
        <v>0</v>
      </c>
      <c r="AT407">
        <f t="shared" si="30"/>
        <v>0</v>
      </c>
      <c r="AU407">
        <f t="shared" si="30"/>
        <v>1</v>
      </c>
      <c r="AV407">
        <f t="shared" si="30"/>
        <v>0</v>
      </c>
      <c r="AW407">
        <f t="shared" si="30"/>
        <v>0</v>
      </c>
      <c r="AX407">
        <f t="shared" si="30"/>
        <v>0</v>
      </c>
      <c r="AY407">
        <f t="shared" si="30"/>
        <v>0</v>
      </c>
      <c r="AZ407">
        <f t="shared" si="30"/>
        <v>0</v>
      </c>
      <c r="BA407">
        <f t="shared" si="30"/>
        <v>0</v>
      </c>
      <c r="BB407">
        <f t="shared" si="30"/>
        <v>0</v>
      </c>
      <c r="BC407">
        <f t="shared" si="30"/>
        <v>0</v>
      </c>
      <c r="BD407">
        <f t="shared" si="30"/>
        <v>1</v>
      </c>
      <c r="BE407">
        <f t="shared" si="30"/>
        <v>1</v>
      </c>
      <c r="BF407">
        <f t="shared" si="30"/>
        <v>1</v>
      </c>
      <c r="BG407">
        <f t="shared" si="30"/>
        <v>0</v>
      </c>
      <c r="BH407">
        <f t="shared" si="30"/>
        <v>0</v>
      </c>
      <c r="BI407">
        <f t="shared" si="30"/>
        <v>1</v>
      </c>
      <c r="BJ407">
        <f t="shared" si="30"/>
        <v>0</v>
      </c>
      <c r="BK407">
        <f t="shared" si="30"/>
        <v>0</v>
      </c>
      <c r="BL407">
        <f t="shared" si="30"/>
        <v>0</v>
      </c>
      <c r="BM407">
        <f t="shared" si="30"/>
        <v>0</v>
      </c>
      <c r="BN407">
        <f t="shared" si="30"/>
        <v>0</v>
      </c>
      <c r="BO407">
        <f t="shared" si="30"/>
        <v>1</v>
      </c>
      <c r="BP407">
        <f t="shared" si="31"/>
        <v>0</v>
      </c>
      <c r="BQ407">
        <f t="shared" si="31"/>
        <v>0</v>
      </c>
      <c r="BR407">
        <f t="shared" si="31"/>
        <v>0</v>
      </c>
      <c r="BS407">
        <f t="shared" si="31"/>
        <v>0</v>
      </c>
      <c r="BT407">
        <f t="shared" si="31"/>
        <v>0</v>
      </c>
      <c r="BU407">
        <f t="shared" si="27"/>
        <v>0</v>
      </c>
      <c r="BV407">
        <f t="shared" si="27"/>
        <v>0</v>
      </c>
      <c r="BW407">
        <f t="shared" si="27"/>
        <v>1</v>
      </c>
      <c r="BX407">
        <f t="shared" si="27"/>
        <v>0</v>
      </c>
      <c r="BY407">
        <f t="shared" si="27"/>
        <v>0</v>
      </c>
      <c r="BZ407">
        <f t="shared" si="27"/>
        <v>0</v>
      </c>
      <c r="CA407">
        <f t="shared" si="27"/>
        <v>0</v>
      </c>
      <c r="CB407">
        <f t="shared" si="27"/>
        <v>0</v>
      </c>
    </row>
    <row r="408" spans="2:80" x14ac:dyDescent="0.2">
      <c r="B408">
        <v>149</v>
      </c>
      <c r="C408">
        <f t="shared" si="1"/>
        <v>1</v>
      </c>
      <c r="D408">
        <f t="shared" si="30"/>
        <v>1</v>
      </c>
      <c r="E408">
        <f t="shared" si="30"/>
        <v>0</v>
      </c>
      <c r="F408">
        <f t="shared" si="30"/>
        <v>0</v>
      </c>
      <c r="G408">
        <f t="shared" si="30"/>
        <v>0</v>
      </c>
      <c r="H408">
        <f t="shared" si="30"/>
        <v>1</v>
      </c>
      <c r="I408">
        <f t="shared" si="30"/>
        <v>0</v>
      </c>
      <c r="J408">
        <f t="shared" si="30"/>
        <v>0</v>
      </c>
      <c r="K408">
        <f t="shared" si="30"/>
        <v>0</v>
      </c>
      <c r="L408">
        <f t="shared" si="30"/>
        <v>0</v>
      </c>
      <c r="M408">
        <f t="shared" si="30"/>
        <v>0</v>
      </c>
      <c r="N408">
        <f t="shared" si="30"/>
        <v>0</v>
      </c>
      <c r="O408">
        <f t="shared" si="30"/>
        <v>0</v>
      </c>
      <c r="P408">
        <f t="shared" si="30"/>
        <v>0</v>
      </c>
      <c r="Q408">
        <f t="shared" si="30"/>
        <v>0</v>
      </c>
      <c r="R408">
        <f t="shared" si="30"/>
        <v>0</v>
      </c>
      <c r="S408">
        <f t="shared" si="30"/>
        <v>0</v>
      </c>
      <c r="T408">
        <f t="shared" si="30"/>
        <v>0</v>
      </c>
      <c r="U408">
        <f t="shared" si="30"/>
        <v>0</v>
      </c>
      <c r="V408">
        <f t="shared" si="30"/>
        <v>0</v>
      </c>
      <c r="W408">
        <f t="shared" si="30"/>
        <v>0</v>
      </c>
      <c r="X408">
        <f t="shared" si="30"/>
        <v>0</v>
      </c>
      <c r="Y408">
        <f t="shared" si="30"/>
        <v>0</v>
      </c>
      <c r="Z408">
        <f t="shared" si="30"/>
        <v>0</v>
      </c>
      <c r="AA408">
        <f t="shared" si="30"/>
        <v>0</v>
      </c>
      <c r="AB408">
        <f t="shared" si="30"/>
        <v>0</v>
      </c>
      <c r="AC408">
        <f t="shared" si="30"/>
        <v>0</v>
      </c>
      <c r="AD408">
        <f t="shared" si="30"/>
        <v>0</v>
      </c>
      <c r="AE408">
        <f t="shared" si="30"/>
        <v>1</v>
      </c>
      <c r="AF408">
        <f t="shared" si="30"/>
        <v>0</v>
      </c>
      <c r="AG408">
        <f t="shared" si="30"/>
        <v>0</v>
      </c>
      <c r="AH408">
        <f t="shared" si="30"/>
        <v>0</v>
      </c>
      <c r="AI408">
        <f t="shared" si="30"/>
        <v>0</v>
      </c>
      <c r="AJ408">
        <f t="shared" si="30"/>
        <v>0</v>
      </c>
      <c r="AK408">
        <f t="shared" si="30"/>
        <v>1</v>
      </c>
      <c r="AL408">
        <f t="shared" si="30"/>
        <v>0</v>
      </c>
      <c r="AM408">
        <f t="shared" si="30"/>
        <v>1</v>
      </c>
      <c r="AN408">
        <f t="shared" si="30"/>
        <v>0</v>
      </c>
      <c r="AO408">
        <f t="shared" si="30"/>
        <v>1</v>
      </c>
      <c r="AP408">
        <f t="shared" si="30"/>
        <v>0</v>
      </c>
      <c r="AQ408">
        <f t="shared" si="30"/>
        <v>0</v>
      </c>
      <c r="AR408">
        <f t="shared" si="30"/>
        <v>0</v>
      </c>
      <c r="AS408">
        <f t="shared" si="30"/>
        <v>0</v>
      </c>
      <c r="AT408">
        <f t="shared" si="30"/>
        <v>0</v>
      </c>
      <c r="AU408">
        <f t="shared" si="30"/>
        <v>0</v>
      </c>
      <c r="AV408">
        <f t="shared" si="30"/>
        <v>0</v>
      </c>
      <c r="AW408">
        <f t="shared" si="30"/>
        <v>0</v>
      </c>
      <c r="AX408">
        <f t="shared" si="30"/>
        <v>0</v>
      </c>
      <c r="AY408">
        <f t="shared" si="30"/>
        <v>0</v>
      </c>
      <c r="AZ408">
        <f t="shared" si="30"/>
        <v>0</v>
      </c>
      <c r="BA408">
        <f t="shared" si="30"/>
        <v>0</v>
      </c>
      <c r="BB408">
        <f t="shared" si="30"/>
        <v>0</v>
      </c>
      <c r="BC408">
        <f t="shared" si="30"/>
        <v>0</v>
      </c>
      <c r="BD408">
        <f t="shared" si="30"/>
        <v>0</v>
      </c>
      <c r="BE408">
        <f t="shared" si="30"/>
        <v>1</v>
      </c>
      <c r="BF408">
        <f t="shared" si="30"/>
        <v>1</v>
      </c>
      <c r="BG408">
        <f t="shared" si="30"/>
        <v>0</v>
      </c>
      <c r="BH408">
        <f t="shared" si="30"/>
        <v>0</v>
      </c>
      <c r="BI408">
        <f t="shared" si="30"/>
        <v>0</v>
      </c>
      <c r="BJ408">
        <f t="shared" si="30"/>
        <v>0</v>
      </c>
      <c r="BK408">
        <f t="shared" si="30"/>
        <v>0</v>
      </c>
      <c r="BL408">
        <f t="shared" si="30"/>
        <v>0</v>
      </c>
      <c r="BM408">
        <f t="shared" si="30"/>
        <v>0</v>
      </c>
      <c r="BN408">
        <f t="shared" si="30"/>
        <v>0</v>
      </c>
      <c r="BO408">
        <f t="shared" si="30"/>
        <v>1</v>
      </c>
      <c r="BP408">
        <f t="shared" si="31"/>
        <v>0</v>
      </c>
      <c r="BQ408">
        <f t="shared" si="31"/>
        <v>0</v>
      </c>
      <c r="BR408">
        <f t="shared" si="31"/>
        <v>0</v>
      </c>
      <c r="BS408">
        <f t="shared" si="31"/>
        <v>0</v>
      </c>
      <c r="BT408">
        <f t="shared" si="31"/>
        <v>0</v>
      </c>
      <c r="BU408">
        <f t="shared" si="27"/>
        <v>0</v>
      </c>
      <c r="BV408">
        <f t="shared" si="27"/>
        <v>0</v>
      </c>
      <c r="BW408">
        <f t="shared" si="27"/>
        <v>1</v>
      </c>
      <c r="BX408">
        <f t="shared" si="27"/>
        <v>0</v>
      </c>
      <c r="BY408">
        <f t="shared" si="27"/>
        <v>0</v>
      </c>
      <c r="BZ408">
        <f t="shared" si="27"/>
        <v>0</v>
      </c>
      <c r="CA408">
        <f t="shared" si="27"/>
        <v>0</v>
      </c>
      <c r="CB408">
        <f t="shared" si="27"/>
        <v>0</v>
      </c>
    </row>
    <row r="409" spans="2:80" x14ac:dyDescent="0.2">
      <c r="B409">
        <v>150</v>
      </c>
      <c r="C409">
        <f t="shared" si="1"/>
        <v>1</v>
      </c>
      <c r="D409">
        <f t="shared" si="30"/>
        <v>0</v>
      </c>
      <c r="E409">
        <f t="shared" si="30"/>
        <v>0</v>
      </c>
      <c r="F409">
        <f t="shared" si="30"/>
        <v>0</v>
      </c>
      <c r="G409">
        <f t="shared" si="30"/>
        <v>0</v>
      </c>
      <c r="H409">
        <f t="shared" si="30"/>
        <v>1</v>
      </c>
      <c r="I409">
        <f t="shared" ref="D409:BO413" si="32">IF(I156&gt;0,1,0)</f>
        <v>0</v>
      </c>
      <c r="J409">
        <f t="shared" si="32"/>
        <v>0</v>
      </c>
      <c r="K409">
        <f t="shared" si="32"/>
        <v>0</v>
      </c>
      <c r="L409">
        <f t="shared" si="32"/>
        <v>0</v>
      </c>
      <c r="M409">
        <f t="shared" si="32"/>
        <v>0</v>
      </c>
      <c r="N409">
        <f t="shared" si="32"/>
        <v>0</v>
      </c>
      <c r="O409">
        <f t="shared" si="32"/>
        <v>0</v>
      </c>
      <c r="P409">
        <f t="shared" si="32"/>
        <v>0</v>
      </c>
      <c r="Q409">
        <f t="shared" si="32"/>
        <v>0</v>
      </c>
      <c r="R409">
        <f t="shared" si="32"/>
        <v>0</v>
      </c>
      <c r="S409">
        <f t="shared" si="30"/>
        <v>0</v>
      </c>
      <c r="T409">
        <f t="shared" si="30"/>
        <v>0</v>
      </c>
      <c r="U409">
        <f t="shared" si="30"/>
        <v>0</v>
      </c>
      <c r="V409">
        <f t="shared" si="30"/>
        <v>0</v>
      </c>
      <c r="W409">
        <f t="shared" si="30"/>
        <v>0</v>
      </c>
      <c r="X409">
        <f t="shared" si="30"/>
        <v>0</v>
      </c>
      <c r="Y409">
        <f t="shared" si="30"/>
        <v>0</v>
      </c>
      <c r="Z409">
        <f t="shared" si="30"/>
        <v>0</v>
      </c>
      <c r="AA409">
        <f t="shared" si="30"/>
        <v>0</v>
      </c>
      <c r="AB409">
        <f t="shared" si="30"/>
        <v>0</v>
      </c>
      <c r="AC409">
        <f t="shared" si="30"/>
        <v>0</v>
      </c>
      <c r="AD409">
        <f t="shared" si="30"/>
        <v>0</v>
      </c>
      <c r="AE409">
        <f t="shared" si="30"/>
        <v>0</v>
      </c>
      <c r="AF409">
        <f t="shared" si="30"/>
        <v>0</v>
      </c>
      <c r="AG409">
        <f t="shared" si="30"/>
        <v>0</v>
      </c>
      <c r="AH409">
        <f t="shared" si="30"/>
        <v>0</v>
      </c>
      <c r="AI409">
        <f t="shared" si="30"/>
        <v>0</v>
      </c>
      <c r="AJ409">
        <f t="shared" si="30"/>
        <v>1</v>
      </c>
      <c r="AK409">
        <f t="shared" si="30"/>
        <v>0</v>
      </c>
      <c r="AL409">
        <f t="shared" si="30"/>
        <v>0</v>
      </c>
      <c r="AM409">
        <f t="shared" si="30"/>
        <v>1</v>
      </c>
      <c r="AN409">
        <f t="shared" si="30"/>
        <v>0</v>
      </c>
      <c r="AO409">
        <f t="shared" si="30"/>
        <v>1</v>
      </c>
      <c r="AP409">
        <f t="shared" si="30"/>
        <v>0</v>
      </c>
      <c r="AQ409">
        <f t="shared" si="30"/>
        <v>0</v>
      </c>
      <c r="AR409">
        <f t="shared" si="30"/>
        <v>0</v>
      </c>
      <c r="AS409">
        <f t="shared" si="30"/>
        <v>0</v>
      </c>
      <c r="AT409">
        <f t="shared" si="30"/>
        <v>0</v>
      </c>
      <c r="AU409">
        <f t="shared" si="30"/>
        <v>0</v>
      </c>
      <c r="AV409">
        <f t="shared" si="30"/>
        <v>0</v>
      </c>
      <c r="AW409">
        <f t="shared" si="30"/>
        <v>0</v>
      </c>
      <c r="AX409">
        <f t="shared" si="30"/>
        <v>0</v>
      </c>
      <c r="AY409">
        <f t="shared" si="30"/>
        <v>0</v>
      </c>
      <c r="AZ409">
        <f t="shared" si="30"/>
        <v>0</v>
      </c>
      <c r="BA409">
        <f t="shared" si="30"/>
        <v>0</v>
      </c>
      <c r="BB409">
        <f t="shared" si="30"/>
        <v>0</v>
      </c>
      <c r="BC409">
        <f t="shared" si="30"/>
        <v>0</v>
      </c>
      <c r="BD409">
        <f t="shared" si="30"/>
        <v>0</v>
      </c>
      <c r="BE409">
        <f t="shared" si="30"/>
        <v>0</v>
      </c>
      <c r="BF409">
        <f t="shared" si="30"/>
        <v>0</v>
      </c>
      <c r="BG409">
        <f t="shared" si="30"/>
        <v>0</v>
      </c>
      <c r="BH409">
        <f t="shared" si="30"/>
        <v>0</v>
      </c>
      <c r="BI409">
        <f t="shared" si="30"/>
        <v>0</v>
      </c>
      <c r="BJ409">
        <f t="shared" si="30"/>
        <v>0</v>
      </c>
      <c r="BK409">
        <f t="shared" si="30"/>
        <v>0</v>
      </c>
      <c r="BL409">
        <f t="shared" si="30"/>
        <v>0</v>
      </c>
      <c r="BM409">
        <f t="shared" si="30"/>
        <v>0</v>
      </c>
      <c r="BN409">
        <f t="shared" si="30"/>
        <v>0</v>
      </c>
      <c r="BO409">
        <f t="shared" ref="BO409:BT412" si="33">IF(BO156&gt;0,1,0)</f>
        <v>0</v>
      </c>
      <c r="BP409">
        <f t="shared" si="33"/>
        <v>0</v>
      </c>
      <c r="BQ409">
        <f t="shared" si="33"/>
        <v>0</v>
      </c>
      <c r="BR409">
        <f t="shared" si="33"/>
        <v>0</v>
      </c>
      <c r="BS409">
        <f t="shared" si="33"/>
        <v>0</v>
      </c>
      <c r="BT409">
        <f t="shared" si="33"/>
        <v>0</v>
      </c>
      <c r="BU409">
        <f t="shared" si="27"/>
        <v>0</v>
      </c>
      <c r="BV409">
        <f t="shared" si="27"/>
        <v>0</v>
      </c>
      <c r="BW409">
        <f t="shared" si="27"/>
        <v>1</v>
      </c>
      <c r="BX409">
        <f t="shared" si="27"/>
        <v>0</v>
      </c>
      <c r="BY409">
        <f t="shared" si="27"/>
        <v>0</v>
      </c>
      <c r="BZ409">
        <f t="shared" si="27"/>
        <v>0</v>
      </c>
      <c r="CA409">
        <f t="shared" si="27"/>
        <v>0</v>
      </c>
      <c r="CB409">
        <f t="shared" si="27"/>
        <v>0</v>
      </c>
    </row>
    <row r="410" spans="2:80" x14ac:dyDescent="0.2">
      <c r="B410">
        <v>151</v>
      </c>
      <c r="C410">
        <f t="shared" si="1"/>
        <v>0</v>
      </c>
      <c r="D410">
        <f t="shared" si="32"/>
        <v>0</v>
      </c>
      <c r="E410">
        <f t="shared" si="32"/>
        <v>0</v>
      </c>
      <c r="F410">
        <f t="shared" si="32"/>
        <v>1</v>
      </c>
      <c r="G410">
        <f t="shared" si="32"/>
        <v>0</v>
      </c>
      <c r="H410">
        <f t="shared" si="32"/>
        <v>1</v>
      </c>
      <c r="I410">
        <f t="shared" si="32"/>
        <v>0</v>
      </c>
      <c r="J410">
        <f t="shared" si="32"/>
        <v>0</v>
      </c>
      <c r="K410">
        <f t="shared" si="32"/>
        <v>0</v>
      </c>
      <c r="L410">
        <f t="shared" si="32"/>
        <v>0</v>
      </c>
      <c r="M410">
        <f t="shared" si="32"/>
        <v>0</v>
      </c>
      <c r="N410">
        <f t="shared" si="32"/>
        <v>0</v>
      </c>
      <c r="O410">
        <f t="shared" si="32"/>
        <v>0</v>
      </c>
      <c r="P410">
        <f t="shared" si="32"/>
        <v>0</v>
      </c>
      <c r="Q410">
        <f t="shared" si="32"/>
        <v>0</v>
      </c>
      <c r="R410">
        <f t="shared" si="32"/>
        <v>0</v>
      </c>
      <c r="S410">
        <f t="shared" si="32"/>
        <v>0</v>
      </c>
      <c r="T410">
        <f t="shared" si="32"/>
        <v>0</v>
      </c>
      <c r="U410">
        <f t="shared" si="32"/>
        <v>0</v>
      </c>
      <c r="V410">
        <f t="shared" si="32"/>
        <v>0</v>
      </c>
      <c r="W410">
        <f t="shared" si="32"/>
        <v>0</v>
      </c>
      <c r="X410">
        <f t="shared" si="32"/>
        <v>0</v>
      </c>
      <c r="Y410">
        <f t="shared" si="32"/>
        <v>0</v>
      </c>
      <c r="Z410">
        <f t="shared" si="32"/>
        <v>0</v>
      </c>
      <c r="AA410">
        <f t="shared" si="32"/>
        <v>0</v>
      </c>
      <c r="AB410">
        <f t="shared" si="32"/>
        <v>0</v>
      </c>
      <c r="AC410">
        <f t="shared" si="32"/>
        <v>0</v>
      </c>
      <c r="AD410">
        <f t="shared" si="32"/>
        <v>0</v>
      </c>
      <c r="AE410">
        <f t="shared" si="32"/>
        <v>0</v>
      </c>
      <c r="AF410">
        <f t="shared" si="32"/>
        <v>0</v>
      </c>
      <c r="AG410">
        <f t="shared" si="32"/>
        <v>0</v>
      </c>
      <c r="AH410">
        <f t="shared" si="32"/>
        <v>0</v>
      </c>
      <c r="AI410">
        <f t="shared" si="32"/>
        <v>0</v>
      </c>
      <c r="AJ410">
        <f t="shared" si="32"/>
        <v>1</v>
      </c>
      <c r="AK410">
        <f t="shared" si="32"/>
        <v>0</v>
      </c>
      <c r="AL410">
        <f t="shared" si="32"/>
        <v>0</v>
      </c>
      <c r="AM410">
        <f t="shared" si="32"/>
        <v>1</v>
      </c>
      <c r="AN410">
        <f t="shared" si="32"/>
        <v>0</v>
      </c>
      <c r="AO410">
        <f t="shared" si="32"/>
        <v>0</v>
      </c>
      <c r="AP410">
        <f t="shared" si="32"/>
        <v>1</v>
      </c>
      <c r="AQ410">
        <f t="shared" si="32"/>
        <v>0</v>
      </c>
      <c r="AR410">
        <f t="shared" si="32"/>
        <v>0</v>
      </c>
      <c r="AS410">
        <f t="shared" si="32"/>
        <v>0</v>
      </c>
      <c r="AT410">
        <f t="shared" si="32"/>
        <v>0</v>
      </c>
      <c r="AU410">
        <f t="shared" si="32"/>
        <v>0</v>
      </c>
      <c r="AV410">
        <f t="shared" si="32"/>
        <v>0</v>
      </c>
      <c r="AW410">
        <f t="shared" si="32"/>
        <v>0</v>
      </c>
      <c r="AX410">
        <f t="shared" si="32"/>
        <v>0</v>
      </c>
      <c r="AY410">
        <f t="shared" si="32"/>
        <v>0</v>
      </c>
      <c r="AZ410">
        <f t="shared" si="32"/>
        <v>0</v>
      </c>
      <c r="BA410">
        <f t="shared" si="32"/>
        <v>0</v>
      </c>
      <c r="BB410">
        <f t="shared" si="32"/>
        <v>0</v>
      </c>
      <c r="BC410">
        <f t="shared" si="32"/>
        <v>0</v>
      </c>
      <c r="BD410">
        <f t="shared" si="32"/>
        <v>0</v>
      </c>
      <c r="BE410">
        <f t="shared" si="32"/>
        <v>0</v>
      </c>
      <c r="BF410">
        <f t="shared" si="32"/>
        <v>0</v>
      </c>
      <c r="BG410">
        <f t="shared" si="32"/>
        <v>0</v>
      </c>
      <c r="BH410">
        <f t="shared" si="32"/>
        <v>0</v>
      </c>
      <c r="BI410">
        <f t="shared" si="32"/>
        <v>0</v>
      </c>
      <c r="BJ410">
        <f t="shared" si="32"/>
        <v>0</v>
      </c>
      <c r="BK410">
        <f t="shared" si="32"/>
        <v>0</v>
      </c>
      <c r="BL410">
        <f t="shared" si="32"/>
        <v>0</v>
      </c>
      <c r="BM410">
        <f t="shared" si="32"/>
        <v>0</v>
      </c>
      <c r="BN410">
        <f t="shared" si="32"/>
        <v>0</v>
      </c>
      <c r="BO410">
        <f t="shared" si="32"/>
        <v>0</v>
      </c>
      <c r="BP410">
        <f t="shared" si="33"/>
        <v>0</v>
      </c>
      <c r="BQ410">
        <f t="shared" si="33"/>
        <v>0</v>
      </c>
      <c r="BR410">
        <f t="shared" si="33"/>
        <v>0</v>
      </c>
      <c r="BS410">
        <f t="shared" si="33"/>
        <v>0</v>
      </c>
      <c r="BT410">
        <f t="shared" si="33"/>
        <v>0</v>
      </c>
      <c r="BU410">
        <f t="shared" si="27"/>
        <v>0</v>
      </c>
      <c r="BV410">
        <f t="shared" si="27"/>
        <v>0</v>
      </c>
      <c r="BW410">
        <f t="shared" si="27"/>
        <v>0</v>
      </c>
      <c r="BX410">
        <f t="shared" si="27"/>
        <v>0</v>
      </c>
      <c r="BY410">
        <f t="shared" si="27"/>
        <v>0</v>
      </c>
      <c r="BZ410">
        <f t="shared" si="27"/>
        <v>0</v>
      </c>
      <c r="CA410">
        <f t="shared" si="27"/>
        <v>0</v>
      </c>
      <c r="CB410">
        <f t="shared" si="27"/>
        <v>0</v>
      </c>
    </row>
    <row r="411" spans="2:80" x14ac:dyDescent="0.2">
      <c r="B411">
        <v>152</v>
      </c>
      <c r="C411">
        <f t="shared" si="1"/>
        <v>1</v>
      </c>
      <c r="D411">
        <f t="shared" si="32"/>
        <v>0</v>
      </c>
      <c r="E411">
        <f t="shared" si="32"/>
        <v>0</v>
      </c>
      <c r="F411">
        <f t="shared" si="32"/>
        <v>0</v>
      </c>
      <c r="G411">
        <f t="shared" si="32"/>
        <v>0</v>
      </c>
      <c r="H411">
        <f t="shared" si="32"/>
        <v>1</v>
      </c>
      <c r="I411">
        <f t="shared" si="32"/>
        <v>0</v>
      </c>
      <c r="J411">
        <f t="shared" si="32"/>
        <v>0</v>
      </c>
      <c r="K411">
        <f t="shared" si="32"/>
        <v>0</v>
      </c>
      <c r="L411">
        <f t="shared" si="32"/>
        <v>0</v>
      </c>
      <c r="M411">
        <f t="shared" si="32"/>
        <v>0</v>
      </c>
      <c r="N411">
        <f t="shared" si="32"/>
        <v>0</v>
      </c>
      <c r="O411">
        <f t="shared" si="32"/>
        <v>0</v>
      </c>
      <c r="P411">
        <f t="shared" si="32"/>
        <v>0</v>
      </c>
      <c r="Q411">
        <f t="shared" si="32"/>
        <v>0</v>
      </c>
      <c r="R411">
        <f t="shared" si="32"/>
        <v>0</v>
      </c>
      <c r="S411">
        <f t="shared" si="32"/>
        <v>1</v>
      </c>
      <c r="T411">
        <f t="shared" si="32"/>
        <v>0</v>
      </c>
      <c r="U411">
        <f t="shared" si="32"/>
        <v>0</v>
      </c>
      <c r="V411">
        <f t="shared" si="32"/>
        <v>0</v>
      </c>
      <c r="W411">
        <f t="shared" si="32"/>
        <v>0</v>
      </c>
      <c r="X411">
        <f t="shared" si="32"/>
        <v>0</v>
      </c>
      <c r="Y411">
        <f t="shared" si="32"/>
        <v>0</v>
      </c>
      <c r="Z411">
        <f t="shared" si="32"/>
        <v>0</v>
      </c>
      <c r="AA411">
        <f t="shared" si="32"/>
        <v>0</v>
      </c>
      <c r="AB411">
        <f t="shared" si="32"/>
        <v>1</v>
      </c>
      <c r="AC411">
        <f t="shared" si="32"/>
        <v>0</v>
      </c>
      <c r="AD411">
        <f t="shared" si="32"/>
        <v>0</v>
      </c>
      <c r="AE411">
        <f t="shared" si="32"/>
        <v>1</v>
      </c>
      <c r="AF411">
        <f t="shared" si="32"/>
        <v>0</v>
      </c>
      <c r="AG411">
        <f t="shared" si="32"/>
        <v>1</v>
      </c>
      <c r="AH411">
        <f t="shared" si="32"/>
        <v>0</v>
      </c>
      <c r="AI411">
        <f t="shared" si="32"/>
        <v>0</v>
      </c>
      <c r="AJ411">
        <f t="shared" si="32"/>
        <v>0</v>
      </c>
      <c r="AK411">
        <f t="shared" si="32"/>
        <v>1</v>
      </c>
      <c r="AL411">
        <f t="shared" si="32"/>
        <v>0</v>
      </c>
      <c r="AM411">
        <f t="shared" si="32"/>
        <v>1</v>
      </c>
      <c r="AN411">
        <f t="shared" si="32"/>
        <v>0</v>
      </c>
      <c r="AO411">
        <f t="shared" si="32"/>
        <v>0</v>
      </c>
      <c r="AP411">
        <f t="shared" si="32"/>
        <v>0</v>
      </c>
      <c r="AQ411">
        <f t="shared" si="32"/>
        <v>0</v>
      </c>
      <c r="AR411">
        <f t="shared" si="32"/>
        <v>0</v>
      </c>
      <c r="AS411">
        <f t="shared" si="32"/>
        <v>0</v>
      </c>
      <c r="AT411">
        <f t="shared" si="32"/>
        <v>0</v>
      </c>
      <c r="AU411">
        <f t="shared" si="32"/>
        <v>1</v>
      </c>
      <c r="AV411">
        <f t="shared" si="32"/>
        <v>0</v>
      </c>
      <c r="AW411">
        <f t="shared" si="32"/>
        <v>0</v>
      </c>
      <c r="AX411">
        <f t="shared" si="32"/>
        <v>0</v>
      </c>
      <c r="AY411">
        <f t="shared" si="32"/>
        <v>0</v>
      </c>
      <c r="AZ411">
        <f t="shared" si="32"/>
        <v>0</v>
      </c>
      <c r="BA411">
        <f t="shared" si="32"/>
        <v>0</v>
      </c>
      <c r="BB411">
        <f t="shared" si="32"/>
        <v>0</v>
      </c>
      <c r="BC411">
        <f t="shared" si="32"/>
        <v>0</v>
      </c>
      <c r="BD411">
        <f t="shared" si="32"/>
        <v>0</v>
      </c>
      <c r="BE411">
        <f t="shared" si="32"/>
        <v>0</v>
      </c>
      <c r="BF411">
        <f t="shared" si="32"/>
        <v>1</v>
      </c>
      <c r="BG411">
        <f t="shared" si="32"/>
        <v>0</v>
      </c>
      <c r="BH411">
        <f t="shared" si="32"/>
        <v>0</v>
      </c>
      <c r="BI411">
        <f t="shared" si="32"/>
        <v>1</v>
      </c>
      <c r="BJ411">
        <f t="shared" si="32"/>
        <v>0</v>
      </c>
      <c r="BK411">
        <f t="shared" si="32"/>
        <v>0</v>
      </c>
      <c r="BL411">
        <f t="shared" si="32"/>
        <v>0</v>
      </c>
      <c r="BM411">
        <f t="shared" si="32"/>
        <v>0</v>
      </c>
      <c r="BN411">
        <f t="shared" si="32"/>
        <v>0</v>
      </c>
      <c r="BO411">
        <f t="shared" si="32"/>
        <v>1</v>
      </c>
      <c r="BP411">
        <f t="shared" si="33"/>
        <v>0</v>
      </c>
      <c r="BQ411">
        <f t="shared" si="33"/>
        <v>0</v>
      </c>
      <c r="BR411">
        <f t="shared" si="33"/>
        <v>0</v>
      </c>
      <c r="BS411">
        <f t="shared" si="33"/>
        <v>0</v>
      </c>
      <c r="BT411">
        <f t="shared" si="33"/>
        <v>0</v>
      </c>
      <c r="BU411">
        <f t="shared" si="27"/>
        <v>0</v>
      </c>
      <c r="BV411">
        <f t="shared" si="27"/>
        <v>0</v>
      </c>
      <c r="BW411">
        <f t="shared" si="27"/>
        <v>0</v>
      </c>
      <c r="BX411">
        <f t="shared" si="27"/>
        <v>0</v>
      </c>
      <c r="BY411">
        <f t="shared" si="27"/>
        <v>0</v>
      </c>
      <c r="BZ411">
        <f t="shared" si="27"/>
        <v>1</v>
      </c>
      <c r="CA411">
        <f t="shared" si="27"/>
        <v>0</v>
      </c>
      <c r="CB411">
        <f t="shared" si="27"/>
        <v>0</v>
      </c>
    </row>
    <row r="412" spans="2:80" x14ac:dyDescent="0.2">
      <c r="B412">
        <v>153</v>
      </c>
      <c r="C412">
        <f t="shared" si="1"/>
        <v>1</v>
      </c>
      <c r="D412">
        <f t="shared" si="32"/>
        <v>0</v>
      </c>
      <c r="E412">
        <f t="shared" si="32"/>
        <v>0</v>
      </c>
      <c r="F412">
        <f t="shared" si="32"/>
        <v>1</v>
      </c>
      <c r="G412">
        <f t="shared" si="32"/>
        <v>0</v>
      </c>
      <c r="H412">
        <f t="shared" si="32"/>
        <v>1</v>
      </c>
      <c r="I412">
        <f t="shared" si="32"/>
        <v>0</v>
      </c>
      <c r="J412">
        <f t="shared" si="32"/>
        <v>0</v>
      </c>
      <c r="K412">
        <f t="shared" si="32"/>
        <v>0</v>
      </c>
      <c r="L412">
        <f t="shared" si="32"/>
        <v>0</v>
      </c>
      <c r="M412">
        <f t="shared" si="32"/>
        <v>0</v>
      </c>
      <c r="N412">
        <f t="shared" si="32"/>
        <v>0</v>
      </c>
      <c r="O412">
        <f t="shared" si="32"/>
        <v>0</v>
      </c>
      <c r="P412">
        <f t="shared" si="32"/>
        <v>0</v>
      </c>
      <c r="Q412">
        <f t="shared" si="32"/>
        <v>0</v>
      </c>
      <c r="R412">
        <f t="shared" si="32"/>
        <v>0</v>
      </c>
      <c r="S412">
        <f t="shared" si="32"/>
        <v>0</v>
      </c>
      <c r="T412">
        <f t="shared" si="32"/>
        <v>0</v>
      </c>
      <c r="U412">
        <f t="shared" si="32"/>
        <v>0</v>
      </c>
      <c r="V412">
        <f t="shared" si="32"/>
        <v>0</v>
      </c>
      <c r="W412">
        <f t="shared" si="32"/>
        <v>0</v>
      </c>
      <c r="X412">
        <f t="shared" si="32"/>
        <v>0</v>
      </c>
      <c r="Y412">
        <f t="shared" si="32"/>
        <v>0</v>
      </c>
      <c r="Z412">
        <f t="shared" si="32"/>
        <v>0</v>
      </c>
      <c r="AA412">
        <f t="shared" si="32"/>
        <v>0</v>
      </c>
      <c r="AB412">
        <f t="shared" si="32"/>
        <v>0</v>
      </c>
      <c r="AC412">
        <f t="shared" si="32"/>
        <v>0</v>
      </c>
      <c r="AD412">
        <f t="shared" si="32"/>
        <v>0</v>
      </c>
      <c r="AE412">
        <f t="shared" si="32"/>
        <v>1</v>
      </c>
      <c r="AF412">
        <f t="shared" si="32"/>
        <v>0</v>
      </c>
      <c r="AG412">
        <f t="shared" si="32"/>
        <v>0</v>
      </c>
      <c r="AH412">
        <f t="shared" si="32"/>
        <v>0</v>
      </c>
      <c r="AI412">
        <f t="shared" si="32"/>
        <v>1</v>
      </c>
      <c r="AJ412">
        <f t="shared" si="32"/>
        <v>0</v>
      </c>
      <c r="AK412">
        <f t="shared" si="32"/>
        <v>1</v>
      </c>
      <c r="AL412">
        <f t="shared" si="32"/>
        <v>0</v>
      </c>
      <c r="AM412">
        <f t="shared" si="32"/>
        <v>1</v>
      </c>
      <c r="AN412">
        <f t="shared" si="32"/>
        <v>0</v>
      </c>
      <c r="AO412">
        <f t="shared" si="32"/>
        <v>1</v>
      </c>
      <c r="AP412">
        <f t="shared" si="32"/>
        <v>1</v>
      </c>
      <c r="AQ412">
        <f t="shared" si="32"/>
        <v>0</v>
      </c>
      <c r="AR412">
        <f t="shared" si="32"/>
        <v>0</v>
      </c>
      <c r="AS412">
        <f t="shared" si="32"/>
        <v>0</v>
      </c>
      <c r="AT412">
        <f t="shared" si="32"/>
        <v>0</v>
      </c>
      <c r="AU412">
        <f t="shared" si="32"/>
        <v>0</v>
      </c>
      <c r="AV412">
        <f t="shared" si="32"/>
        <v>0</v>
      </c>
      <c r="AW412">
        <f t="shared" si="32"/>
        <v>0</v>
      </c>
      <c r="AX412">
        <f t="shared" si="32"/>
        <v>0</v>
      </c>
      <c r="AY412">
        <f t="shared" si="32"/>
        <v>0</v>
      </c>
      <c r="AZ412">
        <f t="shared" si="32"/>
        <v>0</v>
      </c>
      <c r="BA412">
        <f t="shared" si="32"/>
        <v>0</v>
      </c>
      <c r="BB412">
        <f t="shared" si="32"/>
        <v>0</v>
      </c>
      <c r="BC412">
        <f t="shared" si="32"/>
        <v>0</v>
      </c>
      <c r="BD412">
        <f t="shared" si="32"/>
        <v>0</v>
      </c>
      <c r="BE412">
        <f t="shared" si="32"/>
        <v>0</v>
      </c>
      <c r="BF412">
        <f t="shared" si="32"/>
        <v>0</v>
      </c>
      <c r="BG412">
        <f t="shared" si="32"/>
        <v>0</v>
      </c>
      <c r="BH412">
        <f t="shared" si="32"/>
        <v>0</v>
      </c>
      <c r="BI412">
        <f t="shared" si="32"/>
        <v>0</v>
      </c>
      <c r="BJ412">
        <f t="shared" si="32"/>
        <v>0</v>
      </c>
      <c r="BK412">
        <f t="shared" si="32"/>
        <v>0</v>
      </c>
      <c r="BL412">
        <f t="shared" si="32"/>
        <v>0</v>
      </c>
      <c r="BM412">
        <f t="shared" si="32"/>
        <v>0</v>
      </c>
      <c r="BN412">
        <f t="shared" si="32"/>
        <v>0</v>
      </c>
      <c r="BO412">
        <f t="shared" si="32"/>
        <v>1</v>
      </c>
      <c r="BP412">
        <f t="shared" si="33"/>
        <v>0</v>
      </c>
      <c r="BQ412">
        <f t="shared" si="33"/>
        <v>0</v>
      </c>
      <c r="BR412">
        <f t="shared" si="33"/>
        <v>0</v>
      </c>
      <c r="BS412">
        <f t="shared" si="33"/>
        <v>0</v>
      </c>
      <c r="BT412">
        <f t="shared" si="33"/>
        <v>0</v>
      </c>
      <c r="BU412">
        <f t="shared" si="27"/>
        <v>0</v>
      </c>
      <c r="BV412">
        <f t="shared" si="27"/>
        <v>0</v>
      </c>
      <c r="BW412">
        <f t="shared" si="27"/>
        <v>0</v>
      </c>
      <c r="BX412">
        <f t="shared" si="27"/>
        <v>0</v>
      </c>
      <c r="BY412">
        <f t="shared" si="27"/>
        <v>0</v>
      </c>
      <c r="BZ412">
        <f t="shared" si="27"/>
        <v>0</v>
      </c>
      <c r="CA412">
        <f t="shared" si="27"/>
        <v>0</v>
      </c>
      <c r="CB412">
        <f t="shared" si="27"/>
        <v>0</v>
      </c>
    </row>
    <row r="413" spans="2:80" x14ac:dyDescent="0.2">
      <c r="B413">
        <v>154</v>
      </c>
      <c r="C413">
        <f t="shared" si="1"/>
        <v>1</v>
      </c>
      <c r="D413">
        <f t="shared" si="32"/>
        <v>0</v>
      </c>
      <c r="E413">
        <f t="shared" si="32"/>
        <v>0</v>
      </c>
      <c r="F413">
        <f t="shared" si="32"/>
        <v>0</v>
      </c>
      <c r="G413">
        <f t="shared" si="32"/>
        <v>0</v>
      </c>
      <c r="H413">
        <f t="shared" si="32"/>
        <v>0</v>
      </c>
      <c r="I413">
        <f t="shared" ref="D413:BO417" si="34">IF(I160&gt;0,1,0)</f>
        <v>0</v>
      </c>
      <c r="J413">
        <f t="shared" si="34"/>
        <v>0</v>
      </c>
      <c r="K413">
        <f t="shared" si="34"/>
        <v>0</v>
      </c>
      <c r="L413">
        <f t="shared" si="34"/>
        <v>0</v>
      </c>
      <c r="M413">
        <f t="shared" si="34"/>
        <v>0</v>
      </c>
      <c r="N413">
        <f t="shared" si="34"/>
        <v>0</v>
      </c>
      <c r="O413">
        <f t="shared" si="34"/>
        <v>0</v>
      </c>
      <c r="P413">
        <f t="shared" si="34"/>
        <v>0</v>
      </c>
      <c r="Q413">
        <f t="shared" si="34"/>
        <v>0</v>
      </c>
      <c r="R413">
        <f t="shared" si="34"/>
        <v>0</v>
      </c>
      <c r="S413">
        <f t="shared" si="32"/>
        <v>1</v>
      </c>
      <c r="T413">
        <f t="shared" si="32"/>
        <v>0</v>
      </c>
      <c r="U413">
        <f t="shared" si="32"/>
        <v>0</v>
      </c>
      <c r="V413">
        <f t="shared" si="32"/>
        <v>0</v>
      </c>
      <c r="W413">
        <f t="shared" si="32"/>
        <v>0</v>
      </c>
      <c r="X413">
        <f t="shared" si="32"/>
        <v>0</v>
      </c>
      <c r="Y413">
        <f t="shared" si="32"/>
        <v>0</v>
      </c>
      <c r="Z413">
        <f t="shared" si="32"/>
        <v>0</v>
      </c>
      <c r="AA413">
        <f t="shared" si="32"/>
        <v>0</v>
      </c>
      <c r="AB413">
        <f t="shared" si="32"/>
        <v>1</v>
      </c>
      <c r="AC413">
        <f t="shared" si="32"/>
        <v>0</v>
      </c>
      <c r="AD413">
        <f t="shared" si="32"/>
        <v>0</v>
      </c>
      <c r="AE413">
        <f t="shared" si="32"/>
        <v>1</v>
      </c>
      <c r="AF413">
        <f t="shared" si="32"/>
        <v>0</v>
      </c>
      <c r="AG413">
        <f t="shared" si="32"/>
        <v>1</v>
      </c>
      <c r="AH413">
        <f t="shared" si="32"/>
        <v>0</v>
      </c>
      <c r="AI413">
        <f t="shared" si="32"/>
        <v>0</v>
      </c>
      <c r="AJ413">
        <f t="shared" si="32"/>
        <v>0</v>
      </c>
      <c r="AK413">
        <f t="shared" si="32"/>
        <v>1</v>
      </c>
      <c r="AL413">
        <f t="shared" si="32"/>
        <v>0</v>
      </c>
      <c r="AM413">
        <f t="shared" si="32"/>
        <v>1</v>
      </c>
      <c r="AN413">
        <f t="shared" si="32"/>
        <v>0</v>
      </c>
      <c r="AO413">
        <f t="shared" si="32"/>
        <v>1</v>
      </c>
      <c r="AP413">
        <f t="shared" si="32"/>
        <v>0</v>
      </c>
      <c r="AQ413">
        <f t="shared" si="32"/>
        <v>0</v>
      </c>
      <c r="AR413">
        <f t="shared" si="32"/>
        <v>0</v>
      </c>
      <c r="AS413">
        <f t="shared" si="32"/>
        <v>0</v>
      </c>
      <c r="AT413">
        <f t="shared" si="32"/>
        <v>0</v>
      </c>
      <c r="AU413">
        <f t="shared" si="32"/>
        <v>0</v>
      </c>
      <c r="AV413">
        <f t="shared" si="32"/>
        <v>0</v>
      </c>
      <c r="AW413">
        <f t="shared" si="32"/>
        <v>0</v>
      </c>
      <c r="AX413">
        <f t="shared" si="32"/>
        <v>0</v>
      </c>
      <c r="AY413">
        <f t="shared" si="32"/>
        <v>1</v>
      </c>
      <c r="AZ413">
        <f t="shared" si="32"/>
        <v>0</v>
      </c>
      <c r="BA413">
        <f t="shared" si="32"/>
        <v>0</v>
      </c>
      <c r="BB413">
        <f t="shared" si="32"/>
        <v>0</v>
      </c>
      <c r="BC413">
        <f t="shared" si="32"/>
        <v>0</v>
      </c>
      <c r="BD413">
        <f t="shared" si="32"/>
        <v>0</v>
      </c>
      <c r="BE413">
        <f t="shared" si="32"/>
        <v>0</v>
      </c>
      <c r="BF413">
        <f t="shared" si="32"/>
        <v>1</v>
      </c>
      <c r="BG413">
        <f t="shared" si="32"/>
        <v>0</v>
      </c>
      <c r="BH413">
        <f t="shared" si="32"/>
        <v>0</v>
      </c>
      <c r="BI413">
        <f t="shared" si="32"/>
        <v>1</v>
      </c>
      <c r="BJ413">
        <f t="shared" si="32"/>
        <v>0</v>
      </c>
      <c r="BK413">
        <f t="shared" si="32"/>
        <v>0</v>
      </c>
      <c r="BL413">
        <f t="shared" si="32"/>
        <v>0</v>
      </c>
      <c r="BM413">
        <f t="shared" si="32"/>
        <v>0</v>
      </c>
      <c r="BN413">
        <f t="shared" si="32"/>
        <v>0</v>
      </c>
      <c r="BO413">
        <f t="shared" ref="BO413:CB428" si="35">IF(BO160&gt;0,1,0)</f>
        <v>1</v>
      </c>
      <c r="BP413">
        <f t="shared" si="35"/>
        <v>1</v>
      </c>
      <c r="BQ413">
        <f t="shared" si="35"/>
        <v>0</v>
      </c>
      <c r="BR413">
        <f t="shared" si="35"/>
        <v>0</v>
      </c>
      <c r="BS413">
        <f t="shared" si="35"/>
        <v>0</v>
      </c>
      <c r="BT413">
        <f t="shared" si="35"/>
        <v>0</v>
      </c>
      <c r="BU413">
        <f t="shared" si="35"/>
        <v>0</v>
      </c>
      <c r="BV413">
        <f t="shared" si="35"/>
        <v>0</v>
      </c>
      <c r="BW413">
        <f t="shared" si="35"/>
        <v>0</v>
      </c>
      <c r="BX413">
        <f t="shared" si="35"/>
        <v>0</v>
      </c>
      <c r="BY413">
        <f t="shared" si="35"/>
        <v>0</v>
      </c>
      <c r="BZ413">
        <f t="shared" si="35"/>
        <v>0</v>
      </c>
      <c r="CA413">
        <f t="shared" si="35"/>
        <v>0</v>
      </c>
      <c r="CB413">
        <f t="shared" si="35"/>
        <v>0</v>
      </c>
    </row>
    <row r="414" spans="2:80" x14ac:dyDescent="0.2">
      <c r="B414">
        <v>155</v>
      </c>
      <c r="C414">
        <f t="shared" si="1"/>
        <v>1</v>
      </c>
      <c r="D414">
        <f t="shared" si="34"/>
        <v>0</v>
      </c>
      <c r="E414">
        <f t="shared" si="34"/>
        <v>0</v>
      </c>
      <c r="F414">
        <f t="shared" si="34"/>
        <v>0</v>
      </c>
      <c r="G414">
        <f t="shared" si="34"/>
        <v>0</v>
      </c>
      <c r="H414">
        <f t="shared" si="34"/>
        <v>1</v>
      </c>
      <c r="I414">
        <f t="shared" si="34"/>
        <v>0</v>
      </c>
      <c r="J414">
        <f t="shared" si="34"/>
        <v>0</v>
      </c>
      <c r="K414">
        <f t="shared" si="34"/>
        <v>0</v>
      </c>
      <c r="L414">
        <f t="shared" si="34"/>
        <v>0</v>
      </c>
      <c r="M414">
        <f t="shared" si="34"/>
        <v>0</v>
      </c>
      <c r="N414">
        <f t="shared" si="34"/>
        <v>0</v>
      </c>
      <c r="O414">
        <f t="shared" si="34"/>
        <v>0</v>
      </c>
      <c r="P414">
        <f t="shared" si="34"/>
        <v>0</v>
      </c>
      <c r="Q414">
        <f t="shared" si="34"/>
        <v>0</v>
      </c>
      <c r="R414">
        <f t="shared" si="34"/>
        <v>0</v>
      </c>
      <c r="S414">
        <f t="shared" si="34"/>
        <v>0</v>
      </c>
      <c r="T414">
        <f t="shared" si="34"/>
        <v>0</v>
      </c>
      <c r="U414">
        <f t="shared" si="34"/>
        <v>0</v>
      </c>
      <c r="V414">
        <f t="shared" si="34"/>
        <v>1</v>
      </c>
      <c r="W414">
        <f t="shared" si="34"/>
        <v>0</v>
      </c>
      <c r="X414">
        <f t="shared" si="34"/>
        <v>0</v>
      </c>
      <c r="Y414">
        <f t="shared" si="34"/>
        <v>0</v>
      </c>
      <c r="Z414">
        <f t="shared" si="34"/>
        <v>0</v>
      </c>
      <c r="AA414">
        <f t="shared" si="34"/>
        <v>0</v>
      </c>
      <c r="AB414">
        <f t="shared" si="34"/>
        <v>1</v>
      </c>
      <c r="AC414">
        <f t="shared" si="34"/>
        <v>0</v>
      </c>
      <c r="AD414">
        <f t="shared" si="34"/>
        <v>0</v>
      </c>
      <c r="AE414">
        <f t="shared" si="34"/>
        <v>1</v>
      </c>
      <c r="AF414">
        <f t="shared" si="34"/>
        <v>0</v>
      </c>
      <c r="AG414">
        <f t="shared" si="34"/>
        <v>0</v>
      </c>
      <c r="AH414">
        <f t="shared" si="34"/>
        <v>1</v>
      </c>
      <c r="AI414">
        <f t="shared" si="34"/>
        <v>0</v>
      </c>
      <c r="AJ414">
        <f t="shared" si="34"/>
        <v>0</v>
      </c>
      <c r="AK414">
        <f t="shared" si="34"/>
        <v>1</v>
      </c>
      <c r="AL414">
        <f t="shared" si="34"/>
        <v>0</v>
      </c>
      <c r="AM414">
        <f t="shared" si="34"/>
        <v>1</v>
      </c>
      <c r="AN414">
        <f t="shared" si="34"/>
        <v>0</v>
      </c>
      <c r="AO414">
        <f t="shared" si="34"/>
        <v>0</v>
      </c>
      <c r="AP414">
        <f t="shared" si="34"/>
        <v>1</v>
      </c>
      <c r="AQ414">
        <f t="shared" si="34"/>
        <v>0</v>
      </c>
      <c r="AR414">
        <f t="shared" si="34"/>
        <v>0</v>
      </c>
      <c r="AS414">
        <f t="shared" si="34"/>
        <v>0</v>
      </c>
      <c r="AT414">
        <f t="shared" si="34"/>
        <v>0</v>
      </c>
      <c r="AU414">
        <f t="shared" si="34"/>
        <v>0</v>
      </c>
      <c r="AV414">
        <f t="shared" si="34"/>
        <v>0</v>
      </c>
      <c r="AW414">
        <f t="shared" si="34"/>
        <v>0</v>
      </c>
      <c r="AX414">
        <f t="shared" si="34"/>
        <v>0</v>
      </c>
      <c r="AY414">
        <f t="shared" si="34"/>
        <v>0</v>
      </c>
      <c r="AZ414">
        <f t="shared" si="34"/>
        <v>1</v>
      </c>
      <c r="BA414">
        <f t="shared" si="34"/>
        <v>0</v>
      </c>
      <c r="BB414">
        <f t="shared" si="34"/>
        <v>0</v>
      </c>
      <c r="BC414">
        <f t="shared" si="34"/>
        <v>0</v>
      </c>
      <c r="BD414">
        <f t="shared" si="34"/>
        <v>0</v>
      </c>
      <c r="BE414">
        <f t="shared" si="34"/>
        <v>0</v>
      </c>
      <c r="BF414">
        <f t="shared" si="34"/>
        <v>1</v>
      </c>
      <c r="BG414">
        <f t="shared" si="34"/>
        <v>0</v>
      </c>
      <c r="BH414">
        <f t="shared" si="34"/>
        <v>1</v>
      </c>
      <c r="BI414">
        <f t="shared" si="34"/>
        <v>1</v>
      </c>
      <c r="BJ414">
        <f t="shared" si="34"/>
        <v>0</v>
      </c>
      <c r="BK414">
        <f t="shared" si="34"/>
        <v>0</v>
      </c>
      <c r="BL414">
        <f t="shared" si="34"/>
        <v>0</v>
      </c>
      <c r="BM414">
        <f t="shared" si="34"/>
        <v>0</v>
      </c>
      <c r="BN414">
        <f t="shared" si="34"/>
        <v>0</v>
      </c>
      <c r="BO414">
        <f t="shared" si="34"/>
        <v>1</v>
      </c>
      <c r="BP414">
        <f t="shared" si="35"/>
        <v>0</v>
      </c>
      <c r="BQ414">
        <f t="shared" si="35"/>
        <v>0</v>
      </c>
      <c r="BR414">
        <f t="shared" si="35"/>
        <v>0</v>
      </c>
      <c r="BS414">
        <f t="shared" si="35"/>
        <v>0</v>
      </c>
      <c r="BT414">
        <f t="shared" si="35"/>
        <v>0</v>
      </c>
      <c r="BU414">
        <f t="shared" si="35"/>
        <v>0</v>
      </c>
      <c r="BV414">
        <f t="shared" si="35"/>
        <v>0</v>
      </c>
      <c r="BW414">
        <f t="shared" si="35"/>
        <v>0</v>
      </c>
      <c r="BX414">
        <f t="shared" si="35"/>
        <v>0</v>
      </c>
      <c r="BY414">
        <f t="shared" si="35"/>
        <v>0</v>
      </c>
      <c r="BZ414">
        <f t="shared" si="35"/>
        <v>0</v>
      </c>
      <c r="CA414">
        <f t="shared" si="35"/>
        <v>0</v>
      </c>
      <c r="CB414">
        <f t="shared" si="35"/>
        <v>0</v>
      </c>
    </row>
    <row r="415" spans="2:80" x14ac:dyDescent="0.2">
      <c r="B415">
        <v>156</v>
      </c>
      <c r="C415">
        <f t="shared" si="1"/>
        <v>1</v>
      </c>
      <c r="D415">
        <f t="shared" si="34"/>
        <v>0</v>
      </c>
      <c r="E415">
        <f t="shared" si="34"/>
        <v>0</v>
      </c>
      <c r="F415">
        <f t="shared" si="34"/>
        <v>0</v>
      </c>
      <c r="G415">
        <f t="shared" si="34"/>
        <v>0</v>
      </c>
      <c r="H415">
        <f t="shared" si="34"/>
        <v>1</v>
      </c>
      <c r="I415">
        <f t="shared" si="34"/>
        <v>0</v>
      </c>
      <c r="J415">
        <f t="shared" si="34"/>
        <v>0</v>
      </c>
      <c r="K415">
        <f t="shared" si="34"/>
        <v>0</v>
      </c>
      <c r="L415">
        <f t="shared" si="34"/>
        <v>0</v>
      </c>
      <c r="M415">
        <f t="shared" si="34"/>
        <v>0</v>
      </c>
      <c r="N415">
        <f t="shared" si="34"/>
        <v>0</v>
      </c>
      <c r="O415">
        <f t="shared" si="34"/>
        <v>0</v>
      </c>
      <c r="P415">
        <f t="shared" si="34"/>
        <v>0</v>
      </c>
      <c r="Q415">
        <f t="shared" si="34"/>
        <v>0</v>
      </c>
      <c r="R415">
        <f t="shared" si="34"/>
        <v>0</v>
      </c>
      <c r="S415">
        <f t="shared" si="34"/>
        <v>0</v>
      </c>
      <c r="T415">
        <f t="shared" si="34"/>
        <v>0</v>
      </c>
      <c r="U415">
        <f t="shared" si="34"/>
        <v>0</v>
      </c>
      <c r="V415">
        <f t="shared" si="34"/>
        <v>0</v>
      </c>
      <c r="W415">
        <f t="shared" si="34"/>
        <v>0</v>
      </c>
      <c r="X415">
        <f t="shared" si="34"/>
        <v>0</v>
      </c>
      <c r="Y415">
        <f t="shared" si="34"/>
        <v>0</v>
      </c>
      <c r="Z415">
        <f t="shared" si="34"/>
        <v>0</v>
      </c>
      <c r="AA415">
        <f t="shared" si="34"/>
        <v>0</v>
      </c>
      <c r="AB415">
        <f t="shared" si="34"/>
        <v>1</v>
      </c>
      <c r="AC415">
        <f t="shared" si="34"/>
        <v>0</v>
      </c>
      <c r="AD415">
        <f t="shared" si="34"/>
        <v>0</v>
      </c>
      <c r="AE415">
        <f t="shared" si="34"/>
        <v>0</v>
      </c>
      <c r="AF415">
        <f t="shared" si="34"/>
        <v>0</v>
      </c>
      <c r="AG415">
        <f t="shared" si="34"/>
        <v>0</v>
      </c>
      <c r="AH415">
        <f t="shared" si="34"/>
        <v>0</v>
      </c>
      <c r="AI415">
        <f t="shared" si="34"/>
        <v>1</v>
      </c>
      <c r="AJ415">
        <f t="shared" si="34"/>
        <v>1</v>
      </c>
      <c r="AK415">
        <f t="shared" si="34"/>
        <v>0</v>
      </c>
      <c r="AL415">
        <f t="shared" si="34"/>
        <v>0</v>
      </c>
      <c r="AM415">
        <f t="shared" si="34"/>
        <v>1</v>
      </c>
      <c r="AN415">
        <f t="shared" si="34"/>
        <v>0</v>
      </c>
      <c r="AO415">
        <f t="shared" si="34"/>
        <v>1</v>
      </c>
      <c r="AP415">
        <f t="shared" si="34"/>
        <v>0</v>
      </c>
      <c r="AQ415">
        <f t="shared" si="34"/>
        <v>0</v>
      </c>
      <c r="AR415">
        <f t="shared" si="34"/>
        <v>1</v>
      </c>
      <c r="AS415">
        <f t="shared" si="34"/>
        <v>0</v>
      </c>
      <c r="AT415">
        <f t="shared" si="34"/>
        <v>0</v>
      </c>
      <c r="AU415">
        <f t="shared" si="34"/>
        <v>0</v>
      </c>
      <c r="AV415">
        <f t="shared" si="34"/>
        <v>0</v>
      </c>
      <c r="AW415">
        <f t="shared" si="34"/>
        <v>0</v>
      </c>
      <c r="AX415">
        <f t="shared" si="34"/>
        <v>0</v>
      </c>
      <c r="AY415">
        <f t="shared" si="34"/>
        <v>0</v>
      </c>
      <c r="AZ415">
        <f t="shared" si="34"/>
        <v>0</v>
      </c>
      <c r="BA415">
        <f t="shared" si="34"/>
        <v>0</v>
      </c>
      <c r="BB415">
        <f t="shared" si="34"/>
        <v>0</v>
      </c>
      <c r="BC415">
        <f t="shared" si="34"/>
        <v>0</v>
      </c>
      <c r="BD415">
        <f t="shared" si="34"/>
        <v>1</v>
      </c>
      <c r="BE415">
        <f t="shared" si="34"/>
        <v>0</v>
      </c>
      <c r="BF415">
        <f t="shared" si="34"/>
        <v>0</v>
      </c>
      <c r="BG415">
        <f t="shared" si="34"/>
        <v>0</v>
      </c>
      <c r="BH415">
        <f t="shared" si="34"/>
        <v>0</v>
      </c>
      <c r="BI415">
        <f t="shared" si="34"/>
        <v>1</v>
      </c>
      <c r="BJ415">
        <f t="shared" si="34"/>
        <v>0</v>
      </c>
      <c r="BK415">
        <f t="shared" si="34"/>
        <v>0</v>
      </c>
      <c r="BL415">
        <f t="shared" si="34"/>
        <v>1</v>
      </c>
      <c r="BM415">
        <f t="shared" si="34"/>
        <v>0</v>
      </c>
      <c r="BN415">
        <f t="shared" si="34"/>
        <v>0</v>
      </c>
      <c r="BO415">
        <f t="shared" si="34"/>
        <v>1</v>
      </c>
      <c r="BP415">
        <f t="shared" si="35"/>
        <v>0</v>
      </c>
      <c r="BQ415">
        <f t="shared" si="35"/>
        <v>0</v>
      </c>
      <c r="BR415">
        <f t="shared" si="35"/>
        <v>0</v>
      </c>
      <c r="BS415">
        <f t="shared" si="35"/>
        <v>0</v>
      </c>
      <c r="BT415">
        <f t="shared" si="35"/>
        <v>0</v>
      </c>
      <c r="BU415">
        <f t="shared" si="35"/>
        <v>0</v>
      </c>
      <c r="BV415">
        <f t="shared" si="35"/>
        <v>0</v>
      </c>
      <c r="BW415">
        <f t="shared" si="35"/>
        <v>0</v>
      </c>
      <c r="BX415">
        <f t="shared" si="35"/>
        <v>0</v>
      </c>
      <c r="BY415">
        <f t="shared" si="35"/>
        <v>0</v>
      </c>
      <c r="BZ415">
        <f t="shared" si="35"/>
        <v>0</v>
      </c>
      <c r="CA415">
        <f t="shared" si="35"/>
        <v>0</v>
      </c>
      <c r="CB415">
        <f t="shared" si="35"/>
        <v>0</v>
      </c>
    </row>
    <row r="416" spans="2:80" x14ac:dyDescent="0.2">
      <c r="B416">
        <v>157</v>
      </c>
      <c r="C416">
        <f t="shared" ref="C416:C479" si="36">IF(C163&gt;0,1,0)</f>
        <v>1</v>
      </c>
      <c r="D416">
        <f t="shared" si="34"/>
        <v>0</v>
      </c>
      <c r="E416">
        <f t="shared" si="34"/>
        <v>0</v>
      </c>
      <c r="F416">
        <f t="shared" si="34"/>
        <v>0</v>
      </c>
      <c r="G416">
        <f t="shared" si="34"/>
        <v>1</v>
      </c>
      <c r="H416">
        <f t="shared" si="34"/>
        <v>1</v>
      </c>
      <c r="I416">
        <f t="shared" ref="D416:R417" si="37">IF(I163&gt;0,1,0)</f>
        <v>0</v>
      </c>
      <c r="J416">
        <f t="shared" si="37"/>
        <v>0</v>
      </c>
      <c r="K416">
        <f t="shared" si="37"/>
        <v>0</v>
      </c>
      <c r="L416">
        <f t="shared" si="37"/>
        <v>1</v>
      </c>
      <c r="M416">
        <f t="shared" si="37"/>
        <v>0</v>
      </c>
      <c r="N416">
        <f t="shared" si="37"/>
        <v>0</v>
      </c>
      <c r="O416">
        <f t="shared" si="37"/>
        <v>0</v>
      </c>
      <c r="P416">
        <f t="shared" si="37"/>
        <v>0</v>
      </c>
      <c r="Q416">
        <f t="shared" si="37"/>
        <v>0</v>
      </c>
      <c r="R416">
        <f t="shared" si="37"/>
        <v>0</v>
      </c>
      <c r="S416">
        <f t="shared" si="34"/>
        <v>0</v>
      </c>
      <c r="T416">
        <f t="shared" si="34"/>
        <v>0</v>
      </c>
      <c r="U416">
        <f t="shared" si="34"/>
        <v>0</v>
      </c>
      <c r="V416">
        <f t="shared" si="34"/>
        <v>0</v>
      </c>
      <c r="W416">
        <f t="shared" si="34"/>
        <v>0</v>
      </c>
      <c r="X416">
        <f t="shared" si="34"/>
        <v>0</v>
      </c>
      <c r="Y416">
        <f t="shared" si="34"/>
        <v>0</v>
      </c>
      <c r="Z416">
        <f t="shared" si="34"/>
        <v>0</v>
      </c>
      <c r="AA416">
        <f t="shared" si="34"/>
        <v>0</v>
      </c>
      <c r="AB416">
        <f t="shared" si="34"/>
        <v>1</v>
      </c>
      <c r="AC416">
        <f t="shared" si="34"/>
        <v>0</v>
      </c>
      <c r="AD416">
        <f t="shared" si="34"/>
        <v>0</v>
      </c>
      <c r="AE416">
        <f t="shared" si="34"/>
        <v>0</v>
      </c>
      <c r="AF416">
        <f t="shared" si="34"/>
        <v>0</v>
      </c>
      <c r="AG416">
        <f t="shared" si="34"/>
        <v>0</v>
      </c>
      <c r="AH416">
        <f t="shared" si="34"/>
        <v>1</v>
      </c>
      <c r="AI416">
        <f t="shared" si="34"/>
        <v>1</v>
      </c>
      <c r="AJ416">
        <f t="shared" si="34"/>
        <v>0</v>
      </c>
      <c r="AK416">
        <f t="shared" si="34"/>
        <v>0</v>
      </c>
      <c r="AL416">
        <f t="shared" si="34"/>
        <v>0</v>
      </c>
      <c r="AM416">
        <f t="shared" si="34"/>
        <v>1</v>
      </c>
      <c r="AN416">
        <f t="shared" si="34"/>
        <v>0</v>
      </c>
      <c r="AO416">
        <f t="shared" si="34"/>
        <v>1</v>
      </c>
      <c r="AP416">
        <f t="shared" si="34"/>
        <v>0</v>
      </c>
      <c r="AQ416">
        <f t="shared" si="34"/>
        <v>0</v>
      </c>
      <c r="AR416">
        <f t="shared" si="34"/>
        <v>0</v>
      </c>
      <c r="AS416">
        <f t="shared" si="34"/>
        <v>0</v>
      </c>
      <c r="AT416">
        <f t="shared" si="34"/>
        <v>0</v>
      </c>
      <c r="AU416">
        <f t="shared" si="34"/>
        <v>0</v>
      </c>
      <c r="AV416">
        <f t="shared" si="34"/>
        <v>0</v>
      </c>
      <c r="AW416">
        <f t="shared" si="34"/>
        <v>0</v>
      </c>
      <c r="AX416">
        <f t="shared" si="34"/>
        <v>0</v>
      </c>
      <c r="AY416">
        <f t="shared" si="34"/>
        <v>0</v>
      </c>
      <c r="AZ416">
        <f t="shared" si="34"/>
        <v>0</v>
      </c>
      <c r="BA416">
        <f t="shared" si="34"/>
        <v>0</v>
      </c>
      <c r="BB416">
        <f t="shared" si="34"/>
        <v>0</v>
      </c>
      <c r="BC416">
        <f t="shared" si="34"/>
        <v>0</v>
      </c>
      <c r="BD416">
        <f t="shared" si="34"/>
        <v>0</v>
      </c>
      <c r="BE416">
        <f t="shared" si="34"/>
        <v>0</v>
      </c>
      <c r="BF416">
        <f t="shared" si="34"/>
        <v>0</v>
      </c>
      <c r="BG416">
        <f t="shared" si="34"/>
        <v>0</v>
      </c>
      <c r="BH416">
        <f t="shared" si="34"/>
        <v>0</v>
      </c>
      <c r="BI416">
        <f t="shared" si="34"/>
        <v>1</v>
      </c>
      <c r="BJ416">
        <f t="shared" si="34"/>
        <v>0</v>
      </c>
      <c r="BK416">
        <f t="shared" si="34"/>
        <v>0</v>
      </c>
      <c r="BL416">
        <f t="shared" si="34"/>
        <v>1</v>
      </c>
      <c r="BM416">
        <f t="shared" si="34"/>
        <v>0</v>
      </c>
      <c r="BN416">
        <f t="shared" si="34"/>
        <v>0</v>
      </c>
      <c r="BO416">
        <f t="shared" si="34"/>
        <v>1</v>
      </c>
      <c r="BP416">
        <f t="shared" si="35"/>
        <v>0</v>
      </c>
      <c r="BQ416">
        <f t="shared" si="35"/>
        <v>0</v>
      </c>
      <c r="BR416">
        <f t="shared" si="35"/>
        <v>0</v>
      </c>
      <c r="BS416">
        <f t="shared" si="35"/>
        <v>0</v>
      </c>
      <c r="BT416">
        <f t="shared" si="35"/>
        <v>0</v>
      </c>
      <c r="BU416">
        <f t="shared" si="35"/>
        <v>0</v>
      </c>
      <c r="BV416">
        <f t="shared" si="35"/>
        <v>0</v>
      </c>
      <c r="BW416">
        <f t="shared" si="35"/>
        <v>0</v>
      </c>
      <c r="BX416">
        <f t="shared" si="35"/>
        <v>0</v>
      </c>
      <c r="BY416">
        <f t="shared" si="35"/>
        <v>0</v>
      </c>
      <c r="BZ416">
        <f t="shared" si="35"/>
        <v>0</v>
      </c>
      <c r="CA416">
        <f t="shared" si="35"/>
        <v>0</v>
      </c>
      <c r="CB416">
        <f t="shared" si="35"/>
        <v>0</v>
      </c>
    </row>
    <row r="417" spans="2:80" x14ac:dyDescent="0.2">
      <c r="B417">
        <v>158</v>
      </c>
      <c r="C417">
        <f t="shared" si="36"/>
        <v>1</v>
      </c>
      <c r="D417">
        <f t="shared" si="37"/>
        <v>0</v>
      </c>
      <c r="E417">
        <f t="shared" si="37"/>
        <v>0</v>
      </c>
      <c r="F417">
        <f t="shared" si="37"/>
        <v>0</v>
      </c>
      <c r="G417">
        <f t="shared" si="37"/>
        <v>0</v>
      </c>
      <c r="H417">
        <f t="shared" si="37"/>
        <v>1</v>
      </c>
      <c r="I417">
        <f t="shared" ref="D417:BO421" si="38">IF(I164&gt;0,1,0)</f>
        <v>0</v>
      </c>
      <c r="J417">
        <f t="shared" si="38"/>
        <v>0</v>
      </c>
      <c r="K417">
        <f t="shared" si="38"/>
        <v>0</v>
      </c>
      <c r="L417">
        <f t="shared" si="38"/>
        <v>1</v>
      </c>
      <c r="M417">
        <f t="shared" si="38"/>
        <v>0</v>
      </c>
      <c r="N417">
        <f t="shared" si="38"/>
        <v>0</v>
      </c>
      <c r="O417">
        <f t="shared" si="38"/>
        <v>0</v>
      </c>
      <c r="P417">
        <f t="shared" si="38"/>
        <v>0</v>
      </c>
      <c r="Q417">
        <f t="shared" si="38"/>
        <v>0</v>
      </c>
      <c r="R417">
        <f t="shared" si="38"/>
        <v>0</v>
      </c>
      <c r="S417">
        <f t="shared" si="34"/>
        <v>0</v>
      </c>
      <c r="T417">
        <f t="shared" si="34"/>
        <v>0</v>
      </c>
      <c r="U417">
        <f t="shared" si="34"/>
        <v>0</v>
      </c>
      <c r="V417">
        <f t="shared" si="34"/>
        <v>0</v>
      </c>
      <c r="W417">
        <f t="shared" si="34"/>
        <v>0</v>
      </c>
      <c r="X417">
        <f t="shared" si="34"/>
        <v>0</v>
      </c>
      <c r="Y417">
        <f t="shared" si="34"/>
        <v>0</v>
      </c>
      <c r="Z417">
        <f t="shared" si="34"/>
        <v>0</v>
      </c>
      <c r="AA417">
        <f t="shared" si="34"/>
        <v>0</v>
      </c>
      <c r="AB417">
        <f t="shared" si="34"/>
        <v>0</v>
      </c>
      <c r="AC417">
        <f t="shared" si="34"/>
        <v>0</v>
      </c>
      <c r="AD417">
        <f t="shared" si="34"/>
        <v>0</v>
      </c>
      <c r="AE417">
        <f t="shared" si="34"/>
        <v>0</v>
      </c>
      <c r="AF417">
        <f t="shared" si="34"/>
        <v>0</v>
      </c>
      <c r="AG417">
        <f t="shared" si="34"/>
        <v>0</v>
      </c>
      <c r="AH417">
        <f t="shared" si="34"/>
        <v>0</v>
      </c>
      <c r="AI417">
        <f t="shared" si="34"/>
        <v>1</v>
      </c>
      <c r="AJ417">
        <f t="shared" si="34"/>
        <v>1</v>
      </c>
      <c r="AK417">
        <f t="shared" si="34"/>
        <v>0</v>
      </c>
      <c r="AL417">
        <f t="shared" si="34"/>
        <v>0</v>
      </c>
      <c r="AM417">
        <f t="shared" si="34"/>
        <v>1</v>
      </c>
      <c r="AN417">
        <f t="shared" si="34"/>
        <v>0</v>
      </c>
      <c r="AO417">
        <f t="shared" si="34"/>
        <v>1</v>
      </c>
      <c r="AP417">
        <f t="shared" si="34"/>
        <v>0</v>
      </c>
      <c r="AQ417">
        <f t="shared" si="34"/>
        <v>0</v>
      </c>
      <c r="AR417">
        <f t="shared" si="34"/>
        <v>0</v>
      </c>
      <c r="AS417">
        <f t="shared" si="34"/>
        <v>0</v>
      </c>
      <c r="AT417">
        <f t="shared" si="34"/>
        <v>0</v>
      </c>
      <c r="AU417">
        <f t="shared" si="34"/>
        <v>0</v>
      </c>
      <c r="AV417">
        <f t="shared" si="34"/>
        <v>0</v>
      </c>
      <c r="AW417">
        <f t="shared" si="34"/>
        <v>0</v>
      </c>
      <c r="AX417">
        <f t="shared" si="34"/>
        <v>0</v>
      </c>
      <c r="AY417">
        <f t="shared" si="34"/>
        <v>0</v>
      </c>
      <c r="AZ417">
        <f t="shared" si="34"/>
        <v>0</v>
      </c>
      <c r="BA417">
        <f t="shared" si="34"/>
        <v>0</v>
      </c>
      <c r="BB417">
        <f t="shared" si="34"/>
        <v>0</v>
      </c>
      <c r="BC417">
        <f t="shared" si="34"/>
        <v>0</v>
      </c>
      <c r="BD417">
        <f t="shared" si="34"/>
        <v>0</v>
      </c>
      <c r="BE417">
        <f t="shared" si="34"/>
        <v>0</v>
      </c>
      <c r="BF417">
        <f t="shared" si="34"/>
        <v>0</v>
      </c>
      <c r="BG417">
        <f t="shared" si="34"/>
        <v>0</v>
      </c>
      <c r="BH417">
        <f t="shared" si="34"/>
        <v>0</v>
      </c>
      <c r="BI417">
        <f t="shared" si="34"/>
        <v>1</v>
      </c>
      <c r="BJ417">
        <f t="shared" si="34"/>
        <v>0</v>
      </c>
      <c r="BK417">
        <f t="shared" si="34"/>
        <v>0</v>
      </c>
      <c r="BL417">
        <f t="shared" si="34"/>
        <v>0</v>
      </c>
      <c r="BM417">
        <f t="shared" si="34"/>
        <v>0</v>
      </c>
      <c r="BN417">
        <f t="shared" si="34"/>
        <v>0</v>
      </c>
      <c r="BO417">
        <f t="shared" si="34"/>
        <v>1</v>
      </c>
      <c r="BP417">
        <f t="shared" si="35"/>
        <v>0</v>
      </c>
      <c r="BQ417">
        <f t="shared" si="35"/>
        <v>0</v>
      </c>
      <c r="BR417">
        <f t="shared" si="35"/>
        <v>0</v>
      </c>
      <c r="BS417">
        <f t="shared" si="35"/>
        <v>0</v>
      </c>
      <c r="BT417">
        <f t="shared" si="35"/>
        <v>0</v>
      </c>
      <c r="BU417">
        <f t="shared" si="35"/>
        <v>1</v>
      </c>
      <c r="BV417">
        <f t="shared" si="35"/>
        <v>0</v>
      </c>
      <c r="BW417">
        <f t="shared" si="35"/>
        <v>0</v>
      </c>
      <c r="BX417">
        <f t="shared" si="35"/>
        <v>0</v>
      </c>
      <c r="BY417">
        <f t="shared" si="35"/>
        <v>0</v>
      </c>
      <c r="BZ417">
        <f t="shared" si="35"/>
        <v>0</v>
      </c>
      <c r="CA417">
        <f t="shared" si="35"/>
        <v>0</v>
      </c>
      <c r="CB417">
        <f t="shared" si="35"/>
        <v>0</v>
      </c>
    </row>
    <row r="418" spans="2:80" x14ac:dyDescent="0.2">
      <c r="B418">
        <v>159</v>
      </c>
      <c r="C418">
        <f t="shared" si="36"/>
        <v>0</v>
      </c>
      <c r="D418">
        <f t="shared" si="38"/>
        <v>0</v>
      </c>
      <c r="E418">
        <f t="shared" si="38"/>
        <v>0</v>
      </c>
      <c r="F418">
        <f t="shared" si="38"/>
        <v>0</v>
      </c>
      <c r="G418">
        <f t="shared" si="38"/>
        <v>1</v>
      </c>
      <c r="H418">
        <f t="shared" si="38"/>
        <v>1</v>
      </c>
      <c r="I418">
        <f t="shared" si="38"/>
        <v>0</v>
      </c>
      <c r="J418">
        <f t="shared" si="38"/>
        <v>0</v>
      </c>
      <c r="K418">
        <f t="shared" si="38"/>
        <v>0</v>
      </c>
      <c r="L418">
        <f t="shared" si="38"/>
        <v>1</v>
      </c>
      <c r="M418">
        <f t="shared" si="38"/>
        <v>0</v>
      </c>
      <c r="N418">
        <f t="shared" si="38"/>
        <v>0</v>
      </c>
      <c r="O418">
        <f t="shared" si="38"/>
        <v>0</v>
      </c>
      <c r="P418">
        <f t="shared" si="38"/>
        <v>0</v>
      </c>
      <c r="Q418">
        <f t="shared" si="38"/>
        <v>0</v>
      </c>
      <c r="R418">
        <f t="shared" si="38"/>
        <v>0</v>
      </c>
      <c r="S418">
        <f t="shared" si="38"/>
        <v>1</v>
      </c>
      <c r="T418">
        <f t="shared" si="38"/>
        <v>0</v>
      </c>
      <c r="U418">
        <f t="shared" si="38"/>
        <v>0</v>
      </c>
      <c r="V418">
        <f t="shared" si="38"/>
        <v>1</v>
      </c>
      <c r="W418">
        <f t="shared" si="38"/>
        <v>0</v>
      </c>
      <c r="X418">
        <f t="shared" si="38"/>
        <v>0</v>
      </c>
      <c r="Y418">
        <f t="shared" si="38"/>
        <v>0</v>
      </c>
      <c r="Z418">
        <f t="shared" si="38"/>
        <v>0</v>
      </c>
      <c r="AA418">
        <f t="shared" si="38"/>
        <v>0</v>
      </c>
      <c r="AB418">
        <f t="shared" si="38"/>
        <v>1</v>
      </c>
      <c r="AC418">
        <f t="shared" si="38"/>
        <v>0</v>
      </c>
      <c r="AD418">
        <f t="shared" si="38"/>
        <v>0</v>
      </c>
      <c r="AE418">
        <f t="shared" si="38"/>
        <v>0</v>
      </c>
      <c r="AF418">
        <f t="shared" si="38"/>
        <v>0</v>
      </c>
      <c r="AG418">
        <f t="shared" si="38"/>
        <v>0</v>
      </c>
      <c r="AH418">
        <f t="shared" si="38"/>
        <v>0</v>
      </c>
      <c r="AI418">
        <f t="shared" si="38"/>
        <v>1</v>
      </c>
      <c r="AJ418">
        <f t="shared" si="38"/>
        <v>1</v>
      </c>
      <c r="AK418">
        <f t="shared" si="38"/>
        <v>0</v>
      </c>
      <c r="AL418">
        <f t="shared" si="38"/>
        <v>0</v>
      </c>
      <c r="AM418">
        <f t="shared" si="38"/>
        <v>1</v>
      </c>
      <c r="AN418">
        <f t="shared" si="38"/>
        <v>0</v>
      </c>
      <c r="AO418">
        <f t="shared" si="38"/>
        <v>1</v>
      </c>
      <c r="AP418">
        <f t="shared" si="38"/>
        <v>0</v>
      </c>
      <c r="AQ418">
        <f t="shared" si="38"/>
        <v>0</v>
      </c>
      <c r="AR418">
        <f t="shared" si="38"/>
        <v>0</v>
      </c>
      <c r="AS418">
        <f t="shared" si="38"/>
        <v>0</v>
      </c>
      <c r="AT418">
        <f t="shared" si="38"/>
        <v>0</v>
      </c>
      <c r="AU418">
        <f t="shared" si="38"/>
        <v>0</v>
      </c>
      <c r="AV418">
        <f t="shared" si="38"/>
        <v>0</v>
      </c>
      <c r="AW418">
        <f t="shared" si="38"/>
        <v>0</v>
      </c>
      <c r="AX418">
        <f t="shared" si="38"/>
        <v>0</v>
      </c>
      <c r="AY418">
        <f t="shared" si="38"/>
        <v>0</v>
      </c>
      <c r="AZ418">
        <f t="shared" si="38"/>
        <v>1</v>
      </c>
      <c r="BA418">
        <f t="shared" si="38"/>
        <v>0</v>
      </c>
      <c r="BB418">
        <f t="shared" si="38"/>
        <v>0</v>
      </c>
      <c r="BC418">
        <f t="shared" si="38"/>
        <v>0</v>
      </c>
      <c r="BD418">
        <f t="shared" si="38"/>
        <v>0</v>
      </c>
      <c r="BE418">
        <f t="shared" si="38"/>
        <v>1</v>
      </c>
      <c r="BF418">
        <f t="shared" si="38"/>
        <v>1</v>
      </c>
      <c r="BG418">
        <f t="shared" si="38"/>
        <v>0</v>
      </c>
      <c r="BH418">
        <f t="shared" si="38"/>
        <v>0</v>
      </c>
      <c r="BI418">
        <f t="shared" si="38"/>
        <v>1</v>
      </c>
      <c r="BJ418">
        <f t="shared" si="38"/>
        <v>0</v>
      </c>
      <c r="BK418">
        <f t="shared" si="38"/>
        <v>0</v>
      </c>
      <c r="BL418">
        <f t="shared" si="38"/>
        <v>1</v>
      </c>
      <c r="BM418">
        <f t="shared" si="38"/>
        <v>0</v>
      </c>
      <c r="BN418">
        <f t="shared" si="38"/>
        <v>0</v>
      </c>
      <c r="BO418">
        <f t="shared" si="38"/>
        <v>1</v>
      </c>
      <c r="BP418">
        <f t="shared" si="35"/>
        <v>0</v>
      </c>
      <c r="BQ418">
        <f t="shared" si="35"/>
        <v>0</v>
      </c>
      <c r="BR418">
        <f t="shared" si="35"/>
        <v>0</v>
      </c>
      <c r="BS418">
        <f t="shared" si="35"/>
        <v>0</v>
      </c>
      <c r="BT418">
        <f t="shared" si="35"/>
        <v>0</v>
      </c>
      <c r="BU418">
        <f t="shared" si="35"/>
        <v>0</v>
      </c>
      <c r="BV418">
        <f t="shared" si="35"/>
        <v>0</v>
      </c>
      <c r="BW418">
        <f t="shared" si="35"/>
        <v>0</v>
      </c>
      <c r="BX418">
        <f t="shared" si="35"/>
        <v>0</v>
      </c>
      <c r="BY418">
        <f t="shared" si="35"/>
        <v>0</v>
      </c>
      <c r="BZ418">
        <f t="shared" si="35"/>
        <v>0</v>
      </c>
      <c r="CA418">
        <f t="shared" si="35"/>
        <v>0</v>
      </c>
      <c r="CB418">
        <f t="shared" si="35"/>
        <v>0</v>
      </c>
    </row>
    <row r="419" spans="2:80" x14ac:dyDescent="0.2">
      <c r="B419">
        <v>160</v>
      </c>
      <c r="C419">
        <f t="shared" si="36"/>
        <v>1</v>
      </c>
      <c r="D419">
        <f t="shared" si="38"/>
        <v>0</v>
      </c>
      <c r="E419">
        <f t="shared" si="38"/>
        <v>0</v>
      </c>
      <c r="F419">
        <f t="shared" si="38"/>
        <v>0</v>
      </c>
      <c r="G419">
        <f t="shared" si="38"/>
        <v>0</v>
      </c>
      <c r="H419">
        <f t="shared" si="38"/>
        <v>1</v>
      </c>
      <c r="I419">
        <f t="shared" si="38"/>
        <v>0</v>
      </c>
      <c r="J419">
        <f t="shared" si="38"/>
        <v>0</v>
      </c>
      <c r="K419">
        <f t="shared" si="38"/>
        <v>0</v>
      </c>
      <c r="L419">
        <f t="shared" si="38"/>
        <v>0</v>
      </c>
      <c r="M419">
        <f t="shared" si="38"/>
        <v>0</v>
      </c>
      <c r="N419">
        <f t="shared" si="38"/>
        <v>0</v>
      </c>
      <c r="O419">
        <f t="shared" si="38"/>
        <v>0</v>
      </c>
      <c r="P419">
        <f t="shared" si="38"/>
        <v>0</v>
      </c>
      <c r="Q419">
        <f t="shared" si="38"/>
        <v>0</v>
      </c>
      <c r="R419">
        <f t="shared" si="38"/>
        <v>0</v>
      </c>
      <c r="S419">
        <f t="shared" si="38"/>
        <v>0</v>
      </c>
      <c r="T419">
        <f t="shared" si="38"/>
        <v>0</v>
      </c>
      <c r="U419">
        <f t="shared" si="38"/>
        <v>0</v>
      </c>
      <c r="V419">
        <f t="shared" si="38"/>
        <v>0</v>
      </c>
      <c r="W419">
        <f t="shared" si="38"/>
        <v>0</v>
      </c>
      <c r="X419">
        <f t="shared" si="38"/>
        <v>0</v>
      </c>
      <c r="Y419">
        <f t="shared" si="38"/>
        <v>0</v>
      </c>
      <c r="Z419">
        <f t="shared" si="38"/>
        <v>0</v>
      </c>
      <c r="AA419">
        <f t="shared" si="38"/>
        <v>0</v>
      </c>
      <c r="AB419">
        <f t="shared" si="38"/>
        <v>0</v>
      </c>
      <c r="AC419">
        <f t="shared" si="38"/>
        <v>1</v>
      </c>
      <c r="AD419">
        <f t="shared" si="38"/>
        <v>0</v>
      </c>
      <c r="AE419">
        <f t="shared" si="38"/>
        <v>0</v>
      </c>
      <c r="AF419">
        <f t="shared" si="38"/>
        <v>0</v>
      </c>
      <c r="AG419">
        <f t="shared" si="38"/>
        <v>1</v>
      </c>
      <c r="AH419">
        <f t="shared" si="38"/>
        <v>0</v>
      </c>
      <c r="AI419">
        <f t="shared" si="38"/>
        <v>1</v>
      </c>
      <c r="AJ419">
        <f t="shared" si="38"/>
        <v>1</v>
      </c>
      <c r="AK419">
        <f t="shared" si="38"/>
        <v>0</v>
      </c>
      <c r="AL419">
        <f t="shared" si="38"/>
        <v>0</v>
      </c>
      <c r="AM419">
        <f t="shared" si="38"/>
        <v>1</v>
      </c>
      <c r="AN419">
        <f t="shared" si="38"/>
        <v>0</v>
      </c>
      <c r="AO419">
        <f t="shared" si="38"/>
        <v>1</v>
      </c>
      <c r="AP419">
        <f t="shared" si="38"/>
        <v>0</v>
      </c>
      <c r="AQ419">
        <f t="shared" si="38"/>
        <v>0</v>
      </c>
      <c r="AR419">
        <f t="shared" si="38"/>
        <v>0</v>
      </c>
      <c r="AS419">
        <f t="shared" si="38"/>
        <v>0</v>
      </c>
      <c r="AT419">
        <f t="shared" si="38"/>
        <v>0</v>
      </c>
      <c r="AU419">
        <f t="shared" si="38"/>
        <v>0</v>
      </c>
      <c r="AV419">
        <f t="shared" si="38"/>
        <v>0</v>
      </c>
      <c r="AW419">
        <f t="shared" si="38"/>
        <v>0</v>
      </c>
      <c r="AX419">
        <f t="shared" si="38"/>
        <v>0</v>
      </c>
      <c r="AY419">
        <f t="shared" si="38"/>
        <v>1</v>
      </c>
      <c r="AZ419">
        <f t="shared" si="38"/>
        <v>0</v>
      </c>
      <c r="BA419">
        <f t="shared" si="38"/>
        <v>0</v>
      </c>
      <c r="BB419">
        <f t="shared" si="38"/>
        <v>0</v>
      </c>
      <c r="BC419">
        <f t="shared" si="38"/>
        <v>0</v>
      </c>
      <c r="BD419">
        <f t="shared" si="38"/>
        <v>0</v>
      </c>
      <c r="BE419">
        <f t="shared" si="38"/>
        <v>0</v>
      </c>
      <c r="BF419">
        <f t="shared" si="38"/>
        <v>0</v>
      </c>
      <c r="BG419">
        <f t="shared" si="38"/>
        <v>0</v>
      </c>
      <c r="BH419">
        <f t="shared" si="38"/>
        <v>0</v>
      </c>
      <c r="BI419">
        <f t="shared" si="38"/>
        <v>1</v>
      </c>
      <c r="BJ419">
        <f t="shared" si="38"/>
        <v>0</v>
      </c>
      <c r="BK419">
        <f t="shared" si="38"/>
        <v>0</v>
      </c>
      <c r="BL419">
        <f t="shared" si="38"/>
        <v>0</v>
      </c>
      <c r="BM419">
        <f t="shared" si="38"/>
        <v>0</v>
      </c>
      <c r="BN419">
        <f t="shared" si="38"/>
        <v>0</v>
      </c>
      <c r="BO419">
        <f t="shared" si="38"/>
        <v>1</v>
      </c>
      <c r="BP419">
        <f t="shared" si="35"/>
        <v>0</v>
      </c>
      <c r="BQ419">
        <f t="shared" si="35"/>
        <v>0</v>
      </c>
      <c r="BR419">
        <f t="shared" si="35"/>
        <v>0</v>
      </c>
      <c r="BS419">
        <f t="shared" si="35"/>
        <v>0</v>
      </c>
      <c r="BT419">
        <f t="shared" si="35"/>
        <v>0</v>
      </c>
      <c r="BU419">
        <f t="shared" si="35"/>
        <v>1</v>
      </c>
      <c r="BV419">
        <f t="shared" si="35"/>
        <v>0</v>
      </c>
      <c r="BW419">
        <f t="shared" si="35"/>
        <v>0</v>
      </c>
      <c r="BX419">
        <f t="shared" si="35"/>
        <v>0</v>
      </c>
      <c r="BY419">
        <f t="shared" si="35"/>
        <v>0</v>
      </c>
      <c r="BZ419">
        <f t="shared" si="35"/>
        <v>0</v>
      </c>
      <c r="CA419">
        <f t="shared" si="35"/>
        <v>0</v>
      </c>
      <c r="CB419">
        <f t="shared" si="35"/>
        <v>0</v>
      </c>
    </row>
    <row r="420" spans="2:80" x14ac:dyDescent="0.2">
      <c r="B420">
        <v>161</v>
      </c>
      <c r="C420">
        <f t="shared" si="36"/>
        <v>1</v>
      </c>
      <c r="D420">
        <f t="shared" si="38"/>
        <v>0</v>
      </c>
      <c r="E420">
        <f t="shared" si="38"/>
        <v>0</v>
      </c>
      <c r="F420">
        <f t="shared" si="38"/>
        <v>0</v>
      </c>
      <c r="G420">
        <f t="shared" si="38"/>
        <v>0</v>
      </c>
      <c r="H420">
        <f t="shared" si="38"/>
        <v>1</v>
      </c>
      <c r="I420">
        <f t="shared" si="38"/>
        <v>0</v>
      </c>
      <c r="J420">
        <f t="shared" si="38"/>
        <v>0</v>
      </c>
      <c r="K420">
        <f t="shared" si="38"/>
        <v>0</v>
      </c>
      <c r="L420">
        <f t="shared" si="38"/>
        <v>0</v>
      </c>
      <c r="M420">
        <f t="shared" si="38"/>
        <v>0</v>
      </c>
      <c r="N420">
        <f t="shared" si="38"/>
        <v>0</v>
      </c>
      <c r="O420">
        <f t="shared" si="38"/>
        <v>0</v>
      </c>
      <c r="P420">
        <f t="shared" si="38"/>
        <v>1</v>
      </c>
      <c r="Q420">
        <f t="shared" si="38"/>
        <v>0</v>
      </c>
      <c r="R420">
        <f t="shared" si="38"/>
        <v>0</v>
      </c>
      <c r="S420">
        <f t="shared" si="38"/>
        <v>0</v>
      </c>
      <c r="T420">
        <f t="shared" si="38"/>
        <v>0</v>
      </c>
      <c r="U420">
        <f t="shared" si="38"/>
        <v>0</v>
      </c>
      <c r="V420">
        <f t="shared" si="38"/>
        <v>0</v>
      </c>
      <c r="W420">
        <f t="shared" si="38"/>
        <v>0</v>
      </c>
      <c r="X420">
        <f t="shared" si="38"/>
        <v>0</v>
      </c>
      <c r="Y420">
        <f t="shared" si="38"/>
        <v>0</v>
      </c>
      <c r="Z420">
        <f t="shared" si="38"/>
        <v>0</v>
      </c>
      <c r="AA420">
        <f t="shared" si="38"/>
        <v>0</v>
      </c>
      <c r="AB420">
        <f t="shared" si="38"/>
        <v>0</v>
      </c>
      <c r="AC420">
        <f t="shared" si="38"/>
        <v>0</v>
      </c>
      <c r="AD420">
        <f t="shared" si="38"/>
        <v>0</v>
      </c>
      <c r="AE420">
        <f t="shared" si="38"/>
        <v>0</v>
      </c>
      <c r="AF420">
        <f t="shared" si="38"/>
        <v>0</v>
      </c>
      <c r="AG420">
        <f t="shared" si="38"/>
        <v>0</v>
      </c>
      <c r="AH420">
        <f t="shared" si="38"/>
        <v>0</v>
      </c>
      <c r="AI420">
        <f t="shared" si="38"/>
        <v>1</v>
      </c>
      <c r="AJ420">
        <f t="shared" si="38"/>
        <v>1</v>
      </c>
      <c r="AK420">
        <f t="shared" si="38"/>
        <v>0</v>
      </c>
      <c r="AL420">
        <f t="shared" si="38"/>
        <v>0</v>
      </c>
      <c r="AM420">
        <f t="shared" si="38"/>
        <v>1</v>
      </c>
      <c r="AN420">
        <f t="shared" si="38"/>
        <v>0</v>
      </c>
      <c r="AO420">
        <f t="shared" si="38"/>
        <v>1</v>
      </c>
      <c r="AP420">
        <f t="shared" si="38"/>
        <v>0</v>
      </c>
      <c r="AQ420">
        <f t="shared" si="38"/>
        <v>0</v>
      </c>
      <c r="AR420">
        <f t="shared" si="38"/>
        <v>0</v>
      </c>
      <c r="AS420">
        <f t="shared" si="38"/>
        <v>0</v>
      </c>
      <c r="AT420">
        <f t="shared" si="38"/>
        <v>0</v>
      </c>
      <c r="AU420">
        <f t="shared" si="38"/>
        <v>0</v>
      </c>
      <c r="AV420">
        <f t="shared" si="38"/>
        <v>0</v>
      </c>
      <c r="AW420">
        <f t="shared" si="38"/>
        <v>0</v>
      </c>
      <c r="AX420">
        <f t="shared" si="38"/>
        <v>0</v>
      </c>
      <c r="AY420">
        <f t="shared" si="38"/>
        <v>0</v>
      </c>
      <c r="AZ420">
        <f t="shared" si="38"/>
        <v>0</v>
      </c>
      <c r="BA420">
        <f t="shared" si="38"/>
        <v>0</v>
      </c>
      <c r="BB420">
        <f t="shared" si="38"/>
        <v>0</v>
      </c>
      <c r="BC420">
        <f t="shared" si="38"/>
        <v>0</v>
      </c>
      <c r="BD420">
        <f t="shared" si="38"/>
        <v>0</v>
      </c>
      <c r="BE420">
        <f t="shared" si="38"/>
        <v>0</v>
      </c>
      <c r="BF420">
        <f t="shared" si="38"/>
        <v>0</v>
      </c>
      <c r="BG420">
        <f t="shared" si="38"/>
        <v>0</v>
      </c>
      <c r="BH420">
        <f t="shared" si="38"/>
        <v>0</v>
      </c>
      <c r="BI420">
        <f t="shared" si="38"/>
        <v>0</v>
      </c>
      <c r="BJ420">
        <f t="shared" si="38"/>
        <v>0</v>
      </c>
      <c r="BK420">
        <f t="shared" si="38"/>
        <v>0</v>
      </c>
      <c r="BL420">
        <f t="shared" si="38"/>
        <v>0</v>
      </c>
      <c r="BM420">
        <f t="shared" si="38"/>
        <v>0</v>
      </c>
      <c r="BN420">
        <f t="shared" si="38"/>
        <v>0</v>
      </c>
      <c r="BO420">
        <f t="shared" si="38"/>
        <v>1</v>
      </c>
      <c r="BP420">
        <f t="shared" si="35"/>
        <v>0</v>
      </c>
      <c r="BQ420">
        <f t="shared" si="35"/>
        <v>0</v>
      </c>
      <c r="BR420">
        <f t="shared" si="35"/>
        <v>0</v>
      </c>
      <c r="BS420">
        <f t="shared" si="35"/>
        <v>0</v>
      </c>
      <c r="BT420">
        <f t="shared" si="35"/>
        <v>0</v>
      </c>
      <c r="BU420">
        <f t="shared" si="35"/>
        <v>0</v>
      </c>
      <c r="BV420">
        <f t="shared" si="35"/>
        <v>0</v>
      </c>
      <c r="BW420">
        <f t="shared" si="35"/>
        <v>0</v>
      </c>
      <c r="BX420">
        <f t="shared" si="35"/>
        <v>0</v>
      </c>
      <c r="BY420">
        <f t="shared" si="35"/>
        <v>0</v>
      </c>
      <c r="BZ420">
        <f t="shared" si="35"/>
        <v>0</v>
      </c>
      <c r="CA420">
        <f t="shared" si="35"/>
        <v>0</v>
      </c>
      <c r="CB420">
        <f t="shared" si="35"/>
        <v>0</v>
      </c>
    </row>
    <row r="421" spans="2:80" x14ac:dyDescent="0.2">
      <c r="B421">
        <v>162</v>
      </c>
      <c r="C421">
        <f t="shared" si="36"/>
        <v>0</v>
      </c>
      <c r="D421">
        <f t="shared" si="38"/>
        <v>1</v>
      </c>
      <c r="E421">
        <f t="shared" si="38"/>
        <v>0</v>
      </c>
      <c r="F421">
        <f t="shared" si="38"/>
        <v>1</v>
      </c>
      <c r="G421">
        <f t="shared" si="38"/>
        <v>0</v>
      </c>
      <c r="H421">
        <f t="shared" si="38"/>
        <v>1</v>
      </c>
      <c r="I421">
        <f t="shared" ref="D421:BO425" si="39">IF(I168&gt;0,1,0)</f>
        <v>0</v>
      </c>
      <c r="J421">
        <f t="shared" si="39"/>
        <v>0</v>
      </c>
      <c r="K421">
        <f t="shared" si="39"/>
        <v>0</v>
      </c>
      <c r="L421">
        <f t="shared" si="39"/>
        <v>0</v>
      </c>
      <c r="M421">
        <f t="shared" si="39"/>
        <v>0</v>
      </c>
      <c r="N421">
        <f t="shared" si="39"/>
        <v>0</v>
      </c>
      <c r="O421">
        <f t="shared" si="39"/>
        <v>0</v>
      </c>
      <c r="P421">
        <f t="shared" si="39"/>
        <v>0</v>
      </c>
      <c r="Q421">
        <f t="shared" si="39"/>
        <v>0</v>
      </c>
      <c r="R421">
        <f t="shared" si="39"/>
        <v>0</v>
      </c>
      <c r="S421">
        <f t="shared" si="38"/>
        <v>0</v>
      </c>
      <c r="T421">
        <f t="shared" si="38"/>
        <v>0</v>
      </c>
      <c r="U421">
        <f t="shared" si="38"/>
        <v>0</v>
      </c>
      <c r="V421">
        <f t="shared" si="38"/>
        <v>0</v>
      </c>
      <c r="W421">
        <f t="shared" si="38"/>
        <v>0</v>
      </c>
      <c r="X421">
        <f t="shared" si="38"/>
        <v>1</v>
      </c>
      <c r="Y421">
        <f t="shared" si="38"/>
        <v>0</v>
      </c>
      <c r="Z421">
        <f t="shared" si="38"/>
        <v>0</v>
      </c>
      <c r="AA421">
        <f t="shared" si="38"/>
        <v>0</v>
      </c>
      <c r="AB421">
        <f t="shared" si="38"/>
        <v>0</v>
      </c>
      <c r="AC421">
        <f t="shared" si="38"/>
        <v>0</v>
      </c>
      <c r="AD421">
        <f t="shared" si="38"/>
        <v>1</v>
      </c>
      <c r="AE421">
        <f t="shared" si="38"/>
        <v>1</v>
      </c>
      <c r="AF421">
        <f t="shared" si="38"/>
        <v>0</v>
      </c>
      <c r="AG421">
        <f t="shared" si="38"/>
        <v>1</v>
      </c>
      <c r="AH421">
        <f t="shared" si="38"/>
        <v>0</v>
      </c>
      <c r="AI421">
        <f t="shared" si="38"/>
        <v>1</v>
      </c>
      <c r="AJ421">
        <f t="shared" si="38"/>
        <v>0</v>
      </c>
      <c r="AK421">
        <f t="shared" si="38"/>
        <v>0</v>
      </c>
      <c r="AL421">
        <f t="shared" si="38"/>
        <v>0</v>
      </c>
      <c r="AM421">
        <f t="shared" si="38"/>
        <v>1</v>
      </c>
      <c r="AN421">
        <f t="shared" si="38"/>
        <v>0</v>
      </c>
      <c r="AO421">
        <f t="shared" si="38"/>
        <v>0</v>
      </c>
      <c r="AP421">
        <f t="shared" si="38"/>
        <v>0</v>
      </c>
      <c r="AQ421">
        <f t="shared" si="38"/>
        <v>0</v>
      </c>
      <c r="AR421">
        <f t="shared" si="38"/>
        <v>0</v>
      </c>
      <c r="AS421">
        <f t="shared" si="38"/>
        <v>0</v>
      </c>
      <c r="AT421">
        <f t="shared" si="38"/>
        <v>0</v>
      </c>
      <c r="AU421">
        <f t="shared" si="38"/>
        <v>0</v>
      </c>
      <c r="AV421">
        <f t="shared" si="38"/>
        <v>0</v>
      </c>
      <c r="AW421">
        <f t="shared" si="38"/>
        <v>0</v>
      </c>
      <c r="AX421">
        <f t="shared" si="38"/>
        <v>0</v>
      </c>
      <c r="AY421">
        <f t="shared" si="38"/>
        <v>0</v>
      </c>
      <c r="AZ421">
        <f t="shared" si="38"/>
        <v>0</v>
      </c>
      <c r="BA421">
        <f t="shared" si="38"/>
        <v>0</v>
      </c>
      <c r="BB421">
        <f t="shared" si="38"/>
        <v>0</v>
      </c>
      <c r="BC421">
        <f t="shared" si="38"/>
        <v>0</v>
      </c>
      <c r="BD421">
        <f t="shared" si="38"/>
        <v>0</v>
      </c>
      <c r="BE421">
        <f t="shared" si="38"/>
        <v>0</v>
      </c>
      <c r="BF421">
        <f t="shared" si="38"/>
        <v>0</v>
      </c>
      <c r="BG421">
        <f t="shared" si="38"/>
        <v>0</v>
      </c>
      <c r="BH421">
        <f t="shared" si="38"/>
        <v>0</v>
      </c>
      <c r="BI421">
        <f t="shared" si="38"/>
        <v>1</v>
      </c>
      <c r="BJ421">
        <f t="shared" si="38"/>
        <v>0</v>
      </c>
      <c r="BK421">
        <f t="shared" si="38"/>
        <v>0</v>
      </c>
      <c r="BL421">
        <f t="shared" si="38"/>
        <v>1</v>
      </c>
      <c r="BM421">
        <f t="shared" si="38"/>
        <v>0</v>
      </c>
      <c r="BN421">
        <f t="shared" si="38"/>
        <v>0</v>
      </c>
      <c r="BO421">
        <f t="shared" ref="BO421:BT424" si="40">IF(BO168&gt;0,1,0)</f>
        <v>1</v>
      </c>
      <c r="BP421">
        <f t="shared" si="40"/>
        <v>0</v>
      </c>
      <c r="BQ421">
        <f t="shared" si="40"/>
        <v>0</v>
      </c>
      <c r="BR421">
        <f t="shared" si="40"/>
        <v>0</v>
      </c>
      <c r="BS421">
        <f t="shared" si="40"/>
        <v>0</v>
      </c>
      <c r="BT421">
        <f t="shared" si="40"/>
        <v>0</v>
      </c>
      <c r="BU421">
        <f t="shared" si="35"/>
        <v>0</v>
      </c>
      <c r="BV421">
        <f t="shared" si="35"/>
        <v>0</v>
      </c>
      <c r="BW421">
        <f t="shared" si="35"/>
        <v>0</v>
      </c>
      <c r="BX421">
        <f t="shared" si="35"/>
        <v>0</v>
      </c>
      <c r="BY421">
        <f t="shared" si="35"/>
        <v>0</v>
      </c>
      <c r="BZ421">
        <f t="shared" si="35"/>
        <v>0</v>
      </c>
      <c r="CA421">
        <f t="shared" si="35"/>
        <v>0</v>
      </c>
      <c r="CB421">
        <f t="shared" si="35"/>
        <v>0</v>
      </c>
    </row>
    <row r="422" spans="2:80" x14ac:dyDescent="0.2">
      <c r="B422">
        <v>163</v>
      </c>
      <c r="C422">
        <f t="shared" si="36"/>
        <v>0</v>
      </c>
      <c r="D422">
        <f t="shared" si="39"/>
        <v>0</v>
      </c>
      <c r="E422">
        <f t="shared" si="39"/>
        <v>0</v>
      </c>
      <c r="F422">
        <f t="shared" si="39"/>
        <v>0</v>
      </c>
      <c r="G422">
        <f t="shared" si="39"/>
        <v>0</v>
      </c>
      <c r="H422">
        <f t="shared" si="39"/>
        <v>1</v>
      </c>
      <c r="I422">
        <f t="shared" si="39"/>
        <v>0</v>
      </c>
      <c r="J422">
        <f t="shared" si="39"/>
        <v>0</v>
      </c>
      <c r="K422">
        <f t="shared" si="39"/>
        <v>0</v>
      </c>
      <c r="L422">
        <f t="shared" si="39"/>
        <v>0</v>
      </c>
      <c r="M422">
        <f t="shared" si="39"/>
        <v>0</v>
      </c>
      <c r="N422">
        <f t="shared" si="39"/>
        <v>0</v>
      </c>
      <c r="O422">
        <f t="shared" si="39"/>
        <v>0</v>
      </c>
      <c r="P422">
        <f t="shared" si="39"/>
        <v>0</v>
      </c>
      <c r="Q422">
        <f t="shared" si="39"/>
        <v>0</v>
      </c>
      <c r="R422">
        <f t="shared" si="39"/>
        <v>0</v>
      </c>
      <c r="S422">
        <f t="shared" si="39"/>
        <v>0</v>
      </c>
      <c r="T422">
        <f t="shared" si="39"/>
        <v>0</v>
      </c>
      <c r="U422">
        <f t="shared" si="39"/>
        <v>0</v>
      </c>
      <c r="V422">
        <f t="shared" si="39"/>
        <v>0</v>
      </c>
      <c r="W422">
        <f t="shared" si="39"/>
        <v>0</v>
      </c>
      <c r="X422">
        <f t="shared" si="39"/>
        <v>0</v>
      </c>
      <c r="Y422">
        <f t="shared" si="39"/>
        <v>0</v>
      </c>
      <c r="Z422">
        <f t="shared" si="39"/>
        <v>0</v>
      </c>
      <c r="AA422">
        <f t="shared" si="39"/>
        <v>0</v>
      </c>
      <c r="AB422">
        <f t="shared" si="39"/>
        <v>1</v>
      </c>
      <c r="AC422">
        <f t="shared" si="39"/>
        <v>0</v>
      </c>
      <c r="AD422">
        <f t="shared" si="39"/>
        <v>0</v>
      </c>
      <c r="AE422">
        <f t="shared" si="39"/>
        <v>0</v>
      </c>
      <c r="AF422">
        <f t="shared" si="39"/>
        <v>0</v>
      </c>
      <c r="AG422">
        <f t="shared" si="39"/>
        <v>0</v>
      </c>
      <c r="AH422">
        <f t="shared" si="39"/>
        <v>0</v>
      </c>
      <c r="AI422">
        <f t="shared" si="39"/>
        <v>0</v>
      </c>
      <c r="AJ422">
        <f t="shared" si="39"/>
        <v>0</v>
      </c>
      <c r="AK422">
        <f t="shared" si="39"/>
        <v>0</v>
      </c>
      <c r="AL422">
        <f t="shared" si="39"/>
        <v>0</v>
      </c>
      <c r="AM422">
        <f t="shared" si="39"/>
        <v>1</v>
      </c>
      <c r="AN422">
        <f t="shared" si="39"/>
        <v>0</v>
      </c>
      <c r="AO422">
        <f t="shared" si="39"/>
        <v>0</v>
      </c>
      <c r="AP422">
        <f t="shared" si="39"/>
        <v>0</v>
      </c>
      <c r="AQ422">
        <f t="shared" si="39"/>
        <v>0</v>
      </c>
      <c r="AR422">
        <f t="shared" si="39"/>
        <v>0</v>
      </c>
      <c r="AS422">
        <f t="shared" si="39"/>
        <v>0</v>
      </c>
      <c r="AT422">
        <f t="shared" si="39"/>
        <v>0</v>
      </c>
      <c r="AU422">
        <f t="shared" si="39"/>
        <v>0</v>
      </c>
      <c r="AV422">
        <f t="shared" si="39"/>
        <v>0</v>
      </c>
      <c r="AW422">
        <f t="shared" si="39"/>
        <v>0</v>
      </c>
      <c r="AX422">
        <f t="shared" si="39"/>
        <v>0</v>
      </c>
      <c r="AY422">
        <f t="shared" si="39"/>
        <v>0</v>
      </c>
      <c r="AZ422">
        <f t="shared" si="39"/>
        <v>0</v>
      </c>
      <c r="BA422">
        <f t="shared" si="39"/>
        <v>0</v>
      </c>
      <c r="BB422">
        <f t="shared" si="39"/>
        <v>0</v>
      </c>
      <c r="BC422">
        <f t="shared" si="39"/>
        <v>0</v>
      </c>
      <c r="BD422">
        <f t="shared" si="39"/>
        <v>0</v>
      </c>
      <c r="BE422">
        <f t="shared" si="39"/>
        <v>0</v>
      </c>
      <c r="BF422">
        <f t="shared" si="39"/>
        <v>0</v>
      </c>
      <c r="BG422">
        <f t="shared" si="39"/>
        <v>0</v>
      </c>
      <c r="BH422">
        <f t="shared" si="39"/>
        <v>0</v>
      </c>
      <c r="BI422">
        <f t="shared" si="39"/>
        <v>0</v>
      </c>
      <c r="BJ422">
        <f t="shared" si="39"/>
        <v>0</v>
      </c>
      <c r="BK422">
        <f t="shared" si="39"/>
        <v>0</v>
      </c>
      <c r="BL422">
        <f t="shared" si="39"/>
        <v>0</v>
      </c>
      <c r="BM422">
        <f t="shared" si="39"/>
        <v>0</v>
      </c>
      <c r="BN422">
        <f t="shared" si="39"/>
        <v>0</v>
      </c>
      <c r="BO422">
        <f t="shared" si="39"/>
        <v>1</v>
      </c>
      <c r="BP422">
        <f t="shared" si="40"/>
        <v>0</v>
      </c>
      <c r="BQ422">
        <f t="shared" si="40"/>
        <v>0</v>
      </c>
      <c r="BR422">
        <f t="shared" si="40"/>
        <v>0</v>
      </c>
      <c r="BS422">
        <f t="shared" si="40"/>
        <v>0</v>
      </c>
      <c r="BT422">
        <f t="shared" si="40"/>
        <v>0</v>
      </c>
      <c r="BU422">
        <f t="shared" si="35"/>
        <v>0</v>
      </c>
      <c r="BV422">
        <f t="shared" si="35"/>
        <v>0</v>
      </c>
      <c r="BW422">
        <f t="shared" si="35"/>
        <v>0</v>
      </c>
      <c r="BX422">
        <f t="shared" si="35"/>
        <v>0</v>
      </c>
      <c r="BY422">
        <f t="shared" si="35"/>
        <v>0</v>
      </c>
      <c r="BZ422">
        <f t="shared" si="35"/>
        <v>0</v>
      </c>
      <c r="CA422">
        <f t="shared" si="35"/>
        <v>0</v>
      </c>
      <c r="CB422">
        <f t="shared" si="35"/>
        <v>0</v>
      </c>
    </row>
    <row r="423" spans="2:80" x14ac:dyDescent="0.2">
      <c r="B423">
        <v>164</v>
      </c>
      <c r="C423">
        <f t="shared" si="36"/>
        <v>0</v>
      </c>
      <c r="D423">
        <f t="shared" si="39"/>
        <v>1</v>
      </c>
      <c r="E423">
        <f t="shared" si="39"/>
        <v>0</v>
      </c>
      <c r="F423">
        <f t="shared" si="39"/>
        <v>0</v>
      </c>
      <c r="G423">
        <f t="shared" si="39"/>
        <v>0</v>
      </c>
      <c r="H423">
        <f t="shared" si="39"/>
        <v>0</v>
      </c>
      <c r="I423">
        <f t="shared" si="39"/>
        <v>0</v>
      </c>
      <c r="J423">
        <f t="shared" si="39"/>
        <v>0</v>
      </c>
      <c r="K423">
        <f t="shared" si="39"/>
        <v>0</v>
      </c>
      <c r="L423">
        <f t="shared" si="39"/>
        <v>0</v>
      </c>
      <c r="M423">
        <f t="shared" si="39"/>
        <v>0</v>
      </c>
      <c r="N423">
        <f t="shared" si="39"/>
        <v>0</v>
      </c>
      <c r="O423">
        <f t="shared" si="39"/>
        <v>0</v>
      </c>
      <c r="P423">
        <f t="shared" si="39"/>
        <v>1</v>
      </c>
      <c r="Q423">
        <f t="shared" si="39"/>
        <v>0</v>
      </c>
      <c r="R423">
        <f t="shared" si="39"/>
        <v>0</v>
      </c>
      <c r="S423">
        <f t="shared" si="39"/>
        <v>0</v>
      </c>
      <c r="T423">
        <f t="shared" si="39"/>
        <v>0</v>
      </c>
      <c r="U423">
        <f t="shared" si="39"/>
        <v>0</v>
      </c>
      <c r="V423">
        <f t="shared" si="39"/>
        <v>0</v>
      </c>
      <c r="W423">
        <f t="shared" si="39"/>
        <v>0</v>
      </c>
      <c r="X423">
        <f t="shared" si="39"/>
        <v>0</v>
      </c>
      <c r="Y423">
        <f t="shared" si="39"/>
        <v>0</v>
      </c>
      <c r="Z423">
        <f t="shared" si="39"/>
        <v>0</v>
      </c>
      <c r="AA423">
        <f t="shared" si="39"/>
        <v>1</v>
      </c>
      <c r="AB423">
        <f t="shared" si="39"/>
        <v>1</v>
      </c>
      <c r="AC423">
        <f t="shared" si="39"/>
        <v>0</v>
      </c>
      <c r="AD423">
        <f t="shared" si="39"/>
        <v>0</v>
      </c>
      <c r="AE423">
        <f t="shared" si="39"/>
        <v>0</v>
      </c>
      <c r="AF423">
        <f t="shared" si="39"/>
        <v>0</v>
      </c>
      <c r="AG423">
        <f t="shared" si="39"/>
        <v>0</v>
      </c>
      <c r="AH423">
        <f t="shared" si="39"/>
        <v>0</v>
      </c>
      <c r="AI423">
        <f t="shared" si="39"/>
        <v>0</v>
      </c>
      <c r="AJ423">
        <f t="shared" si="39"/>
        <v>0</v>
      </c>
      <c r="AK423">
        <f t="shared" si="39"/>
        <v>0</v>
      </c>
      <c r="AL423">
        <f t="shared" si="39"/>
        <v>0</v>
      </c>
      <c r="AM423">
        <f t="shared" si="39"/>
        <v>1</v>
      </c>
      <c r="AN423">
        <f t="shared" si="39"/>
        <v>0</v>
      </c>
      <c r="AO423">
        <f t="shared" si="39"/>
        <v>0</v>
      </c>
      <c r="AP423">
        <f t="shared" si="39"/>
        <v>0</v>
      </c>
      <c r="AQ423">
        <f t="shared" si="39"/>
        <v>0</v>
      </c>
      <c r="AR423">
        <f t="shared" si="39"/>
        <v>0</v>
      </c>
      <c r="AS423">
        <f t="shared" si="39"/>
        <v>0</v>
      </c>
      <c r="AT423">
        <f t="shared" si="39"/>
        <v>0</v>
      </c>
      <c r="AU423">
        <f t="shared" si="39"/>
        <v>0</v>
      </c>
      <c r="AV423">
        <f t="shared" si="39"/>
        <v>0</v>
      </c>
      <c r="AW423">
        <f t="shared" si="39"/>
        <v>0</v>
      </c>
      <c r="AX423">
        <f t="shared" si="39"/>
        <v>0</v>
      </c>
      <c r="AY423">
        <f t="shared" si="39"/>
        <v>0</v>
      </c>
      <c r="AZ423">
        <f t="shared" si="39"/>
        <v>0</v>
      </c>
      <c r="BA423">
        <f t="shared" si="39"/>
        <v>0</v>
      </c>
      <c r="BB423">
        <f t="shared" si="39"/>
        <v>0</v>
      </c>
      <c r="BC423">
        <f t="shared" si="39"/>
        <v>0</v>
      </c>
      <c r="BD423">
        <f t="shared" si="39"/>
        <v>0</v>
      </c>
      <c r="BE423">
        <f t="shared" si="39"/>
        <v>0</v>
      </c>
      <c r="BF423">
        <f t="shared" si="39"/>
        <v>0</v>
      </c>
      <c r="BG423">
        <f t="shared" si="39"/>
        <v>0</v>
      </c>
      <c r="BH423">
        <f t="shared" si="39"/>
        <v>0</v>
      </c>
      <c r="BI423">
        <f t="shared" si="39"/>
        <v>0</v>
      </c>
      <c r="BJ423">
        <f t="shared" si="39"/>
        <v>0</v>
      </c>
      <c r="BK423">
        <f t="shared" si="39"/>
        <v>0</v>
      </c>
      <c r="BL423">
        <f t="shared" si="39"/>
        <v>0</v>
      </c>
      <c r="BM423">
        <f t="shared" si="39"/>
        <v>0</v>
      </c>
      <c r="BN423">
        <f t="shared" si="39"/>
        <v>0</v>
      </c>
      <c r="BO423">
        <f t="shared" si="39"/>
        <v>1</v>
      </c>
      <c r="BP423">
        <f t="shared" si="40"/>
        <v>1</v>
      </c>
      <c r="BQ423">
        <f t="shared" si="40"/>
        <v>0</v>
      </c>
      <c r="BR423">
        <f t="shared" si="40"/>
        <v>0</v>
      </c>
      <c r="BS423">
        <f t="shared" si="40"/>
        <v>0</v>
      </c>
      <c r="BT423">
        <f t="shared" si="40"/>
        <v>0</v>
      </c>
      <c r="BU423">
        <f t="shared" si="35"/>
        <v>0</v>
      </c>
      <c r="BV423">
        <f t="shared" si="35"/>
        <v>0</v>
      </c>
      <c r="BW423">
        <f t="shared" si="35"/>
        <v>0</v>
      </c>
      <c r="BX423">
        <f t="shared" si="35"/>
        <v>0</v>
      </c>
      <c r="BY423">
        <f t="shared" si="35"/>
        <v>0</v>
      </c>
      <c r="BZ423">
        <f t="shared" si="35"/>
        <v>0</v>
      </c>
      <c r="CA423">
        <f t="shared" si="35"/>
        <v>0</v>
      </c>
      <c r="CB423">
        <f t="shared" si="35"/>
        <v>0</v>
      </c>
    </row>
    <row r="424" spans="2:80" x14ac:dyDescent="0.2">
      <c r="B424">
        <v>165</v>
      </c>
      <c r="C424">
        <f t="shared" si="36"/>
        <v>0</v>
      </c>
      <c r="D424">
        <f t="shared" si="39"/>
        <v>0</v>
      </c>
      <c r="E424">
        <f t="shared" si="39"/>
        <v>0</v>
      </c>
      <c r="F424">
        <f t="shared" si="39"/>
        <v>1</v>
      </c>
      <c r="G424">
        <f t="shared" si="39"/>
        <v>0</v>
      </c>
      <c r="H424">
        <f t="shared" si="39"/>
        <v>1</v>
      </c>
      <c r="I424">
        <f t="shared" si="39"/>
        <v>0</v>
      </c>
      <c r="J424">
        <f t="shared" si="39"/>
        <v>0</v>
      </c>
      <c r="K424">
        <f t="shared" si="39"/>
        <v>0</v>
      </c>
      <c r="L424">
        <f t="shared" si="39"/>
        <v>0</v>
      </c>
      <c r="M424">
        <f t="shared" si="39"/>
        <v>0</v>
      </c>
      <c r="N424">
        <f t="shared" si="39"/>
        <v>0</v>
      </c>
      <c r="O424">
        <f t="shared" si="39"/>
        <v>0</v>
      </c>
      <c r="P424">
        <f t="shared" si="39"/>
        <v>1</v>
      </c>
      <c r="Q424">
        <f t="shared" si="39"/>
        <v>0</v>
      </c>
      <c r="R424">
        <f t="shared" si="39"/>
        <v>0</v>
      </c>
      <c r="S424">
        <f t="shared" si="39"/>
        <v>0</v>
      </c>
      <c r="T424">
        <f t="shared" si="39"/>
        <v>0</v>
      </c>
      <c r="U424">
        <f t="shared" si="39"/>
        <v>0</v>
      </c>
      <c r="V424">
        <f t="shared" si="39"/>
        <v>0</v>
      </c>
      <c r="W424">
        <f t="shared" si="39"/>
        <v>0</v>
      </c>
      <c r="X424">
        <f t="shared" si="39"/>
        <v>0</v>
      </c>
      <c r="Y424">
        <f t="shared" si="39"/>
        <v>1</v>
      </c>
      <c r="Z424">
        <f t="shared" si="39"/>
        <v>0</v>
      </c>
      <c r="AA424">
        <f t="shared" si="39"/>
        <v>0</v>
      </c>
      <c r="AB424">
        <f t="shared" si="39"/>
        <v>1</v>
      </c>
      <c r="AC424">
        <f t="shared" si="39"/>
        <v>0</v>
      </c>
      <c r="AD424">
        <f t="shared" si="39"/>
        <v>0</v>
      </c>
      <c r="AE424">
        <f t="shared" si="39"/>
        <v>0</v>
      </c>
      <c r="AF424">
        <f t="shared" si="39"/>
        <v>0</v>
      </c>
      <c r="AG424">
        <f t="shared" si="39"/>
        <v>1</v>
      </c>
      <c r="AH424">
        <f t="shared" si="39"/>
        <v>0</v>
      </c>
      <c r="AI424">
        <f t="shared" si="39"/>
        <v>0</v>
      </c>
      <c r="AJ424">
        <f t="shared" si="39"/>
        <v>0</v>
      </c>
      <c r="AK424">
        <f t="shared" si="39"/>
        <v>0</v>
      </c>
      <c r="AL424">
        <f t="shared" si="39"/>
        <v>0</v>
      </c>
      <c r="AM424">
        <f t="shared" si="39"/>
        <v>0</v>
      </c>
      <c r="AN424">
        <f t="shared" si="39"/>
        <v>0</v>
      </c>
      <c r="AO424">
        <f t="shared" si="39"/>
        <v>0</v>
      </c>
      <c r="AP424">
        <f t="shared" si="39"/>
        <v>0</v>
      </c>
      <c r="AQ424">
        <f t="shared" si="39"/>
        <v>0</v>
      </c>
      <c r="AR424">
        <f t="shared" si="39"/>
        <v>0</v>
      </c>
      <c r="AS424">
        <f t="shared" si="39"/>
        <v>0</v>
      </c>
      <c r="AT424">
        <f t="shared" si="39"/>
        <v>0</v>
      </c>
      <c r="AU424">
        <f t="shared" si="39"/>
        <v>1</v>
      </c>
      <c r="AV424">
        <f t="shared" si="39"/>
        <v>0</v>
      </c>
      <c r="AW424">
        <f t="shared" si="39"/>
        <v>0</v>
      </c>
      <c r="AX424">
        <f t="shared" si="39"/>
        <v>0</v>
      </c>
      <c r="AY424">
        <f t="shared" si="39"/>
        <v>0</v>
      </c>
      <c r="AZ424">
        <f t="shared" si="39"/>
        <v>0</v>
      </c>
      <c r="BA424">
        <f t="shared" si="39"/>
        <v>0</v>
      </c>
      <c r="BB424">
        <f t="shared" si="39"/>
        <v>0</v>
      </c>
      <c r="BC424">
        <f t="shared" si="39"/>
        <v>0</v>
      </c>
      <c r="BD424">
        <f t="shared" si="39"/>
        <v>0</v>
      </c>
      <c r="BE424">
        <f t="shared" si="39"/>
        <v>0</v>
      </c>
      <c r="BF424">
        <f t="shared" si="39"/>
        <v>0</v>
      </c>
      <c r="BG424">
        <f t="shared" si="39"/>
        <v>0</v>
      </c>
      <c r="BH424">
        <f t="shared" si="39"/>
        <v>0</v>
      </c>
      <c r="BI424">
        <f t="shared" si="39"/>
        <v>0</v>
      </c>
      <c r="BJ424">
        <f t="shared" si="39"/>
        <v>0</v>
      </c>
      <c r="BK424">
        <f t="shared" si="39"/>
        <v>0</v>
      </c>
      <c r="BL424">
        <f t="shared" si="39"/>
        <v>0</v>
      </c>
      <c r="BM424">
        <f t="shared" si="39"/>
        <v>0</v>
      </c>
      <c r="BN424">
        <f t="shared" si="39"/>
        <v>0</v>
      </c>
      <c r="BO424">
        <f t="shared" si="39"/>
        <v>1</v>
      </c>
      <c r="BP424">
        <f t="shared" si="40"/>
        <v>0</v>
      </c>
      <c r="BQ424">
        <f t="shared" si="40"/>
        <v>0</v>
      </c>
      <c r="BR424">
        <f t="shared" si="40"/>
        <v>0</v>
      </c>
      <c r="BS424">
        <f t="shared" si="40"/>
        <v>0</v>
      </c>
      <c r="BT424">
        <f t="shared" si="40"/>
        <v>0</v>
      </c>
      <c r="BU424">
        <f t="shared" si="35"/>
        <v>1</v>
      </c>
      <c r="BV424">
        <f t="shared" si="35"/>
        <v>0</v>
      </c>
      <c r="BW424">
        <f t="shared" si="35"/>
        <v>0</v>
      </c>
      <c r="BX424">
        <f t="shared" si="35"/>
        <v>0</v>
      </c>
      <c r="BY424">
        <f t="shared" si="35"/>
        <v>0</v>
      </c>
      <c r="BZ424">
        <f t="shared" si="35"/>
        <v>0</v>
      </c>
      <c r="CA424">
        <f t="shared" si="35"/>
        <v>0</v>
      </c>
      <c r="CB424">
        <f t="shared" si="35"/>
        <v>0</v>
      </c>
    </row>
    <row r="425" spans="2:80" x14ac:dyDescent="0.2">
      <c r="B425">
        <v>166</v>
      </c>
      <c r="C425">
        <f t="shared" si="36"/>
        <v>1</v>
      </c>
      <c r="D425">
        <f t="shared" si="39"/>
        <v>0</v>
      </c>
      <c r="E425">
        <f t="shared" si="39"/>
        <v>0</v>
      </c>
      <c r="F425">
        <f t="shared" si="39"/>
        <v>0</v>
      </c>
      <c r="G425">
        <f t="shared" si="39"/>
        <v>0</v>
      </c>
      <c r="H425">
        <f t="shared" si="39"/>
        <v>1</v>
      </c>
      <c r="I425">
        <f t="shared" ref="D425:BO429" si="41">IF(I172&gt;0,1,0)</f>
        <v>0</v>
      </c>
      <c r="J425">
        <f t="shared" si="41"/>
        <v>0</v>
      </c>
      <c r="K425">
        <f t="shared" si="41"/>
        <v>0</v>
      </c>
      <c r="L425">
        <f t="shared" si="41"/>
        <v>0</v>
      </c>
      <c r="M425">
        <f t="shared" si="41"/>
        <v>0</v>
      </c>
      <c r="N425">
        <f t="shared" si="41"/>
        <v>0</v>
      </c>
      <c r="O425">
        <f t="shared" si="41"/>
        <v>0</v>
      </c>
      <c r="P425">
        <f t="shared" si="41"/>
        <v>0</v>
      </c>
      <c r="Q425">
        <f t="shared" si="41"/>
        <v>0</v>
      </c>
      <c r="R425">
        <f t="shared" si="41"/>
        <v>0</v>
      </c>
      <c r="S425">
        <f t="shared" si="39"/>
        <v>0</v>
      </c>
      <c r="T425">
        <f t="shared" si="39"/>
        <v>0</v>
      </c>
      <c r="U425">
        <f t="shared" si="39"/>
        <v>0</v>
      </c>
      <c r="V425">
        <f t="shared" si="39"/>
        <v>0</v>
      </c>
      <c r="W425">
        <f t="shared" si="39"/>
        <v>1</v>
      </c>
      <c r="X425">
        <f t="shared" si="39"/>
        <v>0</v>
      </c>
      <c r="Y425">
        <f t="shared" si="39"/>
        <v>0</v>
      </c>
      <c r="Z425">
        <f t="shared" si="39"/>
        <v>0</v>
      </c>
      <c r="AA425">
        <f t="shared" si="39"/>
        <v>0</v>
      </c>
      <c r="AB425">
        <f t="shared" si="39"/>
        <v>1</v>
      </c>
      <c r="AC425">
        <f t="shared" si="39"/>
        <v>0</v>
      </c>
      <c r="AD425">
        <f t="shared" si="39"/>
        <v>0</v>
      </c>
      <c r="AE425">
        <f t="shared" si="39"/>
        <v>0</v>
      </c>
      <c r="AF425">
        <f t="shared" si="39"/>
        <v>0</v>
      </c>
      <c r="AG425">
        <f t="shared" si="39"/>
        <v>0</v>
      </c>
      <c r="AH425">
        <f t="shared" si="39"/>
        <v>0</v>
      </c>
      <c r="AI425">
        <f t="shared" si="39"/>
        <v>0</v>
      </c>
      <c r="AJ425">
        <f t="shared" si="39"/>
        <v>0</v>
      </c>
      <c r="AK425">
        <f t="shared" si="39"/>
        <v>0</v>
      </c>
      <c r="AL425">
        <f t="shared" si="39"/>
        <v>0</v>
      </c>
      <c r="AM425">
        <f t="shared" si="39"/>
        <v>0</v>
      </c>
      <c r="AN425">
        <f t="shared" si="39"/>
        <v>0</v>
      </c>
      <c r="AO425">
        <f t="shared" si="39"/>
        <v>0</v>
      </c>
      <c r="AP425">
        <f t="shared" si="39"/>
        <v>0</v>
      </c>
      <c r="AQ425">
        <f t="shared" si="39"/>
        <v>0</v>
      </c>
      <c r="AR425">
        <f t="shared" si="39"/>
        <v>0</v>
      </c>
      <c r="AS425">
        <f t="shared" si="39"/>
        <v>0</v>
      </c>
      <c r="AT425">
        <f t="shared" si="39"/>
        <v>0</v>
      </c>
      <c r="AU425">
        <f t="shared" si="39"/>
        <v>1</v>
      </c>
      <c r="AV425">
        <f t="shared" si="39"/>
        <v>0</v>
      </c>
      <c r="AW425">
        <f t="shared" si="39"/>
        <v>0</v>
      </c>
      <c r="AX425">
        <f t="shared" si="39"/>
        <v>0</v>
      </c>
      <c r="AY425">
        <f t="shared" si="39"/>
        <v>0</v>
      </c>
      <c r="AZ425">
        <f t="shared" si="39"/>
        <v>0</v>
      </c>
      <c r="BA425">
        <f t="shared" si="39"/>
        <v>0</v>
      </c>
      <c r="BB425">
        <f t="shared" si="39"/>
        <v>0</v>
      </c>
      <c r="BC425">
        <f t="shared" si="39"/>
        <v>0</v>
      </c>
      <c r="BD425">
        <f t="shared" si="39"/>
        <v>0</v>
      </c>
      <c r="BE425">
        <f t="shared" si="39"/>
        <v>0</v>
      </c>
      <c r="BF425">
        <f t="shared" si="39"/>
        <v>0</v>
      </c>
      <c r="BG425">
        <f t="shared" si="39"/>
        <v>0</v>
      </c>
      <c r="BH425">
        <f t="shared" si="39"/>
        <v>0</v>
      </c>
      <c r="BI425">
        <f t="shared" si="39"/>
        <v>0</v>
      </c>
      <c r="BJ425">
        <f t="shared" si="39"/>
        <v>0</v>
      </c>
      <c r="BK425">
        <f t="shared" si="39"/>
        <v>0</v>
      </c>
      <c r="BL425">
        <f t="shared" si="39"/>
        <v>0</v>
      </c>
      <c r="BM425">
        <f t="shared" si="39"/>
        <v>0</v>
      </c>
      <c r="BN425">
        <f t="shared" si="39"/>
        <v>0</v>
      </c>
      <c r="BO425">
        <f t="shared" ref="BO425:BT428" si="42">IF(BO172&gt;0,1,0)</f>
        <v>1</v>
      </c>
      <c r="BP425">
        <f t="shared" si="42"/>
        <v>1</v>
      </c>
      <c r="BQ425">
        <f t="shared" si="42"/>
        <v>0</v>
      </c>
      <c r="BR425">
        <f t="shared" si="42"/>
        <v>0</v>
      </c>
      <c r="BS425">
        <f t="shared" si="42"/>
        <v>0</v>
      </c>
      <c r="BT425">
        <f t="shared" si="42"/>
        <v>0</v>
      </c>
      <c r="BU425">
        <f t="shared" si="35"/>
        <v>0</v>
      </c>
      <c r="BV425">
        <f t="shared" si="35"/>
        <v>0</v>
      </c>
      <c r="BW425">
        <f t="shared" si="35"/>
        <v>0</v>
      </c>
      <c r="BX425">
        <f t="shared" si="35"/>
        <v>0</v>
      </c>
      <c r="BY425">
        <f t="shared" si="35"/>
        <v>0</v>
      </c>
      <c r="BZ425">
        <f t="shared" si="35"/>
        <v>0</v>
      </c>
      <c r="CA425">
        <f t="shared" si="35"/>
        <v>0</v>
      </c>
      <c r="CB425">
        <f t="shared" si="35"/>
        <v>0</v>
      </c>
    </row>
    <row r="426" spans="2:80" x14ac:dyDescent="0.2">
      <c r="B426">
        <v>167</v>
      </c>
      <c r="C426">
        <f t="shared" si="36"/>
        <v>0</v>
      </c>
      <c r="D426">
        <f t="shared" si="41"/>
        <v>0</v>
      </c>
      <c r="E426">
        <f t="shared" si="41"/>
        <v>0</v>
      </c>
      <c r="F426">
        <f t="shared" si="41"/>
        <v>1</v>
      </c>
      <c r="G426">
        <f t="shared" si="41"/>
        <v>1</v>
      </c>
      <c r="H426">
        <f t="shared" si="41"/>
        <v>1</v>
      </c>
      <c r="I426">
        <f t="shared" si="41"/>
        <v>0</v>
      </c>
      <c r="J426">
        <f t="shared" si="41"/>
        <v>0</v>
      </c>
      <c r="K426">
        <f t="shared" si="41"/>
        <v>0</v>
      </c>
      <c r="L426">
        <f t="shared" si="41"/>
        <v>0</v>
      </c>
      <c r="M426">
        <f t="shared" si="41"/>
        <v>0</v>
      </c>
      <c r="N426">
        <f t="shared" si="41"/>
        <v>0</v>
      </c>
      <c r="O426">
        <f t="shared" si="41"/>
        <v>0</v>
      </c>
      <c r="P426">
        <f t="shared" si="41"/>
        <v>0</v>
      </c>
      <c r="Q426">
        <f t="shared" si="41"/>
        <v>0</v>
      </c>
      <c r="R426">
        <f t="shared" si="41"/>
        <v>0</v>
      </c>
      <c r="S426">
        <f t="shared" si="41"/>
        <v>0</v>
      </c>
      <c r="T426">
        <f t="shared" si="41"/>
        <v>0</v>
      </c>
      <c r="U426">
        <f t="shared" si="41"/>
        <v>0</v>
      </c>
      <c r="V426">
        <f t="shared" si="41"/>
        <v>0</v>
      </c>
      <c r="W426">
        <f t="shared" si="41"/>
        <v>0</v>
      </c>
      <c r="X426">
        <f t="shared" si="41"/>
        <v>0</v>
      </c>
      <c r="Y426">
        <f t="shared" si="41"/>
        <v>0</v>
      </c>
      <c r="Z426">
        <f t="shared" si="41"/>
        <v>0</v>
      </c>
      <c r="AA426">
        <f t="shared" si="41"/>
        <v>0</v>
      </c>
      <c r="AB426">
        <f t="shared" si="41"/>
        <v>1</v>
      </c>
      <c r="AC426">
        <f t="shared" si="41"/>
        <v>1</v>
      </c>
      <c r="AD426">
        <f t="shared" si="41"/>
        <v>0</v>
      </c>
      <c r="AE426">
        <f t="shared" si="41"/>
        <v>0</v>
      </c>
      <c r="AF426">
        <f t="shared" si="41"/>
        <v>0</v>
      </c>
      <c r="AG426">
        <f t="shared" si="41"/>
        <v>0</v>
      </c>
      <c r="AH426">
        <f t="shared" si="41"/>
        <v>1</v>
      </c>
      <c r="AI426">
        <f t="shared" si="41"/>
        <v>0</v>
      </c>
      <c r="AJ426">
        <f t="shared" si="41"/>
        <v>0</v>
      </c>
      <c r="AK426">
        <f t="shared" si="41"/>
        <v>0</v>
      </c>
      <c r="AL426">
        <f t="shared" si="41"/>
        <v>0</v>
      </c>
      <c r="AM426">
        <f t="shared" si="41"/>
        <v>1</v>
      </c>
      <c r="AN426">
        <f t="shared" si="41"/>
        <v>0</v>
      </c>
      <c r="AO426">
        <f t="shared" si="41"/>
        <v>0</v>
      </c>
      <c r="AP426">
        <f t="shared" si="41"/>
        <v>0</v>
      </c>
      <c r="AQ426">
        <f t="shared" si="41"/>
        <v>0</v>
      </c>
      <c r="AR426">
        <f t="shared" si="41"/>
        <v>0</v>
      </c>
      <c r="AS426">
        <f t="shared" si="41"/>
        <v>0</v>
      </c>
      <c r="AT426">
        <f t="shared" si="41"/>
        <v>0</v>
      </c>
      <c r="AU426">
        <f t="shared" si="41"/>
        <v>0</v>
      </c>
      <c r="AV426">
        <f t="shared" si="41"/>
        <v>0</v>
      </c>
      <c r="AW426">
        <f t="shared" si="41"/>
        <v>0</v>
      </c>
      <c r="AX426">
        <f t="shared" si="41"/>
        <v>0</v>
      </c>
      <c r="AY426">
        <f t="shared" si="41"/>
        <v>0</v>
      </c>
      <c r="AZ426">
        <f t="shared" si="41"/>
        <v>0</v>
      </c>
      <c r="BA426">
        <f t="shared" si="41"/>
        <v>0</v>
      </c>
      <c r="BB426">
        <f t="shared" si="41"/>
        <v>0</v>
      </c>
      <c r="BC426">
        <f t="shared" si="41"/>
        <v>0</v>
      </c>
      <c r="BD426">
        <f t="shared" si="41"/>
        <v>0</v>
      </c>
      <c r="BE426">
        <f t="shared" si="41"/>
        <v>0</v>
      </c>
      <c r="BF426">
        <f t="shared" si="41"/>
        <v>0</v>
      </c>
      <c r="BG426">
        <f t="shared" si="41"/>
        <v>0</v>
      </c>
      <c r="BH426">
        <f t="shared" si="41"/>
        <v>0</v>
      </c>
      <c r="BI426">
        <f t="shared" si="41"/>
        <v>0</v>
      </c>
      <c r="BJ426">
        <f t="shared" si="41"/>
        <v>0</v>
      </c>
      <c r="BK426">
        <f t="shared" si="41"/>
        <v>0</v>
      </c>
      <c r="BL426">
        <f t="shared" si="41"/>
        <v>0</v>
      </c>
      <c r="BM426">
        <f t="shared" si="41"/>
        <v>0</v>
      </c>
      <c r="BN426">
        <f t="shared" si="41"/>
        <v>0</v>
      </c>
      <c r="BO426">
        <f t="shared" si="41"/>
        <v>1</v>
      </c>
      <c r="BP426">
        <f t="shared" si="42"/>
        <v>1</v>
      </c>
      <c r="BQ426">
        <f t="shared" si="42"/>
        <v>0</v>
      </c>
      <c r="BR426">
        <f t="shared" si="42"/>
        <v>0</v>
      </c>
      <c r="BS426">
        <f t="shared" si="42"/>
        <v>0</v>
      </c>
      <c r="BT426">
        <f t="shared" si="42"/>
        <v>0</v>
      </c>
      <c r="BU426">
        <f t="shared" si="35"/>
        <v>1</v>
      </c>
      <c r="BV426">
        <f t="shared" si="35"/>
        <v>0</v>
      </c>
      <c r="BW426">
        <f t="shared" si="35"/>
        <v>0</v>
      </c>
      <c r="BX426">
        <f t="shared" si="35"/>
        <v>0</v>
      </c>
      <c r="BY426">
        <f t="shared" si="35"/>
        <v>0</v>
      </c>
      <c r="BZ426">
        <f t="shared" si="35"/>
        <v>0</v>
      </c>
      <c r="CA426">
        <f t="shared" si="35"/>
        <v>0</v>
      </c>
      <c r="CB426">
        <f t="shared" si="35"/>
        <v>0</v>
      </c>
    </row>
    <row r="427" spans="2:80" x14ac:dyDescent="0.2">
      <c r="B427">
        <v>168</v>
      </c>
      <c r="C427">
        <f t="shared" si="36"/>
        <v>1</v>
      </c>
      <c r="D427">
        <f t="shared" si="41"/>
        <v>0</v>
      </c>
      <c r="E427">
        <f t="shared" si="41"/>
        <v>0</v>
      </c>
      <c r="F427">
        <f t="shared" si="41"/>
        <v>1</v>
      </c>
      <c r="G427">
        <f t="shared" si="41"/>
        <v>1</v>
      </c>
      <c r="H427">
        <f t="shared" si="41"/>
        <v>1</v>
      </c>
      <c r="I427">
        <f t="shared" si="41"/>
        <v>0</v>
      </c>
      <c r="J427">
        <f t="shared" si="41"/>
        <v>0</v>
      </c>
      <c r="K427">
        <f t="shared" si="41"/>
        <v>0</v>
      </c>
      <c r="L427">
        <f t="shared" si="41"/>
        <v>0</v>
      </c>
      <c r="M427">
        <f t="shared" si="41"/>
        <v>0</v>
      </c>
      <c r="N427">
        <f t="shared" si="41"/>
        <v>0</v>
      </c>
      <c r="O427">
        <f t="shared" si="41"/>
        <v>0</v>
      </c>
      <c r="P427">
        <f t="shared" si="41"/>
        <v>0</v>
      </c>
      <c r="Q427">
        <f t="shared" si="41"/>
        <v>0</v>
      </c>
      <c r="R427">
        <f t="shared" si="41"/>
        <v>0</v>
      </c>
      <c r="S427">
        <f t="shared" si="41"/>
        <v>0</v>
      </c>
      <c r="T427">
        <f t="shared" si="41"/>
        <v>0</v>
      </c>
      <c r="U427">
        <f t="shared" si="41"/>
        <v>0</v>
      </c>
      <c r="V427">
        <f t="shared" si="41"/>
        <v>0</v>
      </c>
      <c r="W427">
        <f t="shared" si="41"/>
        <v>0</v>
      </c>
      <c r="X427">
        <f t="shared" si="41"/>
        <v>0</v>
      </c>
      <c r="Y427">
        <f t="shared" si="41"/>
        <v>1</v>
      </c>
      <c r="Z427">
        <f t="shared" si="41"/>
        <v>0</v>
      </c>
      <c r="AA427">
        <f t="shared" si="41"/>
        <v>0</v>
      </c>
      <c r="AB427">
        <f t="shared" si="41"/>
        <v>1</v>
      </c>
      <c r="AC427">
        <f t="shared" si="41"/>
        <v>0</v>
      </c>
      <c r="AD427">
        <f t="shared" si="41"/>
        <v>0</v>
      </c>
      <c r="AE427">
        <f t="shared" si="41"/>
        <v>0</v>
      </c>
      <c r="AF427">
        <f t="shared" si="41"/>
        <v>0</v>
      </c>
      <c r="AG427">
        <f t="shared" si="41"/>
        <v>0</v>
      </c>
      <c r="AH427">
        <f t="shared" si="41"/>
        <v>1</v>
      </c>
      <c r="AI427">
        <f t="shared" si="41"/>
        <v>0</v>
      </c>
      <c r="AJ427">
        <f t="shared" si="41"/>
        <v>0</v>
      </c>
      <c r="AK427">
        <f t="shared" si="41"/>
        <v>0</v>
      </c>
      <c r="AL427">
        <f t="shared" si="41"/>
        <v>0</v>
      </c>
      <c r="AM427">
        <f t="shared" si="41"/>
        <v>0</v>
      </c>
      <c r="AN427">
        <f t="shared" si="41"/>
        <v>0</v>
      </c>
      <c r="AO427">
        <f t="shared" si="41"/>
        <v>0</v>
      </c>
      <c r="AP427">
        <f t="shared" si="41"/>
        <v>0</v>
      </c>
      <c r="AQ427">
        <f t="shared" si="41"/>
        <v>0</v>
      </c>
      <c r="AR427">
        <f t="shared" si="41"/>
        <v>0</v>
      </c>
      <c r="AS427">
        <f t="shared" si="41"/>
        <v>0</v>
      </c>
      <c r="AT427">
        <f t="shared" si="41"/>
        <v>0</v>
      </c>
      <c r="AU427">
        <f t="shared" si="41"/>
        <v>1</v>
      </c>
      <c r="AV427">
        <f t="shared" si="41"/>
        <v>0</v>
      </c>
      <c r="AW427">
        <f t="shared" si="41"/>
        <v>0</v>
      </c>
      <c r="AX427">
        <f t="shared" si="41"/>
        <v>0</v>
      </c>
      <c r="AY427">
        <f t="shared" si="41"/>
        <v>0</v>
      </c>
      <c r="AZ427">
        <f t="shared" si="41"/>
        <v>0</v>
      </c>
      <c r="BA427">
        <f t="shared" si="41"/>
        <v>0</v>
      </c>
      <c r="BB427">
        <f t="shared" si="41"/>
        <v>0</v>
      </c>
      <c r="BC427">
        <f t="shared" si="41"/>
        <v>0</v>
      </c>
      <c r="BD427">
        <f t="shared" si="41"/>
        <v>0</v>
      </c>
      <c r="BE427">
        <f t="shared" si="41"/>
        <v>0</v>
      </c>
      <c r="BF427">
        <f t="shared" si="41"/>
        <v>0</v>
      </c>
      <c r="BG427">
        <f t="shared" si="41"/>
        <v>0</v>
      </c>
      <c r="BH427">
        <f t="shared" si="41"/>
        <v>0</v>
      </c>
      <c r="BI427">
        <f t="shared" si="41"/>
        <v>0</v>
      </c>
      <c r="BJ427">
        <f t="shared" si="41"/>
        <v>0</v>
      </c>
      <c r="BK427">
        <f t="shared" si="41"/>
        <v>0</v>
      </c>
      <c r="BL427">
        <f t="shared" si="41"/>
        <v>0</v>
      </c>
      <c r="BM427">
        <f t="shared" si="41"/>
        <v>0</v>
      </c>
      <c r="BN427">
        <f t="shared" si="41"/>
        <v>0</v>
      </c>
      <c r="BO427">
        <f t="shared" si="41"/>
        <v>0</v>
      </c>
      <c r="BP427">
        <f t="shared" si="42"/>
        <v>0</v>
      </c>
      <c r="BQ427">
        <f t="shared" si="42"/>
        <v>0</v>
      </c>
      <c r="BR427">
        <f t="shared" si="42"/>
        <v>0</v>
      </c>
      <c r="BS427">
        <f t="shared" si="42"/>
        <v>0</v>
      </c>
      <c r="BT427">
        <f t="shared" si="42"/>
        <v>0</v>
      </c>
      <c r="BU427">
        <f t="shared" si="35"/>
        <v>0</v>
      </c>
      <c r="BV427">
        <f t="shared" si="35"/>
        <v>0</v>
      </c>
      <c r="BW427">
        <f t="shared" si="35"/>
        <v>0</v>
      </c>
      <c r="BX427">
        <f t="shared" si="35"/>
        <v>0</v>
      </c>
      <c r="BY427">
        <f t="shared" si="35"/>
        <v>0</v>
      </c>
      <c r="BZ427">
        <f t="shared" si="35"/>
        <v>0</v>
      </c>
      <c r="CA427">
        <f t="shared" si="35"/>
        <v>0</v>
      </c>
      <c r="CB427">
        <f t="shared" si="35"/>
        <v>0</v>
      </c>
    </row>
    <row r="428" spans="2:80" x14ac:dyDescent="0.2">
      <c r="B428">
        <v>169</v>
      </c>
      <c r="C428">
        <f t="shared" si="36"/>
        <v>1</v>
      </c>
      <c r="D428">
        <f t="shared" si="41"/>
        <v>1</v>
      </c>
      <c r="E428">
        <f t="shared" si="41"/>
        <v>0</v>
      </c>
      <c r="F428">
        <f t="shared" si="41"/>
        <v>1</v>
      </c>
      <c r="G428">
        <f t="shared" si="41"/>
        <v>0</v>
      </c>
      <c r="H428">
        <f t="shared" si="41"/>
        <v>1</v>
      </c>
      <c r="I428">
        <f t="shared" si="41"/>
        <v>0</v>
      </c>
      <c r="J428">
        <f t="shared" si="41"/>
        <v>0</v>
      </c>
      <c r="K428">
        <f t="shared" si="41"/>
        <v>0</v>
      </c>
      <c r="L428">
        <f t="shared" si="41"/>
        <v>0</v>
      </c>
      <c r="M428">
        <f t="shared" si="41"/>
        <v>0</v>
      </c>
      <c r="N428">
        <f t="shared" si="41"/>
        <v>0</v>
      </c>
      <c r="O428">
        <f t="shared" si="41"/>
        <v>0</v>
      </c>
      <c r="P428">
        <f t="shared" si="41"/>
        <v>0</v>
      </c>
      <c r="Q428">
        <f t="shared" si="41"/>
        <v>0</v>
      </c>
      <c r="R428">
        <f t="shared" si="41"/>
        <v>0</v>
      </c>
      <c r="S428">
        <f t="shared" si="41"/>
        <v>1</v>
      </c>
      <c r="T428">
        <f t="shared" si="41"/>
        <v>0</v>
      </c>
      <c r="U428">
        <f t="shared" si="41"/>
        <v>0</v>
      </c>
      <c r="V428">
        <f t="shared" si="41"/>
        <v>0</v>
      </c>
      <c r="W428">
        <f t="shared" si="41"/>
        <v>1</v>
      </c>
      <c r="X428">
        <f t="shared" si="41"/>
        <v>0</v>
      </c>
      <c r="Y428">
        <f t="shared" si="41"/>
        <v>0</v>
      </c>
      <c r="Z428">
        <f t="shared" si="41"/>
        <v>0</v>
      </c>
      <c r="AA428">
        <f t="shared" si="41"/>
        <v>0</v>
      </c>
      <c r="AB428">
        <f t="shared" si="41"/>
        <v>1</v>
      </c>
      <c r="AC428">
        <f t="shared" si="41"/>
        <v>0</v>
      </c>
      <c r="AD428">
        <f t="shared" si="41"/>
        <v>0</v>
      </c>
      <c r="AE428">
        <f t="shared" si="41"/>
        <v>1</v>
      </c>
      <c r="AF428">
        <f t="shared" si="41"/>
        <v>0</v>
      </c>
      <c r="AG428">
        <f t="shared" si="41"/>
        <v>0</v>
      </c>
      <c r="AH428">
        <f t="shared" si="41"/>
        <v>1</v>
      </c>
      <c r="AI428">
        <f t="shared" si="41"/>
        <v>0</v>
      </c>
      <c r="AJ428">
        <f t="shared" si="41"/>
        <v>0</v>
      </c>
      <c r="AK428">
        <f t="shared" si="41"/>
        <v>0</v>
      </c>
      <c r="AL428">
        <f t="shared" si="41"/>
        <v>0</v>
      </c>
      <c r="AM428">
        <f t="shared" si="41"/>
        <v>1</v>
      </c>
      <c r="AN428">
        <f t="shared" si="41"/>
        <v>0</v>
      </c>
      <c r="AO428">
        <f t="shared" si="41"/>
        <v>1</v>
      </c>
      <c r="AP428">
        <f t="shared" si="41"/>
        <v>0</v>
      </c>
      <c r="AQ428">
        <f t="shared" si="41"/>
        <v>0</v>
      </c>
      <c r="AR428">
        <f t="shared" si="41"/>
        <v>0</v>
      </c>
      <c r="AS428">
        <f t="shared" si="41"/>
        <v>0</v>
      </c>
      <c r="AT428">
        <f t="shared" si="41"/>
        <v>0</v>
      </c>
      <c r="AU428">
        <f t="shared" si="41"/>
        <v>1</v>
      </c>
      <c r="AV428">
        <f t="shared" si="41"/>
        <v>0</v>
      </c>
      <c r="AW428">
        <f t="shared" si="41"/>
        <v>0</v>
      </c>
      <c r="AX428">
        <f t="shared" si="41"/>
        <v>0</v>
      </c>
      <c r="AY428">
        <f t="shared" si="41"/>
        <v>0</v>
      </c>
      <c r="AZ428">
        <f t="shared" si="41"/>
        <v>0</v>
      </c>
      <c r="BA428">
        <f t="shared" si="41"/>
        <v>0</v>
      </c>
      <c r="BB428">
        <f t="shared" si="41"/>
        <v>0</v>
      </c>
      <c r="BC428">
        <f t="shared" si="41"/>
        <v>0</v>
      </c>
      <c r="BD428">
        <f t="shared" si="41"/>
        <v>0</v>
      </c>
      <c r="BE428">
        <f t="shared" si="41"/>
        <v>1</v>
      </c>
      <c r="BF428">
        <f t="shared" si="41"/>
        <v>1</v>
      </c>
      <c r="BG428">
        <f t="shared" si="41"/>
        <v>0</v>
      </c>
      <c r="BH428">
        <f t="shared" si="41"/>
        <v>0</v>
      </c>
      <c r="BI428">
        <f t="shared" si="41"/>
        <v>1</v>
      </c>
      <c r="BJ428">
        <f t="shared" si="41"/>
        <v>0</v>
      </c>
      <c r="BK428">
        <f t="shared" si="41"/>
        <v>0</v>
      </c>
      <c r="BL428">
        <f t="shared" si="41"/>
        <v>0</v>
      </c>
      <c r="BM428">
        <f t="shared" si="41"/>
        <v>0</v>
      </c>
      <c r="BN428">
        <f t="shared" si="41"/>
        <v>0</v>
      </c>
      <c r="BO428">
        <f t="shared" si="41"/>
        <v>1</v>
      </c>
      <c r="BP428">
        <f t="shared" si="42"/>
        <v>1</v>
      </c>
      <c r="BQ428">
        <f t="shared" si="42"/>
        <v>0</v>
      </c>
      <c r="BR428">
        <f t="shared" si="42"/>
        <v>0</v>
      </c>
      <c r="BS428">
        <f t="shared" si="42"/>
        <v>0</v>
      </c>
      <c r="BT428">
        <f t="shared" si="42"/>
        <v>0</v>
      </c>
      <c r="BU428">
        <f t="shared" si="35"/>
        <v>0</v>
      </c>
      <c r="BV428">
        <f t="shared" si="35"/>
        <v>0</v>
      </c>
      <c r="BW428">
        <f t="shared" si="35"/>
        <v>0</v>
      </c>
      <c r="BX428">
        <f t="shared" si="35"/>
        <v>0</v>
      </c>
      <c r="BY428">
        <f t="shared" si="35"/>
        <v>0</v>
      </c>
      <c r="BZ428">
        <f t="shared" si="35"/>
        <v>0</v>
      </c>
      <c r="CA428">
        <f t="shared" si="35"/>
        <v>0</v>
      </c>
      <c r="CB428">
        <f t="shared" si="35"/>
        <v>0</v>
      </c>
    </row>
    <row r="429" spans="2:80" x14ac:dyDescent="0.2">
      <c r="B429">
        <v>170</v>
      </c>
      <c r="C429">
        <f t="shared" si="36"/>
        <v>1</v>
      </c>
      <c r="D429">
        <f t="shared" si="41"/>
        <v>1</v>
      </c>
      <c r="E429">
        <f t="shared" si="41"/>
        <v>0</v>
      </c>
      <c r="F429">
        <f t="shared" si="41"/>
        <v>1</v>
      </c>
      <c r="G429">
        <f t="shared" si="41"/>
        <v>0</v>
      </c>
      <c r="H429">
        <f t="shared" si="41"/>
        <v>1</v>
      </c>
      <c r="I429">
        <f t="shared" ref="D429:BO433" si="43">IF(I176&gt;0,1,0)</f>
        <v>0</v>
      </c>
      <c r="J429">
        <f t="shared" si="43"/>
        <v>0</v>
      </c>
      <c r="K429">
        <f t="shared" si="43"/>
        <v>0</v>
      </c>
      <c r="L429">
        <f t="shared" si="43"/>
        <v>0</v>
      </c>
      <c r="M429">
        <f t="shared" si="43"/>
        <v>0</v>
      </c>
      <c r="N429">
        <f t="shared" si="43"/>
        <v>0</v>
      </c>
      <c r="O429">
        <f t="shared" si="43"/>
        <v>0</v>
      </c>
      <c r="P429">
        <f t="shared" si="43"/>
        <v>0</v>
      </c>
      <c r="Q429">
        <f t="shared" si="43"/>
        <v>0</v>
      </c>
      <c r="R429">
        <f t="shared" si="43"/>
        <v>0</v>
      </c>
      <c r="S429">
        <f t="shared" si="41"/>
        <v>1</v>
      </c>
      <c r="T429">
        <f t="shared" si="41"/>
        <v>0</v>
      </c>
      <c r="U429">
        <f t="shared" si="41"/>
        <v>0</v>
      </c>
      <c r="V429">
        <f t="shared" si="41"/>
        <v>0</v>
      </c>
      <c r="W429">
        <f t="shared" si="41"/>
        <v>0</v>
      </c>
      <c r="X429">
        <f t="shared" si="41"/>
        <v>0</v>
      </c>
      <c r="Y429">
        <f t="shared" si="41"/>
        <v>0</v>
      </c>
      <c r="Z429">
        <f t="shared" si="41"/>
        <v>0</v>
      </c>
      <c r="AA429">
        <f t="shared" si="41"/>
        <v>0</v>
      </c>
      <c r="AB429">
        <f t="shared" si="41"/>
        <v>1</v>
      </c>
      <c r="AC429">
        <f t="shared" si="41"/>
        <v>1</v>
      </c>
      <c r="AD429">
        <f t="shared" si="41"/>
        <v>0</v>
      </c>
      <c r="AE429">
        <f t="shared" si="41"/>
        <v>0</v>
      </c>
      <c r="AF429">
        <f t="shared" si="41"/>
        <v>0</v>
      </c>
      <c r="AG429">
        <f t="shared" si="41"/>
        <v>1</v>
      </c>
      <c r="AH429">
        <f t="shared" si="41"/>
        <v>0</v>
      </c>
      <c r="AI429">
        <f t="shared" si="41"/>
        <v>0</v>
      </c>
      <c r="AJ429">
        <f t="shared" si="41"/>
        <v>0</v>
      </c>
      <c r="AK429">
        <f t="shared" si="41"/>
        <v>0</v>
      </c>
      <c r="AL429">
        <f t="shared" si="41"/>
        <v>0</v>
      </c>
      <c r="AM429">
        <f t="shared" si="41"/>
        <v>1</v>
      </c>
      <c r="AN429">
        <f t="shared" si="41"/>
        <v>0</v>
      </c>
      <c r="AO429">
        <f t="shared" si="41"/>
        <v>0</v>
      </c>
      <c r="AP429">
        <f t="shared" si="41"/>
        <v>0</v>
      </c>
      <c r="AQ429">
        <f t="shared" si="41"/>
        <v>0</v>
      </c>
      <c r="AR429">
        <f t="shared" si="41"/>
        <v>0</v>
      </c>
      <c r="AS429">
        <f t="shared" si="41"/>
        <v>0</v>
      </c>
      <c r="AT429">
        <f t="shared" si="41"/>
        <v>0</v>
      </c>
      <c r="AU429">
        <f t="shared" si="41"/>
        <v>1</v>
      </c>
      <c r="AV429">
        <f t="shared" si="41"/>
        <v>0</v>
      </c>
      <c r="AW429">
        <f t="shared" si="41"/>
        <v>0</v>
      </c>
      <c r="AX429">
        <f t="shared" si="41"/>
        <v>0</v>
      </c>
      <c r="AY429">
        <f t="shared" si="41"/>
        <v>0</v>
      </c>
      <c r="AZ429">
        <f t="shared" si="41"/>
        <v>0</v>
      </c>
      <c r="BA429">
        <f t="shared" si="41"/>
        <v>0</v>
      </c>
      <c r="BB429">
        <f t="shared" si="41"/>
        <v>0</v>
      </c>
      <c r="BC429">
        <f t="shared" si="41"/>
        <v>1</v>
      </c>
      <c r="BD429">
        <f t="shared" si="41"/>
        <v>1</v>
      </c>
      <c r="BE429">
        <f t="shared" si="41"/>
        <v>0</v>
      </c>
      <c r="BF429">
        <f t="shared" si="41"/>
        <v>0</v>
      </c>
      <c r="BG429">
        <f t="shared" si="41"/>
        <v>0</v>
      </c>
      <c r="BH429">
        <f t="shared" si="41"/>
        <v>0</v>
      </c>
      <c r="BI429">
        <f t="shared" si="41"/>
        <v>1</v>
      </c>
      <c r="BJ429">
        <f t="shared" si="41"/>
        <v>0</v>
      </c>
      <c r="BK429">
        <f t="shared" si="41"/>
        <v>0</v>
      </c>
      <c r="BL429">
        <f t="shared" si="41"/>
        <v>0</v>
      </c>
      <c r="BM429">
        <f t="shared" si="41"/>
        <v>0</v>
      </c>
      <c r="BN429">
        <f t="shared" si="41"/>
        <v>0</v>
      </c>
      <c r="BO429">
        <f t="shared" ref="BO429:CB444" si="44">IF(BO176&gt;0,1,0)</f>
        <v>1</v>
      </c>
      <c r="BP429">
        <f t="shared" si="44"/>
        <v>1</v>
      </c>
      <c r="BQ429">
        <f t="shared" si="44"/>
        <v>0</v>
      </c>
      <c r="BR429">
        <f t="shared" si="44"/>
        <v>0</v>
      </c>
      <c r="BS429">
        <f t="shared" si="44"/>
        <v>0</v>
      </c>
      <c r="BT429">
        <f t="shared" si="44"/>
        <v>0</v>
      </c>
      <c r="BU429">
        <f t="shared" si="44"/>
        <v>1</v>
      </c>
      <c r="BV429">
        <f t="shared" si="44"/>
        <v>0</v>
      </c>
      <c r="BW429">
        <f t="shared" si="44"/>
        <v>0</v>
      </c>
      <c r="BX429">
        <f t="shared" si="44"/>
        <v>0</v>
      </c>
      <c r="BY429">
        <f t="shared" si="44"/>
        <v>0</v>
      </c>
      <c r="BZ429">
        <f t="shared" si="44"/>
        <v>0</v>
      </c>
      <c r="CA429">
        <f t="shared" si="44"/>
        <v>0</v>
      </c>
      <c r="CB429">
        <f t="shared" si="44"/>
        <v>0</v>
      </c>
    </row>
    <row r="430" spans="2:80" x14ac:dyDescent="0.2">
      <c r="B430">
        <v>171</v>
      </c>
      <c r="C430">
        <f t="shared" si="36"/>
        <v>0</v>
      </c>
      <c r="D430">
        <f t="shared" si="43"/>
        <v>0</v>
      </c>
      <c r="E430">
        <f t="shared" si="43"/>
        <v>0</v>
      </c>
      <c r="F430">
        <f t="shared" si="43"/>
        <v>1</v>
      </c>
      <c r="G430">
        <f t="shared" si="43"/>
        <v>1</v>
      </c>
      <c r="H430">
        <f t="shared" si="43"/>
        <v>1</v>
      </c>
      <c r="I430">
        <f t="shared" si="43"/>
        <v>0</v>
      </c>
      <c r="J430">
        <f t="shared" si="43"/>
        <v>0</v>
      </c>
      <c r="K430">
        <f t="shared" si="43"/>
        <v>0</v>
      </c>
      <c r="L430">
        <f t="shared" si="43"/>
        <v>0</v>
      </c>
      <c r="M430">
        <f t="shared" si="43"/>
        <v>0</v>
      </c>
      <c r="N430">
        <f t="shared" si="43"/>
        <v>0</v>
      </c>
      <c r="O430">
        <f t="shared" si="43"/>
        <v>0</v>
      </c>
      <c r="P430">
        <f t="shared" si="43"/>
        <v>0</v>
      </c>
      <c r="Q430">
        <f t="shared" si="43"/>
        <v>0</v>
      </c>
      <c r="R430">
        <f t="shared" si="43"/>
        <v>0</v>
      </c>
      <c r="S430">
        <f t="shared" si="43"/>
        <v>0</v>
      </c>
      <c r="T430">
        <f t="shared" si="43"/>
        <v>0</v>
      </c>
      <c r="U430">
        <f t="shared" si="43"/>
        <v>0</v>
      </c>
      <c r="V430">
        <f t="shared" si="43"/>
        <v>0</v>
      </c>
      <c r="W430">
        <f t="shared" si="43"/>
        <v>0</v>
      </c>
      <c r="X430">
        <f t="shared" si="43"/>
        <v>0</v>
      </c>
      <c r="Y430">
        <f t="shared" si="43"/>
        <v>0</v>
      </c>
      <c r="Z430">
        <f t="shared" si="43"/>
        <v>0</v>
      </c>
      <c r="AA430">
        <f t="shared" si="43"/>
        <v>0</v>
      </c>
      <c r="AB430">
        <f t="shared" si="43"/>
        <v>0</v>
      </c>
      <c r="AC430">
        <f t="shared" si="43"/>
        <v>0</v>
      </c>
      <c r="AD430">
        <f t="shared" si="43"/>
        <v>0</v>
      </c>
      <c r="AE430">
        <f t="shared" si="43"/>
        <v>0</v>
      </c>
      <c r="AF430">
        <f t="shared" si="43"/>
        <v>0</v>
      </c>
      <c r="AG430">
        <f t="shared" si="43"/>
        <v>0</v>
      </c>
      <c r="AH430">
        <f t="shared" si="43"/>
        <v>0</v>
      </c>
      <c r="AI430">
        <f t="shared" si="43"/>
        <v>0</v>
      </c>
      <c r="AJ430">
        <f t="shared" si="43"/>
        <v>1</v>
      </c>
      <c r="AK430">
        <f t="shared" si="43"/>
        <v>0</v>
      </c>
      <c r="AL430">
        <f t="shared" si="43"/>
        <v>0</v>
      </c>
      <c r="AM430">
        <f t="shared" si="43"/>
        <v>1</v>
      </c>
      <c r="AN430">
        <f t="shared" si="43"/>
        <v>0</v>
      </c>
      <c r="AO430">
        <f t="shared" si="43"/>
        <v>0</v>
      </c>
      <c r="AP430">
        <f t="shared" si="43"/>
        <v>0</v>
      </c>
      <c r="AQ430">
        <f t="shared" si="43"/>
        <v>0</v>
      </c>
      <c r="AR430">
        <f t="shared" si="43"/>
        <v>0</v>
      </c>
      <c r="AS430">
        <f t="shared" si="43"/>
        <v>0</v>
      </c>
      <c r="AT430">
        <f t="shared" si="43"/>
        <v>0</v>
      </c>
      <c r="AU430">
        <f t="shared" si="43"/>
        <v>0</v>
      </c>
      <c r="AV430">
        <f t="shared" si="43"/>
        <v>0</v>
      </c>
      <c r="AW430">
        <f t="shared" si="43"/>
        <v>0</v>
      </c>
      <c r="AX430">
        <f t="shared" si="43"/>
        <v>0</v>
      </c>
      <c r="AY430">
        <f t="shared" si="43"/>
        <v>0</v>
      </c>
      <c r="AZ430">
        <f t="shared" si="43"/>
        <v>0</v>
      </c>
      <c r="BA430">
        <f t="shared" si="43"/>
        <v>0</v>
      </c>
      <c r="BB430">
        <f t="shared" si="43"/>
        <v>0</v>
      </c>
      <c r="BC430">
        <f t="shared" si="43"/>
        <v>0</v>
      </c>
      <c r="BD430">
        <f t="shared" si="43"/>
        <v>0</v>
      </c>
      <c r="BE430">
        <f t="shared" si="43"/>
        <v>0</v>
      </c>
      <c r="BF430">
        <f t="shared" si="43"/>
        <v>0</v>
      </c>
      <c r="BG430">
        <f t="shared" si="43"/>
        <v>0</v>
      </c>
      <c r="BH430">
        <f t="shared" si="43"/>
        <v>0</v>
      </c>
      <c r="BI430">
        <f t="shared" si="43"/>
        <v>0</v>
      </c>
      <c r="BJ430">
        <f t="shared" si="43"/>
        <v>0</v>
      </c>
      <c r="BK430">
        <f t="shared" si="43"/>
        <v>0</v>
      </c>
      <c r="BL430">
        <f t="shared" si="43"/>
        <v>0</v>
      </c>
      <c r="BM430">
        <f t="shared" si="43"/>
        <v>0</v>
      </c>
      <c r="BN430">
        <f t="shared" si="43"/>
        <v>0</v>
      </c>
      <c r="BO430">
        <f t="shared" si="43"/>
        <v>1</v>
      </c>
      <c r="BP430">
        <f t="shared" si="44"/>
        <v>1</v>
      </c>
      <c r="BQ430">
        <f t="shared" si="44"/>
        <v>0</v>
      </c>
      <c r="BR430">
        <f t="shared" si="44"/>
        <v>0</v>
      </c>
      <c r="BS430">
        <f t="shared" si="44"/>
        <v>0</v>
      </c>
      <c r="BT430">
        <f t="shared" si="44"/>
        <v>0</v>
      </c>
      <c r="BU430">
        <f t="shared" si="44"/>
        <v>0</v>
      </c>
      <c r="BV430">
        <f t="shared" si="44"/>
        <v>0</v>
      </c>
      <c r="BW430">
        <f t="shared" si="44"/>
        <v>0</v>
      </c>
      <c r="BX430">
        <f t="shared" si="44"/>
        <v>0</v>
      </c>
      <c r="BY430">
        <f t="shared" si="44"/>
        <v>0</v>
      </c>
      <c r="BZ430">
        <f t="shared" si="44"/>
        <v>0</v>
      </c>
      <c r="CA430">
        <f t="shared" si="44"/>
        <v>0</v>
      </c>
      <c r="CB430">
        <f t="shared" si="44"/>
        <v>0</v>
      </c>
    </row>
    <row r="431" spans="2:80" x14ac:dyDescent="0.2">
      <c r="B431">
        <v>172</v>
      </c>
      <c r="C431">
        <f t="shared" si="36"/>
        <v>0</v>
      </c>
      <c r="D431">
        <f t="shared" si="43"/>
        <v>0</v>
      </c>
      <c r="E431">
        <f t="shared" si="43"/>
        <v>0</v>
      </c>
      <c r="F431">
        <f t="shared" si="43"/>
        <v>1</v>
      </c>
      <c r="G431">
        <f t="shared" si="43"/>
        <v>0</v>
      </c>
      <c r="H431">
        <f t="shared" si="43"/>
        <v>1</v>
      </c>
      <c r="I431">
        <f t="shared" si="43"/>
        <v>0</v>
      </c>
      <c r="J431">
        <f t="shared" si="43"/>
        <v>0</v>
      </c>
      <c r="K431">
        <f t="shared" si="43"/>
        <v>0</v>
      </c>
      <c r="L431">
        <f t="shared" si="43"/>
        <v>0</v>
      </c>
      <c r="M431">
        <f t="shared" si="43"/>
        <v>0</v>
      </c>
      <c r="N431">
        <f t="shared" si="43"/>
        <v>0</v>
      </c>
      <c r="O431">
        <f t="shared" si="43"/>
        <v>0</v>
      </c>
      <c r="P431">
        <f t="shared" si="43"/>
        <v>0</v>
      </c>
      <c r="Q431">
        <f t="shared" si="43"/>
        <v>0</v>
      </c>
      <c r="R431">
        <f t="shared" si="43"/>
        <v>0</v>
      </c>
      <c r="S431">
        <f t="shared" si="43"/>
        <v>0</v>
      </c>
      <c r="T431">
        <f t="shared" si="43"/>
        <v>0</v>
      </c>
      <c r="U431">
        <f t="shared" si="43"/>
        <v>0</v>
      </c>
      <c r="V431">
        <f t="shared" si="43"/>
        <v>1</v>
      </c>
      <c r="W431">
        <f t="shared" si="43"/>
        <v>0</v>
      </c>
      <c r="X431">
        <f t="shared" si="43"/>
        <v>0</v>
      </c>
      <c r="Y431">
        <f t="shared" si="43"/>
        <v>0</v>
      </c>
      <c r="Z431">
        <f t="shared" si="43"/>
        <v>0</v>
      </c>
      <c r="AA431">
        <f t="shared" si="43"/>
        <v>0</v>
      </c>
      <c r="AB431">
        <f t="shared" si="43"/>
        <v>1</v>
      </c>
      <c r="AC431">
        <f t="shared" si="43"/>
        <v>0</v>
      </c>
      <c r="AD431">
        <f t="shared" si="43"/>
        <v>0</v>
      </c>
      <c r="AE431">
        <f t="shared" si="43"/>
        <v>0</v>
      </c>
      <c r="AF431">
        <f t="shared" si="43"/>
        <v>0</v>
      </c>
      <c r="AG431">
        <f t="shared" si="43"/>
        <v>0</v>
      </c>
      <c r="AH431">
        <f t="shared" si="43"/>
        <v>0</v>
      </c>
      <c r="AI431">
        <f t="shared" si="43"/>
        <v>0</v>
      </c>
      <c r="AJ431">
        <f t="shared" si="43"/>
        <v>1</v>
      </c>
      <c r="AK431">
        <f t="shared" si="43"/>
        <v>1</v>
      </c>
      <c r="AL431">
        <f t="shared" si="43"/>
        <v>0</v>
      </c>
      <c r="AM431">
        <f t="shared" si="43"/>
        <v>1</v>
      </c>
      <c r="AN431">
        <f t="shared" si="43"/>
        <v>0</v>
      </c>
      <c r="AO431">
        <f t="shared" si="43"/>
        <v>1</v>
      </c>
      <c r="AP431">
        <f t="shared" si="43"/>
        <v>0</v>
      </c>
      <c r="AQ431">
        <f t="shared" si="43"/>
        <v>0</v>
      </c>
      <c r="AR431">
        <f t="shared" si="43"/>
        <v>1</v>
      </c>
      <c r="AS431">
        <f t="shared" si="43"/>
        <v>0</v>
      </c>
      <c r="AT431">
        <f t="shared" si="43"/>
        <v>0</v>
      </c>
      <c r="AU431">
        <f t="shared" si="43"/>
        <v>0</v>
      </c>
      <c r="AV431">
        <f t="shared" si="43"/>
        <v>0</v>
      </c>
      <c r="AW431">
        <f t="shared" si="43"/>
        <v>0</v>
      </c>
      <c r="AX431">
        <f t="shared" si="43"/>
        <v>0</v>
      </c>
      <c r="AY431">
        <f t="shared" si="43"/>
        <v>0</v>
      </c>
      <c r="AZ431">
        <f t="shared" si="43"/>
        <v>0</v>
      </c>
      <c r="BA431">
        <f t="shared" si="43"/>
        <v>0</v>
      </c>
      <c r="BB431">
        <f t="shared" si="43"/>
        <v>0</v>
      </c>
      <c r="BC431">
        <f t="shared" si="43"/>
        <v>0</v>
      </c>
      <c r="BD431">
        <f t="shared" si="43"/>
        <v>1</v>
      </c>
      <c r="BE431">
        <f t="shared" si="43"/>
        <v>0</v>
      </c>
      <c r="BF431">
        <f t="shared" si="43"/>
        <v>0</v>
      </c>
      <c r="BG431">
        <f t="shared" si="43"/>
        <v>0</v>
      </c>
      <c r="BH431">
        <f t="shared" si="43"/>
        <v>1</v>
      </c>
      <c r="BI431">
        <f t="shared" si="43"/>
        <v>0</v>
      </c>
      <c r="BJ431">
        <f t="shared" si="43"/>
        <v>0</v>
      </c>
      <c r="BK431">
        <f t="shared" si="43"/>
        <v>0</v>
      </c>
      <c r="BL431">
        <f t="shared" si="43"/>
        <v>0</v>
      </c>
      <c r="BM431">
        <f t="shared" si="43"/>
        <v>0</v>
      </c>
      <c r="BN431">
        <f t="shared" si="43"/>
        <v>0</v>
      </c>
      <c r="BO431">
        <f t="shared" si="43"/>
        <v>1</v>
      </c>
      <c r="BP431">
        <f t="shared" si="44"/>
        <v>1</v>
      </c>
      <c r="BQ431">
        <f t="shared" si="44"/>
        <v>0</v>
      </c>
      <c r="BR431">
        <f t="shared" si="44"/>
        <v>0</v>
      </c>
      <c r="BS431">
        <f t="shared" si="44"/>
        <v>0</v>
      </c>
      <c r="BT431">
        <f t="shared" si="44"/>
        <v>0</v>
      </c>
      <c r="BU431">
        <f t="shared" si="44"/>
        <v>0</v>
      </c>
      <c r="BV431">
        <f t="shared" si="44"/>
        <v>0</v>
      </c>
      <c r="BW431">
        <f t="shared" si="44"/>
        <v>0</v>
      </c>
      <c r="BX431">
        <f t="shared" si="44"/>
        <v>0</v>
      </c>
      <c r="BY431">
        <f t="shared" si="44"/>
        <v>0</v>
      </c>
      <c r="BZ431">
        <f t="shared" si="44"/>
        <v>0</v>
      </c>
      <c r="CA431">
        <f t="shared" si="44"/>
        <v>0</v>
      </c>
      <c r="CB431">
        <f t="shared" si="44"/>
        <v>0</v>
      </c>
    </row>
    <row r="432" spans="2:80" x14ac:dyDescent="0.2">
      <c r="B432">
        <v>173</v>
      </c>
      <c r="C432">
        <f t="shared" si="36"/>
        <v>1</v>
      </c>
      <c r="D432">
        <f t="shared" si="43"/>
        <v>0</v>
      </c>
      <c r="E432">
        <f t="shared" si="43"/>
        <v>0</v>
      </c>
      <c r="F432">
        <f t="shared" si="43"/>
        <v>0</v>
      </c>
      <c r="G432">
        <f t="shared" si="43"/>
        <v>0</v>
      </c>
      <c r="H432">
        <f t="shared" si="43"/>
        <v>0</v>
      </c>
      <c r="I432">
        <f t="shared" si="43"/>
        <v>0</v>
      </c>
      <c r="J432">
        <f t="shared" si="43"/>
        <v>0</v>
      </c>
      <c r="K432">
        <f t="shared" si="43"/>
        <v>0</v>
      </c>
      <c r="L432">
        <f t="shared" si="43"/>
        <v>0</v>
      </c>
      <c r="M432">
        <f t="shared" si="43"/>
        <v>0</v>
      </c>
      <c r="N432">
        <f t="shared" si="43"/>
        <v>0</v>
      </c>
      <c r="O432">
        <f t="shared" si="43"/>
        <v>0</v>
      </c>
      <c r="P432">
        <f t="shared" si="43"/>
        <v>0</v>
      </c>
      <c r="Q432">
        <f t="shared" si="43"/>
        <v>0</v>
      </c>
      <c r="R432">
        <f t="shared" si="43"/>
        <v>0</v>
      </c>
      <c r="S432">
        <f t="shared" si="43"/>
        <v>1</v>
      </c>
      <c r="T432">
        <f t="shared" si="43"/>
        <v>0</v>
      </c>
      <c r="U432">
        <f t="shared" si="43"/>
        <v>0</v>
      </c>
      <c r="V432">
        <f t="shared" si="43"/>
        <v>0</v>
      </c>
      <c r="W432">
        <f t="shared" si="43"/>
        <v>0</v>
      </c>
      <c r="X432">
        <f t="shared" si="43"/>
        <v>0</v>
      </c>
      <c r="Y432">
        <f t="shared" si="43"/>
        <v>0</v>
      </c>
      <c r="Z432">
        <f t="shared" si="43"/>
        <v>0</v>
      </c>
      <c r="AA432">
        <f t="shared" si="43"/>
        <v>0</v>
      </c>
      <c r="AB432">
        <f t="shared" si="43"/>
        <v>0</v>
      </c>
      <c r="AC432">
        <f t="shared" si="43"/>
        <v>1</v>
      </c>
      <c r="AD432">
        <f t="shared" si="43"/>
        <v>0</v>
      </c>
      <c r="AE432">
        <f t="shared" si="43"/>
        <v>0</v>
      </c>
      <c r="AF432">
        <f t="shared" si="43"/>
        <v>0</v>
      </c>
      <c r="AG432">
        <f t="shared" si="43"/>
        <v>0</v>
      </c>
      <c r="AH432">
        <f t="shared" si="43"/>
        <v>1</v>
      </c>
      <c r="AI432">
        <f t="shared" si="43"/>
        <v>0</v>
      </c>
      <c r="AJ432">
        <f t="shared" si="43"/>
        <v>0</v>
      </c>
      <c r="AK432">
        <f t="shared" si="43"/>
        <v>0</v>
      </c>
      <c r="AL432">
        <f t="shared" si="43"/>
        <v>0</v>
      </c>
      <c r="AM432">
        <f t="shared" si="43"/>
        <v>1</v>
      </c>
      <c r="AN432">
        <f t="shared" si="43"/>
        <v>0</v>
      </c>
      <c r="AO432">
        <f t="shared" si="43"/>
        <v>1</v>
      </c>
      <c r="AP432">
        <f t="shared" si="43"/>
        <v>0</v>
      </c>
      <c r="AQ432">
        <f t="shared" si="43"/>
        <v>0</v>
      </c>
      <c r="AR432">
        <f t="shared" si="43"/>
        <v>0</v>
      </c>
      <c r="AS432">
        <f t="shared" si="43"/>
        <v>0</v>
      </c>
      <c r="AT432">
        <f t="shared" si="43"/>
        <v>0</v>
      </c>
      <c r="AU432">
        <f t="shared" si="43"/>
        <v>1</v>
      </c>
      <c r="AV432">
        <f t="shared" si="43"/>
        <v>0</v>
      </c>
      <c r="AW432">
        <f t="shared" si="43"/>
        <v>0</v>
      </c>
      <c r="AX432">
        <f t="shared" si="43"/>
        <v>0</v>
      </c>
      <c r="AY432">
        <f t="shared" si="43"/>
        <v>0</v>
      </c>
      <c r="AZ432">
        <f t="shared" si="43"/>
        <v>0</v>
      </c>
      <c r="BA432">
        <f t="shared" si="43"/>
        <v>0</v>
      </c>
      <c r="BB432">
        <f t="shared" si="43"/>
        <v>0</v>
      </c>
      <c r="BC432">
        <f t="shared" si="43"/>
        <v>0</v>
      </c>
      <c r="BD432">
        <f t="shared" si="43"/>
        <v>0</v>
      </c>
      <c r="BE432">
        <f t="shared" si="43"/>
        <v>1</v>
      </c>
      <c r="BF432">
        <f t="shared" si="43"/>
        <v>1</v>
      </c>
      <c r="BG432">
        <f t="shared" si="43"/>
        <v>0</v>
      </c>
      <c r="BH432">
        <f t="shared" si="43"/>
        <v>0</v>
      </c>
      <c r="BI432">
        <f t="shared" si="43"/>
        <v>1</v>
      </c>
      <c r="BJ432">
        <f t="shared" si="43"/>
        <v>0</v>
      </c>
      <c r="BK432">
        <f t="shared" si="43"/>
        <v>1</v>
      </c>
      <c r="BL432">
        <f t="shared" si="43"/>
        <v>0</v>
      </c>
      <c r="BM432">
        <f t="shared" si="43"/>
        <v>0</v>
      </c>
      <c r="BN432">
        <f t="shared" si="43"/>
        <v>0</v>
      </c>
      <c r="BO432">
        <f t="shared" si="43"/>
        <v>1</v>
      </c>
      <c r="BP432">
        <f t="shared" si="44"/>
        <v>1</v>
      </c>
      <c r="BQ432">
        <f t="shared" si="44"/>
        <v>0</v>
      </c>
      <c r="BR432">
        <f t="shared" si="44"/>
        <v>0</v>
      </c>
      <c r="BS432">
        <f t="shared" si="44"/>
        <v>0</v>
      </c>
      <c r="BT432">
        <f t="shared" si="44"/>
        <v>0</v>
      </c>
      <c r="BU432">
        <f t="shared" si="44"/>
        <v>0</v>
      </c>
      <c r="BV432">
        <f t="shared" si="44"/>
        <v>0</v>
      </c>
      <c r="BW432">
        <f t="shared" si="44"/>
        <v>0</v>
      </c>
      <c r="BX432">
        <f t="shared" si="44"/>
        <v>0</v>
      </c>
      <c r="BY432">
        <f t="shared" si="44"/>
        <v>0</v>
      </c>
      <c r="BZ432">
        <f t="shared" si="44"/>
        <v>0</v>
      </c>
      <c r="CA432">
        <f t="shared" si="44"/>
        <v>0</v>
      </c>
      <c r="CB432">
        <f t="shared" si="44"/>
        <v>0</v>
      </c>
    </row>
    <row r="433" spans="2:80" x14ac:dyDescent="0.2">
      <c r="B433">
        <v>174</v>
      </c>
      <c r="C433">
        <f t="shared" si="36"/>
        <v>0</v>
      </c>
      <c r="D433">
        <f t="shared" si="43"/>
        <v>0</v>
      </c>
      <c r="E433">
        <f t="shared" si="43"/>
        <v>0</v>
      </c>
      <c r="F433">
        <f t="shared" si="43"/>
        <v>0</v>
      </c>
      <c r="G433">
        <f t="shared" si="43"/>
        <v>1</v>
      </c>
      <c r="H433">
        <f t="shared" si="43"/>
        <v>1</v>
      </c>
      <c r="I433">
        <f t="shared" ref="D433:BO437" si="45">IF(I180&gt;0,1,0)</f>
        <v>0</v>
      </c>
      <c r="J433">
        <f t="shared" si="45"/>
        <v>0</v>
      </c>
      <c r="K433">
        <f t="shared" si="45"/>
        <v>0</v>
      </c>
      <c r="L433">
        <f t="shared" si="45"/>
        <v>0</v>
      </c>
      <c r="M433">
        <f t="shared" si="45"/>
        <v>0</v>
      </c>
      <c r="N433">
        <f t="shared" si="45"/>
        <v>0</v>
      </c>
      <c r="O433">
        <f t="shared" si="45"/>
        <v>0</v>
      </c>
      <c r="P433">
        <f t="shared" si="45"/>
        <v>1</v>
      </c>
      <c r="Q433">
        <f t="shared" si="45"/>
        <v>0</v>
      </c>
      <c r="R433">
        <f t="shared" si="45"/>
        <v>0</v>
      </c>
      <c r="S433">
        <f t="shared" si="43"/>
        <v>0</v>
      </c>
      <c r="T433">
        <f t="shared" si="43"/>
        <v>0</v>
      </c>
      <c r="U433">
        <f t="shared" si="43"/>
        <v>0</v>
      </c>
      <c r="V433">
        <f t="shared" si="43"/>
        <v>0</v>
      </c>
      <c r="W433">
        <f t="shared" si="43"/>
        <v>0</v>
      </c>
      <c r="X433">
        <f t="shared" si="43"/>
        <v>0</v>
      </c>
      <c r="Y433">
        <f t="shared" si="43"/>
        <v>0</v>
      </c>
      <c r="Z433">
        <f t="shared" si="43"/>
        <v>0</v>
      </c>
      <c r="AA433">
        <f t="shared" si="43"/>
        <v>0</v>
      </c>
      <c r="AB433">
        <f t="shared" si="43"/>
        <v>0</v>
      </c>
      <c r="AC433">
        <f t="shared" si="43"/>
        <v>0</v>
      </c>
      <c r="AD433">
        <f t="shared" si="43"/>
        <v>0</v>
      </c>
      <c r="AE433">
        <f t="shared" si="43"/>
        <v>1</v>
      </c>
      <c r="AF433">
        <f t="shared" si="43"/>
        <v>0</v>
      </c>
      <c r="AG433">
        <f t="shared" si="43"/>
        <v>0</v>
      </c>
      <c r="AH433">
        <f t="shared" si="43"/>
        <v>0</v>
      </c>
      <c r="AI433">
        <f t="shared" si="43"/>
        <v>1</v>
      </c>
      <c r="AJ433">
        <f t="shared" si="43"/>
        <v>0</v>
      </c>
      <c r="AK433">
        <f t="shared" si="43"/>
        <v>0</v>
      </c>
      <c r="AL433">
        <f t="shared" si="43"/>
        <v>0</v>
      </c>
      <c r="AM433">
        <f t="shared" si="43"/>
        <v>1</v>
      </c>
      <c r="AN433">
        <f t="shared" si="43"/>
        <v>0</v>
      </c>
      <c r="AO433">
        <f t="shared" si="43"/>
        <v>0</v>
      </c>
      <c r="AP433">
        <f t="shared" si="43"/>
        <v>1</v>
      </c>
      <c r="AQ433">
        <f t="shared" si="43"/>
        <v>0</v>
      </c>
      <c r="AR433">
        <f t="shared" si="43"/>
        <v>0</v>
      </c>
      <c r="AS433">
        <f t="shared" si="43"/>
        <v>0</v>
      </c>
      <c r="AT433">
        <f t="shared" si="43"/>
        <v>0</v>
      </c>
      <c r="AU433">
        <f t="shared" si="43"/>
        <v>0</v>
      </c>
      <c r="AV433">
        <f t="shared" si="43"/>
        <v>0</v>
      </c>
      <c r="AW433">
        <f t="shared" si="43"/>
        <v>0</v>
      </c>
      <c r="AX433">
        <f t="shared" si="43"/>
        <v>0</v>
      </c>
      <c r="AY433">
        <f t="shared" si="43"/>
        <v>0</v>
      </c>
      <c r="AZ433">
        <f t="shared" si="43"/>
        <v>0</v>
      </c>
      <c r="BA433">
        <f t="shared" si="43"/>
        <v>0</v>
      </c>
      <c r="BB433">
        <f t="shared" si="43"/>
        <v>0</v>
      </c>
      <c r="BC433">
        <f t="shared" si="43"/>
        <v>0</v>
      </c>
      <c r="BD433">
        <f t="shared" si="43"/>
        <v>0</v>
      </c>
      <c r="BE433">
        <f t="shared" si="43"/>
        <v>0</v>
      </c>
      <c r="BF433">
        <f t="shared" si="43"/>
        <v>0</v>
      </c>
      <c r="BG433">
        <f t="shared" si="43"/>
        <v>0</v>
      </c>
      <c r="BH433">
        <f t="shared" si="43"/>
        <v>0</v>
      </c>
      <c r="BI433">
        <f t="shared" si="43"/>
        <v>0</v>
      </c>
      <c r="BJ433">
        <f t="shared" si="43"/>
        <v>0</v>
      </c>
      <c r="BK433">
        <f t="shared" si="43"/>
        <v>1</v>
      </c>
      <c r="BL433">
        <f t="shared" si="43"/>
        <v>0</v>
      </c>
      <c r="BM433">
        <f t="shared" si="43"/>
        <v>0</v>
      </c>
      <c r="BN433">
        <f t="shared" si="43"/>
        <v>0</v>
      </c>
      <c r="BO433">
        <f t="shared" ref="BO433:BT436" si="46">IF(BO180&gt;0,1,0)</f>
        <v>1</v>
      </c>
      <c r="BP433">
        <f t="shared" si="46"/>
        <v>0</v>
      </c>
      <c r="BQ433">
        <f t="shared" si="46"/>
        <v>0</v>
      </c>
      <c r="BR433">
        <f t="shared" si="46"/>
        <v>0</v>
      </c>
      <c r="BS433">
        <f t="shared" si="46"/>
        <v>0</v>
      </c>
      <c r="BT433">
        <f t="shared" si="46"/>
        <v>0</v>
      </c>
      <c r="BU433">
        <f t="shared" si="44"/>
        <v>0</v>
      </c>
      <c r="BV433">
        <f t="shared" si="44"/>
        <v>0</v>
      </c>
      <c r="BW433">
        <f t="shared" si="44"/>
        <v>0</v>
      </c>
      <c r="BX433">
        <f t="shared" si="44"/>
        <v>0</v>
      </c>
      <c r="BY433">
        <f t="shared" si="44"/>
        <v>0</v>
      </c>
      <c r="BZ433">
        <f t="shared" si="44"/>
        <v>0</v>
      </c>
      <c r="CA433">
        <f t="shared" si="44"/>
        <v>0</v>
      </c>
      <c r="CB433">
        <f t="shared" si="44"/>
        <v>0</v>
      </c>
    </row>
    <row r="434" spans="2:80" x14ac:dyDescent="0.2">
      <c r="B434">
        <v>175</v>
      </c>
      <c r="C434">
        <f t="shared" si="36"/>
        <v>1</v>
      </c>
      <c r="D434">
        <f t="shared" si="45"/>
        <v>1</v>
      </c>
      <c r="E434">
        <f t="shared" si="45"/>
        <v>0</v>
      </c>
      <c r="F434">
        <f t="shared" si="45"/>
        <v>0</v>
      </c>
      <c r="G434">
        <f t="shared" si="45"/>
        <v>0</v>
      </c>
      <c r="H434">
        <f t="shared" si="45"/>
        <v>1</v>
      </c>
      <c r="I434">
        <f t="shared" si="45"/>
        <v>0</v>
      </c>
      <c r="J434">
        <f t="shared" si="45"/>
        <v>0</v>
      </c>
      <c r="K434">
        <f t="shared" si="45"/>
        <v>0</v>
      </c>
      <c r="L434">
        <f t="shared" si="45"/>
        <v>0</v>
      </c>
      <c r="M434">
        <f t="shared" si="45"/>
        <v>0</v>
      </c>
      <c r="N434">
        <f t="shared" si="45"/>
        <v>0</v>
      </c>
      <c r="O434">
        <f t="shared" si="45"/>
        <v>0</v>
      </c>
      <c r="P434">
        <f t="shared" si="45"/>
        <v>0</v>
      </c>
      <c r="Q434">
        <f t="shared" si="45"/>
        <v>0</v>
      </c>
      <c r="R434">
        <f t="shared" si="45"/>
        <v>0</v>
      </c>
      <c r="S434">
        <f t="shared" si="45"/>
        <v>0</v>
      </c>
      <c r="T434">
        <f t="shared" si="45"/>
        <v>0</v>
      </c>
      <c r="U434">
        <f t="shared" si="45"/>
        <v>0</v>
      </c>
      <c r="V434">
        <f t="shared" si="45"/>
        <v>0</v>
      </c>
      <c r="W434">
        <f t="shared" si="45"/>
        <v>0</v>
      </c>
      <c r="X434">
        <f t="shared" si="45"/>
        <v>0</v>
      </c>
      <c r="Y434">
        <f t="shared" si="45"/>
        <v>0</v>
      </c>
      <c r="Z434">
        <f t="shared" si="45"/>
        <v>0</v>
      </c>
      <c r="AA434">
        <f t="shared" si="45"/>
        <v>1</v>
      </c>
      <c r="AB434">
        <f t="shared" si="45"/>
        <v>1</v>
      </c>
      <c r="AC434">
        <f t="shared" si="45"/>
        <v>1</v>
      </c>
      <c r="AD434">
        <f t="shared" si="45"/>
        <v>0</v>
      </c>
      <c r="AE434">
        <f t="shared" si="45"/>
        <v>0</v>
      </c>
      <c r="AF434">
        <f t="shared" si="45"/>
        <v>0</v>
      </c>
      <c r="AG434">
        <f t="shared" si="45"/>
        <v>0</v>
      </c>
      <c r="AH434">
        <f t="shared" si="45"/>
        <v>1</v>
      </c>
      <c r="AI434">
        <f t="shared" si="45"/>
        <v>0</v>
      </c>
      <c r="AJ434">
        <f t="shared" si="45"/>
        <v>0</v>
      </c>
      <c r="AK434">
        <f t="shared" si="45"/>
        <v>0</v>
      </c>
      <c r="AL434">
        <f t="shared" si="45"/>
        <v>0</v>
      </c>
      <c r="AM434">
        <f t="shared" si="45"/>
        <v>1</v>
      </c>
      <c r="AN434">
        <f t="shared" si="45"/>
        <v>0</v>
      </c>
      <c r="AO434">
        <f t="shared" si="45"/>
        <v>1</v>
      </c>
      <c r="AP434">
        <f t="shared" si="45"/>
        <v>0</v>
      </c>
      <c r="AQ434">
        <f t="shared" si="45"/>
        <v>0</v>
      </c>
      <c r="AR434">
        <f t="shared" si="45"/>
        <v>0</v>
      </c>
      <c r="AS434">
        <f t="shared" si="45"/>
        <v>0</v>
      </c>
      <c r="AT434">
        <f t="shared" si="45"/>
        <v>0</v>
      </c>
      <c r="AU434">
        <f t="shared" si="45"/>
        <v>0</v>
      </c>
      <c r="AV434">
        <f t="shared" si="45"/>
        <v>0</v>
      </c>
      <c r="AW434">
        <f t="shared" si="45"/>
        <v>0</v>
      </c>
      <c r="AX434">
        <f t="shared" si="45"/>
        <v>0</v>
      </c>
      <c r="AY434">
        <f t="shared" si="45"/>
        <v>0</v>
      </c>
      <c r="AZ434">
        <f t="shared" si="45"/>
        <v>0</v>
      </c>
      <c r="BA434">
        <f t="shared" si="45"/>
        <v>0</v>
      </c>
      <c r="BB434">
        <f t="shared" si="45"/>
        <v>0</v>
      </c>
      <c r="BC434">
        <f t="shared" si="45"/>
        <v>0</v>
      </c>
      <c r="BD434">
        <f t="shared" si="45"/>
        <v>1</v>
      </c>
      <c r="BE434">
        <f t="shared" si="45"/>
        <v>0</v>
      </c>
      <c r="BF434">
        <f t="shared" si="45"/>
        <v>1</v>
      </c>
      <c r="BG434">
        <f t="shared" si="45"/>
        <v>1</v>
      </c>
      <c r="BH434">
        <f t="shared" si="45"/>
        <v>0</v>
      </c>
      <c r="BI434">
        <f t="shared" si="45"/>
        <v>0</v>
      </c>
      <c r="BJ434">
        <f t="shared" si="45"/>
        <v>0</v>
      </c>
      <c r="BK434">
        <f t="shared" si="45"/>
        <v>0</v>
      </c>
      <c r="BL434">
        <f t="shared" si="45"/>
        <v>1</v>
      </c>
      <c r="BM434">
        <f t="shared" si="45"/>
        <v>1</v>
      </c>
      <c r="BN434">
        <f t="shared" si="45"/>
        <v>0</v>
      </c>
      <c r="BO434">
        <f t="shared" si="45"/>
        <v>1</v>
      </c>
      <c r="BP434">
        <f t="shared" si="46"/>
        <v>1</v>
      </c>
      <c r="BQ434">
        <f t="shared" si="46"/>
        <v>0</v>
      </c>
      <c r="BR434">
        <f t="shared" si="46"/>
        <v>0</v>
      </c>
      <c r="BS434">
        <f t="shared" si="46"/>
        <v>0</v>
      </c>
      <c r="BT434">
        <f t="shared" si="46"/>
        <v>0</v>
      </c>
      <c r="BU434">
        <f t="shared" si="44"/>
        <v>0</v>
      </c>
      <c r="BV434">
        <f t="shared" si="44"/>
        <v>0</v>
      </c>
      <c r="BW434">
        <f t="shared" si="44"/>
        <v>0</v>
      </c>
      <c r="BX434">
        <f t="shared" si="44"/>
        <v>0</v>
      </c>
      <c r="BY434">
        <f t="shared" si="44"/>
        <v>1</v>
      </c>
      <c r="BZ434">
        <f t="shared" si="44"/>
        <v>0</v>
      </c>
      <c r="CA434">
        <f t="shared" si="44"/>
        <v>0</v>
      </c>
      <c r="CB434">
        <f t="shared" si="44"/>
        <v>0</v>
      </c>
    </row>
    <row r="435" spans="2:80" x14ac:dyDescent="0.2">
      <c r="B435">
        <v>176</v>
      </c>
      <c r="C435">
        <f t="shared" si="36"/>
        <v>1</v>
      </c>
      <c r="D435">
        <f t="shared" si="45"/>
        <v>0</v>
      </c>
      <c r="E435">
        <f t="shared" si="45"/>
        <v>0</v>
      </c>
      <c r="F435">
        <f t="shared" si="45"/>
        <v>0</v>
      </c>
      <c r="G435">
        <f t="shared" si="45"/>
        <v>0</v>
      </c>
      <c r="H435">
        <f t="shared" si="45"/>
        <v>1</v>
      </c>
      <c r="I435">
        <f t="shared" si="45"/>
        <v>0</v>
      </c>
      <c r="J435">
        <f t="shared" si="45"/>
        <v>0</v>
      </c>
      <c r="K435">
        <f t="shared" si="45"/>
        <v>0</v>
      </c>
      <c r="L435">
        <f t="shared" si="45"/>
        <v>1</v>
      </c>
      <c r="M435">
        <f t="shared" si="45"/>
        <v>0</v>
      </c>
      <c r="N435">
        <f t="shared" si="45"/>
        <v>0</v>
      </c>
      <c r="O435">
        <f t="shared" si="45"/>
        <v>0</v>
      </c>
      <c r="P435">
        <f t="shared" si="45"/>
        <v>0</v>
      </c>
      <c r="Q435">
        <f t="shared" si="45"/>
        <v>0</v>
      </c>
      <c r="R435">
        <f t="shared" si="45"/>
        <v>0</v>
      </c>
      <c r="S435">
        <f t="shared" si="45"/>
        <v>0</v>
      </c>
      <c r="T435">
        <f t="shared" si="45"/>
        <v>0</v>
      </c>
      <c r="U435">
        <f t="shared" si="45"/>
        <v>0</v>
      </c>
      <c r="V435">
        <f t="shared" si="45"/>
        <v>0</v>
      </c>
      <c r="W435">
        <f t="shared" si="45"/>
        <v>0</v>
      </c>
      <c r="X435">
        <f t="shared" si="45"/>
        <v>0</v>
      </c>
      <c r="Y435">
        <f t="shared" si="45"/>
        <v>1</v>
      </c>
      <c r="Z435">
        <f t="shared" si="45"/>
        <v>0</v>
      </c>
      <c r="AA435">
        <f t="shared" si="45"/>
        <v>1</v>
      </c>
      <c r="AB435">
        <f t="shared" si="45"/>
        <v>1</v>
      </c>
      <c r="AC435">
        <f t="shared" si="45"/>
        <v>1</v>
      </c>
      <c r="AD435">
        <f t="shared" si="45"/>
        <v>0</v>
      </c>
      <c r="AE435">
        <f t="shared" si="45"/>
        <v>1</v>
      </c>
      <c r="AF435">
        <f t="shared" si="45"/>
        <v>0</v>
      </c>
      <c r="AG435">
        <f t="shared" si="45"/>
        <v>0</v>
      </c>
      <c r="AH435">
        <f t="shared" si="45"/>
        <v>1</v>
      </c>
      <c r="AI435">
        <f t="shared" si="45"/>
        <v>0</v>
      </c>
      <c r="AJ435">
        <f t="shared" si="45"/>
        <v>0</v>
      </c>
      <c r="AK435">
        <f t="shared" si="45"/>
        <v>0</v>
      </c>
      <c r="AL435">
        <f t="shared" si="45"/>
        <v>0</v>
      </c>
      <c r="AM435">
        <f t="shared" si="45"/>
        <v>1</v>
      </c>
      <c r="AN435">
        <f t="shared" si="45"/>
        <v>0</v>
      </c>
      <c r="AO435">
        <f t="shared" si="45"/>
        <v>1</v>
      </c>
      <c r="AP435">
        <f t="shared" si="45"/>
        <v>0</v>
      </c>
      <c r="AQ435">
        <f t="shared" si="45"/>
        <v>0</v>
      </c>
      <c r="AR435">
        <f t="shared" si="45"/>
        <v>0</v>
      </c>
      <c r="AS435">
        <f t="shared" si="45"/>
        <v>0</v>
      </c>
      <c r="AT435">
        <f t="shared" si="45"/>
        <v>0</v>
      </c>
      <c r="AU435">
        <f t="shared" si="45"/>
        <v>1</v>
      </c>
      <c r="AV435">
        <f t="shared" si="45"/>
        <v>0</v>
      </c>
      <c r="AW435">
        <f t="shared" si="45"/>
        <v>0</v>
      </c>
      <c r="AX435">
        <f t="shared" si="45"/>
        <v>0</v>
      </c>
      <c r="AY435">
        <f t="shared" si="45"/>
        <v>0</v>
      </c>
      <c r="AZ435">
        <f t="shared" si="45"/>
        <v>0</v>
      </c>
      <c r="BA435">
        <f t="shared" si="45"/>
        <v>0</v>
      </c>
      <c r="BB435">
        <f t="shared" si="45"/>
        <v>0</v>
      </c>
      <c r="BC435">
        <f t="shared" si="45"/>
        <v>0</v>
      </c>
      <c r="BD435">
        <f t="shared" si="45"/>
        <v>0</v>
      </c>
      <c r="BE435">
        <f t="shared" si="45"/>
        <v>0</v>
      </c>
      <c r="BF435">
        <f t="shared" si="45"/>
        <v>1</v>
      </c>
      <c r="BG435">
        <f t="shared" si="45"/>
        <v>1</v>
      </c>
      <c r="BH435">
        <f t="shared" si="45"/>
        <v>0</v>
      </c>
      <c r="BI435">
        <f t="shared" si="45"/>
        <v>1</v>
      </c>
      <c r="BJ435">
        <f t="shared" si="45"/>
        <v>0</v>
      </c>
      <c r="BK435">
        <f t="shared" si="45"/>
        <v>1</v>
      </c>
      <c r="BL435">
        <f t="shared" si="45"/>
        <v>0</v>
      </c>
      <c r="BM435">
        <f t="shared" si="45"/>
        <v>0</v>
      </c>
      <c r="BN435">
        <f t="shared" si="45"/>
        <v>0</v>
      </c>
      <c r="BO435">
        <f t="shared" si="45"/>
        <v>1</v>
      </c>
      <c r="BP435">
        <f t="shared" si="46"/>
        <v>1</v>
      </c>
      <c r="BQ435">
        <f t="shared" si="46"/>
        <v>0</v>
      </c>
      <c r="BR435">
        <f t="shared" si="46"/>
        <v>0</v>
      </c>
      <c r="BS435">
        <f t="shared" si="46"/>
        <v>0</v>
      </c>
      <c r="BT435">
        <f t="shared" si="46"/>
        <v>1</v>
      </c>
      <c r="BU435">
        <f t="shared" si="44"/>
        <v>0</v>
      </c>
      <c r="BV435">
        <f t="shared" si="44"/>
        <v>0</v>
      </c>
      <c r="BW435">
        <f t="shared" si="44"/>
        <v>0</v>
      </c>
      <c r="BX435">
        <f t="shared" si="44"/>
        <v>0</v>
      </c>
      <c r="BY435">
        <f t="shared" si="44"/>
        <v>0</v>
      </c>
      <c r="BZ435">
        <f t="shared" si="44"/>
        <v>0</v>
      </c>
      <c r="CA435">
        <f t="shared" si="44"/>
        <v>0</v>
      </c>
      <c r="CB435">
        <f t="shared" si="44"/>
        <v>0</v>
      </c>
    </row>
    <row r="436" spans="2:80" x14ac:dyDescent="0.2">
      <c r="B436">
        <v>177</v>
      </c>
      <c r="C436">
        <f t="shared" si="36"/>
        <v>1</v>
      </c>
      <c r="D436">
        <f t="shared" si="45"/>
        <v>0</v>
      </c>
      <c r="E436">
        <f t="shared" si="45"/>
        <v>0</v>
      </c>
      <c r="F436">
        <f t="shared" si="45"/>
        <v>0</v>
      </c>
      <c r="G436">
        <f t="shared" si="45"/>
        <v>0</v>
      </c>
      <c r="H436">
        <f t="shared" si="45"/>
        <v>1</v>
      </c>
      <c r="I436">
        <f t="shared" si="45"/>
        <v>0</v>
      </c>
      <c r="J436">
        <f t="shared" si="45"/>
        <v>0</v>
      </c>
      <c r="K436">
        <f t="shared" si="45"/>
        <v>0</v>
      </c>
      <c r="L436">
        <f t="shared" si="45"/>
        <v>1</v>
      </c>
      <c r="M436">
        <f t="shared" si="45"/>
        <v>0</v>
      </c>
      <c r="N436">
        <f t="shared" si="45"/>
        <v>0</v>
      </c>
      <c r="O436">
        <f t="shared" si="45"/>
        <v>0</v>
      </c>
      <c r="P436">
        <f t="shared" si="45"/>
        <v>0</v>
      </c>
      <c r="Q436">
        <f t="shared" si="45"/>
        <v>0</v>
      </c>
      <c r="R436">
        <f t="shared" si="45"/>
        <v>0</v>
      </c>
      <c r="S436">
        <f t="shared" si="45"/>
        <v>0</v>
      </c>
      <c r="T436">
        <f t="shared" si="45"/>
        <v>0</v>
      </c>
      <c r="U436">
        <f t="shared" si="45"/>
        <v>0</v>
      </c>
      <c r="V436">
        <f t="shared" si="45"/>
        <v>0</v>
      </c>
      <c r="W436">
        <f t="shared" si="45"/>
        <v>0</v>
      </c>
      <c r="X436">
        <f t="shared" si="45"/>
        <v>0</v>
      </c>
      <c r="Y436">
        <f t="shared" si="45"/>
        <v>0</v>
      </c>
      <c r="Z436">
        <f t="shared" si="45"/>
        <v>0</v>
      </c>
      <c r="AA436">
        <f t="shared" si="45"/>
        <v>0</v>
      </c>
      <c r="AB436">
        <f t="shared" si="45"/>
        <v>1</v>
      </c>
      <c r="AC436">
        <f t="shared" si="45"/>
        <v>1</v>
      </c>
      <c r="AD436">
        <f t="shared" si="45"/>
        <v>0</v>
      </c>
      <c r="AE436">
        <f t="shared" si="45"/>
        <v>1</v>
      </c>
      <c r="AF436">
        <f t="shared" si="45"/>
        <v>0</v>
      </c>
      <c r="AG436">
        <f t="shared" si="45"/>
        <v>0</v>
      </c>
      <c r="AH436">
        <f t="shared" si="45"/>
        <v>0</v>
      </c>
      <c r="AI436">
        <f t="shared" si="45"/>
        <v>0</v>
      </c>
      <c r="AJ436">
        <f t="shared" si="45"/>
        <v>0</v>
      </c>
      <c r="AK436">
        <f t="shared" si="45"/>
        <v>0</v>
      </c>
      <c r="AL436">
        <f t="shared" si="45"/>
        <v>0</v>
      </c>
      <c r="AM436">
        <f t="shared" si="45"/>
        <v>1</v>
      </c>
      <c r="AN436">
        <f t="shared" si="45"/>
        <v>0</v>
      </c>
      <c r="AO436">
        <f t="shared" si="45"/>
        <v>1</v>
      </c>
      <c r="AP436">
        <f t="shared" si="45"/>
        <v>0</v>
      </c>
      <c r="AQ436">
        <f t="shared" si="45"/>
        <v>1</v>
      </c>
      <c r="AR436">
        <f t="shared" si="45"/>
        <v>0</v>
      </c>
      <c r="AS436">
        <f t="shared" si="45"/>
        <v>0</v>
      </c>
      <c r="AT436">
        <f t="shared" si="45"/>
        <v>0</v>
      </c>
      <c r="AU436">
        <f t="shared" si="45"/>
        <v>0</v>
      </c>
      <c r="AV436">
        <f t="shared" si="45"/>
        <v>0</v>
      </c>
      <c r="AW436">
        <f t="shared" si="45"/>
        <v>0</v>
      </c>
      <c r="AX436">
        <f t="shared" si="45"/>
        <v>0</v>
      </c>
      <c r="AY436">
        <f t="shared" si="45"/>
        <v>0</v>
      </c>
      <c r="AZ436">
        <f t="shared" si="45"/>
        <v>0</v>
      </c>
      <c r="BA436">
        <f t="shared" si="45"/>
        <v>0</v>
      </c>
      <c r="BB436">
        <f t="shared" si="45"/>
        <v>0</v>
      </c>
      <c r="BC436">
        <f t="shared" si="45"/>
        <v>0</v>
      </c>
      <c r="BD436">
        <f t="shared" si="45"/>
        <v>0</v>
      </c>
      <c r="BE436">
        <f t="shared" si="45"/>
        <v>1</v>
      </c>
      <c r="BF436">
        <f t="shared" si="45"/>
        <v>1</v>
      </c>
      <c r="BG436">
        <f t="shared" si="45"/>
        <v>0</v>
      </c>
      <c r="BH436">
        <f t="shared" si="45"/>
        <v>0</v>
      </c>
      <c r="BI436">
        <f t="shared" si="45"/>
        <v>1</v>
      </c>
      <c r="BJ436">
        <f t="shared" si="45"/>
        <v>0</v>
      </c>
      <c r="BK436">
        <f t="shared" si="45"/>
        <v>0</v>
      </c>
      <c r="BL436">
        <f t="shared" si="45"/>
        <v>1</v>
      </c>
      <c r="BM436">
        <f t="shared" si="45"/>
        <v>0</v>
      </c>
      <c r="BN436">
        <f t="shared" si="45"/>
        <v>0</v>
      </c>
      <c r="BO436">
        <f t="shared" si="45"/>
        <v>1</v>
      </c>
      <c r="BP436">
        <f t="shared" si="46"/>
        <v>0</v>
      </c>
      <c r="BQ436">
        <f t="shared" si="46"/>
        <v>0</v>
      </c>
      <c r="BR436">
        <f t="shared" si="46"/>
        <v>0</v>
      </c>
      <c r="BS436">
        <f t="shared" si="46"/>
        <v>0</v>
      </c>
      <c r="BT436">
        <f t="shared" si="46"/>
        <v>1</v>
      </c>
      <c r="BU436">
        <f t="shared" si="44"/>
        <v>0</v>
      </c>
      <c r="BV436">
        <f t="shared" si="44"/>
        <v>0</v>
      </c>
      <c r="BW436">
        <f t="shared" si="44"/>
        <v>0</v>
      </c>
      <c r="BX436">
        <f t="shared" si="44"/>
        <v>0</v>
      </c>
      <c r="BY436">
        <f t="shared" si="44"/>
        <v>0</v>
      </c>
      <c r="BZ436">
        <f t="shared" si="44"/>
        <v>0</v>
      </c>
      <c r="CA436">
        <f t="shared" si="44"/>
        <v>0</v>
      </c>
      <c r="CB436">
        <f t="shared" si="44"/>
        <v>0</v>
      </c>
    </row>
    <row r="437" spans="2:80" x14ac:dyDescent="0.2">
      <c r="B437">
        <v>178</v>
      </c>
      <c r="C437">
        <f t="shared" si="36"/>
        <v>1</v>
      </c>
      <c r="D437">
        <f t="shared" si="45"/>
        <v>1</v>
      </c>
      <c r="E437">
        <f t="shared" si="45"/>
        <v>0</v>
      </c>
      <c r="F437">
        <f t="shared" si="45"/>
        <v>0</v>
      </c>
      <c r="G437">
        <f t="shared" si="45"/>
        <v>0</v>
      </c>
      <c r="H437">
        <f t="shared" si="45"/>
        <v>1</v>
      </c>
      <c r="I437">
        <f t="shared" ref="D437:BO441" si="47">IF(I184&gt;0,1,0)</f>
        <v>0</v>
      </c>
      <c r="J437">
        <f t="shared" si="47"/>
        <v>0</v>
      </c>
      <c r="K437">
        <f t="shared" si="47"/>
        <v>0</v>
      </c>
      <c r="L437">
        <f t="shared" si="47"/>
        <v>1</v>
      </c>
      <c r="M437">
        <f t="shared" si="47"/>
        <v>0</v>
      </c>
      <c r="N437">
        <f t="shared" si="47"/>
        <v>0</v>
      </c>
      <c r="O437">
        <f t="shared" si="47"/>
        <v>0</v>
      </c>
      <c r="P437">
        <f t="shared" si="47"/>
        <v>0</v>
      </c>
      <c r="Q437">
        <f t="shared" si="47"/>
        <v>0</v>
      </c>
      <c r="R437">
        <f t="shared" si="47"/>
        <v>0</v>
      </c>
      <c r="S437">
        <f t="shared" si="45"/>
        <v>0</v>
      </c>
      <c r="T437">
        <f t="shared" si="45"/>
        <v>0</v>
      </c>
      <c r="U437">
        <f t="shared" si="45"/>
        <v>0</v>
      </c>
      <c r="V437">
        <f t="shared" si="45"/>
        <v>0</v>
      </c>
      <c r="W437">
        <f t="shared" si="45"/>
        <v>0</v>
      </c>
      <c r="X437">
        <f t="shared" si="45"/>
        <v>0</v>
      </c>
      <c r="Y437">
        <f t="shared" si="45"/>
        <v>0</v>
      </c>
      <c r="Z437">
        <f t="shared" si="45"/>
        <v>0</v>
      </c>
      <c r="AA437">
        <f t="shared" si="45"/>
        <v>0</v>
      </c>
      <c r="AB437">
        <f t="shared" si="45"/>
        <v>0</v>
      </c>
      <c r="AC437">
        <f t="shared" si="45"/>
        <v>0</v>
      </c>
      <c r="AD437">
        <f t="shared" si="45"/>
        <v>0</v>
      </c>
      <c r="AE437">
        <f t="shared" si="45"/>
        <v>0</v>
      </c>
      <c r="AF437">
        <f t="shared" si="45"/>
        <v>0</v>
      </c>
      <c r="AG437">
        <f t="shared" si="45"/>
        <v>0</v>
      </c>
      <c r="AH437">
        <f t="shared" si="45"/>
        <v>0</v>
      </c>
      <c r="AI437">
        <f t="shared" si="45"/>
        <v>1</v>
      </c>
      <c r="AJ437">
        <f t="shared" si="45"/>
        <v>0</v>
      </c>
      <c r="AK437">
        <f t="shared" si="45"/>
        <v>0</v>
      </c>
      <c r="AL437">
        <f t="shared" si="45"/>
        <v>0</v>
      </c>
      <c r="AM437">
        <f t="shared" si="45"/>
        <v>1</v>
      </c>
      <c r="AN437">
        <f t="shared" si="45"/>
        <v>0</v>
      </c>
      <c r="AO437">
        <f t="shared" si="45"/>
        <v>1</v>
      </c>
      <c r="AP437">
        <f t="shared" si="45"/>
        <v>0</v>
      </c>
      <c r="AQ437">
        <f t="shared" si="45"/>
        <v>0</v>
      </c>
      <c r="AR437">
        <f t="shared" si="45"/>
        <v>0</v>
      </c>
      <c r="AS437">
        <f t="shared" si="45"/>
        <v>0</v>
      </c>
      <c r="AT437">
        <f t="shared" si="45"/>
        <v>0</v>
      </c>
      <c r="AU437">
        <f t="shared" si="45"/>
        <v>0</v>
      </c>
      <c r="AV437">
        <f t="shared" si="45"/>
        <v>0</v>
      </c>
      <c r="AW437">
        <f t="shared" si="45"/>
        <v>0</v>
      </c>
      <c r="AX437">
        <f t="shared" si="45"/>
        <v>0</v>
      </c>
      <c r="AY437">
        <f t="shared" si="45"/>
        <v>0</v>
      </c>
      <c r="AZ437">
        <f t="shared" si="45"/>
        <v>0</v>
      </c>
      <c r="BA437">
        <f t="shared" si="45"/>
        <v>0</v>
      </c>
      <c r="BB437">
        <f t="shared" si="45"/>
        <v>0</v>
      </c>
      <c r="BC437">
        <f t="shared" si="45"/>
        <v>0</v>
      </c>
      <c r="BD437">
        <f t="shared" si="45"/>
        <v>1</v>
      </c>
      <c r="BE437">
        <f t="shared" si="45"/>
        <v>0</v>
      </c>
      <c r="BF437">
        <f t="shared" si="45"/>
        <v>1</v>
      </c>
      <c r="BG437">
        <f t="shared" si="45"/>
        <v>0</v>
      </c>
      <c r="BH437">
        <f t="shared" si="45"/>
        <v>0</v>
      </c>
      <c r="BI437">
        <f t="shared" si="45"/>
        <v>0</v>
      </c>
      <c r="BJ437">
        <f t="shared" si="45"/>
        <v>0</v>
      </c>
      <c r="BK437">
        <f t="shared" si="45"/>
        <v>0</v>
      </c>
      <c r="BL437">
        <f t="shared" si="45"/>
        <v>1</v>
      </c>
      <c r="BM437">
        <f t="shared" si="45"/>
        <v>0</v>
      </c>
      <c r="BN437">
        <f t="shared" si="45"/>
        <v>0</v>
      </c>
      <c r="BO437">
        <f t="shared" ref="BO437:BT440" si="48">IF(BO184&gt;0,1,0)</f>
        <v>1</v>
      </c>
      <c r="BP437">
        <f t="shared" si="48"/>
        <v>0</v>
      </c>
      <c r="BQ437">
        <f t="shared" si="48"/>
        <v>0</v>
      </c>
      <c r="BR437">
        <f t="shared" si="48"/>
        <v>0</v>
      </c>
      <c r="BS437">
        <f t="shared" si="48"/>
        <v>0</v>
      </c>
      <c r="BT437">
        <f t="shared" si="48"/>
        <v>0</v>
      </c>
      <c r="BU437">
        <f t="shared" si="44"/>
        <v>0</v>
      </c>
      <c r="BV437">
        <f t="shared" si="44"/>
        <v>0</v>
      </c>
      <c r="BW437">
        <f t="shared" si="44"/>
        <v>0</v>
      </c>
      <c r="BX437">
        <f t="shared" si="44"/>
        <v>0</v>
      </c>
      <c r="BY437">
        <f t="shared" si="44"/>
        <v>0</v>
      </c>
      <c r="BZ437">
        <f t="shared" si="44"/>
        <v>0</v>
      </c>
      <c r="CA437">
        <f t="shared" si="44"/>
        <v>0</v>
      </c>
      <c r="CB437">
        <f t="shared" si="44"/>
        <v>0</v>
      </c>
    </row>
    <row r="438" spans="2:80" x14ac:dyDescent="0.2">
      <c r="B438">
        <v>179</v>
      </c>
      <c r="C438">
        <f t="shared" si="36"/>
        <v>1</v>
      </c>
      <c r="D438">
        <f t="shared" si="47"/>
        <v>0</v>
      </c>
      <c r="E438">
        <f t="shared" si="47"/>
        <v>0</v>
      </c>
      <c r="F438">
        <f t="shared" si="47"/>
        <v>0</v>
      </c>
      <c r="G438">
        <f t="shared" si="47"/>
        <v>0</v>
      </c>
      <c r="H438">
        <f t="shared" si="47"/>
        <v>1</v>
      </c>
      <c r="I438">
        <f t="shared" si="47"/>
        <v>0</v>
      </c>
      <c r="J438">
        <f t="shared" si="47"/>
        <v>0</v>
      </c>
      <c r="K438">
        <f t="shared" si="47"/>
        <v>0</v>
      </c>
      <c r="L438">
        <f t="shared" si="47"/>
        <v>1</v>
      </c>
      <c r="M438">
        <f t="shared" si="47"/>
        <v>0</v>
      </c>
      <c r="N438">
        <f t="shared" si="47"/>
        <v>0</v>
      </c>
      <c r="O438">
        <f t="shared" si="47"/>
        <v>0</v>
      </c>
      <c r="P438">
        <f t="shared" si="47"/>
        <v>0</v>
      </c>
      <c r="Q438">
        <f t="shared" si="47"/>
        <v>0</v>
      </c>
      <c r="R438">
        <f t="shared" si="47"/>
        <v>0</v>
      </c>
      <c r="S438">
        <f t="shared" si="47"/>
        <v>0</v>
      </c>
      <c r="T438">
        <f t="shared" si="47"/>
        <v>0</v>
      </c>
      <c r="U438">
        <f t="shared" si="47"/>
        <v>0</v>
      </c>
      <c r="V438">
        <f t="shared" si="47"/>
        <v>0</v>
      </c>
      <c r="W438">
        <f t="shared" si="47"/>
        <v>0</v>
      </c>
      <c r="X438">
        <f t="shared" si="47"/>
        <v>0</v>
      </c>
      <c r="Y438">
        <f t="shared" si="47"/>
        <v>0</v>
      </c>
      <c r="Z438">
        <f t="shared" si="47"/>
        <v>0</v>
      </c>
      <c r="AA438">
        <f t="shared" si="47"/>
        <v>0</v>
      </c>
      <c r="AB438">
        <f t="shared" si="47"/>
        <v>1</v>
      </c>
      <c r="AC438">
        <f t="shared" si="47"/>
        <v>1</v>
      </c>
      <c r="AD438">
        <f t="shared" si="47"/>
        <v>0</v>
      </c>
      <c r="AE438">
        <f t="shared" si="47"/>
        <v>1</v>
      </c>
      <c r="AF438">
        <f t="shared" si="47"/>
        <v>0</v>
      </c>
      <c r="AG438">
        <f t="shared" si="47"/>
        <v>0</v>
      </c>
      <c r="AH438">
        <f t="shared" si="47"/>
        <v>0</v>
      </c>
      <c r="AI438">
        <f t="shared" si="47"/>
        <v>1</v>
      </c>
      <c r="AJ438">
        <f t="shared" si="47"/>
        <v>0</v>
      </c>
      <c r="AK438">
        <f t="shared" si="47"/>
        <v>0</v>
      </c>
      <c r="AL438">
        <f t="shared" si="47"/>
        <v>0</v>
      </c>
      <c r="AM438">
        <f t="shared" si="47"/>
        <v>1</v>
      </c>
      <c r="AN438">
        <f t="shared" si="47"/>
        <v>0</v>
      </c>
      <c r="AO438">
        <f t="shared" si="47"/>
        <v>1</v>
      </c>
      <c r="AP438">
        <f t="shared" si="47"/>
        <v>0</v>
      </c>
      <c r="AQ438">
        <f t="shared" si="47"/>
        <v>0</v>
      </c>
      <c r="AR438">
        <f t="shared" si="47"/>
        <v>0</v>
      </c>
      <c r="AS438">
        <f t="shared" si="47"/>
        <v>0</v>
      </c>
      <c r="AT438">
        <f t="shared" si="47"/>
        <v>0</v>
      </c>
      <c r="AU438">
        <f t="shared" si="47"/>
        <v>0</v>
      </c>
      <c r="AV438">
        <f t="shared" si="47"/>
        <v>0</v>
      </c>
      <c r="AW438">
        <f t="shared" si="47"/>
        <v>0</v>
      </c>
      <c r="AX438">
        <f t="shared" si="47"/>
        <v>0</v>
      </c>
      <c r="AY438">
        <f t="shared" si="47"/>
        <v>0</v>
      </c>
      <c r="AZ438">
        <f t="shared" si="47"/>
        <v>0</v>
      </c>
      <c r="BA438">
        <f t="shared" si="47"/>
        <v>0</v>
      </c>
      <c r="BB438">
        <f t="shared" si="47"/>
        <v>0</v>
      </c>
      <c r="BC438">
        <f t="shared" si="47"/>
        <v>0</v>
      </c>
      <c r="BD438">
        <f t="shared" si="47"/>
        <v>1</v>
      </c>
      <c r="BE438">
        <f t="shared" si="47"/>
        <v>1</v>
      </c>
      <c r="BF438">
        <f t="shared" si="47"/>
        <v>1</v>
      </c>
      <c r="BG438">
        <f t="shared" si="47"/>
        <v>0</v>
      </c>
      <c r="BH438">
        <f t="shared" si="47"/>
        <v>0</v>
      </c>
      <c r="BI438">
        <f t="shared" si="47"/>
        <v>0</v>
      </c>
      <c r="BJ438">
        <f t="shared" si="47"/>
        <v>0</v>
      </c>
      <c r="BK438">
        <f t="shared" si="47"/>
        <v>1</v>
      </c>
      <c r="BL438">
        <f t="shared" si="47"/>
        <v>1</v>
      </c>
      <c r="BM438">
        <f t="shared" si="47"/>
        <v>0</v>
      </c>
      <c r="BN438">
        <f t="shared" si="47"/>
        <v>0</v>
      </c>
      <c r="BO438">
        <f t="shared" si="47"/>
        <v>1</v>
      </c>
      <c r="BP438">
        <f t="shared" si="48"/>
        <v>0</v>
      </c>
      <c r="BQ438">
        <f t="shared" si="48"/>
        <v>0</v>
      </c>
      <c r="BR438">
        <f t="shared" si="48"/>
        <v>0</v>
      </c>
      <c r="BS438">
        <f t="shared" si="48"/>
        <v>0</v>
      </c>
      <c r="BT438">
        <f t="shared" si="48"/>
        <v>0</v>
      </c>
      <c r="BU438">
        <f t="shared" si="44"/>
        <v>0</v>
      </c>
      <c r="BV438">
        <f t="shared" si="44"/>
        <v>0</v>
      </c>
      <c r="BW438">
        <f t="shared" si="44"/>
        <v>0</v>
      </c>
      <c r="BX438">
        <f t="shared" si="44"/>
        <v>0</v>
      </c>
      <c r="BY438">
        <f t="shared" si="44"/>
        <v>0</v>
      </c>
      <c r="BZ438">
        <f t="shared" si="44"/>
        <v>0</v>
      </c>
      <c r="CA438">
        <f t="shared" si="44"/>
        <v>0</v>
      </c>
      <c r="CB438">
        <f t="shared" si="44"/>
        <v>0</v>
      </c>
    </row>
    <row r="439" spans="2:80" x14ac:dyDescent="0.2">
      <c r="B439">
        <v>180</v>
      </c>
      <c r="C439">
        <f t="shared" si="36"/>
        <v>1</v>
      </c>
      <c r="D439">
        <f t="shared" si="47"/>
        <v>1</v>
      </c>
      <c r="E439">
        <f t="shared" si="47"/>
        <v>0</v>
      </c>
      <c r="F439">
        <f t="shared" si="47"/>
        <v>0</v>
      </c>
      <c r="G439">
        <f t="shared" si="47"/>
        <v>0</v>
      </c>
      <c r="H439">
        <f t="shared" si="47"/>
        <v>1</v>
      </c>
      <c r="I439">
        <f t="shared" si="47"/>
        <v>0</v>
      </c>
      <c r="J439">
        <f t="shared" si="47"/>
        <v>0</v>
      </c>
      <c r="K439">
        <f t="shared" si="47"/>
        <v>0</v>
      </c>
      <c r="L439">
        <f t="shared" si="47"/>
        <v>1</v>
      </c>
      <c r="M439">
        <f t="shared" si="47"/>
        <v>0</v>
      </c>
      <c r="N439">
        <f t="shared" si="47"/>
        <v>0</v>
      </c>
      <c r="O439">
        <f t="shared" si="47"/>
        <v>0</v>
      </c>
      <c r="P439">
        <f t="shared" si="47"/>
        <v>0</v>
      </c>
      <c r="Q439">
        <f t="shared" si="47"/>
        <v>0</v>
      </c>
      <c r="R439">
        <f t="shared" si="47"/>
        <v>0</v>
      </c>
      <c r="S439">
        <f t="shared" si="47"/>
        <v>0</v>
      </c>
      <c r="T439">
        <f t="shared" si="47"/>
        <v>0</v>
      </c>
      <c r="U439">
        <f t="shared" si="47"/>
        <v>0</v>
      </c>
      <c r="V439">
        <f t="shared" si="47"/>
        <v>0</v>
      </c>
      <c r="W439">
        <f t="shared" si="47"/>
        <v>0</v>
      </c>
      <c r="X439">
        <f t="shared" si="47"/>
        <v>0</v>
      </c>
      <c r="Y439">
        <f t="shared" si="47"/>
        <v>0</v>
      </c>
      <c r="Z439">
        <f t="shared" si="47"/>
        <v>0</v>
      </c>
      <c r="AA439">
        <f t="shared" si="47"/>
        <v>0</v>
      </c>
      <c r="AB439">
        <f t="shared" si="47"/>
        <v>1</v>
      </c>
      <c r="AC439">
        <f t="shared" si="47"/>
        <v>1</v>
      </c>
      <c r="AD439">
        <f t="shared" si="47"/>
        <v>0</v>
      </c>
      <c r="AE439">
        <f t="shared" si="47"/>
        <v>1</v>
      </c>
      <c r="AF439">
        <f t="shared" si="47"/>
        <v>0</v>
      </c>
      <c r="AG439">
        <f t="shared" si="47"/>
        <v>1</v>
      </c>
      <c r="AH439">
        <f t="shared" si="47"/>
        <v>1</v>
      </c>
      <c r="AI439">
        <f t="shared" si="47"/>
        <v>0</v>
      </c>
      <c r="AJ439">
        <f t="shared" si="47"/>
        <v>0</v>
      </c>
      <c r="AK439">
        <f t="shared" si="47"/>
        <v>0</v>
      </c>
      <c r="AL439">
        <f t="shared" si="47"/>
        <v>0</v>
      </c>
      <c r="AM439">
        <f t="shared" si="47"/>
        <v>1</v>
      </c>
      <c r="AN439">
        <f t="shared" si="47"/>
        <v>0</v>
      </c>
      <c r="AO439">
        <f t="shared" si="47"/>
        <v>1</v>
      </c>
      <c r="AP439">
        <f t="shared" si="47"/>
        <v>0</v>
      </c>
      <c r="AQ439">
        <f t="shared" si="47"/>
        <v>0</v>
      </c>
      <c r="AR439">
        <f t="shared" si="47"/>
        <v>0</v>
      </c>
      <c r="AS439">
        <f t="shared" si="47"/>
        <v>0</v>
      </c>
      <c r="AT439">
        <f t="shared" si="47"/>
        <v>0</v>
      </c>
      <c r="AU439">
        <f t="shared" si="47"/>
        <v>0</v>
      </c>
      <c r="AV439">
        <f t="shared" si="47"/>
        <v>0</v>
      </c>
      <c r="AW439">
        <f t="shared" si="47"/>
        <v>0</v>
      </c>
      <c r="AX439">
        <f t="shared" si="47"/>
        <v>0</v>
      </c>
      <c r="AY439">
        <f t="shared" si="47"/>
        <v>0</v>
      </c>
      <c r="AZ439">
        <f t="shared" si="47"/>
        <v>0</v>
      </c>
      <c r="BA439">
        <f t="shared" si="47"/>
        <v>0</v>
      </c>
      <c r="BB439">
        <f t="shared" si="47"/>
        <v>0</v>
      </c>
      <c r="BC439">
        <f t="shared" si="47"/>
        <v>0</v>
      </c>
      <c r="BD439">
        <f t="shared" si="47"/>
        <v>0</v>
      </c>
      <c r="BE439">
        <f t="shared" si="47"/>
        <v>1</v>
      </c>
      <c r="BF439">
        <f t="shared" si="47"/>
        <v>1</v>
      </c>
      <c r="BG439">
        <f t="shared" si="47"/>
        <v>1</v>
      </c>
      <c r="BH439">
        <f t="shared" si="47"/>
        <v>0</v>
      </c>
      <c r="BI439">
        <f t="shared" si="47"/>
        <v>1</v>
      </c>
      <c r="BJ439">
        <f t="shared" si="47"/>
        <v>0</v>
      </c>
      <c r="BK439">
        <f t="shared" si="47"/>
        <v>1</v>
      </c>
      <c r="BL439">
        <f t="shared" si="47"/>
        <v>0</v>
      </c>
      <c r="BM439">
        <f t="shared" si="47"/>
        <v>0</v>
      </c>
      <c r="BN439">
        <f t="shared" si="47"/>
        <v>0</v>
      </c>
      <c r="BO439">
        <f t="shared" si="47"/>
        <v>1</v>
      </c>
      <c r="BP439">
        <f t="shared" si="48"/>
        <v>0</v>
      </c>
      <c r="BQ439">
        <f t="shared" si="48"/>
        <v>0</v>
      </c>
      <c r="BR439">
        <f t="shared" si="48"/>
        <v>0</v>
      </c>
      <c r="BS439">
        <f t="shared" si="48"/>
        <v>0</v>
      </c>
      <c r="BT439">
        <f t="shared" si="48"/>
        <v>0</v>
      </c>
      <c r="BU439">
        <f t="shared" si="44"/>
        <v>0</v>
      </c>
      <c r="BV439">
        <f t="shared" si="44"/>
        <v>0</v>
      </c>
      <c r="BW439">
        <f t="shared" si="44"/>
        <v>0</v>
      </c>
      <c r="BX439">
        <f t="shared" si="44"/>
        <v>0</v>
      </c>
      <c r="BY439">
        <f t="shared" si="44"/>
        <v>0</v>
      </c>
      <c r="BZ439">
        <f t="shared" si="44"/>
        <v>0</v>
      </c>
      <c r="CA439">
        <f t="shared" si="44"/>
        <v>0</v>
      </c>
      <c r="CB439">
        <f t="shared" si="44"/>
        <v>0</v>
      </c>
    </row>
    <row r="440" spans="2:80" x14ac:dyDescent="0.2">
      <c r="B440">
        <v>181</v>
      </c>
      <c r="C440">
        <f t="shared" si="36"/>
        <v>0</v>
      </c>
      <c r="D440">
        <f t="shared" si="47"/>
        <v>1</v>
      </c>
      <c r="E440">
        <f t="shared" si="47"/>
        <v>0</v>
      </c>
      <c r="F440">
        <f t="shared" si="47"/>
        <v>0</v>
      </c>
      <c r="G440">
        <f t="shared" si="47"/>
        <v>0</v>
      </c>
      <c r="H440">
        <f t="shared" si="47"/>
        <v>1</v>
      </c>
      <c r="I440">
        <f t="shared" si="47"/>
        <v>0</v>
      </c>
      <c r="J440">
        <f t="shared" si="47"/>
        <v>0</v>
      </c>
      <c r="K440">
        <f t="shared" si="47"/>
        <v>0</v>
      </c>
      <c r="L440">
        <f t="shared" si="47"/>
        <v>1</v>
      </c>
      <c r="M440">
        <f t="shared" si="47"/>
        <v>0</v>
      </c>
      <c r="N440">
        <f t="shared" si="47"/>
        <v>0</v>
      </c>
      <c r="O440">
        <f t="shared" si="47"/>
        <v>0</v>
      </c>
      <c r="P440">
        <f t="shared" si="47"/>
        <v>0</v>
      </c>
      <c r="Q440">
        <f t="shared" si="47"/>
        <v>0</v>
      </c>
      <c r="R440">
        <f t="shared" si="47"/>
        <v>0</v>
      </c>
      <c r="S440">
        <f t="shared" si="47"/>
        <v>0</v>
      </c>
      <c r="T440">
        <f t="shared" si="47"/>
        <v>0</v>
      </c>
      <c r="U440">
        <f t="shared" si="47"/>
        <v>0</v>
      </c>
      <c r="V440">
        <f t="shared" si="47"/>
        <v>0</v>
      </c>
      <c r="W440">
        <f t="shared" si="47"/>
        <v>0</v>
      </c>
      <c r="X440">
        <f t="shared" si="47"/>
        <v>0</v>
      </c>
      <c r="Y440">
        <f t="shared" si="47"/>
        <v>0</v>
      </c>
      <c r="Z440">
        <f t="shared" si="47"/>
        <v>0</v>
      </c>
      <c r="AA440">
        <f t="shared" si="47"/>
        <v>0</v>
      </c>
      <c r="AB440">
        <f t="shared" si="47"/>
        <v>1</v>
      </c>
      <c r="AC440">
        <f t="shared" si="47"/>
        <v>0</v>
      </c>
      <c r="AD440">
        <f t="shared" si="47"/>
        <v>0</v>
      </c>
      <c r="AE440">
        <f t="shared" si="47"/>
        <v>1</v>
      </c>
      <c r="AF440">
        <f t="shared" si="47"/>
        <v>0</v>
      </c>
      <c r="AG440">
        <f t="shared" si="47"/>
        <v>0</v>
      </c>
      <c r="AH440">
        <f t="shared" si="47"/>
        <v>1</v>
      </c>
      <c r="AI440">
        <f t="shared" si="47"/>
        <v>0</v>
      </c>
      <c r="AJ440">
        <f t="shared" si="47"/>
        <v>0</v>
      </c>
      <c r="AK440">
        <f t="shared" si="47"/>
        <v>0</v>
      </c>
      <c r="AL440">
        <f t="shared" si="47"/>
        <v>0</v>
      </c>
      <c r="AM440">
        <f t="shared" si="47"/>
        <v>1</v>
      </c>
      <c r="AN440">
        <f t="shared" si="47"/>
        <v>0</v>
      </c>
      <c r="AO440">
        <f t="shared" si="47"/>
        <v>1</v>
      </c>
      <c r="AP440">
        <f t="shared" si="47"/>
        <v>0</v>
      </c>
      <c r="AQ440">
        <f t="shared" si="47"/>
        <v>0</v>
      </c>
      <c r="AR440">
        <f t="shared" si="47"/>
        <v>1</v>
      </c>
      <c r="AS440">
        <f t="shared" si="47"/>
        <v>0</v>
      </c>
      <c r="AT440">
        <f t="shared" si="47"/>
        <v>0</v>
      </c>
      <c r="AU440">
        <f t="shared" si="47"/>
        <v>0</v>
      </c>
      <c r="AV440">
        <f t="shared" si="47"/>
        <v>0</v>
      </c>
      <c r="AW440">
        <f t="shared" si="47"/>
        <v>0</v>
      </c>
      <c r="AX440">
        <f t="shared" si="47"/>
        <v>0</v>
      </c>
      <c r="AY440">
        <f t="shared" si="47"/>
        <v>0</v>
      </c>
      <c r="AZ440">
        <f t="shared" si="47"/>
        <v>0</v>
      </c>
      <c r="BA440">
        <f t="shared" si="47"/>
        <v>0</v>
      </c>
      <c r="BB440">
        <f t="shared" si="47"/>
        <v>0</v>
      </c>
      <c r="BC440">
        <f t="shared" si="47"/>
        <v>0</v>
      </c>
      <c r="BD440">
        <f t="shared" si="47"/>
        <v>0</v>
      </c>
      <c r="BE440">
        <f t="shared" si="47"/>
        <v>1</v>
      </c>
      <c r="BF440">
        <f t="shared" si="47"/>
        <v>0</v>
      </c>
      <c r="BG440">
        <f t="shared" si="47"/>
        <v>0</v>
      </c>
      <c r="BH440">
        <f t="shared" si="47"/>
        <v>0</v>
      </c>
      <c r="BI440">
        <f t="shared" si="47"/>
        <v>1</v>
      </c>
      <c r="BJ440">
        <f t="shared" si="47"/>
        <v>0</v>
      </c>
      <c r="BK440">
        <f t="shared" si="47"/>
        <v>0</v>
      </c>
      <c r="BL440">
        <f t="shared" si="47"/>
        <v>0</v>
      </c>
      <c r="BM440">
        <f t="shared" si="47"/>
        <v>0</v>
      </c>
      <c r="BN440">
        <f t="shared" si="47"/>
        <v>0</v>
      </c>
      <c r="BO440">
        <f t="shared" si="47"/>
        <v>1</v>
      </c>
      <c r="BP440">
        <f t="shared" si="48"/>
        <v>0</v>
      </c>
      <c r="BQ440">
        <f t="shared" si="48"/>
        <v>0</v>
      </c>
      <c r="BR440">
        <f t="shared" si="48"/>
        <v>0</v>
      </c>
      <c r="BS440">
        <f t="shared" si="48"/>
        <v>0</v>
      </c>
      <c r="BT440">
        <f t="shared" si="48"/>
        <v>0</v>
      </c>
      <c r="BU440">
        <f t="shared" si="44"/>
        <v>0</v>
      </c>
      <c r="BV440">
        <f t="shared" si="44"/>
        <v>0</v>
      </c>
      <c r="BW440">
        <f t="shared" si="44"/>
        <v>0</v>
      </c>
      <c r="BX440">
        <f t="shared" si="44"/>
        <v>0</v>
      </c>
      <c r="BY440">
        <f t="shared" si="44"/>
        <v>0</v>
      </c>
      <c r="BZ440">
        <f t="shared" si="44"/>
        <v>0</v>
      </c>
      <c r="CA440">
        <f t="shared" si="44"/>
        <v>0</v>
      </c>
      <c r="CB440">
        <f t="shared" si="44"/>
        <v>0</v>
      </c>
    </row>
    <row r="441" spans="2:80" x14ac:dyDescent="0.2">
      <c r="B441">
        <v>182</v>
      </c>
      <c r="C441">
        <f t="shared" si="36"/>
        <v>1</v>
      </c>
      <c r="D441">
        <f t="shared" si="47"/>
        <v>0</v>
      </c>
      <c r="E441">
        <f t="shared" si="47"/>
        <v>0</v>
      </c>
      <c r="F441">
        <f t="shared" si="47"/>
        <v>0</v>
      </c>
      <c r="G441">
        <f t="shared" si="47"/>
        <v>0</v>
      </c>
      <c r="H441">
        <f t="shared" si="47"/>
        <v>1</v>
      </c>
      <c r="I441">
        <f t="shared" ref="D441:BO445" si="49">IF(I188&gt;0,1,0)</f>
        <v>0</v>
      </c>
      <c r="J441">
        <f t="shared" si="49"/>
        <v>0</v>
      </c>
      <c r="K441">
        <f t="shared" si="49"/>
        <v>1</v>
      </c>
      <c r="L441">
        <f t="shared" si="49"/>
        <v>1</v>
      </c>
      <c r="M441">
        <f t="shared" si="49"/>
        <v>0</v>
      </c>
      <c r="N441">
        <f t="shared" si="49"/>
        <v>0</v>
      </c>
      <c r="O441">
        <f t="shared" si="49"/>
        <v>0</v>
      </c>
      <c r="P441">
        <f t="shared" si="49"/>
        <v>1</v>
      </c>
      <c r="Q441">
        <f t="shared" si="49"/>
        <v>0</v>
      </c>
      <c r="R441">
        <f t="shared" si="49"/>
        <v>0</v>
      </c>
      <c r="S441">
        <f t="shared" si="47"/>
        <v>0</v>
      </c>
      <c r="T441">
        <f t="shared" si="47"/>
        <v>0</v>
      </c>
      <c r="U441">
        <f t="shared" si="47"/>
        <v>0</v>
      </c>
      <c r="V441">
        <f t="shared" si="47"/>
        <v>0</v>
      </c>
      <c r="W441">
        <f t="shared" si="47"/>
        <v>0</v>
      </c>
      <c r="X441">
        <f t="shared" si="47"/>
        <v>0</v>
      </c>
      <c r="Y441">
        <f t="shared" si="47"/>
        <v>0</v>
      </c>
      <c r="Z441">
        <f t="shared" si="47"/>
        <v>0</v>
      </c>
      <c r="AA441">
        <f t="shared" si="47"/>
        <v>0</v>
      </c>
      <c r="AB441">
        <f t="shared" si="47"/>
        <v>0</v>
      </c>
      <c r="AC441">
        <f t="shared" si="47"/>
        <v>0</v>
      </c>
      <c r="AD441">
        <f t="shared" si="47"/>
        <v>0</v>
      </c>
      <c r="AE441">
        <f t="shared" si="47"/>
        <v>1</v>
      </c>
      <c r="AF441">
        <f t="shared" si="47"/>
        <v>0</v>
      </c>
      <c r="AG441">
        <f t="shared" si="47"/>
        <v>0</v>
      </c>
      <c r="AH441">
        <f t="shared" si="47"/>
        <v>1</v>
      </c>
      <c r="AI441">
        <f t="shared" si="47"/>
        <v>0</v>
      </c>
      <c r="AJ441">
        <f t="shared" si="47"/>
        <v>0</v>
      </c>
      <c r="AK441">
        <f t="shared" si="47"/>
        <v>0</v>
      </c>
      <c r="AL441">
        <f t="shared" si="47"/>
        <v>0</v>
      </c>
      <c r="AM441">
        <f t="shared" si="47"/>
        <v>1</v>
      </c>
      <c r="AN441">
        <f t="shared" si="47"/>
        <v>0</v>
      </c>
      <c r="AO441">
        <f t="shared" si="47"/>
        <v>1</v>
      </c>
      <c r="AP441">
        <f t="shared" si="47"/>
        <v>0</v>
      </c>
      <c r="AQ441">
        <f t="shared" si="47"/>
        <v>0</v>
      </c>
      <c r="AR441">
        <f t="shared" si="47"/>
        <v>0</v>
      </c>
      <c r="AS441">
        <f t="shared" si="47"/>
        <v>0</v>
      </c>
      <c r="AT441">
        <f t="shared" si="47"/>
        <v>0</v>
      </c>
      <c r="AU441">
        <f t="shared" si="47"/>
        <v>0</v>
      </c>
      <c r="AV441">
        <f t="shared" si="47"/>
        <v>0</v>
      </c>
      <c r="AW441">
        <f t="shared" si="47"/>
        <v>0</v>
      </c>
      <c r="AX441">
        <f t="shared" si="47"/>
        <v>0</v>
      </c>
      <c r="AY441">
        <f t="shared" si="47"/>
        <v>0</v>
      </c>
      <c r="AZ441">
        <f t="shared" si="47"/>
        <v>0</v>
      </c>
      <c r="BA441">
        <f t="shared" si="47"/>
        <v>0</v>
      </c>
      <c r="BB441">
        <f t="shared" si="47"/>
        <v>0</v>
      </c>
      <c r="BC441">
        <f t="shared" si="47"/>
        <v>0</v>
      </c>
      <c r="BD441">
        <f t="shared" si="47"/>
        <v>0</v>
      </c>
      <c r="BE441">
        <f t="shared" si="47"/>
        <v>1</v>
      </c>
      <c r="BF441">
        <f t="shared" si="47"/>
        <v>1</v>
      </c>
      <c r="BG441">
        <f t="shared" si="47"/>
        <v>1</v>
      </c>
      <c r="BH441">
        <f t="shared" si="47"/>
        <v>0</v>
      </c>
      <c r="BI441">
        <f t="shared" si="47"/>
        <v>0</v>
      </c>
      <c r="BJ441">
        <f t="shared" si="47"/>
        <v>0</v>
      </c>
      <c r="BK441">
        <f t="shared" si="47"/>
        <v>0</v>
      </c>
      <c r="BL441">
        <f t="shared" si="47"/>
        <v>0</v>
      </c>
      <c r="BM441">
        <f t="shared" si="47"/>
        <v>0</v>
      </c>
      <c r="BN441">
        <f t="shared" si="47"/>
        <v>0</v>
      </c>
      <c r="BO441">
        <f t="shared" ref="BO441:BT444" si="50">IF(BO188&gt;0,1,0)</f>
        <v>1</v>
      </c>
      <c r="BP441">
        <f t="shared" si="50"/>
        <v>0</v>
      </c>
      <c r="BQ441">
        <f t="shared" si="50"/>
        <v>0</v>
      </c>
      <c r="BR441">
        <f t="shared" si="50"/>
        <v>0</v>
      </c>
      <c r="BS441">
        <f t="shared" si="50"/>
        <v>0</v>
      </c>
      <c r="BT441">
        <f t="shared" si="50"/>
        <v>0</v>
      </c>
      <c r="BU441">
        <f t="shared" si="44"/>
        <v>0</v>
      </c>
      <c r="BV441">
        <f t="shared" si="44"/>
        <v>0</v>
      </c>
      <c r="BW441">
        <f t="shared" si="44"/>
        <v>0</v>
      </c>
      <c r="BX441">
        <f t="shared" si="44"/>
        <v>0</v>
      </c>
      <c r="BY441">
        <f t="shared" si="44"/>
        <v>0</v>
      </c>
      <c r="BZ441">
        <f t="shared" si="44"/>
        <v>0</v>
      </c>
      <c r="CA441">
        <f t="shared" si="44"/>
        <v>0</v>
      </c>
      <c r="CB441">
        <f t="shared" si="44"/>
        <v>0</v>
      </c>
    </row>
    <row r="442" spans="2:80" x14ac:dyDescent="0.2">
      <c r="B442">
        <v>183</v>
      </c>
      <c r="C442">
        <f t="shared" si="36"/>
        <v>0</v>
      </c>
      <c r="D442">
        <f t="shared" si="49"/>
        <v>1</v>
      </c>
      <c r="E442">
        <f t="shared" si="49"/>
        <v>0</v>
      </c>
      <c r="F442">
        <f t="shared" si="49"/>
        <v>0</v>
      </c>
      <c r="G442">
        <f t="shared" si="49"/>
        <v>0</v>
      </c>
      <c r="H442">
        <f t="shared" si="49"/>
        <v>1</v>
      </c>
      <c r="I442">
        <f t="shared" si="49"/>
        <v>0</v>
      </c>
      <c r="J442">
        <f t="shared" si="49"/>
        <v>0</v>
      </c>
      <c r="K442">
        <f t="shared" si="49"/>
        <v>0</v>
      </c>
      <c r="L442">
        <f t="shared" si="49"/>
        <v>1</v>
      </c>
      <c r="M442">
        <f t="shared" si="49"/>
        <v>0</v>
      </c>
      <c r="N442">
        <f t="shared" si="49"/>
        <v>0</v>
      </c>
      <c r="O442">
        <f t="shared" si="49"/>
        <v>0</v>
      </c>
      <c r="P442">
        <f t="shared" si="49"/>
        <v>0</v>
      </c>
      <c r="Q442">
        <f t="shared" si="49"/>
        <v>0</v>
      </c>
      <c r="R442">
        <f t="shared" si="49"/>
        <v>0</v>
      </c>
      <c r="S442">
        <f t="shared" si="49"/>
        <v>0</v>
      </c>
      <c r="T442">
        <f t="shared" si="49"/>
        <v>0</v>
      </c>
      <c r="U442">
        <f t="shared" si="49"/>
        <v>0</v>
      </c>
      <c r="V442">
        <f t="shared" si="49"/>
        <v>0</v>
      </c>
      <c r="W442">
        <f t="shared" si="49"/>
        <v>0</v>
      </c>
      <c r="X442">
        <f t="shared" si="49"/>
        <v>0</v>
      </c>
      <c r="Y442">
        <f t="shared" si="49"/>
        <v>0</v>
      </c>
      <c r="Z442">
        <f t="shared" si="49"/>
        <v>0</v>
      </c>
      <c r="AA442">
        <f t="shared" si="49"/>
        <v>0</v>
      </c>
      <c r="AB442">
        <f t="shared" si="49"/>
        <v>1</v>
      </c>
      <c r="AC442">
        <f t="shared" si="49"/>
        <v>1</v>
      </c>
      <c r="AD442">
        <f t="shared" si="49"/>
        <v>0</v>
      </c>
      <c r="AE442">
        <f t="shared" si="49"/>
        <v>1</v>
      </c>
      <c r="AF442">
        <f t="shared" si="49"/>
        <v>0</v>
      </c>
      <c r="AG442">
        <f t="shared" si="49"/>
        <v>1</v>
      </c>
      <c r="AH442">
        <f t="shared" si="49"/>
        <v>0</v>
      </c>
      <c r="AI442">
        <f t="shared" si="49"/>
        <v>1</v>
      </c>
      <c r="AJ442">
        <f t="shared" si="49"/>
        <v>0</v>
      </c>
      <c r="AK442">
        <f t="shared" si="49"/>
        <v>0</v>
      </c>
      <c r="AL442">
        <f t="shared" si="49"/>
        <v>0</v>
      </c>
      <c r="AM442">
        <f t="shared" si="49"/>
        <v>1</v>
      </c>
      <c r="AN442">
        <f t="shared" si="49"/>
        <v>0</v>
      </c>
      <c r="AO442">
        <f t="shared" si="49"/>
        <v>1</v>
      </c>
      <c r="AP442">
        <f t="shared" si="49"/>
        <v>0</v>
      </c>
      <c r="AQ442">
        <f t="shared" si="49"/>
        <v>0</v>
      </c>
      <c r="AR442">
        <f t="shared" si="49"/>
        <v>0</v>
      </c>
      <c r="AS442">
        <f t="shared" si="49"/>
        <v>0</v>
      </c>
      <c r="AT442">
        <f t="shared" si="49"/>
        <v>0</v>
      </c>
      <c r="AU442">
        <f t="shared" si="49"/>
        <v>0</v>
      </c>
      <c r="AV442">
        <f t="shared" si="49"/>
        <v>0</v>
      </c>
      <c r="AW442">
        <f t="shared" si="49"/>
        <v>0</v>
      </c>
      <c r="AX442">
        <f t="shared" si="49"/>
        <v>0</v>
      </c>
      <c r="AY442">
        <f t="shared" si="49"/>
        <v>0</v>
      </c>
      <c r="AZ442">
        <f t="shared" si="49"/>
        <v>0</v>
      </c>
      <c r="BA442">
        <f t="shared" si="49"/>
        <v>0</v>
      </c>
      <c r="BB442">
        <f t="shared" si="49"/>
        <v>0</v>
      </c>
      <c r="BC442">
        <f t="shared" si="49"/>
        <v>0</v>
      </c>
      <c r="BD442">
        <f t="shared" si="49"/>
        <v>0</v>
      </c>
      <c r="BE442">
        <f t="shared" si="49"/>
        <v>1</v>
      </c>
      <c r="BF442">
        <f t="shared" si="49"/>
        <v>1</v>
      </c>
      <c r="BG442">
        <f t="shared" si="49"/>
        <v>0</v>
      </c>
      <c r="BH442">
        <f t="shared" si="49"/>
        <v>0</v>
      </c>
      <c r="BI442">
        <f t="shared" si="49"/>
        <v>1</v>
      </c>
      <c r="BJ442">
        <f t="shared" si="49"/>
        <v>0</v>
      </c>
      <c r="BK442">
        <f t="shared" si="49"/>
        <v>0</v>
      </c>
      <c r="BL442">
        <f t="shared" si="49"/>
        <v>0</v>
      </c>
      <c r="BM442">
        <f t="shared" si="49"/>
        <v>0</v>
      </c>
      <c r="BN442">
        <f t="shared" si="49"/>
        <v>0</v>
      </c>
      <c r="BO442">
        <f t="shared" si="49"/>
        <v>1</v>
      </c>
      <c r="BP442">
        <f t="shared" si="50"/>
        <v>0</v>
      </c>
      <c r="BQ442">
        <f t="shared" si="50"/>
        <v>0</v>
      </c>
      <c r="BR442">
        <f t="shared" si="50"/>
        <v>0</v>
      </c>
      <c r="BS442">
        <f t="shared" si="50"/>
        <v>0</v>
      </c>
      <c r="BT442">
        <f t="shared" si="50"/>
        <v>0</v>
      </c>
      <c r="BU442">
        <f t="shared" si="44"/>
        <v>0</v>
      </c>
      <c r="BV442">
        <f t="shared" si="44"/>
        <v>0</v>
      </c>
      <c r="BW442">
        <f t="shared" si="44"/>
        <v>0</v>
      </c>
      <c r="BX442">
        <f t="shared" si="44"/>
        <v>0</v>
      </c>
      <c r="BY442">
        <f t="shared" si="44"/>
        <v>0</v>
      </c>
      <c r="BZ442">
        <f t="shared" si="44"/>
        <v>0</v>
      </c>
      <c r="CA442">
        <f t="shared" si="44"/>
        <v>0</v>
      </c>
      <c r="CB442">
        <f t="shared" si="44"/>
        <v>0</v>
      </c>
    </row>
    <row r="443" spans="2:80" x14ac:dyDescent="0.2">
      <c r="B443">
        <v>184</v>
      </c>
      <c r="C443">
        <f t="shared" si="36"/>
        <v>0</v>
      </c>
      <c r="D443">
        <f t="shared" si="49"/>
        <v>1</v>
      </c>
      <c r="E443">
        <f t="shared" si="49"/>
        <v>0</v>
      </c>
      <c r="F443">
        <f t="shared" si="49"/>
        <v>0</v>
      </c>
      <c r="G443">
        <f t="shared" si="49"/>
        <v>1</v>
      </c>
      <c r="H443">
        <f t="shared" si="49"/>
        <v>1</v>
      </c>
      <c r="I443">
        <f t="shared" si="49"/>
        <v>0</v>
      </c>
      <c r="J443">
        <f t="shared" si="49"/>
        <v>0</v>
      </c>
      <c r="K443">
        <f t="shared" si="49"/>
        <v>1</v>
      </c>
      <c r="L443">
        <f t="shared" si="49"/>
        <v>1</v>
      </c>
      <c r="M443">
        <f t="shared" si="49"/>
        <v>0</v>
      </c>
      <c r="N443">
        <f t="shared" si="49"/>
        <v>0</v>
      </c>
      <c r="O443">
        <f t="shared" si="49"/>
        <v>0</v>
      </c>
      <c r="P443">
        <f t="shared" si="49"/>
        <v>0</v>
      </c>
      <c r="Q443">
        <f t="shared" si="49"/>
        <v>0</v>
      </c>
      <c r="R443">
        <f t="shared" si="49"/>
        <v>0</v>
      </c>
      <c r="S443">
        <f t="shared" si="49"/>
        <v>0</v>
      </c>
      <c r="T443">
        <f t="shared" si="49"/>
        <v>0</v>
      </c>
      <c r="U443">
        <f t="shared" si="49"/>
        <v>0</v>
      </c>
      <c r="V443">
        <f t="shared" si="49"/>
        <v>0</v>
      </c>
      <c r="W443">
        <f t="shared" si="49"/>
        <v>0</v>
      </c>
      <c r="X443">
        <f t="shared" si="49"/>
        <v>0</v>
      </c>
      <c r="Y443">
        <f t="shared" si="49"/>
        <v>0</v>
      </c>
      <c r="Z443">
        <f t="shared" si="49"/>
        <v>0</v>
      </c>
      <c r="AA443">
        <f t="shared" si="49"/>
        <v>0</v>
      </c>
      <c r="AB443">
        <f t="shared" si="49"/>
        <v>0</v>
      </c>
      <c r="AC443">
        <f t="shared" si="49"/>
        <v>0</v>
      </c>
      <c r="AD443">
        <f t="shared" si="49"/>
        <v>0</v>
      </c>
      <c r="AE443">
        <f t="shared" si="49"/>
        <v>1</v>
      </c>
      <c r="AF443">
        <f t="shared" si="49"/>
        <v>0</v>
      </c>
      <c r="AG443">
        <f t="shared" si="49"/>
        <v>0</v>
      </c>
      <c r="AH443">
        <f t="shared" si="49"/>
        <v>1</v>
      </c>
      <c r="AI443">
        <f t="shared" si="49"/>
        <v>1</v>
      </c>
      <c r="AJ443">
        <f t="shared" si="49"/>
        <v>1</v>
      </c>
      <c r="AK443">
        <f t="shared" si="49"/>
        <v>0</v>
      </c>
      <c r="AL443">
        <f t="shared" si="49"/>
        <v>0</v>
      </c>
      <c r="AM443">
        <f t="shared" si="49"/>
        <v>1</v>
      </c>
      <c r="AN443">
        <f t="shared" si="49"/>
        <v>0</v>
      </c>
      <c r="AO443">
        <f t="shared" si="49"/>
        <v>1</v>
      </c>
      <c r="AP443">
        <f t="shared" si="49"/>
        <v>0</v>
      </c>
      <c r="AQ443">
        <f t="shared" si="49"/>
        <v>0</v>
      </c>
      <c r="AR443">
        <f t="shared" si="49"/>
        <v>0</v>
      </c>
      <c r="AS443">
        <f t="shared" si="49"/>
        <v>0</v>
      </c>
      <c r="AT443">
        <f t="shared" si="49"/>
        <v>0</v>
      </c>
      <c r="AU443">
        <f t="shared" si="49"/>
        <v>0</v>
      </c>
      <c r="AV443">
        <f t="shared" si="49"/>
        <v>0</v>
      </c>
      <c r="AW443">
        <f t="shared" si="49"/>
        <v>0</v>
      </c>
      <c r="AX443">
        <f t="shared" si="49"/>
        <v>0</v>
      </c>
      <c r="AY443">
        <f t="shared" si="49"/>
        <v>0</v>
      </c>
      <c r="AZ443">
        <f t="shared" si="49"/>
        <v>1</v>
      </c>
      <c r="BA443">
        <f t="shared" si="49"/>
        <v>0</v>
      </c>
      <c r="BB443">
        <f t="shared" si="49"/>
        <v>0</v>
      </c>
      <c r="BC443">
        <f t="shared" si="49"/>
        <v>0</v>
      </c>
      <c r="BD443">
        <f t="shared" si="49"/>
        <v>0</v>
      </c>
      <c r="BE443">
        <f t="shared" si="49"/>
        <v>1</v>
      </c>
      <c r="BF443">
        <f t="shared" si="49"/>
        <v>1</v>
      </c>
      <c r="BG443">
        <f t="shared" si="49"/>
        <v>1</v>
      </c>
      <c r="BH443">
        <f t="shared" si="49"/>
        <v>0</v>
      </c>
      <c r="BI443">
        <f t="shared" si="49"/>
        <v>1</v>
      </c>
      <c r="BJ443">
        <f t="shared" si="49"/>
        <v>0</v>
      </c>
      <c r="BK443">
        <f t="shared" si="49"/>
        <v>1</v>
      </c>
      <c r="BL443">
        <f t="shared" si="49"/>
        <v>1</v>
      </c>
      <c r="BM443">
        <f t="shared" si="49"/>
        <v>0</v>
      </c>
      <c r="BN443">
        <f t="shared" si="49"/>
        <v>0</v>
      </c>
      <c r="BO443">
        <f t="shared" si="49"/>
        <v>1</v>
      </c>
      <c r="BP443">
        <f t="shared" si="50"/>
        <v>0</v>
      </c>
      <c r="BQ443">
        <f t="shared" si="50"/>
        <v>0</v>
      </c>
      <c r="BR443">
        <f t="shared" si="50"/>
        <v>0</v>
      </c>
      <c r="BS443">
        <f t="shared" si="50"/>
        <v>0</v>
      </c>
      <c r="BT443">
        <f t="shared" si="50"/>
        <v>0</v>
      </c>
      <c r="BU443">
        <f t="shared" si="44"/>
        <v>0</v>
      </c>
      <c r="BV443">
        <f t="shared" si="44"/>
        <v>0</v>
      </c>
      <c r="BW443">
        <f t="shared" si="44"/>
        <v>0</v>
      </c>
      <c r="BX443">
        <f t="shared" si="44"/>
        <v>0</v>
      </c>
      <c r="BY443">
        <f t="shared" si="44"/>
        <v>0</v>
      </c>
      <c r="BZ443">
        <f t="shared" si="44"/>
        <v>0</v>
      </c>
      <c r="CA443">
        <f t="shared" si="44"/>
        <v>0</v>
      </c>
      <c r="CB443">
        <f t="shared" si="44"/>
        <v>0</v>
      </c>
    </row>
    <row r="444" spans="2:80" x14ac:dyDescent="0.2">
      <c r="B444">
        <v>185</v>
      </c>
      <c r="C444">
        <f t="shared" si="36"/>
        <v>0</v>
      </c>
      <c r="D444">
        <f t="shared" si="49"/>
        <v>1</v>
      </c>
      <c r="E444">
        <f t="shared" si="49"/>
        <v>0</v>
      </c>
      <c r="F444">
        <f t="shared" si="49"/>
        <v>0</v>
      </c>
      <c r="G444">
        <f t="shared" si="49"/>
        <v>0</v>
      </c>
      <c r="H444">
        <f t="shared" si="49"/>
        <v>1</v>
      </c>
      <c r="I444">
        <f t="shared" si="49"/>
        <v>0</v>
      </c>
      <c r="J444">
        <f t="shared" si="49"/>
        <v>0</v>
      </c>
      <c r="K444">
        <f t="shared" si="49"/>
        <v>1</v>
      </c>
      <c r="L444">
        <f t="shared" si="49"/>
        <v>1</v>
      </c>
      <c r="M444">
        <f t="shared" si="49"/>
        <v>0</v>
      </c>
      <c r="N444">
        <f t="shared" si="49"/>
        <v>0</v>
      </c>
      <c r="O444">
        <f t="shared" si="49"/>
        <v>0</v>
      </c>
      <c r="P444">
        <f t="shared" si="49"/>
        <v>0</v>
      </c>
      <c r="Q444">
        <f t="shared" si="49"/>
        <v>0</v>
      </c>
      <c r="R444">
        <f t="shared" si="49"/>
        <v>0</v>
      </c>
      <c r="S444">
        <f t="shared" si="49"/>
        <v>0</v>
      </c>
      <c r="T444">
        <f t="shared" si="49"/>
        <v>0</v>
      </c>
      <c r="U444">
        <f t="shared" si="49"/>
        <v>0</v>
      </c>
      <c r="V444">
        <f t="shared" si="49"/>
        <v>0</v>
      </c>
      <c r="W444">
        <f t="shared" si="49"/>
        <v>0</v>
      </c>
      <c r="X444">
        <f t="shared" si="49"/>
        <v>0</v>
      </c>
      <c r="Y444">
        <f t="shared" si="49"/>
        <v>0</v>
      </c>
      <c r="Z444">
        <f t="shared" si="49"/>
        <v>0</v>
      </c>
      <c r="AA444">
        <f t="shared" si="49"/>
        <v>0</v>
      </c>
      <c r="AB444">
        <f t="shared" si="49"/>
        <v>1</v>
      </c>
      <c r="AC444">
        <f t="shared" si="49"/>
        <v>0</v>
      </c>
      <c r="AD444">
        <f t="shared" si="49"/>
        <v>0</v>
      </c>
      <c r="AE444">
        <f t="shared" si="49"/>
        <v>0</v>
      </c>
      <c r="AF444">
        <f t="shared" si="49"/>
        <v>0</v>
      </c>
      <c r="AG444">
        <f t="shared" si="49"/>
        <v>0</v>
      </c>
      <c r="AH444">
        <f t="shared" si="49"/>
        <v>0</v>
      </c>
      <c r="AI444">
        <f t="shared" si="49"/>
        <v>0</v>
      </c>
      <c r="AJ444">
        <f t="shared" si="49"/>
        <v>0</v>
      </c>
      <c r="AK444">
        <f t="shared" si="49"/>
        <v>0</v>
      </c>
      <c r="AL444">
        <f t="shared" si="49"/>
        <v>0</v>
      </c>
      <c r="AM444">
        <f t="shared" si="49"/>
        <v>1</v>
      </c>
      <c r="AN444">
        <f t="shared" si="49"/>
        <v>0</v>
      </c>
      <c r="AO444">
        <f t="shared" si="49"/>
        <v>1</v>
      </c>
      <c r="AP444">
        <f t="shared" si="49"/>
        <v>0</v>
      </c>
      <c r="AQ444">
        <f t="shared" si="49"/>
        <v>0</v>
      </c>
      <c r="AR444">
        <f t="shared" si="49"/>
        <v>0</v>
      </c>
      <c r="AS444">
        <f t="shared" si="49"/>
        <v>0</v>
      </c>
      <c r="AT444">
        <f t="shared" si="49"/>
        <v>0</v>
      </c>
      <c r="AU444">
        <f t="shared" si="49"/>
        <v>0</v>
      </c>
      <c r="AV444">
        <f t="shared" si="49"/>
        <v>0</v>
      </c>
      <c r="AW444">
        <f t="shared" si="49"/>
        <v>0</v>
      </c>
      <c r="AX444">
        <f t="shared" si="49"/>
        <v>0</v>
      </c>
      <c r="AY444">
        <f t="shared" si="49"/>
        <v>0</v>
      </c>
      <c r="AZ444">
        <f t="shared" si="49"/>
        <v>0</v>
      </c>
      <c r="BA444">
        <f t="shared" si="49"/>
        <v>0</v>
      </c>
      <c r="BB444">
        <f t="shared" si="49"/>
        <v>0</v>
      </c>
      <c r="BC444">
        <f t="shared" si="49"/>
        <v>0</v>
      </c>
      <c r="BD444">
        <f t="shared" si="49"/>
        <v>0</v>
      </c>
      <c r="BE444">
        <f t="shared" si="49"/>
        <v>1</v>
      </c>
      <c r="BF444">
        <f t="shared" si="49"/>
        <v>0</v>
      </c>
      <c r="BG444">
        <f t="shared" si="49"/>
        <v>1</v>
      </c>
      <c r="BH444">
        <f t="shared" si="49"/>
        <v>0</v>
      </c>
      <c r="BI444">
        <f t="shared" si="49"/>
        <v>1</v>
      </c>
      <c r="BJ444">
        <f t="shared" si="49"/>
        <v>0</v>
      </c>
      <c r="BK444">
        <f t="shared" si="49"/>
        <v>0</v>
      </c>
      <c r="BL444">
        <f t="shared" si="49"/>
        <v>0</v>
      </c>
      <c r="BM444">
        <f t="shared" si="49"/>
        <v>0</v>
      </c>
      <c r="BN444">
        <f t="shared" si="49"/>
        <v>0</v>
      </c>
      <c r="BO444">
        <f t="shared" si="49"/>
        <v>1</v>
      </c>
      <c r="BP444">
        <f t="shared" si="50"/>
        <v>1</v>
      </c>
      <c r="BQ444">
        <f t="shared" si="50"/>
        <v>0</v>
      </c>
      <c r="BR444">
        <f t="shared" si="50"/>
        <v>0</v>
      </c>
      <c r="BS444">
        <f t="shared" si="50"/>
        <v>0</v>
      </c>
      <c r="BT444">
        <f t="shared" si="50"/>
        <v>0</v>
      </c>
      <c r="BU444">
        <f t="shared" si="44"/>
        <v>0</v>
      </c>
      <c r="BV444">
        <f t="shared" si="44"/>
        <v>0</v>
      </c>
      <c r="BW444">
        <f t="shared" si="44"/>
        <v>0</v>
      </c>
      <c r="BX444">
        <f t="shared" si="44"/>
        <v>0</v>
      </c>
      <c r="BY444">
        <f t="shared" si="44"/>
        <v>0</v>
      </c>
      <c r="BZ444">
        <f t="shared" si="44"/>
        <v>0</v>
      </c>
      <c r="CA444">
        <f t="shared" si="44"/>
        <v>0</v>
      </c>
      <c r="CB444">
        <f t="shared" si="44"/>
        <v>0</v>
      </c>
    </row>
    <row r="445" spans="2:80" x14ac:dyDescent="0.2">
      <c r="B445">
        <v>186</v>
      </c>
      <c r="C445">
        <f t="shared" si="36"/>
        <v>1</v>
      </c>
      <c r="D445">
        <f t="shared" si="49"/>
        <v>1</v>
      </c>
      <c r="E445">
        <f t="shared" si="49"/>
        <v>0</v>
      </c>
      <c r="F445">
        <f t="shared" si="49"/>
        <v>0</v>
      </c>
      <c r="G445">
        <f t="shared" si="49"/>
        <v>0</v>
      </c>
      <c r="H445">
        <f t="shared" si="49"/>
        <v>1</v>
      </c>
      <c r="I445">
        <f t="shared" ref="D445:BO449" si="51">IF(I192&gt;0,1,0)</f>
        <v>0</v>
      </c>
      <c r="J445">
        <f t="shared" si="51"/>
        <v>0</v>
      </c>
      <c r="K445">
        <f t="shared" si="51"/>
        <v>0</v>
      </c>
      <c r="L445">
        <f t="shared" si="51"/>
        <v>1</v>
      </c>
      <c r="M445">
        <f t="shared" si="51"/>
        <v>0</v>
      </c>
      <c r="N445">
        <f t="shared" si="51"/>
        <v>0</v>
      </c>
      <c r="O445">
        <f t="shared" si="51"/>
        <v>0</v>
      </c>
      <c r="P445">
        <f t="shared" si="51"/>
        <v>0</v>
      </c>
      <c r="Q445">
        <f t="shared" si="51"/>
        <v>0</v>
      </c>
      <c r="R445">
        <f t="shared" si="51"/>
        <v>0</v>
      </c>
      <c r="S445">
        <f t="shared" si="49"/>
        <v>0</v>
      </c>
      <c r="T445">
        <f t="shared" si="49"/>
        <v>0</v>
      </c>
      <c r="U445">
        <f t="shared" si="49"/>
        <v>0</v>
      </c>
      <c r="V445">
        <f t="shared" si="49"/>
        <v>0</v>
      </c>
      <c r="W445">
        <f t="shared" si="49"/>
        <v>0</v>
      </c>
      <c r="X445">
        <f t="shared" si="49"/>
        <v>0</v>
      </c>
      <c r="Y445">
        <f t="shared" si="49"/>
        <v>0</v>
      </c>
      <c r="Z445">
        <f t="shared" si="49"/>
        <v>0</v>
      </c>
      <c r="AA445">
        <f t="shared" si="49"/>
        <v>0</v>
      </c>
      <c r="AB445">
        <f t="shared" si="49"/>
        <v>1</v>
      </c>
      <c r="AC445">
        <f t="shared" si="49"/>
        <v>1</v>
      </c>
      <c r="AD445">
        <f t="shared" si="49"/>
        <v>0</v>
      </c>
      <c r="AE445">
        <f t="shared" si="49"/>
        <v>0</v>
      </c>
      <c r="AF445">
        <f t="shared" si="49"/>
        <v>0</v>
      </c>
      <c r="AG445">
        <f t="shared" si="49"/>
        <v>0</v>
      </c>
      <c r="AH445">
        <f t="shared" si="49"/>
        <v>1</v>
      </c>
      <c r="AI445">
        <f t="shared" si="49"/>
        <v>0</v>
      </c>
      <c r="AJ445">
        <f t="shared" si="49"/>
        <v>0</v>
      </c>
      <c r="AK445">
        <f t="shared" si="49"/>
        <v>0</v>
      </c>
      <c r="AL445">
        <f t="shared" si="49"/>
        <v>0</v>
      </c>
      <c r="AM445">
        <f t="shared" si="49"/>
        <v>1</v>
      </c>
      <c r="AN445">
        <f t="shared" si="49"/>
        <v>0</v>
      </c>
      <c r="AO445">
        <f t="shared" si="49"/>
        <v>1</v>
      </c>
      <c r="AP445">
        <f t="shared" si="49"/>
        <v>0</v>
      </c>
      <c r="AQ445">
        <f t="shared" si="49"/>
        <v>0</v>
      </c>
      <c r="AR445">
        <f t="shared" si="49"/>
        <v>0</v>
      </c>
      <c r="AS445">
        <f t="shared" si="49"/>
        <v>0</v>
      </c>
      <c r="AT445">
        <f t="shared" si="49"/>
        <v>0</v>
      </c>
      <c r="AU445">
        <f t="shared" si="49"/>
        <v>0</v>
      </c>
      <c r="AV445">
        <f t="shared" si="49"/>
        <v>0</v>
      </c>
      <c r="AW445">
        <f t="shared" si="49"/>
        <v>0</v>
      </c>
      <c r="AX445">
        <f t="shared" si="49"/>
        <v>0</v>
      </c>
      <c r="AY445">
        <f t="shared" si="49"/>
        <v>1</v>
      </c>
      <c r="AZ445">
        <f t="shared" si="49"/>
        <v>0</v>
      </c>
      <c r="BA445">
        <f t="shared" si="49"/>
        <v>0</v>
      </c>
      <c r="BB445">
        <f t="shared" si="49"/>
        <v>0</v>
      </c>
      <c r="BC445">
        <f t="shared" si="49"/>
        <v>0</v>
      </c>
      <c r="BD445">
        <f t="shared" si="49"/>
        <v>0</v>
      </c>
      <c r="BE445">
        <f t="shared" si="49"/>
        <v>1</v>
      </c>
      <c r="BF445">
        <f t="shared" si="49"/>
        <v>0</v>
      </c>
      <c r="BG445">
        <f t="shared" si="49"/>
        <v>0</v>
      </c>
      <c r="BH445">
        <f t="shared" si="49"/>
        <v>0</v>
      </c>
      <c r="BI445">
        <f t="shared" si="49"/>
        <v>1</v>
      </c>
      <c r="BJ445">
        <f t="shared" si="49"/>
        <v>0</v>
      </c>
      <c r="BK445">
        <f t="shared" si="49"/>
        <v>0</v>
      </c>
      <c r="BL445">
        <f t="shared" si="49"/>
        <v>0</v>
      </c>
      <c r="BM445">
        <f t="shared" si="49"/>
        <v>0</v>
      </c>
      <c r="BN445">
        <f t="shared" si="49"/>
        <v>0</v>
      </c>
      <c r="BO445">
        <f t="shared" ref="BO445:CB460" si="52">IF(BO192&gt;0,1,0)</f>
        <v>1</v>
      </c>
      <c r="BP445">
        <f t="shared" si="52"/>
        <v>0</v>
      </c>
      <c r="BQ445">
        <f t="shared" si="52"/>
        <v>0</v>
      </c>
      <c r="BR445">
        <f t="shared" si="52"/>
        <v>0</v>
      </c>
      <c r="BS445">
        <f t="shared" si="52"/>
        <v>0</v>
      </c>
      <c r="BT445">
        <f t="shared" si="52"/>
        <v>0</v>
      </c>
      <c r="BU445">
        <f t="shared" si="52"/>
        <v>1</v>
      </c>
      <c r="BV445">
        <f t="shared" si="52"/>
        <v>0</v>
      </c>
      <c r="BW445">
        <f t="shared" si="52"/>
        <v>0</v>
      </c>
      <c r="BX445">
        <f t="shared" si="52"/>
        <v>0</v>
      </c>
      <c r="BY445">
        <f t="shared" si="52"/>
        <v>0</v>
      </c>
      <c r="BZ445">
        <f t="shared" si="52"/>
        <v>0</v>
      </c>
      <c r="CA445">
        <f t="shared" si="52"/>
        <v>0</v>
      </c>
      <c r="CB445">
        <f t="shared" si="52"/>
        <v>0</v>
      </c>
    </row>
    <row r="446" spans="2:80" x14ac:dyDescent="0.2">
      <c r="B446">
        <v>187</v>
      </c>
      <c r="C446">
        <f t="shared" si="36"/>
        <v>1</v>
      </c>
      <c r="D446">
        <f t="shared" si="51"/>
        <v>0</v>
      </c>
      <c r="E446">
        <f t="shared" si="51"/>
        <v>0</v>
      </c>
      <c r="F446">
        <f t="shared" si="51"/>
        <v>0</v>
      </c>
      <c r="G446">
        <f t="shared" si="51"/>
        <v>0</v>
      </c>
      <c r="H446">
        <f t="shared" si="51"/>
        <v>1</v>
      </c>
      <c r="I446">
        <f t="shared" si="51"/>
        <v>0</v>
      </c>
      <c r="J446">
        <f t="shared" si="51"/>
        <v>0</v>
      </c>
      <c r="K446">
        <f t="shared" si="51"/>
        <v>0</v>
      </c>
      <c r="L446">
        <f t="shared" si="51"/>
        <v>0</v>
      </c>
      <c r="M446">
        <f t="shared" si="51"/>
        <v>0</v>
      </c>
      <c r="N446">
        <f t="shared" si="51"/>
        <v>0</v>
      </c>
      <c r="O446">
        <f t="shared" si="51"/>
        <v>0</v>
      </c>
      <c r="P446">
        <f t="shared" si="51"/>
        <v>0</v>
      </c>
      <c r="Q446">
        <f t="shared" si="51"/>
        <v>0</v>
      </c>
      <c r="R446">
        <f t="shared" si="51"/>
        <v>0</v>
      </c>
      <c r="S446">
        <f t="shared" si="51"/>
        <v>1</v>
      </c>
      <c r="T446">
        <f t="shared" si="51"/>
        <v>0</v>
      </c>
      <c r="U446">
        <f t="shared" si="51"/>
        <v>0</v>
      </c>
      <c r="V446">
        <f t="shared" si="51"/>
        <v>0</v>
      </c>
      <c r="W446">
        <f t="shared" si="51"/>
        <v>0</v>
      </c>
      <c r="X446">
        <f t="shared" si="51"/>
        <v>0</v>
      </c>
      <c r="Y446">
        <f t="shared" si="51"/>
        <v>0</v>
      </c>
      <c r="Z446">
        <f t="shared" si="51"/>
        <v>0</v>
      </c>
      <c r="AA446">
        <f t="shared" si="51"/>
        <v>0</v>
      </c>
      <c r="AB446">
        <f t="shared" si="51"/>
        <v>0</v>
      </c>
      <c r="AC446">
        <f t="shared" si="51"/>
        <v>0</v>
      </c>
      <c r="AD446">
        <f t="shared" si="51"/>
        <v>0</v>
      </c>
      <c r="AE446">
        <f t="shared" si="51"/>
        <v>0</v>
      </c>
      <c r="AF446">
        <f t="shared" si="51"/>
        <v>0</v>
      </c>
      <c r="AG446">
        <f t="shared" si="51"/>
        <v>0</v>
      </c>
      <c r="AH446">
        <f t="shared" si="51"/>
        <v>0</v>
      </c>
      <c r="AI446">
        <f t="shared" si="51"/>
        <v>1</v>
      </c>
      <c r="AJ446">
        <f t="shared" si="51"/>
        <v>1</v>
      </c>
      <c r="AK446">
        <f t="shared" si="51"/>
        <v>0</v>
      </c>
      <c r="AL446">
        <f t="shared" si="51"/>
        <v>0</v>
      </c>
      <c r="AM446">
        <f t="shared" si="51"/>
        <v>1</v>
      </c>
      <c r="AN446">
        <f t="shared" si="51"/>
        <v>0</v>
      </c>
      <c r="AO446">
        <f t="shared" si="51"/>
        <v>1</v>
      </c>
      <c r="AP446">
        <f t="shared" si="51"/>
        <v>0</v>
      </c>
      <c r="AQ446">
        <f t="shared" si="51"/>
        <v>0</v>
      </c>
      <c r="AR446">
        <f t="shared" si="51"/>
        <v>0</v>
      </c>
      <c r="AS446">
        <f t="shared" si="51"/>
        <v>0</v>
      </c>
      <c r="AT446">
        <f t="shared" si="51"/>
        <v>0</v>
      </c>
      <c r="AU446">
        <f t="shared" si="51"/>
        <v>0</v>
      </c>
      <c r="AV446">
        <f t="shared" si="51"/>
        <v>0</v>
      </c>
      <c r="AW446">
        <f t="shared" si="51"/>
        <v>0</v>
      </c>
      <c r="AX446">
        <f t="shared" si="51"/>
        <v>0</v>
      </c>
      <c r="AY446">
        <f t="shared" si="51"/>
        <v>0</v>
      </c>
      <c r="AZ446">
        <f t="shared" si="51"/>
        <v>0</v>
      </c>
      <c r="BA446">
        <f t="shared" si="51"/>
        <v>0</v>
      </c>
      <c r="BB446">
        <f t="shared" si="51"/>
        <v>0</v>
      </c>
      <c r="BC446">
        <f t="shared" si="51"/>
        <v>0</v>
      </c>
      <c r="BD446">
        <f t="shared" si="51"/>
        <v>0</v>
      </c>
      <c r="BE446">
        <f t="shared" si="51"/>
        <v>0</v>
      </c>
      <c r="BF446">
        <f t="shared" si="51"/>
        <v>0</v>
      </c>
      <c r="BG446">
        <f t="shared" si="51"/>
        <v>0</v>
      </c>
      <c r="BH446">
        <f t="shared" si="51"/>
        <v>0</v>
      </c>
      <c r="BI446">
        <f t="shared" si="51"/>
        <v>1</v>
      </c>
      <c r="BJ446">
        <f t="shared" si="51"/>
        <v>0</v>
      </c>
      <c r="BK446">
        <f t="shared" si="51"/>
        <v>0</v>
      </c>
      <c r="BL446">
        <f t="shared" si="51"/>
        <v>0</v>
      </c>
      <c r="BM446">
        <f t="shared" si="51"/>
        <v>0</v>
      </c>
      <c r="BN446">
        <f t="shared" si="51"/>
        <v>0</v>
      </c>
      <c r="BO446">
        <f t="shared" si="51"/>
        <v>1</v>
      </c>
      <c r="BP446">
        <f t="shared" si="52"/>
        <v>0</v>
      </c>
      <c r="BQ446">
        <f t="shared" si="52"/>
        <v>0</v>
      </c>
      <c r="BR446">
        <f t="shared" si="52"/>
        <v>0</v>
      </c>
      <c r="BS446">
        <f t="shared" si="52"/>
        <v>0</v>
      </c>
      <c r="BT446">
        <f t="shared" si="52"/>
        <v>0</v>
      </c>
      <c r="BU446">
        <f t="shared" si="52"/>
        <v>0</v>
      </c>
      <c r="BV446">
        <f t="shared" si="52"/>
        <v>0</v>
      </c>
      <c r="BW446">
        <f t="shared" si="52"/>
        <v>0</v>
      </c>
      <c r="BX446">
        <f t="shared" si="52"/>
        <v>0</v>
      </c>
      <c r="BY446">
        <f t="shared" si="52"/>
        <v>0</v>
      </c>
      <c r="BZ446">
        <f t="shared" si="52"/>
        <v>0</v>
      </c>
      <c r="CA446">
        <f t="shared" si="52"/>
        <v>0</v>
      </c>
      <c r="CB446">
        <f t="shared" si="52"/>
        <v>0</v>
      </c>
    </row>
    <row r="447" spans="2:80" x14ac:dyDescent="0.2">
      <c r="B447">
        <v>188</v>
      </c>
      <c r="C447">
        <f t="shared" si="36"/>
        <v>1</v>
      </c>
      <c r="D447">
        <f t="shared" si="51"/>
        <v>0</v>
      </c>
      <c r="E447">
        <f t="shared" si="51"/>
        <v>0</v>
      </c>
      <c r="F447">
        <f t="shared" si="51"/>
        <v>0</v>
      </c>
      <c r="G447">
        <f t="shared" si="51"/>
        <v>0</v>
      </c>
      <c r="H447">
        <f t="shared" si="51"/>
        <v>1</v>
      </c>
      <c r="I447">
        <f t="shared" si="51"/>
        <v>0</v>
      </c>
      <c r="J447">
        <f t="shared" si="51"/>
        <v>0</v>
      </c>
      <c r="K447">
        <f t="shared" si="51"/>
        <v>0</v>
      </c>
      <c r="L447">
        <f t="shared" si="51"/>
        <v>1</v>
      </c>
      <c r="M447">
        <f t="shared" si="51"/>
        <v>0</v>
      </c>
      <c r="N447">
        <f t="shared" si="51"/>
        <v>0</v>
      </c>
      <c r="O447">
        <f t="shared" si="51"/>
        <v>0</v>
      </c>
      <c r="P447">
        <f t="shared" si="51"/>
        <v>0</v>
      </c>
      <c r="Q447">
        <f t="shared" si="51"/>
        <v>0</v>
      </c>
      <c r="R447">
        <f t="shared" si="51"/>
        <v>0</v>
      </c>
      <c r="S447">
        <f t="shared" si="51"/>
        <v>0</v>
      </c>
      <c r="T447">
        <f t="shared" si="51"/>
        <v>0</v>
      </c>
      <c r="U447">
        <f t="shared" si="51"/>
        <v>0</v>
      </c>
      <c r="V447">
        <f t="shared" si="51"/>
        <v>0</v>
      </c>
      <c r="W447">
        <f t="shared" si="51"/>
        <v>0</v>
      </c>
      <c r="X447">
        <f t="shared" si="51"/>
        <v>0</v>
      </c>
      <c r="Y447">
        <f t="shared" si="51"/>
        <v>0</v>
      </c>
      <c r="Z447">
        <f t="shared" si="51"/>
        <v>0</v>
      </c>
      <c r="AA447">
        <f t="shared" si="51"/>
        <v>0</v>
      </c>
      <c r="AB447">
        <f t="shared" si="51"/>
        <v>1</v>
      </c>
      <c r="AC447">
        <f t="shared" si="51"/>
        <v>0</v>
      </c>
      <c r="AD447">
        <f t="shared" si="51"/>
        <v>0</v>
      </c>
      <c r="AE447">
        <f t="shared" si="51"/>
        <v>0</v>
      </c>
      <c r="AF447">
        <f t="shared" si="51"/>
        <v>0</v>
      </c>
      <c r="AG447">
        <f t="shared" si="51"/>
        <v>0</v>
      </c>
      <c r="AH447">
        <f t="shared" si="51"/>
        <v>0</v>
      </c>
      <c r="AI447">
        <f t="shared" si="51"/>
        <v>1</v>
      </c>
      <c r="AJ447">
        <f t="shared" si="51"/>
        <v>0</v>
      </c>
      <c r="AK447">
        <f t="shared" si="51"/>
        <v>0</v>
      </c>
      <c r="AL447">
        <f t="shared" si="51"/>
        <v>0</v>
      </c>
      <c r="AM447">
        <f t="shared" si="51"/>
        <v>1</v>
      </c>
      <c r="AN447">
        <f t="shared" si="51"/>
        <v>0</v>
      </c>
      <c r="AO447">
        <f t="shared" si="51"/>
        <v>1</v>
      </c>
      <c r="AP447">
        <f t="shared" si="51"/>
        <v>0</v>
      </c>
      <c r="AQ447">
        <f t="shared" si="51"/>
        <v>0</v>
      </c>
      <c r="AR447">
        <f t="shared" si="51"/>
        <v>0</v>
      </c>
      <c r="AS447">
        <f t="shared" si="51"/>
        <v>0</v>
      </c>
      <c r="AT447">
        <f t="shared" si="51"/>
        <v>0</v>
      </c>
      <c r="AU447">
        <f t="shared" si="51"/>
        <v>0</v>
      </c>
      <c r="AV447">
        <f t="shared" si="51"/>
        <v>0</v>
      </c>
      <c r="AW447">
        <f t="shared" si="51"/>
        <v>0</v>
      </c>
      <c r="AX447">
        <f t="shared" si="51"/>
        <v>0</v>
      </c>
      <c r="AY447">
        <f t="shared" si="51"/>
        <v>0</v>
      </c>
      <c r="AZ447">
        <f t="shared" si="51"/>
        <v>0</v>
      </c>
      <c r="BA447">
        <f t="shared" si="51"/>
        <v>0</v>
      </c>
      <c r="BB447">
        <f t="shared" si="51"/>
        <v>0</v>
      </c>
      <c r="BC447">
        <f t="shared" si="51"/>
        <v>0</v>
      </c>
      <c r="BD447">
        <f t="shared" si="51"/>
        <v>0</v>
      </c>
      <c r="BE447">
        <f t="shared" si="51"/>
        <v>0</v>
      </c>
      <c r="BF447">
        <f t="shared" si="51"/>
        <v>0</v>
      </c>
      <c r="BG447">
        <f t="shared" si="51"/>
        <v>0</v>
      </c>
      <c r="BH447">
        <f t="shared" si="51"/>
        <v>0</v>
      </c>
      <c r="BI447">
        <f t="shared" si="51"/>
        <v>0</v>
      </c>
      <c r="BJ447">
        <f t="shared" si="51"/>
        <v>0</v>
      </c>
      <c r="BK447">
        <f t="shared" si="51"/>
        <v>0</v>
      </c>
      <c r="BL447">
        <f t="shared" si="51"/>
        <v>0</v>
      </c>
      <c r="BM447">
        <f t="shared" si="51"/>
        <v>0</v>
      </c>
      <c r="BN447">
        <f t="shared" si="51"/>
        <v>0</v>
      </c>
      <c r="BO447">
        <f t="shared" si="51"/>
        <v>1</v>
      </c>
      <c r="BP447">
        <f t="shared" si="52"/>
        <v>0</v>
      </c>
      <c r="BQ447">
        <f t="shared" si="52"/>
        <v>0</v>
      </c>
      <c r="BR447">
        <f t="shared" si="52"/>
        <v>0</v>
      </c>
      <c r="BS447">
        <f t="shared" si="52"/>
        <v>0</v>
      </c>
      <c r="BT447">
        <f t="shared" si="52"/>
        <v>0</v>
      </c>
      <c r="BU447">
        <f t="shared" si="52"/>
        <v>0</v>
      </c>
      <c r="BV447">
        <f t="shared" si="52"/>
        <v>0</v>
      </c>
      <c r="BW447">
        <f t="shared" si="52"/>
        <v>0</v>
      </c>
      <c r="BX447">
        <f t="shared" si="52"/>
        <v>0</v>
      </c>
      <c r="BY447">
        <f t="shared" si="52"/>
        <v>0</v>
      </c>
      <c r="BZ447">
        <f t="shared" si="52"/>
        <v>0</v>
      </c>
      <c r="CA447">
        <f t="shared" si="52"/>
        <v>0</v>
      </c>
      <c r="CB447">
        <f t="shared" si="52"/>
        <v>0</v>
      </c>
    </row>
    <row r="448" spans="2:80" x14ac:dyDescent="0.2">
      <c r="B448">
        <v>189</v>
      </c>
      <c r="C448">
        <f t="shared" si="36"/>
        <v>1</v>
      </c>
      <c r="D448">
        <f t="shared" si="51"/>
        <v>1</v>
      </c>
      <c r="E448">
        <f t="shared" si="51"/>
        <v>0</v>
      </c>
      <c r="F448">
        <f t="shared" si="51"/>
        <v>0</v>
      </c>
      <c r="G448">
        <f t="shared" si="51"/>
        <v>1</v>
      </c>
      <c r="H448">
        <f t="shared" si="51"/>
        <v>1</v>
      </c>
      <c r="I448">
        <f t="shared" si="51"/>
        <v>0</v>
      </c>
      <c r="J448">
        <f t="shared" si="51"/>
        <v>0</v>
      </c>
      <c r="K448">
        <f t="shared" si="51"/>
        <v>0</v>
      </c>
      <c r="L448">
        <f t="shared" si="51"/>
        <v>0</v>
      </c>
      <c r="M448">
        <f t="shared" si="51"/>
        <v>0</v>
      </c>
      <c r="N448">
        <f t="shared" si="51"/>
        <v>0</v>
      </c>
      <c r="O448">
        <f t="shared" si="51"/>
        <v>0</v>
      </c>
      <c r="P448">
        <f t="shared" si="51"/>
        <v>0</v>
      </c>
      <c r="Q448">
        <f t="shared" si="51"/>
        <v>0</v>
      </c>
      <c r="R448">
        <f t="shared" si="51"/>
        <v>0</v>
      </c>
      <c r="S448">
        <f t="shared" si="51"/>
        <v>0</v>
      </c>
      <c r="T448">
        <f t="shared" si="51"/>
        <v>0</v>
      </c>
      <c r="U448">
        <f t="shared" si="51"/>
        <v>0</v>
      </c>
      <c r="V448">
        <f t="shared" si="51"/>
        <v>0</v>
      </c>
      <c r="W448">
        <f t="shared" si="51"/>
        <v>0</v>
      </c>
      <c r="X448">
        <f t="shared" si="51"/>
        <v>0</v>
      </c>
      <c r="Y448">
        <f t="shared" si="51"/>
        <v>0</v>
      </c>
      <c r="Z448">
        <f t="shared" si="51"/>
        <v>0</v>
      </c>
      <c r="AA448">
        <f t="shared" si="51"/>
        <v>0</v>
      </c>
      <c r="AB448">
        <f t="shared" si="51"/>
        <v>0</v>
      </c>
      <c r="AC448">
        <f t="shared" si="51"/>
        <v>1</v>
      </c>
      <c r="AD448">
        <f t="shared" si="51"/>
        <v>0</v>
      </c>
      <c r="AE448">
        <f t="shared" si="51"/>
        <v>0</v>
      </c>
      <c r="AF448">
        <f t="shared" si="51"/>
        <v>0</v>
      </c>
      <c r="AG448">
        <f t="shared" si="51"/>
        <v>0</v>
      </c>
      <c r="AH448">
        <f t="shared" si="51"/>
        <v>0</v>
      </c>
      <c r="AI448">
        <f t="shared" si="51"/>
        <v>1</v>
      </c>
      <c r="AJ448">
        <f t="shared" si="51"/>
        <v>0</v>
      </c>
      <c r="AK448">
        <f t="shared" si="51"/>
        <v>0</v>
      </c>
      <c r="AL448">
        <f t="shared" si="51"/>
        <v>0</v>
      </c>
      <c r="AM448">
        <f t="shared" si="51"/>
        <v>1</v>
      </c>
      <c r="AN448">
        <f t="shared" si="51"/>
        <v>0</v>
      </c>
      <c r="AO448">
        <f t="shared" si="51"/>
        <v>1</v>
      </c>
      <c r="AP448">
        <f t="shared" si="51"/>
        <v>0</v>
      </c>
      <c r="AQ448">
        <f t="shared" si="51"/>
        <v>0</v>
      </c>
      <c r="AR448">
        <f t="shared" si="51"/>
        <v>0</v>
      </c>
      <c r="AS448">
        <f t="shared" si="51"/>
        <v>0</v>
      </c>
      <c r="AT448">
        <f t="shared" si="51"/>
        <v>0</v>
      </c>
      <c r="AU448">
        <f t="shared" si="51"/>
        <v>0</v>
      </c>
      <c r="AV448">
        <f t="shared" si="51"/>
        <v>0</v>
      </c>
      <c r="AW448">
        <f t="shared" si="51"/>
        <v>0</v>
      </c>
      <c r="AX448">
        <f t="shared" si="51"/>
        <v>0</v>
      </c>
      <c r="AY448">
        <f t="shared" si="51"/>
        <v>0</v>
      </c>
      <c r="AZ448">
        <f t="shared" si="51"/>
        <v>0</v>
      </c>
      <c r="BA448">
        <f t="shared" si="51"/>
        <v>0</v>
      </c>
      <c r="BB448">
        <f t="shared" si="51"/>
        <v>0</v>
      </c>
      <c r="BC448">
        <f t="shared" si="51"/>
        <v>0</v>
      </c>
      <c r="BD448">
        <f t="shared" si="51"/>
        <v>0</v>
      </c>
      <c r="BE448">
        <f t="shared" si="51"/>
        <v>1</v>
      </c>
      <c r="BF448">
        <f t="shared" si="51"/>
        <v>1</v>
      </c>
      <c r="BG448">
        <f t="shared" si="51"/>
        <v>1</v>
      </c>
      <c r="BH448">
        <f t="shared" si="51"/>
        <v>0</v>
      </c>
      <c r="BI448">
        <f t="shared" si="51"/>
        <v>1</v>
      </c>
      <c r="BJ448">
        <f t="shared" si="51"/>
        <v>1</v>
      </c>
      <c r="BK448">
        <f t="shared" si="51"/>
        <v>0</v>
      </c>
      <c r="BL448">
        <f t="shared" si="51"/>
        <v>1</v>
      </c>
      <c r="BM448">
        <f t="shared" si="51"/>
        <v>0</v>
      </c>
      <c r="BN448">
        <f t="shared" si="51"/>
        <v>0</v>
      </c>
      <c r="BO448">
        <f t="shared" si="51"/>
        <v>1</v>
      </c>
      <c r="BP448">
        <f t="shared" si="52"/>
        <v>1</v>
      </c>
      <c r="BQ448">
        <f t="shared" si="52"/>
        <v>0</v>
      </c>
      <c r="BR448">
        <f t="shared" si="52"/>
        <v>0</v>
      </c>
      <c r="BS448">
        <f t="shared" si="52"/>
        <v>0</v>
      </c>
      <c r="BT448">
        <f t="shared" si="52"/>
        <v>0</v>
      </c>
      <c r="BU448">
        <f t="shared" si="52"/>
        <v>0</v>
      </c>
      <c r="BV448">
        <f t="shared" si="52"/>
        <v>0</v>
      </c>
      <c r="BW448">
        <f t="shared" si="52"/>
        <v>0</v>
      </c>
      <c r="BX448">
        <f t="shared" si="52"/>
        <v>0</v>
      </c>
      <c r="BY448">
        <f t="shared" si="52"/>
        <v>0</v>
      </c>
      <c r="BZ448">
        <f t="shared" si="52"/>
        <v>0</v>
      </c>
      <c r="CA448">
        <f t="shared" si="52"/>
        <v>0</v>
      </c>
      <c r="CB448">
        <f t="shared" si="52"/>
        <v>0</v>
      </c>
    </row>
    <row r="449" spans="2:80" x14ac:dyDescent="0.2">
      <c r="B449">
        <v>190</v>
      </c>
      <c r="C449">
        <f t="shared" si="36"/>
        <v>1</v>
      </c>
      <c r="D449">
        <f t="shared" si="51"/>
        <v>0</v>
      </c>
      <c r="E449">
        <f t="shared" si="51"/>
        <v>0</v>
      </c>
      <c r="F449">
        <f t="shared" si="51"/>
        <v>0</v>
      </c>
      <c r="G449">
        <f t="shared" si="51"/>
        <v>0</v>
      </c>
      <c r="H449">
        <f t="shared" si="51"/>
        <v>1</v>
      </c>
      <c r="I449">
        <f t="shared" ref="D449:BO453" si="53">IF(I196&gt;0,1,0)</f>
        <v>0</v>
      </c>
      <c r="J449">
        <f t="shared" si="53"/>
        <v>0</v>
      </c>
      <c r="K449">
        <f t="shared" si="53"/>
        <v>0</v>
      </c>
      <c r="L449">
        <f t="shared" si="53"/>
        <v>0</v>
      </c>
      <c r="M449">
        <f t="shared" si="53"/>
        <v>0</v>
      </c>
      <c r="N449">
        <f t="shared" si="53"/>
        <v>0</v>
      </c>
      <c r="O449">
        <f t="shared" si="53"/>
        <v>0</v>
      </c>
      <c r="P449">
        <f t="shared" si="53"/>
        <v>0</v>
      </c>
      <c r="Q449">
        <f t="shared" si="53"/>
        <v>0</v>
      </c>
      <c r="R449">
        <f t="shared" si="53"/>
        <v>0</v>
      </c>
      <c r="S449">
        <f t="shared" si="51"/>
        <v>0</v>
      </c>
      <c r="T449">
        <f t="shared" si="51"/>
        <v>0</v>
      </c>
      <c r="U449">
        <f t="shared" si="51"/>
        <v>0</v>
      </c>
      <c r="V449">
        <f t="shared" si="51"/>
        <v>0</v>
      </c>
      <c r="W449">
        <f t="shared" si="51"/>
        <v>0</v>
      </c>
      <c r="X449">
        <f t="shared" si="51"/>
        <v>0</v>
      </c>
      <c r="Y449">
        <f t="shared" si="51"/>
        <v>0</v>
      </c>
      <c r="Z449">
        <f t="shared" si="51"/>
        <v>0</v>
      </c>
      <c r="AA449">
        <f t="shared" si="51"/>
        <v>0</v>
      </c>
      <c r="AB449">
        <f t="shared" si="51"/>
        <v>1</v>
      </c>
      <c r="AC449">
        <f t="shared" si="51"/>
        <v>1</v>
      </c>
      <c r="AD449">
        <f t="shared" si="51"/>
        <v>0</v>
      </c>
      <c r="AE449">
        <f t="shared" si="51"/>
        <v>0</v>
      </c>
      <c r="AF449">
        <f t="shared" si="51"/>
        <v>0</v>
      </c>
      <c r="AG449">
        <f t="shared" si="51"/>
        <v>0</v>
      </c>
      <c r="AH449">
        <f t="shared" si="51"/>
        <v>1</v>
      </c>
      <c r="AI449">
        <f t="shared" si="51"/>
        <v>0</v>
      </c>
      <c r="AJ449">
        <f t="shared" si="51"/>
        <v>0</v>
      </c>
      <c r="AK449">
        <f t="shared" si="51"/>
        <v>0</v>
      </c>
      <c r="AL449">
        <f t="shared" si="51"/>
        <v>0</v>
      </c>
      <c r="AM449">
        <f t="shared" si="51"/>
        <v>1</v>
      </c>
      <c r="AN449">
        <f t="shared" si="51"/>
        <v>0</v>
      </c>
      <c r="AO449">
        <f t="shared" si="51"/>
        <v>1</v>
      </c>
      <c r="AP449">
        <f t="shared" si="51"/>
        <v>0</v>
      </c>
      <c r="AQ449">
        <f t="shared" si="51"/>
        <v>0</v>
      </c>
      <c r="AR449">
        <f t="shared" si="51"/>
        <v>0</v>
      </c>
      <c r="AS449">
        <f t="shared" si="51"/>
        <v>0</v>
      </c>
      <c r="AT449">
        <f t="shared" si="51"/>
        <v>0</v>
      </c>
      <c r="AU449">
        <f t="shared" si="51"/>
        <v>0</v>
      </c>
      <c r="AV449">
        <f t="shared" si="51"/>
        <v>0</v>
      </c>
      <c r="AW449">
        <f t="shared" si="51"/>
        <v>0</v>
      </c>
      <c r="AX449">
        <f t="shared" si="51"/>
        <v>0</v>
      </c>
      <c r="AY449">
        <f t="shared" si="51"/>
        <v>0</v>
      </c>
      <c r="AZ449">
        <f t="shared" si="51"/>
        <v>0</v>
      </c>
      <c r="BA449">
        <f t="shared" si="51"/>
        <v>0</v>
      </c>
      <c r="BB449">
        <f t="shared" si="51"/>
        <v>0</v>
      </c>
      <c r="BC449">
        <f t="shared" si="51"/>
        <v>0</v>
      </c>
      <c r="BD449">
        <f t="shared" si="51"/>
        <v>1</v>
      </c>
      <c r="BE449">
        <f t="shared" si="51"/>
        <v>0</v>
      </c>
      <c r="BF449">
        <f t="shared" si="51"/>
        <v>1</v>
      </c>
      <c r="BG449">
        <f t="shared" si="51"/>
        <v>0</v>
      </c>
      <c r="BH449">
        <f t="shared" si="51"/>
        <v>0</v>
      </c>
      <c r="BI449">
        <f t="shared" si="51"/>
        <v>1</v>
      </c>
      <c r="BJ449">
        <f t="shared" si="51"/>
        <v>0</v>
      </c>
      <c r="BK449">
        <f t="shared" si="51"/>
        <v>0</v>
      </c>
      <c r="BL449">
        <f t="shared" si="51"/>
        <v>0</v>
      </c>
      <c r="BM449">
        <f t="shared" si="51"/>
        <v>1</v>
      </c>
      <c r="BN449">
        <f t="shared" si="51"/>
        <v>0</v>
      </c>
      <c r="BO449">
        <f t="shared" ref="BO449:BT452" si="54">IF(BO196&gt;0,1,0)</f>
        <v>1</v>
      </c>
      <c r="BP449">
        <f t="shared" si="54"/>
        <v>0</v>
      </c>
      <c r="BQ449">
        <f t="shared" si="54"/>
        <v>0</v>
      </c>
      <c r="BR449">
        <f t="shared" si="54"/>
        <v>0</v>
      </c>
      <c r="BS449">
        <f t="shared" si="54"/>
        <v>0</v>
      </c>
      <c r="BT449">
        <f t="shared" si="54"/>
        <v>0</v>
      </c>
      <c r="BU449">
        <f t="shared" si="52"/>
        <v>0</v>
      </c>
      <c r="BV449">
        <f t="shared" si="52"/>
        <v>0</v>
      </c>
      <c r="BW449">
        <f t="shared" si="52"/>
        <v>0</v>
      </c>
      <c r="BX449">
        <f t="shared" si="52"/>
        <v>0</v>
      </c>
      <c r="BY449">
        <f t="shared" si="52"/>
        <v>0</v>
      </c>
      <c r="BZ449">
        <f t="shared" si="52"/>
        <v>0</v>
      </c>
      <c r="CA449">
        <f t="shared" si="52"/>
        <v>0</v>
      </c>
      <c r="CB449">
        <f t="shared" si="52"/>
        <v>0</v>
      </c>
    </row>
    <row r="450" spans="2:80" x14ac:dyDescent="0.2">
      <c r="B450">
        <v>191</v>
      </c>
      <c r="C450">
        <f t="shared" si="36"/>
        <v>0</v>
      </c>
      <c r="D450">
        <f t="shared" si="53"/>
        <v>0</v>
      </c>
      <c r="E450">
        <f t="shared" si="53"/>
        <v>0</v>
      </c>
      <c r="F450">
        <f t="shared" si="53"/>
        <v>0</v>
      </c>
      <c r="G450">
        <f t="shared" si="53"/>
        <v>0</v>
      </c>
      <c r="H450">
        <f t="shared" si="53"/>
        <v>1</v>
      </c>
      <c r="I450">
        <f t="shared" si="53"/>
        <v>0</v>
      </c>
      <c r="J450">
        <f t="shared" si="53"/>
        <v>0</v>
      </c>
      <c r="K450">
        <f t="shared" si="53"/>
        <v>0</v>
      </c>
      <c r="L450">
        <f t="shared" si="53"/>
        <v>0</v>
      </c>
      <c r="M450">
        <f t="shared" si="53"/>
        <v>0</v>
      </c>
      <c r="N450">
        <f t="shared" si="53"/>
        <v>0</v>
      </c>
      <c r="O450">
        <f t="shared" si="53"/>
        <v>0</v>
      </c>
      <c r="P450">
        <f t="shared" si="53"/>
        <v>0</v>
      </c>
      <c r="Q450">
        <f t="shared" si="53"/>
        <v>0</v>
      </c>
      <c r="R450">
        <f t="shared" si="53"/>
        <v>0</v>
      </c>
      <c r="S450">
        <f t="shared" si="53"/>
        <v>0</v>
      </c>
      <c r="T450">
        <f t="shared" si="53"/>
        <v>0</v>
      </c>
      <c r="U450">
        <f t="shared" si="53"/>
        <v>0</v>
      </c>
      <c r="V450">
        <f t="shared" si="53"/>
        <v>0</v>
      </c>
      <c r="W450">
        <f t="shared" si="53"/>
        <v>0</v>
      </c>
      <c r="X450">
        <f t="shared" si="53"/>
        <v>0</v>
      </c>
      <c r="Y450">
        <f t="shared" si="53"/>
        <v>0</v>
      </c>
      <c r="Z450">
        <f t="shared" si="53"/>
        <v>0</v>
      </c>
      <c r="AA450">
        <f t="shared" si="53"/>
        <v>0</v>
      </c>
      <c r="AB450">
        <f t="shared" si="53"/>
        <v>0</v>
      </c>
      <c r="AC450">
        <f t="shared" si="53"/>
        <v>0</v>
      </c>
      <c r="AD450">
        <f t="shared" si="53"/>
        <v>0</v>
      </c>
      <c r="AE450">
        <f t="shared" si="53"/>
        <v>0</v>
      </c>
      <c r="AF450">
        <f t="shared" si="53"/>
        <v>0</v>
      </c>
      <c r="AG450">
        <f t="shared" si="53"/>
        <v>0</v>
      </c>
      <c r="AH450">
        <f t="shared" si="53"/>
        <v>0</v>
      </c>
      <c r="AI450">
        <f t="shared" si="53"/>
        <v>1</v>
      </c>
      <c r="AJ450">
        <f t="shared" si="53"/>
        <v>1</v>
      </c>
      <c r="AK450">
        <f t="shared" si="53"/>
        <v>0</v>
      </c>
      <c r="AL450">
        <f t="shared" si="53"/>
        <v>0</v>
      </c>
      <c r="AM450">
        <f t="shared" si="53"/>
        <v>1</v>
      </c>
      <c r="AN450">
        <f t="shared" si="53"/>
        <v>0</v>
      </c>
      <c r="AO450">
        <f t="shared" si="53"/>
        <v>0</v>
      </c>
      <c r="AP450">
        <f t="shared" si="53"/>
        <v>0</v>
      </c>
      <c r="AQ450">
        <f t="shared" si="53"/>
        <v>0</v>
      </c>
      <c r="AR450">
        <f t="shared" si="53"/>
        <v>0</v>
      </c>
      <c r="AS450">
        <f t="shared" si="53"/>
        <v>0</v>
      </c>
      <c r="AT450">
        <f t="shared" si="53"/>
        <v>0</v>
      </c>
      <c r="AU450">
        <f t="shared" si="53"/>
        <v>0</v>
      </c>
      <c r="AV450">
        <f t="shared" si="53"/>
        <v>0</v>
      </c>
      <c r="AW450">
        <f t="shared" si="53"/>
        <v>0</v>
      </c>
      <c r="AX450">
        <f t="shared" si="53"/>
        <v>0</v>
      </c>
      <c r="AY450">
        <f t="shared" si="53"/>
        <v>0</v>
      </c>
      <c r="AZ450">
        <f t="shared" si="53"/>
        <v>0</v>
      </c>
      <c r="BA450">
        <f t="shared" si="53"/>
        <v>0</v>
      </c>
      <c r="BB450">
        <f t="shared" si="53"/>
        <v>0</v>
      </c>
      <c r="BC450">
        <f t="shared" si="53"/>
        <v>0</v>
      </c>
      <c r="BD450">
        <f t="shared" si="53"/>
        <v>0</v>
      </c>
      <c r="BE450">
        <f t="shared" si="53"/>
        <v>0</v>
      </c>
      <c r="BF450">
        <f t="shared" si="53"/>
        <v>0</v>
      </c>
      <c r="BG450">
        <f t="shared" si="53"/>
        <v>0</v>
      </c>
      <c r="BH450">
        <f t="shared" si="53"/>
        <v>0</v>
      </c>
      <c r="BI450">
        <f t="shared" si="53"/>
        <v>0</v>
      </c>
      <c r="BJ450">
        <f t="shared" si="53"/>
        <v>0</v>
      </c>
      <c r="BK450">
        <f t="shared" si="53"/>
        <v>0</v>
      </c>
      <c r="BL450">
        <f t="shared" si="53"/>
        <v>0</v>
      </c>
      <c r="BM450">
        <f t="shared" si="53"/>
        <v>0</v>
      </c>
      <c r="BN450">
        <f t="shared" si="53"/>
        <v>0</v>
      </c>
      <c r="BO450">
        <f t="shared" si="53"/>
        <v>1</v>
      </c>
      <c r="BP450">
        <f t="shared" si="54"/>
        <v>0</v>
      </c>
      <c r="BQ450">
        <f t="shared" si="54"/>
        <v>0</v>
      </c>
      <c r="BR450">
        <f t="shared" si="54"/>
        <v>0</v>
      </c>
      <c r="BS450">
        <f t="shared" si="54"/>
        <v>0</v>
      </c>
      <c r="BT450">
        <f t="shared" si="54"/>
        <v>0</v>
      </c>
      <c r="BU450">
        <f t="shared" si="52"/>
        <v>0</v>
      </c>
      <c r="BV450">
        <f t="shared" si="52"/>
        <v>0</v>
      </c>
      <c r="BW450">
        <f t="shared" si="52"/>
        <v>0</v>
      </c>
      <c r="BX450">
        <f t="shared" si="52"/>
        <v>0</v>
      </c>
      <c r="BY450">
        <f t="shared" si="52"/>
        <v>0</v>
      </c>
      <c r="BZ450">
        <f t="shared" si="52"/>
        <v>0</v>
      </c>
      <c r="CA450">
        <f t="shared" si="52"/>
        <v>0</v>
      </c>
      <c r="CB450">
        <f t="shared" si="52"/>
        <v>0</v>
      </c>
    </row>
    <row r="451" spans="2:80" x14ac:dyDescent="0.2">
      <c r="B451">
        <v>192</v>
      </c>
      <c r="C451">
        <f t="shared" si="36"/>
        <v>0</v>
      </c>
      <c r="D451">
        <f t="shared" si="53"/>
        <v>1</v>
      </c>
      <c r="E451">
        <f t="shared" si="53"/>
        <v>0</v>
      </c>
      <c r="F451">
        <f t="shared" si="53"/>
        <v>0</v>
      </c>
      <c r="G451">
        <f t="shared" si="53"/>
        <v>0</v>
      </c>
      <c r="H451">
        <f t="shared" si="53"/>
        <v>1</v>
      </c>
      <c r="I451">
        <f t="shared" si="53"/>
        <v>0</v>
      </c>
      <c r="J451">
        <f t="shared" si="53"/>
        <v>0</v>
      </c>
      <c r="K451">
        <f t="shared" si="53"/>
        <v>0</v>
      </c>
      <c r="L451">
        <f t="shared" si="53"/>
        <v>0</v>
      </c>
      <c r="M451">
        <f t="shared" si="53"/>
        <v>0</v>
      </c>
      <c r="N451">
        <f t="shared" si="53"/>
        <v>0</v>
      </c>
      <c r="O451">
        <f t="shared" si="53"/>
        <v>0</v>
      </c>
      <c r="P451">
        <f t="shared" si="53"/>
        <v>0</v>
      </c>
      <c r="Q451">
        <f t="shared" si="53"/>
        <v>0</v>
      </c>
      <c r="R451">
        <f t="shared" si="53"/>
        <v>0</v>
      </c>
      <c r="S451">
        <f t="shared" si="53"/>
        <v>0</v>
      </c>
      <c r="T451">
        <f t="shared" si="53"/>
        <v>0</v>
      </c>
      <c r="U451">
        <f t="shared" si="53"/>
        <v>0</v>
      </c>
      <c r="V451">
        <f t="shared" si="53"/>
        <v>0</v>
      </c>
      <c r="W451">
        <f t="shared" si="53"/>
        <v>0</v>
      </c>
      <c r="X451">
        <f t="shared" si="53"/>
        <v>0</v>
      </c>
      <c r="Y451">
        <f t="shared" si="53"/>
        <v>0</v>
      </c>
      <c r="Z451">
        <f t="shared" si="53"/>
        <v>0</v>
      </c>
      <c r="AA451">
        <f t="shared" si="53"/>
        <v>0</v>
      </c>
      <c r="AB451">
        <f t="shared" si="53"/>
        <v>1</v>
      </c>
      <c r="AC451">
        <f t="shared" si="53"/>
        <v>1</v>
      </c>
      <c r="AD451">
        <f t="shared" si="53"/>
        <v>0</v>
      </c>
      <c r="AE451">
        <f t="shared" si="53"/>
        <v>1</v>
      </c>
      <c r="AF451">
        <f t="shared" si="53"/>
        <v>0</v>
      </c>
      <c r="AG451">
        <f t="shared" si="53"/>
        <v>1</v>
      </c>
      <c r="AH451">
        <f t="shared" si="53"/>
        <v>1</v>
      </c>
      <c r="AI451">
        <f t="shared" si="53"/>
        <v>1</v>
      </c>
      <c r="AJ451">
        <f t="shared" si="53"/>
        <v>1</v>
      </c>
      <c r="AK451">
        <f t="shared" si="53"/>
        <v>0</v>
      </c>
      <c r="AL451">
        <f t="shared" si="53"/>
        <v>0</v>
      </c>
      <c r="AM451">
        <f t="shared" si="53"/>
        <v>1</v>
      </c>
      <c r="AN451">
        <f t="shared" si="53"/>
        <v>0</v>
      </c>
      <c r="AO451">
        <f t="shared" si="53"/>
        <v>0</v>
      </c>
      <c r="AP451">
        <f t="shared" si="53"/>
        <v>0</v>
      </c>
      <c r="AQ451">
        <f t="shared" si="53"/>
        <v>0</v>
      </c>
      <c r="AR451">
        <f t="shared" si="53"/>
        <v>1</v>
      </c>
      <c r="AS451">
        <f t="shared" si="53"/>
        <v>0</v>
      </c>
      <c r="AT451">
        <f t="shared" si="53"/>
        <v>0</v>
      </c>
      <c r="AU451">
        <f t="shared" si="53"/>
        <v>0</v>
      </c>
      <c r="AV451">
        <f t="shared" si="53"/>
        <v>0</v>
      </c>
      <c r="AW451">
        <f t="shared" si="53"/>
        <v>0</v>
      </c>
      <c r="AX451">
        <f t="shared" si="53"/>
        <v>0</v>
      </c>
      <c r="AY451">
        <f t="shared" si="53"/>
        <v>0</v>
      </c>
      <c r="AZ451">
        <f t="shared" si="53"/>
        <v>0</v>
      </c>
      <c r="BA451">
        <f t="shared" si="53"/>
        <v>0</v>
      </c>
      <c r="BB451">
        <f t="shared" si="53"/>
        <v>0</v>
      </c>
      <c r="BC451">
        <f t="shared" si="53"/>
        <v>0</v>
      </c>
      <c r="BD451">
        <f t="shared" si="53"/>
        <v>0</v>
      </c>
      <c r="BE451">
        <f t="shared" si="53"/>
        <v>0</v>
      </c>
      <c r="BF451">
        <f t="shared" si="53"/>
        <v>0</v>
      </c>
      <c r="BG451">
        <f t="shared" si="53"/>
        <v>0</v>
      </c>
      <c r="BH451">
        <f t="shared" si="53"/>
        <v>0</v>
      </c>
      <c r="BI451">
        <f t="shared" si="53"/>
        <v>1</v>
      </c>
      <c r="BJ451">
        <f t="shared" si="53"/>
        <v>0</v>
      </c>
      <c r="BK451">
        <f t="shared" si="53"/>
        <v>0</v>
      </c>
      <c r="BL451">
        <f t="shared" si="53"/>
        <v>0</v>
      </c>
      <c r="BM451">
        <f t="shared" si="53"/>
        <v>0</v>
      </c>
      <c r="BN451">
        <f t="shared" si="53"/>
        <v>0</v>
      </c>
      <c r="BO451">
        <f t="shared" si="53"/>
        <v>1</v>
      </c>
      <c r="BP451">
        <f t="shared" si="54"/>
        <v>0</v>
      </c>
      <c r="BQ451">
        <f t="shared" si="54"/>
        <v>0</v>
      </c>
      <c r="BR451">
        <f t="shared" si="54"/>
        <v>0</v>
      </c>
      <c r="BS451">
        <f t="shared" si="54"/>
        <v>0</v>
      </c>
      <c r="BT451">
        <f t="shared" si="54"/>
        <v>0</v>
      </c>
      <c r="BU451">
        <f t="shared" si="52"/>
        <v>0</v>
      </c>
      <c r="BV451">
        <f t="shared" si="52"/>
        <v>0</v>
      </c>
      <c r="BW451">
        <f t="shared" si="52"/>
        <v>0</v>
      </c>
      <c r="BX451">
        <f t="shared" si="52"/>
        <v>0</v>
      </c>
      <c r="BY451">
        <f t="shared" si="52"/>
        <v>0</v>
      </c>
      <c r="BZ451">
        <f t="shared" si="52"/>
        <v>0</v>
      </c>
      <c r="CA451">
        <f t="shared" si="52"/>
        <v>0</v>
      </c>
      <c r="CB451">
        <f t="shared" si="52"/>
        <v>0</v>
      </c>
    </row>
    <row r="452" spans="2:80" x14ac:dyDescent="0.2">
      <c r="B452">
        <v>193</v>
      </c>
      <c r="C452">
        <f t="shared" si="36"/>
        <v>0</v>
      </c>
      <c r="D452">
        <f t="shared" si="53"/>
        <v>0</v>
      </c>
      <c r="E452">
        <f t="shared" si="53"/>
        <v>0</v>
      </c>
      <c r="F452">
        <f t="shared" si="53"/>
        <v>0</v>
      </c>
      <c r="G452">
        <f t="shared" si="53"/>
        <v>0</v>
      </c>
      <c r="H452">
        <f t="shared" si="53"/>
        <v>1</v>
      </c>
      <c r="I452">
        <f t="shared" si="53"/>
        <v>0</v>
      </c>
      <c r="J452">
        <f t="shared" si="53"/>
        <v>0</v>
      </c>
      <c r="K452">
        <f t="shared" si="53"/>
        <v>0</v>
      </c>
      <c r="L452">
        <f t="shared" si="53"/>
        <v>0</v>
      </c>
      <c r="M452">
        <f t="shared" si="53"/>
        <v>0</v>
      </c>
      <c r="N452">
        <f t="shared" si="53"/>
        <v>0</v>
      </c>
      <c r="O452">
        <f t="shared" si="53"/>
        <v>0</v>
      </c>
      <c r="P452">
        <f t="shared" si="53"/>
        <v>0</v>
      </c>
      <c r="Q452">
        <f t="shared" si="53"/>
        <v>0</v>
      </c>
      <c r="R452">
        <f t="shared" si="53"/>
        <v>0</v>
      </c>
      <c r="S452">
        <f t="shared" si="53"/>
        <v>0</v>
      </c>
      <c r="T452">
        <f t="shared" si="53"/>
        <v>0</v>
      </c>
      <c r="U452">
        <f t="shared" si="53"/>
        <v>0</v>
      </c>
      <c r="V452">
        <f t="shared" si="53"/>
        <v>0</v>
      </c>
      <c r="W452">
        <f t="shared" si="53"/>
        <v>0</v>
      </c>
      <c r="X452">
        <f t="shared" si="53"/>
        <v>0</v>
      </c>
      <c r="Y452">
        <f t="shared" si="53"/>
        <v>0</v>
      </c>
      <c r="Z452">
        <f t="shared" si="53"/>
        <v>0</v>
      </c>
      <c r="AA452">
        <f t="shared" si="53"/>
        <v>0</v>
      </c>
      <c r="AB452">
        <f t="shared" si="53"/>
        <v>1</v>
      </c>
      <c r="AC452">
        <f t="shared" si="53"/>
        <v>0</v>
      </c>
      <c r="AD452">
        <f t="shared" si="53"/>
        <v>0</v>
      </c>
      <c r="AE452">
        <f t="shared" si="53"/>
        <v>0</v>
      </c>
      <c r="AF452">
        <f t="shared" si="53"/>
        <v>0</v>
      </c>
      <c r="AG452">
        <f t="shared" si="53"/>
        <v>0</v>
      </c>
      <c r="AH452">
        <f t="shared" si="53"/>
        <v>0</v>
      </c>
      <c r="AI452">
        <f t="shared" si="53"/>
        <v>0</v>
      </c>
      <c r="AJ452">
        <f t="shared" si="53"/>
        <v>1</v>
      </c>
      <c r="AK452">
        <f t="shared" si="53"/>
        <v>0</v>
      </c>
      <c r="AL452">
        <f t="shared" si="53"/>
        <v>0</v>
      </c>
      <c r="AM452">
        <f t="shared" si="53"/>
        <v>1</v>
      </c>
      <c r="AN452">
        <f t="shared" si="53"/>
        <v>0</v>
      </c>
      <c r="AO452">
        <f t="shared" si="53"/>
        <v>1</v>
      </c>
      <c r="AP452">
        <f t="shared" si="53"/>
        <v>0</v>
      </c>
      <c r="AQ452">
        <f t="shared" si="53"/>
        <v>0</v>
      </c>
      <c r="AR452">
        <f t="shared" si="53"/>
        <v>0</v>
      </c>
      <c r="AS452">
        <f t="shared" si="53"/>
        <v>0</v>
      </c>
      <c r="AT452">
        <f t="shared" si="53"/>
        <v>0</v>
      </c>
      <c r="AU452">
        <f t="shared" si="53"/>
        <v>0</v>
      </c>
      <c r="AV452">
        <f t="shared" si="53"/>
        <v>0</v>
      </c>
      <c r="AW452">
        <f t="shared" si="53"/>
        <v>0</v>
      </c>
      <c r="AX452">
        <f t="shared" si="53"/>
        <v>0</v>
      </c>
      <c r="AY452">
        <f t="shared" si="53"/>
        <v>0</v>
      </c>
      <c r="AZ452">
        <f t="shared" si="53"/>
        <v>0</v>
      </c>
      <c r="BA452">
        <f t="shared" si="53"/>
        <v>0</v>
      </c>
      <c r="BB452">
        <f t="shared" si="53"/>
        <v>0</v>
      </c>
      <c r="BC452">
        <f t="shared" si="53"/>
        <v>0</v>
      </c>
      <c r="BD452">
        <f t="shared" si="53"/>
        <v>0</v>
      </c>
      <c r="BE452">
        <f t="shared" si="53"/>
        <v>1</v>
      </c>
      <c r="BF452">
        <f t="shared" si="53"/>
        <v>1</v>
      </c>
      <c r="BG452">
        <f t="shared" si="53"/>
        <v>0</v>
      </c>
      <c r="BH452">
        <f t="shared" si="53"/>
        <v>1</v>
      </c>
      <c r="BI452">
        <f t="shared" si="53"/>
        <v>1</v>
      </c>
      <c r="BJ452">
        <f t="shared" si="53"/>
        <v>0</v>
      </c>
      <c r="BK452">
        <f t="shared" si="53"/>
        <v>0</v>
      </c>
      <c r="BL452">
        <f t="shared" si="53"/>
        <v>0</v>
      </c>
      <c r="BM452">
        <f t="shared" si="53"/>
        <v>0</v>
      </c>
      <c r="BN452">
        <f t="shared" si="53"/>
        <v>0</v>
      </c>
      <c r="BO452">
        <f t="shared" si="53"/>
        <v>1</v>
      </c>
      <c r="BP452">
        <f t="shared" si="54"/>
        <v>0</v>
      </c>
      <c r="BQ452">
        <f t="shared" si="54"/>
        <v>0</v>
      </c>
      <c r="BR452">
        <f t="shared" si="54"/>
        <v>0</v>
      </c>
      <c r="BS452">
        <f t="shared" si="54"/>
        <v>0</v>
      </c>
      <c r="BT452">
        <f t="shared" si="54"/>
        <v>0</v>
      </c>
      <c r="BU452">
        <f t="shared" si="52"/>
        <v>0</v>
      </c>
      <c r="BV452">
        <f t="shared" si="52"/>
        <v>0</v>
      </c>
      <c r="BW452">
        <f t="shared" si="52"/>
        <v>0</v>
      </c>
      <c r="BX452">
        <f t="shared" si="52"/>
        <v>0</v>
      </c>
      <c r="BY452">
        <f t="shared" si="52"/>
        <v>0</v>
      </c>
      <c r="BZ452">
        <f t="shared" si="52"/>
        <v>0</v>
      </c>
      <c r="CA452">
        <f t="shared" si="52"/>
        <v>0</v>
      </c>
      <c r="CB452">
        <f t="shared" si="52"/>
        <v>0</v>
      </c>
    </row>
    <row r="453" spans="2:80" x14ac:dyDescent="0.2">
      <c r="B453">
        <v>194</v>
      </c>
      <c r="C453">
        <f t="shared" si="36"/>
        <v>1</v>
      </c>
      <c r="D453">
        <f t="shared" si="53"/>
        <v>0</v>
      </c>
      <c r="E453">
        <f t="shared" si="53"/>
        <v>0</v>
      </c>
      <c r="F453">
        <f t="shared" si="53"/>
        <v>0</v>
      </c>
      <c r="G453">
        <f t="shared" si="53"/>
        <v>0</v>
      </c>
      <c r="H453">
        <f t="shared" si="53"/>
        <v>1</v>
      </c>
      <c r="I453">
        <f t="shared" ref="D453:BO457" si="55">IF(I200&gt;0,1,0)</f>
        <v>0</v>
      </c>
      <c r="J453">
        <f t="shared" si="55"/>
        <v>0</v>
      </c>
      <c r="K453">
        <f t="shared" si="55"/>
        <v>0</v>
      </c>
      <c r="L453">
        <f t="shared" si="55"/>
        <v>1</v>
      </c>
      <c r="M453">
        <f t="shared" si="55"/>
        <v>0</v>
      </c>
      <c r="N453">
        <f t="shared" si="55"/>
        <v>0</v>
      </c>
      <c r="O453">
        <f t="shared" si="55"/>
        <v>0</v>
      </c>
      <c r="P453">
        <f t="shared" si="55"/>
        <v>0</v>
      </c>
      <c r="Q453">
        <f t="shared" si="55"/>
        <v>0</v>
      </c>
      <c r="R453">
        <f t="shared" si="55"/>
        <v>0</v>
      </c>
      <c r="S453">
        <f t="shared" si="53"/>
        <v>0</v>
      </c>
      <c r="T453">
        <f t="shared" si="53"/>
        <v>0</v>
      </c>
      <c r="U453">
        <f t="shared" si="53"/>
        <v>0</v>
      </c>
      <c r="V453">
        <f t="shared" si="53"/>
        <v>0</v>
      </c>
      <c r="W453">
        <f t="shared" si="53"/>
        <v>0</v>
      </c>
      <c r="X453">
        <f t="shared" si="53"/>
        <v>0</v>
      </c>
      <c r="Y453">
        <f t="shared" si="53"/>
        <v>0</v>
      </c>
      <c r="Z453">
        <f t="shared" si="53"/>
        <v>0</v>
      </c>
      <c r="AA453">
        <f t="shared" si="53"/>
        <v>0</v>
      </c>
      <c r="AB453">
        <f t="shared" si="53"/>
        <v>0</v>
      </c>
      <c r="AC453">
        <f t="shared" si="53"/>
        <v>0</v>
      </c>
      <c r="AD453">
        <f t="shared" si="53"/>
        <v>0</v>
      </c>
      <c r="AE453">
        <f t="shared" si="53"/>
        <v>0</v>
      </c>
      <c r="AF453">
        <f t="shared" si="53"/>
        <v>0</v>
      </c>
      <c r="AG453">
        <f t="shared" si="53"/>
        <v>0</v>
      </c>
      <c r="AH453">
        <f t="shared" si="53"/>
        <v>0</v>
      </c>
      <c r="AI453">
        <f t="shared" si="53"/>
        <v>1</v>
      </c>
      <c r="AJ453">
        <f t="shared" si="53"/>
        <v>1</v>
      </c>
      <c r="AK453">
        <f t="shared" si="53"/>
        <v>0</v>
      </c>
      <c r="AL453">
        <f t="shared" si="53"/>
        <v>0</v>
      </c>
      <c r="AM453">
        <f t="shared" si="53"/>
        <v>1</v>
      </c>
      <c r="AN453">
        <f t="shared" si="53"/>
        <v>0</v>
      </c>
      <c r="AO453">
        <f t="shared" si="53"/>
        <v>1</v>
      </c>
      <c r="AP453">
        <f t="shared" si="53"/>
        <v>0</v>
      </c>
      <c r="AQ453">
        <f t="shared" si="53"/>
        <v>0</v>
      </c>
      <c r="AR453">
        <f t="shared" si="53"/>
        <v>0</v>
      </c>
      <c r="AS453">
        <f t="shared" si="53"/>
        <v>0</v>
      </c>
      <c r="AT453">
        <f t="shared" si="53"/>
        <v>0</v>
      </c>
      <c r="AU453">
        <f t="shared" si="53"/>
        <v>0</v>
      </c>
      <c r="AV453">
        <f t="shared" si="53"/>
        <v>0</v>
      </c>
      <c r="AW453">
        <f t="shared" si="53"/>
        <v>0</v>
      </c>
      <c r="AX453">
        <f t="shared" si="53"/>
        <v>0</v>
      </c>
      <c r="AY453">
        <f t="shared" si="53"/>
        <v>0</v>
      </c>
      <c r="AZ453">
        <f t="shared" si="53"/>
        <v>0</v>
      </c>
      <c r="BA453">
        <f t="shared" si="53"/>
        <v>0</v>
      </c>
      <c r="BB453">
        <f t="shared" si="53"/>
        <v>0</v>
      </c>
      <c r="BC453">
        <f t="shared" si="53"/>
        <v>0</v>
      </c>
      <c r="BD453">
        <f t="shared" si="53"/>
        <v>0</v>
      </c>
      <c r="BE453">
        <f t="shared" si="53"/>
        <v>0</v>
      </c>
      <c r="BF453">
        <f t="shared" si="53"/>
        <v>0</v>
      </c>
      <c r="BG453">
        <f t="shared" si="53"/>
        <v>0</v>
      </c>
      <c r="BH453">
        <f t="shared" si="53"/>
        <v>0</v>
      </c>
      <c r="BI453">
        <f t="shared" si="53"/>
        <v>1</v>
      </c>
      <c r="BJ453">
        <f t="shared" si="53"/>
        <v>0</v>
      </c>
      <c r="BK453">
        <f t="shared" si="53"/>
        <v>0</v>
      </c>
      <c r="BL453">
        <f t="shared" si="53"/>
        <v>0</v>
      </c>
      <c r="BM453">
        <f t="shared" si="53"/>
        <v>0</v>
      </c>
      <c r="BN453">
        <f t="shared" si="53"/>
        <v>0</v>
      </c>
      <c r="BO453">
        <f t="shared" ref="BO453:BT456" si="56">IF(BO200&gt;0,1,0)</f>
        <v>1</v>
      </c>
      <c r="BP453">
        <f t="shared" si="56"/>
        <v>0</v>
      </c>
      <c r="BQ453">
        <f t="shared" si="56"/>
        <v>0</v>
      </c>
      <c r="BR453">
        <f t="shared" si="56"/>
        <v>0</v>
      </c>
      <c r="BS453">
        <f t="shared" si="56"/>
        <v>0</v>
      </c>
      <c r="BT453">
        <f t="shared" si="56"/>
        <v>0</v>
      </c>
      <c r="BU453">
        <f t="shared" si="52"/>
        <v>0</v>
      </c>
      <c r="BV453">
        <f t="shared" si="52"/>
        <v>0</v>
      </c>
      <c r="BW453">
        <f t="shared" si="52"/>
        <v>0</v>
      </c>
      <c r="BX453">
        <f t="shared" si="52"/>
        <v>0</v>
      </c>
      <c r="BY453">
        <f t="shared" si="52"/>
        <v>0</v>
      </c>
      <c r="BZ453">
        <f t="shared" si="52"/>
        <v>0</v>
      </c>
      <c r="CA453">
        <f t="shared" si="52"/>
        <v>0</v>
      </c>
      <c r="CB453">
        <f t="shared" si="52"/>
        <v>0</v>
      </c>
    </row>
    <row r="454" spans="2:80" x14ac:dyDescent="0.2">
      <c r="B454">
        <v>195</v>
      </c>
      <c r="C454">
        <f t="shared" si="36"/>
        <v>0</v>
      </c>
      <c r="D454">
        <f t="shared" si="55"/>
        <v>0</v>
      </c>
      <c r="E454">
        <f t="shared" si="55"/>
        <v>0</v>
      </c>
      <c r="F454">
        <f t="shared" si="55"/>
        <v>0</v>
      </c>
      <c r="G454">
        <f t="shared" si="55"/>
        <v>0</v>
      </c>
      <c r="H454">
        <f t="shared" si="55"/>
        <v>1</v>
      </c>
      <c r="I454">
        <f t="shared" si="55"/>
        <v>0</v>
      </c>
      <c r="J454">
        <f t="shared" si="55"/>
        <v>0</v>
      </c>
      <c r="K454">
        <f t="shared" si="55"/>
        <v>0</v>
      </c>
      <c r="L454">
        <f t="shared" si="55"/>
        <v>0</v>
      </c>
      <c r="M454">
        <f t="shared" si="55"/>
        <v>0</v>
      </c>
      <c r="N454">
        <f t="shared" si="55"/>
        <v>0</v>
      </c>
      <c r="O454">
        <f t="shared" si="55"/>
        <v>0</v>
      </c>
      <c r="P454">
        <f t="shared" si="55"/>
        <v>0</v>
      </c>
      <c r="Q454">
        <f t="shared" si="55"/>
        <v>0</v>
      </c>
      <c r="R454">
        <f t="shared" si="55"/>
        <v>0</v>
      </c>
      <c r="S454">
        <f t="shared" si="55"/>
        <v>0</v>
      </c>
      <c r="T454">
        <f t="shared" si="55"/>
        <v>0</v>
      </c>
      <c r="U454">
        <f t="shared" si="55"/>
        <v>0</v>
      </c>
      <c r="V454">
        <f t="shared" si="55"/>
        <v>0</v>
      </c>
      <c r="W454">
        <f t="shared" si="55"/>
        <v>0</v>
      </c>
      <c r="X454">
        <f t="shared" si="55"/>
        <v>0</v>
      </c>
      <c r="Y454">
        <f t="shared" si="55"/>
        <v>0</v>
      </c>
      <c r="Z454">
        <f t="shared" si="55"/>
        <v>0</v>
      </c>
      <c r="AA454">
        <f t="shared" si="55"/>
        <v>0</v>
      </c>
      <c r="AB454">
        <f t="shared" si="55"/>
        <v>0</v>
      </c>
      <c r="AC454">
        <f t="shared" si="55"/>
        <v>0</v>
      </c>
      <c r="AD454">
        <f t="shared" si="55"/>
        <v>0</v>
      </c>
      <c r="AE454">
        <f t="shared" si="55"/>
        <v>0</v>
      </c>
      <c r="AF454">
        <f t="shared" si="55"/>
        <v>0</v>
      </c>
      <c r="AG454">
        <f t="shared" si="55"/>
        <v>0</v>
      </c>
      <c r="AH454">
        <f t="shared" si="55"/>
        <v>0</v>
      </c>
      <c r="AI454">
        <f t="shared" si="55"/>
        <v>1</v>
      </c>
      <c r="AJ454">
        <f t="shared" si="55"/>
        <v>1</v>
      </c>
      <c r="AK454">
        <f t="shared" si="55"/>
        <v>0</v>
      </c>
      <c r="AL454">
        <f t="shared" si="55"/>
        <v>0</v>
      </c>
      <c r="AM454">
        <f t="shared" si="55"/>
        <v>1</v>
      </c>
      <c r="AN454">
        <f t="shared" si="55"/>
        <v>0</v>
      </c>
      <c r="AO454">
        <f t="shared" si="55"/>
        <v>1</v>
      </c>
      <c r="AP454">
        <f t="shared" si="55"/>
        <v>0</v>
      </c>
      <c r="AQ454">
        <f t="shared" si="55"/>
        <v>0</v>
      </c>
      <c r="AR454">
        <f t="shared" si="55"/>
        <v>0</v>
      </c>
      <c r="AS454">
        <f t="shared" si="55"/>
        <v>0</v>
      </c>
      <c r="AT454">
        <f t="shared" si="55"/>
        <v>0</v>
      </c>
      <c r="AU454">
        <f t="shared" si="55"/>
        <v>1</v>
      </c>
      <c r="AV454">
        <f t="shared" si="55"/>
        <v>0</v>
      </c>
      <c r="AW454">
        <f t="shared" si="55"/>
        <v>0</v>
      </c>
      <c r="AX454">
        <f t="shared" si="55"/>
        <v>0</v>
      </c>
      <c r="AY454">
        <f t="shared" si="55"/>
        <v>0</v>
      </c>
      <c r="AZ454">
        <f t="shared" si="55"/>
        <v>0</v>
      </c>
      <c r="BA454">
        <f t="shared" si="55"/>
        <v>0</v>
      </c>
      <c r="BB454">
        <f t="shared" si="55"/>
        <v>0</v>
      </c>
      <c r="BC454">
        <f t="shared" si="55"/>
        <v>0</v>
      </c>
      <c r="BD454">
        <f t="shared" si="55"/>
        <v>0</v>
      </c>
      <c r="BE454">
        <f t="shared" si="55"/>
        <v>1</v>
      </c>
      <c r="BF454">
        <f t="shared" si="55"/>
        <v>0</v>
      </c>
      <c r="BG454">
        <f t="shared" si="55"/>
        <v>0</v>
      </c>
      <c r="BH454">
        <f t="shared" si="55"/>
        <v>0</v>
      </c>
      <c r="BI454">
        <f t="shared" si="55"/>
        <v>1</v>
      </c>
      <c r="BJ454">
        <f t="shared" si="55"/>
        <v>0</v>
      </c>
      <c r="BK454">
        <f t="shared" si="55"/>
        <v>0</v>
      </c>
      <c r="BL454">
        <f t="shared" si="55"/>
        <v>0</v>
      </c>
      <c r="BM454">
        <f t="shared" si="55"/>
        <v>0</v>
      </c>
      <c r="BN454">
        <f t="shared" si="55"/>
        <v>0</v>
      </c>
      <c r="BO454">
        <f t="shared" si="55"/>
        <v>1</v>
      </c>
      <c r="BP454">
        <f t="shared" si="56"/>
        <v>0</v>
      </c>
      <c r="BQ454">
        <f t="shared" si="56"/>
        <v>0</v>
      </c>
      <c r="BR454">
        <f t="shared" si="56"/>
        <v>0</v>
      </c>
      <c r="BS454">
        <f t="shared" si="56"/>
        <v>0</v>
      </c>
      <c r="BT454">
        <f t="shared" si="56"/>
        <v>0</v>
      </c>
      <c r="BU454">
        <f t="shared" si="52"/>
        <v>0</v>
      </c>
      <c r="BV454">
        <f t="shared" si="52"/>
        <v>0</v>
      </c>
      <c r="BW454">
        <f t="shared" si="52"/>
        <v>0</v>
      </c>
      <c r="BX454">
        <f t="shared" si="52"/>
        <v>0</v>
      </c>
      <c r="BY454">
        <f t="shared" si="52"/>
        <v>0</v>
      </c>
      <c r="BZ454">
        <f t="shared" si="52"/>
        <v>0</v>
      </c>
      <c r="CA454">
        <f t="shared" si="52"/>
        <v>0</v>
      </c>
      <c r="CB454">
        <f t="shared" si="52"/>
        <v>0</v>
      </c>
    </row>
    <row r="455" spans="2:80" x14ac:dyDescent="0.2">
      <c r="B455">
        <v>196</v>
      </c>
      <c r="C455">
        <f t="shared" si="36"/>
        <v>0</v>
      </c>
      <c r="D455">
        <f t="shared" si="55"/>
        <v>0</v>
      </c>
      <c r="E455">
        <f t="shared" si="55"/>
        <v>0</v>
      </c>
      <c r="F455">
        <f t="shared" si="55"/>
        <v>0</v>
      </c>
      <c r="G455">
        <f t="shared" si="55"/>
        <v>0</v>
      </c>
      <c r="H455">
        <f t="shared" si="55"/>
        <v>1</v>
      </c>
      <c r="I455">
        <f t="shared" si="55"/>
        <v>0</v>
      </c>
      <c r="J455">
        <f t="shared" si="55"/>
        <v>0</v>
      </c>
      <c r="K455">
        <f t="shared" si="55"/>
        <v>0</v>
      </c>
      <c r="L455">
        <f t="shared" si="55"/>
        <v>0</v>
      </c>
      <c r="M455">
        <f t="shared" si="55"/>
        <v>0</v>
      </c>
      <c r="N455">
        <f t="shared" si="55"/>
        <v>0</v>
      </c>
      <c r="O455">
        <f t="shared" si="55"/>
        <v>0</v>
      </c>
      <c r="P455">
        <f t="shared" si="55"/>
        <v>0</v>
      </c>
      <c r="Q455">
        <f t="shared" si="55"/>
        <v>0</v>
      </c>
      <c r="R455">
        <f t="shared" si="55"/>
        <v>0</v>
      </c>
      <c r="S455">
        <f t="shared" si="55"/>
        <v>0</v>
      </c>
      <c r="T455">
        <f t="shared" si="55"/>
        <v>0</v>
      </c>
      <c r="U455">
        <f t="shared" si="55"/>
        <v>0</v>
      </c>
      <c r="V455">
        <f t="shared" si="55"/>
        <v>1</v>
      </c>
      <c r="W455">
        <f t="shared" si="55"/>
        <v>0</v>
      </c>
      <c r="X455">
        <f t="shared" si="55"/>
        <v>0</v>
      </c>
      <c r="Y455">
        <f t="shared" si="55"/>
        <v>0</v>
      </c>
      <c r="Z455">
        <f t="shared" si="55"/>
        <v>0</v>
      </c>
      <c r="AA455">
        <f t="shared" si="55"/>
        <v>0</v>
      </c>
      <c r="AB455">
        <f t="shared" si="55"/>
        <v>1</v>
      </c>
      <c r="AC455">
        <f t="shared" si="55"/>
        <v>0</v>
      </c>
      <c r="AD455">
        <f t="shared" si="55"/>
        <v>0</v>
      </c>
      <c r="AE455">
        <f t="shared" si="55"/>
        <v>0</v>
      </c>
      <c r="AF455">
        <f t="shared" si="55"/>
        <v>0</v>
      </c>
      <c r="AG455">
        <f t="shared" si="55"/>
        <v>0</v>
      </c>
      <c r="AH455">
        <f t="shared" si="55"/>
        <v>0</v>
      </c>
      <c r="AI455">
        <f t="shared" si="55"/>
        <v>1</v>
      </c>
      <c r="AJ455">
        <f t="shared" si="55"/>
        <v>1</v>
      </c>
      <c r="AK455">
        <f t="shared" si="55"/>
        <v>0</v>
      </c>
      <c r="AL455">
        <f t="shared" si="55"/>
        <v>0</v>
      </c>
      <c r="AM455">
        <f t="shared" si="55"/>
        <v>1</v>
      </c>
      <c r="AN455">
        <f t="shared" si="55"/>
        <v>0</v>
      </c>
      <c r="AO455">
        <f t="shared" si="55"/>
        <v>0</v>
      </c>
      <c r="AP455">
        <f t="shared" si="55"/>
        <v>0</v>
      </c>
      <c r="AQ455">
        <f t="shared" si="55"/>
        <v>0</v>
      </c>
      <c r="AR455">
        <f t="shared" si="55"/>
        <v>0</v>
      </c>
      <c r="AS455">
        <f t="shared" si="55"/>
        <v>0</v>
      </c>
      <c r="AT455">
        <f t="shared" si="55"/>
        <v>0</v>
      </c>
      <c r="AU455">
        <f t="shared" si="55"/>
        <v>0</v>
      </c>
      <c r="AV455">
        <f t="shared" si="55"/>
        <v>0</v>
      </c>
      <c r="AW455">
        <f t="shared" si="55"/>
        <v>0</v>
      </c>
      <c r="AX455">
        <f t="shared" si="55"/>
        <v>0</v>
      </c>
      <c r="AY455">
        <f t="shared" si="55"/>
        <v>0</v>
      </c>
      <c r="AZ455">
        <f t="shared" si="55"/>
        <v>0</v>
      </c>
      <c r="BA455">
        <f t="shared" si="55"/>
        <v>0</v>
      </c>
      <c r="BB455">
        <f t="shared" si="55"/>
        <v>0</v>
      </c>
      <c r="BC455">
        <f t="shared" si="55"/>
        <v>0</v>
      </c>
      <c r="BD455">
        <f t="shared" si="55"/>
        <v>0</v>
      </c>
      <c r="BE455">
        <f t="shared" si="55"/>
        <v>0</v>
      </c>
      <c r="BF455">
        <f t="shared" si="55"/>
        <v>0</v>
      </c>
      <c r="BG455">
        <f t="shared" si="55"/>
        <v>0</v>
      </c>
      <c r="BH455">
        <f t="shared" si="55"/>
        <v>0</v>
      </c>
      <c r="BI455">
        <f t="shared" si="55"/>
        <v>1</v>
      </c>
      <c r="BJ455">
        <f t="shared" si="55"/>
        <v>0</v>
      </c>
      <c r="BK455">
        <f t="shared" si="55"/>
        <v>0</v>
      </c>
      <c r="BL455">
        <f t="shared" si="55"/>
        <v>0</v>
      </c>
      <c r="BM455">
        <f t="shared" si="55"/>
        <v>0</v>
      </c>
      <c r="BN455">
        <f t="shared" si="55"/>
        <v>0</v>
      </c>
      <c r="BO455">
        <f t="shared" si="55"/>
        <v>1</v>
      </c>
      <c r="BP455">
        <f t="shared" si="56"/>
        <v>0</v>
      </c>
      <c r="BQ455">
        <f t="shared" si="56"/>
        <v>0</v>
      </c>
      <c r="BR455">
        <f t="shared" si="56"/>
        <v>0</v>
      </c>
      <c r="BS455">
        <f t="shared" si="56"/>
        <v>0</v>
      </c>
      <c r="BT455">
        <f t="shared" si="56"/>
        <v>0</v>
      </c>
      <c r="BU455">
        <f t="shared" si="52"/>
        <v>0</v>
      </c>
      <c r="BV455">
        <f t="shared" si="52"/>
        <v>0</v>
      </c>
      <c r="BW455">
        <f t="shared" si="52"/>
        <v>1</v>
      </c>
      <c r="BX455">
        <f t="shared" si="52"/>
        <v>0</v>
      </c>
      <c r="BY455">
        <f t="shared" si="52"/>
        <v>0</v>
      </c>
      <c r="BZ455">
        <f t="shared" si="52"/>
        <v>0</v>
      </c>
      <c r="CA455">
        <f t="shared" si="52"/>
        <v>0</v>
      </c>
      <c r="CB455">
        <f t="shared" si="52"/>
        <v>0</v>
      </c>
    </row>
    <row r="456" spans="2:80" x14ac:dyDescent="0.2">
      <c r="B456">
        <v>197</v>
      </c>
      <c r="C456">
        <f t="shared" si="36"/>
        <v>0</v>
      </c>
      <c r="D456">
        <f t="shared" si="55"/>
        <v>0</v>
      </c>
      <c r="E456">
        <f t="shared" si="55"/>
        <v>0</v>
      </c>
      <c r="F456">
        <f t="shared" si="55"/>
        <v>0</v>
      </c>
      <c r="G456">
        <f t="shared" si="55"/>
        <v>0</v>
      </c>
      <c r="H456">
        <f t="shared" si="55"/>
        <v>1</v>
      </c>
      <c r="I456">
        <f t="shared" si="55"/>
        <v>0</v>
      </c>
      <c r="J456">
        <f t="shared" si="55"/>
        <v>0</v>
      </c>
      <c r="K456">
        <f t="shared" si="55"/>
        <v>0</v>
      </c>
      <c r="L456">
        <f t="shared" si="55"/>
        <v>0</v>
      </c>
      <c r="M456">
        <f t="shared" si="55"/>
        <v>0</v>
      </c>
      <c r="N456">
        <f t="shared" si="55"/>
        <v>1</v>
      </c>
      <c r="O456">
        <f t="shared" si="55"/>
        <v>0</v>
      </c>
      <c r="P456">
        <f t="shared" si="55"/>
        <v>0</v>
      </c>
      <c r="Q456">
        <f t="shared" si="55"/>
        <v>0</v>
      </c>
      <c r="R456">
        <f t="shared" si="55"/>
        <v>0</v>
      </c>
      <c r="S456">
        <f t="shared" si="55"/>
        <v>0</v>
      </c>
      <c r="T456">
        <f t="shared" si="55"/>
        <v>0</v>
      </c>
      <c r="U456">
        <f t="shared" si="55"/>
        <v>0</v>
      </c>
      <c r="V456">
        <f t="shared" si="55"/>
        <v>0</v>
      </c>
      <c r="W456">
        <f t="shared" si="55"/>
        <v>0</v>
      </c>
      <c r="X456">
        <f t="shared" si="55"/>
        <v>0</v>
      </c>
      <c r="Y456">
        <f t="shared" si="55"/>
        <v>0</v>
      </c>
      <c r="Z456">
        <f t="shared" si="55"/>
        <v>0</v>
      </c>
      <c r="AA456">
        <f t="shared" si="55"/>
        <v>0</v>
      </c>
      <c r="AB456">
        <f t="shared" si="55"/>
        <v>0</v>
      </c>
      <c r="AC456">
        <f t="shared" si="55"/>
        <v>0</v>
      </c>
      <c r="AD456">
        <f t="shared" si="55"/>
        <v>0</v>
      </c>
      <c r="AE456">
        <f t="shared" si="55"/>
        <v>0</v>
      </c>
      <c r="AF456">
        <f t="shared" si="55"/>
        <v>0</v>
      </c>
      <c r="AG456">
        <f t="shared" si="55"/>
        <v>0</v>
      </c>
      <c r="AH456">
        <f t="shared" si="55"/>
        <v>0</v>
      </c>
      <c r="AI456">
        <f t="shared" si="55"/>
        <v>1</v>
      </c>
      <c r="AJ456">
        <f t="shared" si="55"/>
        <v>0</v>
      </c>
      <c r="AK456">
        <f t="shared" si="55"/>
        <v>0</v>
      </c>
      <c r="AL456">
        <f t="shared" si="55"/>
        <v>0</v>
      </c>
      <c r="AM456">
        <f t="shared" si="55"/>
        <v>1</v>
      </c>
      <c r="AN456">
        <f t="shared" si="55"/>
        <v>0</v>
      </c>
      <c r="AO456">
        <f t="shared" si="55"/>
        <v>0</v>
      </c>
      <c r="AP456">
        <f t="shared" si="55"/>
        <v>1</v>
      </c>
      <c r="AQ456">
        <f t="shared" si="55"/>
        <v>0</v>
      </c>
      <c r="AR456">
        <f t="shared" si="55"/>
        <v>0</v>
      </c>
      <c r="AS456">
        <f t="shared" si="55"/>
        <v>0</v>
      </c>
      <c r="AT456">
        <f t="shared" si="55"/>
        <v>0</v>
      </c>
      <c r="AU456">
        <f t="shared" si="55"/>
        <v>0</v>
      </c>
      <c r="AV456">
        <f t="shared" si="55"/>
        <v>0</v>
      </c>
      <c r="AW456">
        <f t="shared" si="55"/>
        <v>0</v>
      </c>
      <c r="AX456">
        <f t="shared" si="55"/>
        <v>0</v>
      </c>
      <c r="AY456">
        <f t="shared" si="55"/>
        <v>0</v>
      </c>
      <c r="AZ456">
        <f t="shared" si="55"/>
        <v>0</v>
      </c>
      <c r="BA456">
        <f t="shared" si="55"/>
        <v>0</v>
      </c>
      <c r="BB456">
        <f t="shared" si="55"/>
        <v>0</v>
      </c>
      <c r="BC456">
        <f t="shared" si="55"/>
        <v>0</v>
      </c>
      <c r="BD456">
        <f t="shared" si="55"/>
        <v>0</v>
      </c>
      <c r="BE456">
        <f t="shared" si="55"/>
        <v>0</v>
      </c>
      <c r="BF456">
        <f t="shared" si="55"/>
        <v>0</v>
      </c>
      <c r="BG456">
        <f t="shared" si="55"/>
        <v>0</v>
      </c>
      <c r="BH456">
        <f t="shared" si="55"/>
        <v>0</v>
      </c>
      <c r="BI456">
        <f t="shared" si="55"/>
        <v>1</v>
      </c>
      <c r="BJ456">
        <f t="shared" si="55"/>
        <v>0</v>
      </c>
      <c r="BK456">
        <f t="shared" si="55"/>
        <v>0</v>
      </c>
      <c r="BL456">
        <f t="shared" si="55"/>
        <v>0</v>
      </c>
      <c r="BM456">
        <f t="shared" si="55"/>
        <v>0</v>
      </c>
      <c r="BN456">
        <f t="shared" si="55"/>
        <v>0</v>
      </c>
      <c r="BO456">
        <f t="shared" si="55"/>
        <v>1</v>
      </c>
      <c r="BP456">
        <f t="shared" si="56"/>
        <v>0</v>
      </c>
      <c r="BQ456">
        <f t="shared" si="56"/>
        <v>0</v>
      </c>
      <c r="BR456">
        <f t="shared" si="56"/>
        <v>0</v>
      </c>
      <c r="BS456">
        <f t="shared" si="56"/>
        <v>0</v>
      </c>
      <c r="BT456">
        <f t="shared" si="56"/>
        <v>0</v>
      </c>
      <c r="BU456">
        <f t="shared" si="52"/>
        <v>1</v>
      </c>
      <c r="BV456">
        <f t="shared" si="52"/>
        <v>0</v>
      </c>
      <c r="BW456">
        <f t="shared" si="52"/>
        <v>0</v>
      </c>
      <c r="BX456">
        <f t="shared" si="52"/>
        <v>0</v>
      </c>
      <c r="BY456">
        <f t="shared" si="52"/>
        <v>0</v>
      </c>
      <c r="BZ456">
        <f t="shared" si="52"/>
        <v>0</v>
      </c>
      <c r="CA456">
        <f t="shared" si="52"/>
        <v>0</v>
      </c>
      <c r="CB456">
        <f t="shared" si="52"/>
        <v>0</v>
      </c>
    </row>
    <row r="457" spans="2:80" x14ac:dyDescent="0.2">
      <c r="B457">
        <v>198</v>
      </c>
      <c r="C457">
        <f t="shared" si="36"/>
        <v>0</v>
      </c>
      <c r="D457">
        <f t="shared" si="55"/>
        <v>0</v>
      </c>
      <c r="E457">
        <f t="shared" si="55"/>
        <v>0</v>
      </c>
      <c r="F457">
        <f t="shared" si="55"/>
        <v>0</v>
      </c>
      <c r="G457">
        <f t="shared" si="55"/>
        <v>0</v>
      </c>
      <c r="H457">
        <f t="shared" si="55"/>
        <v>1</v>
      </c>
      <c r="I457">
        <f t="shared" ref="D457:BO461" si="57">IF(I204&gt;0,1,0)</f>
        <v>0</v>
      </c>
      <c r="J457">
        <f t="shared" si="57"/>
        <v>0</v>
      </c>
      <c r="K457">
        <f t="shared" si="57"/>
        <v>0</v>
      </c>
      <c r="L457">
        <f t="shared" si="57"/>
        <v>0</v>
      </c>
      <c r="M457">
        <f t="shared" si="57"/>
        <v>0</v>
      </c>
      <c r="N457">
        <f t="shared" si="57"/>
        <v>1</v>
      </c>
      <c r="O457">
        <f t="shared" si="57"/>
        <v>0</v>
      </c>
      <c r="P457">
        <f t="shared" si="57"/>
        <v>0</v>
      </c>
      <c r="Q457">
        <f t="shared" si="57"/>
        <v>0</v>
      </c>
      <c r="R457">
        <f t="shared" si="57"/>
        <v>0</v>
      </c>
      <c r="S457">
        <f t="shared" si="55"/>
        <v>0</v>
      </c>
      <c r="T457">
        <f t="shared" si="55"/>
        <v>0</v>
      </c>
      <c r="U457">
        <f t="shared" si="55"/>
        <v>0</v>
      </c>
      <c r="V457">
        <f t="shared" si="55"/>
        <v>0</v>
      </c>
      <c r="W457">
        <f t="shared" si="55"/>
        <v>0</v>
      </c>
      <c r="X457">
        <f t="shared" si="55"/>
        <v>0</v>
      </c>
      <c r="Y457">
        <f t="shared" si="55"/>
        <v>0</v>
      </c>
      <c r="Z457">
        <f t="shared" si="55"/>
        <v>0</v>
      </c>
      <c r="AA457">
        <f t="shared" si="55"/>
        <v>0</v>
      </c>
      <c r="AB457">
        <f t="shared" si="55"/>
        <v>0</v>
      </c>
      <c r="AC457">
        <f t="shared" si="55"/>
        <v>0</v>
      </c>
      <c r="AD457">
        <f t="shared" si="55"/>
        <v>0</v>
      </c>
      <c r="AE457">
        <f t="shared" si="55"/>
        <v>0</v>
      </c>
      <c r="AF457">
        <f t="shared" si="55"/>
        <v>0</v>
      </c>
      <c r="AG457">
        <f t="shared" si="55"/>
        <v>0</v>
      </c>
      <c r="AH457">
        <f t="shared" si="55"/>
        <v>0</v>
      </c>
      <c r="AI457">
        <f t="shared" si="55"/>
        <v>1</v>
      </c>
      <c r="AJ457">
        <f t="shared" si="55"/>
        <v>1</v>
      </c>
      <c r="AK457">
        <f t="shared" si="55"/>
        <v>0</v>
      </c>
      <c r="AL457">
        <f t="shared" si="55"/>
        <v>0</v>
      </c>
      <c r="AM457">
        <f t="shared" si="55"/>
        <v>1</v>
      </c>
      <c r="AN457">
        <f t="shared" si="55"/>
        <v>0</v>
      </c>
      <c r="AO457">
        <f t="shared" si="55"/>
        <v>0</v>
      </c>
      <c r="AP457">
        <f t="shared" si="55"/>
        <v>0</v>
      </c>
      <c r="AQ457">
        <f t="shared" si="55"/>
        <v>0</v>
      </c>
      <c r="AR457">
        <f t="shared" si="55"/>
        <v>0</v>
      </c>
      <c r="AS457">
        <f t="shared" si="55"/>
        <v>0</v>
      </c>
      <c r="AT457">
        <f t="shared" si="55"/>
        <v>0</v>
      </c>
      <c r="AU457">
        <f t="shared" si="55"/>
        <v>0</v>
      </c>
      <c r="AV457">
        <f t="shared" si="55"/>
        <v>0</v>
      </c>
      <c r="AW457">
        <f t="shared" si="55"/>
        <v>0</v>
      </c>
      <c r="AX457">
        <f t="shared" si="55"/>
        <v>0</v>
      </c>
      <c r="AY457">
        <f t="shared" si="55"/>
        <v>0</v>
      </c>
      <c r="AZ457">
        <f t="shared" si="55"/>
        <v>0</v>
      </c>
      <c r="BA457">
        <f t="shared" si="55"/>
        <v>0</v>
      </c>
      <c r="BB457">
        <f t="shared" si="55"/>
        <v>0</v>
      </c>
      <c r="BC457">
        <f t="shared" si="55"/>
        <v>0</v>
      </c>
      <c r="BD457">
        <f t="shared" si="55"/>
        <v>0</v>
      </c>
      <c r="BE457">
        <f t="shared" si="55"/>
        <v>0</v>
      </c>
      <c r="BF457">
        <f t="shared" si="55"/>
        <v>0</v>
      </c>
      <c r="BG457">
        <f t="shared" si="55"/>
        <v>0</v>
      </c>
      <c r="BH457">
        <f t="shared" si="55"/>
        <v>0</v>
      </c>
      <c r="BI457">
        <f t="shared" si="55"/>
        <v>1</v>
      </c>
      <c r="BJ457">
        <f t="shared" si="55"/>
        <v>0</v>
      </c>
      <c r="BK457">
        <f t="shared" si="55"/>
        <v>0</v>
      </c>
      <c r="BL457">
        <f t="shared" si="55"/>
        <v>0</v>
      </c>
      <c r="BM457">
        <f t="shared" si="55"/>
        <v>0</v>
      </c>
      <c r="BN457">
        <f t="shared" si="55"/>
        <v>0</v>
      </c>
      <c r="BO457">
        <f t="shared" ref="BO457:BT460" si="58">IF(BO204&gt;0,1,0)</f>
        <v>0</v>
      </c>
      <c r="BP457">
        <f t="shared" si="58"/>
        <v>0</v>
      </c>
      <c r="BQ457">
        <f t="shared" si="58"/>
        <v>0</v>
      </c>
      <c r="BR457">
        <f t="shared" si="58"/>
        <v>0</v>
      </c>
      <c r="BS457">
        <f t="shared" si="58"/>
        <v>0</v>
      </c>
      <c r="BT457">
        <f t="shared" si="58"/>
        <v>0</v>
      </c>
      <c r="BU457">
        <f t="shared" si="52"/>
        <v>0</v>
      </c>
      <c r="BV457">
        <f t="shared" si="52"/>
        <v>0</v>
      </c>
      <c r="BW457">
        <f t="shared" si="52"/>
        <v>0</v>
      </c>
      <c r="BX457">
        <f t="shared" si="52"/>
        <v>0</v>
      </c>
      <c r="BY457">
        <f t="shared" si="52"/>
        <v>0</v>
      </c>
      <c r="BZ457">
        <f t="shared" si="52"/>
        <v>0</v>
      </c>
      <c r="CA457">
        <f t="shared" si="52"/>
        <v>0</v>
      </c>
      <c r="CB457">
        <f t="shared" si="52"/>
        <v>0</v>
      </c>
    </row>
    <row r="458" spans="2:80" x14ac:dyDescent="0.2">
      <c r="B458">
        <v>199</v>
      </c>
      <c r="C458">
        <f t="shared" si="36"/>
        <v>1</v>
      </c>
      <c r="D458">
        <f t="shared" si="57"/>
        <v>0</v>
      </c>
      <c r="E458">
        <f t="shared" si="57"/>
        <v>0</v>
      </c>
      <c r="F458">
        <f t="shared" si="57"/>
        <v>0</v>
      </c>
      <c r="G458">
        <f t="shared" si="57"/>
        <v>0</v>
      </c>
      <c r="H458">
        <f t="shared" si="57"/>
        <v>1</v>
      </c>
      <c r="I458">
        <f t="shared" si="57"/>
        <v>0</v>
      </c>
      <c r="J458">
        <f t="shared" si="57"/>
        <v>0</v>
      </c>
      <c r="K458">
        <f t="shared" si="57"/>
        <v>0</v>
      </c>
      <c r="L458">
        <f t="shared" si="57"/>
        <v>0</v>
      </c>
      <c r="M458">
        <f t="shared" si="57"/>
        <v>0</v>
      </c>
      <c r="N458">
        <f t="shared" si="57"/>
        <v>0</v>
      </c>
      <c r="O458">
        <f t="shared" si="57"/>
        <v>0</v>
      </c>
      <c r="P458">
        <f t="shared" si="57"/>
        <v>0</v>
      </c>
      <c r="Q458">
        <f t="shared" si="57"/>
        <v>0</v>
      </c>
      <c r="R458">
        <f t="shared" si="57"/>
        <v>0</v>
      </c>
      <c r="S458">
        <f t="shared" si="57"/>
        <v>0</v>
      </c>
      <c r="T458">
        <f t="shared" si="57"/>
        <v>0</v>
      </c>
      <c r="U458">
        <f t="shared" si="57"/>
        <v>0</v>
      </c>
      <c r="V458">
        <f t="shared" si="57"/>
        <v>0</v>
      </c>
      <c r="W458">
        <f t="shared" si="57"/>
        <v>0</v>
      </c>
      <c r="X458">
        <f t="shared" si="57"/>
        <v>0</v>
      </c>
      <c r="Y458">
        <f t="shared" si="57"/>
        <v>0</v>
      </c>
      <c r="Z458">
        <f t="shared" si="57"/>
        <v>0</v>
      </c>
      <c r="AA458">
        <f t="shared" si="57"/>
        <v>0</v>
      </c>
      <c r="AB458">
        <f t="shared" si="57"/>
        <v>1</v>
      </c>
      <c r="AC458">
        <f t="shared" si="57"/>
        <v>0</v>
      </c>
      <c r="AD458">
        <f t="shared" si="57"/>
        <v>0</v>
      </c>
      <c r="AE458">
        <f t="shared" si="57"/>
        <v>0</v>
      </c>
      <c r="AF458">
        <f t="shared" si="57"/>
        <v>0</v>
      </c>
      <c r="AG458">
        <f t="shared" si="57"/>
        <v>0</v>
      </c>
      <c r="AH458">
        <f t="shared" si="57"/>
        <v>0</v>
      </c>
      <c r="AI458">
        <f t="shared" si="57"/>
        <v>1</v>
      </c>
      <c r="AJ458">
        <f t="shared" si="57"/>
        <v>1</v>
      </c>
      <c r="AK458">
        <f t="shared" si="57"/>
        <v>0</v>
      </c>
      <c r="AL458">
        <f t="shared" si="57"/>
        <v>0</v>
      </c>
      <c r="AM458">
        <f t="shared" si="57"/>
        <v>1</v>
      </c>
      <c r="AN458">
        <f t="shared" si="57"/>
        <v>0</v>
      </c>
      <c r="AO458">
        <f t="shared" si="57"/>
        <v>0</v>
      </c>
      <c r="AP458">
        <f t="shared" si="57"/>
        <v>0</v>
      </c>
      <c r="AQ458">
        <f t="shared" si="57"/>
        <v>0</v>
      </c>
      <c r="AR458">
        <f t="shared" si="57"/>
        <v>0</v>
      </c>
      <c r="AS458">
        <f t="shared" si="57"/>
        <v>0</v>
      </c>
      <c r="AT458">
        <f t="shared" si="57"/>
        <v>0</v>
      </c>
      <c r="AU458">
        <f t="shared" si="57"/>
        <v>1</v>
      </c>
      <c r="AV458">
        <f t="shared" si="57"/>
        <v>0</v>
      </c>
      <c r="AW458">
        <f t="shared" si="57"/>
        <v>0</v>
      </c>
      <c r="AX458">
        <f t="shared" si="57"/>
        <v>0</v>
      </c>
      <c r="AY458">
        <f t="shared" si="57"/>
        <v>0</v>
      </c>
      <c r="AZ458">
        <f t="shared" si="57"/>
        <v>0</v>
      </c>
      <c r="BA458">
        <f t="shared" si="57"/>
        <v>0</v>
      </c>
      <c r="BB458">
        <f t="shared" si="57"/>
        <v>0</v>
      </c>
      <c r="BC458">
        <f t="shared" si="57"/>
        <v>0</v>
      </c>
      <c r="BD458">
        <f t="shared" si="57"/>
        <v>1</v>
      </c>
      <c r="BE458">
        <f t="shared" si="57"/>
        <v>0</v>
      </c>
      <c r="BF458">
        <f t="shared" si="57"/>
        <v>0</v>
      </c>
      <c r="BG458">
        <f t="shared" si="57"/>
        <v>0</v>
      </c>
      <c r="BH458">
        <f t="shared" si="57"/>
        <v>0</v>
      </c>
      <c r="BI458">
        <f t="shared" si="57"/>
        <v>1</v>
      </c>
      <c r="BJ458">
        <f t="shared" si="57"/>
        <v>0</v>
      </c>
      <c r="BK458">
        <f t="shared" si="57"/>
        <v>0</v>
      </c>
      <c r="BL458">
        <f t="shared" si="57"/>
        <v>0</v>
      </c>
      <c r="BM458">
        <f t="shared" si="57"/>
        <v>0</v>
      </c>
      <c r="BN458">
        <f t="shared" si="57"/>
        <v>0</v>
      </c>
      <c r="BO458">
        <f t="shared" si="57"/>
        <v>1</v>
      </c>
      <c r="BP458">
        <f t="shared" si="58"/>
        <v>1</v>
      </c>
      <c r="BQ458">
        <f t="shared" si="58"/>
        <v>0</v>
      </c>
      <c r="BR458">
        <f t="shared" si="58"/>
        <v>0</v>
      </c>
      <c r="BS458">
        <f t="shared" si="58"/>
        <v>0</v>
      </c>
      <c r="BT458">
        <f t="shared" si="58"/>
        <v>0</v>
      </c>
      <c r="BU458">
        <f t="shared" si="52"/>
        <v>1</v>
      </c>
      <c r="BV458">
        <f t="shared" si="52"/>
        <v>0</v>
      </c>
      <c r="BW458">
        <f t="shared" si="52"/>
        <v>0</v>
      </c>
      <c r="BX458">
        <f t="shared" si="52"/>
        <v>0</v>
      </c>
      <c r="BY458">
        <f t="shared" si="52"/>
        <v>0</v>
      </c>
      <c r="BZ458">
        <f t="shared" si="52"/>
        <v>0</v>
      </c>
      <c r="CA458">
        <f t="shared" si="52"/>
        <v>0</v>
      </c>
      <c r="CB458">
        <f t="shared" si="52"/>
        <v>0</v>
      </c>
    </row>
    <row r="459" spans="2:80" x14ac:dyDescent="0.2">
      <c r="B459">
        <v>200</v>
      </c>
      <c r="C459">
        <f t="shared" si="36"/>
        <v>1</v>
      </c>
      <c r="D459">
        <f t="shared" si="57"/>
        <v>0</v>
      </c>
      <c r="E459">
        <f t="shared" si="57"/>
        <v>0</v>
      </c>
      <c r="F459">
        <f t="shared" si="57"/>
        <v>0</v>
      </c>
      <c r="G459">
        <f t="shared" si="57"/>
        <v>0</v>
      </c>
      <c r="H459">
        <f t="shared" si="57"/>
        <v>1</v>
      </c>
      <c r="I459">
        <f t="shared" si="57"/>
        <v>0</v>
      </c>
      <c r="J459">
        <f t="shared" si="57"/>
        <v>0</v>
      </c>
      <c r="K459">
        <f t="shared" si="57"/>
        <v>0</v>
      </c>
      <c r="L459">
        <f t="shared" si="57"/>
        <v>1</v>
      </c>
      <c r="M459">
        <f t="shared" si="57"/>
        <v>0</v>
      </c>
      <c r="N459">
        <f t="shared" si="57"/>
        <v>0</v>
      </c>
      <c r="O459">
        <f t="shared" si="57"/>
        <v>0</v>
      </c>
      <c r="P459">
        <f t="shared" si="57"/>
        <v>0</v>
      </c>
      <c r="Q459">
        <f t="shared" si="57"/>
        <v>0</v>
      </c>
      <c r="R459">
        <f t="shared" si="57"/>
        <v>0</v>
      </c>
      <c r="S459">
        <f t="shared" si="57"/>
        <v>0</v>
      </c>
      <c r="T459">
        <f t="shared" si="57"/>
        <v>0</v>
      </c>
      <c r="U459">
        <f t="shared" si="57"/>
        <v>0</v>
      </c>
      <c r="V459">
        <f t="shared" si="57"/>
        <v>0</v>
      </c>
      <c r="W459">
        <f t="shared" si="57"/>
        <v>0</v>
      </c>
      <c r="X459">
        <f t="shared" si="57"/>
        <v>0</v>
      </c>
      <c r="Y459">
        <f t="shared" si="57"/>
        <v>0</v>
      </c>
      <c r="Z459">
        <f t="shared" si="57"/>
        <v>0</v>
      </c>
      <c r="AA459">
        <f t="shared" si="57"/>
        <v>0</v>
      </c>
      <c r="AB459">
        <f t="shared" si="57"/>
        <v>1</v>
      </c>
      <c r="AC459">
        <f t="shared" si="57"/>
        <v>1</v>
      </c>
      <c r="AD459">
        <f t="shared" si="57"/>
        <v>0</v>
      </c>
      <c r="AE459">
        <f t="shared" si="57"/>
        <v>0</v>
      </c>
      <c r="AF459">
        <f t="shared" si="57"/>
        <v>0</v>
      </c>
      <c r="AG459">
        <f t="shared" si="57"/>
        <v>0</v>
      </c>
      <c r="AH459">
        <f t="shared" si="57"/>
        <v>1</v>
      </c>
      <c r="AI459">
        <f t="shared" si="57"/>
        <v>1</v>
      </c>
      <c r="AJ459">
        <f t="shared" si="57"/>
        <v>0</v>
      </c>
      <c r="AK459">
        <f t="shared" si="57"/>
        <v>0</v>
      </c>
      <c r="AL459">
        <f t="shared" si="57"/>
        <v>0</v>
      </c>
      <c r="AM459">
        <f t="shared" si="57"/>
        <v>1</v>
      </c>
      <c r="AN459">
        <f t="shared" si="57"/>
        <v>0</v>
      </c>
      <c r="AO459">
        <f t="shared" si="57"/>
        <v>0</v>
      </c>
      <c r="AP459">
        <f t="shared" si="57"/>
        <v>0</v>
      </c>
      <c r="AQ459">
        <f t="shared" si="57"/>
        <v>0</v>
      </c>
      <c r="AR459">
        <f t="shared" si="57"/>
        <v>0</v>
      </c>
      <c r="AS459">
        <f t="shared" si="57"/>
        <v>0</v>
      </c>
      <c r="AT459">
        <f t="shared" si="57"/>
        <v>0</v>
      </c>
      <c r="AU459">
        <f t="shared" si="57"/>
        <v>0</v>
      </c>
      <c r="AV459">
        <f t="shared" si="57"/>
        <v>0</v>
      </c>
      <c r="AW459">
        <f t="shared" si="57"/>
        <v>0</v>
      </c>
      <c r="AX459">
        <f t="shared" si="57"/>
        <v>0</v>
      </c>
      <c r="AY459">
        <f t="shared" si="57"/>
        <v>0</v>
      </c>
      <c r="AZ459">
        <f t="shared" si="57"/>
        <v>0</v>
      </c>
      <c r="BA459">
        <f t="shared" si="57"/>
        <v>0</v>
      </c>
      <c r="BB459">
        <f t="shared" si="57"/>
        <v>0</v>
      </c>
      <c r="BC459">
        <f t="shared" si="57"/>
        <v>0</v>
      </c>
      <c r="BD459">
        <f t="shared" si="57"/>
        <v>0</v>
      </c>
      <c r="BE459">
        <f t="shared" si="57"/>
        <v>1</v>
      </c>
      <c r="BF459">
        <f t="shared" si="57"/>
        <v>0</v>
      </c>
      <c r="BG459">
        <f t="shared" si="57"/>
        <v>0</v>
      </c>
      <c r="BH459">
        <f t="shared" si="57"/>
        <v>0</v>
      </c>
      <c r="BI459">
        <f t="shared" si="57"/>
        <v>1</v>
      </c>
      <c r="BJ459">
        <f t="shared" si="57"/>
        <v>0</v>
      </c>
      <c r="BK459">
        <f t="shared" si="57"/>
        <v>0</v>
      </c>
      <c r="BL459">
        <f t="shared" si="57"/>
        <v>0</v>
      </c>
      <c r="BM459">
        <f t="shared" si="57"/>
        <v>0</v>
      </c>
      <c r="BN459">
        <f t="shared" si="57"/>
        <v>0</v>
      </c>
      <c r="BO459">
        <f t="shared" si="57"/>
        <v>1</v>
      </c>
      <c r="BP459">
        <f t="shared" si="58"/>
        <v>0</v>
      </c>
      <c r="BQ459">
        <f t="shared" si="58"/>
        <v>0</v>
      </c>
      <c r="BR459">
        <f t="shared" si="58"/>
        <v>0</v>
      </c>
      <c r="BS459">
        <f t="shared" si="58"/>
        <v>0</v>
      </c>
      <c r="BT459">
        <f t="shared" si="58"/>
        <v>0</v>
      </c>
      <c r="BU459">
        <f t="shared" si="52"/>
        <v>0</v>
      </c>
      <c r="BV459">
        <f t="shared" si="52"/>
        <v>0</v>
      </c>
      <c r="BW459">
        <f t="shared" si="52"/>
        <v>0</v>
      </c>
      <c r="BX459">
        <f t="shared" si="52"/>
        <v>0</v>
      </c>
      <c r="BY459">
        <f t="shared" si="52"/>
        <v>0</v>
      </c>
      <c r="BZ459">
        <f t="shared" si="52"/>
        <v>0</v>
      </c>
      <c r="CA459">
        <f t="shared" si="52"/>
        <v>0</v>
      </c>
      <c r="CB459">
        <f t="shared" si="52"/>
        <v>0</v>
      </c>
    </row>
    <row r="460" spans="2:80" x14ac:dyDescent="0.2">
      <c r="B460">
        <v>201</v>
      </c>
      <c r="C460">
        <f t="shared" si="36"/>
        <v>1</v>
      </c>
      <c r="D460">
        <f t="shared" si="57"/>
        <v>0</v>
      </c>
      <c r="E460">
        <f t="shared" si="57"/>
        <v>0</v>
      </c>
      <c r="F460">
        <f t="shared" si="57"/>
        <v>0</v>
      </c>
      <c r="G460">
        <f t="shared" si="57"/>
        <v>0</v>
      </c>
      <c r="H460">
        <f t="shared" si="57"/>
        <v>1</v>
      </c>
      <c r="I460">
        <f t="shared" si="57"/>
        <v>0</v>
      </c>
      <c r="J460">
        <f t="shared" si="57"/>
        <v>0</v>
      </c>
      <c r="K460">
        <f t="shared" si="57"/>
        <v>0</v>
      </c>
      <c r="L460">
        <f t="shared" si="57"/>
        <v>0</v>
      </c>
      <c r="M460">
        <f t="shared" si="57"/>
        <v>0</v>
      </c>
      <c r="N460">
        <f t="shared" si="57"/>
        <v>0</v>
      </c>
      <c r="O460">
        <f t="shared" si="57"/>
        <v>0</v>
      </c>
      <c r="P460">
        <f t="shared" si="57"/>
        <v>0</v>
      </c>
      <c r="Q460">
        <f t="shared" si="57"/>
        <v>0</v>
      </c>
      <c r="R460">
        <f t="shared" si="57"/>
        <v>0</v>
      </c>
      <c r="S460">
        <f t="shared" si="57"/>
        <v>0</v>
      </c>
      <c r="T460">
        <f t="shared" si="57"/>
        <v>0</v>
      </c>
      <c r="U460">
        <f t="shared" si="57"/>
        <v>0</v>
      </c>
      <c r="V460">
        <f t="shared" si="57"/>
        <v>0</v>
      </c>
      <c r="W460">
        <f t="shared" si="57"/>
        <v>0</v>
      </c>
      <c r="X460">
        <f t="shared" si="57"/>
        <v>0</v>
      </c>
      <c r="Y460">
        <f t="shared" si="57"/>
        <v>0</v>
      </c>
      <c r="Z460">
        <f t="shared" si="57"/>
        <v>0</v>
      </c>
      <c r="AA460">
        <f t="shared" si="57"/>
        <v>0</v>
      </c>
      <c r="AB460">
        <f t="shared" si="57"/>
        <v>1</v>
      </c>
      <c r="AC460">
        <f t="shared" si="57"/>
        <v>1</v>
      </c>
      <c r="AD460">
        <f t="shared" si="57"/>
        <v>0</v>
      </c>
      <c r="AE460">
        <f t="shared" si="57"/>
        <v>0</v>
      </c>
      <c r="AF460">
        <f t="shared" si="57"/>
        <v>0</v>
      </c>
      <c r="AG460">
        <f t="shared" si="57"/>
        <v>1</v>
      </c>
      <c r="AH460">
        <f t="shared" si="57"/>
        <v>0</v>
      </c>
      <c r="AI460">
        <f t="shared" si="57"/>
        <v>1</v>
      </c>
      <c r="AJ460">
        <f t="shared" si="57"/>
        <v>1</v>
      </c>
      <c r="AK460">
        <f t="shared" si="57"/>
        <v>0</v>
      </c>
      <c r="AL460">
        <f t="shared" si="57"/>
        <v>0</v>
      </c>
      <c r="AM460">
        <f t="shared" si="57"/>
        <v>0</v>
      </c>
      <c r="AN460">
        <f t="shared" si="57"/>
        <v>0</v>
      </c>
      <c r="AO460">
        <f t="shared" si="57"/>
        <v>1</v>
      </c>
      <c r="AP460">
        <f t="shared" si="57"/>
        <v>0</v>
      </c>
      <c r="AQ460">
        <f t="shared" si="57"/>
        <v>0</v>
      </c>
      <c r="AR460">
        <f t="shared" si="57"/>
        <v>0</v>
      </c>
      <c r="AS460">
        <f t="shared" si="57"/>
        <v>0</v>
      </c>
      <c r="AT460">
        <f t="shared" si="57"/>
        <v>0</v>
      </c>
      <c r="AU460">
        <f t="shared" si="57"/>
        <v>1</v>
      </c>
      <c r="AV460">
        <f t="shared" si="57"/>
        <v>0</v>
      </c>
      <c r="AW460">
        <f t="shared" si="57"/>
        <v>0</v>
      </c>
      <c r="AX460">
        <f t="shared" si="57"/>
        <v>0</v>
      </c>
      <c r="AY460">
        <f t="shared" si="57"/>
        <v>0</v>
      </c>
      <c r="AZ460">
        <f t="shared" si="57"/>
        <v>0</v>
      </c>
      <c r="BA460">
        <f t="shared" si="57"/>
        <v>0</v>
      </c>
      <c r="BB460">
        <f t="shared" si="57"/>
        <v>0</v>
      </c>
      <c r="BC460">
        <f t="shared" si="57"/>
        <v>0</v>
      </c>
      <c r="BD460">
        <f t="shared" si="57"/>
        <v>0</v>
      </c>
      <c r="BE460">
        <f t="shared" si="57"/>
        <v>1</v>
      </c>
      <c r="BF460">
        <f t="shared" si="57"/>
        <v>1</v>
      </c>
      <c r="BG460">
        <f t="shared" si="57"/>
        <v>0</v>
      </c>
      <c r="BH460">
        <f t="shared" si="57"/>
        <v>0</v>
      </c>
      <c r="BI460">
        <f t="shared" si="57"/>
        <v>1</v>
      </c>
      <c r="BJ460">
        <f t="shared" si="57"/>
        <v>1</v>
      </c>
      <c r="BK460">
        <f t="shared" si="57"/>
        <v>1</v>
      </c>
      <c r="BL460">
        <f t="shared" si="57"/>
        <v>0</v>
      </c>
      <c r="BM460">
        <f t="shared" si="57"/>
        <v>0</v>
      </c>
      <c r="BN460">
        <f t="shared" si="57"/>
        <v>0</v>
      </c>
      <c r="BO460">
        <f t="shared" si="57"/>
        <v>1</v>
      </c>
      <c r="BP460">
        <f t="shared" si="58"/>
        <v>1</v>
      </c>
      <c r="BQ460">
        <f t="shared" si="58"/>
        <v>0</v>
      </c>
      <c r="BR460">
        <f t="shared" si="58"/>
        <v>0</v>
      </c>
      <c r="BS460">
        <f t="shared" si="58"/>
        <v>0</v>
      </c>
      <c r="BT460">
        <f t="shared" si="58"/>
        <v>0</v>
      </c>
      <c r="BU460">
        <f t="shared" si="52"/>
        <v>1</v>
      </c>
      <c r="BV460">
        <f t="shared" si="52"/>
        <v>0</v>
      </c>
      <c r="BW460">
        <f t="shared" si="52"/>
        <v>0</v>
      </c>
      <c r="BX460">
        <f t="shared" si="52"/>
        <v>0</v>
      </c>
      <c r="BY460">
        <f t="shared" si="52"/>
        <v>0</v>
      </c>
      <c r="BZ460">
        <f t="shared" si="52"/>
        <v>0</v>
      </c>
      <c r="CA460">
        <f t="shared" si="52"/>
        <v>0</v>
      </c>
      <c r="CB460">
        <f t="shared" si="52"/>
        <v>0</v>
      </c>
    </row>
    <row r="461" spans="2:80" x14ac:dyDescent="0.2">
      <c r="B461">
        <v>202</v>
      </c>
      <c r="C461">
        <f t="shared" si="36"/>
        <v>1</v>
      </c>
      <c r="D461">
        <f t="shared" si="57"/>
        <v>0</v>
      </c>
      <c r="E461">
        <f t="shared" si="57"/>
        <v>0</v>
      </c>
      <c r="F461">
        <f t="shared" si="57"/>
        <v>0</v>
      </c>
      <c r="G461">
        <f t="shared" si="57"/>
        <v>0</v>
      </c>
      <c r="H461">
        <f t="shared" si="57"/>
        <v>1</v>
      </c>
      <c r="I461">
        <f t="shared" ref="D461:BO465" si="59">IF(I208&gt;0,1,0)</f>
        <v>0</v>
      </c>
      <c r="J461">
        <f t="shared" si="59"/>
        <v>0</v>
      </c>
      <c r="K461">
        <f t="shared" si="59"/>
        <v>0</v>
      </c>
      <c r="L461">
        <f t="shared" si="59"/>
        <v>0</v>
      </c>
      <c r="M461">
        <f t="shared" si="59"/>
        <v>0</v>
      </c>
      <c r="N461">
        <f t="shared" si="59"/>
        <v>0</v>
      </c>
      <c r="O461">
        <f t="shared" si="59"/>
        <v>0</v>
      </c>
      <c r="P461">
        <f t="shared" si="59"/>
        <v>0</v>
      </c>
      <c r="Q461">
        <f t="shared" si="59"/>
        <v>0</v>
      </c>
      <c r="R461">
        <f t="shared" si="59"/>
        <v>0</v>
      </c>
      <c r="S461">
        <f t="shared" si="57"/>
        <v>0</v>
      </c>
      <c r="T461">
        <f t="shared" si="57"/>
        <v>0</v>
      </c>
      <c r="U461">
        <f t="shared" si="57"/>
        <v>0</v>
      </c>
      <c r="V461">
        <f t="shared" si="57"/>
        <v>0</v>
      </c>
      <c r="W461">
        <f t="shared" si="57"/>
        <v>0</v>
      </c>
      <c r="X461">
        <f t="shared" si="57"/>
        <v>0</v>
      </c>
      <c r="Y461">
        <f t="shared" si="57"/>
        <v>0</v>
      </c>
      <c r="Z461">
        <f t="shared" si="57"/>
        <v>0</v>
      </c>
      <c r="AA461">
        <f t="shared" si="57"/>
        <v>0</v>
      </c>
      <c r="AB461">
        <f t="shared" si="57"/>
        <v>0</v>
      </c>
      <c r="AC461">
        <f t="shared" si="57"/>
        <v>0</v>
      </c>
      <c r="AD461">
        <f t="shared" si="57"/>
        <v>0</v>
      </c>
      <c r="AE461">
        <f t="shared" si="57"/>
        <v>0</v>
      </c>
      <c r="AF461">
        <f t="shared" si="57"/>
        <v>0</v>
      </c>
      <c r="AG461">
        <f t="shared" si="57"/>
        <v>0</v>
      </c>
      <c r="AH461">
        <f t="shared" si="57"/>
        <v>1</v>
      </c>
      <c r="AI461">
        <f t="shared" si="57"/>
        <v>1</v>
      </c>
      <c r="AJ461">
        <f t="shared" si="57"/>
        <v>1</v>
      </c>
      <c r="AK461">
        <f t="shared" si="57"/>
        <v>1</v>
      </c>
      <c r="AL461">
        <f t="shared" si="57"/>
        <v>0</v>
      </c>
      <c r="AM461">
        <f t="shared" si="57"/>
        <v>1</v>
      </c>
      <c r="AN461">
        <f t="shared" si="57"/>
        <v>0</v>
      </c>
      <c r="AO461">
        <f t="shared" si="57"/>
        <v>0</v>
      </c>
      <c r="AP461">
        <f t="shared" si="57"/>
        <v>0</v>
      </c>
      <c r="AQ461">
        <f t="shared" si="57"/>
        <v>0</v>
      </c>
      <c r="AR461">
        <f t="shared" si="57"/>
        <v>0</v>
      </c>
      <c r="AS461">
        <f t="shared" si="57"/>
        <v>0</v>
      </c>
      <c r="AT461">
        <f t="shared" si="57"/>
        <v>0</v>
      </c>
      <c r="AU461">
        <f t="shared" si="57"/>
        <v>1</v>
      </c>
      <c r="AV461">
        <f t="shared" si="57"/>
        <v>0</v>
      </c>
      <c r="AW461">
        <f t="shared" si="57"/>
        <v>0</v>
      </c>
      <c r="AX461">
        <f t="shared" si="57"/>
        <v>0</v>
      </c>
      <c r="AY461">
        <f t="shared" si="57"/>
        <v>0</v>
      </c>
      <c r="AZ461">
        <f t="shared" si="57"/>
        <v>0</v>
      </c>
      <c r="BA461">
        <f t="shared" si="57"/>
        <v>0</v>
      </c>
      <c r="BB461">
        <f t="shared" si="57"/>
        <v>0</v>
      </c>
      <c r="BC461">
        <f t="shared" si="57"/>
        <v>0</v>
      </c>
      <c r="BD461">
        <f t="shared" si="57"/>
        <v>0</v>
      </c>
      <c r="BE461">
        <f t="shared" si="57"/>
        <v>1</v>
      </c>
      <c r="BF461">
        <f t="shared" si="57"/>
        <v>0</v>
      </c>
      <c r="BG461">
        <f t="shared" si="57"/>
        <v>0</v>
      </c>
      <c r="BH461">
        <f t="shared" si="57"/>
        <v>0</v>
      </c>
      <c r="BI461">
        <f t="shared" si="57"/>
        <v>1</v>
      </c>
      <c r="BJ461">
        <f t="shared" si="57"/>
        <v>0</v>
      </c>
      <c r="BK461">
        <f t="shared" si="57"/>
        <v>0</v>
      </c>
      <c r="BL461">
        <f t="shared" si="57"/>
        <v>1</v>
      </c>
      <c r="BM461">
        <f t="shared" si="57"/>
        <v>0</v>
      </c>
      <c r="BN461">
        <f t="shared" si="57"/>
        <v>0</v>
      </c>
      <c r="BO461">
        <f t="shared" ref="BO461:CB476" si="60">IF(BO208&gt;0,1,0)</f>
        <v>1</v>
      </c>
      <c r="BP461">
        <f t="shared" si="60"/>
        <v>0</v>
      </c>
      <c r="BQ461">
        <f t="shared" si="60"/>
        <v>0</v>
      </c>
      <c r="BR461">
        <f t="shared" si="60"/>
        <v>0</v>
      </c>
      <c r="BS461">
        <f t="shared" si="60"/>
        <v>0</v>
      </c>
      <c r="BT461">
        <f t="shared" si="60"/>
        <v>0</v>
      </c>
      <c r="BU461">
        <f t="shared" si="60"/>
        <v>0</v>
      </c>
      <c r="BV461">
        <f t="shared" si="60"/>
        <v>0</v>
      </c>
      <c r="BW461">
        <f t="shared" si="60"/>
        <v>0</v>
      </c>
      <c r="BX461">
        <f t="shared" si="60"/>
        <v>0</v>
      </c>
      <c r="BY461">
        <f t="shared" si="60"/>
        <v>0</v>
      </c>
      <c r="BZ461">
        <f t="shared" si="60"/>
        <v>0</v>
      </c>
      <c r="CA461">
        <f t="shared" si="60"/>
        <v>0</v>
      </c>
      <c r="CB461">
        <f t="shared" si="60"/>
        <v>0</v>
      </c>
    </row>
    <row r="462" spans="2:80" x14ac:dyDescent="0.2">
      <c r="B462">
        <v>203</v>
      </c>
      <c r="C462">
        <f t="shared" si="36"/>
        <v>1</v>
      </c>
      <c r="D462">
        <f t="shared" si="59"/>
        <v>0</v>
      </c>
      <c r="E462">
        <f t="shared" si="59"/>
        <v>0</v>
      </c>
      <c r="F462">
        <f t="shared" si="59"/>
        <v>0</v>
      </c>
      <c r="G462">
        <f t="shared" si="59"/>
        <v>0</v>
      </c>
      <c r="H462">
        <f t="shared" si="59"/>
        <v>1</v>
      </c>
      <c r="I462">
        <f t="shared" si="59"/>
        <v>0</v>
      </c>
      <c r="J462">
        <f t="shared" si="59"/>
        <v>0</v>
      </c>
      <c r="K462">
        <f t="shared" si="59"/>
        <v>0</v>
      </c>
      <c r="L462">
        <f t="shared" si="59"/>
        <v>0</v>
      </c>
      <c r="M462">
        <f t="shared" si="59"/>
        <v>0</v>
      </c>
      <c r="N462">
        <f t="shared" si="59"/>
        <v>0</v>
      </c>
      <c r="O462">
        <f t="shared" si="59"/>
        <v>0</v>
      </c>
      <c r="P462">
        <f t="shared" si="59"/>
        <v>0</v>
      </c>
      <c r="Q462">
        <f t="shared" si="59"/>
        <v>0</v>
      </c>
      <c r="R462">
        <f t="shared" si="59"/>
        <v>0</v>
      </c>
      <c r="S462">
        <f t="shared" si="59"/>
        <v>0</v>
      </c>
      <c r="T462">
        <f t="shared" si="59"/>
        <v>0</v>
      </c>
      <c r="U462">
        <f t="shared" si="59"/>
        <v>0</v>
      </c>
      <c r="V462">
        <f t="shared" si="59"/>
        <v>0</v>
      </c>
      <c r="W462">
        <f t="shared" si="59"/>
        <v>0</v>
      </c>
      <c r="X462">
        <f t="shared" si="59"/>
        <v>0</v>
      </c>
      <c r="Y462">
        <f t="shared" si="59"/>
        <v>0</v>
      </c>
      <c r="Z462">
        <f t="shared" si="59"/>
        <v>0</v>
      </c>
      <c r="AA462">
        <f t="shared" si="59"/>
        <v>0</v>
      </c>
      <c r="AB462">
        <f t="shared" si="59"/>
        <v>0</v>
      </c>
      <c r="AC462">
        <f t="shared" si="59"/>
        <v>0</v>
      </c>
      <c r="AD462">
        <f t="shared" si="59"/>
        <v>0</v>
      </c>
      <c r="AE462">
        <f t="shared" si="59"/>
        <v>0</v>
      </c>
      <c r="AF462">
        <f t="shared" si="59"/>
        <v>0</v>
      </c>
      <c r="AG462">
        <f t="shared" si="59"/>
        <v>0</v>
      </c>
      <c r="AH462">
        <f t="shared" si="59"/>
        <v>0</v>
      </c>
      <c r="AI462">
        <f t="shared" si="59"/>
        <v>1</v>
      </c>
      <c r="AJ462">
        <f t="shared" si="59"/>
        <v>0</v>
      </c>
      <c r="AK462">
        <f t="shared" si="59"/>
        <v>1</v>
      </c>
      <c r="AL462">
        <f t="shared" si="59"/>
        <v>0</v>
      </c>
      <c r="AM462">
        <f t="shared" si="59"/>
        <v>1</v>
      </c>
      <c r="AN462">
        <f t="shared" si="59"/>
        <v>0</v>
      </c>
      <c r="AO462">
        <f t="shared" si="59"/>
        <v>0</v>
      </c>
      <c r="AP462">
        <f t="shared" si="59"/>
        <v>0</v>
      </c>
      <c r="AQ462">
        <f t="shared" si="59"/>
        <v>0</v>
      </c>
      <c r="AR462">
        <f t="shared" si="59"/>
        <v>0</v>
      </c>
      <c r="AS462">
        <f t="shared" si="59"/>
        <v>0</v>
      </c>
      <c r="AT462">
        <f t="shared" si="59"/>
        <v>0</v>
      </c>
      <c r="AU462">
        <f t="shared" si="59"/>
        <v>0</v>
      </c>
      <c r="AV462">
        <f t="shared" si="59"/>
        <v>0</v>
      </c>
      <c r="AW462">
        <f t="shared" si="59"/>
        <v>0</v>
      </c>
      <c r="AX462">
        <f t="shared" si="59"/>
        <v>0</v>
      </c>
      <c r="AY462">
        <f t="shared" si="59"/>
        <v>1</v>
      </c>
      <c r="AZ462">
        <f t="shared" si="59"/>
        <v>0</v>
      </c>
      <c r="BA462">
        <f t="shared" si="59"/>
        <v>0</v>
      </c>
      <c r="BB462">
        <f t="shared" si="59"/>
        <v>0</v>
      </c>
      <c r="BC462">
        <f t="shared" si="59"/>
        <v>0</v>
      </c>
      <c r="BD462">
        <f t="shared" si="59"/>
        <v>0</v>
      </c>
      <c r="BE462">
        <f t="shared" si="59"/>
        <v>0</v>
      </c>
      <c r="BF462">
        <f t="shared" si="59"/>
        <v>1</v>
      </c>
      <c r="BG462">
        <f t="shared" si="59"/>
        <v>0</v>
      </c>
      <c r="BH462">
        <f t="shared" si="59"/>
        <v>0</v>
      </c>
      <c r="BI462">
        <f t="shared" si="59"/>
        <v>0</v>
      </c>
      <c r="BJ462">
        <f t="shared" si="59"/>
        <v>0</v>
      </c>
      <c r="BK462">
        <f t="shared" si="59"/>
        <v>0</v>
      </c>
      <c r="BL462">
        <f t="shared" si="59"/>
        <v>0</v>
      </c>
      <c r="BM462">
        <f t="shared" si="59"/>
        <v>0</v>
      </c>
      <c r="BN462">
        <f t="shared" si="59"/>
        <v>0</v>
      </c>
      <c r="BO462">
        <f t="shared" si="59"/>
        <v>1</v>
      </c>
      <c r="BP462">
        <f t="shared" si="60"/>
        <v>1</v>
      </c>
      <c r="BQ462">
        <f t="shared" si="60"/>
        <v>0</v>
      </c>
      <c r="BR462">
        <f t="shared" si="60"/>
        <v>0</v>
      </c>
      <c r="BS462">
        <f t="shared" si="60"/>
        <v>0</v>
      </c>
      <c r="BT462">
        <f t="shared" si="60"/>
        <v>0</v>
      </c>
      <c r="BU462">
        <f t="shared" si="60"/>
        <v>0</v>
      </c>
      <c r="BV462">
        <f t="shared" si="60"/>
        <v>0</v>
      </c>
      <c r="BW462">
        <f t="shared" si="60"/>
        <v>0</v>
      </c>
      <c r="BX462">
        <f t="shared" si="60"/>
        <v>0</v>
      </c>
      <c r="BY462">
        <f t="shared" si="60"/>
        <v>0</v>
      </c>
      <c r="BZ462">
        <f t="shared" si="60"/>
        <v>0</v>
      </c>
      <c r="CA462">
        <f t="shared" si="60"/>
        <v>0</v>
      </c>
      <c r="CB462">
        <f t="shared" si="60"/>
        <v>0</v>
      </c>
    </row>
    <row r="463" spans="2:80" x14ac:dyDescent="0.2">
      <c r="B463">
        <v>204</v>
      </c>
      <c r="C463">
        <f t="shared" si="36"/>
        <v>0</v>
      </c>
      <c r="D463">
        <f t="shared" si="59"/>
        <v>0</v>
      </c>
      <c r="E463">
        <f t="shared" si="59"/>
        <v>0</v>
      </c>
      <c r="F463">
        <f t="shared" si="59"/>
        <v>0</v>
      </c>
      <c r="G463">
        <f t="shared" si="59"/>
        <v>0</v>
      </c>
      <c r="H463">
        <f t="shared" si="59"/>
        <v>1</v>
      </c>
      <c r="I463">
        <f t="shared" si="59"/>
        <v>0</v>
      </c>
      <c r="J463">
        <f t="shared" si="59"/>
        <v>0</v>
      </c>
      <c r="K463">
        <f t="shared" si="59"/>
        <v>0</v>
      </c>
      <c r="L463">
        <f t="shared" si="59"/>
        <v>0</v>
      </c>
      <c r="M463">
        <f t="shared" si="59"/>
        <v>0</v>
      </c>
      <c r="N463">
        <f t="shared" si="59"/>
        <v>0</v>
      </c>
      <c r="O463">
        <f t="shared" si="59"/>
        <v>0</v>
      </c>
      <c r="P463">
        <f t="shared" si="59"/>
        <v>0</v>
      </c>
      <c r="Q463">
        <f t="shared" si="59"/>
        <v>0</v>
      </c>
      <c r="R463">
        <f t="shared" si="59"/>
        <v>0</v>
      </c>
      <c r="S463">
        <f t="shared" si="59"/>
        <v>1</v>
      </c>
      <c r="T463">
        <f t="shared" si="59"/>
        <v>0</v>
      </c>
      <c r="U463">
        <f t="shared" si="59"/>
        <v>0</v>
      </c>
      <c r="V463">
        <f t="shared" si="59"/>
        <v>0</v>
      </c>
      <c r="W463">
        <f t="shared" si="59"/>
        <v>0</v>
      </c>
      <c r="X463">
        <f t="shared" si="59"/>
        <v>0</v>
      </c>
      <c r="Y463">
        <f t="shared" si="59"/>
        <v>0</v>
      </c>
      <c r="Z463">
        <f t="shared" si="59"/>
        <v>0</v>
      </c>
      <c r="AA463">
        <f t="shared" si="59"/>
        <v>0</v>
      </c>
      <c r="AB463">
        <f t="shared" si="59"/>
        <v>1</v>
      </c>
      <c r="AC463">
        <f t="shared" si="59"/>
        <v>0</v>
      </c>
      <c r="AD463">
        <f t="shared" si="59"/>
        <v>0</v>
      </c>
      <c r="AE463">
        <f t="shared" si="59"/>
        <v>0</v>
      </c>
      <c r="AF463">
        <f t="shared" si="59"/>
        <v>0</v>
      </c>
      <c r="AG463">
        <f t="shared" si="59"/>
        <v>1</v>
      </c>
      <c r="AH463">
        <f t="shared" si="59"/>
        <v>0</v>
      </c>
      <c r="AI463">
        <f t="shared" si="59"/>
        <v>0</v>
      </c>
      <c r="AJ463">
        <f t="shared" si="59"/>
        <v>1</v>
      </c>
      <c r="AK463">
        <f t="shared" si="59"/>
        <v>1</v>
      </c>
      <c r="AL463">
        <f t="shared" si="59"/>
        <v>0</v>
      </c>
      <c r="AM463">
        <f t="shared" si="59"/>
        <v>1</v>
      </c>
      <c r="AN463">
        <f t="shared" si="59"/>
        <v>0</v>
      </c>
      <c r="AO463">
        <f t="shared" si="59"/>
        <v>1</v>
      </c>
      <c r="AP463">
        <f t="shared" si="59"/>
        <v>0</v>
      </c>
      <c r="AQ463">
        <f t="shared" si="59"/>
        <v>0</v>
      </c>
      <c r="AR463">
        <f t="shared" si="59"/>
        <v>0</v>
      </c>
      <c r="AS463">
        <f t="shared" si="59"/>
        <v>0</v>
      </c>
      <c r="AT463">
        <f t="shared" si="59"/>
        <v>0</v>
      </c>
      <c r="AU463">
        <f t="shared" si="59"/>
        <v>1</v>
      </c>
      <c r="AV463">
        <f t="shared" si="59"/>
        <v>0</v>
      </c>
      <c r="AW463">
        <f t="shared" si="59"/>
        <v>0</v>
      </c>
      <c r="AX463">
        <f t="shared" si="59"/>
        <v>0</v>
      </c>
      <c r="AY463">
        <f t="shared" si="59"/>
        <v>0</v>
      </c>
      <c r="AZ463">
        <f t="shared" si="59"/>
        <v>0</v>
      </c>
      <c r="BA463">
        <f t="shared" si="59"/>
        <v>0</v>
      </c>
      <c r="BB463">
        <f t="shared" si="59"/>
        <v>0</v>
      </c>
      <c r="BC463">
        <f t="shared" si="59"/>
        <v>0</v>
      </c>
      <c r="BD463">
        <f t="shared" si="59"/>
        <v>0</v>
      </c>
      <c r="BE463">
        <f t="shared" si="59"/>
        <v>0</v>
      </c>
      <c r="BF463">
        <f t="shared" si="59"/>
        <v>0</v>
      </c>
      <c r="BG463">
        <f t="shared" si="59"/>
        <v>0</v>
      </c>
      <c r="BH463">
        <f t="shared" si="59"/>
        <v>0</v>
      </c>
      <c r="BI463">
        <f t="shared" si="59"/>
        <v>1</v>
      </c>
      <c r="BJ463">
        <f t="shared" si="59"/>
        <v>0</v>
      </c>
      <c r="BK463">
        <f t="shared" si="59"/>
        <v>0</v>
      </c>
      <c r="BL463">
        <f t="shared" si="59"/>
        <v>0</v>
      </c>
      <c r="BM463">
        <f t="shared" si="59"/>
        <v>0</v>
      </c>
      <c r="BN463">
        <f t="shared" si="59"/>
        <v>0</v>
      </c>
      <c r="BO463">
        <f t="shared" si="59"/>
        <v>1</v>
      </c>
      <c r="BP463">
        <f t="shared" si="60"/>
        <v>1</v>
      </c>
      <c r="BQ463">
        <f t="shared" si="60"/>
        <v>0</v>
      </c>
      <c r="BR463">
        <f t="shared" si="60"/>
        <v>0</v>
      </c>
      <c r="BS463">
        <f t="shared" si="60"/>
        <v>0</v>
      </c>
      <c r="BT463">
        <f t="shared" si="60"/>
        <v>1</v>
      </c>
      <c r="BU463">
        <f t="shared" si="60"/>
        <v>0</v>
      </c>
      <c r="BV463">
        <f t="shared" si="60"/>
        <v>0</v>
      </c>
      <c r="BW463">
        <f t="shared" si="60"/>
        <v>0</v>
      </c>
      <c r="BX463">
        <f t="shared" si="60"/>
        <v>0</v>
      </c>
      <c r="BY463">
        <f t="shared" si="60"/>
        <v>0</v>
      </c>
      <c r="BZ463">
        <f t="shared" si="60"/>
        <v>0</v>
      </c>
      <c r="CA463">
        <f t="shared" si="60"/>
        <v>0</v>
      </c>
      <c r="CB463">
        <f t="shared" si="60"/>
        <v>0</v>
      </c>
    </row>
    <row r="464" spans="2:80" x14ac:dyDescent="0.2">
      <c r="B464">
        <v>205</v>
      </c>
      <c r="C464">
        <f t="shared" si="36"/>
        <v>1</v>
      </c>
      <c r="D464">
        <f t="shared" si="59"/>
        <v>0</v>
      </c>
      <c r="E464">
        <f t="shared" si="59"/>
        <v>0</v>
      </c>
      <c r="F464">
        <f t="shared" si="59"/>
        <v>0</v>
      </c>
      <c r="G464">
        <f t="shared" si="59"/>
        <v>0</v>
      </c>
      <c r="H464">
        <f t="shared" si="59"/>
        <v>1</v>
      </c>
      <c r="I464">
        <f t="shared" si="59"/>
        <v>0</v>
      </c>
      <c r="J464">
        <f t="shared" si="59"/>
        <v>0</v>
      </c>
      <c r="K464">
        <f t="shared" si="59"/>
        <v>0</v>
      </c>
      <c r="L464">
        <f t="shared" si="59"/>
        <v>0</v>
      </c>
      <c r="M464">
        <f t="shared" si="59"/>
        <v>0</v>
      </c>
      <c r="N464">
        <f t="shared" si="59"/>
        <v>0</v>
      </c>
      <c r="O464">
        <f t="shared" si="59"/>
        <v>0</v>
      </c>
      <c r="P464">
        <f t="shared" si="59"/>
        <v>0</v>
      </c>
      <c r="Q464">
        <f t="shared" si="59"/>
        <v>0</v>
      </c>
      <c r="R464">
        <f t="shared" si="59"/>
        <v>0</v>
      </c>
      <c r="S464">
        <f t="shared" si="59"/>
        <v>1</v>
      </c>
      <c r="T464">
        <f t="shared" si="59"/>
        <v>0</v>
      </c>
      <c r="U464">
        <f t="shared" si="59"/>
        <v>0</v>
      </c>
      <c r="V464">
        <f t="shared" si="59"/>
        <v>0</v>
      </c>
      <c r="W464">
        <f t="shared" si="59"/>
        <v>0</v>
      </c>
      <c r="X464">
        <f t="shared" si="59"/>
        <v>0</v>
      </c>
      <c r="Y464">
        <f t="shared" si="59"/>
        <v>0</v>
      </c>
      <c r="Z464">
        <f t="shared" si="59"/>
        <v>0</v>
      </c>
      <c r="AA464">
        <f t="shared" si="59"/>
        <v>0</v>
      </c>
      <c r="AB464">
        <f t="shared" si="59"/>
        <v>1</v>
      </c>
      <c r="AC464">
        <f t="shared" si="59"/>
        <v>0</v>
      </c>
      <c r="AD464">
        <f t="shared" si="59"/>
        <v>0</v>
      </c>
      <c r="AE464">
        <f t="shared" si="59"/>
        <v>0</v>
      </c>
      <c r="AF464">
        <f t="shared" si="59"/>
        <v>0</v>
      </c>
      <c r="AG464">
        <f t="shared" si="59"/>
        <v>0</v>
      </c>
      <c r="AH464">
        <f t="shared" si="59"/>
        <v>0</v>
      </c>
      <c r="AI464">
        <f t="shared" si="59"/>
        <v>1</v>
      </c>
      <c r="AJ464">
        <f t="shared" si="59"/>
        <v>1</v>
      </c>
      <c r="AK464">
        <f t="shared" si="59"/>
        <v>0</v>
      </c>
      <c r="AL464">
        <f t="shared" si="59"/>
        <v>0</v>
      </c>
      <c r="AM464">
        <f t="shared" si="59"/>
        <v>1</v>
      </c>
      <c r="AN464">
        <f t="shared" si="59"/>
        <v>0</v>
      </c>
      <c r="AO464">
        <f t="shared" si="59"/>
        <v>0</v>
      </c>
      <c r="AP464">
        <f t="shared" si="59"/>
        <v>0</v>
      </c>
      <c r="AQ464">
        <f t="shared" si="59"/>
        <v>0</v>
      </c>
      <c r="AR464">
        <f t="shared" si="59"/>
        <v>0</v>
      </c>
      <c r="AS464">
        <f t="shared" si="59"/>
        <v>0</v>
      </c>
      <c r="AT464">
        <f t="shared" si="59"/>
        <v>0</v>
      </c>
      <c r="AU464">
        <f t="shared" si="59"/>
        <v>0</v>
      </c>
      <c r="AV464">
        <f t="shared" si="59"/>
        <v>0</v>
      </c>
      <c r="AW464">
        <f t="shared" si="59"/>
        <v>0</v>
      </c>
      <c r="AX464">
        <f t="shared" si="59"/>
        <v>0</v>
      </c>
      <c r="AY464">
        <f t="shared" si="59"/>
        <v>0</v>
      </c>
      <c r="AZ464">
        <f t="shared" si="59"/>
        <v>0</v>
      </c>
      <c r="BA464">
        <f t="shared" si="59"/>
        <v>0</v>
      </c>
      <c r="BB464">
        <f t="shared" si="59"/>
        <v>0</v>
      </c>
      <c r="BC464">
        <f t="shared" si="59"/>
        <v>0</v>
      </c>
      <c r="BD464">
        <f t="shared" si="59"/>
        <v>1</v>
      </c>
      <c r="BE464">
        <f t="shared" si="59"/>
        <v>0</v>
      </c>
      <c r="BF464">
        <f t="shared" si="59"/>
        <v>0</v>
      </c>
      <c r="BG464">
        <f t="shared" si="59"/>
        <v>0</v>
      </c>
      <c r="BH464">
        <f t="shared" si="59"/>
        <v>0</v>
      </c>
      <c r="BI464">
        <f t="shared" si="59"/>
        <v>0</v>
      </c>
      <c r="BJ464">
        <f t="shared" si="59"/>
        <v>0</v>
      </c>
      <c r="BK464">
        <f t="shared" si="59"/>
        <v>0</v>
      </c>
      <c r="BL464">
        <f t="shared" si="59"/>
        <v>0</v>
      </c>
      <c r="BM464">
        <f t="shared" si="59"/>
        <v>0</v>
      </c>
      <c r="BN464">
        <f t="shared" si="59"/>
        <v>0</v>
      </c>
      <c r="BO464">
        <f t="shared" si="59"/>
        <v>1</v>
      </c>
      <c r="BP464">
        <f t="shared" si="60"/>
        <v>1</v>
      </c>
      <c r="BQ464">
        <f t="shared" si="60"/>
        <v>0</v>
      </c>
      <c r="BR464">
        <f t="shared" si="60"/>
        <v>0</v>
      </c>
      <c r="BS464">
        <f t="shared" si="60"/>
        <v>0</v>
      </c>
      <c r="BT464">
        <f t="shared" si="60"/>
        <v>0</v>
      </c>
      <c r="BU464">
        <f t="shared" si="60"/>
        <v>0</v>
      </c>
      <c r="BV464">
        <f t="shared" si="60"/>
        <v>0</v>
      </c>
      <c r="BW464">
        <f t="shared" si="60"/>
        <v>0</v>
      </c>
      <c r="BX464">
        <f t="shared" si="60"/>
        <v>0</v>
      </c>
      <c r="BY464">
        <f t="shared" si="60"/>
        <v>0</v>
      </c>
      <c r="BZ464">
        <f t="shared" si="60"/>
        <v>0</v>
      </c>
      <c r="CA464">
        <f t="shared" si="60"/>
        <v>0</v>
      </c>
      <c r="CB464">
        <f t="shared" si="60"/>
        <v>0</v>
      </c>
    </row>
    <row r="465" spans="2:80" x14ac:dyDescent="0.2">
      <c r="B465">
        <v>206</v>
      </c>
      <c r="C465">
        <f t="shared" si="36"/>
        <v>1</v>
      </c>
      <c r="D465">
        <f t="shared" si="59"/>
        <v>0</v>
      </c>
      <c r="E465">
        <f t="shared" si="59"/>
        <v>0</v>
      </c>
      <c r="F465">
        <f t="shared" si="59"/>
        <v>0</v>
      </c>
      <c r="G465">
        <f t="shared" si="59"/>
        <v>0</v>
      </c>
      <c r="H465">
        <f t="shared" si="59"/>
        <v>1</v>
      </c>
      <c r="I465">
        <f t="shared" ref="D465:BO469" si="61">IF(I212&gt;0,1,0)</f>
        <v>0</v>
      </c>
      <c r="J465">
        <f t="shared" si="61"/>
        <v>0</v>
      </c>
      <c r="K465">
        <f t="shared" si="61"/>
        <v>0</v>
      </c>
      <c r="L465">
        <f t="shared" si="61"/>
        <v>0</v>
      </c>
      <c r="M465">
        <f t="shared" si="61"/>
        <v>0</v>
      </c>
      <c r="N465">
        <f t="shared" si="61"/>
        <v>0</v>
      </c>
      <c r="O465">
        <f t="shared" si="61"/>
        <v>0</v>
      </c>
      <c r="P465">
        <f t="shared" si="61"/>
        <v>0</v>
      </c>
      <c r="Q465">
        <f t="shared" si="61"/>
        <v>0</v>
      </c>
      <c r="R465">
        <f t="shared" si="61"/>
        <v>0</v>
      </c>
      <c r="S465">
        <f t="shared" si="59"/>
        <v>0</v>
      </c>
      <c r="T465">
        <f t="shared" si="59"/>
        <v>0</v>
      </c>
      <c r="U465">
        <f t="shared" si="59"/>
        <v>0</v>
      </c>
      <c r="V465">
        <f t="shared" si="59"/>
        <v>0</v>
      </c>
      <c r="W465">
        <f t="shared" si="59"/>
        <v>0</v>
      </c>
      <c r="X465">
        <f t="shared" si="59"/>
        <v>1</v>
      </c>
      <c r="Y465">
        <f t="shared" si="59"/>
        <v>0</v>
      </c>
      <c r="Z465">
        <f t="shared" si="59"/>
        <v>0</v>
      </c>
      <c r="AA465">
        <f t="shared" si="59"/>
        <v>0</v>
      </c>
      <c r="AB465">
        <f t="shared" si="59"/>
        <v>1</v>
      </c>
      <c r="AC465">
        <f t="shared" si="59"/>
        <v>0</v>
      </c>
      <c r="AD465">
        <f t="shared" si="59"/>
        <v>0</v>
      </c>
      <c r="AE465">
        <f t="shared" si="59"/>
        <v>0</v>
      </c>
      <c r="AF465">
        <f t="shared" si="59"/>
        <v>0</v>
      </c>
      <c r="AG465">
        <f t="shared" si="59"/>
        <v>0</v>
      </c>
      <c r="AH465">
        <f t="shared" si="59"/>
        <v>0</v>
      </c>
      <c r="AI465">
        <f t="shared" si="59"/>
        <v>0</v>
      </c>
      <c r="AJ465">
        <f t="shared" si="59"/>
        <v>1</v>
      </c>
      <c r="AK465">
        <f t="shared" si="59"/>
        <v>1</v>
      </c>
      <c r="AL465">
        <f t="shared" si="59"/>
        <v>0</v>
      </c>
      <c r="AM465">
        <f t="shared" si="59"/>
        <v>1</v>
      </c>
      <c r="AN465">
        <f t="shared" si="59"/>
        <v>0</v>
      </c>
      <c r="AO465">
        <f t="shared" si="59"/>
        <v>0</v>
      </c>
      <c r="AP465">
        <f t="shared" si="59"/>
        <v>0</v>
      </c>
      <c r="AQ465">
        <f t="shared" si="59"/>
        <v>0</v>
      </c>
      <c r="AR465">
        <f t="shared" si="59"/>
        <v>0</v>
      </c>
      <c r="AS465">
        <f t="shared" si="59"/>
        <v>0</v>
      </c>
      <c r="AT465">
        <f t="shared" si="59"/>
        <v>0</v>
      </c>
      <c r="AU465">
        <f t="shared" si="59"/>
        <v>1</v>
      </c>
      <c r="AV465">
        <f t="shared" si="59"/>
        <v>0</v>
      </c>
      <c r="AW465">
        <f t="shared" si="59"/>
        <v>0</v>
      </c>
      <c r="AX465">
        <f t="shared" si="59"/>
        <v>0</v>
      </c>
      <c r="AY465">
        <f t="shared" si="59"/>
        <v>0</v>
      </c>
      <c r="AZ465">
        <f t="shared" si="59"/>
        <v>0</v>
      </c>
      <c r="BA465">
        <f t="shared" si="59"/>
        <v>0</v>
      </c>
      <c r="BB465">
        <f t="shared" si="59"/>
        <v>0</v>
      </c>
      <c r="BC465">
        <f t="shared" si="59"/>
        <v>0</v>
      </c>
      <c r="BD465">
        <f t="shared" si="59"/>
        <v>1</v>
      </c>
      <c r="BE465">
        <f t="shared" si="59"/>
        <v>0</v>
      </c>
      <c r="BF465">
        <f t="shared" si="59"/>
        <v>0</v>
      </c>
      <c r="BG465">
        <f t="shared" si="59"/>
        <v>0</v>
      </c>
      <c r="BH465">
        <f t="shared" si="59"/>
        <v>0</v>
      </c>
      <c r="BI465">
        <f t="shared" si="59"/>
        <v>0</v>
      </c>
      <c r="BJ465">
        <f t="shared" si="59"/>
        <v>0</v>
      </c>
      <c r="BK465">
        <f t="shared" si="59"/>
        <v>0</v>
      </c>
      <c r="BL465">
        <f t="shared" si="59"/>
        <v>0</v>
      </c>
      <c r="BM465">
        <f t="shared" si="59"/>
        <v>0</v>
      </c>
      <c r="BN465">
        <f t="shared" si="59"/>
        <v>0</v>
      </c>
      <c r="BO465">
        <f t="shared" ref="BO465:BT468" si="62">IF(BO212&gt;0,1,0)</f>
        <v>1</v>
      </c>
      <c r="BP465">
        <f t="shared" si="62"/>
        <v>0</v>
      </c>
      <c r="BQ465">
        <f t="shared" si="62"/>
        <v>0</v>
      </c>
      <c r="BR465">
        <f t="shared" si="62"/>
        <v>0</v>
      </c>
      <c r="BS465">
        <f t="shared" si="62"/>
        <v>0</v>
      </c>
      <c r="BT465">
        <f t="shared" si="62"/>
        <v>0</v>
      </c>
      <c r="BU465">
        <f t="shared" si="60"/>
        <v>0</v>
      </c>
      <c r="BV465">
        <f t="shared" si="60"/>
        <v>0</v>
      </c>
      <c r="BW465">
        <f t="shared" si="60"/>
        <v>0</v>
      </c>
      <c r="BX465">
        <f t="shared" si="60"/>
        <v>0</v>
      </c>
      <c r="BY465">
        <f t="shared" si="60"/>
        <v>0</v>
      </c>
      <c r="BZ465">
        <f t="shared" si="60"/>
        <v>0</v>
      </c>
      <c r="CA465">
        <f t="shared" si="60"/>
        <v>0</v>
      </c>
      <c r="CB465">
        <f t="shared" si="60"/>
        <v>0</v>
      </c>
    </row>
    <row r="466" spans="2:80" x14ac:dyDescent="0.2">
      <c r="B466">
        <v>207</v>
      </c>
      <c r="C466">
        <f t="shared" si="36"/>
        <v>0</v>
      </c>
      <c r="D466">
        <f t="shared" si="61"/>
        <v>0</v>
      </c>
      <c r="E466">
        <f t="shared" si="61"/>
        <v>0</v>
      </c>
      <c r="F466">
        <f t="shared" si="61"/>
        <v>0</v>
      </c>
      <c r="G466">
        <f t="shared" si="61"/>
        <v>0</v>
      </c>
      <c r="H466">
        <f t="shared" si="61"/>
        <v>1</v>
      </c>
      <c r="I466">
        <f t="shared" si="61"/>
        <v>0</v>
      </c>
      <c r="J466">
        <f t="shared" si="61"/>
        <v>0</v>
      </c>
      <c r="K466">
        <f t="shared" si="61"/>
        <v>0</v>
      </c>
      <c r="L466">
        <f t="shared" si="61"/>
        <v>0</v>
      </c>
      <c r="M466">
        <f t="shared" si="61"/>
        <v>0</v>
      </c>
      <c r="N466">
        <f t="shared" si="61"/>
        <v>0</v>
      </c>
      <c r="O466">
        <f t="shared" si="61"/>
        <v>0</v>
      </c>
      <c r="P466">
        <f t="shared" si="61"/>
        <v>0</v>
      </c>
      <c r="Q466">
        <f t="shared" si="61"/>
        <v>0</v>
      </c>
      <c r="R466">
        <f t="shared" si="61"/>
        <v>0</v>
      </c>
      <c r="S466">
        <f t="shared" si="61"/>
        <v>0</v>
      </c>
      <c r="T466">
        <f t="shared" si="61"/>
        <v>0</v>
      </c>
      <c r="U466">
        <f t="shared" si="61"/>
        <v>0</v>
      </c>
      <c r="V466">
        <f t="shared" si="61"/>
        <v>1</v>
      </c>
      <c r="W466">
        <f t="shared" si="61"/>
        <v>0</v>
      </c>
      <c r="X466">
        <f t="shared" si="61"/>
        <v>0</v>
      </c>
      <c r="Y466">
        <f t="shared" si="61"/>
        <v>0</v>
      </c>
      <c r="Z466">
        <f t="shared" si="61"/>
        <v>0</v>
      </c>
      <c r="AA466">
        <f t="shared" si="61"/>
        <v>0</v>
      </c>
      <c r="AB466">
        <f t="shared" si="61"/>
        <v>0</v>
      </c>
      <c r="AC466">
        <f t="shared" si="61"/>
        <v>0</v>
      </c>
      <c r="AD466">
        <f t="shared" si="61"/>
        <v>0</v>
      </c>
      <c r="AE466">
        <f t="shared" si="61"/>
        <v>0</v>
      </c>
      <c r="AF466">
        <f t="shared" si="61"/>
        <v>0</v>
      </c>
      <c r="AG466">
        <f t="shared" si="61"/>
        <v>0</v>
      </c>
      <c r="AH466">
        <f t="shared" si="61"/>
        <v>0</v>
      </c>
      <c r="AI466">
        <f t="shared" si="61"/>
        <v>1</v>
      </c>
      <c r="AJ466">
        <f t="shared" si="61"/>
        <v>1</v>
      </c>
      <c r="AK466">
        <f t="shared" si="61"/>
        <v>0</v>
      </c>
      <c r="AL466">
        <f t="shared" si="61"/>
        <v>0</v>
      </c>
      <c r="AM466">
        <f t="shared" si="61"/>
        <v>1</v>
      </c>
      <c r="AN466">
        <f t="shared" si="61"/>
        <v>0</v>
      </c>
      <c r="AO466">
        <f t="shared" si="61"/>
        <v>0</v>
      </c>
      <c r="AP466">
        <f t="shared" si="61"/>
        <v>1</v>
      </c>
      <c r="AQ466">
        <f t="shared" si="61"/>
        <v>0</v>
      </c>
      <c r="AR466">
        <f t="shared" si="61"/>
        <v>0</v>
      </c>
      <c r="AS466">
        <f t="shared" si="61"/>
        <v>0</v>
      </c>
      <c r="AT466">
        <f t="shared" si="61"/>
        <v>0</v>
      </c>
      <c r="AU466">
        <f t="shared" si="61"/>
        <v>1</v>
      </c>
      <c r="AV466">
        <f t="shared" si="61"/>
        <v>0</v>
      </c>
      <c r="AW466">
        <f t="shared" si="61"/>
        <v>0</v>
      </c>
      <c r="AX466">
        <f t="shared" si="61"/>
        <v>0</v>
      </c>
      <c r="AY466">
        <f t="shared" si="61"/>
        <v>0</v>
      </c>
      <c r="AZ466">
        <f t="shared" si="61"/>
        <v>0</v>
      </c>
      <c r="BA466">
        <f t="shared" si="61"/>
        <v>0</v>
      </c>
      <c r="BB466">
        <f t="shared" si="61"/>
        <v>0</v>
      </c>
      <c r="BC466">
        <f t="shared" si="61"/>
        <v>0</v>
      </c>
      <c r="BD466">
        <f t="shared" si="61"/>
        <v>0</v>
      </c>
      <c r="BE466">
        <f t="shared" si="61"/>
        <v>0</v>
      </c>
      <c r="BF466">
        <f t="shared" si="61"/>
        <v>1</v>
      </c>
      <c r="BG466">
        <f t="shared" si="61"/>
        <v>0</v>
      </c>
      <c r="BH466">
        <f t="shared" si="61"/>
        <v>0</v>
      </c>
      <c r="BI466">
        <f t="shared" si="61"/>
        <v>0</v>
      </c>
      <c r="BJ466">
        <f t="shared" si="61"/>
        <v>0</v>
      </c>
      <c r="BK466">
        <f t="shared" si="61"/>
        <v>0</v>
      </c>
      <c r="BL466">
        <f t="shared" si="61"/>
        <v>0</v>
      </c>
      <c r="BM466">
        <f t="shared" si="61"/>
        <v>0</v>
      </c>
      <c r="BN466">
        <f t="shared" si="61"/>
        <v>0</v>
      </c>
      <c r="BO466">
        <f t="shared" si="61"/>
        <v>1</v>
      </c>
      <c r="BP466">
        <f t="shared" si="62"/>
        <v>1</v>
      </c>
      <c r="BQ466">
        <f t="shared" si="62"/>
        <v>0</v>
      </c>
      <c r="BR466">
        <f t="shared" si="62"/>
        <v>0</v>
      </c>
      <c r="BS466">
        <f t="shared" si="62"/>
        <v>0</v>
      </c>
      <c r="BT466">
        <f t="shared" si="62"/>
        <v>1</v>
      </c>
      <c r="BU466">
        <f t="shared" si="60"/>
        <v>0</v>
      </c>
      <c r="BV466">
        <f t="shared" si="60"/>
        <v>0</v>
      </c>
      <c r="BW466">
        <f t="shared" si="60"/>
        <v>0</v>
      </c>
      <c r="BX466">
        <f t="shared" si="60"/>
        <v>0</v>
      </c>
      <c r="BY466">
        <f t="shared" si="60"/>
        <v>0</v>
      </c>
      <c r="BZ466">
        <f t="shared" si="60"/>
        <v>0</v>
      </c>
      <c r="CA466">
        <f t="shared" si="60"/>
        <v>0</v>
      </c>
      <c r="CB466">
        <f t="shared" si="60"/>
        <v>0</v>
      </c>
    </row>
    <row r="467" spans="2:80" x14ac:dyDescent="0.2">
      <c r="B467">
        <v>208</v>
      </c>
      <c r="C467">
        <f t="shared" si="36"/>
        <v>1</v>
      </c>
      <c r="D467">
        <f t="shared" si="61"/>
        <v>0</v>
      </c>
      <c r="E467">
        <f t="shared" si="61"/>
        <v>0</v>
      </c>
      <c r="F467">
        <f t="shared" si="61"/>
        <v>0</v>
      </c>
      <c r="G467">
        <f t="shared" si="61"/>
        <v>0</v>
      </c>
      <c r="H467">
        <f t="shared" si="61"/>
        <v>1</v>
      </c>
      <c r="I467">
        <f t="shared" si="61"/>
        <v>0</v>
      </c>
      <c r="J467">
        <f t="shared" si="61"/>
        <v>0</v>
      </c>
      <c r="K467">
        <f t="shared" si="61"/>
        <v>0</v>
      </c>
      <c r="L467">
        <f t="shared" si="61"/>
        <v>0</v>
      </c>
      <c r="M467">
        <f t="shared" si="61"/>
        <v>0</v>
      </c>
      <c r="N467">
        <f t="shared" si="61"/>
        <v>0</v>
      </c>
      <c r="O467">
        <f t="shared" si="61"/>
        <v>0</v>
      </c>
      <c r="P467">
        <f t="shared" si="61"/>
        <v>0</v>
      </c>
      <c r="Q467">
        <f t="shared" si="61"/>
        <v>0</v>
      </c>
      <c r="R467">
        <f t="shared" si="61"/>
        <v>0</v>
      </c>
      <c r="S467">
        <f t="shared" si="61"/>
        <v>0</v>
      </c>
      <c r="T467">
        <f t="shared" si="61"/>
        <v>0</v>
      </c>
      <c r="U467">
        <f t="shared" si="61"/>
        <v>0</v>
      </c>
      <c r="V467">
        <f t="shared" si="61"/>
        <v>0</v>
      </c>
      <c r="W467">
        <f t="shared" si="61"/>
        <v>0</v>
      </c>
      <c r="X467">
        <f t="shared" si="61"/>
        <v>0</v>
      </c>
      <c r="Y467">
        <f t="shared" si="61"/>
        <v>0</v>
      </c>
      <c r="Z467">
        <f t="shared" si="61"/>
        <v>0</v>
      </c>
      <c r="AA467">
        <f t="shared" si="61"/>
        <v>0</v>
      </c>
      <c r="AB467">
        <f t="shared" si="61"/>
        <v>1</v>
      </c>
      <c r="AC467">
        <f t="shared" si="61"/>
        <v>0</v>
      </c>
      <c r="AD467">
        <f t="shared" si="61"/>
        <v>0</v>
      </c>
      <c r="AE467">
        <f t="shared" si="61"/>
        <v>0</v>
      </c>
      <c r="AF467">
        <f t="shared" si="61"/>
        <v>0</v>
      </c>
      <c r="AG467">
        <f t="shared" si="61"/>
        <v>0</v>
      </c>
      <c r="AH467">
        <f t="shared" si="61"/>
        <v>0</v>
      </c>
      <c r="AI467">
        <f t="shared" si="61"/>
        <v>1</v>
      </c>
      <c r="AJ467">
        <f t="shared" si="61"/>
        <v>1</v>
      </c>
      <c r="AK467">
        <f t="shared" si="61"/>
        <v>1</v>
      </c>
      <c r="AL467">
        <f t="shared" si="61"/>
        <v>0</v>
      </c>
      <c r="AM467">
        <f t="shared" si="61"/>
        <v>1</v>
      </c>
      <c r="AN467">
        <f t="shared" si="61"/>
        <v>0</v>
      </c>
      <c r="AO467">
        <f t="shared" si="61"/>
        <v>1</v>
      </c>
      <c r="AP467">
        <f t="shared" si="61"/>
        <v>0</v>
      </c>
      <c r="AQ467">
        <f t="shared" si="61"/>
        <v>0</v>
      </c>
      <c r="AR467">
        <f t="shared" si="61"/>
        <v>0</v>
      </c>
      <c r="AS467">
        <f t="shared" si="61"/>
        <v>0</v>
      </c>
      <c r="AT467">
        <f t="shared" si="61"/>
        <v>0</v>
      </c>
      <c r="AU467">
        <f t="shared" si="61"/>
        <v>1</v>
      </c>
      <c r="AV467">
        <f t="shared" si="61"/>
        <v>0</v>
      </c>
      <c r="AW467">
        <f t="shared" si="61"/>
        <v>0</v>
      </c>
      <c r="AX467">
        <f t="shared" si="61"/>
        <v>0</v>
      </c>
      <c r="AY467">
        <f t="shared" si="61"/>
        <v>0</v>
      </c>
      <c r="AZ467">
        <f t="shared" si="61"/>
        <v>0</v>
      </c>
      <c r="BA467">
        <f t="shared" si="61"/>
        <v>0</v>
      </c>
      <c r="BB467">
        <f t="shared" si="61"/>
        <v>1</v>
      </c>
      <c r="BC467">
        <f t="shared" si="61"/>
        <v>0</v>
      </c>
      <c r="BD467">
        <f t="shared" si="61"/>
        <v>0</v>
      </c>
      <c r="BE467">
        <f t="shared" si="61"/>
        <v>0</v>
      </c>
      <c r="BF467">
        <f t="shared" si="61"/>
        <v>1</v>
      </c>
      <c r="BG467">
        <f t="shared" si="61"/>
        <v>0</v>
      </c>
      <c r="BH467">
        <f t="shared" si="61"/>
        <v>0</v>
      </c>
      <c r="BI467">
        <f t="shared" si="61"/>
        <v>0</v>
      </c>
      <c r="BJ467">
        <f t="shared" si="61"/>
        <v>0</v>
      </c>
      <c r="BK467">
        <f t="shared" si="61"/>
        <v>0</v>
      </c>
      <c r="BL467">
        <f t="shared" si="61"/>
        <v>0</v>
      </c>
      <c r="BM467">
        <f t="shared" si="61"/>
        <v>0</v>
      </c>
      <c r="BN467">
        <f t="shared" si="61"/>
        <v>0</v>
      </c>
      <c r="BO467">
        <f t="shared" si="61"/>
        <v>1</v>
      </c>
      <c r="BP467">
        <f t="shared" si="62"/>
        <v>0</v>
      </c>
      <c r="BQ467">
        <f t="shared" si="62"/>
        <v>0</v>
      </c>
      <c r="BR467">
        <f t="shared" si="62"/>
        <v>0</v>
      </c>
      <c r="BS467">
        <f t="shared" si="62"/>
        <v>0</v>
      </c>
      <c r="BT467">
        <f t="shared" si="62"/>
        <v>0</v>
      </c>
      <c r="BU467">
        <f t="shared" si="60"/>
        <v>0</v>
      </c>
      <c r="BV467">
        <f t="shared" si="60"/>
        <v>0</v>
      </c>
      <c r="BW467">
        <f t="shared" si="60"/>
        <v>0</v>
      </c>
      <c r="BX467">
        <f t="shared" si="60"/>
        <v>0</v>
      </c>
      <c r="BY467">
        <f t="shared" si="60"/>
        <v>0</v>
      </c>
      <c r="BZ467">
        <f t="shared" si="60"/>
        <v>0</v>
      </c>
      <c r="CA467">
        <f t="shared" si="60"/>
        <v>0</v>
      </c>
      <c r="CB467">
        <f t="shared" si="60"/>
        <v>0</v>
      </c>
    </row>
    <row r="468" spans="2:80" x14ac:dyDescent="0.2">
      <c r="B468">
        <v>209</v>
      </c>
      <c r="C468">
        <f t="shared" si="36"/>
        <v>1</v>
      </c>
      <c r="D468">
        <f t="shared" si="61"/>
        <v>0</v>
      </c>
      <c r="E468">
        <f t="shared" si="61"/>
        <v>0</v>
      </c>
      <c r="F468">
        <f t="shared" si="61"/>
        <v>0</v>
      </c>
      <c r="G468">
        <f t="shared" si="61"/>
        <v>0</v>
      </c>
      <c r="H468">
        <f t="shared" si="61"/>
        <v>0</v>
      </c>
      <c r="I468">
        <f t="shared" si="61"/>
        <v>0</v>
      </c>
      <c r="J468">
        <f t="shared" si="61"/>
        <v>0</v>
      </c>
      <c r="K468">
        <f t="shared" si="61"/>
        <v>0</v>
      </c>
      <c r="L468">
        <f t="shared" si="61"/>
        <v>0</v>
      </c>
      <c r="M468">
        <f t="shared" si="61"/>
        <v>0</v>
      </c>
      <c r="N468">
        <f t="shared" si="61"/>
        <v>0</v>
      </c>
      <c r="O468">
        <f t="shared" si="61"/>
        <v>0</v>
      </c>
      <c r="P468">
        <f t="shared" si="61"/>
        <v>0</v>
      </c>
      <c r="Q468">
        <f t="shared" si="61"/>
        <v>0</v>
      </c>
      <c r="R468">
        <f t="shared" si="61"/>
        <v>0</v>
      </c>
      <c r="S468">
        <f t="shared" si="61"/>
        <v>0</v>
      </c>
      <c r="T468">
        <f t="shared" si="61"/>
        <v>0</v>
      </c>
      <c r="U468">
        <f t="shared" si="61"/>
        <v>0</v>
      </c>
      <c r="V468">
        <f t="shared" si="61"/>
        <v>0</v>
      </c>
      <c r="W468">
        <f t="shared" si="61"/>
        <v>0</v>
      </c>
      <c r="X468">
        <f t="shared" si="61"/>
        <v>0</v>
      </c>
      <c r="Y468">
        <f t="shared" si="61"/>
        <v>0</v>
      </c>
      <c r="Z468">
        <f t="shared" si="61"/>
        <v>0</v>
      </c>
      <c r="AA468">
        <f t="shared" si="61"/>
        <v>0</v>
      </c>
      <c r="AB468">
        <f t="shared" si="61"/>
        <v>1</v>
      </c>
      <c r="AC468">
        <f t="shared" si="61"/>
        <v>1</v>
      </c>
      <c r="AD468">
        <f t="shared" si="61"/>
        <v>0</v>
      </c>
      <c r="AE468">
        <f t="shared" si="61"/>
        <v>1</v>
      </c>
      <c r="AF468">
        <f t="shared" si="61"/>
        <v>0</v>
      </c>
      <c r="AG468">
        <f t="shared" si="61"/>
        <v>1</v>
      </c>
      <c r="AH468">
        <f t="shared" si="61"/>
        <v>1</v>
      </c>
      <c r="AI468">
        <f t="shared" si="61"/>
        <v>1</v>
      </c>
      <c r="AJ468">
        <f t="shared" si="61"/>
        <v>0</v>
      </c>
      <c r="AK468">
        <f t="shared" si="61"/>
        <v>1</v>
      </c>
      <c r="AL468">
        <f t="shared" si="61"/>
        <v>0</v>
      </c>
      <c r="AM468">
        <f t="shared" si="61"/>
        <v>0</v>
      </c>
      <c r="AN468">
        <f t="shared" si="61"/>
        <v>0</v>
      </c>
      <c r="AO468">
        <f t="shared" si="61"/>
        <v>0</v>
      </c>
      <c r="AP468">
        <f t="shared" si="61"/>
        <v>0</v>
      </c>
      <c r="AQ468">
        <f t="shared" si="61"/>
        <v>0</v>
      </c>
      <c r="AR468">
        <f t="shared" si="61"/>
        <v>0</v>
      </c>
      <c r="AS468">
        <f t="shared" si="61"/>
        <v>0</v>
      </c>
      <c r="AT468">
        <f t="shared" si="61"/>
        <v>0</v>
      </c>
      <c r="AU468">
        <f t="shared" si="61"/>
        <v>1</v>
      </c>
      <c r="AV468">
        <f t="shared" si="61"/>
        <v>0</v>
      </c>
      <c r="AW468">
        <f t="shared" si="61"/>
        <v>0</v>
      </c>
      <c r="AX468">
        <f t="shared" si="61"/>
        <v>0</v>
      </c>
      <c r="AY468">
        <f t="shared" si="61"/>
        <v>1</v>
      </c>
      <c r="AZ468">
        <f t="shared" si="61"/>
        <v>0</v>
      </c>
      <c r="BA468">
        <f t="shared" si="61"/>
        <v>0</v>
      </c>
      <c r="BB468">
        <f t="shared" si="61"/>
        <v>0</v>
      </c>
      <c r="BC468">
        <f t="shared" si="61"/>
        <v>0</v>
      </c>
      <c r="BD468">
        <f t="shared" si="61"/>
        <v>0</v>
      </c>
      <c r="BE468">
        <f t="shared" si="61"/>
        <v>0</v>
      </c>
      <c r="BF468">
        <f t="shared" si="61"/>
        <v>1</v>
      </c>
      <c r="BG468">
        <f t="shared" si="61"/>
        <v>0</v>
      </c>
      <c r="BH468">
        <f t="shared" si="61"/>
        <v>0</v>
      </c>
      <c r="BI468">
        <f t="shared" si="61"/>
        <v>1</v>
      </c>
      <c r="BJ468">
        <f t="shared" si="61"/>
        <v>0</v>
      </c>
      <c r="BK468">
        <f t="shared" si="61"/>
        <v>1</v>
      </c>
      <c r="BL468">
        <f t="shared" si="61"/>
        <v>1</v>
      </c>
      <c r="BM468">
        <f t="shared" si="61"/>
        <v>0</v>
      </c>
      <c r="BN468">
        <f t="shared" si="61"/>
        <v>0</v>
      </c>
      <c r="BO468">
        <f t="shared" si="61"/>
        <v>1</v>
      </c>
      <c r="BP468">
        <f t="shared" si="62"/>
        <v>1</v>
      </c>
      <c r="BQ468">
        <f t="shared" si="62"/>
        <v>0</v>
      </c>
      <c r="BR468">
        <f t="shared" si="62"/>
        <v>0</v>
      </c>
      <c r="BS468">
        <f t="shared" si="62"/>
        <v>0</v>
      </c>
      <c r="BT468">
        <f t="shared" si="62"/>
        <v>0</v>
      </c>
      <c r="BU468">
        <f t="shared" si="60"/>
        <v>0</v>
      </c>
      <c r="BV468">
        <f t="shared" si="60"/>
        <v>0</v>
      </c>
      <c r="BW468">
        <f t="shared" si="60"/>
        <v>0</v>
      </c>
      <c r="BX468">
        <f t="shared" si="60"/>
        <v>0</v>
      </c>
      <c r="BY468">
        <f t="shared" si="60"/>
        <v>0</v>
      </c>
      <c r="BZ468">
        <f t="shared" si="60"/>
        <v>0</v>
      </c>
      <c r="CA468">
        <f t="shared" si="60"/>
        <v>0</v>
      </c>
      <c r="CB468">
        <f t="shared" si="60"/>
        <v>0</v>
      </c>
    </row>
    <row r="469" spans="2:80" x14ac:dyDescent="0.2">
      <c r="B469">
        <v>210</v>
      </c>
      <c r="C469">
        <f t="shared" si="36"/>
        <v>1</v>
      </c>
      <c r="D469">
        <f t="shared" si="61"/>
        <v>0</v>
      </c>
      <c r="E469">
        <f t="shared" si="61"/>
        <v>0</v>
      </c>
      <c r="F469">
        <f t="shared" si="61"/>
        <v>0</v>
      </c>
      <c r="G469">
        <f t="shared" si="61"/>
        <v>0</v>
      </c>
      <c r="H469">
        <f t="shared" si="61"/>
        <v>1</v>
      </c>
      <c r="I469">
        <f t="shared" ref="D469:BO473" si="63">IF(I216&gt;0,1,0)</f>
        <v>0</v>
      </c>
      <c r="J469">
        <f t="shared" si="63"/>
        <v>0</v>
      </c>
      <c r="K469">
        <f t="shared" si="63"/>
        <v>0</v>
      </c>
      <c r="L469">
        <f t="shared" si="63"/>
        <v>0</v>
      </c>
      <c r="M469">
        <f t="shared" si="63"/>
        <v>0</v>
      </c>
      <c r="N469">
        <f t="shared" si="63"/>
        <v>0</v>
      </c>
      <c r="O469">
        <f t="shared" si="63"/>
        <v>0</v>
      </c>
      <c r="P469">
        <f t="shared" si="63"/>
        <v>0</v>
      </c>
      <c r="Q469">
        <f t="shared" si="63"/>
        <v>0</v>
      </c>
      <c r="R469">
        <f t="shared" si="63"/>
        <v>0</v>
      </c>
      <c r="S469">
        <f t="shared" si="61"/>
        <v>0</v>
      </c>
      <c r="T469">
        <f t="shared" si="61"/>
        <v>0</v>
      </c>
      <c r="U469">
        <f t="shared" si="61"/>
        <v>0</v>
      </c>
      <c r="V469">
        <f t="shared" si="61"/>
        <v>0</v>
      </c>
      <c r="W469">
        <f t="shared" si="61"/>
        <v>0</v>
      </c>
      <c r="X469">
        <f t="shared" si="61"/>
        <v>0</v>
      </c>
      <c r="Y469">
        <f t="shared" si="61"/>
        <v>0</v>
      </c>
      <c r="Z469">
        <f t="shared" si="61"/>
        <v>0</v>
      </c>
      <c r="AA469">
        <f t="shared" si="61"/>
        <v>0</v>
      </c>
      <c r="AB469">
        <f t="shared" si="61"/>
        <v>0</v>
      </c>
      <c r="AC469">
        <f t="shared" si="61"/>
        <v>0</v>
      </c>
      <c r="AD469">
        <f t="shared" si="61"/>
        <v>0</v>
      </c>
      <c r="AE469">
        <f t="shared" si="61"/>
        <v>0</v>
      </c>
      <c r="AF469">
        <f t="shared" si="61"/>
        <v>0</v>
      </c>
      <c r="AG469">
        <f t="shared" si="61"/>
        <v>0</v>
      </c>
      <c r="AH469">
        <f t="shared" si="61"/>
        <v>0</v>
      </c>
      <c r="AI469">
        <f t="shared" si="61"/>
        <v>1</v>
      </c>
      <c r="AJ469">
        <f t="shared" si="61"/>
        <v>0</v>
      </c>
      <c r="AK469">
        <f t="shared" si="61"/>
        <v>0</v>
      </c>
      <c r="AL469">
        <f t="shared" si="61"/>
        <v>0</v>
      </c>
      <c r="AM469">
        <f t="shared" si="61"/>
        <v>1</v>
      </c>
      <c r="AN469">
        <f t="shared" si="61"/>
        <v>0</v>
      </c>
      <c r="AO469">
        <f t="shared" si="61"/>
        <v>1</v>
      </c>
      <c r="AP469">
        <f t="shared" si="61"/>
        <v>0</v>
      </c>
      <c r="AQ469">
        <f t="shared" si="61"/>
        <v>0</v>
      </c>
      <c r="AR469">
        <f t="shared" si="61"/>
        <v>0</v>
      </c>
      <c r="AS469">
        <f t="shared" si="61"/>
        <v>0</v>
      </c>
      <c r="AT469">
        <f t="shared" si="61"/>
        <v>0</v>
      </c>
      <c r="AU469">
        <f t="shared" si="61"/>
        <v>1</v>
      </c>
      <c r="AV469">
        <f t="shared" si="61"/>
        <v>0</v>
      </c>
      <c r="AW469">
        <f t="shared" si="61"/>
        <v>0</v>
      </c>
      <c r="AX469">
        <f t="shared" si="61"/>
        <v>0</v>
      </c>
      <c r="AY469">
        <f t="shared" si="61"/>
        <v>1</v>
      </c>
      <c r="AZ469">
        <f t="shared" si="61"/>
        <v>0</v>
      </c>
      <c r="BA469">
        <f t="shared" si="61"/>
        <v>0</v>
      </c>
      <c r="BB469">
        <f t="shared" si="61"/>
        <v>0</v>
      </c>
      <c r="BC469">
        <f t="shared" si="61"/>
        <v>0</v>
      </c>
      <c r="BD469">
        <f t="shared" si="61"/>
        <v>0</v>
      </c>
      <c r="BE469">
        <f t="shared" si="61"/>
        <v>0</v>
      </c>
      <c r="BF469">
        <f t="shared" si="61"/>
        <v>1</v>
      </c>
      <c r="BG469">
        <f t="shared" si="61"/>
        <v>0</v>
      </c>
      <c r="BH469">
        <f t="shared" si="61"/>
        <v>0</v>
      </c>
      <c r="BI469">
        <f t="shared" si="61"/>
        <v>1</v>
      </c>
      <c r="BJ469">
        <f t="shared" si="61"/>
        <v>0</v>
      </c>
      <c r="BK469">
        <f t="shared" si="61"/>
        <v>0</v>
      </c>
      <c r="BL469">
        <f t="shared" si="61"/>
        <v>0</v>
      </c>
      <c r="BM469">
        <f t="shared" si="61"/>
        <v>0</v>
      </c>
      <c r="BN469">
        <f t="shared" si="61"/>
        <v>0</v>
      </c>
      <c r="BO469">
        <f t="shared" ref="BO469:BT472" si="64">IF(BO216&gt;0,1,0)</f>
        <v>1</v>
      </c>
      <c r="BP469">
        <f t="shared" si="64"/>
        <v>0</v>
      </c>
      <c r="BQ469">
        <f t="shared" si="64"/>
        <v>0</v>
      </c>
      <c r="BR469">
        <f t="shared" si="64"/>
        <v>0</v>
      </c>
      <c r="BS469">
        <f t="shared" si="64"/>
        <v>0</v>
      </c>
      <c r="BT469">
        <f t="shared" si="64"/>
        <v>0</v>
      </c>
      <c r="BU469">
        <f t="shared" si="60"/>
        <v>0</v>
      </c>
      <c r="BV469">
        <f t="shared" si="60"/>
        <v>0</v>
      </c>
      <c r="BW469">
        <f t="shared" si="60"/>
        <v>0</v>
      </c>
      <c r="BX469">
        <f t="shared" si="60"/>
        <v>0</v>
      </c>
      <c r="BY469">
        <f t="shared" si="60"/>
        <v>0</v>
      </c>
      <c r="BZ469">
        <f t="shared" si="60"/>
        <v>0</v>
      </c>
      <c r="CA469">
        <f t="shared" si="60"/>
        <v>0</v>
      </c>
      <c r="CB469">
        <f t="shared" si="60"/>
        <v>0</v>
      </c>
    </row>
    <row r="470" spans="2:80" x14ac:dyDescent="0.2">
      <c r="B470">
        <v>211</v>
      </c>
      <c r="C470">
        <f t="shared" si="36"/>
        <v>1</v>
      </c>
      <c r="D470">
        <f t="shared" si="63"/>
        <v>0</v>
      </c>
      <c r="E470">
        <f t="shared" si="63"/>
        <v>0</v>
      </c>
      <c r="F470">
        <f t="shared" si="63"/>
        <v>0</v>
      </c>
      <c r="G470">
        <f t="shared" si="63"/>
        <v>0</v>
      </c>
      <c r="H470">
        <f t="shared" si="63"/>
        <v>1</v>
      </c>
      <c r="I470">
        <f t="shared" si="63"/>
        <v>0</v>
      </c>
      <c r="J470">
        <f t="shared" si="63"/>
        <v>0</v>
      </c>
      <c r="K470">
        <f t="shared" si="63"/>
        <v>0</v>
      </c>
      <c r="L470">
        <f t="shared" si="63"/>
        <v>0</v>
      </c>
      <c r="M470">
        <f t="shared" si="63"/>
        <v>0</v>
      </c>
      <c r="N470">
        <f t="shared" si="63"/>
        <v>0</v>
      </c>
      <c r="O470">
        <f t="shared" si="63"/>
        <v>0</v>
      </c>
      <c r="P470">
        <f t="shared" si="63"/>
        <v>0</v>
      </c>
      <c r="Q470">
        <f t="shared" si="63"/>
        <v>0</v>
      </c>
      <c r="R470">
        <f t="shared" si="63"/>
        <v>0</v>
      </c>
      <c r="S470">
        <f t="shared" si="63"/>
        <v>0</v>
      </c>
      <c r="T470">
        <f t="shared" si="63"/>
        <v>0</v>
      </c>
      <c r="U470">
        <f t="shared" si="63"/>
        <v>0</v>
      </c>
      <c r="V470">
        <f t="shared" si="63"/>
        <v>0</v>
      </c>
      <c r="W470">
        <f t="shared" si="63"/>
        <v>0</v>
      </c>
      <c r="X470">
        <f t="shared" si="63"/>
        <v>0</v>
      </c>
      <c r="Y470">
        <f t="shared" si="63"/>
        <v>0</v>
      </c>
      <c r="Z470">
        <f t="shared" si="63"/>
        <v>0</v>
      </c>
      <c r="AA470">
        <f t="shared" si="63"/>
        <v>0</v>
      </c>
      <c r="AB470">
        <f t="shared" si="63"/>
        <v>1</v>
      </c>
      <c r="AC470">
        <f t="shared" si="63"/>
        <v>1</v>
      </c>
      <c r="AD470">
        <f t="shared" si="63"/>
        <v>0</v>
      </c>
      <c r="AE470">
        <f t="shared" si="63"/>
        <v>0</v>
      </c>
      <c r="AF470">
        <f t="shared" si="63"/>
        <v>0</v>
      </c>
      <c r="AG470">
        <f t="shared" si="63"/>
        <v>0</v>
      </c>
      <c r="AH470">
        <f t="shared" si="63"/>
        <v>1</v>
      </c>
      <c r="AI470">
        <f t="shared" si="63"/>
        <v>1</v>
      </c>
      <c r="AJ470">
        <f t="shared" si="63"/>
        <v>1</v>
      </c>
      <c r="AK470">
        <f t="shared" si="63"/>
        <v>0</v>
      </c>
      <c r="AL470">
        <f t="shared" si="63"/>
        <v>0</v>
      </c>
      <c r="AM470">
        <f t="shared" si="63"/>
        <v>1</v>
      </c>
      <c r="AN470">
        <f t="shared" si="63"/>
        <v>0</v>
      </c>
      <c r="AO470">
        <f t="shared" si="63"/>
        <v>0</v>
      </c>
      <c r="AP470">
        <f t="shared" si="63"/>
        <v>0</v>
      </c>
      <c r="AQ470">
        <f t="shared" si="63"/>
        <v>0</v>
      </c>
      <c r="AR470">
        <f t="shared" si="63"/>
        <v>0</v>
      </c>
      <c r="AS470">
        <f t="shared" si="63"/>
        <v>0</v>
      </c>
      <c r="AT470">
        <f t="shared" si="63"/>
        <v>0</v>
      </c>
      <c r="AU470">
        <f t="shared" si="63"/>
        <v>0</v>
      </c>
      <c r="AV470">
        <f t="shared" si="63"/>
        <v>0</v>
      </c>
      <c r="AW470">
        <f t="shared" si="63"/>
        <v>0</v>
      </c>
      <c r="AX470">
        <f t="shared" si="63"/>
        <v>0</v>
      </c>
      <c r="AY470">
        <f t="shared" si="63"/>
        <v>0</v>
      </c>
      <c r="AZ470">
        <f t="shared" si="63"/>
        <v>0</v>
      </c>
      <c r="BA470">
        <f t="shared" si="63"/>
        <v>0</v>
      </c>
      <c r="BB470">
        <f t="shared" si="63"/>
        <v>0</v>
      </c>
      <c r="BC470">
        <f t="shared" si="63"/>
        <v>0</v>
      </c>
      <c r="BD470">
        <f t="shared" si="63"/>
        <v>0</v>
      </c>
      <c r="BE470">
        <f t="shared" si="63"/>
        <v>0</v>
      </c>
      <c r="BF470">
        <f t="shared" si="63"/>
        <v>1</v>
      </c>
      <c r="BG470">
        <f t="shared" si="63"/>
        <v>0</v>
      </c>
      <c r="BH470">
        <f t="shared" si="63"/>
        <v>0</v>
      </c>
      <c r="BI470">
        <f t="shared" si="63"/>
        <v>1</v>
      </c>
      <c r="BJ470">
        <f t="shared" si="63"/>
        <v>0</v>
      </c>
      <c r="BK470">
        <f t="shared" si="63"/>
        <v>0</v>
      </c>
      <c r="BL470">
        <f t="shared" si="63"/>
        <v>0</v>
      </c>
      <c r="BM470">
        <f t="shared" si="63"/>
        <v>0</v>
      </c>
      <c r="BN470">
        <f t="shared" si="63"/>
        <v>0</v>
      </c>
      <c r="BO470">
        <f t="shared" si="63"/>
        <v>1</v>
      </c>
      <c r="BP470">
        <f t="shared" si="64"/>
        <v>0</v>
      </c>
      <c r="BQ470">
        <f t="shared" si="64"/>
        <v>0</v>
      </c>
      <c r="BR470">
        <f t="shared" si="64"/>
        <v>0</v>
      </c>
      <c r="BS470">
        <f t="shared" si="64"/>
        <v>0</v>
      </c>
      <c r="BT470">
        <f t="shared" si="64"/>
        <v>0</v>
      </c>
      <c r="BU470">
        <f t="shared" si="60"/>
        <v>0</v>
      </c>
      <c r="BV470">
        <f t="shared" si="60"/>
        <v>0</v>
      </c>
      <c r="BW470">
        <f t="shared" si="60"/>
        <v>0</v>
      </c>
      <c r="BX470">
        <f t="shared" si="60"/>
        <v>0</v>
      </c>
      <c r="BY470">
        <f t="shared" si="60"/>
        <v>0</v>
      </c>
      <c r="BZ470">
        <f t="shared" si="60"/>
        <v>0</v>
      </c>
      <c r="CA470">
        <f t="shared" si="60"/>
        <v>0</v>
      </c>
      <c r="CB470">
        <f t="shared" si="60"/>
        <v>0</v>
      </c>
    </row>
    <row r="471" spans="2:80" x14ac:dyDescent="0.2">
      <c r="B471">
        <v>212</v>
      </c>
      <c r="C471">
        <f t="shared" si="36"/>
        <v>1</v>
      </c>
      <c r="D471">
        <f t="shared" si="63"/>
        <v>0</v>
      </c>
      <c r="E471">
        <f t="shared" si="63"/>
        <v>0</v>
      </c>
      <c r="F471">
        <f t="shared" si="63"/>
        <v>0</v>
      </c>
      <c r="G471">
        <f t="shared" si="63"/>
        <v>0</v>
      </c>
      <c r="H471">
        <f t="shared" si="63"/>
        <v>1</v>
      </c>
      <c r="I471">
        <f t="shared" si="63"/>
        <v>0</v>
      </c>
      <c r="J471">
        <f t="shared" si="63"/>
        <v>0</v>
      </c>
      <c r="K471">
        <f t="shared" si="63"/>
        <v>0</v>
      </c>
      <c r="L471">
        <f t="shared" si="63"/>
        <v>1</v>
      </c>
      <c r="M471">
        <f t="shared" si="63"/>
        <v>0</v>
      </c>
      <c r="N471">
        <f t="shared" si="63"/>
        <v>0</v>
      </c>
      <c r="O471">
        <f t="shared" si="63"/>
        <v>0</v>
      </c>
      <c r="P471">
        <f t="shared" si="63"/>
        <v>0</v>
      </c>
      <c r="Q471">
        <f t="shared" si="63"/>
        <v>0</v>
      </c>
      <c r="R471">
        <f t="shared" si="63"/>
        <v>0</v>
      </c>
      <c r="S471">
        <f t="shared" si="63"/>
        <v>0</v>
      </c>
      <c r="T471">
        <f t="shared" si="63"/>
        <v>0</v>
      </c>
      <c r="U471">
        <f t="shared" si="63"/>
        <v>0</v>
      </c>
      <c r="V471">
        <f t="shared" si="63"/>
        <v>0</v>
      </c>
      <c r="W471">
        <f t="shared" si="63"/>
        <v>0</v>
      </c>
      <c r="X471">
        <f t="shared" si="63"/>
        <v>0</v>
      </c>
      <c r="Y471">
        <f t="shared" si="63"/>
        <v>0</v>
      </c>
      <c r="Z471">
        <f t="shared" si="63"/>
        <v>0</v>
      </c>
      <c r="AA471">
        <f t="shared" si="63"/>
        <v>0</v>
      </c>
      <c r="AB471">
        <f t="shared" si="63"/>
        <v>1</v>
      </c>
      <c r="AC471">
        <f t="shared" si="63"/>
        <v>0</v>
      </c>
      <c r="AD471">
        <f t="shared" si="63"/>
        <v>0</v>
      </c>
      <c r="AE471">
        <f t="shared" si="63"/>
        <v>0</v>
      </c>
      <c r="AF471">
        <f t="shared" si="63"/>
        <v>0</v>
      </c>
      <c r="AG471">
        <f t="shared" si="63"/>
        <v>0</v>
      </c>
      <c r="AH471">
        <f t="shared" si="63"/>
        <v>1</v>
      </c>
      <c r="AI471">
        <f t="shared" si="63"/>
        <v>0</v>
      </c>
      <c r="AJ471">
        <f t="shared" si="63"/>
        <v>0</v>
      </c>
      <c r="AK471">
        <f t="shared" si="63"/>
        <v>0</v>
      </c>
      <c r="AL471">
        <f t="shared" si="63"/>
        <v>0</v>
      </c>
      <c r="AM471">
        <f t="shared" si="63"/>
        <v>1</v>
      </c>
      <c r="AN471">
        <f t="shared" si="63"/>
        <v>0</v>
      </c>
      <c r="AO471">
        <f t="shared" si="63"/>
        <v>0</v>
      </c>
      <c r="AP471">
        <f t="shared" si="63"/>
        <v>0</v>
      </c>
      <c r="AQ471">
        <f t="shared" si="63"/>
        <v>0</v>
      </c>
      <c r="AR471">
        <f t="shared" si="63"/>
        <v>1</v>
      </c>
      <c r="AS471">
        <f t="shared" si="63"/>
        <v>0</v>
      </c>
      <c r="AT471">
        <f t="shared" si="63"/>
        <v>0</v>
      </c>
      <c r="AU471">
        <f t="shared" si="63"/>
        <v>1</v>
      </c>
      <c r="AV471">
        <f t="shared" si="63"/>
        <v>0</v>
      </c>
      <c r="AW471">
        <f t="shared" si="63"/>
        <v>0</v>
      </c>
      <c r="AX471">
        <f t="shared" si="63"/>
        <v>0</v>
      </c>
      <c r="AY471">
        <f t="shared" si="63"/>
        <v>0</v>
      </c>
      <c r="AZ471">
        <f t="shared" si="63"/>
        <v>0</v>
      </c>
      <c r="BA471">
        <f t="shared" si="63"/>
        <v>0</v>
      </c>
      <c r="BB471">
        <f t="shared" si="63"/>
        <v>0</v>
      </c>
      <c r="BC471">
        <f t="shared" si="63"/>
        <v>0</v>
      </c>
      <c r="BD471">
        <f t="shared" si="63"/>
        <v>0</v>
      </c>
      <c r="BE471">
        <f t="shared" si="63"/>
        <v>0</v>
      </c>
      <c r="BF471">
        <f t="shared" si="63"/>
        <v>0</v>
      </c>
      <c r="BG471">
        <f t="shared" si="63"/>
        <v>0</v>
      </c>
      <c r="BH471">
        <f t="shared" si="63"/>
        <v>0</v>
      </c>
      <c r="BI471">
        <f t="shared" si="63"/>
        <v>1</v>
      </c>
      <c r="BJ471">
        <f t="shared" si="63"/>
        <v>0</v>
      </c>
      <c r="BK471">
        <f t="shared" si="63"/>
        <v>0</v>
      </c>
      <c r="BL471">
        <f t="shared" si="63"/>
        <v>0</v>
      </c>
      <c r="BM471">
        <f t="shared" si="63"/>
        <v>1</v>
      </c>
      <c r="BN471">
        <f t="shared" si="63"/>
        <v>0</v>
      </c>
      <c r="BO471">
        <f t="shared" si="63"/>
        <v>1</v>
      </c>
      <c r="BP471">
        <f t="shared" si="64"/>
        <v>1</v>
      </c>
      <c r="BQ471">
        <f t="shared" si="64"/>
        <v>0</v>
      </c>
      <c r="BR471">
        <f t="shared" si="64"/>
        <v>0</v>
      </c>
      <c r="BS471">
        <f t="shared" si="64"/>
        <v>0</v>
      </c>
      <c r="BT471">
        <f t="shared" si="64"/>
        <v>0</v>
      </c>
      <c r="BU471">
        <f t="shared" si="60"/>
        <v>0</v>
      </c>
      <c r="BV471">
        <f t="shared" si="60"/>
        <v>0</v>
      </c>
      <c r="BW471">
        <f t="shared" si="60"/>
        <v>0</v>
      </c>
      <c r="BX471">
        <f t="shared" si="60"/>
        <v>0</v>
      </c>
      <c r="BY471">
        <f t="shared" si="60"/>
        <v>0</v>
      </c>
      <c r="BZ471">
        <f t="shared" si="60"/>
        <v>0</v>
      </c>
      <c r="CA471">
        <f t="shared" si="60"/>
        <v>0</v>
      </c>
      <c r="CB471">
        <f t="shared" si="60"/>
        <v>0</v>
      </c>
    </row>
    <row r="472" spans="2:80" x14ac:dyDescent="0.2">
      <c r="B472">
        <v>213</v>
      </c>
      <c r="C472">
        <f t="shared" si="36"/>
        <v>1</v>
      </c>
      <c r="D472">
        <f t="shared" si="63"/>
        <v>0</v>
      </c>
      <c r="E472">
        <f t="shared" si="63"/>
        <v>0</v>
      </c>
      <c r="F472">
        <f t="shared" si="63"/>
        <v>0</v>
      </c>
      <c r="G472">
        <f t="shared" si="63"/>
        <v>0</v>
      </c>
      <c r="H472">
        <f t="shared" si="63"/>
        <v>1</v>
      </c>
      <c r="I472">
        <f t="shared" si="63"/>
        <v>0</v>
      </c>
      <c r="J472">
        <f t="shared" si="63"/>
        <v>0</v>
      </c>
      <c r="K472">
        <f t="shared" si="63"/>
        <v>0</v>
      </c>
      <c r="L472">
        <f t="shared" si="63"/>
        <v>0</v>
      </c>
      <c r="M472">
        <f t="shared" si="63"/>
        <v>0</v>
      </c>
      <c r="N472">
        <f t="shared" si="63"/>
        <v>0</v>
      </c>
      <c r="O472">
        <f t="shared" si="63"/>
        <v>0</v>
      </c>
      <c r="P472">
        <f t="shared" si="63"/>
        <v>0</v>
      </c>
      <c r="Q472">
        <f t="shared" si="63"/>
        <v>0</v>
      </c>
      <c r="R472">
        <f t="shared" si="63"/>
        <v>0</v>
      </c>
      <c r="S472">
        <f t="shared" si="63"/>
        <v>0</v>
      </c>
      <c r="T472">
        <f t="shared" si="63"/>
        <v>0</v>
      </c>
      <c r="U472">
        <f t="shared" si="63"/>
        <v>0</v>
      </c>
      <c r="V472">
        <f t="shared" si="63"/>
        <v>0</v>
      </c>
      <c r="W472">
        <f t="shared" si="63"/>
        <v>0</v>
      </c>
      <c r="X472">
        <f t="shared" si="63"/>
        <v>0</v>
      </c>
      <c r="Y472">
        <f t="shared" si="63"/>
        <v>0</v>
      </c>
      <c r="Z472">
        <f t="shared" si="63"/>
        <v>0</v>
      </c>
      <c r="AA472">
        <f t="shared" si="63"/>
        <v>0</v>
      </c>
      <c r="AB472">
        <f t="shared" si="63"/>
        <v>0</v>
      </c>
      <c r="AC472">
        <f t="shared" si="63"/>
        <v>1</v>
      </c>
      <c r="AD472">
        <f t="shared" si="63"/>
        <v>0</v>
      </c>
      <c r="AE472">
        <f t="shared" si="63"/>
        <v>1</v>
      </c>
      <c r="AF472">
        <f t="shared" si="63"/>
        <v>0</v>
      </c>
      <c r="AG472">
        <f t="shared" si="63"/>
        <v>0</v>
      </c>
      <c r="AH472">
        <f t="shared" si="63"/>
        <v>1</v>
      </c>
      <c r="AI472">
        <f t="shared" si="63"/>
        <v>0</v>
      </c>
      <c r="AJ472">
        <f t="shared" si="63"/>
        <v>1</v>
      </c>
      <c r="AK472">
        <f t="shared" si="63"/>
        <v>0</v>
      </c>
      <c r="AL472">
        <f t="shared" si="63"/>
        <v>0</v>
      </c>
      <c r="AM472">
        <f t="shared" si="63"/>
        <v>1</v>
      </c>
      <c r="AN472">
        <f t="shared" si="63"/>
        <v>0</v>
      </c>
      <c r="AO472">
        <f t="shared" si="63"/>
        <v>1</v>
      </c>
      <c r="AP472">
        <f t="shared" si="63"/>
        <v>0</v>
      </c>
      <c r="AQ472">
        <f t="shared" si="63"/>
        <v>0</v>
      </c>
      <c r="AR472">
        <f t="shared" si="63"/>
        <v>0</v>
      </c>
      <c r="AS472">
        <f t="shared" si="63"/>
        <v>0</v>
      </c>
      <c r="AT472">
        <f t="shared" si="63"/>
        <v>1</v>
      </c>
      <c r="AU472">
        <f t="shared" si="63"/>
        <v>0</v>
      </c>
      <c r="AV472">
        <f t="shared" si="63"/>
        <v>0</v>
      </c>
      <c r="AW472">
        <f t="shared" si="63"/>
        <v>0</v>
      </c>
      <c r="AX472">
        <f t="shared" si="63"/>
        <v>0</v>
      </c>
      <c r="AY472">
        <f t="shared" si="63"/>
        <v>0</v>
      </c>
      <c r="AZ472">
        <f t="shared" si="63"/>
        <v>0</v>
      </c>
      <c r="BA472">
        <f t="shared" si="63"/>
        <v>0</v>
      </c>
      <c r="BB472">
        <f t="shared" si="63"/>
        <v>0</v>
      </c>
      <c r="BC472">
        <f t="shared" si="63"/>
        <v>0</v>
      </c>
      <c r="BD472">
        <f t="shared" si="63"/>
        <v>0</v>
      </c>
      <c r="BE472">
        <f t="shared" si="63"/>
        <v>1</v>
      </c>
      <c r="BF472">
        <f t="shared" si="63"/>
        <v>1</v>
      </c>
      <c r="BG472">
        <f t="shared" si="63"/>
        <v>0</v>
      </c>
      <c r="BH472">
        <f t="shared" si="63"/>
        <v>0</v>
      </c>
      <c r="BI472">
        <f t="shared" si="63"/>
        <v>1</v>
      </c>
      <c r="BJ472">
        <f t="shared" si="63"/>
        <v>0</v>
      </c>
      <c r="BK472">
        <f t="shared" si="63"/>
        <v>0</v>
      </c>
      <c r="BL472">
        <f t="shared" si="63"/>
        <v>1</v>
      </c>
      <c r="BM472">
        <f t="shared" si="63"/>
        <v>0</v>
      </c>
      <c r="BN472">
        <f t="shared" si="63"/>
        <v>0</v>
      </c>
      <c r="BO472">
        <f t="shared" si="63"/>
        <v>1</v>
      </c>
      <c r="BP472">
        <f t="shared" si="64"/>
        <v>0</v>
      </c>
      <c r="BQ472">
        <f t="shared" si="64"/>
        <v>0</v>
      </c>
      <c r="BR472">
        <f t="shared" si="64"/>
        <v>0</v>
      </c>
      <c r="BS472">
        <f t="shared" si="64"/>
        <v>0</v>
      </c>
      <c r="BT472">
        <f t="shared" si="64"/>
        <v>0</v>
      </c>
      <c r="BU472">
        <f t="shared" si="60"/>
        <v>0</v>
      </c>
      <c r="BV472">
        <f t="shared" si="60"/>
        <v>0</v>
      </c>
      <c r="BW472">
        <f t="shared" si="60"/>
        <v>0</v>
      </c>
      <c r="BX472">
        <f t="shared" si="60"/>
        <v>0</v>
      </c>
      <c r="BY472">
        <f t="shared" si="60"/>
        <v>0</v>
      </c>
      <c r="BZ472">
        <f t="shared" si="60"/>
        <v>0</v>
      </c>
      <c r="CA472">
        <f t="shared" si="60"/>
        <v>0</v>
      </c>
      <c r="CB472">
        <f t="shared" si="60"/>
        <v>0</v>
      </c>
    </row>
    <row r="473" spans="2:80" x14ac:dyDescent="0.2">
      <c r="B473">
        <v>214</v>
      </c>
      <c r="C473">
        <f t="shared" si="36"/>
        <v>1</v>
      </c>
      <c r="D473">
        <f t="shared" si="63"/>
        <v>0</v>
      </c>
      <c r="E473">
        <f t="shared" si="63"/>
        <v>0</v>
      </c>
      <c r="F473">
        <f t="shared" si="63"/>
        <v>0</v>
      </c>
      <c r="G473">
        <f t="shared" si="63"/>
        <v>0</v>
      </c>
      <c r="H473">
        <f t="shared" si="63"/>
        <v>1</v>
      </c>
      <c r="I473">
        <f t="shared" ref="D473:BO477" si="65">IF(I220&gt;0,1,0)</f>
        <v>0</v>
      </c>
      <c r="J473">
        <f t="shared" si="65"/>
        <v>0</v>
      </c>
      <c r="K473">
        <f t="shared" si="65"/>
        <v>0</v>
      </c>
      <c r="L473">
        <f t="shared" si="65"/>
        <v>0</v>
      </c>
      <c r="M473">
        <f t="shared" si="65"/>
        <v>0</v>
      </c>
      <c r="N473">
        <f t="shared" si="65"/>
        <v>0</v>
      </c>
      <c r="O473">
        <f t="shared" si="65"/>
        <v>0</v>
      </c>
      <c r="P473">
        <f t="shared" si="65"/>
        <v>0</v>
      </c>
      <c r="Q473">
        <f t="shared" si="65"/>
        <v>1</v>
      </c>
      <c r="R473">
        <f t="shared" si="65"/>
        <v>0</v>
      </c>
      <c r="S473">
        <f t="shared" si="63"/>
        <v>0</v>
      </c>
      <c r="T473">
        <f t="shared" si="63"/>
        <v>0</v>
      </c>
      <c r="U473">
        <f t="shared" si="63"/>
        <v>0</v>
      </c>
      <c r="V473">
        <f t="shared" si="63"/>
        <v>0</v>
      </c>
      <c r="W473">
        <f t="shared" si="63"/>
        <v>0</v>
      </c>
      <c r="X473">
        <f t="shared" si="63"/>
        <v>0</v>
      </c>
      <c r="Y473">
        <f t="shared" si="63"/>
        <v>0</v>
      </c>
      <c r="Z473">
        <f t="shared" si="63"/>
        <v>0</v>
      </c>
      <c r="AA473">
        <f t="shared" si="63"/>
        <v>0</v>
      </c>
      <c r="AB473">
        <f t="shared" si="63"/>
        <v>0</v>
      </c>
      <c r="AC473">
        <f t="shared" si="63"/>
        <v>0</v>
      </c>
      <c r="AD473">
        <f t="shared" si="63"/>
        <v>0</v>
      </c>
      <c r="AE473">
        <f t="shared" si="63"/>
        <v>0</v>
      </c>
      <c r="AF473">
        <f t="shared" si="63"/>
        <v>0</v>
      </c>
      <c r="AG473">
        <f t="shared" si="63"/>
        <v>0</v>
      </c>
      <c r="AH473">
        <f t="shared" si="63"/>
        <v>0</v>
      </c>
      <c r="AI473">
        <f t="shared" si="63"/>
        <v>1</v>
      </c>
      <c r="AJ473">
        <f t="shared" si="63"/>
        <v>1</v>
      </c>
      <c r="AK473">
        <f t="shared" si="63"/>
        <v>0</v>
      </c>
      <c r="AL473">
        <f t="shared" si="63"/>
        <v>0</v>
      </c>
      <c r="AM473">
        <f t="shared" si="63"/>
        <v>1</v>
      </c>
      <c r="AN473">
        <f t="shared" si="63"/>
        <v>0</v>
      </c>
      <c r="AO473">
        <f t="shared" si="63"/>
        <v>1</v>
      </c>
      <c r="AP473">
        <f t="shared" si="63"/>
        <v>0</v>
      </c>
      <c r="AQ473">
        <f t="shared" si="63"/>
        <v>0</v>
      </c>
      <c r="AR473">
        <f t="shared" si="63"/>
        <v>1</v>
      </c>
      <c r="AS473">
        <f t="shared" si="63"/>
        <v>0</v>
      </c>
      <c r="AT473">
        <f t="shared" si="63"/>
        <v>0</v>
      </c>
      <c r="AU473">
        <f t="shared" si="63"/>
        <v>0</v>
      </c>
      <c r="AV473">
        <f t="shared" si="63"/>
        <v>0</v>
      </c>
      <c r="AW473">
        <f t="shared" si="63"/>
        <v>0</v>
      </c>
      <c r="AX473">
        <f t="shared" si="63"/>
        <v>0</v>
      </c>
      <c r="AY473">
        <f t="shared" si="63"/>
        <v>0</v>
      </c>
      <c r="AZ473">
        <f t="shared" si="63"/>
        <v>0</v>
      </c>
      <c r="BA473">
        <f t="shared" si="63"/>
        <v>0</v>
      </c>
      <c r="BB473">
        <f t="shared" si="63"/>
        <v>0</v>
      </c>
      <c r="BC473">
        <f t="shared" si="63"/>
        <v>0</v>
      </c>
      <c r="BD473">
        <f t="shared" si="63"/>
        <v>0</v>
      </c>
      <c r="BE473">
        <f t="shared" si="63"/>
        <v>1</v>
      </c>
      <c r="BF473">
        <f t="shared" si="63"/>
        <v>0</v>
      </c>
      <c r="BG473">
        <f t="shared" si="63"/>
        <v>0</v>
      </c>
      <c r="BH473">
        <f t="shared" si="63"/>
        <v>0</v>
      </c>
      <c r="BI473">
        <f t="shared" si="63"/>
        <v>0</v>
      </c>
      <c r="BJ473">
        <f t="shared" si="63"/>
        <v>0</v>
      </c>
      <c r="BK473">
        <f t="shared" si="63"/>
        <v>0</v>
      </c>
      <c r="BL473">
        <f t="shared" si="63"/>
        <v>0</v>
      </c>
      <c r="BM473">
        <f t="shared" si="63"/>
        <v>0</v>
      </c>
      <c r="BN473">
        <f t="shared" si="63"/>
        <v>0</v>
      </c>
      <c r="BO473">
        <f t="shared" ref="BO473:BT476" si="66">IF(BO220&gt;0,1,0)</f>
        <v>1</v>
      </c>
      <c r="BP473">
        <f t="shared" si="66"/>
        <v>0</v>
      </c>
      <c r="BQ473">
        <f t="shared" si="66"/>
        <v>0</v>
      </c>
      <c r="BR473">
        <f t="shared" si="66"/>
        <v>0</v>
      </c>
      <c r="BS473">
        <f t="shared" si="66"/>
        <v>0</v>
      </c>
      <c r="BT473">
        <f t="shared" si="66"/>
        <v>0</v>
      </c>
      <c r="BU473">
        <f t="shared" si="60"/>
        <v>0</v>
      </c>
      <c r="BV473">
        <f t="shared" si="60"/>
        <v>0</v>
      </c>
      <c r="BW473">
        <f t="shared" si="60"/>
        <v>0</v>
      </c>
      <c r="BX473">
        <f t="shared" si="60"/>
        <v>0</v>
      </c>
      <c r="BY473">
        <f t="shared" si="60"/>
        <v>0</v>
      </c>
      <c r="BZ473">
        <f t="shared" si="60"/>
        <v>0</v>
      </c>
      <c r="CA473">
        <f t="shared" si="60"/>
        <v>0</v>
      </c>
      <c r="CB473">
        <f t="shared" si="60"/>
        <v>0</v>
      </c>
    </row>
    <row r="474" spans="2:80" x14ac:dyDescent="0.2">
      <c r="B474">
        <v>215</v>
      </c>
      <c r="C474">
        <f t="shared" si="36"/>
        <v>0</v>
      </c>
      <c r="D474">
        <f t="shared" si="65"/>
        <v>0</v>
      </c>
      <c r="E474">
        <f t="shared" si="65"/>
        <v>0</v>
      </c>
      <c r="F474">
        <f t="shared" si="65"/>
        <v>0</v>
      </c>
      <c r="G474">
        <f t="shared" si="65"/>
        <v>0</v>
      </c>
      <c r="H474">
        <f t="shared" si="65"/>
        <v>1</v>
      </c>
      <c r="I474">
        <f t="shared" si="65"/>
        <v>0</v>
      </c>
      <c r="J474">
        <f t="shared" si="65"/>
        <v>0</v>
      </c>
      <c r="K474">
        <f t="shared" si="65"/>
        <v>0</v>
      </c>
      <c r="L474">
        <f t="shared" si="65"/>
        <v>0</v>
      </c>
      <c r="M474">
        <f t="shared" si="65"/>
        <v>0</v>
      </c>
      <c r="N474">
        <f t="shared" si="65"/>
        <v>0</v>
      </c>
      <c r="O474">
        <f t="shared" si="65"/>
        <v>0</v>
      </c>
      <c r="P474">
        <f t="shared" si="65"/>
        <v>0</v>
      </c>
      <c r="Q474">
        <f t="shared" si="65"/>
        <v>0</v>
      </c>
      <c r="R474">
        <f t="shared" si="65"/>
        <v>0</v>
      </c>
      <c r="S474">
        <f t="shared" si="65"/>
        <v>1</v>
      </c>
      <c r="T474">
        <f t="shared" si="65"/>
        <v>0</v>
      </c>
      <c r="U474">
        <f t="shared" si="65"/>
        <v>0</v>
      </c>
      <c r="V474">
        <f t="shared" si="65"/>
        <v>1</v>
      </c>
      <c r="W474">
        <f t="shared" si="65"/>
        <v>0</v>
      </c>
      <c r="X474">
        <f t="shared" si="65"/>
        <v>0</v>
      </c>
      <c r="Y474">
        <f t="shared" si="65"/>
        <v>0</v>
      </c>
      <c r="Z474">
        <f t="shared" si="65"/>
        <v>0</v>
      </c>
      <c r="AA474">
        <f t="shared" si="65"/>
        <v>0</v>
      </c>
      <c r="AB474">
        <f t="shared" si="65"/>
        <v>1</v>
      </c>
      <c r="AC474">
        <f t="shared" si="65"/>
        <v>0</v>
      </c>
      <c r="AD474">
        <f t="shared" si="65"/>
        <v>0</v>
      </c>
      <c r="AE474">
        <f t="shared" si="65"/>
        <v>0</v>
      </c>
      <c r="AF474">
        <f t="shared" si="65"/>
        <v>0</v>
      </c>
      <c r="AG474">
        <f t="shared" si="65"/>
        <v>0</v>
      </c>
      <c r="AH474">
        <f t="shared" si="65"/>
        <v>0</v>
      </c>
      <c r="AI474">
        <f t="shared" si="65"/>
        <v>0</v>
      </c>
      <c r="AJ474">
        <f t="shared" si="65"/>
        <v>1</v>
      </c>
      <c r="AK474">
        <f t="shared" si="65"/>
        <v>0</v>
      </c>
      <c r="AL474">
        <f t="shared" si="65"/>
        <v>0</v>
      </c>
      <c r="AM474">
        <f t="shared" si="65"/>
        <v>1</v>
      </c>
      <c r="AN474">
        <f t="shared" si="65"/>
        <v>0</v>
      </c>
      <c r="AO474">
        <f t="shared" si="65"/>
        <v>1</v>
      </c>
      <c r="AP474">
        <f t="shared" si="65"/>
        <v>0</v>
      </c>
      <c r="AQ474">
        <f t="shared" si="65"/>
        <v>0</v>
      </c>
      <c r="AR474">
        <f t="shared" si="65"/>
        <v>0</v>
      </c>
      <c r="AS474">
        <f t="shared" si="65"/>
        <v>0</v>
      </c>
      <c r="AT474">
        <f t="shared" si="65"/>
        <v>0</v>
      </c>
      <c r="AU474">
        <f t="shared" si="65"/>
        <v>1</v>
      </c>
      <c r="AV474">
        <f t="shared" si="65"/>
        <v>0</v>
      </c>
      <c r="AW474">
        <f t="shared" si="65"/>
        <v>0</v>
      </c>
      <c r="AX474">
        <f t="shared" si="65"/>
        <v>0</v>
      </c>
      <c r="AY474">
        <f t="shared" si="65"/>
        <v>0</v>
      </c>
      <c r="AZ474">
        <f t="shared" si="65"/>
        <v>0</v>
      </c>
      <c r="BA474">
        <f t="shared" si="65"/>
        <v>0</v>
      </c>
      <c r="BB474">
        <f t="shared" si="65"/>
        <v>0</v>
      </c>
      <c r="BC474">
        <f t="shared" si="65"/>
        <v>0</v>
      </c>
      <c r="BD474">
        <f t="shared" si="65"/>
        <v>0</v>
      </c>
      <c r="BE474">
        <f t="shared" si="65"/>
        <v>0</v>
      </c>
      <c r="BF474">
        <f t="shared" si="65"/>
        <v>1</v>
      </c>
      <c r="BG474">
        <f t="shared" si="65"/>
        <v>0</v>
      </c>
      <c r="BH474">
        <f t="shared" si="65"/>
        <v>0</v>
      </c>
      <c r="BI474">
        <f t="shared" si="65"/>
        <v>1</v>
      </c>
      <c r="BJ474">
        <f t="shared" si="65"/>
        <v>0</v>
      </c>
      <c r="BK474">
        <f t="shared" si="65"/>
        <v>0</v>
      </c>
      <c r="BL474">
        <f t="shared" si="65"/>
        <v>0</v>
      </c>
      <c r="BM474">
        <f t="shared" si="65"/>
        <v>0</v>
      </c>
      <c r="BN474">
        <f t="shared" si="65"/>
        <v>0</v>
      </c>
      <c r="BO474">
        <f t="shared" si="65"/>
        <v>1</v>
      </c>
      <c r="BP474">
        <f t="shared" si="66"/>
        <v>1</v>
      </c>
      <c r="BQ474">
        <f t="shared" si="66"/>
        <v>0</v>
      </c>
      <c r="BR474">
        <f t="shared" si="66"/>
        <v>0</v>
      </c>
      <c r="BS474">
        <f t="shared" si="66"/>
        <v>0</v>
      </c>
      <c r="BT474">
        <f t="shared" si="66"/>
        <v>0</v>
      </c>
      <c r="BU474">
        <f t="shared" si="60"/>
        <v>0</v>
      </c>
      <c r="BV474">
        <f t="shared" si="60"/>
        <v>0</v>
      </c>
      <c r="BW474">
        <f t="shared" si="60"/>
        <v>0</v>
      </c>
      <c r="BX474">
        <f t="shared" si="60"/>
        <v>0</v>
      </c>
      <c r="BY474">
        <f t="shared" si="60"/>
        <v>0</v>
      </c>
      <c r="BZ474">
        <f t="shared" si="60"/>
        <v>0</v>
      </c>
      <c r="CA474">
        <f t="shared" si="60"/>
        <v>0</v>
      </c>
      <c r="CB474">
        <f t="shared" si="60"/>
        <v>0</v>
      </c>
    </row>
    <row r="475" spans="2:80" x14ac:dyDescent="0.2">
      <c r="B475">
        <v>216</v>
      </c>
      <c r="C475">
        <f t="shared" si="36"/>
        <v>0</v>
      </c>
      <c r="D475">
        <f t="shared" si="65"/>
        <v>0</v>
      </c>
      <c r="E475">
        <f t="shared" si="65"/>
        <v>0</v>
      </c>
      <c r="F475">
        <f t="shared" si="65"/>
        <v>0</v>
      </c>
      <c r="G475">
        <f t="shared" si="65"/>
        <v>1</v>
      </c>
      <c r="H475">
        <f t="shared" si="65"/>
        <v>1</v>
      </c>
      <c r="I475">
        <f t="shared" si="65"/>
        <v>0</v>
      </c>
      <c r="J475">
        <f t="shared" si="65"/>
        <v>0</v>
      </c>
      <c r="K475">
        <f t="shared" si="65"/>
        <v>0</v>
      </c>
      <c r="L475">
        <f t="shared" si="65"/>
        <v>0</v>
      </c>
      <c r="M475">
        <f t="shared" si="65"/>
        <v>0</v>
      </c>
      <c r="N475">
        <f t="shared" si="65"/>
        <v>0</v>
      </c>
      <c r="O475">
        <f t="shared" si="65"/>
        <v>0</v>
      </c>
      <c r="P475">
        <f t="shared" si="65"/>
        <v>0</v>
      </c>
      <c r="Q475">
        <f t="shared" si="65"/>
        <v>0</v>
      </c>
      <c r="R475">
        <f t="shared" si="65"/>
        <v>0</v>
      </c>
      <c r="S475">
        <f t="shared" si="65"/>
        <v>1</v>
      </c>
      <c r="T475">
        <f t="shared" si="65"/>
        <v>0</v>
      </c>
      <c r="U475">
        <f t="shared" si="65"/>
        <v>0</v>
      </c>
      <c r="V475">
        <f t="shared" si="65"/>
        <v>0</v>
      </c>
      <c r="W475">
        <f t="shared" si="65"/>
        <v>0</v>
      </c>
      <c r="X475">
        <f t="shared" si="65"/>
        <v>0</v>
      </c>
      <c r="Y475">
        <f t="shared" si="65"/>
        <v>0</v>
      </c>
      <c r="Z475">
        <f t="shared" si="65"/>
        <v>0</v>
      </c>
      <c r="AA475">
        <f t="shared" si="65"/>
        <v>0</v>
      </c>
      <c r="AB475">
        <f t="shared" si="65"/>
        <v>1</v>
      </c>
      <c r="AC475">
        <f t="shared" si="65"/>
        <v>0</v>
      </c>
      <c r="AD475">
        <f t="shared" si="65"/>
        <v>0</v>
      </c>
      <c r="AE475">
        <f t="shared" si="65"/>
        <v>0</v>
      </c>
      <c r="AF475">
        <f t="shared" si="65"/>
        <v>0</v>
      </c>
      <c r="AG475">
        <f t="shared" si="65"/>
        <v>0</v>
      </c>
      <c r="AH475">
        <f t="shared" si="65"/>
        <v>0</v>
      </c>
      <c r="AI475">
        <f t="shared" si="65"/>
        <v>1</v>
      </c>
      <c r="AJ475">
        <f t="shared" si="65"/>
        <v>1</v>
      </c>
      <c r="AK475">
        <f t="shared" si="65"/>
        <v>0</v>
      </c>
      <c r="AL475">
        <f t="shared" si="65"/>
        <v>0</v>
      </c>
      <c r="AM475">
        <f t="shared" si="65"/>
        <v>1</v>
      </c>
      <c r="AN475">
        <f t="shared" si="65"/>
        <v>0</v>
      </c>
      <c r="AO475">
        <f t="shared" si="65"/>
        <v>1</v>
      </c>
      <c r="AP475">
        <f t="shared" si="65"/>
        <v>0</v>
      </c>
      <c r="AQ475">
        <f t="shared" si="65"/>
        <v>0</v>
      </c>
      <c r="AR475">
        <f t="shared" si="65"/>
        <v>0</v>
      </c>
      <c r="AS475">
        <f t="shared" si="65"/>
        <v>0</v>
      </c>
      <c r="AT475">
        <f t="shared" si="65"/>
        <v>0</v>
      </c>
      <c r="AU475">
        <f t="shared" si="65"/>
        <v>1</v>
      </c>
      <c r="AV475">
        <f t="shared" si="65"/>
        <v>0</v>
      </c>
      <c r="AW475">
        <f t="shared" si="65"/>
        <v>0</v>
      </c>
      <c r="AX475">
        <f t="shared" si="65"/>
        <v>0</v>
      </c>
      <c r="AY475">
        <f t="shared" si="65"/>
        <v>0</v>
      </c>
      <c r="AZ475">
        <f t="shared" si="65"/>
        <v>0</v>
      </c>
      <c r="BA475">
        <f t="shared" si="65"/>
        <v>0</v>
      </c>
      <c r="BB475">
        <f t="shared" si="65"/>
        <v>0</v>
      </c>
      <c r="BC475">
        <f t="shared" si="65"/>
        <v>0</v>
      </c>
      <c r="BD475">
        <f t="shared" si="65"/>
        <v>0</v>
      </c>
      <c r="BE475">
        <f t="shared" si="65"/>
        <v>0</v>
      </c>
      <c r="BF475">
        <f t="shared" si="65"/>
        <v>0</v>
      </c>
      <c r="BG475">
        <f t="shared" si="65"/>
        <v>0</v>
      </c>
      <c r="BH475">
        <f t="shared" si="65"/>
        <v>0</v>
      </c>
      <c r="BI475">
        <f t="shared" si="65"/>
        <v>1</v>
      </c>
      <c r="BJ475">
        <f t="shared" si="65"/>
        <v>1</v>
      </c>
      <c r="BK475">
        <f t="shared" si="65"/>
        <v>0</v>
      </c>
      <c r="BL475">
        <f t="shared" si="65"/>
        <v>0</v>
      </c>
      <c r="BM475">
        <f t="shared" si="65"/>
        <v>0</v>
      </c>
      <c r="BN475">
        <f t="shared" si="65"/>
        <v>0</v>
      </c>
      <c r="BO475">
        <f t="shared" si="65"/>
        <v>1</v>
      </c>
      <c r="BP475">
        <f t="shared" si="66"/>
        <v>0</v>
      </c>
      <c r="BQ475">
        <f t="shared" si="66"/>
        <v>0</v>
      </c>
      <c r="BR475">
        <f t="shared" si="66"/>
        <v>0</v>
      </c>
      <c r="BS475">
        <f t="shared" si="66"/>
        <v>0</v>
      </c>
      <c r="BT475">
        <f t="shared" si="66"/>
        <v>0</v>
      </c>
      <c r="BU475">
        <f t="shared" si="60"/>
        <v>0</v>
      </c>
      <c r="BV475">
        <f t="shared" si="60"/>
        <v>0</v>
      </c>
      <c r="BW475">
        <f t="shared" si="60"/>
        <v>0</v>
      </c>
      <c r="BX475">
        <f t="shared" si="60"/>
        <v>0</v>
      </c>
      <c r="BY475">
        <f t="shared" si="60"/>
        <v>0</v>
      </c>
      <c r="BZ475">
        <f t="shared" si="60"/>
        <v>0</v>
      </c>
      <c r="CA475">
        <f t="shared" si="60"/>
        <v>0</v>
      </c>
      <c r="CB475">
        <f t="shared" si="60"/>
        <v>0</v>
      </c>
    </row>
    <row r="476" spans="2:80" x14ac:dyDescent="0.2">
      <c r="B476">
        <v>217</v>
      </c>
      <c r="C476">
        <f t="shared" si="36"/>
        <v>1</v>
      </c>
      <c r="D476">
        <f t="shared" si="65"/>
        <v>0</v>
      </c>
      <c r="E476">
        <f t="shared" si="65"/>
        <v>0</v>
      </c>
      <c r="F476">
        <f t="shared" si="65"/>
        <v>0</v>
      </c>
      <c r="G476">
        <f t="shared" si="65"/>
        <v>0</v>
      </c>
      <c r="H476">
        <f t="shared" si="65"/>
        <v>1</v>
      </c>
      <c r="I476">
        <f t="shared" si="65"/>
        <v>0</v>
      </c>
      <c r="J476">
        <f t="shared" si="65"/>
        <v>0</v>
      </c>
      <c r="K476">
        <f t="shared" si="65"/>
        <v>0</v>
      </c>
      <c r="L476">
        <f t="shared" si="65"/>
        <v>0</v>
      </c>
      <c r="M476">
        <f t="shared" si="65"/>
        <v>0</v>
      </c>
      <c r="N476">
        <f t="shared" si="65"/>
        <v>0</v>
      </c>
      <c r="O476">
        <f t="shared" si="65"/>
        <v>0</v>
      </c>
      <c r="P476">
        <f t="shared" si="65"/>
        <v>0</v>
      </c>
      <c r="Q476">
        <f t="shared" si="65"/>
        <v>0</v>
      </c>
      <c r="R476">
        <f t="shared" si="65"/>
        <v>0</v>
      </c>
      <c r="S476">
        <f t="shared" si="65"/>
        <v>0</v>
      </c>
      <c r="T476">
        <f t="shared" si="65"/>
        <v>0</v>
      </c>
      <c r="U476">
        <f t="shared" si="65"/>
        <v>0</v>
      </c>
      <c r="V476">
        <f t="shared" si="65"/>
        <v>0</v>
      </c>
      <c r="W476">
        <f t="shared" si="65"/>
        <v>0</v>
      </c>
      <c r="X476">
        <f t="shared" si="65"/>
        <v>0</v>
      </c>
      <c r="Y476">
        <f t="shared" si="65"/>
        <v>0</v>
      </c>
      <c r="Z476">
        <f t="shared" si="65"/>
        <v>0</v>
      </c>
      <c r="AA476">
        <f t="shared" si="65"/>
        <v>0</v>
      </c>
      <c r="AB476">
        <f t="shared" si="65"/>
        <v>1</v>
      </c>
      <c r="AC476">
        <f t="shared" si="65"/>
        <v>0</v>
      </c>
      <c r="AD476">
        <f t="shared" si="65"/>
        <v>0</v>
      </c>
      <c r="AE476">
        <f t="shared" si="65"/>
        <v>1</v>
      </c>
      <c r="AF476">
        <f t="shared" si="65"/>
        <v>0</v>
      </c>
      <c r="AG476">
        <f t="shared" si="65"/>
        <v>0</v>
      </c>
      <c r="AH476">
        <f t="shared" si="65"/>
        <v>0</v>
      </c>
      <c r="AI476">
        <f t="shared" si="65"/>
        <v>1</v>
      </c>
      <c r="AJ476">
        <f t="shared" si="65"/>
        <v>0</v>
      </c>
      <c r="AK476">
        <f t="shared" si="65"/>
        <v>0</v>
      </c>
      <c r="AL476">
        <f t="shared" si="65"/>
        <v>0</v>
      </c>
      <c r="AM476">
        <f t="shared" si="65"/>
        <v>1</v>
      </c>
      <c r="AN476">
        <f t="shared" si="65"/>
        <v>0</v>
      </c>
      <c r="AO476">
        <f t="shared" si="65"/>
        <v>0</v>
      </c>
      <c r="AP476">
        <f t="shared" si="65"/>
        <v>0</v>
      </c>
      <c r="AQ476">
        <f t="shared" si="65"/>
        <v>0</v>
      </c>
      <c r="AR476">
        <f t="shared" si="65"/>
        <v>0</v>
      </c>
      <c r="AS476">
        <f t="shared" si="65"/>
        <v>0</v>
      </c>
      <c r="AT476">
        <f t="shared" si="65"/>
        <v>0</v>
      </c>
      <c r="AU476">
        <f t="shared" si="65"/>
        <v>0</v>
      </c>
      <c r="AV476">
        <f t="shared" si="65"/>
        <v>0</v>
      </c>
      <c r="AW476">
        <f t="shared" si="65"/>
        <v>0</v>
      </c>
      <c r="AX476">
        <f t="shared" si="65"/>
        <v>0</v>
      </c>
      <c r="AY476">
        <f t="shared" si="65"/>
        <v>0</v>
      </c>
      <c r="AZ476">
        <f t="shared" si="65"/>
        <v>0</v>
      </c>
      <c r="BA476">
        <f t="shared" si="65"/>
        <v>0</v>
      </c>
      <c r="BB476">
        <f t="shared" si="65"/>
        <v>0</v>
      </c>
      <c r="BC476">
        <f t="shared" si="65"/>
        <v>0</v>
      </c>
      <c r="BD476">
        <f t="shared" si="65"/>
        <v>1</v>
      </c>
      <c r="BE476">
        <f t="shared" si="65"/>
        <v>1</v>
      </c>
      <c r="BF476">
        <f t="shared" si="65"/>
        <v>0</v>
      </c>
      <c r="BG476">
        <f t="shared" si="65"/>
        <v>0</v>
      </c>
      <c r="BH476">
        <f t="shared" si="65"/>
        <v>0</v>
      </c>
      <c r="BI476">
        <f t="shared" si="65"/>
        <v>0</v>
      </c>
      <c r="BJ476">
        <f t="shared" si="65"/>
        <v>0</v>
      </c>
      <c r="BK476">
        <f t="shared" si="65"/>
        <v>0</v>
      </c>
      <c r="BL476">
        <f t="shared" si="65"/>
        <v>0</v>
      </c>
      <c r="BM476">
        <f t="shared" si="65"/>
        <v>1</v>
      </c>
      <c r="BN476">
        <f t="shared" si="65"/>
        <v>0</v>
      </c>
      <c r="BO476">
        <f t="shared" si="65"/>
        <v>1</v>
      </c>
      <c r="BP476">
        <f t="shared" si="66"/>
        <v>0</v>
      </c>
      <c r="BQ476">
        <f t="shared" si="66"/>
        <v>0</v>
      </c>
      <c r="BR476">
        <f t="shared" si="66"/>
        <v>0</v>
      </c>
      <c r="BS476">
        <f t="shared" si="66"/>
        <v>0</v>
      </c>
      <c r="BT476">
        <f t="shared" si="66"/>
        <v>0</v>
      </c>
      <c r="BU476">
        <f t="shared" si="60"/>
        <v>0</v>
      </c>
      <c r="BV476">
        <f t="shared" si="60"/>
        <v>0</v>
      </c>
      <c r="BW476">
        <f t="shared" si="60"/>
        <v>0</v>
      </c>
      <c r="BX476">
        <f t="shared" si="60"/>
        <v>0</v>
      </c>
      <c r="BY476">
        <f t="shared" si="60"/>
        <v>0</v>
      </c>
      <c r="BZ476">
        <f t="shared" si="60"/>
        <v>0</v>
      </c>
      <c r="CA476">
        <f t="shared" si="60"/>
        <v>0</v>
      </c>
      <c r="CB476">
        <f t="shared" si="60"/>
        <v>0</v>
      </c>
    </row>
    <row r="477" spans="2:80" x14ac:dyDescent="0.2">
      <c r="B477">
        <v>218</v>
      </c>
      <c r="C477">
        <f t="shared" si="36"/>
        <v>0</v>
      </c>
      <c r="D477">
        <f t="shared" si="65"/>
        <v>0</v>
      </c>
      <c r="E477">
        <f t="shared" si="65"/>
        <v>0</v>
      </c>
      <c r="F477">
        <f t="shared" si="65"/>
        <v>0</v>
      </c>
      <c r="G477">
        <f t="shared" si="65"/>
        <v>0</v>
      </c>
      <c r="H477">
        <f t="shared" si="65"/>
        <v>1</v>
      </c>
      <c r="I477">
        <f t="shared" ref="D477:BO481" si="67">IF(I224&gt;0,1,0)</f>
        <v>0</v>
      </c>
      <c r="J477">
        <f t="shared" si="67"/>
        <v>0</v>
      </c>
      <c r="K477">
        <f t="shared" si="67"/>
        <v>0</v>
      </c>
      <c r="L477">
        <f t="shared" si="67"/>
        <v>0</v>
      </c>
      <c r="M477">
        <f t="shared" si="67"/>
        <v>0</v>
      </c>
      <c r="N477">
        <f t="shared" si="67"/>
        <v>0</v>
      </c>
      <c r="O477">
        <f t="shared" si="67"/>
        <v>0</v>
      </c>
      <c r="P477">
        <f t="shared" si="67"/>
        <v>0</v>
      </c>
      <c r="Q477">
        <f t="shared" si="67"/>
        <v>0</v>
      </c>
      <c r="R477">
        <f t="shared" si="67"/>
        <v>0</v>
      </c>
      <c r="S477">
        <f t="shared" si="65"/>
        <v>0</v>
      </c>
      <c r="T477">
        <f t="shared" si="65"/>
        <v>0</v>
      </c>
      <c r="U477">
        <f t="shared" si="65"/>
        <v>0</v>
      </c>
      <c r="V477">
        <f t="shared" si="65"/>
        <v>0</v>
      </c>
      <c r="W477">
        <f t="shared" si="65"/>
        <v>0</v>
      </c>
      <c r="X477">
        <f t="shared" si="65"/>
        <v>0</v>
      </c>
      <c r="Y477">
        <f t="shared" si="65"/>
        <v>0</v>
      </c>
      <c r="Z477">
        <f t="shared" si="65"/>
        <v>0</v>
      </c>
      <c r="AA477">
        <f t="shared" si="65"/>
        <v>1</v>
      </c>
      <c r="AB477">
        <f t="shared" si="65"/>
        <v>0</v>
      </c>
      <c r="AC477">
        <f t="shared" si="65"/>
        <v>0</v>
      </c>
      <c r="AD477">
        <f t="shared" si="65"/>
        <v>0</v>
      </c>
      <c r="AE477">
        <f t="shared" si="65"/>
        <v>1</v>
      </c>
      <c r="AF477">
        <f t="shared" si="65"/>
        <v>0</v>
      </c>
      <c r="AG477">
        <f t="shared" si="65"/>
        <v>1</v>
      </c>
      <c r="AH477">
        <f t="shared" si="65"/>
        <v>0</v>
      </c>
      <c r="AI477">
        <f t="shared" si="65"/>
        <v>0</v>
      </c>
      <c r="AJ477">
        <f t="shared" si="65"/>
        <v>0</v>
      </c>
      <c r="AK477">
        <f t="shared" si="65"/>
        <v>0</v>
      </c>
      <c r="AL477">
        <f t="shared" si="65"/>
        <v>0</v>
      </c>
      <c r="AM477">
        <f t="shared" si="65"/>
        <v>1</v>
      </c>
      <c r="AN477">
        <f t="shared" si="65"/>
        <v>0</v>
      </c>
      <c r="AO477">
        <f t="shared" si="65"/>
        <v>0</v>
      </c>
      <c r="AP477">
        <f t="shared" si="65"/>
        <v>0</v>
      </c>
      <c r="AQ477">
        <f t="shared" si="65"/>
        <v>0</v>
      </c>
      <c r="AR477">
        <f t="shared" si="65"/>
        <v>1</v>
      </c>
      <c r="AS477">
        <f t="shared" si="65"/>
        <v>0</v>
      </c>
      <c r="AT477">
        <f t="shared" si="65"/>
        <v>0</v>
      </c>
      <c r="AU477">
        <f t="shared" si="65"/>
        <v>0</v>
      </c>
      <c r="AV477">
        <f t="shared" si="65"/>
        <v>0</v>
      </c>
      <c r="AW477">
        <f t="shared" si="65"/>
        <v>0</v>
      </c>
      <c r="AX477">
        <f t="shared" si="65"/>
        <v>0</v>
      </c>
      <c r="AY477">
        <f t="shared" si="65"/>
        <v>0</v>
      </c>
      <c r="AZ477">
        <f t="shared" si="65"/>
        <v>0</v>
      </c>
      <c r="BA477">
        <f t="shared" si="65"/>
        <v>0</v>
      </c>
      <c r="BB477">
        <f t="shared" si="65"/>
        <v>0</v>
      </c>
      <c r="BC477">
        <f t="shared" si="65"/>
        <v>0</v>
      </c>
      <c r="BD477">
        <f t="shared" si="65"/>
        <v>0</v>
      </c>
      <c r="BE477">
        <f t="shared" si="65"/>
        <v>0</v>
      </c>
      <c r="BF477">
        <f t="shared" si="65"/>
        <v>1</v>
      </c>
      <c r="BG477">
        <f t="shared" si="65"/>
        <v>0</v>
      </c>
      <c r="BH477">
        <f t="shared" si="65"/>
        <v>0</v>
      </c>
      <c r="BI477">
        <f t="shared" si="65"/>
        <v>1</v>
      </c>
      <c r="BJ477">
        <f t="shared" si="65"/>
        <v>0</v>
      </c>
      <c r="BK477">
        <f t="shared" si="65"/>
        <v>0</v>
      </c>
      <c r="BL477">
        <f t="shared" si="65"/>
        <v>0</v>
      </c>
      <c r="BM477">
        <f t="shared" si="65"/>
        <v>0</v>
      </c>
      <c r="BN477">
        <f t="shared" si="65"/>
        <v>0</v>
      </c>
      <c r="BO477">
        <f t="shared" ref="BO477:CB492" si="68">IF(BO224&gt;0,1,0)</f>
        <v>1</v>
      </c>
      <c r="BP477">
        <f t="shared" si="68"/>
        <v>0</v>
      </c>
      <c r="BQ477">
        <f t="shared" si="68"/>
        <v>0</v>
      </c>
      <c r="BR477">
        <f t="shared" si="68"/>
        <v>0</v>
      </c>
      <c r="BS477">
        <f t="shared" si="68"/>
        <v>0</v>
      </c>
      <c r="BT477">
        <f t="shared" si="68"/>
        <v>0</v>
      </c>
      <c r="BU477">
        <f t="shared" si="68"/>
        <v>0</v>
      </c>
      <c r="BV477">
        <f t="shared" si="68"/>
        <v>0</v>
      </c>
      <c r="BW477">
        <f t="shared" si="68"/>
        <v>0</v>
      </c>
      <c r="BX477">
        <f t="shared" si="68"/>
        <v>0</v>
      </c>
      <c r="BY477">
        <f t="shared" si="68"/>
        <v>0</v>
      </c>
      <c r="BZ477">
        <f t="shared" si="68"/>
        <v>0</v>
      </c>
      <c r="CA477">
        <f t="shared" si="68"/>
        <v>0</v>
      </c>
      <c r="CB477">
        <f t="shared" si="68"/>
        <v>0</v>
      </c>
    </row>
    <row r="478" spans="2:80" x14ac:dyDescent="0.2">
      <c r="B478">
        <v>219</v>
      </c>
      <c r="C478">
        <f t="shared" si="36"/>
        <v>1</v>
      </c>
      <c r="D478">
        <f t="shared" si="67"/>
        <v>1</v>
      </c>
      <c r="E478">
        <f t="shared" si="67"/>
        <v>0</v>
      </c>
      <c r="F478">
        <f t="shared" si="67"/>
        <v>0</v>
      </c>
      <c r="G478">
        <f t="shared" si="67"/>
        <v>0</v>
      </c>
      <c r="H478">
        <f t="shared" si="67"/>
        <v>1</v>
      </c>
      <c r="I478">
        <f t="shared" si="67"/>
        <v>0</v>
      </c>
      <c r="J478">
        <f t="shared" si="67"/>
        <v>0</v>
      </c>
      <c r="K478">
        <f t="shared" si="67"/>
        <v>0</v>
      </c>
      <c r="L478">
        <f t="shared" si="67"/>
        <v>1</v>
      </c>
      <c r="M478">
        <f t="shared" si="67"/>
        <v>0</v>
      </c>
      <c r="N478">
        <f t="shared" si="67"/>
        <v>0</v>
      </c>
      <c r="O478">
        <f t="shared" si="67"/>
        <v>0</v>
      </c>
      <c r="P478">
        <f t="shared" si="67"/>
        <v>0</v>
      </c>
      <c r="Q478">
        <f t="shared" si="67"/>
        <v>0</v>
      </c>
      <c r="R478">
        <f t="shared" si="67"/>
        <v>0</v>
      </c>
      <c r="S478">
        <f t="shared" si="67"/>
        <v>0</v>
      </c>
      <c r="T478">
        <f t="shared" si="67"/>
        <v>0</v>
      </c>
      <c r="U478">
        <f t="shared" si="67"/>
        <v>0</v>
      </c>
      <c r="V478">
        <f t="shared" si="67"/>
        <v>0</v>
      </c>
      <c r="W478">
        <f t="shared" si="67"/>
        <v>0</v>
      </c>
      <c r="X478">
        <f t="shared" si="67"/>
        <v>0</v>
      </c>
      <c r="Y478">
        <f t="shared" si="67"/>
        <v>0</v>
      </c>
      <c r="Z478">
        <f t="shared" si="67"/>
        <v>0</v>
      </c>
      <c r="AA478">
        <f t="shared" si="67"/>
        <v>1</v>
      </c>
      <c r="AB478">
        <f t="shared" si="67"/>
        <v>1</v>
      </c>
      <c r="AC478">
        <f t="shared" si="67"/>
        <v>0</v>
      </c>
      <c r="AD478">
        <f t="shared" si="67"/>
        <v>0</v>
      </c>
      <c r="AE478">
        <f t="shared" si="67"/>
        <v>1</v>
      </c>
      <c r="AF478">
        <f t="shared" si="67"/>
        <v>0</v>
      </c>
      <c r="AG478">
        <f t="shared" si="67"/>
        <v>1</v>
      </c>
      <c r="AH478">
        <f t="shared" si="67"/>
        <v>0</v>
      </c>
      <c r="AI478">
        <f t="shared" si="67"/>
        <v>0</v>
      </c>
      <c r="AJ478">
        <f t="shared" si="67"/>
        <v>0</v>
      </c>
      <c r="AK478">
        <f t="shared" si="67"/>
        <v>1</v>
      </c>
      <c r="AL478">
        <f t="shared" si="67"/>
        <v>0</v>
      </c>
      <c r="AM478">
        <f t="shared" si="67"/>
        <v>1</v>
      </c>
      <c r="AN478">
        <f t="shared" si="67"/>
        <v>0</v>
      </c>
      <c r="AO478">
        <f t="shared" si="67"/>
        <v>0</v>
      </c>
      <c r="AP478">
        <f t="shared" si="67"/>
        <v>0</v>
      </c>
      <c r="AQ478">
        <f t="shared" si="67"/>
        <v>0</v>
      </c>
      <c r="AR478">
        <f t="shared" si="67"/>
        <v>0</v>
      </c>
      <c r="AS478">
        <f t="shared" si="67"/>
        <v>0</v>
      </c>
      <c r="AT478">
        <f t="shared" si="67"/>
        <v>0</v>
      </c>
      <c r="AU478">
        <f t="shared" si="67"/>
        <v>0</v>
      </c>
      <c r="AV478">
        <f t="shared" si="67"/>
        <v>0</v>
      </c>
      <c r="AW478">
        <f t="shared" si="67"/>
        <v>0</v>
      </c>
      <c r="AX478">
        <f t="shared" si="67"/>
        <v>0</v>
      </c>
      <c r="AY478">
        <f t="shared" si="67"/>
        <v>0</v>
      </c>
      <c r="AZ478">
        <f t="shared" si="67"/>
        <v>1</v>
      </c>
      <c r="BA478">
        <f t="shared" si="67"/>
        <v>0</v>
      </c>
      <c r="BB478">
        <f t="shared" si="67"/>
        <v>0</v>
      </c>
      <c r="BC478">
        <f t="shared" si="67"/>
        <v>0</v>
      </c>
      <c r="BD478">
        <f t="shared" si="67"/>
        <v>0</v>
      </c>
      <c r="BE478">
        <f t="shared" si="67"/>
        <v>1</v>
      </c>
      <c r="BF478">
        <f t="shared" si="67"/>
        <v>1</v>
      </c>
      <c r="BG478">
        <f t="shared" si="67"/>
        <v>0</v>
      </c>
      <c r="BH478">
        <f t="shared" si="67"/>
        <v>0</v>
      </c>
      <c r="BI478">
        <f t="shared" si="67"/>
        <v>0</v>
      </c>
      <c r="BJ478">
        <f t="shared" si="67"/>
        <v>0</v>
      </c>
      <c r="BK478">
        <f t="shared" si="67"/>
        <v>0</v>
      </c>
      <c r="BL478">
        <f t="shared" si="67"/>
        <v>1</v>
      </c>
      <c r="BM478">
        <f t="shared" si="67"/>
        <v>1</v>
      </c>
      <c r="BN478">
        <f t="shared" si="67"/>
        <v>0</v>
      </c>
      <c r="BO478">
        <f t="shared" si="67"/>
        <v>1</v>
      </c>
      <c r="BP478">
        <f t="shared" si="68"/>
        <v>0</v>
      </c>
      <c r="BQ478">
        <f t="shared" si="68"/>
        <v>0</v>
      </c>
      <c r="BR478">
        <f t="shared" si="68"/>
        <v>0</v>
      </c>
      <c r="BS478">
        <f t="shared" si="68"/>
        <v>0</v>
      </c>
      <c r="BT478">
        <f t="shared" si="68"/>
        <v>1</v>
      </c>
      <c r="BU478">
        <f t="shared" si="68"/>
        <v>1</v>
      </c>
      <c r="BV478">
        <f t="shared" si="68"/>
        <v>0</v>
      </c>
      <c r="BW478">
        <f t="shared" si="68"/>
        <v>0</v>
      </c>
      <c r="BX478">
        <f t="shared" si="68"/>
        <v>0</v>
      </c>
      <c r="BY478">
        <f t="shared" si="68"/>
        <v>0</v>
      </c>
      <c r="BZ478">
        <f t="shared" si="68"/>
        <v>0</v>
      </c>
      <c r="CA478">
        <f t="shared" si="68"/>
        <v>0</v>
      </c>
      <c r="CB478">
        <f t="shared" si="68"/>
        <v>0</v>
      </c>
    </row>
    <row r="479" spans="2:80" x14ac:dyDescent="0.2">
      <c r="B479">
        <v>220</v>
      </c>
      <c r="C479">
        <f t="shared" si="36"/>
        <v>0</v>
      </c>
      <c r="D479">
        <f t="shared" si="67"/>
        <v>0</v>
      </c>
      <c r="E479">
        <f t="shared" si="67"/>
        <v>0</v>
      </c>
      <c r="F479">
        <f t="shared" si="67"/>
        <v>0</v>
      </c>
      <c r="G479">
        <f t="shared" si="67"/>
        <v>0</v>
      </c>
      <c r="H479">
        <f t="shared" si="67"/>
        <v>1</v>
      </c>
      <c r="I479">
        <f t="shared" si="67"/>
        <v>0</v>
      </c>
      <c r="J479">
        <f t="shared" si="67"/>
        <v>0</v>
      </c>
      <c r="K479">
        <f t="shared" si="67"/>
        <v>0</v>
      </c>
      <c r="L479">
        <f t="shared" si="67"/>
        <v>1</v>
      </c>
      <c r="M479">
        <f t="shared" si="67"/>
        <v>0</v>
      </c>
      <c r="N479">
        <f t="shared" si="67"/>
        <v>0</v>
      </c>
      <c r="O479">
        <f t="shared" si="67"/>
        <v>0</v>
      </c>
      <c r="P479">
        <f t="shared" si="67"/>
        <v>0</v>
      </c>
      <c r="Q479">
        <f t="shared" si="67"/>
        <v>0</v>
      </c>
      <c r="R479">
        <f t="shared" si="67"/>
        <v>0</v>
      </c>
      <c r="S479">
        <f t="shared" si="67"/>
        <v>0</v>
      </c>
      <c r="T479">
        <f t="shared" si="67"/>
        <v>0</v>
      </c>
      <c r="U479">
        <f t="shared" si="67"/>
        <v>0</v>
      </c>
      <c r="V479">
        <f t="shared" si="67"/>
        <v>0</v>
      </c>
      <c r="W479">
        <f t="shared" si="67"/>
        <v>0</v>
      </c>
      <c r="X479">
        <f t="shared" si="67"/>
        <v>0</v>
      </c>
      <c r="Y479">
        <f t="shared" si="67"/>
        <v>0</v>
      </c>
      <c r="Z479">
        <f t="shared" si="67"/>
        <v>0</v>
      </c>
      <c r="AA479">
        <f t="shared" si="67"/>
        <v>0</v>
      </c>
      <c r="AB479">
        <f t="shared" si="67"/>
        <v>1</v>
      </c>
      <c r="AC479">
        <f t="shared" si="67"/>
        <v>0</v>
      </c>
      <c r="AD479">
        <f t="shared" si="67"/>
        <v>0</v>
      </c>
      <c r="AE479">
        <f t="shared" si="67"/>
        <v>1</v>
      </c>
      <c r="AF479">
        <f t="shared" si="67"/>
        <v>0</v>
      </c>
      <c r="AG479">
        <f t="shared" si="67"/>
        <v>0</v>
      </c>
      <c r="AH479">
        <f t="shared" si="67"/>
        <v>0</v>
      </c>
      <c r="AI479">
        <f t="shared" si="67"/>
        <v>1</v>
      </c>
      <c r="AJ479">
        <f t="shared" si="67"/>
        <v>0</v>
      </c>
      <c r="AK479">
        <f t="shared" si="67"/>
        <v>0</v>
      </c>
      <c r="AL479">
        <f t="shared" si="67"/>
        <v>0</v>
      </c>
      <c r="AM479">
        <f t="shared" si="67"/>
        <v>1</v>
      </c>
      <c r="AN479">
        <f t="shared" si="67"/>
        <v>0</v>
      </c>
      <c r="AO479">
        <f t="shared" si="67"/>
        <v>0</v>
      </c>
      <c r="AP479">
        <f t="shared" si="67"/>
        <v>0</v>
      </c>
      <c r="AQ479">
        <f t="shared" si="67"/>
        <v>0</v>
      </c>
      <c r="AR479">
        <f t="shared" si="67"/>
        <v>1</v>
      </c>
      <c r="AS479">
        <f t="shared" si="67"/>
        <v>1</v>
      </c>
      <c r="AT479">
        <f t="shared" si="67"/>
        <v>0</v>
      </c>
      <c r="AU479">
        <f t="shared" si="67"/>
        <v>0</v>
      </c>
      <c r="AV479">
        <f t="shared" si="67"/>
        <v>0</v>
      </c>
      <c r="AW479">
        <f t="shared" si="67"/>
        <v>0</v>
      </c>
      <c r="AX479">
        <f t="shared" si="67"/>
        <v>0</v>
      </c>
      <c r="AY479">
        <f t="shared" si="67"/>
        <v>1</v>
      </c>
      <c r="AZ479">
        <f t="shared" si="67"/>
        <v>0</v>
      </c>
      <c r="BA479">
        <f t="shared" si="67"/>
        <v>0</v>
      </c>
      <c r="BB479">
        <f t="shared" si="67"/>
        <v>0</v>
      </c>
      <c r="BC479">
        <f t="shared" si="67"/>
        <v>0</v>
      </c>
      <c r="BD479">
        <f t="shared" si="67"/>
        <v>0</v>
      </c>
      <c r="BE479">
        <f t="shared" si="67"/>
        <v>0</v>
      </c>
      <c r="BF479">
        <f t="shared" si="67"/>
        <v>1</v>
      </c>
      <c r="BG479">
        <f t="shared" si="67"/>
        <v>1</v>
      </c>
      <c r="BH479">
        <f t="shared" si="67"/>
        <v>0</v>
      </c>
      <c r="BI479">
        <f t="shared" si="67"/>
        <v>0</v>
      </c>
      <c r="BJ479">
        <f t="shared" si="67"/>
        <v>0</v>
      </c>
      <c r="BK479">
        <f t="shared" si="67"/>
        <v>0</v>
      </c>
      <c r="BL479">
        <f t="shared" si="67"/>
        <v>1</v>
      </c>
      <c r="BM479">
        <f t="shared" si="67"/>
        <v>0</v>
      </c>
      <c r="BN479">
        <f t="shared" si="67"/>
        <v>0</v>
      </c>
      <c r="BO479">
        <f t="shared" si="67"/>
        <v>1</v>
      </c>
      <c r="BP479">
        <f t="shared" si="68"/>
        <v>0</v>
      </c>
      <c r="BQ479">
        <f t="shared" si="68"/>
        <v>0</v>
      </c>
      <c r="BR479">
        <f t="shared" si="68"/>
        <v>0</v>
      </c>
      <c r="BS479">
        <f t="shared" si="68"/>
        <v>0</v>
      </c>
      <c r="BT479">
        <f t="shared" si="68"/>
        <v>0</v>
      </c>
      <c r="BU479">
        <f t="shared" si="68"/>
        <v>0</v>
      </c>
      <c r="BV479">
        <f t="shared" si="68"/>
        <v>0</v>
      </c>
      <c r="BW479">
        <f t="shared" si="68"/>
        <v>0</v>
      </c>
      <c r="BX479">
        <f t="shared" si="68"/>
        <v>0</v>
      </c>
      <c r="BY479">
        <f t="shared" si="68"/>
        <v>0</v>
      </c>
      <c r="BZ479">
        <f t="shared" si="68"/>
        <v>0</v>
      </c>
      <c r="CA479">
        <f t="shared" si="68"/>
        <v>0</v>
      </c>
      <c r="CB479">
        <f t="shared" si="68"/>
        <v>0</v>
      </c>
    </row>
    <row r="480" spans="2:80" x14ac:dyDescent="0.2">
      <c r="B480">
        <v>221</v>
      </c>
      <c r="C480">
        <f t="shared" ref="C480:C543" si="69">IF(C227&gt;0,1,0)</f>
        <v>0</v>
      </c>
      <c r="D480">
        <f t="shared" si="67"/>
        <v>1</v>
      </c>
      <c r="E480">
        <f t="shared" si="67"/>
        <v>0</v>
      </c>
      <c r="F480">
        <f t="shared" si="67"/>
        <v>0</v>
      </c>
      <c r="G480">
        <f t="shared" si="67"/>
        <v>0</v>
      </c>
      <c r="H480">
        <f t="shared" si="67"/>
        <v>1</v>
      </c>
      <c r="I480">
        <f t="shared" ref="D480:R481" si="70">IF(I227&gt;0,1,0)</f>
        <v>0</v>
      </c>
      <c r="J480">
        <f t="shared" si="70"/>
        <v>0</v>
      </c>
      <c r="K480">
        <f t="shared" si="70"/>
        <v>0</v>
      </c>
      <c r="L480">
        <f t="shared" si="70"/>
        <v>1</v>
      </c>
      <c r="M480">
        <f t="shared" si="70"/>
        <v>0</v>
      </c>
      <c r="N480">
        <f t="shared" si="70"/>
        <v>0</v>
      </c>
      <c r="O480">
        <f t="shared" si="70"/>
        <v>0</v>
      </c>
      <c r="P480">
        <f t="shared" si="70"/>
        <v>0</v>
      </c>
      <c r="Q480">
        <f t="shared" si="70"/>
        <v>0</v>
      </c>
      <c r="R480">
        <f t="shared" si="70"/>
        <v>0</v>
      </c>
      <c r="S480">
        <f t="shared" si="67"/>
        <v>0</v>
      </c>
      <c r="T480">
        <f t="shared" si="67"/>
        <v>0</v>
      </c>
      <c r="U480">
        <f t="shared" si="67"/>
        <v>0</v>
      </c>
      <c r="V480">
        <f t="shared" si="67"/>
        <v>0</v>
      </c>
      <c r="W480">
        <f t="shared" si="67"/>
        <v>0</v>
      </c>
      <c r="X480">
        <f t="shared" si="67"/>
        <v>0</v>
      </c>
      <c r="Y480">
        <f t="shared" si="67"/>
        <v>0</v>
      </c>
      <c r="Z480">
        <f t="shared" si="67"/>
        <v>0</v>
      </c>
      <c r="AA480">
        <f t="shared" si="67"/>
        <v>0</v>
      </c>
      <c r="AB480">
        <f t="shared" si="67"/>
        <v>0</v>
      </c>
      <c r="AC480">
        <f t="shared" si="67"/>
        <v>1</v>
      </c>
      <c r="AD480">
        <f t="shared" si="67"/>
        <v>0</v>
      </c>
      <c r="AE480">
        <f t="shared" si="67"/>
        <v>1</v>
      </c>
      <c r="AF480">
        <f t="shared" si="67"/>
        <v>0</v>
      </c>
      <c r="AG480">
        <f t="shared" si="67"/>
        <v>0</v>
      </c>
      <c r="AH480">
        <f t="shared" si="67"/>
        <v>0</v>
      </c>
      <c r="AI480">
        <f t="shared" si="67"/>
        <v>0</v>
      </c>
      <c r="AJ480">
        <f t="shared" si="67"/>
        <v>0</v>
      </c>
      <c r="AK480">
        <f t="shared" si="67"/>
        <v>0</v>
      </c>
      <c r="AL480">
        <f t="shared" si="67"/>
        <v>0</v>
      </c>
      <c r="AM480">
        <f t="shared" si="67"/>
        <v>1</v>
      </c>
      <c r="AN480">
        <f t="shared" si="67"/>
        <v>0</v>
      </c>
      <c r="AO480">
        <f t="shared" si="67"/>
        <v>1</v>
      </c>
      <c r="AP480">
        <f t="shared" si="67"/>
        <v>0</v>
      </c>
      <c r="AQ480">
        <f t="shared" si="67"/>
        <v>0</v>
      </c>
      <c r="AR480">
        <f t="shared" si="67"/>
        <v>1</v>
      </c>
      <c r="AS480">
        <f t="shared" si="67"/>
        <v>0</v>
      </c>
      <c r="AT480">
        <f t="shared" si="67"/>
        <v>0</v>
      </c>
      <c r="AU480">
        <f t="shared" si="67"/>
        <v>1</v>
      </c>
      <c r="AV480">
        <f t="shared" si="67"/>
        <v>0</v>
      </c>
      <c r="AW480">
        <f t="shared" si="67"/>
        <v>0</v>
      </c>
      <c r="AX480">
        <f t="shared" si="67"/>
        <v>0</v>
      </c>
      <c r="AY480">
        <f t="shared" si="67"/>
        <v>0</v>
      </c>
      <c r="AZ480">
        <f t="shared" si="67"/>
        <v>0</v>
      </c>
      <c r="BA480">
        <f t="shared" si="67"/>
        <v>0</v>
      </c>
      <c r="BB480">
        <f t="shared" si="67"/>
        <v>0</v>
      </c>
      <c r="BC480">
        <f t="shared" si="67"/>
        <v>0</v>
      </c>
      <c r="BD480">
        <f t="shared" si="67"/>
        <v>0</v>
      </c>
      <c r="BE480">
        <f t="shared" si="67"/>
        <v>0</v>
      </c>
      <c r="BF480">
        <f t="shared" si="67"/>
        <v>1</v>
      </c>
      <c r="BG480">
        <f t="shared" si="67"/>
        <v>0</v>
      </c>
      <c r="BH480">
        <f t="shared" si="67"/>
        <v>0</v>
      </c>
      <c r="BI480">
        <f t="shared" si="67"/>
        <v>1</v>
      </c>
      <c r="BJ480">
        <f t="shared" si="67"/>
        <v>0</v>
      </c>
      <c r="BK480">
        <f t="shared" si="67"/>
        <v>0</v>
      </c>
      <c r="BL480">
        <f t="shared" si="67"/>
        <v>1</v>
      </c>
      <c r="BM480">
        <f t="shared" si="67"/>
        <v>0</v>
      </c>
      <c r="BN480">
        <f t="shared" si="67"/>
        <v>0</v>
      </c>
      <c r="BO480">
        <f t="shared" si="67"/>
        <v>1</v>
      </c>
      <c r="BP480">
        <f t="shared" si="68"/>
        <v>1</v>
      </c>
      <c r="BQ480">
        <f t="shared" si="68"/>
        <v>0</v>
      </c>
      <c r="BR480">
        <f t="shared" si="68"/>
        <v>0</v>
      </c>
      <c r="BS480">
        <f t="shared" si="68"/>
        <v>0</v>
      </c>
      <c r="BT480">
        <f t="shared" si="68"/>
        <v>0</v>
      </c>
      <c r="BU480">
        <f t="shared" si="68"/>
        <v>0</v>
      </c>
      <c r="BV480">
        <f t="shared" si="68"/>
        <v>0</v>
      </c>
      <c r="BW480">
        <f t="shared" si="68"/>
        <v>0</v>
      </c>
      <c r="BX480">
        <f t="shared" si="68"/>
        <v>0</v>
      </c>
      <c r="BY480">
        <f t="shared" si="68"/>
        <v>0</v>
      </c>
      <c r="BZ480">
        <f t="shared" si="68"/>
        <v>0</v>
      </c>
      <c r="CA480">
        <f t="shared" si="68"/>
        <v>0</v>
      </c>
      <c r="CB480">
        <f t="shared" si="68"/>
        <v>0</v>
      </c>
    </row>
    <row r="481" spans="2:80" x14ac:dyDescent="0.2">
      <c r="B481">
        <v>222</v>
      </c>
      <c r="C481">
        <f t="shared" si="69"/>
        <v>1</v>
      </c>
      <c r="D481">
        <f t="shared" si="70"/>
        <v>1</v>
      </c>
      <c r="E481">
        <f t="shared" si="70"/>
        <v>0</v>
      </c>
      <c r="F481">
        <f t="shared" si="70"/>
        <v>0</v>
      </c>
      <c r="G481">
        <f t="shared" si="70"/>
        <v>0</v>
      </c>
      <c r="H481">
        <f t="shared" si="70"/>
        <v>1</v>
      </c>
      <c r="I481">
        <f t="shared" ref="D481:BO485" si="71">IF(I228&gt;0,1,0)</f>
        <v>0</v>
      </c>
      <c r="J481">
        <f t="shared" si="71"/>
        <v>0</v>
      </c>
      <c r="K481">
        <f t="shared" si="71"/>
        <v>0</v>
      </c>
      <c r="L481">
        <f t="shared" si="71"/>
        <v>1</v>
      </c>
      <c r="M481">
        <f t="shared" si="71"/>
        <v>0</v>
      </c>
      <c r="N481">
        <f t="shared" si="71"/>
        <v>0</v>
      </c>
      <c r="O481">
        <f t="shared" si="71"/>
        <v>0</v>
      </c>
      <c r="P481">
        <f t="shared" si="71"/>
        <v>1</v>
      </c>
      <c r="Q481">
        <f t="shared" si="71"/>
        <v>0</v>
      </c>
      <c r="R481">
        <f t="shared" si="71"/>
        <v>0</v>
      </c>
      <c r="S481">
        <f t="shared" si="67"/>
        <v>0</v>
      </c>
      <c r="T481">
        <f t="shared" si="67"/>
        <v>0</v>
      </c>
      <c r="U481">
        <f t="shared" si="67"/>
        <v>0</v>
      </c>
      <c r="V481">
        <f t="shared" si="67"/>
        <v>0</v>
      </c>
      <c r="W481">
        <f t="shared" si="67"/>
        <v>0</v>
      </c>
      <c r="X481">
        <f t="shared" si="67"/>
        <v>0</v>
      </c>
      <c r="Y481">
        <f t="shared" si="67"/>
        <v>0</v>
      </c>
      <c r="Z481">
        <f t="shared" si="67"/>
        <v>0</v>
      </c>
      <c r="AA481">
        <f t="shared" si="67"/>
        <v>0</v>
      </c>
      <c r="AB481">
        <f t="shared" si="67"/>
        <v>1</v>
      </c>
      <c r="AC481">
        <f t="shared" si="67"/>
        <v>0</v>
      </c>
      <c r="AD481">
        <f t="shared" si="67"/>
        <v>0</v>
      </c>
      <c r="AE481">
        <f t="shared" si="67"/>
        <v>1</v>
      </c>
      <c r="AF481">
        <f t="shared" si="67"/>
        <v>0</v>
      </c>
      <c r="AG481">
        <f t="shared" si="67"/>
        <v>0</v>
      </c>
      <c r="AH481">
        <f t="shared" si="67"/>
        <v>1</v>
      </c>
      <c r="AI481">
        <f t="shared" si="67"/>
        <v>0</v>
      </c>
      <c r="AJ481">
        <f t="shared" si="67"/>
        <v>0</v>
      </c>
      <c r="AK481">
        <f t="shared" si="67"/>
        <v>0</v>
      </c>
      <c r="AL481">
        <f t="shared" si="67"/>
        <v>0</v>
      </c>
      <c r="AM481">
        <f t="shared" si="67"/>
        <v>0</v>
      </c>
      <c r="AN481">
        <f t="shared" si="67"/>
        <v>0</v>
      </c>
      <c r="AO481">
        <f t="shared" si="67"/>
        <v>1</v>
      </c>
      <c r="AP481">
        <f t="shared" si="67"/>
        <v>0</v>
      </c>
      <c r="AQ481">
        <f t="shared" si="67"/>
        <v>0</v>
      </c>
      <c r="AR481">
        <f t="shared" si="67"/>
        <v>0</v>
      </c>
      <c r="AS481">
        <f t="shared" si="67"/>
        <v>0</v>
      </c>
      <c r="AT481">
        <f t="shared" si="67"/>
        <v>0</v>
      </c>
      <c r="AU481">
        <f t="shared" si="67"/>
        <v>0</v>
      </c>
      <c r="AV481">
        <f t="shared" si="67"/>
        <v>0</v>
      </c>
      <c r="AW481">
        <f t="shared" si="67"/>
        <v>0</v>
      </c>
      <c r="AX481">
        <f t="shared" si="67"/>
        <v>0</v>
      </c>
      <c r="AY481">
        <f t="shared" si="67"/>
        <v>0</v>
      </c>
      <c r="AZ481">
        <f t="shared" si="67"/>
        <v>0</v>
      </c>
      <c r="BA481">
        <f t="shared" si="67"/>
        <v>0</v>
      </c>
      <c r="BB481">
        <f t="shared" si="67"/>
        <v>0</v>
      </c>
      <c r="BC481">
        <f t="shared" si="67"/>
        <v>0</v>
      </c>
      <c r="BD481">
        <f t="shared" si="67"/>
        <v>0</v>
      </c>
      <c r="BE481">
        <f t="shared" si="67"/>
        <v>1</v>
      </c>
      <c r="BF481">
        <f t="shared" si="67"/>
        <v>1</v>
      </c>
      <c r="BG481">
        <f t="shared" si="67"/>
        <v>0</v>
      </c>
      <c r="BH481">
        <f t="shared" si="67"/>
        <v>0</v>
      </c>
      <c r="BI481">
        <f t="shared" si="67"/>
        <v>1</v>
      </c>
      <c r="BJ481">
        <f t="shared" si="67"/>
        <v>1</v>
      </c>
      <c r="BK481">
        <f t="shared" si="67"/>
        <v>1</v>
      </c>
      <c r="BL481">
        <f t="shared" si="67"/>
        <v>1</v>
      </c>
      <c r="BM481">
        <f t="shared" si="67"/>
        <v>0</v>
      </c>
      <c r="BN481">
        <f t="shared" si="67"/>
        <v>0</v>
      </c>
      <c r="BO481">
        <f t="shared" si="67"/>
        <v>1</v>
      </c>
      <c r="BP481">
        <f t="shared" si="68"/>
        <v>0</v>
      </c>
      <c r="BQ481">
        <f t="shared" si="68"/>
        <v>0</v>
      </c>
      <c r="BR481">
        <f t="shared" si="68"/>
        <v>0</v>
      </c>
      <c r="BS481">
        <f t="shared" si="68"/>
        <v>0</v>
      </c>
      <c r="BT481">
        <f t="shared" si="68"/>
        <v>0</v>
      </c>
      <c r="BU481">
        <f t="shared" si="68"/>
        <v>0</v>
      </c>
      <c r="BV481">
        <f t="shared" si="68"/>
        <v>1</v>
      </c>
      <c r="BW481">
        <f t="shared" si="68"/>
        <v>0</v>
      </c>
      <c r="BX481">
        <f t="shared" si="68"/>
        <v>0</v>
      </c>
      <c r="BY481">
        <f t="shared" si="68"/>
        <v>1</v>
      </c>
      <c r="BZ481">
        <f t="shared" si="68"/>
        <v>0</v>
      </c>
      <c r="CA481">
        <f t="shared" si="68"/>
        <v>0</v>
      </c>
      <c r="CB481">
        <f t="shared" si="68"/>
        <v>0</v>
      </c>
    </row>
    <row r="482" spans="2:80" x14ac:dyDescent="0.2">
      <c r="B482">
        <v>223</v>
      </c>
      <c r="C482">
        <f t="shared" si="69"/>
        <v>0</v>
      </c>
      <c r="D482">
        <f t="shared" si="71"/>
        <v>0</v>
      </c>
      <c r="E482">
        <f t="shared" si="71"/>
        <v>0</v>
      </c>
      <c r="F482">
        <f t="shared" si="71"/>
        <v>0</v>
      </c>
      <c r="G482">
        <f t="shared" si="71"/>
        <v>0</v>
      </c>
      <c r="H482">
        <f t="shared" si="71"/>
        <v>1</v>
      </c>
      <c r="I482">
        <f t="shared" si="71"/>
        <v>0</v>
      </c>
      <c r="J482">
        <f t="shared" si="71"/>
        <v>0</v>
      </c>
      <c r="K482">
        <f t="shared" si="71"/>
        <v>0</v>
      </c>
      <c r="L482">
        <f t="shared" si="71"/>
        <v>1</v>
      </c>
      <c r="M482">
        <f t="shared" si="71"/>
        <v>0</v>
      </c>
      <c r="N482">
        <f t="shared" si="71"/>
        <v>0</v>
      </c>
      <c r="O482">
        <f t="shared" si="71"/>
        <v>0</v>
      </c>
      <c r="P482">
        <f t="shared" si="71"/>
        <v>0</v>
      </c>
      <c r="Q482">
        <f t="shared" si="71"/>
        <v>0</v>
      </c>
      <c r="R482">
        <f t="shared" si="71"/>
        <v>0</v>
      </c>
      <c r="S482">
        <f t="shared" si="71"/>
        <v>0</v>
      </c>
      <c r="T482">
        <f t="shared" si="71"/>
        <v>0</v>
      </c>
      <c r="U482">
        <f t="shared" si="71"/>
        <v>0</v>
      </c>
      <c r="V482">
        <f t="shared" si="71"/>
        <v>0</v>
      </c>
      <c r="W482">
        <f t="shared" si="71"/>
        <v>0</v>
      </c>
      <c r="X482">
        <f t="shared" si="71"/>
        <v>0</v>
      </c>
      <c r="Y482">
        <f t="shared" si="71"/>
        <v>0</v>
      </c>
      <c r="Z482">
        <f t="shared" si="71"/>
        <v>0</v>
      </c>
      <c r="AA482">
        <f t="shared" si="71"/>
        <v>0</v>
      </c>
      <c r="AB482">
        <f t="shared" si="71"/>
        <v>1</v>
      </c>
      <c r="AC482">
        <f t="shared" si="71"/>
        <v>0</v>
      </c>
      <c r="AD482">
        <f t="shared" si="71"/>
        <v>0</v>
      </c>
      <c r="AE482">
        <f t="shared" si="71"/>
        <v>0</v>
      </c>
      <c r="AF482">
        <f t="shared" si="71"/>
        <v>0</v>
      </c>
      <c r="AG482">
        <f t="shared" si="71"/>
        <v>1</v>
      </c>
      <c r="AH482">
        <f t="shared" si="71"/>
        <v>0</v>
      </c>
      <c r="AI482">
        <f t="shared" si="71"/>
        <v>0</v>
      </c>
      <c r="AJ482">
        <f t="shared" si="71"/>
        <v>0</v>
      </c>
      <c r="AK482">
        <f t="shared" si="71"/>
        <v>0</v>
      </c>
      <c r="AL482">
        <f t="shared" si="71"/>
        <v>0</v>
      </c>
      <c r="AM482">
        <f t="shared" si="71"/>
        <v>1</v>
      </c>
      <c r="AN482">
        <f t="shared" si="71"/>
        <v>0</v>
      </c>
      <c r="AO482">
        <f t="shared" si="71"/>
        <v>1</v>
      </c>
      <c r="AP482">
        <f t="shared" si="71"/>
        <v>0</v>
      </c>
      <c r="AQ482">
        <f t="shared" si="71"/>
        <v>0</v>
      </c>
      <c r="AR482">
        <f t="shared" si="71"/>
        <v>0</v>
      </c>
      <c r="AS482">
        <f t="shared" si="71"/>
        <v>0</v>
      </c>
      <c r="AT482">
        <f t="shared" si="71"/>
        <v>0</v>
      </c>
      <c r="AU482">
        <f t="shared" si="71"/>
        <v>0</v>
      </c>
      <c r="AV482">
        <f t="shared" si="71"/>
        <v>0</v>
      </c>
      <c r="AW482">
        <f t="shared" si="71"/>
        <v>0</v>
      </c>
      <c r="AX482">
        <f t="shared" si="71"/>
        <v>0</v>
      </c>
      <c r="AY482">
        <f t="shared" si="71"/>
        <v>0</v>
      </c>
      <c r="AZ482">
        <f t="shared" si="71"/>
        <v>0</v>
      </c>
      <c r="BA482">
        <f t="shared" si="71"/>
        <v>0</v>
      </c>
      <c r="BB482">
        <f t="shared" si="71"/>
        <v>0</v>
      </c>
      <c r="BC482">
        <f t="shared" si="71"/>
        <v>0</v>
      </c>
      <c r="BD482">
        <f t="shared" si="71"/>
        <v>0</v>
      </c>
      <c r="BE482">
        <f t="shared" si="71"/>
        <v>0</v>
      </c>
      <c r="BF482">
        <f t="shared" si="71"/>
        <v>1</v>
      </c>
      <c r="BG482">
        <f t="shared" si="71"/>
        <v>0</v>
      </c>
      <c r="BH482">
        <f t="shared" si="71"/>
        <v>0</v>
      </c>
      <c r="BI482">
        <f t="shared" si="71"/>
        <v>1</v>
      </c>
      <c r="BJ482">
        <f t="shared" si="71"/>
        <v>0</v>
      </c>
      <c r="BK482">
        <f t="shared" si="71"/>
        <v>1</v>
      </c>
      <c r="BL482">
        <f t="shared" si="71"/>
        <v>1</v>
      </c>
      <c r="BM482">
        <f t="shared" si="71"/>
        <v>0</v>
      </c>
      <c r="BN482">
        <f t="shared" si="71"/>
        <v>0</v>
      </c>
      <c r="BO482">
        <f t="shared" si="71"/>
        <v>1</v>
      </c>
      <c r="BP482">
        <f t="shared" si="68"/>
        <v>0</v>
      </c>
      <c r="BQ482">
        <f t="shared" si="68"/>
        <v>0</v>
      </c>
      <c r="BR482">
        <f t="shared" si="68"/>
        <v>0</v>
      </c>
      <c r="BS482">
        <f t="shared" si="68"/>
        <v>0</v>
      </c>
      <c r="BT482">
        <f t="shared" si="68"/>
        <v>0</v>
      </c>
      <c r="BU482">
        <f t="shared" si="68"/>
        <v>0</v>
      </c>
      <c r="BV482">
        <f t="shared" si="68"/>
        <v>0</v>
      </c>
      <c r="BW482">
        <f t="shared" si="68"/>
        <v>0</v>
      </c>
      <c r="BX482">
        <f t="shared" si="68"/>
        <v>0</v>
      </c>
      <c r="BY482">
        <f t="shared" si="68"/>
        <v>0</v>
      </c>
      <c r="BZ482">
        <f t="shared" si="68"/>
        <v>0</v>
      </c>
      <c r="CA482">
        <f t="shared" si="68"/>
        <v>0</v>
      </c>
      <c r="CB482">
        <f t="shared" si="68"/>
        <v>0</v>
      </c>
    </row>
    <row r="483" spans="2:80" x14ac:dyDescent="0.2">
      <c r="B483">
        <v>224</v>
      </c>
      <c r="C483">
        <f t="shared" si="69"/>
        <v>1</v>
      </c>
      <c r="D483">
        <f t="shared" si="71"/>
        <v>0</v>
      </c>
      <c r="E483">
        <f t="shared" si="71"/>
        <v>0</v>
      </c>
      <c r="F483">
        <f t="shared" si="71"/>
        <v>0</v>
      </c>
      <c r="G483">
        <f t="shared" si="71"/>
        <v>0</v>
      </c>
      <c r="H483">
        <f t="shared" si="71"/>
        <v>1</v>
      </c>
      <c r="I483">
        <f t="shared" si="71"/>
        <v>0</v>
      </c>
      <c r="J483">
        <f t="shared" si="71"/>
        <v>0</v>
      </c>
      <c r="K483">
        <f t="shared" si="71"/>
        <v>0</v>
      </c>
      <c r="L483">
        <f t="shared" si="71"/>
        <v>1</v>
      </c>
      <c r="M483">
        <f t="shared" si="71"/>
        <v>0</v>
      </c>
      <c r="N483">
        <f t="shared" si="71"/>
        <v>0</v>
      </c>
      <c r="O483">
        <f t="shared" si="71"/>
        <v>0</v>
      </c>
      <c r="P483">
        <f t="shared" si="71"/>
        <v>0</v>
      </c>
      <c r="Q483">
        <f t="shared" si="71"/>
        <v>0</v>
      </c>
      <c r="R483">
        <f t="shared" si="71"/>
        <v>0</v>
      </c>
      <c r="S483">
        <f t="shared" si="71"/>
        <v>1</v>
      </c>
      <c r="T483">
        <f t="shared" si="71"/>
        <v>0</v>
      </c>
      <c r="U483">
        <f t="shared" si="71"/>
        <v>0</v>
      </c>
      <c r="V483">
        <f t="shared" si="71"/>
        <v>0</v>
      </c>
      <c r="W483">
        <f t="shared" si="71"/>
        <v>0</v>
      </c>
      <c r="X483">
        <f t="shared" si="71"/>
        <v>0</v>
      </c>
      <c r="Y483">
        <f t="shared" si="71"/>
        <v>0</v>
      </c>
      <c r="Z483">
        <f t="shared" si="71"/>
        <v>0</v>
      </c>
      <c r="AA483">
        <f t="shared" si="71"/>
        <v>0</v>
      </c>
      <c r="AB483">
        <f t="shared" si="71"/>
        <v>0</v>
      </c>
      <c r="AC483">
        <f t="shared" si="71"/>
        <v>0</v>
      </c>
      <c r="AD483">
        <f t="shared" si="71"/>
        <v>0</v>
      </c>
      <c r="AE483">
        <f t="shared" si="71"/>
        <v>1</v>
      </c>
      <c r="AF483">
        <f t="shared" si="71"/>
        <v>0</v>
      </c>
      <c r="AG483">
        <f t="shared" si="71"/>
        <v>0</v>
      </c>
      <c r="AH483">
        <f t="shared" si="71"/>
        <v>0</v>
      </c>
      <c r="AI483">
        <f t="shared" si="71"/>
        <v>0</v>
      </c>
      <c r="AJ483">
        <f t="shared" si="71"/>
        <v>0</v>
      </c>
      <c r="AK483">
        <f t="shared" si="71"/>
        <v>0</v>
      </c>
      <c r="AL483">
        <f t="shared" si="71"/>
        <v>0</v>
      </c>
      <c r="AM483">
        <f t="shared" si="71"/>
        <v>1</v>
      </c>
      <c r="AN483">
        <f t="shared" si="71"/>
        <v>0</v>
      </c>
      <c r="AO483">
        <f t="shared" si="71"/>
        <v>1</v>
      </c>
      <c r="AP483">
        <f t="shared" si="71"/>
        <v>0</v>
      </c>
      <c r="AQ483">
        <f t="shared" si="71"/>
        <v>0</v>
      </c>
      <c r="AR483">
        <f t="shared" si="71"/>
        <v>0</v>
      </c>
      <c r="AS483">
        <f t="shared" si="71"/>
        <v>0</v>
      </c>
      <c r="AT483">
        <f t="shared" si="71"/>
        <v>0</v>
      </c>
      <c r="AU483">
        <f t="shared" si="71"/>
        <v>1</v>
      </c>
      <c r="AV483">
        <f t="shared" si="71"/>
        <v>0</v>
      </c>
      <c r="AW483">
        <f t="shared" si="71"/>
        <v>0</v>
      </c>
      <c r="AX483">
        <f t="shared" si="71"/>
        <v>0</v>
      </c>
      <c r="AY483">
        <f t="shared" si="71"/>
        <v>0</v>
      </c>
      <c r="AZ483">
        <f t="shared" si="71"/>
        <v>0</v>
      </c>
      <c r="BA483">
        <f t="shared" si="71"/>
        <v>0</v>
      </c>
      <c r="BB483">
        <f t="shared" si="71"/>
        <v>0</v>
      </c>
      <c r="BC483">
        <f t="shared" si="71"/>
        <v>0</v>
      </c>
      <c r="BD483">
        <f t="shared" si="71"/>
        <v>0</v>
      </c>
      <c r="BE483">
        <f t="shared" si="71"/>
        <v>1</v>
      </c>
      <c r="BF483">
        <f t="shared" si="71"/>
        <v>1</v>
      </c>
      <c r="BG483">
        <f t="shared" si="71"/>
        <v>1</v>
      </c>
      <c r="BH483">
        <f t="shared" si="71"/>
        <v>0</v>
      </c>
      <c r="BI483">
        <f t="shared" si="71"/>
        <v>1</v>
      </c>
      <c r="BJ483">
        <f t="shared" si="71"/>
        <v>0</v>
      </c>
      <c r="BK483">
        <f t="shared" si="71"/>
        <v>0</v>
      </c>
      <c r="BL483">
        <f t="shared" si="71"/>
        <v>1</v>
      </c>
      <c r="BM483">
        <f t="shared" si="71"/>
        <v>0</v>
      </c>
      <c r="BN483">
        <f t="shared" si="71"/>
        <v>0</v>
      </c>
      <c r="BO483">
        <f t="shared" si="71"/>
        <v>1</v>
      </c>
      <c r="BP483">
        <f t="shared" si="68"/>
        <v>0</v>
      </c>
      <c r="BQ483">
        <f t="shared" si="68"/>
        <v>0</v>
      </c>
      <c r="BR483">
        <f t="shared" si="68"/>
        <v>0</v>
      </c>
      <c r="BS483">
        <f t="shared" si="68"/>
        <v>0</v>
      </c>
      <c r="BT483">
        <f t="shared" si="68"/>
        <v>0</v>
      </c>
      <c r="BU483">
        <f t="shared" si="68"/>
        <v>0</v>
      </c>
      <c r="BV483">
        <f t="shared" si="68"/>
        <v>0</v>
      </c>
      <c r="BW483">
        <f t="shared" si="68"/>
        <v>0</v>
      </c>
      <c r="BX483">
        <f t="shared" si="68"/>
        <v>0</v>
      </c>
      <c r="BY483">
        <f t="shared" si="68"/>
        <v>0</v>
      </c>
      <c r="BZ483">
        <f t="shared" si="68"/>
        <v>0</v>
      </c>
      <c r="CA483">
        <f t="shared" si="68"/>
        <v>0</v>
      </c>
      <c r="CB483">
        <f t="shared" si="68"/>
        <v>0</v>
      </c>
    </row>
    <row r="484" spans="2:80" x14ac:dyDescent="0.2">
      <c r="B484">
        <v>225</v>
      </c>
      <c r="C484">
        <f t="shared" si="69"/>
        <v>1</v>
      </c>
      <c r="D484">
        <f t="shared" si="71"/>
        <v>0</v>
      </c>
      <c r="E484">
        <f t="shared" si="71"/>
        <v>0</v>
      </c>
      <c r="F484">
        <f t="shared" si="71"/>
        <v>0</v>
      </c>
      <c r="G484">
        <f t="shared" si="71"/>
        <v>0</v>
      </c>
      <c r="H484">
        <f t="shared" si="71"/>
        <v>1</v>
      </c>
      <c r="I484">
        <f t="shared" si="71"/>
        <v>0</v>
      </c>
      <c r="J484">
        <f t="shared" si="71"/>
        <v>0</v>
      </c>
      <c r="K484">
        <f t="shared" si="71"/>
        <v>0</v>
      </c>
      <c r="L484">
        <f t="shared" si="71"/>
        <v>0</v>
      </c>
      <c r="M484">
        <f t="shared" si="71"/>
        <v>0</v>
      </c>
      <c r="N484">
        <f t="shared" si="71"/>
        <v>0</v>
      </c>
      <c r="O484">
        <f t="shared" si="71"/>
        <v>0</v>
      </c>
      <c r="P484">
        <f t="shared" si="71"/>
        <v>0</v>
      </c>
      <c r="Q484">
        <f t="shared" si="71"/>
        <v>0</v>
      </c>
      <c r="R484">
        <f t="shared" si="71"/>
        <v>0</v>
      </c>
      <c r="S484">
        <f t="shared" si="71"/>
        <v>0</v>
      </c>
      <c r="T484">
        <f t="shared" si="71"/>
        <v>0</v>
      </c>
      <c r="U484">
        <f t="shared" si="71"/>
        <v>0</v>
      </c>
      <c r="V484">
        <f t="shared" si="71"/>
        <v>0</v>
      </c>
      <c r="W484">
        <f t="shared" si="71"/>
        <v>0</v>
      </c>
      <c r="X484">
        <f t="shared" si="71"/>
        <v>0</v>
      </c>
      <c r="Y484">
        <f t="shared" si="71"/>
        <v>0</v>
      </c>
      <c r="Z484">
        <f t="shared" si="71"/>
        <v>0</v>
      </c>
      <c r="AA484">
        <f t="shared" si="71"/>
        <v>1</v>
      </c>
      <c r="AB484">
        <f t="shared" si="71"/>
        <v>1</v>
      </c>
      <c r="AC484">
        <f t="shared" si="71"/>
        <v>0</v>
      </c>
      <c r="AD484">
        <f t="shared" si="71"/>
        <v>0</v>
      </c>
      <c r="AE484">
        <f t="shared" si="71"/>
        <v>1</v>
      </c>
      <c r="AF484">
        <f t="shared" si="71"/>
        <v>0</v>
      </c>
      <c r="AG484">
        <f t="shared" si="71"/>
        <v>1</v>
      </c>
      <c r="AH484">
        <f t="shared" si="71"/>
        <v>0</v>
      </c>
      <c r="AI484">
        <f t="shared" si="71"/>
        <v>1</v>
      </c>
      <c r="AJ484">
        <f t="shared" si="71"/>
        <v>0</v>
      </c>
      <c r="AK484">
        <f t="shared" si="71"/>
        <v>0</v>
      </c>
      <c r="AL484">
        <f t="shared" si="71"/>
        <v>0</v>
      </c>
      <c r="AM484">
        <f t="shared" si="71"/>
        <v>1</v>
      </c>
      <c r="AN484">
        <f t="shared" si="71"/>
        <v>0</v>
      </c>
      <c r="AO484">
        <f t="shared" si="71"/>
        <v>1</v>
      </c>
      <c r="AP484">
        <f t="shared" si="71"/>
        <v>0</v>
      </c>
      <c r="AQ484">
        <f t="shared" si="71"/>
        <v>0</v>
      </c>
      <c r="AR484">
        <f t="shared" si="71"/>
        <v>1</v>
      </c>
      <c r="AS484">
        <f t="shared" si="71"/>
        <v>0</v>
      </c>
      <c r="AT484">
        <f t="shared" si="71"/>
        <v>0</v>
      </c>
      <c r="AU484">
        <f t="shared" si="71"/>
        <v>1</v>
      </c>
      <c r="AV484">
        <f t="shared" si="71"/>
        <v>0</v>
      </c>
      <c r="AW484">
        <f t="shared" si="71"/>
        <v>0</v>
      </c>
      <c r="AX484">
        <f t="shared" si="71"/>
        <v>0</v>
      </c>
      <c r="AY484">
        <f t="shared" si="71"/>
        <v>0</v>
      </c>
      <c r="AZ484">
        <f t="shared" si="71"/>
        <v>0</v>
      </c>
      <c r="BA484">
        <f t="shared" si="71"/>
        <v>0</v>
      </c>
      <c r="BB484">
        <f t="shared" si="71"/>
        <v>0</v>
      </c>
      <c r="BC484">
        <f t="shared" si="71"/>
        <v>0</v>
      </c>
      <c r="BD484">
        <f t="shared" si="71"/>
        <v>0</v>
      </c>
      <c r="BE484">
        <f t="shared" si="71"/>
        <v>1</v>
      </c>
      <c r="BF484">
        <f t="shared" si="71"/>
        <v>1</v>
      </c>
      <c r="BG484">
        <f t="shared" si="71"/>
        <v>0</v>
      </c>
      <c r="BH484">
        <f t="shared" si="71"/>
        <v>0</v>
      </c>
      <c r="BI484">
        <f t="shared" si="71"/>
        <v>1</v>
      </c>
      <c r="BJ484">
        <f t="shared" si="71"/>
        <v>0</v>
      </c>
      <c r="BK484">
        <f t="shared" si="71"/>
        <v>0</v>
      </c>
      <c r="BL484">
        <f t="shared" si="71"/>
        <v>1</v>
      </c>
      <c r="BM484">
        <f t="shared" si="71"/>
        <v>0</v>
      </c>
      <c r="BN484">
        <f t="shared" si="71"/>
        <v>0</v>
      </c>
      <c r="BO484">
        <f t="shared" si="71"/>
        <v>1</v>
      </c>
      <c r="BP484">
        <f t="shared" si="68"/>
        <v>1</v>
      </c>
      <c r="BQ484">
        <f t="shared" si="68"/>
        <v>0</v>
      </c>
      <c r="BR484">
        <f t="shared" si="68"/>
        <v>0</v>
      </c>
      <c r="BS484">
        <f t="shared" si="68"/>
        <v>0</v>
      </c>
      <c r="BT484">
        <f t="shared" si="68"/>
        <v>0</v>
      </c>
      <c r="BU484">
        <f t="shared" si="68"/>
        <v>0</v>
      </c>
      <c r="BV484">
        <f t="shared" si="68"/>
        <v>1</v>
      </c>
      <c r="BW484">
        <f t="shared" si="68"/>
        <v>0</v>
      </c>
      <c r="BX484">
        <f t="shared" si="68"/>
        <v>0</v>
      </c>
      <c r="BY484">
        <f t="shared" si="68"/>
        <v>0</v>
      </c>
      <c r="BZ484">
        <f t="shared" si="68"/>
        <v>0</v>
      </c>
      <c r="CA484">
        <f t="shared" si="68"/>
        <v>0</v>
      </c>
      <c r="CB484">
        <f t="shared" si="68"/>
        <v>0</v>
      </c>
    </row>
    <row r="485" spans="2:80" x14ac:dyDescent="0.2">
      <c r="B485">
        <v>226</v>
      </c>
      <c r="C485">
        <f t="shared" si="69"/>
        <v>1</v>
      </c>
      <c r="D485">
        <f t="shared" si="71"/>
        <v>0</v>
      </c>
      <c r="E485">
        <f t="shared" si="71"/>
        <v>1</v>
      </c>
      <c r="F485">
        <f t="shared" si="71"/>
        <v>0</v>
      </c>
      <c r="G485">
        <f t="shared" si="71"/>
        <v>0</v>
      </c>
      <c r="H485">
        <f t="shared" si="71"/>
        <v>1</v>
      </c>
      <c r="I485">
        <f t="shared" ref="D485:BO489" si="72">IF(I232&gt;0,1,0)</f>
        <v>0</v>
      </c>
      <c r="J485">
        <f t="shared" si="72"/>
        <v>0</v>
      </c>
      <c r="K485">
        <f t="shared" si="72"/>
        <v>0</v>
      </c>
      <c r="L485">
        <f t="shared" si="72"/>
        <v>0</v>
      </c>
      <c r="M485">
        <f t="shared" si="72"/>
        <v>0</v>
      </c>
      <c r="N485">
        <f t="shared" si="72"/>
        <v>0</v>
      </c>
      <c r="O485">
        <f t="shared" si="72"/>
        <v>0</v>
      </c>
      <c r="P485">
        <f t="shared" si="72"/>
        <v>0</v>
      </c>
      <c r="Q485">
        <f t="shared" si="72"/>
        <v>0</v>
      </c>
      <c r="R485">
        <f t="shared" si="72"/>
        <v>0</v>
      </c>
      <c r="S485">
        <f t="shared" si="71"/>
        <v>0</v>
      </c>
      <c r="T485">
        <f t="shared" si="71"/>
        <v>0</v>
      </c>
      <c r="U485">
        <f t="shared" si="71"/>
        <v>0</v>
      </c>
      <c r="V485">
        <f t="shared" si="71"/>
        <v>0</v>
      </c>
      <c r="W485">
        <f t="shared" si="71"/>
        <v>0</v>
      </c>
      <c r="X485">
        <f t="shared" si="71"/>
        <v>0</v>
      </c>
      <c r="Y485">
        <f t="shared" si="71"/>
        <v>0</v>
      </c>
      <c r="Z485">
        <f t="shared" si="71"/>
        <v>0</v>
      </c>
      <c r="AA485">
        <f t="shared" si="71"/>
        <v>0</v>
      </c>
      <c r="AB485">
        <f t="shared" si="71"/>
        <v>1</v>
      </c>
      <c r="AC485">
        <f t="shared" si="71"/>
        <v>0</v>
      </c>
      <c r="AD485">
        <f t="shared" si="71"/>
        <v>0</v>
      </c>
      <c r="AE485">
        <f t="shared" si="71"/>
        <v>0</v>
      </c>
      <c r="AF485">
        <f t="shared" si="71"/>
        <v>0</v>
      </c>
      <c r="AG485">
        <f t="shared" si="71"/>
        <v>0</v>
      </c>
      <c r="AH485">
        <f t="shared" si="71"/>
        <v>0</v>
      </c>
      <c r="AI485">
        <f t="shared" si="71"/>
        <v>1</v>
      </c>
      <c r="AJ485">
        <f t="shared" si="71"/>
        <v>1</v>
      </c>
      <c r="AK485">
        <f t="shared" si="71"/>
        <v>0</v>
      </c>
      <c r="AL485">
        <f t="shared" si="71"/>
        <v>0</v>
      </c>
      <c r="AM485">
        <f t="shared" si="71"/>
        <v>1</v>
      </c>
      <c r="AN485">
        <f t="shared" si="71"/>
        <v>0</v>
      </c>
      <c r="AO485">
        <f t="shared" si="71"/>
        <v>1</v>
      </c>
      <c r="AP485">
        <f t="shared" si="71"/>
        <v>0</v>
      </c>
      <c r="AQ485">
        <f t="shared" si="71"/>
        <v>0</v>
      </c>
      <c r="AR485">
        <f t="shared" si="71"/>
        <v>0</v>
      </c>
      <c r="AS485">
        <f t="shared" si="71"/>
        <v>0</v>
      </c>
      <c r="AT485">
        <f t="shared" si="71"/>
        <v>0</v>
      </c>
      <c r="AU485">
        <f t="shared" si="71"/>
        <v>0</v>
      </c>
      <c r="AV485">
        <f t="shared" si="71"/>
        <v>0</v>
      </c>
      <c r="AW485">
        <f t="shared" si="71"/>
        <v>0</v>
      </c>
      <c r="AX485">
        <f t="shared" si="71"/>
        <v>0</v>
      </c>
      <c r="AY485">
        <f t="shared" si="71"/>
        <v>0</v>
      </c>
      <c r="AZ485">
        <f t="shared" si="71"/>
        <v>0</v>
      </c>
      <c r="BA485">
        <f t="shared" si="71"/>
        <v>0</v>
      </c>
      <c r="BB485">
        <f t="shared" si="71"/>
        <v>0</v>
      </c>
      <c r="BC485">
        <f t="shared" si="71"/>
        <v>0</v>
      </c>
      <c r="BD485">
        <f t="shared" si="71"/>
        <v>1</v>
      </c>
      <c r="BE485">
        <f t="shared" si="71"/>
        <v>1</v>
      </c>
      <c r="BF485">
        <f t="shared" si="71"/>
        <v>0</v>
      </c>
      <c r="BG485">
        <f t="shared" si="71"/>
        <v>0</v>
      </c>
      <c r="BH485">
        <f t="shared" si="71"/>
        <v>0</v>
      </c>
      <c r="BI485">
        <f t="shared" si="71"/>
        <v>1</v>
      </c>
      <c r="BJ485">
        <f t="shared" si="71"/>
        <v>0</v>
      </c>
      <c r="BK485">
        <f t="shared" si="71"/>
        <v>1</v>
      </c>
      <c r="BL485">
        <f t="shared" si="71"/>
        <v>0</v>
      </c>
      <c r="BM485">
        <f t="shared" si="71"/>
        <v>0</v>
      </c>
      <c r="BN485">
        <f t="shared" si="71"/>
        <v>0</v>
      </c>
      <c r="BO485">
        <f t="shared" ref="BO485:BT488" si="73">IF(BO232&gt;0,1,0)</f>
        <v>1</v>
      </c>
      <c r="BP485">
        <f t="shared" si="73"/>
        <v>0</v>
      </c>
      <c r="BQ485">
        <f t="shared" si="73"/>
        <v>0</v>
      </c>
      <c r="BR485">
        <f t="shared" si="73"/>
        <v>0</v>
      </c>
      <c r="BS485">
        <f t="shared" si="73"/>
        <v>0</v>
      </c>
      <c r="BT485">
        <f t="shared" si="73"/>
        <v>0</v>
      </c>
      <c r="BU485">
        <f t="shared" si="68"/>
        <v>0</v>
      </c>
      <c r="BV485">
        <f t="shared" si="68"/>
        <v>0</v>
      </c>
      <c r="BW485">
        <f t="shared" si="68"/>
        <v>0</v>
      </c>
      <c r="BX485">
        <f t="shared" si="68"/>
        <v>0</v>
      </c>
      <c r="BY485">
        <f t="shared" si="68"/>
        <v>0</v>
      </c>
      <c r="BZ485">
        <f t="shared" si="68"/>
        <v>0</v>
      </c>
      <c r="CA485">
        <f t="shared" si="68"/>
        <v>0</v>
      </c>
      <c r="CB485">
        <f t="shared" si="68"/>
        <v>0</v>
      </c>
    </row>
    <row r="486" spans="2:80" x14ac:dyDescent="0.2">
      <c r="B486">
        <v>227</v>
      </c>
      <c r="C486">
        <f t="shared" si="69"/>
        <v>1</v>
      </c>
      <c r="D486">
        <f t="shared" si="72"/>
        <v>0</v>
      </c>
      <c r="E486">
        <f t="shared" si="72"/>
        <v>0</v>
      </c>
      <c r="F486">
        <f t="shared" si="72"/>
        <v>0</v>
      </c>
      <c r="G486">
        <f t="shared" si="72"/>
        <v>0</v>
      </c>
      <c r="H486">
        <f t="shared" si="72"/>
        <v>1</v>
      </c>
      <c r="I486">
        <f t="shared" si="72"/>
        <v>0</v>
      </c>
      <c r="J486">
        <f t="shared" si="72"/>
        <v>0</v>
      </c>
      <c r="K486">
        <f t="shared" si="72"/>
        <v>0</v>
      </c>
      <c r="L486">
        <f t="shared" si="72"/>
        <v>0</v>
      </c>
      <c r="M486">
        <f t="shared" si="72"/>
        <v>0</v>
      </c>
      <c r="N486">
        <f t="shared" si="72"/>
        <v>0</v>
      </c>
      <c r="O486">
        <f t="shared" si="72"/>
        <v>0</v>
      </c>
      <c r="P486">
        <f t="shared" si="72"/>
        <v>0</v>
      </c>
      <c r="Q486">
        <f t="shared" si="72"/>
        <v>0</v>
      </c>
      <c r="R486">
        <f t="shared" si="72"/>
        <v>0</v>
      </c>
      <c r="S486">
        <f t="shared" si="72"/>
        <v>0</v>
      </c>
      <c r="T486">
        <f t="shared" si="72"/>
        <v>0</v>
      </c>
      <c r="U486">
        <f t="shared" si="72"/>
        <v>0</v>
      </c>
      <c r="V486">
        <f t="shared" si="72"/>
        <v>0</v>
      </c>
      <c r="W486">
        <f t="shared" si="72"/>
        <v>0</v>
      </c>
      <c r="X486">
        <f t="shared" si="72"/>
        <v>0</v>
      </c>
      <c r="Y486">
        <f t="shared" si="72"/>
        <v>0</v>
      </c>
      <c r="Z486">
        <f t="shared" si="72"/>
        <v>0</v>
      </c>
      <c r="AA486">
        <f t="shared" si="72"/>
        <v>0</v>
      </c>
      <c r="AB486">
        <f t="shared" si="72"/>
        <v>0</v>
      </c>
      <c r="AC486">
        <f t="shared" si="72"/>
        <v>0</v>
      </c>
      <c r="AD486">
        <f t="shared" si="72"/>
        <v>0</v>
      </c>
      <c r="AE486">
        <f t="shared" si="72"/>
        <v>0</v>
      </c>
      <c r="AF486">
        <f t="shared" si="72"/>
        <v>0</v>
      </c>
      <c r="AG486">
        <f t="shared" si="72"/>
        <v>1</v>
      </c>
      <c r="AH486">
        <f t="shared" si="72"/>
        <v>1</v>
      </c>
      <c r="AI486">
        <f t="shared" si="72"/>
        <v>1</v>
      </c>
      <c r="AJ486">
        <f t="shared" si="72"/>
        <v>1</v>
      </c>
      <c r="AK486">
        <f t="shared" si="72"/>
        <v>0</v>
      </c>
      <c r="AL486">
        <f t="shared" si="72"/>
        <v>0</v>
      </c>
      <c r="AM486">
        <f t="shared" si="72"/>
        <v>1</v>
      </c>
      <c r="AN486">
        <f t="shared" si="72"/>
        <v>0</v>
      </c>
      <c r="AO486">
        <f t="shared" si="72"/>
        <v>0</v>
      </c>
      <c r="AP486">
        <f t="shared" si="72"/>
        <v>0</v>
      </c>
      <c r="AQ486">
        <f t="shared" si="72"/>
        <v>0</v>
      </c>
      <c r="AR486">
        <f t="shared" si="72"/>
        <v>0</v>
      </c>
      <c r="AS486">
        <f t="shared" si="72"/>
        <v>0</v>
      </c>
      <c r="AT486">
        <f t="shared" si="72"/>
        <v>0</v>
      </c>
      <c r="AU486">
        <f t="shared" si="72"/>
        <v>1</v>
      </c>
      <c r="AV486">
        <f t="shared" si="72"/>
        <v>0</v>
      </c>
      <c r="AW486">
        <f t="shared" si="72"/>
        <v>0</v>
      </c>
      <c r="AX486">
        <f t="shared" si="72"/>
        <v>0</v>
      </c>
      <c r="AY486">
        <f t="shared" si="72"/>
        <v>0</v>
      </c>
      <c r="AZ486">
        <f t="shared" si="72"/>
        <v>0</v>
      </c>
      <c r="BA486">
        <f t="shared" si="72"/>
        <v>0</v>
      </c>
      <c r="BB486">
        <f t="shared" si="72"/>
        <v>0</v>
      </c>
      <c r="BC486">
        <f t="shared" si="72"/>
        <v>0</v>
      </c>
      <c r="BD486">
        <f t="shared" si="72"/>
        <v>0</v>
      </c>
      <c r="BE486">
        <f t="shared" si="72"/>
        <v>1</v>
      </c>
      <c r="BF486">
        <f t="shared" si="72"/>
        <v>0</v>
      </c>
      <c r="BG486">
        <f t="shared" si="72"/>
        <v>0</v>
      </c>
      <c r="BH486">
        <f t="shared" si="72"/>
        <v>0</v>
      </c>
      <c r="BI486">
        <f t="shared" si="72"/>
        <v>1</v>
      </c>
      <c r="BJ486">
        <f t="shared" si="72"/>
        <v>0</v>
      </c>
      <c r="BK486">
        <f t="shared" si="72"/>
        <v>0</v>
      </c>
      <c r="BL486">
        <f t="shared" si="72"/>
        <v>1</v>
      </c>
      <c r="BM486">
        <f t="shared" si="72"/>
        <v>0</v>
      </c>
      <c r="BN486">
        <f t="shared" si="72"/>
        <v>0</v>
      </c>
      <c r="BO486">
        <f t="shared" si="72"/>
        <v>1</v>
      </c>
      <c r="BP486">
        <f t="shared" si="73"/>
        <v>0</v>
      </c>
      <c r="BQ486">
        <f t="shared" si="73"/>
        <v>0</v>
      </c>
      <c r="BR486">
        <f t="shared" si="73"/>
        <v>0</v>
      </c>
      <c r="BS486">
        <f t="shared" si="73"/>
        <v>0</v>
      </c>
      <c r="BT486">
        <f t="shared" si="73"/>
        <v>0</v>
      </c>
      <c r="BU486">
        <f t="shared" si="68"/>
        <v>1</v>
      </c>
      <c r="BV486">
        <f t="shared" si="68"/>
        <v>0</v>
      </c>
      <c r="BW486">
        <f t="shared" si="68"/>
        <v>0</v>
      </c>
      <c r="BX486">
        <f t="shared" si="68"/>
        <v>0</v>
      </c>
      <c r="BY486">
        <f t="shared" si="68"/>
        <v>0</v>
      </c>
      <c r="BZ486">
        <f t="shared" si="68"/>
        <v>0</v>
      </c>
      <c r="CA486">
        <f t="shared" si="68"/>
        <v>0</v>
      </c>
      <c r="CB486">
        <f t="shared" si="68"/>
        <v>0</v>
      </c>
    </row>
    <row r="487" spans="2:80" x14ac:dyDescent="0.2">
      <c r="B487">
        <v>228</v>
      </c>
      <c r="C487">
        <f t="shared" si="69"/>
        <v>1</v>
      </c>
      <c r="D487">
        <f t="shared" si="72"/>
        <v>0</v>
      </c>
      <c r="E487">
        <f t="shared" si="72"/>
        <v>0</v>
      </c>
      <c r="F487">
        <f t="shared" si="72"/>
        <v>0</v>
      </c>
      <c r="G487">
        <f t="shared" si="72"/>
        <v>0</v>
      </c>
      <c r="H487">
        <f t="shared" si="72"/>
        <v>1</v>
      </c>
      <c r="I487">
        <f t="shared" si="72"/>
        <v>0</v>
      </c>
      <c r="J487">
        <f t="shared" si="72"/>
        <v>0</v>
      </c>
      <c r="K487">
        <f t="shared" si="72"/>
        <v>0</v>
      </c>
      <c r="L487">
        <f t="shared" si="72"/>
        <v>0</v>
      </c>
      <c r="M487">
        <f t="shared" si="72"/>
        <v>0</v>
      </c>
      <c r="N487">
        <f t="shared" si="72"/>
        <v>0</v>
      </c>
      <c r="O487">
        <f t="shared" si="72"/>
        <v>0</v>
      </c>
      <c r="P487">
        <f t="shared" si="72"/>
        <v>0</v>
      </c>
      <c r="Q487">
        <f t="shared" si="72"/>
        <v>0</v>
      </c>
      <c r="R487">
        <f t="shared" si="72"/>
        <v>0</v>
      </c>
      <c r="S487">
        <f t="shared" si="72"/>
        <v>0</v>
      </c>
      <c r="T487">
        <f t="shared" si="72"/>
        <v>0</v>
      </c>
      <c r="U487">
        <f t="shared" si="72"/>
        <v>0</v>
      </c>
      <c r="V487">
        <f t="shared" si="72"/>
        <v>0</v>
      </c>
      <c r="W487">
        <f t="shared" si="72"/>
        <v>0</v>
      </c>
      <c r="X487">
        <f t="shared" si="72"/>
        <v>0</v>
      </c>
      <c r="Y487">
        <f t="shared" si="72"/>
        <v>0</v>
      </c>
      <c r="Z487">
        <f t="shared" si="72"/>
        <v>0</v>
      </c>
      <c r="AA487">
        <f t="shared" si="72"/>
        <v>0</v>
      </c>
      <c r="AB487">
        <f t="shared" si="72"/>
        <v>0</v>
      </c>
      <c r="AC487">
        <f t="shared" si="72"/>
        <v>0</v>
      </c>
      <c r="AD487">
        <f t="shared" si="72"/>
        <v>0</v>
      </c>
      <c r="AE487">
        <f t="shared" si="72"/>
        <v>0</v>
      </c>
      <c r="AF487">
        <f t="shared" si="72"/>
        <v>0</v>
      </c>
      <c r="AG487">
        <f t="shared" si="72"/>
        <v>1</v>
      </c>
      <c r="AH487">
        <f t="shared" si="72"/>
        <v>0</v>
      </c>
      <c r="AI487">
        <f t="shared" si="72"/>
        <v>1</v>
      </c>
      <c r="AJ487">
        <f t="shared" si="72"/>
        <v>0</v>
      </c>
      <c r="AK487">
        <f t="shared" si="72"/>
        <v>0</v>
      </c>
      <c r="AL487">
        <f t="shared" si="72"/>
        <v>0</v>
      </c>
      <c r="AM487">
        <f t="shared" si="72"/>
        <v>1</v>
      </c>
      <c r="AN487">
        <f t="shared" si="72"/>
        <v>0</v>
      </c>
      <c r="AO487">
        <f t="shared" si="72"/>
        <v>0</v>
      </c>
      <c r="AP487">
        <f t="shared" si="72"/>
        <v>0</v>
      </c>
      <c r="AQ487">
        <f t="shared" si="72"/>
        <v>0</v>
      </c>
      <c r="AR487">
        <f t="shared" si="72"/>
        <v>0</v>
      </c>
      <c r="AS487">
        <f t="shared" si="72"/>
        <v>0</v>
      </c>
      <c r="AT487">
        <f t="shared" si="72"/>
        <v>0</v>
      </c>
      <c r="AU487">
        <f t="shared" si="72"/>
        <v>0</v>
      </c>
      <c r="AV487">
        <f t="shared" si="72"/>
        <v>0</v>
      </c>
      <c r="AW487">
        <f t="shared" si="72"/>
        <v>0</v>
      </c>
      <c r="AX487">
        <f t="shared" si="72"/>
        <v>0</v>
      </c>
      <c r="AY487">
        <f t="shared" si="72"/>
        <v>0</v>
      </c>
      <c r="AZ487">
        <f t="shared" si="72"/>
        <v>0</v>
      </c>
      <c r="BA487">
        <f t="shared" si="72"/>
        <v>0</v>
      </c>
      <c r="BB487">
        <f t="shared" si="72"/>
        <v>0</v>
      </c>
      <c r="BC487">
        <f t="shared" si="72"/>
        <v>1</v>
      </c>
      <c r="BD487">
        <f t="shared" si="72"/>
        <v>0</v>
      </c>
      <c r="BE487">
        <f t="shared" si="72"/>
        <v>0</v>
      </c>
      <c r="BF487">
        <f t="shared" si="72"/>
        <v>0</v>
      </c>
      <c r="BG487">
        <f t="shared" si="72"/>
        <v>0</v>
      </c>
      <c r="BH487">
        <f t="shared" si="72"/>
        <v>0</v>
      </c>
      <c r="BI487">
        <f t="shared" si="72"/>
        <v>1</v>
      </c>
      <c r="BJ487">
        <f t="shared" si="72"/>
        <v>0</v>
      </c>
      <c r="BK487">
        <f t="shared" si="72"/>
        <v>0</v>
      </c>
      <c r="BL487">
        <f t="shared" si="72"/>
        <v>0</v>
      </c>
      <c r="BM487">
        <f t="shared" si="72"/>
        <v>0</v>
      </c>
      <c r="BN487">
        <f t="shared" si="72"/>
        <v>0</v>
      </c>
      <c r="BO487">
        <f t="shared" si="72"/>
        <v>1</v>
      </c>
      <c r="BP487">
        <f t="shared" si="73"/>
        <v>0</v>
      </c>
      <c r="BQ487">
        <f t="shared" si="73"/>
        <v>0</v>
      </c>
      <c r="BR487">
        <f t="shared" si="73"/>
        <v>0</v>
      </c>
      <c r="BS487">
        <f t="shared" si="73"/>
        <v>0</v>
      </c>
      <c r="BT487">
        <f t="shared" si="73"/>
        <v>0</v>
      </c>
      <c r="BU487">
        <f t="shared" si="68"/>
        <v>1</v>
      </c>
      <c r="BV487">
        <f t="shared" si="68"/>
        <v>0</v>
      </c>
      <c r="BW487">
        <f t="shared" si="68"/>
        <v>0</v>
      </c>
      <c r="BX487">
        <f t="shared" si="68"/>
        <v>0</v>
      </c>
      <c r="BY487">
        <f t="shared" si="68"/>
        <v>0</v>
      </c>
      <c r="BZ487">
        <f t="shared" si="68"/>
        <v>1</v>
      </c>
      <c r="CA487">
        <f t="shared" si="68"/>
        <v>0</v>
      </c>
      <c r="CB487">
        <f t="shared" si="68"/>
        <v>0</v>
      </c>
    </row>
    <row r="488" spans="2:80" x14ac:dyDescent="0.2">
      <c r="B488">
        <v>229</v>
      </c>
      <c r="C488">
        <f t="shared" si="69"/>
        <v>1</v>
      </c>
      <c r="D488">
        <f t="shared" si="72"/>
        <v>0</v>
      </c>
      <c r="E488">
        <f t="shared" si="72"/>
        <v>0</v>
      </c>
      <c r="F488">
        <f t="shared" si="72"/>
        <v>1</v>
      </c>
      <c r="G488">
        <f t="shared" si="72"/>
        <v>0</v>
      </c>
      <c r="H488">
        <f t="shared" si="72"/>
        <v>1</v>
      </c>
      <c r="I488">
        <f t="shared" si="72"/>
        <v>0</v>
      </c>
      <c r="J488">
        <f t="shared" si="72"/>
        <v>0</v>
      </c>
      <c r="K488">
        <f t="shared" si="72"/>
        <v>0</v>
      </c>
      <c r="L488">
        <f t="shared" si="72"/>
        <v>0</v>
      </c>
      <c r="M488">
        <f t="shared" si="72"/>
        <v>0</v>
      </c>
      <c r="N488">
        <f t="shared" si="72"/>
        <v>0</v>
      </c>
      <c r="O488">
        <f t="shared" si="72"/>
        <v>0</v>
      </c>
      <c r="P488">
        <f t="shared" si="72"/>
        <v>0</v>
      </c>
      <c r="Q488">
        <f t="shared" si="72"/>
        <v>0</v>
      </c>
      <c r="R488">
        <f t="shared" si="72"/>
        <v>0</v>
      </c>
      <c r="S488">
        <f t="shared" si="72"/>
        <v>1</v>
      </c>
      <c r="T488">
        <f t="shared" si="72"/>
        <v>0</v>
      </c>
      <c r="U488">
        <f t="shared" si="72"/>
        <v>0</v>
      </c>
      <c r="V488">
        <f t="shared" si="72"/>
        <v>0</v>
      </c>
      <c r="W488">
        <f t="shared" si="72"/>
        <v>0</v>
      </c>
      <c r="X488">
        <f t="shared" si="72"/>
        <v>0</v>
      </c>
      <c r="Y488">
        <f t="shared" si="72"/>
        <v>0</v>
      </c>
      <c r="Z488">
        <f t="shared" si="72"/>
        <v>0</v>
      </c>
      <c r="AA488">
        <f t="shared" si="72"/>
        <v>0</v>
      </c>
      <c r="AB488">
        <f t="shared" si="72"/>
        <v>1</v>
      </c>
      <c r="AC488">
        <f t="shared" si="72"/>
        <v>0</v>
      </c>
      <c r="AD488">
        <f t="shared" si="72"/>
        <v>0</v>
      </c>
      <c r="AE488">
        <f t="shared" si="72"/>
        <v>1</v>
      </c>
      <c r="AF488">
        <f t="shared" si="72"/>
        <v>0</v>
      </c>
      <c r="AG488">
        <f t="shared" si="72"/>
        <v>0</v>
      </c>
      <c r="AH488">
        <f t="shared" si="72"/>
        <v>1</v>
      </c>
      <c r="AI488">
        <f t="shared" si="72"/>
        <v>0</v>
      </c>
      <c r="AJ488">
        <f t="shared" si="72"/>
        <v>0</v>
      </c>
      <c r="AK488">
        <f t="shared" si="72"/>
        <v>0</v>
      </c>
      <c r="AL488">
        <f t="shared" si="72"/>
        <v>0</v>
      </c>
      <c r="AM488">
        <f t="shared" si="72"/>
        <v>1</v>
      </c>
      <c r="AN488">
        <f t="shared" si="72"/>
        <v>0</v>
      </c>
      <c r="AO488">
        <f t="shared" si="72"/>
        <v>1</v>
      </c>
      <c r="AP488">
        <f t="shared" si="72"/>
        <v>0</v>
      </c>
      <c r="AQ488">
        <f t="shared" si="72"/>
        <v>0</v>
      </c>
      <c r="AR488">
        <f t="shared" si="72"/>
        <v>0</v>
      </c>
      <c r="AS488">
        <f t="shared" si="72"/>
        <v>0</v>
      </c>
      <c r="AT488">
        <f t="shared" si="72"/>
        <v>0</v>
      </c>
      <c r="AU488">
        <f t="shared" si="72"/>
        <v>0</v>
      </c>
      <c r="AV488">
        <f t="shared" si="72"/>
        <v>0</v>
      </c>
      <c r="AW488">
        <f t="shared" si="72"/>
        <v>0</v>
      </c>
      <c r="AX488">
        <f t="shared" si="72"/>
        <v>0</v>
      </c>
      <c r="AY488">
        <f t="shared" si="72"/>
        <v>0</v>
      </c>
      <c r="AZ488">
        <f t="shared" si="72"/>
        <v>0</v>
      </c>
      <c r="BA488">
        <f t="shared" si="72"/>
        <v>0</v>
      </c>
      <c r="BB488">
        <f t="shared" si="72"/>
        <v>0</v>
      </c>
      <c r="BC488">
        <f t="shared" si="72"/>
        <v>0</v>
      </c>
      <c r="BD488">
        <f t="shared" si="72"/>
        <v>1</v>
      </c>
      <c r="BE488">
        <f t="shared" si="72"/>
        <v>1</v>
      </c>
      <c r="BF488">
        <f t="shared" si="72"/>
        <v>1</v>
      </c>
      <c r="BG488">
        <f t="shared" si="72"/>
        <v>0</v>
      </c>
      <c r="BH488">
        <f t="shared" si="72"/>
        <v>0</v>
      </c>
      <c r="BI488">
        <f t="shared" si="72"/>
        <v>1</v>
      </c>
      <c r="BJ488">
        <f t="shared" si="72"/>
        <v>0</v>
      </c>
      <c r="BK488">
        <f t="shared" si="72"/>
        <v>0</v>
      </c>
      <c r="BL488">
        <f t="shared" si="72"/>
        <v>1</v>
      </c>
      <c r="BM488">
        <f t="shared" si="72"/>
        <v>1</v>
      </c>
      <c r="BN488">
        <f t="shared" si="72"/>
        <v>0</v>
      </c>
      <c r="BO488">
        <f t="shared" si="72"/>
        <v>1</v>
      </c>
      <c r="BP488">
        <f t="shared" si="73"/>
        <v>0</v>
      </c>
      <c r="BQ488">
        <f t="shared" si="73"/>
        <v>0</v>
      </c>
      <c r="BR488">
        <f t="shared" si="73"/>
        <v>0</v>
      </c>
      <c r="BS488">
        <f t="shared" si="73"/>
        <v>0</v>
      </c>
      <c r="BT488">
        <f t="shared" si="73"/>
        <v>0</v>
      </c>
      <c r="BU488">
        <f t="shared" si="68"/>
        <v>0</v>
      </c>
      <c r="BV488">
        <f t="shared" si="68"/>
        <v>0</v>
      </c>
      <c r="BW488">
        <f t="shared" si="68"/>
        <v>0</v>
      </c>
      <c r="BX488">
        <f t="shared" si="68"/>
        <v>0</v>
      </c>
      <c r="BY488">
        <f t="shared" si="68"/>
        <v>0</v>
      </c>
      <c r="BZ488">
        <f t="shared" si="68"/>
        <v>0</v>
      </c>
      <c r="CA488">
        <f t="shared" si="68"/>
        <v>0</v>
      </c>
      <c r="CB488">
        <f t="shared" si="68"/>
        <v>0</v>
      </c>
    </row>
    <row r="489" spans="2:80" x14ac:dyDescent="0.2">
      <c r="B489">
        <v>230</v>
      </c>
      <c r="C489">
        <f t="shared" si="69"/>
        <v>0</v>
      </c>
      <c r="D489">
        <f t="shared" si="72"/>
        <v>0</v>
      </c>
      <c r="E489">
        <f t="shared" si="72"/>
        <v>0</v>
      </c>
      <c r="F489">
        <f t="shared" si="72"/>
        <v>1</v>
      </c>
      <c r="G489">
        <f t="shared" si="72"/>
        <v>1</v>
      </c>
      <c r="H489">
        <f t="shared" si="72"/>
        <v>1</v>
      </c>
      <c r="I489">
        <f t="shared" ref="D489:BO493" si="74">IF(I236&gt;0,1,0)</f>
        <v>0</v>
      </c>
      <c r="J489">
        <f t="shared" si="74"/>
        <v>0</v>
      </c>
      <c r="K489">
        <f t="shared" si="74"/>
        <v>0</v>
      </c>
      <c r="L489">
        <f t="shared" si="74"/>
        <v>0</v>
      </c>
      <c r="M489">
        <f t="shared" si="74"/>
        <v>0</v>
      </c>
      <c r="N489">
        <f t="shared" si="74"/>
        <v>0</v>
      </c>
      <c r="O489">
        <f t="shared" si="74"/>
        <v>0</v>
      </c>
      <c r="P489">
        <f t="shared" si="74"/>
        <v>0</v>
      </c>
      <c r="Q489">
        <f t="shared" si="74"/>
        <v>0</v>
      </c>
      <c r="R489">
        <f t="shared" si="74"/>
        <v>0</v>
      </c>
      <c r="S489">
        <f t="shared" si="72"/>
        <v>0</v>
      </c>
      <c r="T489">
        <f t="shared" si="72"/>
        <v>0</v>
      </c>
      <c r="U489">
        <f t="shared" si="72"/>
        <v>0</v>
      </c>
      <c r="V489">
        <f t="shared" si="72"/>
        <v>0</v>
      </c>
      <c r="W489">
        <f t="shared" si="72"/>
        <v>0</v>
      </c>
      <c r="X489">
        <f t="shared" si="72"/>
        <v>0</v>
      </c>
      <c r="Y489">
        <f t="shared" si="72"/>
        <v>0</v>
      </c>
      <c r="Z489">
        <f t="shared" si="72"/>
        <v>0</v>
      </c>
      <c r="AA489">
        <f t="shared" si="72"/>
        <v>0</v>
      </c>
      <c r="AB489">
        <f t="shared" si="72"/>
        <v>0</v>
      </c>
      <c r="AC489">
        <f t="shared" si="72"/>
        <v>0</v>
      </c>
      <c r="AD489">
        <f t="shared" si="72"/>
        <v>0</v>
      </c>
      <c r="AE489">
        <f t="shared" si="72"/>
        <v>0</v>
      </c>
      <c r="AF489">
        <f t="shared" si="72"/>
        <v>0</v>
      </c>
      <c r="AG489">
        <f t="shared" si="72"/>
        <v>1</v>
      </c>
      <c r="AH489">
        <f t="shared" si="72"/>
        <v>1</v>
      </c>
      <c r="AI489">
        <f t="shared" si="72"/>
        <v>1</v>
      </c>
      <c r="AJ489">
        <f t="shared" si="72"/>
        <v>0</v>
      </c>
      <c r="AK489">
        <f t="shared" si="72"/>
        <v>0</v>
      </c>
      <c r="AL489">
        <f t="shared" si="72"/>
        <v>0</v>
      </c>
      <c r="AM489">
        <f t="shared" si="72"/>
        <v>1</v>
      </c>
      <c r="AN489">
        <f t="shared" si="72"/>
        <v>0</v>
      </c>
      <c r="AO489">
        <f t="shared" si="72"/>
        <v>1</v>
      </c>
      <c r="AP489">
        <f t="shared" si="72"/>
        <v>0</v>
      </c>
      <c r="AQ489">
        <f t="shared" si="72"/>
        <v>0</v>
      </c>
      <c r="AR489">
        <f t="shared" si="72"/>
        <v>0</v>
      </c>
      <c r="AS489">
        <f t="shared" si="72"/>
        <v>0</v>
      </c>
      <c r="AT489">
        <f t="shared" si="72"/>
        <v>0</v>
      </c>
      <c r="AU489">
        <f t="shared" si="72"/>
        <v>0</v>
      </c>
      <c r="AV489">
        <f t="shared" si="72"/>
        <v>0</v>
      </c>
      <c r="AW489">
        <f t="shared" si="72"/>
        <v>0</v>
      </c>
      <c r="AX489">
        <f t="shared" si="72"/>
        <v>0</v>
      </c>
      <c r="AY489">
        <f t="shared" si="72"/>
        <v>0</v>
      </c>
      <c r="AZ489">
        <f t="shared" si="72"/>
        <v>0</v>
      </c>
      <c r="BA489">
        <f t="shared" si="72"/>
        <v>0</v>
      </c>
      <c r="BB489">
        <f t="shared" si="72"/>
        <v>0</v>
      </c>
      <c r="BC489">
        <f t="shared" si="72"/>
        <v>0</v>
      </c>
      <c r="BD489">
        <f t="shared" si="72"/>
        <v>1</v>
      </c>
      <c r="BE489">
        <f t="shared" si="72"/>
        <v>0</v>
      </c>
      <c r="BF489">
        <f t="shared" si="72"/>
        <v>0</v>
      </c>
      <c r="BG489">
        <f t="shared" si="72"/>
        <v>0</v>
      </c>
      <c r="BH489">
        <f t="shared" si="72"/>
        <v>0</v>
      </c>
      <c r="BI489">
        <f t="shared" si="72"/>
        <v>1</v>
      </c>
      <c r="BJ489">
        <f t="shared" si="72"/>
        <v>0</v>
      </c>
      <c r="BK489">
        <f t="shared" si="72"/>
        <v>0</v>
      </c>
      <c r="BL489">
        <f t="shared" si="72"/>
        <v>0</v>
      </c>
      <c r="BM489">
        <f t="shared" si="72"/>
        <v>0</v>
      </c>
      <c r="BN489">
        <f t="shared" si="72"/>
        <v>0</v>
      </c>
      <c r="BO489">
        <f t="shared" ref="BO489:BT492" si="75">IF(BO236&gt;0,1,0)</f>
        <v>1</v>
      </c>
      <c r="BP489">
        <f t="shared" si="75"/>
        <v>0</v>
      </c>
      <c r="BQ489">
        <f t="shared" si="75"/>
        <v>0</v>
      </c>
      <c r="BR489">
        <f t="shared" si="75"/>
        <v>0</v>
      </c>
      <c r="BS489">
        <f t="shared" si="75"/>
        <v>0</v>
      </c>
      <c r="BT489">
        <f t="shared" si="75"/>
        <v>0</v>
      </c>
      <c r="BU489">
        <f t="shared" si="68"/>
        <v>0</v>
      </c>
      <c r="BV489">
        <f t="shared" si="68"/>
        <v>0</v>
      </c>
      <c r="BW489">
        <f t="shared" si="68"/>
        <v>0</v>
      </c>
      <c r="BX489">
        <f t="shared" si="68"/>
        <v>0</v>
      </c>
      <c r="BY489">
        <f t="shared" si="68"/>
        <v>0</v>
      </c>
      <c r="BZ489">
        <f t="shared" si="68"/>
        <v>0</v>
      </c>
      <c r="CA489">
        <f t="shared" si="68"/>
        <v>0</v>
      </c>
      <c r="CB489">
        <f t="shared" si="68"/>
        <v>0</v>
      </c>
    </row>
    <row r="490" spans="2:80" x14ac:dyDescent="0.2">
      <c r="B490">
        <v>231</v>
      </c>
      <c r="C490">
        <f t="shared" si="69"/>
        <v>1</v>
      </c>
      <c r="D490">
        <f t="shared" si="74"/>
        <v>0</v>
      </c>
      <c r="E490">
        <f t="shared" si="74"/>
        <v>0</v>
      </c>
      <c r="F490">
        <f t="shared" si="74"/>
        <v>0</v>
      </c>
      <c r="G490">
        <f t="shared" si="74"/>
        <v>0</v>
      </c>
      <c r="H490">
        <f t="shared" si="74"/>
        <v>1</v>
      </c>
      <c r="I490">
        <f t="shared" si="74"/>
        <v>0</v>
      </c>
      <c r="J490">
        <f t="shared" si="74"/>
        <v>0</v>
      </c>
      <c r="K490">
        <f t="shared" si="74"/>
        <v>0</v>
      </c>
      <c r="L490">
        <f t="shared" si="74"/>
        <v>0</v>
      </c>
      <c r="M490">
        <f t="shared" si="74"/>
        <v>0</v>
      </c>
      <c r="N490">
        <f t="shared" si="74"/>
        <v>0</v>
      </c>
      <c r="O490">
        <f t="shared" si="74"/>
        <v>0</v>
      </c>
      <c r="P490">
        <f t="shared" si="74"/>
        <v>0</v>
      </c>
      <c r="Q490">
        <f t="shared" si="74"/>
        <v>0</v>
      </c>
      <c r="R490">
        <f t="shared" si="74"/>
        <v>0</v>
      </c>
      <c r="S490">
        <f t="shared" si="74"/>
        <v>0</v>
      </c>
      <c r="T490">
        <f t="shared" si="74"/>
        <v>0</v>
      </c>
      <c r="U490">
        <f t="shared" si="74"/>
        <v>0</v>
      </c>
      <c r="V490">
        <f t="shared" si="74"/>
        <v>0</v>
      </c>
      <c r="W490">
        <f t="shared" si="74"/>
        <v>0</v>
      </c>
      <c r="X490">
        <f t="shared" si="74"/>
        <v>0</v>
      </c>
      <c r="Y490">
        <f t="shared" si="74"/>
        <v>0</v>
      </c>
      <c r="Z490">
        <f t="shared" si="74"/>
        <v>0</v>
      </c>
      <c r="AA490">
        <f t="shared" si="74"/>
        <v>0</v>
      </c>
      <c r="AB490">
        <f t="shared" si="74"/>
        <v>1</v>
      </c>
      <c r="AC490">
        <f t="shared" si="74"/>
        <v>0</v>
      </c>
      <c r="AD490">
        <f t="shared" si="74"/>
        <v>0</v>
      </c>
      <c r="AE490">
        <f t="shared" si="74"/>
        <v>0</v>
      </c>
      <c r="AF490">
        <f t="shared" si="74"/>
        <v>0</v>
      </c>
      <c r="AG490">
        <f t="shared" si="74"/>
        <v>0</v>
      </c>
      <c r="AH490">
        <f t="shared" si="74"/>
        <v>0</v>
      </c>
      <c r="AI490">
        <f t="shared" si="74"/>
        <v>1</v>
      </c>
      <c r="AJ490">
        <f t="shared" si="74"/>
        <v>0</v>
      </c>
      <c r="AK490">
        <f t="shared" si="74"/>
        <v>0</v>
      </c>
      <c r="AL490">
        <f t="shared" si="74"/>
        <v>0</v>
      </c>
      <c r="AM490">
        <f t="shared" si="74"/>
        <v>0</v>
      </c>
      <c r="AN490">
        <f t="shared" si="74"/>
        <v>0</v>
      </c>
      <c r="AO490">
        <f t="shared" si="74"/>
        <v>0</v>
      </c>
      <c r="AP490">
        <f t="shared" si="74"/>
        <v>0</v>
      </c>
      <c r="AQ490">
        <f t="shared" si="74"/>
        <v>0</v>
      </c>
      <c r="AR490">
        <f t="shared" si="74"/>
        <v>0</v>
      </c>
      <c r="AS490">
        <f t="shared" si="74"/>
        <v>0</v>
      </c>
      <c r="AT490">
        <f t="shared" si="74"/>
        <v>0</v>
      </c>
      <c r="AU490">
        <f t="shared" si="74"/>
        <v>0</v>
      </c>
      <c r="AV490">
        <f t="shared" si="74"/>
        <v>0</v>
      </c>
      <c r="AW490">
        <f t="shared" si="74"/>
        <v>0</v>
      </c>
      <c r="AX490">
        <f t="shared" si="74"/>
        <v>0</v>
      </c>
      <c r="AY490">
        <f t="shared" si="74"/>
        <v>0</v>
      </c>
      <c r="AZ490">
        <f t="shared" si="74"/>
        <v>0</v>
      </c>
      <c r="BA490">
        <f t="shared" si="74"/>
        <v>0</v>
      </c>
      <c r="BB490">
        <f t="shared" si="74"/>
        <v>0</v>
      </c>
      <c r="BC490">
        <f t="shared" si="74"/>
        <v>0</v>
      </c>
      <c r="BD490">
        <f t="shared" si="74"/>
        <v>0</v>
      </c>
      <c r="BE490">
        <f t="shared" si="74"/>
        <v>0</v>
      </c>
      <c r="BF490">
        <f t="shared" si="74"/>
        <v>0</v>
      </c>
      <c r="BG490">
        <f t="shared" si="74"/>
        <v>1</v>
      </c>
      <c r="BH490">
        <f t="shared" si="74"/>
        <v>0</v>
      </c>
      <c r="BI490">
        <f t="shared" si="74"/>
        <v>1</v>
      </c>
      <c r="BJ490">
        <f t="shared" si="74"/>
        <v>0</v>
      </c>
      <c r="BK490">
        <f t="shared" si="74"/>
        <v>0</v>
      </c>
      <c r="BL490">
        <f t="shared" si="74"/>
        <v>0</v>
      </c>
      <c r="BM490">
        <f t="shared" si="74"/>
        <v>0</v>
      </c>
      <c r="BN490">
        <f t="shared" si="74"/>
        <v>0</v>
      </c>
      <c r="BO490">
        <f t="shared" si="74"/>
        <v>1</v>
      </c>
      <c r="BP490">
        <f t="shared" si="75"/>
        <v>1</v>
      </c>
      <c r="BQ490">
        <f t="shared" si="75"/>
        <v>0</v>
      </c>
      <c r="BR490">
        <f t="shared" si="75"/>
        <v>0</v>
      </c>
      <c r="BS490">
        <f t="shared" si="75"/>
        <v>0</v>
      </c>
      <c r="BT490">
        <f t="shared" si="75"/>
        <v>0</v>
      </c>
      <c r="BU490">
        <f t="shared" si="68"/>
        <v>0</v>
      </c>
      <c r="BV490">
        <f t="shared" si="68"/>
        <v>0</v>
      </c>
      <c r="BW490">
        <f t="shared" si="68"/>
        <v>0</v>
      </c>
      <c r="BX490">
        <f t="shared" si="68"/>
        <v>0</v>
      </c>
      <c r="BY490">
        <f t="shared" si="68"/>
        <v>0</v>
      </c>
      <c r="BZ490">
        <f t="shared" si="68"/>
        <v>0</v>
      </c>
      <c r="CA490">
        <f t="shared" si="68"/>
        <v>0</v>
      </c>
      <c r="CB490">
        <f t="shared" si="68"/>
        <v>0</v>
      </c>
    </row>
    <row r="491" spans="2:80" x14ac:dyDescent="0.2">
      <c r="B491">
        <v>232</v>
      </c>
      <c r="C491">
        <f t="shared" si="69"/>
        <v>1</v>
      </c>
      <c r="D491">
        <f t="shared" si="74"/>
        <v>0</v>
      </c>
      <c r="E491">
        <f t="shared" si="74"/>
        <v>0</v>
      </c>
      <c r="F491">
        <f t="shared" si="74"/>
        <v>0</v>
      </c>
      <c r="G491">
        <f t="shared" si="74"/>
        <v>0</v>
      </c>
      <c r="H491">
        <f t="shared" si="74"/>
        <v>1</v>
      </c>
      <c r="I491">
        <f t="shared" si="74"/>
        <v>0</v>
      </c>
      <c r="J491">
        <f t="shared" si="74"/>
        <v>0</v>
      </c>
      <c r="K491">
        <f t="shared" si="74"/>
        <v>0</v>
      </c>
      <c r="L491">
        <f t="shared" si="74"/>
        <v>0</v>
      </c>
      <c r="M491">
        <f t="shared" si="74"/>
        <v>0</v>
      </c>
      <c r="N491">
        <f t="shared" si="74"/>
        <v>0</v>
      </c>
      <c r="O491">
        <f t="shared" si="74"/>
        <v>0</v>
      </c>
      <c r="P491">
        <f t="shared" si="74"/>
        <v>0</v>
      </c>
      <c r="Q491">
        <f t="shared" si="74"/>
        <v>0</v>
      </c>
      <c r="R491">
        <f t="shared" si="74"/>
        <v>0</v>
      </c>
      <c r="S491">
        <f t="shared" si="74"/>
        <v>1</v>
      </c>
      <c r="T491">
        <f t="shared" si="74"/>
        <v>0</v>
      </c>
      <c r="U491">
        <f t="shared" si="74"/>
        <v>0</v>
      </c>
      <c r="V491">
        <f t="shared" si="74"/>
        <v>0</v>
      </c>
      <c r="W491">
        <f t="shared" si="74"/>
        <v>0</v>
      </c>
      <c r="X491">
        <f t="shared" si="74"/>
        <v>0</v>
      </c>
      <c r="Y491">
        <f t="shared" si="74"/>
        <v>0</v>
      </c>
      <c r="Z491">
        <f t="shared" si="74"/>
        <v>0</v>
      </c>
      <c r="AA491">
        <f t="shared" si="74"/>
        <v>0</v>
      </c>
      <c r="AB491">
        <f t="shared" si="74"/>
        <v>1</v>
      </c>
      <c r="AC491">
        <f t="shared" si="74"/>
        <v>0</v>
      </c>
      <c r="AD491">
        <f t="shared" si="74"/>
        <v>0</v>
      </c>
      <c r="AE491">
        <f t="shared" si="74"/>
        <v>1</v>
      </c>
      <c r="AF491">
        <f t="shared" si="74"/>
        <v>0</v>
      </c>
      <c r="AG491">
        <f t="shared" si="74"/>
        <v>0</v>
      </c>
      <c r="AH491">
        <f t="shared" si="74"/>
        <v>1</v>
      </c>
      <c r="AI491">
        <f t="shared" si="74"/>
        <v>1</v>
      </c>
      <c r="AJ491">
        <f t="shared" si="74"/>
        <v>0</v>
      </c>
      <c r="AK491">
        <f t="shared" si="74"/>
        <v>0</v>
      </c>
      <c r="AL491">
        <f t="shared" si="74"/>
        <v>0</v>
      </c>
      <c r="AM491">
        <f t="shared" si="74"/>
        <v>1</v>
      </c>
      <c r="AN491">
        <f t="shared" si="74"/>
        <v>0</v>
      </c>
      <c r="AO491">
        <f t="shared" si="74"/>
        <v>0</v>
      </c>
      <c r="AP491">
        <f t="shared" si="74"/>
        <v>0</v>
      </c>
      <c r="AQ491">
        <f t="shared" si="74"/>
        <v>0</v>
      </c>
      <c r="AR491">
        <f t="shared" si="74"/>
        <v>0</v>
      </c>
      <c r="AS491">
        <f t="shared" si="74"/>
        <v>0</v>
      </c>
      <c r="AT491">
        <f t="shared" si="74"/>
        <v>0</v>
      </c>
      <c r="AU491">
        <f t="shared" si="74"/>
        <v>0</v>
      </c>
      <c r="AV491">
        <f t="shared" si="74"/>
        <v>0</v>
      </c>
      <c r="AW491">
        <f t="shared" si="74"/>
        <v>0</v>
      </c>
      <c r="AX491">
        <f t="shared" si="74"/>
        <v>0</v>
      </c>
      <c r="AY491">
        <f t="shared" si="74"/>
        <v>0</v>
      </c>
      <c r="AZ491">
        <f t="shared" si="74"/>
        <v>0</v>
      </c>
      <c r="BA491">
        <f t="shared" si="74"/>
        <v>0</v>
      </c>
      <c r="BB491">
        <f t="shared" si="74"/>
        <v>0</v>
      </c>
      <c r="BC491">
        <f t="shared" si="74"/>
        <v>0</v>
      </c>
      <c r="BD491">
        <f t="shared" si="74"/>
        <v>0</v>
      </c>
      <c r="BE491">
        <f t="shared" si="74"/>
        <v>1</v>
      </c>
      <c r="BF491">
        <f t="shared" si="74"/>
        <v>0</v>
      </c>
      <c r="BG491">
        <f t="shared" si="74"/>
        <v>0</v>
      </c>
      <c r="BH491">
        <f t="shared" si="74"/>
        <v>0</v>
      </c>
      <c r="BI491">
        <f t="shared" si="74"/>
        <v>1</v>
      </c>
      <c r="BJ491">
        <f t="shared" si="74"/>
        <v>0</v>
      </c>
      <c r="BK491">
        <f t="shared" si="74"/>
        <v>0</v>
      </c>
      <c r="BL491">
        <f t="shared" si="74"/>
        <v>0</v>
      </c>
      <c r="BM491">
        <f t="shared" si="74"/>
        <v>0</v>
      </c>
      <c r="BN491">
        <f t="shared" si="74"/>
        <v>0</v>
      </c>
      <c r="BO491">
        <f t="shared" si="74"/>
        <v>1</v>
      </c>
      <c r="BP491">
        <f t="shared" si="75"/>
        <v>0</v>
      </c>
      <c r="BQ491">
        <f t="shared" si="75"/>
        <v>0</v>
      </c>
      <c r="BR491">
        <f t="shared" si="75"/>
        <v>0</v>
      </c>
      <c r="BS491">
        <f t="shared" si="75"/>
        <v>0</v>
      </c>
      <c r="BT491">
        <f t="shared" si="75"/>
        <v>0</v>
      </c>
      <c r="BU491">
        <f t="shared" si="68"/>
        <v>0</v>
      </c>
      <c r="BV491">
        <f t="shared" si="68"/>
        <v>0</v>
      </c>
      <c r="BW491">
        <f t="shared" si="68"/>
        <v>0</v>
      </c>
      <c r="BX491">
        <f t="shared" si="68"/>
        <v>0</v>
      </c>
      <c r="BY491">
        <f t="shared" si="68"/>
        <v>0</v>
      </c>
      <c r="BZ491">
        <f t="shared" si="68"/>
        <v>0</v>
      </c>
      <c r="CA491">
        <f t="shared" si="68"/>
        <v>0</v>
      </c>
      <c r="CB491">
        <f t="shared" si="68"/>
        <v>0</v>
      </c>
    </row>
    <row r="492" spans="2:80" x14ac:dyDescent="0.2">
      <c r="B492">
        <v>233</v>
      </c>
      <c r="C492">
        <f t="shared" si="69"/>
        <v>0</v>
      </c>
      <c r="D492">
        <f t="shared" si="74"/>
        <v>0</v>
      </c>
      <c r="E492">
        <f t="shared" si="74"/>
        <v>0</v>
      </c>
      <c r="F492">
        <f t="shared" si="74"/>
        <v>0</v>
      </c>
      <c r="G492">
        <f t="shared" si="74"/>
        <v>0</v>
      </c>
      <c r="H492">
        <f t="shared" si="74"/>
        <v>1</v>
      </c>
      <c r="I492">
        <f t="shared" si="74"/>
        <v>1</v>
      </c>
      <c r="J492">
        <f t="shared" si="74"/>
        <v>0</v>
      </c>
      <c r="K492">
        <f t="shared" si="74"/>
        <v>0</v>
      </c>
      <c r="L492">
        <f t="shared" si="74"/>
        <v>0</v>
      </c>
      <c r="M492">
        <f t="shared" si="74"/>
        <v>0</v>
      </c>
      <c r="N492">
        <f t="shared" si="74"/>
        <v>0</v>
      </c>
      <c r="O492">
        <f t="shared" si="74"/>
        <v>0</v>
      </c>
      <c r="P492">
        <f t="shared" si="74"/>
        <v>0</v>
      </c>
      <c r="Q492">
        <f t="shared" si="74"/>
        <v>0</v>
      </c>
      <c r="R492">
        <f t="shared" si="74"/>
        <v>0</v>
      </c>
      <c r="S492">
        <f t="shared" si="74"/>
        <v>0</v>
      </c>
      <c r="T492">
        <f t="shared" si="74"/>
        <v>0</v>
      </c>
      <c r="U492">
        <f t="shared" si="74"/>
        <v>0</v>
      </c>
      <c r="V492">
        <f t="shared" si="74"/>
        <v>0</v>
      </c>
      <c r="W492">
        <f t="shared" si="74"/>
        <v>0</v>
      </c>
      <c r="X492">
        <f t="shared" si="74"/>
        <v>0</v>
      </c>
      <c r="Y492">
        <f t="shared" si="74"/>
        <v>0</v>
      </c>
      <c r="Z492">
        <f t="shared" si="74"/>
        <v>0</v>
      </c>
      <c r="AA492">
        <f t="shared" si="74"/>
        <v>0</v>
      </c>
      <c r="AB492">
        <f t="shared" si="74"/>
        <v>0</v>
      </c>
      <c r="AC492">
        <f t="shared" si="74"/>
        <v>0</v>
      </c>
      <c r="AD492">
        <f t="shared" si="74"/>
        <v>0</v>
      </c>
      <c r="AE492">
        <f t="shared" si="74"/>
        <v>0</v>
      </c>
      <c r="AF492">
        <f t="shared" si="74"/>
        <v>0</v>
      </c>
      <c r="AG492">
        <f t="shared" si="74"/>
        <v>0</v>
      </c>
      <c r="AH492">
        <f t="shared" si="74"/>
        <v>0</v>
      </c>
      <c r="AI492">
        <f t="shared" si="74"/>
        <v>0</v>
      </c>
      <c r="AJ492">
        <f t="shared" si="74"/>
        <v>0</v>
      </c>
      <c r="AK492">
        <f t="shared" si="74"/>
        <v>0</v>
      </c>
      <c r="AL492">
        <f t="shared" si="74"/>
        <v>0</v>
      </c>
      <c r="AM492">
        <f t="shared" si="74"/>
        <v>1</v>
      </c>
      <c r="AN492">
        <f t="shared" si="74"/>
        <v>0</v>
      </c>
      <c r="AO492">
        <f t="shared" si="74"/>
        <v>1</v>
      </c>
      <c r="AP492">
        <f t="shared" si="74"/>
        <v>0</v>
      </c>
      <c r="AQ492">
        <f t="shared" si="74"/>
        <v>0</v>
      </c>
      <c r="AR492">
        <f t="shared" si="74"/>
        <v>0</v>
      </c>
      <c r="AS492">
        <f t="shared" si="74"/>
        <v>0</v>
      </c>
      <c r="AT492">
        <f t="shared" si="74"/>
        <v>0</v>
      </c>
      <c r="AU492">
        <f t="shared" si="74"/>
        <v>0</v>
      </c>
      <c r="AV492">
        <f t="shared" si="74"/>
        <v>0</v>
      </c>
      <c r="AW492">
        <f t="shared" si="74"/>
        <v>0</v>
      </c>
      <c r="AX492">
        <f t="shared" si="74"/>
        <v>0</v>
      </c>
      <c r="AY492">
        <f t="shared" si="74"/>
        <v>0</v>
      </c>
      <c r="AZ492">
        <f t="shared" si="74"/>
        <v>0</v>
      </c>
      <c r="BA492">
        <f t="shared" si="74"/>
        <v>0</v>
      </c>
      <c r="BB492">
        <f t="shared" si="74"/>
        <v>0</v>
      </c>
      <c r="BC492">
        <f t="shared" si="74"/>
        <v>0</v>
      </c>
      <c r="BD492">
        <f t="shared" si="74"/>
        <v>1</v>
      </c>
      <c r="BE492">
        <f t="shared" si="74"/>
        <v>1</v>
      </c>
      <c r="BF492">
        <f t="shared" si="74"/>
        <v>0</v>
      </c>
      <c r="BG492">
        <f t="shared" si="74"/>
        <v>0</v>
      </c>
      <c r="BH492">
        <f t="shared" si="74"/>
        <v>0</v>
      </c>
      <c r="BI492">
        <f t="shared" si="74"/>
        <v>0</v>
      </c>
      <c r="BJ492">
        <f t="shared" si="74"/>
        <v>0</v>
      </c>
      <c r="BK492">
        <f t="shared" si="74"/>
        <v>0</v>
      </c>
      <c r="BL492">
        <f t="shared" si="74"/>
        <v>0</v>
      </c>
      <c r="BM492">
        <f t="shared" si="74"/>
        <v>0</v>
      </c>
      <c r="BN492">
        <f t="shared" si="74"/>
        <v>0</v>
      </c>
      <c r="BO492">
        <f t="shared" si="74"/>
        <v>1</v>
      </c>
      <c r="BP492">
        <f t="shared" si="75"/>
        <v>0</v>
      </c>
      <c r="BQ492">
        <f t="shared" si="75"/>
        <v>0</v>
      </c>
      <c r="BR492">
        <f t="shared" si="75"/>
        <v>0</v>
      </c>
      <c r="BS492">
        <f t="shared" si="75"/>
        <v>0</v>
      </c>
      <c r="BT492">
        <f t="shared" si="75"/>
        <v>0</v>
      </c>
      <c r="BU492">
        <f t="shared" si="68"/>
        <v>0</v>
      </c>
      <c r="BV492">
        <f t="shared" si="68"/>
        <v>0</v>
      </c>
      <c r="BW492">
        <f t="shared" si="68"/>
        <v>0</v>
      </c>
      <c r="BX492">
        <f t="shared" si="68"/>
        <v>0</v>
      </c>
      <c r="BY492">
        <f t="shared" si="68"/>
        <v>0</v>
      </c>
      <c r="BZ492">
        <f t="shared" si="68"/>
        <v>0</v>
      </c>
      <c r="CA492">
        <f t="shared" si="68"/>
        <v>0</v>
      </c>
      <c r="CB492">
        <f t="shared" si="68"/>
        <v>0</v>
      </c>
    </row>
    <row r="493" spans="2:80" x14ac:dyDescent="0.2">
      <c r="B493">
        <v>234</v>
      </c>
      <c r="C493">
        <f t="shared" si="69"/>
        <v>0</v>
      </c>
      <c r="D493">
        <f t="shared" si="74"/>
        <v>0</v>
      </c>
      <c r="E493">
        <f t="shared" si="74"/>
        <v>0</v>
      </c>
      <c r="F493">
        <f t="shared" si="74"/>
        <v>0</v>
      </c>
      <c r="G493">
        <f t="shared" si="74"/>
        <v>0</v>
      </c>
      <c r="H493">
        <f t="shared" si="74"/>
        <v>1</v>
      </c>
      <c r="I493">
        <f t="shared" ref="D493:BO497" si="76">IF(I240&gt;0,1,0)</f>
        <v>0</v>
      </c>
      <c r="J493">
        <f t="shared" si="76"/>
        <v>0</v>
      </c>
      <c r="K493">
        <f t="shared" si="76"/>
        <v>0</v>
      </c>
      <c r="L493">
        <f t="shared" si="76"/>
        <v>1</v>
      </c>
      <c r="M493">
        <f t="shared" si="76"/>
        <v>0</v>
      </c>
      <c r="N493">
        <f t="shared" si="76"/>
        <v>0</v>
      </c>
      <c r="O493">
        <f t="shared" si="76"/>
        <v>0</v>
      </c>
      <c r="P493">
        <f t="shared" si="76"/>
        <v>0</v>
      </c>
      <c r="Q493">
        <f t="shared" si="76"/>
        <v>0</v>
      </c>
      <c r="R493">
        <f t="shared" si="76"/>
        <v>0</v>
      </c>
      <c r="S493">
        <f t="shared" si="74"/>
        <v>0</v>
      </c>
      <c r="T493">
        <f t="shared" si="74"/>
        <v>0</v>
      </c>
      <c r="U493">
        <f t="shared" si="74"/>
        <v>0</v>
      </c>
      <c r="V493">
        <f t="shared" si="74"/>
        <v>0</v>
      </c>
      <c r="W493">
        <f t="shared" si="74"/>
        <v>0</v>
      </c>
      <c r="X493">
        <f t="shared" si="74"/>
        <v>0</v>
      </c>
      <c r="Y493">
        <f t="shared" si="74"/>
        <v>0</v>
      </c>
      <c r="Z493">
        <f t="shared" si="74"/>
        <v>0</v>
      </c>
      <c r="AA493">
        <f t="shared" si="74"/>
        <v>0</v>
      </c>
      <c r="AB493">
        <f t="shared" si="74"/>
        <v>0</v>
      </c>
      <c r="AC493">
        <f t="shared" si="74"/>
        <v>0</v>
      </c>
      <c r="AD493">
        <f t="shared" si="74"/>
        <v>0</v>
      </c>
      <c r="AE493">
        <f t="shared" si="74"/>
        <v>0</v>
      </c>
      <c r="AF493">
        <f t="shared" si="74"/>
        <v>0</v>
      </c>
      <c r="AG493">
        <f t="shared" si="74"/>
        <v>0</v>
      </c>
      <c r="AH493">
        <f t="shared" si="74"/>
        <v>1</v>
      </c>
      <c r="AI493">
        <f t="shared" si="74"/>
        <v>1</v>
      </c>
      <c r="AJ493">
        <f t="shared" si="74"/>
        <v>0</v>
      </c>
      <c r="AK493">
        <f t="shared" si="74"/>
        <v>0</v>
      </c>
      <c r="AL493">
        <f t="shared" si="74"/>
        <v>0</v>
      </c>
      <c r="AM493">
        <f t="shared" si="74"/>
        <v>1</v>
      </c>
      <c r="AN493">
        <f t="shared" si="74"/>
        <v>0</v>
      </c>
      <c r="AO493">
        <f t="shared" si="74"/>
        <v>0</v>
      </c>
      <c r="AP493">
        <f t="shared" si="74"/>
        <v>0</v>
      </c>
      <c r="AQ493">
        <f t="shared" si="74"/>
        <v>0</v>
      </c>
      <c r="AR493">
        <f t="shared" si="74"/>
        <v>0</v>
      </c>
      <c r="AS493">
        <f t="shared" si="74"/>
        <v>0</v>
      </c>
      <c r="AT493">
        <f t="shared" si="74"/>
        <v>0</v>
      </c>
      <c r="AU493">
        <f t="shared" si="74"/>
        <v>0</v>
      </c>
      <c r="AV493">
        <f t="shared" si="74"/>
        <v>0</v>
      </c>
      <c r="AW493">
        <f t="shared" si="74"/>
        <v>0</v>
      </c>
      <c r="AX493">
        <f t="shared" si="74"/>
        <v>0</v>
      </c>
      <c r="AY493">
        <f t="shared" si="74"/>
        <v>0</v>
      </c>
      <c r="AZ493">
        <f t="shared" si="74"/>
        <v>0</v>
      </c>
      <c r="BA493">
        <f t="shared" si="74"/>
        <v>0</v>
      </c>
      <c r="BB493">
        <f t="shared" si="74"/>
        <v>0</v>
      </c>
      <c r="BC493">
        <f t="shared" si="74"/>
        <v>0</v>
      </c>
      <c r="BD493">
        <f t="shared" si="74"/>
        <v>0</v>
      </c>
      <c r="BE493">
        <f t="shared" si="74"/>
        <v>1</v>
      </c>
      <c r="BF493">
        <f t="shared" si="74"/>
        <v>0</v>
      </c>
      <c r="BG493">
        <f t="shared" si="74"/>
        <v>0</v>
      </c>
      <c r="BH493">
        <f t="shared" si="74"/>
        <v>0</v>
      </c>
      <c r="BI493">
        <f t="shared" si="74"/>
        <v>0</v>
      </c>
      <c r="BJ493">
        <f t="shared" si="74"/>
        <v>0</v>
      </c>
      <c r="BK493">
        <f t="shared" si="74"/>
        <v>0</v>
      </c>
      <c r="BL493">
        <f t="shared" si="74"/>
        <v>1</v>
      </c>
      <c r="BM493">
        <f t="shared" si="74"/>
        <v>0</v>
      </c>
      <c r="BN493">
        <f t="shared" si="74"/>
        <v>0</v>
      </c>
      <c r="BO493">
        <f t="shared" ref="BO493:CB508" si="77">IF(BO240&gt;0,1,0)</f>
        <v>0</v>
      </c>
      <c r="BP493">
        <f t="shared" si="77"/>
        <v>0</v>
      </c>
      <c r="BQ493">
        <f t="shared" si="77"/>
        <v>0</v>
      </c>
      <c r="BR493">
        <f t="shared" si="77"/>
        <v>0</v>
      </c>
      <c r="BS493">
        <f t="shared" si="77"/>
        <v>0</v>
      </c>
      <c r="BT493">
        <f t="shared" si="77"/>
        <v>0</v>
      </c>
      <c r="BU493">
        <f t="shared" si="77"/>
        <v>0</v>
      </c>
      <c r="BV493">
        <f t="shared" si="77"/>
        <v>0</v>
      </c>
      <c r="BW493">
        <f t="shared" si="77"/>
        <v>0</v>
      </c>
      <c r="BX493">
        <f t="shared" si="77"/>
        <v>0</v>
      </c>
      <c r="BY493">
        <f t="shared" si="77"/>
        <v>0</v>
      </c>
      <c r="BZ493">
        <f t="shared" si="77"/>
        <v>1</v>
      </c>
      <c r="CA493">
        <f t="shared" si="77"/>
        <v>0</v>
      </c>
      <c r="CB493">
        <f t="shared" si="77"/>
        <v>0</v>
      </c>
    </row>
    <row r="494" spans="2:80" x14ac:dyDescent="0.2">
      <c r="B494">
        <v>235</v>
      </c>
      <c r="C494">
        <f t="shared" si="69"/>
        <v>0</v>
      </c>
      <c r="D494">
        <f t="shared" si="76"/>
        <v>0</v>
      </c>
      <c r="E494">
        <f t="shared" si="76"/>
        <v>0</v>
      </c>
      <c r="F494">
        <f t="shared" si="76"/>
        <v>0</v>
      </c>
      <c r="G494">
        <f t="shared" si="76"/>
        <v>0</v>
      </c>
      <c r="H494">
        <f t="shared" si="76"/>
        <v>1</v>
      </c>
      <c r="I494">
        <f t="shared" si="76"/>
        <v>0</v>
      </c>
      <c r="J494">
        <f t="shared" si="76"/>
        <v>0</v>
      </c>
      <c r="K494">
        <f t="shared" si="76"/>
        <v>0</v>
      </c>
      <c r="L494">
        <f t="shared" si="76"/>
        <v>1</v>
      </c>
      <c r="M494">
        <f t="shared" si="76"/>
        <v>0</v>
      </c>
      <c r="N494">
        <f t="shared" si="76"/>
        <v>0</v>
      </c>
      <c r="O494">
        <f t="shared" si="76"/>
        <v>0</v>
      </c>
      <c r="P494">
        <f t="shared" si="76"/>
        <v>0</v>
      </c>
      <c r="Q494">
        <f t="shared" si="76"/>
        <v>0</v>
      </c>
      <c r="R494">
        <f t="shared" si="76"/>
        <v>0</v>
      </c>
      <c r="S494">
        <f t="shared" si="76"/>
        <v>0</v>
      </c>
      <c r="T494">
        <f t="shared" si="76"/>
        <v>0</v>
      </c>
      <c r="U494">
        <f t="shared" si="76"/>
        <v>0</v>
      </c>
      <c r="V494">
        <f t="shared" si="76"/>
        <v>0</v>
      </c>
      <c r="W494">
        <f t="shared" si="76"/>
        <v>0</v>
      </c>
      <c r="X494">
        <f t="shared" si="76"/>
        <v>0</v>
      </c>
      <c r="Y494">
        <f t="shared" si="76"/>
        <v>0</v>
      </c>
      <c r="Z494">
        <f t="shared" si="76"/>
        <v>0</v>
      </c>
      <c r="AA494">
        <f t="shared" si="76"/>
        <v>0</v>
      </c>
      <c r="AB494">
        <f t="shared" si="76"/>
        <v>0</v>
      </c>
      <c r="AC494">
        <f t="shared" si="76"/>
        <v>0</v>
      </c>
      <c r="AD494">
        <f t="shared" si="76"/>
        <v>0</v>
      </c>
      <c r="AE494">
        <f t="shared" si="76"/>
        <v>0</v>
      </c>
      <c r="AF494">
        <f t="shared" si="76"/>
        <v>0</v>
      </c>
      <c r="AG494">
        <f t="shared" si="76"/>
        <v>0</v>
      </c>
      <c r="AH494">
        <f t="shared" si="76"/>
        <v>1</v>
      </c>
      <c r="AI494">
        <f t="shared" si="76"/>
        <v>1</v>
      </c>
      <c r="AJ494">
        <f t="shared" si="76"/>
        <v>0</v>
      </c>
      <c r="AK494">
        <f t="shared" si="76"/>
        <v>0</v>
      </c>
      <c r="AL494">
        <f t="shared" si="76"/>
        <v>0</v>
      </c>
      <c r="AM494">
        <f t="shared" si="76"/>
        <v>1</v>
      </c>
      <c r="AN494">
        <f t="shared" si="76"/>
        <v>0</v>
      </c>
      <c r="AO494">
        <f t="shared" si="76"/>
        <v>1</v>
      </c>
      <c r="AP494">
        <f t="shared" si="76"/>
        <v>0</v>
      </c>
      <c r="AQ494">
        <f t="shared" si="76"/>
        <v>0</v>
      </c>
      <c r="AR494">
        <f t="shared" si="76"/>
        <v>0</v>
      </c>
      <c r="AS494">
        <f t="shared" si="76"/>
        <v>0</v>
      </c>
      <c r="AT494">
        <f t="shared" si="76"/>
        <v>0</v>
      </c>
      <c r="AU494">
        <f t="shared" si="76"/>
        <v>0</v>
      </c>
      <c r="AV494">
        <f t="shared" si="76"/>
        <v>0</v>
      </c>
      <c r="AW494">
        <f t="shared" si="76"/>
        <v>0</v>
      </c>
      <c r="AX494">
        <f t="shared" si="76"/>
        <v>0</v>
      </c>
      <c r="AY494">
        <f t="shared" si="76"/>
        <v>0</v>
      </c>
      <c r="AZ494">
        <f t="shared" si="76"/>
        <v>0</v>
      </c>
      <c r="BA494">
        <f t="shared" si="76"/>
        <v>0</v>
      </c>
      <c r="BB494">
        <f t="shared" si="76"/>
        <v>0</v>
      </c>
      <c r="BC494">
        <f t="shared" si="76"/>
        <v>0</v>
      </c>
      <c r="BD494">
        <f t="shared" si="76"/>
        <v>1</v>
      </c>
      <c r="BE494">
        <f t="shared" si="76"/>
        <v>0</v>
      </c>
      <c r="BF494">
        <f t="shared" si="76"/>
        <v>0</v>
      </c>
      <c r="BG494">
        <f t="shared" si="76"/>
        <v>0</v>
      </c>
      <c r="BH494">
        <f t="shared" si="76"/>
        <v>0</v>
      </c>
      <c r="BI494">
        <f t="shared" si="76"/>
        <v>1</v>
      </c>
      <c r="BJ494">
        <f t="shared" si="76"/>
        <v>0</v>
      </c>
      <c r="BK494">
        <f t="shared" si="76"/>
        <v>0</v>
      </c>
      <c r="BL494">
        <f t="shared" si="76"/>
        <v>0</v>
      </c>
      <c r="BM494">
        <f t="shared" si="76"/>
        <v>0</v>
      </c>
      <c r="BN494">
        <f t="shared" si="76"/>
        <v>0</v>
      </c>
      <c r="BO494">
        <f t="shared" si="76"/>
        <v>1</v>
      </c>
      <c r="BP494">
        <f t="shared" si="77"/>
        <v>0</v>
      </c>
      <c r="BQ494">
        <f t="shared" si="77"/>
        <v>0</v>
      </c>
      <c r="BR494">
        <f t="shared" si="77"/>
        <v>0</v>
      </c>
      <c r="BS494">
        <f t="shared" si="77"/>
        <v>0</v>
      </c>
      <c r="BT494">
        <f t="shared" si="77"/>
        <v>0</v>
      </c>
      <c r="BU494">
        <f t="shared" si="77"/>
        <v>0</v>
      </c>
      <c r="BV494">
        <f t="shared" si="77"/>
        <v>0</v>
      </c>
      <c r="BW494">
        <f t="shared" si="77"/>
        <v>0</v>
      </c>
      <c r="BX494">
        <f t="shared" si="77"/>
        <v>0</v>
      </c>
      <c r="BY494">
        <f t="shared" si="77"/>
        <v>0</v>
      </c>
      <c r="BZ494">
        <f t="shared" si="77"/>
        <v>1</v>
      </c>
      <c r="CA494">
        <f t="shared" si="77"/>
        <v>0</v>
      </c>
      <c r="CB494">
        <f t="shared" si="77"/>
        <v>0</v>
      </c>
    </row>
    <row r="495" spans="2:80" x14ac:dyDescent="0.2">
      <c r="B495">
        <v>236</v>
      </c>
      <c r="C495">
        <f t="shared" si="69"/>
        <v>1</v>
      </c>
      <c r="D495">
        <f t="shared" si="76"/>
        <v>1</v>
      </c>
      <c r="E495">
        <f t="shared" si="76"/>
        <v>0</v>
      </c>
      <c r="F495">
        <f t="shared" si="76"/>
        <v>0</v>
      </c>
      <c r="G495">
        <f t="shared" si="76"/>
        <v>0</v>
      </c>
      <c r="H495">
        <f t="shared" si="76"/>
        <v>1</v>
      </c>
      <c r="I495">
        <f t="shared" si="76"/>
        <v>0</v>
      </c>
      <c r="J495">
        <f t="shared" si="76"/>
        <v>0</v>
      </c>
      <c r="K495">
        <f t="shared" si="76"/>
        <v>0</v>
      </c>
      <c r="L495">
        <f t="shared" si="76"/>
        <v>1</v>
      </c>
      <c r="M495">
        <f t="shared" si="76"/>
        <v>0</v>
      </c>
      <c r="N495">
        <f t="shared" si="76"/>
        <v>0</v>
      </c>
      <c r="O495">
        <f t="shared" si="76"/>
        <v>0</v>
      </c>
      <c r="P495">
        <f t="shared" si="76"/>
        <v>0</v>
      </c>
      <c r="Q495">
        <f t="shared" si="76"/>
        <v>0</v>
      </c>
      <c r="R495">
        <f t="shared" si="76"/>
        <v>0</v>
      </c>
      <c r="S495">
        <f t="shared" si="76"/>
        <v>0</v>
      </c>
      <c r="T495">
        <f t="shared" si="76"/>
        <v>0</v>
      </c>
      <c r="U495">
        <f t="shared" si="76"/>
        <v>0</v>
      </c>
      <c r="V495">
        <f t="shared" si="76"/>
        <v>0</v>
      </c>
      <c r="W495">
        <f t="shared" si="76"/>
        <v>0</v>
      </c>
      <c r="X495">
        <f t="shared" si="76"/>
        <v>0</v>
      </c>
      <c r="Y495">
        <f t="shared" si="76"/>
        <v>0</v>
      </c>
      <c r="Z495">
        <f t="shared" si="76"/>
        <v>0</v>
      </c>
      <c r="AA495">
        <f t="shared" si="76"/>
        <v>0</v>
      </c>
      <c r="AB495">
        <f t="shared" si="76"/>
        <v>0</v>
      </c>
      <c r="AC495">
        <f t="shared" si="76"/>
        <v>0</v>
      </c>
      <c r="AD495">
        <f t="shared" si="76"/>
        <v>0</v>
      </c>
      <c r="AE495">
        <f t="shared" si="76"/>
        <v>1</v>
      </c>
      <c r="AF495">
        <f t="shared" si="76"/>
        <v>0</v>
      </c>
      <c r="AG495">
        <f t="shared" si="76"/>
        <v>0</v>
      </c>
      <c r="AH495">
        <f t="shared" si="76"/>
        <v>0</v>
      </c>
      <c r="AI495">
        <f t="shared" si="76"/>
        <v>1</v>
      </c>
      <c r="AJ495">
        <f t="shared" si="76"/>
        <v>0</v>
      </c>
      <c r="AK495">
        <f t="shared" si="76"/>
        <v>0</v>
      </c>
      <c r="AL495">
        <f t="shared" si="76"/>
        <v>0</v>
      </c>
      <c r="AM495">
        <f t="shared" si="76"/>
        <v>1</v>
      </c>
      <c r="AN495">
        <f t="shared" si="76"/>
        <v>0</v>
      </c>
      <c r="AO495">
        <f t="shared" si="76"/>
        <v>1</v>
      </c>
      <c r="AP495">
        <f t="shared" si="76"/>
        <v>0</v>
      </c>
      <c r="AQ495">
        <f t="shared" si="76"/>
        <v>1</v>
      </c>
      <c r="AR495">
        <f t="shared" si="76"/>
        <v>0</v>
      </c>
      <c r="AS495">
        <f t="shared" si="76"/>
        <v>0</v>
      </c>
      <c r="AT495">
        <f t="shared" si="76"/>
        <v>0</v>
      </c>
      <c r="AU495">
        <f t="shared" si="76"/>
        <v>0</v>
      </c>
      <c r="AV495">
        <f t="shared" si="76"/>
        <v>0</v>
      </c>
      <c r="AW495">
        <f t="shared" si="76"/>
        <v>0</v>
      </c>
      <c r="AX495">
        <f t="shared" si="76"/>
        <v>0</v>
      </c>
      <c r="AY495">
        <f t="shared" si="76"/>
        <v>0</v>
      </c>
      <c r="AZ495">
        <f t="shared" si="76"/>
        <v>0</v>
      </c>
      <c r="BA495">
        <f t="shared" si="76"/>
        <v>0</v>
      </c>
      <c r="BB495">
        <f t="shared" si="76"/>
        <v>0</v>
      </c>
      <c r="BC495">
        <f t="shared" si="76"/>
        <v>0</v>
      </c>
      <c r="BD495">
        <f t="shared" si="76"/>
        <v>0</v>
      </c>
      <c r="BE495">
        <f t="shared" si="76"/>
        <v>1</v>
      </c>
      <c r="BF495">
        <f t="shared" si="76"/>
        <v>0</v>
      </c>
      <c r="BG495">
        <f t="shared" si="76"/>
        <v>0</v>
      </c>
      <c r="BH495">
        <f t="shared" si="76"/>
        <v>0</v>
      </c>
      <c r="BI495">
        <f t="shared" si="76"/>
        <v>0</v>
      </c>
      <c r="BJ495">
        <f t="shared" si="76"/>
        <v>0</v>
      </c>
      <c r="BK495">
        <f t="shared" si="76"/>
        <v>0</v>
      </c>
      <c r="BL495">
        <f t="shared" si="76"/>
        <v>0</v>
      </c>
      <c r="BM495">
        <f t="shared" si="76"/>
        <v>0</v>
      </c>
      <c r="BN495">
        <f t="shared" si="76"/>
        <v>0</v>
      </c>
      <c r="BO495">
        <f t="shared" si="76"/>
        <v>0</v>
      </c>
      <c r="BP495">
        <f t="shared" si="77"/>
        <v>0</v>
      </c>
      <c r="BQ495">
        <f t="shared" si="77"/>
        <v>0</v>
      </c>
      <c r="BR495">
        <f t="shared" si="77"/>
        <v>0</v>
      </c>
      <c r="BS495">
        <f t="shared" si="77"/>
        <v>0</v>
      </c>
      <c r="BT495">
        <f t="shared" si="77"/>
        <v>0</v>
      </c>
      <c r="BU495">
        <f t="shared" si="77"/>
        <v>0</v>
      </c>
      <c r="BV495">
        <f t="shared" si="77"/>
        <v>0</v>
      </c>
      <c r="BW495">
        <f t="shared" si="77"/>
        <v>0</v>
      </c>
      <c r="BX495">
        <f t="shared" si="77"/>
        <v>0</v>
      </c>
      <c r="BY495">
        <f t="shared" si="77"/>
        <v>0</v>
      </c>
      <c r="BZ495">
        <f t="shared" si="77"/>
        <v>0</v>
      </c>
      <c r="CA495">
        <f t="shared" si="77"/>
        <v>0</v>
      </c>
      <c r="CB495">
        <f t="shared" si="77"/>
        <v>0</v>
      </c>
    </row>
    <row r="496" spans="2:80" x14ac:dyDescent="0.2">
      <c r="B496">
        <v>237</v>
      </c>
      <c r="C496">
        <f t="shared" si="69"/>
        <v>1</v>
      </c>
      <c r="D496">
        <f t="shared" si="76"/>
        <v>0</v>
      </c>
      <c r="E496">
        <f t="shared" si="76"/>
        <v>0</v>
      </c>
      <c r="F496">
        <f t="shared" si="76"/>
        <v>0</v>
      </c>
      <c r="G496">
        <f t="shared" si="76"/>
        <v>0</v>
      </c>
      <c r="H496">
        <f t="shared" si="76"/>
        <v>1</v>
      </c>
      <c r="I496">
        <f t="shared" si="76"/>
        <v>0</v>
      </c>
      <c r="J496">
        <f t="shared" si="76"/>
        <v>0</v>
      </c>
      <c r="K496">
        <f t="shared" si="76"/>
        <v>0</v>
      </c>
      <c r="L496">
        <f t="shared" si="76"/>
        <v>1</v>
      </c>
      <c r="M496">
        <f t="shared" si="76"/>
        <v>0</v>
      </c>
      <c r="N496">
        <f t="shared" si="76"/>
        <v>0</v>
      </c>
      <c r="O496">
        <f t="shared" si="76"/>
        <v>0</v>
      </c>
      <c r="P496">
        <f t="shared" si="76"/>
        <v>0</v>
      </c>
      <c r="Q496">
        <f t="shared" si="76"/>
        <v>0</v>
      </c>
      <c r="R496">
        <f t="shared" si="76"/>
        <v>0</v>
      </c>
      <c r="S496">
        <f t="shared" si="76"/>
        <v>0</v>
      </c>
      <c r="T496">
        <f t="shared" si="76"/>
        <v>0</v>
      </c>
      <c r="U496">
        <f t="shared" si="76"/>
        <v>0</v>
      </c>
      <c r="V496">
        <f t="shared" si="76"/>
        <v>0</v>
      </c>
      <c r="W496">
        <f t="shared" si="76"/>
        <v>0</v>
      </c>
      <c r="X496">
        <f t="shared" si="76"/>
        <v>0</v>
      </c>
      <c r="Y496">
        <f t="shared" si="76"/>
        <v>0</v>
      </c>
      <c r="Z496">
        <f t="shared" si="76"/>
        <v>0</v>
      </c>
      <c r="AA496">
        <f t="shared" si="76"/>
        <v>0</v>
      </c>
      <c r="AB496">
        <f t="shared" si="76"/>
        <v>1</v>
      </c>
      <c r="AC496">
        <f t="shared" si="76"/>
        <v>0</v>
      </c>
      <c r="AD496">
        <f t="shared" si="76"/>
        <v>0</v>
      </c>
      <c r="AE496">
        <f t="shared" si="76"/>
        <v>1</v>
      </c>
      <c r="AF496">
        <f t="shared" si="76"/>
        <v>0</v>
      </c>
      <c r="AG496">
        <f t="shared" si="76"/>
        <v>0</v>
      </c>
      <c r="AH496">
        <f t="shared" si="76"/>
        <v>0</v>
      </c>
      <c r="AI496">
        <f t="shared" si="76"/>
        <v>0</v>
      </c>
      <c r="AJ496">
        <f t="shared" si="76"/>
        <v>0</v>
      </c>
      <c r="AK496">
        <f t="shared" si="76"/>
        <v>0</v>
      </c>
      <c r="AL496">
        <f t="shared" si="76"/>
        <v>0</v>
      </c>
      <c r="AM496">
        <f t="shared" si="76"/>
        <v>1</v>
      </c>
      <c r="AN496">
        <f t="shared" si="76"/>
        <v>0</v>
      </c>
      <c r="AO496">
        <f t="shared" si="76"/>
        <v>1</v>
      </c>
      <c r="AP496">
        <f t="shared" si="76"/>
        <v>0</v>
      </c>
      <c r="AQ496">
        <f t="shared" si="76"/>
        <v>1</v>
      </c>
      <c r="AR496">
        <f t="shared" si="76"/>
        <v>0</v>
      </c>
      <c r="AS496">
        <f t="shared" si="76"/>
        <v>0</v>
      </c>
      <c r="AT496">
        <f t="shared" si="76"/>
        <v>0</v>
      </c>
      <c r="AU496">
        <f t="shared" si="76"/>
        <v>0</v>
      </c>
      <c r="AV496">
        <f t="shared" si="76"/>
        <v>0</v>
      </c>
      <c r="AW496">
        <f t="shared" si="76"/>
        <v>0</v>
      </c>
      <c r="AX496">
        <f t="shared" si="76"/>
        <v>0</v>
      </c>
      <c r="AY496">
        <f t="shared" si="76"/>
        <v>0</v>
      </c>
      <c r="AZ496">
        <f t="shared" si="76"/>
        <v>1</v>
      </c>
      <c r="BA496">
        <f t="shared" si="76"/>
        <v>0</v>
      </c>
      <c r="BB496">
        <f t="shared" si="76"/>
        <v>0</v>
      </c>
      <c r="BC496">
        <f t="shared" si="76"/>
        <v>0</v>
      </c>
      <c r="BD496">
        <f t="shared" si="76"/>
        <v>0</v>
      </c>
      <c r="BE496">
        <f t="shared" si="76"/>
        <v>1</v>
      </c>
      <c r="BF496">
        <f t="shared" si="76"/>
        <v>0</v>
      </c>
      <c r="BG496">
        <f t="shared" si="76"/>
        <v>0</v>
      </c>
      <c r="BH496">
        <f t="shared" si="76"/>
        <v>0</v>
      </c>
      <c r="BI496">
        <f t="shared" si="76"/>
        <v>1</v>
      </c>
      <c r="BJ496">
        <f t="shared" si="76"/>
        <v>0</v>
      </c>
      <c r="BK496">
        <f t="shared" si="76"/>
        <v>0</v>
      </c>
      <c r="BL496">
        <f t="shared" si="76"/>
        <v>0</v>
      </c>
      <c r="BM496">
        <f t="shared" si="76"/>
        <v>0</v>
      </c>
      <c r="BN496">
        <f t="shared" si="76"/>
        <v>0</v>
      </c>
      <c r="BO496">
        <f t="shared" si="76"/>
        <v>1</v>
      </c>
      <c r="BP496">
        <f t="shared" si="77"/>
        <v>0</v>
      </c>
      <c r="BQ496">
        <f t="shared" si="77"/>
        <v>0</v>
      </c>
      <c r="BR496">
        <f t="shared" si="77"/>
        <v>0</v>
      </c>
      <c r="BS496">
        <f t="shared" si="77"/>
        <v>0</v>
      </c>
      <c r="BT496">
        <f t="shared" si="77"/>
        <v>0</v>
      </c>
      <c r="BU496">
        <f t="shared" si="77"/>
        <v>0</v>
      </c>
      <c r="BV496">
        <f t="shared" si="77"/>
        <v>1</v>
      </c>
      <c r="BW496">
        <f t="shared" si="77"/>
        <v>0</v>
      </c>
      <c r="BX496">
        <f t="shared" si="77"/>
        <v>0</v>
      </c>
      <c r="BY496">
        <f t="shared" si="77"/>
        <v>0</v>
      </c>
      <c r="BZ496">
        <f t="shared" si="77"/>
        <v>0</v>
      </c>
      <c r="CA496">
        <f t="shared" si="77"/>
        <v>0</v>
      </c>
      <c r="CB496">
        <f t="shared" si="77"/>
        <v>0</v>
      </c>
    </row>
    <row r="497" spans="2:80" x14ac:dyDescent="0.2">
      <c r="B497">
        <v>238</v>
      </c>
      <c r="C497">
        <f t="shared" si="69"/>
        <v>1</v>
      </c>
      <c r="D497">
        <f t="shared" si="76"/>
        <v>0</v>
      </c>
      <c r="E497">
        <f t="shared" si="76"/>
        <v>0</v>
      </c>
      <c r="F497">
        <f t="shared" si="76"/>
        <v>0</v>
      </c>
      <c r="G497">
        <f t="shared" si="76"/>
        <v>0</v>
      </c>
      <c r="H497">
        <f t="shared" si="76"/>
        <v>1</v>
      </c>
      <c r="I497">
        <f t="shared" ref="D497:BO501" si="78">IF(I244&gt;0,1,0)</f>
        <v>0</v>
      </c>
      <c r="J497">
        <f t="shared" si="78"/>
        <v>0</v>
      </c>
      <c r="K497">
        <f t="shared" si="78"/>
        <v>0</v>
      </c>
      <c r="L497">
        <f t="shared" si="78"/>
        <v>1</v>
      </c>
      <c r="M497">
        <f t="shared" si="78"/>
        <v>0</v>
      </c>
      <c r="N497">
        <f t="shared" si="78"/>
        <v>1</v>
      </c>
      <c r="O497">
        <f t="shared" si="78"/>
        <v>0</v>
      </c>
      <c r="P497">
        <f t="shared" si="78"/>
        <v>0</v>
      </c>
      <c r="Q497">
        <f t="shared" si="78"/>
        <v>0</v>
      </c>
      <c r="R497">
        <f t="shared" si="78"/>
        <v>0</v>
      </c>
      <c r="S497">
        <f t="shared" si="76"/>
        <v>0</v>
      </c>
      <c r="T497">
        <f t="shared" si="76"/>
        <v>0</v>
      </c>
      <c r="U497">
        <f t="shared" si="76"/>
        <v>0</v>
      </c>
      <c r="V497">
        <f t="shared" si="76"/>
        <v>0</v>
      </c>
      <c r="W497">
        <f t="shared" si="76"/>
        <v>0</v>
      </c>
      <c r="X497">
        <f t="shared" si="76"/>
        <v>0</v>
      </c>
      <c r="Y497">
        <f t="shared" si="76"/>
        <v>0</v>
      </c>
      <c r="Z497">
        <f t="shared" si="76"/>
        <v>0</v>
      </c>
      <c r="AA497">
        <f t="shared" si="76"/>
        <v>0</v>
      </c>
      <c r="AB497">
        <f t="shared" si="76"/>
        <v>1</v>
      </c>
      <c r="AC497">
        <f t="shared" si="76"/>
        <v>0</v>
      </c>
      <c r="AD497">
        <f t="shared" si="76"/>
        <v>0</v>
      </c>
      <c r="AE497">
        <f t="shared" si="76"/>
        <v>1</v>
      </c>
      <c r="AF497">
        <f t="shared" si="76"/>
        <v>0</v>
      </c>
      <c r="AG497">
        <f t="shared" si="76"/>
        <v>0</v>
      </c>
      <c r="AH497">
        <f t="shared" si="76"/>
        <v>1</v>
      </c>
      <c r="AI497">
        <f t="shared" si="76"/>
        <v>0</v>
      </c>
      <c r="AJ497">
        <f t="shared" si="76"/>
        <v>0</v>
      </c>
      <c r="AK497">
        <f t="shared" si="76"/>
        <v>0</v>
      </c>
      <c r="AL497">
        <f t="shared" si="76"/>
        <v>0</v>
      </c>
      <c r="AM497">
        <f t="shared" si="76"/>
        <v>1</v>
      </c>
      <c r="AN497">
        <f t="shared" si="76"/>
        <v>0</v>
      </c>
      <c r="AO497">
        <f t="shared" si="76"/>
        <v>1</v>
      </c>
      <c r="AP497">
        <f t="shared" si="76"/>
        <v>0</v>
      </c>
      <c r="AQ497">
        <f t="shared" si="76"/>
        <v>0</v>
      </c>
      <c r="AR497">
        <f t="shared" si="76"/>
        <v>0</v>
      </c>
      <c r="AS497">
        <f t="shared" si="76"/>
        <v>0</v>
      </c>
      <c r="AT497">
        <f t="shared" si="76"/>
        <v>0</v>
      </c>
      <c r="AU497">
        <f t="shared" si="76"/>
        <v>1</v>
      </c>
      <c r="AV497">
        <f t="shared" si="76"/>
        <v>0</v>
      </c>
      <c r="AW497">
        <f t="shared" si="76"/>
        <v>0</v>
      </c>
      <c r="AX497">
        <f t="shared" si="76"/>
        <v>0</v>
      </c>
      <c r="AY497">
        <f t="shared" si="76"/>
        <v>0</v>
      </c>
      <c r="AZ497">
        <f t="shared" si="76"/>
        <v>0</v>
      </c>
      <c r="BA497">
        <f t="shared" si="76"/>
        <v>0</v>
      </c>
      <c r="BB497">
        <f t="shared" si="76"/>
        <v>0</v>
      </c>
      <c r="BC497">
        <f t="shared" si="76"/>
        <v>0</v>
      </c>
      <c r="BD497">
        <f t="shared" si="76"/>
        <v>0</v>
      </c>
      <c r="BE497">
        <f t="shared" si="76"/>
        <v>1</v>
      </c>
      <c r="BF497">
        <f t="shared" si="76"/>
        <v>0</v>
      </c>
      <c r="BG497">
        <f t="shared" si="76"/>
        <v>1</v>
      </c>
      <c r="BH497">
        <f t="shared" si="76"/>
        <v>0</v>
      </c>
      <c r="BI497">
        <f t="shared" si="76"/>
        <v>1</v>
      </c>
      <c r="BJ497">
        <f t="shared" si="76"/>
        <v>0</v>
      </c>
      <c r="BK497">
        <f t="shared" si="76"/>
        <v>0</v>
      </c>
      <c r="BL497">
        <f t="shared" si="76"/>
        <v>0</v>
      </c>
      <c r="BM497">
        <f t="shared" si="76"/>
        <v>0</v>
      </c>
      <c r="BN497">
        <f t="shared" si="76"/>
        <v>0</v>
      </c>
      <c r="BO497">
        <f t="shared" ref="BO497:BT500" si="79">IF(BO244&gt;0,1,0)</f>
        <v>1</v>
      </c>
      <c r="BP497">
        <f t="shared" si="79"/>
        <v>0</v>
      </c>
      <c r="BQ497">
        <f t="shared" si="79"/>
        <v>0</v>
      </c>
      <c r="BR497">
        <f t="shared" si="79"/>
        <v>0</v>
      </c>
      <c r="BS497">
        <f t="shared" si="79"/>
        <v>0</v>
      </c>
      <c r="BT497">
        <f t="shared" si="79"/>
        <v>0</v>
      </c>
      <c r="BU497">
        <f t="shared" si="77"/>
        <v>0</v>
      </c>
      <c r="BV497">
        <f t="shared" si="77"/>
        <v>0</v>
      </c>
      <c r="BW497">
        <f t="shared" si="77"/>
        <v>0</v>
      </c>
      <c r="BX497">
        <f t="shared" si="77"/>
        <v>0</v>
      </c>
      <c r="BY497">
        <f t="shared" si="77"/>
        <v>0</v>
      </c>
      <c r="BZ497">
        <f t="shared" si="77"/>
        <v>0</v>
      </c>
      <c r="CA497">
        <f t="shared" si="77"/>
        <v>0</v>
      </c>
      <c r="CB497">
        <f t="shared" si="77"/>
        <v>0</v>
      </c>
    </row>
    <row r="498" spans="2:80" x14ac:dyDescent="0.2">
      <c r="B498">
        <v>239</v>
      </c>
      <c r="C498">
        <f t="shared" si="69"/>
        <v>1</v>
      </c>
      <c r="D498">
        <f t="shared" si="78"/>
        <v>0</v>
      </c>
      <c r="E498">
        <f t="shared" si="78"/>
        <v>0</v>
      </c>
      <c r="F498">
        <f t="shared" si="78"/>
        <v>0</v>
      </c>
      <c r="G498">
        <f t="shared" si="78"/>
        <v>0</v>
      </c>
      <c r="H498">
        <f t="shared" si="78"/>
        <v>1</v>
      </c>
      <c r="I498">
        <f t="shared" si="78"/>
        <v>0</v>
      </c>
      <c r="J498">
        <f t="shared" si="78"/>
        <v>0</v>
      </c>
      <c r="K498">
        <f t="shared" si="78"/>
        <v>0</v>
      </c>
      <c r="L498">
        <f t="shared" si="78"/>
        <v>1</v>
      </c>
      <c r="M498">
        <f t="shared" si="78"/>
        <v>0</v>
      </c>
      <c r="N498">
        <f t="shared" si="78"/>
        <v>0</v>
      </c>
      <c r="O498">
        <f t="shared" si="78"/>
        <v>0</v>
      </c>
      <c r="P498">
        <f t="shared" si="78"/>
        <v>0</v>
      </c>
      <c r="Q498">
        <f t="shared" si="78"/>
        <v>0</v>
      </c>
      <c r="R498">
        <f t="shared" si="78"/>
        <v>0</v>
      </c>
      <c r="S498">
        <f t="shared" si="78"/>
        <v>0</v>
      </c>
      <c r="T498">
        <f t="shared" si="78"/>
        <v>0</v>
      </c>
      <c r="U498">
        <f t="shared" si="78"/>
        <v>0</v>
      </c>
      <c r="V498">
        <f t="shared" si="78"/>
        <v>0</v>
      </c>
      <c r="W498">
        <f t="shared" si="78"/>
        <v>0</v>
      </c>
      <c r="X498">
        <f t="shared" si="78"/>
        <v>0</v>
      </c>
      <c r="Y498">
        <f t="shared" si="78"/>
        <v>0</v>
      </c>
      <c r="Z498">
        <f t="shared" si="78"/>
        <v>0</v>
      </c>
      <c r="AA498">
        <f t="shared" si="78"/>
        <v>0</v>
      </c>
      <c r="AB498">
        <f t="shared" si="78"/>
        <v>1</v>
      </c>
      <c r="AC498">
        <f t="shared" si="78"/>
        <v>0</v>
      </c>
      <c r="AD498">
        <f t="shared" si="78"/>
        <v>0</v>
      </c>
      <c r="AE498">
        <f t="shared" si="78"/>
        <v>1</v>
      </c>
      <c r="AF498">
        <f t="shared" si="78"/>
        <v>0</v>
      </c>
      <c r="AG498">
        <f t="shared" si="78"/>
        <v>0</v>
      </c>
      <c r="AH498">
        <f t="shared" si="78"/>
        <v>0</v>
      </c>
      <c r="AI498">
        <f t="shared" si="78"/>
        <v>0</v>
      </c>
      <c r="AJ498">
        <f t="shared" si="78"/>
        <v>1</v>
      </c>
      <c r="AK498">
        <f t="shared" si="78"/>
        <v>0</v>
      </c>
      <c r="AL498">
        <f t="shared" si="78"/>
        <v>0</v>
      </c>
      <c r="AM498">
        <f t="shared" si="78"/>
        <v>1</v>
      </c>
      <c r="AN498">
        <f t="shared" si="78"/>
        <v>0</v>
      </c>
      <c r="AO498">
        <f t="shared" si="78"/>
        <v>1</v>
      </c>
      <c r="AP498">
        <f t="shared" si="78"/>
        <v>0</v>
      </c>
      <c r="AQ498">
        <f t="shared" si="78"/>
        <v>0</v>
      </c>
      <c r="AR498">
        <f t="shared" si="78"/>
        <v>0</v>
      </c>
      <c r="AS498">
        <f t="shared" si="78"/>
        <v>0</v>
      </c>
      <c r="AT498">
        <f t="shared" si="78"/>
        <v>0</v>
      </c>
      <c r="AU498">
        <f t="shared" si="78"/>
        <v>1</v>
      </c>
      <c r="AV498">
        <f t="shared" si="78"/>
        <v>0</v>
      </c>
      <c r="AW498">
        <f t="shared" si="78"/>
        <v>0</v>
      </c>
      <c r="AX498">
        <f t="shared" si="78"/>
        <v>0</v>
      </c>
      <c r="AY498">
        <f t="shared" si="78"/>
        <v>0</v>
      </c>
      <c r="AZ498">
        <f t="shared" si="78"/>
        <v>0</v>
      </c>
      <c r="BA498">
        <f t="shared" si="78"/>
        <v>0</v>
      </c>
      <c r="BB498">
        <f t="shared" si="78"/>
        <v>0</v>
      </c>
      <c r="BC498">
        <f t="shared" si="78"/>
        <v>0</v>
      </c>
      <c r="BD498">
        <f t="shared" si="78"/>
        <v>0</v>
      </c>
      <c r="BE498">
        <f t="shared" si="78"/>
        <v>1</v>
      </c>
      <c r="BF498">
        <f t="shared" si="78"/>
        <v>1</v>
      </c>
      <c r="BG498">
        <f t="shared" si="78"/>
        <v>0</v>
      </c>
      <c r="BH498">
        <f t="shared" si="78"/>
        <v>0</v>
      </c>
      <c r="BI498">
        <f t="shared" si="78"/>
        <v>1</v>
      </c>
      <c r="BJ498">
        <f t="shared" si="78"/>
        <v>0</v>
      </c>
      <c r="BK498">
        <f t="shared" si="78"/>
        <v>0</v>
      </c>
      <c r="BL498">
        <f t="shared" si="78"/>
        <v>0</v>
      </c>
      <c r="BM498">
        <f t="shared" si="78"/>
        <v>0</v>
      </c>
      <c r="BN498">
        <f t="shared" si="78"/>
        <v>0</v>
      </c>
      <c r="BO498">
        <f t="shared" si="78"/>
        <v>1</v>
      </c>
      <c r="BP498">
        <f t="shared" si="79"/>
        <v>0</v>
      </c>
      <c r="BQ498">
        <f t="shared" si="79"/>
        <v>0</v>
      </c>
      <c r="BR498">
        <f t="shared" si="79"/>
        <v>0</v>
      </c>
      <c r="BS498">
        <f t="shared" si="79"/>
        <v>0</v>
      </c>
      <c r="BT498">
        <f t="shared" si="79"/>
        <v>0</v>
      </c>
      <c r="BU498">
        <f t="shared" si="77"/>
        <v>0</v>
      </c>
      <c r="BV498">
        <f t="shared" si="77"/>
        <v>1</v>
      </c>
      <c r="BW498">
        <f t="shared" si="77"/>
        <v>0</v>
      </c>
      <c r="BX498">
        <f t="shared" si="77"/>
        <v>0</v>
      </c>
      <c r="BY498">
        <f t="shared" si="77"/>
        <v>0</v>
      </c>
      <c r="BZ498">
        <f t="shared" si="77"/>
        <v>0</v>
      </c>
      <c r="CA498">
        <f t="shared" si="77"/>
        <v>0</v>
      </c>
      <c r="CB498">
        <f t="shared" si="77"/>
        <v>0</v>
      </c>
    </row>
    <row r="499" spans="2:80" x14ac:dyDescent="0.2">
      <c r="B499">
        <v>240</v>
      </c>
      <c r="C499">
        <f t="shared" si="69"/>
        <v>1</v>
      </c>
      <c r="D499">
        <f t="shared" si="78"/>
        <v>1</v>
      </c>
      <c r="E499">
        <f t="shared" si="78"/>
        <v>0</v>
      </c>
      <c r="F499">
        <f t="shared" si="78"/>
        <v>0</v>
      </c>
      <c r="G499">
        <f t="shared" si="78"/>
        <v>0</v>
      </c>
      <c r="H499">
        <f t="shared" si="78"/>
        <v>1</v>
      </c>
      <c r="I499">
        <f t="shared" si="78"/>
        <v>0</v>
      </c>
      <c r="J499">
        <f t="shared" si="78"/>
        <v>0</v>
      </c>
      <c r="K499">
        <f t="shared" si="78"/>
        <v>0</v>
      </c>
      <c r="L499">
        <f t="shared" si="78"/>
        <v>0</v>
      </c>
      <c r="M499">
        <f t="shared" si="78"/>
        <v>0</v>
      </c>
      <c r="N499">
        <f t="shared" si="78"/>
        <v>0</v>
      </c>
      <c r="O499">
        <f t="shared" si="78"/>
        <v>0</v>
      </c>
      <c r="P499">
        <f t="shared" si="78"/>
        <v>0</v>
      </c>
      <c r="Q499">
        <f t="shared" si="78"/>
        <v>0</v>
      </c>
      <c r="R499">
        <f t="shared" si="78"/>
        <v>0</v>
      </c>
      <c r="S499">
        <f t="shared" si="78"/>
        <v>0</v>
      </c>
      <c r="T499">
        <f t="shared" si="78"/>
        <v>0</v>
      </c>
      <c r="U499">
        <f t="shared" si="78"/>
        <v>0</v>
      </c>
      <c r="V499">
        <f t="shared" si="78"/>
        <v>0</v>
      </c>
      <c r="W499">
        <f t="shared" si="78"/>
        <v>0</v>
      </c>
      <c r="X499">
        <f t="shared" si="78"/>
        <v>0</v>
      </c>
      <c r="Y499">
        <f t="shared" si="78"/>
        <v>0</v>
      </c>
      <c r="Z499">
        <f t="shared" si="78"/>
        <v>0</v>
      </c>
      <c r="AA499">
        <f t="shared" si="78"/>
        <v>0</v>
      </c>
      <c r="AB499">
        <f t="shared" si="78"/>
        <v>0</v>
      </c>
      <c r="AC499">
        <f t="shared" si="78"/>
        <v>1</v>
      </c>
      <c r="AD499">
        <f t="shared" si="78"/>
        <v>0</v>
      </c>
      <c r="AE499">
        <f t="shared" si="78"/>
        <v>1</v>
      </c>
      <c r="AF499">
        <f t="shared" si="78"/>
        <v>0</v>
      </c>
      <c r="AG499">
        <f t="shared" si="78"/>
        <v>1</v>
      </c>
      <c r="AH499">
        <f t="shared" si="78"/>
        <v>0</v>
      </c>
      <c r="AI499">
        <f t="shared" si="78"/>
        <v>0</v>
      </c>
      <c r="AJ499">
        <f t="shared" si="78"/>
        <v>0</v>
      </c>
      <c r="AK499">
        <f t="shared" si="78"/>
        <v>0</v>
      </c>
      <c r="AL499">
        <f t="shared" si="78"/>
        <v>0</v>
      </c>
      <c r="AM499">
        <f t="shared" si="78"/>
        <v>1</v>
      </c>
      <c r="AN499">
        <f t="shared" si="78"/>
        <v>0</v>
      </c>
      <c r="AO499">
        <f t="shared" si="78"/>
        <v>1</v>
      </c>
      <c r="AP499">
        <f t="shared" si="78"/>
        <v>0</v>
      </c>
      <c r="AQ499">
        <f t="shared" si="78"/>
        <v>0</v>
      </c>
      <c r="AR499">
        <f t="shared" si="78"/>
        <v>0</v>
      </c>
      <c r="AS499">
        <f t="shared" si="78"/>
        <v>0</v>
      </c>
      <c r="AT499">
        <f t="shared" si="78"/>
        <v>0</v>
      </c>
      <c r="AU499">
        <f t="shared" si="78"/>
        <v>1</v>
      </c>
      <c r="AV499">
        <f t="shared" si="78"/>
        <v>0</v>
      </c>
      <c r="AW499">
        <f t="shared" si="78"/>
        <v>0</v>
      </c>
      <c r="AX499">
        <f t="shared" si="78"/>
        <v>0</v>
      </c>
      <c r="AY499">
        <f t="shared" si="78"/>
        <v>0</v>
      </c>
      <c r="AZ499">
        <f t="shared" si="78"/>
        <v>0</v>
      </c>
      <c r="BA499">
        <f t="shared" si="78"/>
        <v>0</v>
      </c>
      <c r="BB499">
        <f t="shared" si="78"/>
        <v>0</v>
      </c>
      <c r="BC499">
        <f t="shared" si="78"/>
        <v>0</v>
      </c>
      <c r="BD499">
        <f t="shared" si="78"/>
        <v>0</v>
      </c>
      <c r="BE499">
        <f t="shared" si="78"/>
        <v>1</v>
      </c>
      <c r="BF499">
        <f t="shared" si="78"/>
        <v>0</v>
      </c>
      <c r="BG499">
        <f t="shared" si="78"/>
        <v>1</v>
      </c>
      <c r="BH499">
        <f t="shared" si="78"/>
        <v>0</v>
      </c>
      <c r="BI499">
        <f t="shared" si="78"/>
        <v>1</v>
      </c>
      <c r="BJ499">
        <f t="shared" si="78"/>
        <v>0</v>
      </c>
      <c r="BK499">
        <f t="shared" si="78"/>
        <v>0</v>
      </c>
      <c r="BL499">
        <f t="shared" si="78"/>
        <v>0</v>
      </c>
      <c r="BM499">
        <f t="shared" si="78"/>
        <v>0</v>
      </c>
      <c r="BN499">
        <f t="shared" si="78"/>
        <v>0</v>
      </c>
      <c r="BO499">
        <f t="shared" si="78"/>
        <v>1</v>
      </c>
      <c r="BP499">
        <f t="shared" si="79"/>
        <v>0</v>
      </c>
      <c r="BQ499">
        <f t="shared" si="79"/>
        <v>0</v>
      </c>
      <c r="BR499">
        <f t="shared" si="79"/>
        <v>0</v>
      </c>
      <c r="BS499">
        <f t="shared" si="79"/>
        <v>0</v>
      </c>
      <c r="BT499">
        <f t="shared" si="79"/>
        <v>0</v>
      </c>
      <c r="BU499">
        <f t="shared" si="77"/>
        <v>1</v>
      </c>
      <c r="BV499">
        <f t="shared" si="77"/>
        <v>1</v>
      </c>
      <c r="BW499">
        <f t="shared" si="77"/>
        <v>0</v>
      </c>
      <c r="BX499">
        <f t="shared" si="77"/>
        <v>0</v>
      </c>
      <c r="BY499">
        <f t="shared" si="77"/>
        <v>0</v>
      </c>
      <c r="BZ499">
        <f t="shared" si="77"/>
        <v>0</v>
      </c>
      <c r="CA499">
        <f t="shared" si="77"/>
        <v>0</v>
      </c>
      <c r="CB499">
        <f t="shared" si="77"/>
        <v>0</v>
      </c>
    </row>
    <row r="500" spans="2:80" x14ac:dyDescent="0.2">
      <c r="B500">
        <v>241</v>
      </c>
      <c r="C500">
        <f t="shared" si="69"/>
        <v>0</v>
      </c>
      <c r="D500">
        <f t="shared" si="78"/>
        <v>0</v>
      </c>
      <c r="E500">
        <f t="shared" si="78"/>
        <v>0</v>
      </c>
      <c r="F500">
        <f t="shared" si="78"/>
        <v>0</v>
      </c>
      <c r="G500">
        <f t="shared" si="78"/>
        <v>0</v>
      </c>
      <c r="H500">
        <f t="shared" si="78"/>
        <v>1</v>
      </c>
      <c r="I500">
        <f t="shared" si="78"/>
        <v>0</v>
      </c>
      <c r="J500">
        <f t="shared" si="78"/>
        <v>0</v>
      </c>
      <c r="K500">
        <f t="shared" si="78"/>
        <v>0</v>
      </c>
      <c r="L500">
        <f t="shared" si="78"/>
        <v>0</v>
      </c>
      <c r="M500">
        <f t="shared" si="78"/>
        <v>0</v>
      </c>
      <c r="N500">
        <f t="shared" si="78"/>
        <v>0</v>
      </c>
      <c r="O500">
        <f t="shared" si="78"/>
        <v>0</v>
      </c>
      <c r="P500">
        <f t="shared" si="78"/>
        <v>0</v>
      </c>
      <c r="Q500">
        <f t="shared" si="78"/>
        <v>0</v>
      </c>
      <c r="R500">
        <f t="shared" si="78"/>
        <v>1</v>
      </c>
      <c r="S500">
        <f t="shared" si="78"/>
        <v>0</v>
      </c>
      <c r="T500">
        <f t="shared" si="78"/>
        <v>0</v>
      </c>
      <c r="U500">
        <f t="shared" si="78"/>
        <v>0</v>
      </c>
      <c r="V500">
        <f t="shared" si="78"/>
        <v>0</v>
      </c>
      <c r="W500">
        <f t="shared" si="78"/>
        <v>0</v>
      </c>
      <c r="X500">
        <f t="shared" si="78"/>
        <v>1</v>
      </c>
      <c r="Y500">
        <f t="shared" si="78"/>
        <v>0</v>
      </c>
      <c r="Z500">
        <f t="shared" si="78"/>
        <v>1</v>
      </c>
      <c r="AA500">
        <f t="shared" si="78"/>
        <v>0</v>
      </c>
      <c r="AB500">
        <f t="shared" si="78"/>
        <v>1</v>
      </c>
      <c r="AC500">
        <f t="shared" si="78"/>
        <v>0</v>
      </c>
      <c r="AD500">
        <f t="shared" si="78"/>
        <v>0</v>
      </c>
      <c r="AE500">
        <f t="shared" si="78"/>
        <v>0</v>
      </c>
      <c r="AF500">
        <f t="shared" si="78"/>
        <v>0</v>
      </c>
      <c r="AG500">
        <f t="shared" si="78"/>
        <v>0</v>
      </c>
      <c r="AH500">
        <f t="shared" si="78"/>
        <v>0</v>
      </c>
      <c r="AI500">
        <f t="shared" si="78"/>
        <v>1</v>
      </c>
      <c r="AJ500">
        <f t="shared" si="78"/>
        <v>0</v>
      </c>
      <c r="AK500">
        <f t="shared" si="78"/>
        <v>1</v>
      </c>
      <c r="AL500">
        <f t="shared" si="78"/>
        <v>0</v>
      </c>
      <c r="AM500">
        <f t="shared" si="78"/>
        <v>1</v>
      </c>
      <c r="AN500">
        <f t="shared" si="78"/>
        <v>0</v>
      </c>
      <c r="AO500">
        <f t="shared" si="78"/>
        <v>0</v>
      </c>
      <c r="AP500">
        <f t="shared" si="78"/>
        <v>0</v>
      </c>
      <c r="AQ500">
        <f t="shared" si="78"/>
        <v>0</v>
      </c>
      <c r="AR500">
        <f t="shared" si="78"/>
        <v>1</v>
      </c>
      <c r="AS500">
        <f t="shared" si="78"/>
        <v>0</v>
      </c>
      <c r="AT500">
        <f t="shared" si="78"/>
        <v>0</v>
      </c>
      <c r="AU500">
        <f t="shared" si="78"/>
        <v>1</v>
      </c>
      <c r="AV500">
        <f t="shared" si="78"/>
        <v>0</v>
      </c>
      <c r="AW500">
        <f t="shared" si="78"/>
        <v>0</v>
      </c>
      <c r="AX500">
        <f t="shared" si="78"/>
        <v>0</v>
      </c>
      <c r="AY500">
        <f t="shared" si="78"/>
        <v>0</v>
      </c>
      <c r="AZ500">
        <f t="shared" si="78"/>
        <v>0</v>
      </c>
      <c r="BA500">
        <f t="shared" si="78"/>
        <v>0</v>
      </c>
      <c r="BB500">
        <f t="shared" si="78"/>
        <v>0</v>
      </c>
      <c r="BC500">
        <f t="shared" si="78"/>
        <v>0</v>
      </c>
      <c r="BD500">
        <f t="shared" si="78"/>
        <v>1</v>
      </c>
      <c r="BE500">
        <f t="shared" si="78"/>
        <v>0</v>
      </c>
      <c r="BF500">
        <f t="shared" si="78"/>
        <v>0</v>
      </c>
      <c r="BG500">
        <f t="shared" si="78"/>
        <v>0</v>
      </c>
      <c r="BH500">
        <f t="shared" si="78"/>
        <v>1</v>
      </c>
      <c r="BI500">
        <f t="shared" si="78"/>
        <v>0</v>
      </c>
      <c r="BJ500">
        <f t="shared" si="78"/>
        <v>0</v>
      </c>
      <c r="BK500">
        <f t="shared" si="78"/>
        <v>0</v>
      </c>
      <c r="BL500">
        <f t="shared" si="78"/>
        <v>0</v>
      </c>
      <c r="BM500">
        <f t="shared" si="78"/>
        <v>0</v>
      </c>
      <c r="BN500">
        <f t="shared" si="78"/>
        <v>0</v>
      </c>
      <c r="BO500">
        <f t="shared" si="78"/>
        <v>1</v>
      </c>
      <c r="BP500">
        <f t="shared" si="79"/>
        <v>0</v>
      </c>
      <c r="BQ500">
        <f t="shared" si="79"/>
        <v>0</v>
      </c>
      <c r="BR500">
        <f t="shared" si="79"/>
        <v>0</v>
      </c>
      <c r="BS500">
        <f t="shared" si="79"/>
        <v>0</v>
      </c>
      <c r="BT500">
        <f t="shared" si="79"/>
        <v>0</v>
      </c>
      <c r="BU500">
        <f t="shared" si="77"/>
        <v>0</v>
      </c>
      <c r="BV500">
        <f t="shared" si="77"/>
        <v>0</v>
      </c>
      <c r="BW500">
        <f t="shared" si="77"/>
        <v>0</v>
      </c>
      <c r="BX500">
        <f t="shared" si="77"/>
        <v>0</v>
      </c>
      <c r="BY500">
        <f t="shared" si="77"/>
        <v>0</v>
      </c>
      <c r="BZ500">
        <f t="shared" si="77"/>
        <v>0</v>
      </c>
      <c r="CA500">
        <f t="shared" si="77"/>
        <v>0</v>
      </c>
      <c r="CB500">
        <f t="shared" si="77"/>
        <v>0</v>
      </c>
    </row>
    <row r="501" spans="2:80" x14ac:dyDescent="0.2">
      <c r="B501">
        <v>242</v>
      </c>
      <c r="C501">
        <f t="shared" si="69"/>
        <v>0</v>
      </c>
      <c r="D501">
        <f t="shared" si="78"/>
        <v>0</v>
      </c>
      <c r="E501">
        <f t="shared" si="78"/>
        <v>0</v>
      </c>
      <c r="F501">
        <f t="shared" si="78"/>
        <v>0</v>
      </c>
      <c r="G501">
        <f t="shared" si="78"/>
        <v>0</v>
      </c>
      <c r="H501">
        <f t="shared" si="78"/>
        <v>1</v>
      </c>
      <c r="I501">
        <f t="shared" ref="D501:BO505" si="80">IF(I248&gt;0,1,0)</f>
        <v>0</v>
      </c>
      <c r="J501">
        <f t="shared" si="80"/>
        <v>0</v>
      </c>
      <c r="K501">
        <f t="shared" si="80"/>
        <v>0</v>
      </c>
      <c r="L501">
        <f t="shared" si="80"/>
        <v>0</v>
      </c>
      <c r="M501">
        <f t="shared" si="80"/>
        <v>0</v>
      </c>
      <c r="N501">
        <f t="shared" si="80"/>
        <v>0</v>
      </c>
      <c r="O501">
        <f t="shared" si="80"/>
        <v>1</v>
      </c>
      <c r="P501">
        <f t="shared" si="80"/>
        <v>1</v>
      </c>
      <c r="Q501">
        <f t="shared" si="80"/>
        <v>1</v>
      </c>
      <c r="R501">
        <f t="shared" si="80"/>
        <v>0</v>
      </c>
      <c r="S501">
        <f t="shared" si="78"/>
        <v>0</v>
      </c>
      <c r="T501">
        <f t="shared" si="78"/>
        <v>0</v>
      </c>
      <c r="U501">
        <f t="shared" si="78"/>
        <v>0</v>
      </c>
      <c r="V501">
        <f t="shared" si="78"/>
        <v>0</v>
      </c>
      <c r="W501">
        <f t="shared" si="78"/>
        <v>0</v>
      </c>
      <c r="X501">
        <f t="shared" si="78"/>
        <v>0</v>
      </c>
      <c r="Y501">
        <f t="shared" si="78"/>
        <v>0</v>
      </c>
      <c r="Z501">
        <f t="shared" si="78"/>
        <v>0</v>
      </c>
      <c r="AA501">
        <f t="shared" si="78"/>
        <v>0</v>
      </c>
      <c r="AB501">
        <f t="shared" si="78"/>
        <v>0</v>
      </c>
      <c r="AC501">
        <f t="shared" si="78"/>
        <v>0</v>
      </c>
      <c r="AD501">
        <f t="shared" si="78"/>
        <v>0</v>
      </c>
      <c r="AE501">
        <f t="shared" si="78"/>
        <v>0</v>
      </c>
      <c r="AF501">
        <f t="shared" si="78"/>
        <v>0</v>
      </c>
      <c r="AG501">
        <f t="shared" si="78"/>
        <v>0</v>
      </c>
      <c r="AH501">
        <f t="shared" si="78"/>
        <v>0</v>
      </c>
      <c r="AI501">
        <f t="shared" si="78"/>
        <v>1</v>
      </c>
      <c r="AJ501">
        <f t="shared" si="78"/>
        <v>0</v>
      </c>
      <c r="AK501">
        <f t="shared" si="78"/>
        <v>1</v>
      </c>
      <c r="AL501">
        <f t="shared" si="78"/>
        <v>0</v>
      </c>
      <c r="AM501">
        <f t="shared" si="78"/>
        <v>1</v>
      </c>
      <c r="AN501">
        <f t="shared" si="78"/>
        <v>0</v>
      </c>
      <c r="AO501">
        <f t="shared" si="78"/>
        <v>0</v>
      </c>
      <c r="AP501">
        <f t="shared" si="78"/>
        <v>0</v>
      </c>
      <c r="AQ501">
        <f t="shared" si="78"/>
        <v>0</v>
      </c>
      <c r="AR501">
        <f t="shared" si="78"/>
        <v>0</v>
      </c>
      <c r="AS501">
        <f t="shared" si="78"/>
        <v>0</v>
      </c>
      <c r="AT501">
        <f t="shared" si="78"/>
        <v>0</v>
      </c>
      <c r="AU501">
        <f t="shared" si="78"/>
        <v>1</v>
      </c>
      <c r="AV501">
        <f t="shared" si="78"/>
        <v>0</v>
      </c>
      <c r="AW501">
        <f t="shared" si="78"/>
        <v>0</v>
      </c>
      <c r="AX501">
        <f t="shared" si="78"/>
        <v>0</v>
      </c>
      <c r="AY501">
        <f t="shared" si="78"/>
        <v>0</v>
      </c>
      <c r="AZ501">
        <f t="shared" si="78"/>
        <v>0</v>
      </c>
      <c r="BA501">
        <f t="shared" si="78"/>
        <v>0</v>
      </c>
      <c r="BB501">
        <f t="shared" si="78"/>
        <v>0</v>
      </c>
      <c r="BC501">
        <f t="shared" si="78"/>
        <v>0</v>
      </c>
      <c r="BD501">
        <f t="shared" si="78"/>
        <v>0</v>
      </c>
      <c r="BE501">
        <f t="shared" si="78"/>
        <v>0</v>
      </c>
      <c r="BF501">
        <f t="shared" si="78"/>
        <v>1</v>
      </c>
      <c r="BG501">
        <f t="shared" si="78"/>
        <v>0</v>
      </c>
      <c r="BH501">
        <f t="shared" si="78"/>
        <v>1</v>
      </c>
      <c r="BI501">
        <f t="shared" si="78"/>
        <v>0</v>
      </c>
      <c r="BJ501">
        <f t="shared" si="78"/>
        <v>0</v>
      </c>
      <c r="BK501">
        <f t="shared" si="78"/>
        <v>0</v>
      </c>
      <c r="BL501">
        <f t="shared" si="78"/>
        <v>1</v>
      </c>
      <c r="BM501">
        <f t="shared" si="78"/>
        <v>0</v>
      </c>
      <c r="BN501">
        <f t="shared" si="78"/>
        <v>0</v>
      </c>
      <c r="BO501">
        <f t="shared" ref="BO501:BT504" si="81">IF(BO248&gt;0,1,0)</f>
        <v>1</v>
      </c>
      <c r="BP501">
        <f t="shared" si="81"/>
        <v>0</v>
      </c>
      <c r="BQ501">
        <f t="shared" si="81"/>
        <v>0</v>
      </c>
      <c r="BR501">
        <f t="shared" si="81"/>
        <v>1</v>
      </c>
      <c r="BS501">
        <f t="shared" si="81"/>
        <v>0</v>
      </c>
      <c r="BT501">
        <f t="shared" si="81"/>
        <v>0</v>
      </c>
      <c r="BU501">
        <f t="shared" si="77"/>
        <v>0</v>
      </c>
      <c r="BV501">
        <f t="shared" si="77"/>
        <v>0</v>
      </c>
      <c r="BW501">
        <f t="shared" si="77"/>
        <v>0</v>
      </c>
      <c r="BX501">
        <f t="shared" si="77"/>
        <v>0</v>
      </c>
      <c r="BY501">
        <f t="shared" si="77"/>
        <v>1</v>
      </c>
      <c r="BZ501">
        <f t="shared" si="77"/>
        <v>0</v>
      </c>
      <c r="CA501">
        <f t="shared" si="77"/>
        <v>0</v>
      </c>
      <c r="CB501">
        <f t="shared" si="77"/>
        <v>0</v>
      </c>
    </row>
    <row r="502" spans="2:80" x14ac:dyDescent="0.2">
      <c r="B502">
        <v>243</v>
      </c>
      <c r="C502">
        <f t="shared" si="69"/>
        <v>1</v>
      </c>
      <c r="D502">
        <f t="shared" si="80"/>
        <v>0</v>
      </c>
      <c r="E502">
        <f t="shared" si="80"/>
        <v>0</v>
      </c>
      <c r="F502">
        <f t="shared" si="80"/>
        <v>0</v>
      </c>
      <c r="G502">
        <f t="shared" si="80"/>
        <v>0</v>
      </c>
      <c r="H502">
        <f t="shared" si="80"/>
        <v>1</v>
      </c>
      <c r="I502">
        <f t="shared" si="80"/>
        <v>0</v>
      </c>
      <c r="J502">
        <f t="shared" si="80"/>
        <v>0</v>
      </c>
      <c r="K502">
        <f t="shared" si="80"/>
        <v>0</v>
      </c>
      <c r="L502">
        <f t="shared" si="80"/>
        <v>0</v>
      </c>
      <c r="M502">
        <f t="shared" si="80"/>
        <v>0</v>
      </c>
      <c r="N502">
        <f t="shared" si="80"/>
        <v>0</v>
      </c>
      <c r="O502">
        <f t="shared" si="80"/>
        <v>1</v>
      </c>
      <c r="P502">
        <f t="shared" si="80"/>
        <v>1</v>
      </c>
      <c r="Q502">
        <f t="shared" si="80"/>
        <v>0</v>
      </c>
      <c r="R502">
        <f t="shared" si="80"/>
        <v>0</v>
      </c>
      <c r="S502">
        <f t="shared" si="80"/>
        <v>0</v>
      </c>
      <c r="T502">
        <f t="shared" si="80"/>
        <v>0</v>
      </c>
      <c r="U502">
        <f t="shared" si="80"/>
        <v>0</v>
      </c>
      <c r="V502">
        <f t="shared" si="80"/>
        <v>0</v>
      </c>
      <c r="W502">
        <f t="shared" si="80"/>
        <v>0</v>
      </c>
      <c r="X502">
        <f t="shared" si="80"/>
        <v>0</v>
      </c>
      <c r="Y502">
        <f t="shared" si="80"/>
        <v>0</v>
      </c>
      <c r="Z502">
        <f t="shared" si="80"/>
        <v>0</v>
      </c>
      <c r="AA502">
        <f t="shared" si="80"/>
        <v>0</v>
      </c>
      <c r="AB502">
        <f t="shared" si="80"/>
        <v>0</v>
      </c>
      <c r="AC502">
        <f t="shared" si="80"/>
        <v>0</v>
      </c>
      <c r="AD502">
        <f t="shared" si="80"/>
        <v>0</v>
      </c>
      <c r="AE502">
        <f t="shared" si="80"/>
        <v>0</v>
      </c>
      <c r="AF502">
        <f t="shared" si="80"/>
        <v>0</v>
      </c>
      <c r="AG502">
        <f t="shared" si="80"/>
        <v>0</v>
      </c>
      <c r="AH502">
        <f t="shared" si="80"/>
        <v>1</v>
      </c>
      <c r="AI502">
        <f t="shared" si="80"/>
        <v>0</v>
      </c>
      <c r="AJ502">
        <f t="shared" si="80"/>
        <v>0</v>
      </c>
      <c r="AK502">
        <f t="shared" si="80"/>
        <v>0</v>
      </c>
      <c r="AL502">
        <f t="shared" si="80"/>
        <v>0</v>
      </c>
      <c r="AM502">
        <f t="shared" si="80"/>
        <v>1</v>
      </c>
      <c r="AN502">
        <f t="shared" si="80"/>
        <v>0</v>
      </c>
      <c r="AO502">
        <f t="shared" si="80"/>
        <v>0</v>
      </c>
      <c r="AP502">
        <f t="shared" si="80"/>
        <v>1</v>
      </c>
      <c r="AQ502">
        <f t="shared" si="80"/>
        <v>0</v>
      </c>
      <c r="AR502">
        <f t="shared" si="80"/>
        <v>0</v>
      </c>
      <c r="AS502">
        <f t="shared" si="80"/>
        <v>0</v>
      </c>
      <c r="AT502">
        <f t="shared" si="80"/>
        <v>0</v>
      </c>
      <c r="AU502">
        <f t="shared" si="80"/>
        <v>1</v>
      </c>
      <c r="AV502">
        <f t="shared" si="80"/>
        <v>0</v>
      </c>
      <c r="AW502">
        <f t="shared" si="80"/>
        <v>0</v>
      </c>
      <c r="AX502">
        <f t="shared" si="80"/>
        <v>0</v>
      </c>
      <c r="AY502">
        <f t="shared" si="80"/>
        <v>0</v>
      </c>
      <c r="AZ502">
        <f t="shared" si="80"/>
        <v>0</v>
      </c>
      <c r="BA502">
        <f t="shared" si="80"/>
        <v>0</v>
      </c>
      <c r="BB502">
        <f t="shared" si="80"/>
        <v>0</v>
      </c>
      <c r="BC502">
        <f t="shared" si="80"/>
        <v>0</v>
      </c>
      <c r="BD502">
        <f t="shared" si="80"/>
        <v>0</v>
      </c>
      <c r="BE502">
        <f t="shared" si="80"/>
        <v>0</v>
      </c>
      <c r="BF502">
        <f t="shared" si="80"/>
        <v>0</v>
      </c>
      <c r="BG502">
        <f t="shared" si="80"/>
        <v>0</v>
      </c>
      <c r="BH502">
        <f t="shared" si="80"/>
        <v>0</v>
      </c>
      <c r="BI502">
        <f t="shared" si="80"/>
        <v>0</v>
      </c>
      <c r="BJ502">
        <f t="shared" si="80"/>
        <v>0</v>
      </c>
      <c r="BK502">
        <f t="shared" si="80"/>
        <v>0</v>
      </c>
      <c r="BL502">
        <f t="shared" si="80"/>
        <v>1</v>
      </c>
      <c r="BM502">
        <f t="shared" si="80"/>
        <v>0</v>
      </c>
      <c r="BN502">
        <f t="shared" si="80"/>
        <v>0</v>
      </c>
      <c r="BO502">
        <f t="shared" si="80"/>
        <v>1</v>
      </c>
      <c r="BP502">
        <f t="shared" si="81"/>
        <v>0</v>
      </c>
      <c r="BQ502">
        <f t="shared" si="81"/>
        <v>0</v>
      </c>
      <c r="BR502">
        <f t="shared" si="81"/>
        <v>0</v>
      </c>
      <c r="BS502">
        <f t="shared" si="81"/>
        <v>0</v>
      </c>
      <c r="BT502">
        <f t="shared" si="81"/>
        <v>0</v>
      </c>
      <c r="BU502">
        <f t="shared" si="77"/>
        <v>0</v>
      </c>
      <c r="BV502">
        <f t="shared" si="77"/>
        <v>0</v>
      </c>
      <c r="BW502">
        <f t="shared" si="77"/>
        <v>0</v>
      </c>
      <c r="BX502">
        <f t="shared" si="77"/>
        <v>0</v>
      </c>
      <c r="BY502">
        <f t="shared" si="77"/>
        <v>0</v>
      </c>
      <c r="BZ502">
        <f t="shared" si="77"/>
        <v>0</v>
      </c>
      <c r="CA502">
        <f t="shared" si="77"/>
        <v>0</v>
      </c>
      <c r="CB502">
        <f t="shared" si="77"/>
        <v>0</v>
      </c>
    </row>
    <row r="503" spans="2:80" x14ac:dyDescent="0.2">
      <c r="B503">
        <v>244</v>
      </c>
      <c r="C503">
        <f t="shared" si="69"/>
        <v>1</v>
      </c>
      <c r="D503">
        <f t="shared" si="80"/>
        <v>0</v>
      </c>
      <c r="E503">
        <f t="shared" si="80"/>
        <v>0</v>
      </c>
      <c r="F503">
        <f t="shared" si="80"/>
        <v>0</v>
      </c>
      <c r="G503">
        <f t="shared" si="80"/>
        <v>0</v>
      </c>
      <c r="H503">
        <f t="shared" si="80"/>
        <v>1</v>
      </c>
      <c r="I503">
        <f t="shared" si="80"/>
        <v>0</v>
      </c>
      <c r="J503">
        <f t="shared" si="80"/>
        <v>0</v>
      </c>
      <c r="K503">
        <f t="shared" si="80"/>
        <v>0</v>
      </c>
      <c r="L503">
        <f t="shared" si="80"/>
        <v>0</v>
      </c>
      <c r="M503">
        <f t="shared" si="80"/>
        <v>0</v>
      </c>
      <c r="N503">
        <f t="shared" si="80"/>
        <v>0</v>
      </c>
      <c r="O503">
        <f t="shared" si="80"/>
        <v>0</v>
      </c>
      <c r="P503">
        <f t="shared" si="80"/>
        <v>0</v>
      </c>
      <c r="Q503">
        <f t="shared" si="80"/>
        <v>0</v>
      </c>
      <c r="R503">
        <f t="shared" si="80"/>
        <v>0</v>
      </c>
      <c r="S503">
        <f t="shared" si="80"/>
        <v>0</v>
      </c>
      <c r="T503">
        <f t="shared" si="80"/>
        <v>0</v>
      </c>
      <c r="U503">
        <f t="shared" si="80"/>
        <v>0</v>
      </c>
      <c r="V503">
        <f t="shared" si="80"/>
        <v>0</v>
      </c>
      <c r="W503">
        <f t="shared" si="80"/>
        <v>0</v>
      </c>
      <c r="X503">
        <f t="shared" si="80"/>
        <v>1</v>
      </c>
      <c r="Y503">
        <f t="shared" si="80"/>
        <v>0</v>
      </c>
      <c r="Z503">
        <f t="shared" si="80"/>
        <v>0</v>
      </c>
      <c r="AA503">
        <f t="shared" si="80"/>
        <v>0</v>
      </c>
      <c r="AB503">
        <f t="shared" si="80"/>
        <v>1</v>
      </c>
      <c r="AC503">
        <f t="shared" si="80"/>
        <v>0</v>
      </c>
      <c r="AD503">
        <f t="shared" si="80"/>
        <v>0</v>
      </c>
      <c r="AE503">
        <f t="shared" si="80"/>
        <v>0</v>
      </c>
      <c r="AF503">
        <f t="shared" si="80"/>
        <v>0</v>
      </c>
      <c r="AG503">
        <f t="shared" si="80"/>
        <v>0</v>
      </c>
      <c r="AH503">
        <f t="shared" si="80"/>
        <v>0</v>
      </c>
      <c r="AI503">
        <f t="shared" si="80"/>
        <v>0</v>
      </c>
      <c r="AJ503">
        <f t="shared" si="80"/>
        <v>0</v>
      </c>
      <c r="AK503">
        <f t="shared" si="80"/>
        <v>0</v>
      </c>
      <c r="AL503">
        <f t="shared" si="80"/>
        <v>0</v>
      </c>
      <c r="AM503">
        <f t="shared" si="80"/>
        <v>1</v>
      </c>
      <c r="AN503">
        <f t="shared" si="80"/>
        <v>0</v>
      </c>
      <c r="AO503">
        <f t="shared" si="80"/>
        <v>1</v>
      </c>
      <c r="AP503">
        <f t="shared" si="80"/>
        <v>0</v>
      </c>
      <c r="AQ503">
        <f t="shared" si="80"/>
        <v>0</v>
      </c>
      <c r="AR503">
        <f t="shared" si="80"/>
        <v>0</v>
      </c>
      <c r="AS503">
        <f t="shared" si="80"/>
        <v>0</v>
      </c>
      <c r="AT503">
        <f t="shared" si="80"/>
        <v>0</v>
      </c>
      <c r="AU503">
        <f t="shared" si="80"/>
        <v>1</v>
      </c>
      <c r="AV503">
        <f t="shared" si="80"/>
        <v>0</v>
      </c>
      <c r="AW503">
        <f t="shared" si="80"/>
        <v>0</v>
      </c>
      <c r="AX503">
        <f t="shared" si="80"/>
        <v>0</v>
      </c>
      <c r="AY503">
        <f t="shared" si="80"/>
        <v>0</v>
      </c>
      <c r="AZ503">
        <f t="shared" si="80"/>
        <v>0</v>
      </c>
      <c r="BA503">
        <f t="shared" si="80"/>
        <v>0</v>
      </c>
      <c r="BB503">
        <f t="shared" si="80"/>
        <v>0</v>
      </c>
      <c r="BC503">
        <f t="shared" si="80"/>
        <v>0</v>
      </c>
      <c r="BD503">
        <f t="shared" si="80"/>
        <v>0</v>
      </c>
      <c r="BE503">
        <f t="shared" si="80"/>
        <v>1</v>
      </c>
      <c r="BF503">
        <f t="shared" si="80"/>
        <v>0</v>
      </c>
      <c r="BG503">
        <f t="shared" si="80"/>
        <v>0</v>
      </c>
      <c r="BH503">
        <f t="shared" si="80"/>
        <v>1</v>
      </c>
      <c r="BI503">
        <f t="shared" si="80"/>
        <v>0</v>
      </c>
      <c r="BJ503">
        <f t="shared" si="80"/>
        <v>0</v>
      </c>
      <c r="BK503">
        <f t="shared" si="80"/>
        <v>0</v>
      </c>
      <c r="BL503">
        <f t="shared" si="80"/>
        <v>0</v>
      </c>
      <c r="BM503">
        <f t="shared" si="80"/>
        <v>0</v>
      </c>
      <c r="BN503">
        <f t="shared" si="80"/>
        <v>0</v>
      </c>
      <c r="BO503">
        <f t="shared" si="80"/>
        <v>1</v>
      </c>
      <c r="BP503">
        <f t="shared" si="81"/>
        <v>1</v>
      </c>
      <c r="BQ503">
        <f t="shared" si="81"/>
        <v>0</v>
      </c>
      <c r="BR503">
        <f t="shared" si="81"/>
        <v>1</v>
      </c>
      <c r="BS503">
        <f t="shared" si="81"/>
        <v>1</v>
      </c>
      <c r="BT503">
        <f t="shared" si="81"/>
        <v>1</v>
      </c>
      <c r="BU503">
        <f t="shared" si="77"/>
        <v>1</v>
      </c>
      <c r="BV503">
        <f t="shared" si="77"/>
        <v>0</v>
      </c>
      <c r="BW503">
        <f t="shared" si="77"/>
        <v>0</v>
      </c>
      <c r="BX503">
        <f t="shared" si="77"/>
        <v>0</v>
      </c>
      <c r="BY503">
        <f t="shared" si="77"/>
        <v>0</v>
      </c>
      <c r="BZ503">
        <f t="shared" si="77"/>
        <v>0</v>
      </c>
      <c r="CA503">
        <f t="shared" si="77"/>
        <v>0</v>
      </c>
      <c r="CB503">
        <f t="shared" si="77"/>
        <v>0</v>
      </c>
    </row>
    <row r="504" spans="2:80" x14ac:dyDescent="0.2">
      <c r="B504">
        <v>245</v>
      </c>
      <c r="C504">
        <f t="shared" si="69"/>
        <v>0</v>
      </c>
      <c r="D504">
        <f t="shared" si="80"/>
        <v>0</v>
      </c>
      <c r="E504">
        <f t="shared" si="80"/>
        <v>0</v>
      </c>
      <c r="F504">
        <f t="shared" si="80"/>
        <v>1</v>
      </c>
      <c r="G504">
        <f t="shared" si="80"/>
        <v>0</v>
      </c>
      <c r="H504">
        <f t="shared" si="80"/>
        <v>1</v>
      </c>
      <c r="I504">
        <f t="shared" si="80"/>
        <v>0</v>
      </c>
      <c r="J504">
        <f t="shared" si="80"/>
        <v>0</v>
      </c>
      <c r="K504">
        <f t="shared" si="80"/>
        <v>0</v>
      </c>
      <c r="L504">
        <f t="shared" si="80"/>
        <v>0</v>
      </c>
      <c r="M504">
        <f t="shared" si="80"/>
        <v>0</v>
      </c>
      <c r="N504">
        <f t="shared" si="80"/>
        <v>0</v>
      </c>
      <c r="O504">
        <f t="shared" si="80"/>
        <v>0</v>
      </c>
      <c r="P504">
        <f t="shared" si="80"/>
        <v>0</v>
      </c>
      <c r="Q504">
        <f t="shared" si="80"/>
        <v>0</v>
      </c>
      <c r="R504">
        <f t="shared" si="80"/>
        <v>0</v>
      </c>
      <c r="S504">
        <f t="shared" si="80"/>
        <v>0</v>
      </c>
      <c r="T504">
        <f t="shared" si="80"/>
        <v>0</v>
      </c>
      <c r="U504">
        <f t="shared" si="80"/>
        <v>0</v>
      </c>
      <c r="V504">
        <f t="shared" si="80"/>
        <v>0</v>
      </c>
      <c r="W504">
        <f t="shared" si="80"/>
        <v>0</v>
      </c>
      <c r="X504">
        <f t="shared" si="80"/>
        <v>0</v>
      </c>
      <c r="Y504">
        <f t="shared" si="80"/>
        <v>0</v>
      </c>
      <c r="Z504">
        <f t="shared" si="80"/>
        <v>0</v>
      </c>
      <c r="AA504">
        <f t="shared" si="80"/>
        <v>0</v>
      </c>
      <c r="AB504">
        <f t="shared" si="80"/>
        <v>0</v>
      </c>
      <c r="AC504">
        <f t="shared" si="80"/>
        <v>0</v>
      </c>
      <c r="AD504">
        <f t="shared" si="80"/>
        <v>0</v>
      </c>
      <c r="AE504">
        <f t="shared" si="80"/>
        <v>0</v>
      </c>
      <c r="AF504">
        <f t="shared" si="80"/>
        <v>0</v>
      </c>
      <c r="AG504">
        <f t="shared" si="80"/>
        <v>0</v>
      </c>
      <c r="AH504">
        <f t="shared" si="80"/>
        <v>0</v>
      </c>
      <c r="AI504">
        <f t="shared" si="80"/>
        <v>0</v>
      </c>
      <c r="AJ504">
        <f t="shared" si="80"/>
        <v>0</v>
      </c>
      <c r="AK504">
        <f t="shared" si="80"/>
        <v>0</v>
      </c>
      <c r="AL504">
        <f t="shared" si="80"/>
        <v>0</v>
      </c>
      <c r="AM504">
        <f t="shared" si="80"/>
        <v>0</v>
      </c>
      <c r="AN504">
        <f t="shared" si="80"/>
        <v>0</v>
      </c>
      <c r="AO504">
        <f t="shared" si="80"/>
        <v>0</v>
      </c>
      <c r="AP504">
        <f t="shared" si="80"/>
        <v>0</v>
      </c>
      <c r="AQ504">
        <f t="shared" si="80"/>
        <v>0</v>
      </c>
      <c r="AR504">
        <f t="shared" si="80"/>
        <v>0</v>
      </c>
      <c r="AS504">
        <f t="shared" si="80"/>
        <v>0</v>
      </c>
      <c r="AT504">
        <f t="shared" si="80"/>
        <v>0</v>
      </c>
      <c r="AU504">
        <f t="shared" si="80"/>
        <v>0</v>
      </c>
      <c r="AV504">
        <f t="shared" si="80"/>
        <v>0</v>
      </c>
      <c r="AW504">
        <f t="shared" si="80"/>
        <v>0</v>
      </c>
      <c r="AX504">
        <f t="shared" si="80"/>
        <v>0</v>
      </c>
      <c r="AY504">
        <f t="shared" si="80"/>
        <v>0</v>
      </c>
      <c r="AZ504">
        <f t="shared" si="80"/>
        <v>0</v>
      </c>
      <c r="BA504">
        <f t="shared" si="80"/>
        <v>0</v>
      </c>
      <c r="BB504">
        <f t="shared" si="80"/>
        <v>0</v>
      </c>
      <c r="BC504">
        <f t="shared" si="80"/>
        <v>0</v>
      </c>
      <c r="BD504">
        <f t="shared" si="80"/>
        <v>0</v>
      </c>
      <c r="BE504">
        <f t="shared" si="80"/>
        <v>0</v>
      </c>
      <c r="BF504">
        <f t="shared" si="80"/>
        <v>0</v>
      </c>
      <c r="BG504">
        <f t="shared" si="80"/>
        <v>0</v>
      </c>
      <c r="BH504">
        <f t="shared" si="80"/>
        <v>0</v>
      </c>
      <c r="BI504">
        <f t="shared" si="80"/>
        <v>0</v>
      </c>
      <c r="BJ504">
        <f t="shared" si="80"/>
        <v>0</v>
      </c>
      <c r="BK504">
        <f t="shared" si="80"/>
        <v>0</v>
      </c>
      <c r="BL504">
        <f t="shared" si="80"/>
        <v>0</v>
      </c>
      <c r="BM504">
        <f t="shared" si="80"/>
        <v>0</v>
      </c>
      <c r="BN504">
        <f t="shared" si="80"/>
        <v>0</v>
      </c>
      <c r="BO504">
        <f t="shared" si="80"/>
        <v>0</v>
      </c>
      <c r="BP504">
        <f t="shared" si="81"/>
        <v>0</v>
      </c>
      <c r="BQ504">
        <f t="shared" si="81"/>
        <v>0</v>
      </c>
      <c r="BR504">
        <f t="shared" si="81"/>
        <v>0</v>
      </c>
      <c r="BS504">
        <f t="shared" si="81"/>
        <v>0</v>
      </c>
      <c r="BT504">
        <f t="shared" si="81"/>
        <v>0</v>
      </c>
      <c r="BU504">
        <f t="shared" si="77"/>
        <v>0</v>
      </c>
      <c r="BV504">
        <f t="shared" si="77"/>
        <v>0</v>
      </c>
      <c r="BW504">
        <f t="shared" si="77"/>
        <v>0</v>
      </c>
      <c r="BX504">
        <f t="shared" si="77"/>
        <v>0</v>
      </c>
      <c r="BY504">
        <f t="shared" si="77"/>
        <v>0</v>
      </c>
      <c r="BZ504">
        <f t="shared" si="77"/>
        <v>0</v>
      </c>
      <c r="CA504">
        <f t="shared" si="77"/>
        <v>0</v>
      </c>
      <c r="CB504">
        <f t="shared" si="77"/>
        <v>0</v>
      </c>
    </row>
    <row r="505" spans="2:80" x14ac:dyDescent="0.2">
      <c r="B505">
        <v>246</v>
      </c>
      <c r="C505">
        <f t="shared" si="69"/>
        <v>1</v>
      </c>
      <c r="D505">
        <f t="shared" si="80"/>
        <v>0</v>
      </c>
      <c r="E505">
        <f t="shared" si="80"/>
        <v>0</v>
      </c>
      <c r="F505">
        <f t="shared" si="80"/>
        <v>1</v>
      </c>
      <c r="G505">
        <f t="shared" si="80"/>
        <v>0</v>
      </c>
      <c r="H505">
        <f t="shared" si="80"/>
        <v>1</v>
      </c>
      <c r="I505">
        <f t="shared" ref="D505:BO509" si="82">IF(I252&gt;0,1,0)</f>
        <v>0</v>
      </c>
      <c r="J505">
        <f t="shared" si="82"/>
        <v>0</v>
      </c>
      <c r="K505">
        <f t="shared" si="82"/>
        <v>0</v>
      </c>
      <c r="L505">
        <f t="shared" si="82"/>
        <v>0</v>
      </c>
      <c r="M505">
        <f t="shared" si="82"/>
        <v>0</v>
      </c>
      <c r="N505">
        <f t="shared" si="82"/>
        <v>0</v>
      </c>
      <c r="O505">
        <f t="shared" si="82"/>
        <v>0</v>
      </c>
      <c r="P505">
        <f t="shared" si="82"/>
        <v>0</v>
      </c>
      <c r="Q505">
        <f t="shared" si="82"/>
        <v>0</v>
      </c>
      <c r="R505">
        <f t="shared" si="82"/>
        <v>0</v>
      </c>
      <c r="S505">
        <f t="shared" si="80"/>
        <v>1</v>
      </c>
      <c r="T505">
        <f t="shared" si="80"/>
        <v>0</v>
      </c>
      <c r="U505">
        <f t="shared" si="80"/>
        <v>0</v>
      </c>
      <c r="V505">
        <f t="shared" si="80"/>
        <v>0</v>
      </c>
      <c r="W505">
        <f t="shared" si="80"/>
        <v>0</v>
      </c>
      <c r="X505">
        <f t="shared" si="80"/>
        <v>0</v>
      </c>
      <c r="Y505">
        <f t="shared" si="80"/>
        <v>0</v>
      </c>
      <c r="Z505">
        <f t="shared" si="80"/>
        <v>0</v>
      </c>
      <c r="AA505">
        <f t="shared" si="80"/>
        <v>0</v>
      </c>
      <c r="AB505">
        <f t="shared" si="80"/>
        <v>1</v>
      </c>
      <c r="AC505">
        <f t="shared" si="80"/>
        <v>0</v>
      </c>
      <c r="AD505">
        <f t="shared" si="80"/>
        <v>0</v>
      </c>
      <c r="AE505">
        <f t="shared" si="80"/>
        <v>0</v>
      </c>
      <c r="AF505">
        <f t="shared" si="80"/>
        <v>0</v>
      </c>
      <c r="AG505">
        <f t="shared" si="80"/>
        <v>0</v>
      </c>
      <c r="AH505">
        <f t="shared" si="80"/>
        <v>1</v>
      </c>
      <c r="AI505">
        <f t="shared" si="80"/>
        <v>0</v>
      </c>
      <c r="AJ505">
        <f t="shared" si="80"/>
        <v>0</v>
      </c>
      <c r="AK505">
        <f t="shared" si="80"/>
        <v>0</v>
      </c>
      <c r="AL505">
        <f t="shared" si="80"/>
        <v>0</v>
      </c>
      <c r="AM505">
        <f t="shared" si="80"/>
        <v>1</v>
      </c>
      <c r="AN505">
        <f t="shared" si="80"/>
        <v>0</v>
      </c>
      <c r="AO505">
        <f t="shared" si="80"/>
        <v>1</v>
      </c>
      <c r="AP505">
        <f t="shared" si="80"/>
        <v>0</v>
      </c>
      <c r="AQ505">
        <f t="shared" si="80"/>
        <v>0</v>
      </c>
      <c r="AR505">
        <f t="shared" si="80"/>
        <v>0</v>
      </c>
      <c r="AS505">
        <f t="shared" si="80"/>
        <v>0</v>
      </c>
      <c r="AT505">
        <f t="shared" si="80"/>
        <v>0</v>
      </c>
      <c r="AU505">
        <f t="shared" si="80"/>
        <v>1</v>
      </c>
      <c r="AV505">
        <f t="shared" si="80"/>
        <v>0</v>
      </c>
      <c r="AW505">
        <f t="shared" si="80"/>
        <v>0</v>
      </c>
      <c r="AX505">
        <f t="shared" si="80"/>
        <v>0</v>
      </c>
      <c r="AY505">
        <f t="shared" si="80"/>
        <v>0</v>
      </c>
      <c r="AZ505">
        <f t="shared" si="80"/>
        <v>0</v>
      </c>
      <c r="BA505">
        <f t="shared" si="80"/>
        <v>0</v>
      </c>
      <c r="BB505">
        <f t="shared" si="80"/>
        <v>0</v>
      </c>
      <c r="BC505">
        <f t="shared" si="80"/>
        <v>0</v>
      </c>
      <c r="BD505">
        <f t="shared" si="80"/>
        <v>0</v>
      </c>
      <c r="BE505">
        <f t="shared" si="80"/>
        <v>0</v>
      </c>
      <c r="BF505">
        <f t="shared" si="80"/>
        <v>0</v>
      </c>
      <c r="BG505">
        <f t="shared" si="80"/>
        <v>0</v>
      </c>
      <c r="BH505">
        <f t="shared" si="80"/>
        <v>0</v>
      </c>
      <c r="BI505">
        <f t="shared" si="80"/>
        <v>1</v>
      </c>
      <c r="BJ505">
        <f t="shared" si="80"/>
        <v>0</v>
      </c>
      <c r="BK505">
        <f t="shared" si="80"/>
        <v>0</v>
      </c>
      <c r="BL505">
        <f t="shared" si="80"/>
        <v>0</v>
      </c>
      <c r="BM505">
        <f t="shared" si="80"/>
        <v>0</v>
      </c>
      <c r="BN505">
        <f t="shared" si="80"/>
        <v>0</v>
      </c>
      <c r="BO505">
        <f t="shared" ref="BO505:BT508" si="83">IF(BO252&gt;0,1,0)</f>
        <v>1</v>
      </c>
      <c r="BP505">
        <f t="shared" si="83"/>
        <v>0</v>
      </c>
      <c r="BQ505">
        <f t="shared" si="83"/>
        <v>0</v>
      </c>
      <c r="BR505">
        <f t="shared" si="83"/>
        <v>0</v>
      </c>
      <c r="BS505">
        <f t="shared" si="83"/>
        <v>0</v>
      </c>
      <c r="BT505">
        <f t="shared" si="83"/>
        <v>0</v>
      </c>
      <c r="BU505">
        <f t="shared" si="77"/>
        <v>0</v>
      </c>
      <c r="BV505">
        <f t="shared" si="77"/>
        <v>0</v>
      </c>
      <c r="BW505">
        <f t="shared" si="77"/>
        <v>0</v>
      </c>
      <c r="BX505">
        <f t="shared" si="77"/>
        <v>0</v>
      </c>
      <c r="BY505">
        <f t="shared" si="77"/>
        <v>0</v>
      </c>
      <c r="BZ505">
        <f t="shared" si="77"/>
        <v>0</v>
      </c>
      <c r="CA505">
        <f t="shared" si="77"/>
        <v>0</v>
      </c>
      <c r="CB505">
        <f t="shared" si="77"/>
        <v>0</v>
      </c>
    </row>
    <row r="506" spans="2:80" x14ac:dyDescent="0.2">
      <c r="B506">
        <v>247</v>
      </c>
      <c r="C506">
        <f t="shared" si="69"/>
        <v>0</v>
      </c>
      <c r="D506">
        <f t="shared" si="82"/>
        <v>0</v>
      </c>
      <c r="E506">
        <f t="shared" si="82"/>
        <v>0</v>
      </c>
      <c r="F506">
        <f t="shared" si="82"/>
        <v>0</v>
      </c>
      <c r="G506">
        <f t="shared" si="82"/>
        <v>0</v>
      </c>
      <c r="H506">
        <f t="shared" si="82"/>
        <v>1</v>
      </c>
      <c r="I506">
        <f t="shared" si="82"/>
        <v>0</v>
      </c>
      <c r="J506">
        <f t="shared" si="82"/>
        <v>0</v>
      </c>
      <c r="K506">
        <f t="shared" si="82"/>
        <v>0</v>
      </c>
      <c r="L506">
        <f t="shared" si="82"/>
        <v>0</v>
      </c>
      <c r="M506">
        <f t="shared" si="82"/>
        <v>0</v>
      </c>
      <c r="N506">
        <f t="shared" si="82"/>
        <v>0</v>
      </c>
      <c r="O506">
        <f t="shared" si="82"/>
        <v>0</v>
      </c>
      <c r="P506">
        <f t="shared" si="82"/>
        <v>0</v>
      </c>
      <c r="Q506">
        <f t="shared" si="82"/>
        <v>0</v>
      </c>
      <c r="R506">
        <f t="shared" si="82"/>
        <v>0</v>
      </c>
      <c r="S506">
        <f t="shared" si="82"/>
        <v>1</v>
      </c>
      <c r="T506">
        <f t="shared" si="82"/>
        <v>0</v>
      </c>
      <c r="U506">
        <f t="shared" si="82"/>
        <v>0</v>
      </c>
      <c r="V506">
        <f t="shared" si="82"/>
        <v>0</v>
      </c>
      <c r="W506">
        <f t="shared" si="82"/>
        <v>0</v>
      </c>
      <c r="X506">
        <f t="shared" si="82"/>
        <v>0</v>
      </c>
      <c r="Y506">
        <f t="shared" si="82"/>
        <v>0</v>
      </c>
      <c r="Z506">
        <f t="shared" si="82"/>
        <v>0</v>
      </c>
      <c r="AA506">
        <f t="shared" si="82"/>
        <v>0</v>
      </c>
      <c r="AB506">
        <f t="shared" si="82"/>
        <v>1</v>
      </c>
      <c r="AC506">
        <f t="shared" si="82"/>
        <v>0</v>
      </c>
      <c r="AD506">
        <f t="shared" si="82"/>
        <v>0</v>
      </c>
      <c r="AE506">
        <f t="shared" si="82"/>
        <v>1</v>
      </c>
      <c r="AF506">
        <f t="shared" si="82"/>
        <v>0</v>
      </c>
      <c r="AG506">
        <f t="shared" si="82"/>
        <v>0</v>
      </c>
      <c r="AH506">
        <f t="shared" si="82"/>
        <v>0</v>
      </c>
      <c r="AI506">
        <f t="shared" si="82"/>
        <v>1</v>
      </c>
      <c r="AJ506">
        <f t="shared" si="82"/>
        <v>0</v>
      </c>
      <c r="AK506">
        <f t="shared" si="82"/>
        <v>0</v>
      </c>
      <c r="AL506">
        <f t="shared" si="82"/>
        <v>0</v>
      </c>
      <c r="AM506">
        <f t="shared" si="82"/>
        <v>1</v>
      </c>
      <c r="AN506">
        <f t="shared" si="82"/>
        <v>0</v>
      </c>
      <c r="AO506">
        <f t="shared" si="82"/>
        <v>0</v>
      </c>
      <c r="AP506">
        <f t="shared" si="82"/>
        <v>0</v>
      </c>
      <c r="AQ506">
        <f t="shared" si="82"/>
        <v>0</v>
      </c>
      <c r="AR506">
        <f t="shared" si="82"/>
        <v>0</v>
      </c>
      <c r="AS506">
        <f t="shared" si="82"/>
        <v>0</v>
      </c>
      <c r="AT506">
        <f t="shared" si="82"/>
        <v>0</v>
      </c>
      <c r="AU506">
        <f t="shared" si="82"/>
        <v>1</v>
      </c>
      <c r="AV506">
        <f t="shared" si="82"/>
        <v>0</v>
      </c>
      <c r="AW506">
        <f t="shared" si="82"/>
        <v>0</v>
      </c>
      <c r="AX506">
        <f t="shared" si="82"/>
        <v>0</v>
      </c>
      <c r="AY506">
        <f t="shared" si="82"/>
        <v>0</v>
      </c>
      <c r="AZ506">
        <f t="shared" si="82"/>
        <v>0</v>
      </c>
      <c r="BA506">
        <f t="shared" si="82"/>
        <v>0</v>
      </c>
      <c r="BB506">
        <f t="shared" si="82"/>
        <v>0</v>
      </c>
      <c r="BC506">
        <f t="shared" si="82"/>
        <v>0</v>
      </c>
      <c r="BD506">
        <f t="shared" si="82"/>
        <v>0</v>
      </c>
      <c r="BE506">
        <f t="shared" si="82"/>
        <v>1</v>
      </c>
      <c r="BF506">
        <f t="shared" si="82"/>
        <v>0</v>
      </c>
      <c r="BG506">
        <f t="shared" si="82"/>
        <v>0</v>
      </c>
      <c r="BH506">
        <f t="shared" si="82"/>
        <v>0</v>
      </c>
      <c r="BI506">
        <f t="shared" si="82"/>
        <v>0</v>
      </c>
      <c r="BJ506">
        <f t="shared" si="82"/>
        <v>0</v>
      </c>
      <c r="BK506">
        <f t="shared" si="82"/>
        <v>0</v>
      </c>
      <c r="BL506">
        <f t="shared" si="82"/>
        <v>0</v>
      </c>
      <c r="BM506">
        <f t="shared" si="82"/>
        <v>0</v>
      </c>
      <c r="BN506">
        <f t="shared" si="82"/>
        <v>0</v>
      </c>
      <c r="BO506">
        <f t="shared" si="82"/>
        <v>1</v>
      </c>
      <c r="BP506">
        <f t="shared" si="83"/>
        <v>0</v>
      </c>
      <c r="BQ506">
        <f t="shared" si="83"/>
        <v>0</v>
      </c>
      <c r="BR506">
        <f t="shared" si="83"/>
        <v>0</v>
      </c>
      <c r="BS506">
        <f t="shared" si="83"/>
        <v>0</v>
      </c>
      <c r="BT506">
        <f t="shared" si="83"/>
        <v>0</v>
      </c>
      <c r="BU506">
        <f t="shared" si="77"/>
        <v>0</v>
      </c>
      <c r="BV506">
        <f t="shared" si="77"/>
        <v>0</v>
      </c>
      <c r="BW506">
        <f t="shared" si="77"/>
        <v>0</v>
      </c>
      <c r="BX506">
        <f t="shared" si="77"/>
        <v>0</v>
      </c>
      <c r="BY506">
        <f t="shared" si="77"/>
        <v>0</v>
      </c>
      <c r="BZ506">
        <f t="shared" si="77"/>
        <v>0</v>
      </c>
      <c r="CA506">
        <f t="shared" si="77"/>
        <v>0</v>
      </c>
      <c r="CB506">
        <f t="shared" si="77"/>
        <v>0</v>
      </c>
    </row>
    <row r="507" spans="2:80" x14ac:dyDescent="0.2">
      <c r="B507">
        <v>248</v>
      </c>
      <c r="C507">
        <f t="shared" si="69"/>
        <v>0</v>
      </c>
      <c r="D507">
        <f t="shared" si="82"/>
        <v>0</v>
      </c>
      <c r="E507">
        <f t="shared" si="82"/>
        <v>0</v>
      </c>
      <c r="F507">
        <f t="shared" si="82"/>
        <v>1</v>
      </c>
      <c r="G507">
        <f t="shared" si="82"/>
        <v>0</v>
      </c>
      <c r="H507">
        <f t="shared" si="82"/>
        <v>1</v>
      </c>
      <c r="I507">
        <f t="shared" si="82"/>
        <v>0</v>
      </c>
      <c r="J507">
        <f t="shared" si="82"/>
        <v>1</v>
      </c>
      <c r="K507">
        <f t="shared" si="82"/>
        <v>0</v>
      </c>
      <c r="L507">
        <f t="shared" si="82"/>
        <v>1</v>
      </c>
      <c r="M507">
        <f t="shared" si="82"/>
        <v>0</v>
      </c>
      <c r="N507">
        <f t="shared" si="82"/>
        <v>0</v>
      </c>
      <c r="O507">
        <f t="shared" si="82"/>
        <v>0</v>
      </c>
      <c r="P507">
        <f t="shared" si="82"/>
        <v>0</v>
      </c>
      <c r="Q507">
        <f t="shared" si="82"/>
        <v>0</v>
      </c>
      <c r="R507">
        <f t="shared" si="82"/>
        <v>0</v>
      </c>
      <c r="S507">
        <f t="shared" si="82"/>
        <v>1</v>
      </c>
      <c r="T507">
        <f t="shared" si="82"/>
        <v>0</v>
      </c>
      <c r="U507">
        <f t="shared" si="82"/>
        <v>0</v>
      </c>
      <c r="V507">
        <f t="shared" si="82"/>
        <v>1</v>
      </c>
      <c r="W507">
        <f t="shared" si="82"/>
        <v>0</v>
      </c>
      <c r="X507">
        <f t="shared" si="82"/>
        <v>0</v>
      </c>
      <c r="Y507">
        <f t="shared" si="82"/>
        <v>1</v>
      </c>
      <c r="Z507">
        <f t="shared" si="82"/>
        <v>0</v>
      </c>
      <c r="AA507">
        <f t="shared" si="82"/>
        <v>0</v>
      </c>
      <c r="AB507">
        <f t="shared" si="82"/>
        <v>1</v>
      </c>
      <c r="AC507">
        <f t="shared" si="82"/>
        <v>0</v>
      </c>
      <c r="AD507">
        <f t="shared" si="82"/>
        <v>0</v>
      </c>
      <c r="AE507">
        <f t="shared" si="82"/>
        <v>0</v>
      </c>
      <c r="AF507">
        <f t="shared" si="82"/>
        <v>0</v>
      </c>
      <c r="AG507">
        <f t="shared" si="82"/>
        <v>0</v>
      </c>
      <c r="AH507">
        <f t="shared" si="82"/>
        <v>0</v>
      </c>
      <c r="AI507">
        <f t="shared" si="82"/>
        <v>1</v>
      </c>
      <c r="AJ507">
        <f t="shared" si="82"/>
        <v>0</v>
      </c>
      <c r="AK507">
        <f t="shared" si="82"/>
        <v>0</v>
      </c>
      <c r="AL507">
        <f t="shared" si="82"/>
        <v>0</v>
      </c>
      <c r="AM507">
        <f t="shared" si="82"/>
        <v>1</v>
      </c>
      <c r="AN507">
        <f t="shared" si="82"/>
        <v>0</v>
      </c>
      <c r="AO507">
        <f t="shared" si="82"/>
        <v>0</v>
      </c>
      <c r="AP507">
        <f t="shared" si="82"/>
        <v>0</v>
      </c>
      <c r="AQ507">
        <f t="shared" si="82"/>
        <v>0</v>
      </c>
      <c r="AR507">
        <f t="shared" si="82"/>
        <v>0</v>
      </c>
      <c r="AS507">
        <f t="shared" si="82"/>
        <v>0</v>
      </c>
      <c r="AT507">
        <f t="shared" si="82"/>
        <v>0</v>
      </c>
      <c r="AU507">
        <f t="shared" si="82"/>
        <v>1</v>
      </c>
      <c r="AV507">
        <f t="shared" si="82"/>
        <v>0</v>
      </c>
      <c r="AW507">
        <f t="shared" si="82"/>
        <v>0</v>
      </c>
      <c r="AX507">
        <f t="shared" si="82"/>
        <v>0</v>
      </c>
      <c r="AY507">
        <f t="shared" si="82"/>
        <v>0</v>
      </c>
      <c r="AZ507">
        <f t="shared" si="82"/>
        <v>0</v>
      </c>
      <c r="BA507">
        <f t="shared" si="82"/>
        <v>0</v>
      </c>
      <c r="BB507">
        <f t="shared" si="82"/>
        <v>0</v>
      </c>
      <c r="BC507">
        <f t="shared" si="82"/>
        <v>0</v>
      </c>
      <c r="BD507">
        <f t="shared" si="82"/>
        <v>0</v>
      </c>
      <c r="BE507">
        <f t="shared" si="82"/>
        <v>0</v>
      </c>
      <c r="BF507">
        <f t="shared" si="82"/>
        <v>1</v>
      </c>
      <c r="BG507">
        <f t="shared" si="82"/>
        <v>0</v>
      </c>
      <c r="BH507">
        <f t="shared" si="82"/>
        <v>0</v>
      </c>
      <c r="BI507">
        <f t="shared" si="82"/>
        <v>1</v>
      </c>
      <c r="BJ507">
        <f t="shared" si="82"/>
        <v>0</v>
      </c>
      <c r="BK507">
        <f t="shared" si="82"/>
        <v>0</v>
      </c>
      <c r="BL507">
        <f t="shared" si="82"/>
        <v>0</v>
      </c>
      <c r="BM507">
        <f t="shared" si="82"/>
        <v>0</v>
      </c>
      <c r="BN507">
        <f t="shared" si="82"/>
        <v>1</v>
      </c>
      <c r="BO507">
        <f t="shared" si="82"/>
        <v>1</v>
      </c>
      <c r="BP507">
        <f t="shared" si="83"/>
        <v>0</v>
      </c>
      <c r="BQ507">
        <f t="shared" si="83"/>
        <v>0</v>
      </c>
      <c r="BR507">
        <f t="shared" si="83"/>
        <v>0</v>
      </c>
      <c r="BS507">
        <f t="shared" si="83"/>
        <v>0</v>
      </c>
      <c r="BT507">
        <f t="shared" si="83"/>
        <v>0</v>
      </c>
      <c r="BU507">
        <f t="shared" si="77"/>
        <v>0</v>
      </c>
      <c r="BV507">
        <f t="shared" si="77"/>
        <v>0</v>
      </c>
      <c r="BW507">
        <f t="shared" si="77"/>
        <v>0</v>
      </c>
      <c r="BX507">
        <f t="shared" si="77"/>
        <v>0</v>
      </c>
      <c r="BY507">
        <f t="shared" si="77"/>
        <v>0</v>
      </c>
      <c r="BZ507">
        <f t="shared" si="77"/>
        <v>0</v>
      </c>
      <c r="CA507">
        <f t="shared" si="77"/>
        <v>0</v>
      </c>
      <c r="CB507">
        <f t="shared" si="77"/>
        <v>0</v>
      </c>
    </row>
    <row r="508" spans="2:80" x14ac:dyDescent="0.2">
      <c r="B508">
        <v>249</v>
      </c>
      <c r="C508">
        <f t="shared" si="69"/>
        <v>0</v>
      </c>
      <c r="D508">
        <f t="shared" si="82"/>
        <v>0</v>
      </c>
      <c r="E508">
        <f t="shared" si="82"/>
        <v>1</v>
      </c>
      <c r="F508">
        <f t="shared" si="82"/>
        <v>0</v>
      </c>
      <c r="G508">
        <f t="shared" si="82"/>
        <v>0</v>
      </c>
      <c r="H508">
        <f t="shared" si="82"/>
        <v>1</v>
      </c>
      <c r="I508">
        <f t="shared" si="82"/>
        <v>0</v>
      </c>
      <c r="J508">
        <f t="shared" si="82"/>
        <v>0</v>
      </c>
      <c r="K508">
        <f t="shared" si="82"/>
        <v>0</v>
      </c>
      <c r="L508">
        <f t="shared" si="82"/>
        <v>1</v>
      </c>
      <c r="M508">
        <f t="shared" si="82"/>
        <v>0</v>
      </c>
      <c r="N508">
        <f t="shared" si="82"/>
        <v>0</v>
      </c>
      <c r="O508">
        <f t="shared" si="82"/>
        <v>0</v>
      </c>
      <c r="P508">
        <f t="shared" si="82"/>
        <v>0</v>
      </c>
      <c r="Q508">
        <f t="shared" si="82"/>
        <v>0</v>
      </c>
      <c r="R508">
        <f t="shared" si="82"/>
        <v>0</v>
      </c>
      <c r="S508">
        <f t="shared" si="82"/>
        <v>0</v>
      </c>
      <c r="T508">
        <f t="shared" si="82"/>
        <v>0</v>
      </c>
      <c r="U508">
        <f t="shared" si="82"/>
        <v>0</v>
      </c>
      <c r="V508">
        <f t="shared" si="82"/>
        <v>0</v>
      </c>
      <c r="W508">
        <f t="shared" si="82"/>
        <v>0</v>
      </c>
      <c r="X508">
        <f t="shared" si="82"/>
        <v>0</v>
      </c>
      <c r="Y508">
        <f t="shared" si="82"/>
        <v>0</v>
      </c>
      <c r="Z508">
        <f t="shared" si="82"/>
        <v>0</v>
      </c>
      <c r="AA508">
        <f t="shared" si="82"/>
        <v>0</v>
      </c>
      <c r="AB508">
        <f t="shared" si="82"/>
        <v>1</v>
      </c>
      <c r="AC508">
        <f t="shared" si="82"/>
        <v>0</v>
      </c>
      <c r="AD508">
        <f t="shared" si="82"/>
        <v>0</v>
      </c>
      <c r="AE508">
        <f t="shared" si="82"/>
        <v>0</v>
      </c>
      <c r="AF508">
        <f t="shared" si="82"/>
        <v>0</v>
      </c>
      <c r="AG508">
        <f t="shared" si="82"/>
        <v>0</v>
      </c>
      <c r="AH508">
        <f t="shared" si="82"/>
        <v>1</v>
      </c>
      <c r="AI508">
        <f t="shared" si="82"/>
        <v>1</v>
      </c>
      <c r="AJ508">
        <f t="shared" si="82"/>
        <v>1</v>
      </c>
      <c r="AK508">
        <f t="shared" si="82"/>
        <v>0</v>
      </c>
      <c r="AL508">
        <f t="shared" si="82"/>
        <v>0</v>
      </c>
      <c r="AM508">
        <f t="shared" si="82"/>
        <v>1</v>
      </c>
      <c r="AN508">
        <f t="shared" si="82"/>
        <v>0</v>
      </c>
      <c r="AO508">
        <f t="shared" si="82"/>
        <v>1</v>
      </c>
      <c r="AP508">
        <f t="shared" si="82"/>
        <v>0</v>
      </c>
      <c r="AQ508">
        <f t="shared" si="82"/>
        <v>0</v>
      </c>
      <c r="AR508">
        <f t="shared" si="82"/>
        <v>1</v>
      </c>
      <c r="AS508">
        <f t="shared" si="82"/>
        <v>0</v>
      </c>
      <c r="AT508">
        <f t="shared" si="82"/>
        <v>0</v>
      </c>
      <c r="AU508">
        <f t="shared" si="82"/>
        <v>1</v>
      </c>
      <c r="AV508">
        <f t="shared" si="82"/>
        <v>0</v>
      </c>
      <c r="AW508">
        <f t="shared" si="82"/>
        <v>0</v>
      </c>
      <c r="AX508">
        <f t="shared" si="82"/>
        <v>0</v>
      </c>
      <c r="AY508">
        <f t="shared" si="82"/>
        <v>0</v>
      </c>
      <c r="AZ508">
        <f t="shared" si="82"/>
        <v>0</v>
      </c>
      <c r="BA508">
        <f t="shared" si="82"/>
        <v>0</v>
      </c>
      <c r="BB508">
        <f t="shared" si="82"/>
        <v>0</v>
      </c>
      <c r="BC508">
        <f t="shared" si="82"/>
        <v>0</v>
      </c>
      <c r="BD508">
        <f t="shared" si="82"/>
        <v>0</v>
      </c>
      <c r="BE508">
        <f t="shared" si="82"/>
        <v>1</v>
      </c>
      <c r="BF508">
        <f t="shared" si="82"/>
        <v>0</v>
      </c>
      <c r="BG508">
        <f t="shared" si="82"/>
        <v>0</v>
      </c>
      <c r="BH508">
        <f t="shared" si="82"/>
        <v>0</v>
      </c>
      <c r="BI508">
        <f t="shared" si="82"/>
        <v>1</v>
      </c>
      <c r="BJ508">
        <f t="shared" si="82"/>
        <v>0</v>
      </c>
      <c r="BK508">
        <f t="shared" si="82"/>
        <v>0</v>
      </c>
      <c r="BL508">
        <f t="shared" si="82"/>
        <v>0</v>
      </c>
      <c r="BM508">
        <f t="shared" si="82"/>
        <v>0</v>
      </c>
      <c r="BN508">
        <f t="shared" si="82"/>
        <v>0</v>
      </c>
      <c r="BO508">
        <f t="shared" si="82"/>
        <v>1</v>
      </c>
      <c r="BP508">
        <f t="shared" si="83"/>
        <v>0</v>
      </c>
      <c r="BQ508">
        <f t="shared" si="83"/>
        <v>0</v>
      </c>
      <c r="BR508">
        <f t="shared" si="83"/>
        <v>0</v>
      </c>
      <c r="BS508">
        <f t="shared" si="83"/>
        <v>0</v>
      </c>
      <c r="BT508">
        <f t="shared" si="83"/>
        <v>0</v>
      </c>
      <c r="BU508">
        <f t="shared" si="77"/>
        <v>0</v>
      </c>
      <c r="BV508">
        <f t="shared" si="77"/>
        <v>0</v>
      </c>
      <c r="BW508">
        <f t="shared" si="77"/>
        <v>0</v>
      </c>
      <c r="BX508">
        <f t="shared" si="77"/>
        <v>0</v>
      </c>
      <c r="BY508">
        <f t="shared" si="77"/>
        <v>0</v>
      </c>
      <c r="BZ508">
        <f t="shared" si="77"/>
        <v>0</v>
      </c>
      <c r="CA508">
        <f t="shared" si="77"/>
        <v>0</v>
      </c>
      <c r="CB508">
        <f t="shared" si="77"/>
        <v>0</v>
      </c>
    </row>
    <row r="509" spans="2:80" x14ac:dyDescent="0.2">
      <c r="B509">
        <v>250</v>
      </c>
      <c r="C509">
        <f t="shared" si="69"/>
        <v>0</v>
      </c>
      <c r="D509">
        <f t="shared" si="82"/>
        <v>0</v>
      </c>
      <c r="E509">
        <f t="shared" si="82"/>
        <v>0</v>
      </c>
      <c r="F509">
        <f t="shared" si="82"/>
        <v>0</v>
      </c>
      <c r="G509">
        <f t="shared" si="82"/>
        <v>0</v>
      </c>
      <c r="H509">
        <f t="shared" si="82"/>
        <v>1</v>
      </c>
      <c r="I509">
        <f t="shared" ref="D509:BO513" si="84">IF(I256&gt;0,1,0)</f>
        <v>0</v>
      </c>
      <c r="J509">
        <f t="shared" si="84"/>
        <v>0</v>
      </c>
      <c r="K509">
        <f t="shared" si="84"/>
        <v>1</v>
      </c>
      <c r="L509">
        <f t="shared" si="84"/>
        <v>1</v>
      </c>
      <c r="M509">
        <f t="shared" si="84"/>
        <v>0</v>
      </c>
      <c r="N509">
        <f t="shared" si="84"/>
        <v>0</v>
      </c>
      <c r="O509">
        <f t="shared" si="84"/>
        <v>0</v>
      </c>
      <c r="P509">
        <f t="shared" si="84"/>
        <v>0</v>
      </c>
      <c r="Q509">
        <f t="shared" si="84"/>
        <v>0</v>
      </c>
      <c r="R509">
        <f t="shared" si="84"/>
        <v>0</v>
      </c>
      <c r="S509">
        <f t="shared" si="82"/>
        <v>0</v>
      </c>
      <c r="T509">
        <f t="shared" si="82"/>
        <v>0</v>
      </c>
      <c r="U509">
        <f t="shared" si="82"/>
        <v>0</v>
      </c>
      <c r="V509">
        <f t="shared" si="82"/>
        <v>0</v>
      </c>
      <c r="W509">
        <f t="shared" si="82"/>
        <v>0</v>
      </c>
      <c r="X509">
        <f t="shared" si="82"/>
        <v>0</v>
      </c>
      <c r="Y509">
        <f t="shared" si="82"/>
        <v>0</v>
      </c>
      <c r="Z509">
        <f t="shared" si="82"/>
        <v>0</v>
      </c>
      <c r="AA509">
        <f t="shared" si="82"/>
        <v>0</v>
      </c>
      <c r="AB509">
        <f t="shared" si="82"/>
        <v>1</v>
      </c>
      <c r="AC509">
        <f t="shared" si="82"/>
        <v>1</v>
      </c>
      <c r="AD509">
        <f t="shared" si="82"/>
        <v>0</v>
      </c>
      <c r="AE509">
        <f t="shared" si="82"/>
        <v>1</v>
      </c>
      <c r="AF509">
        <f t="shared" si="82"/>
        <v>0</v>
      </c>
      <c r="AG509">
        <f t="shared" si="82"/>
        <v>1</v>
      </c>
      <c r="AH509">
        <f t="shared" si="82"/>
        <v>1</v>
      </c>
      <c r="AI509">
        <f t="shared" si="82"/>
        <v>1</v>
      </c>
      <c r="AJ509">
        <f t="shared" si="82"/>
        <v>0</v>
      </c>
      <c r="AK509">
        <f t="shared" si="82"/>
        <v>0</v>
      </c>
      <c r="AL509">
        <f t="shared" si="82"/>
        <v>0</v>
      </c>
      <c r="AM509">
        <f t="shared" si="82"/>
        <v>1</v>
      </c>
      <c r="AN509">
        <f t="shared" si="82"/>
        <v>0</v>
      </c>
      <c r="AO509">
        <f t="shared" si="82"/>
        <v>1</v>
      </c>
      <c r="AP509">
        <f t="shared" si="82"/>
        <v>0</v>
      </c>
      <c r="AQ509">
        <f t="shared" si="82"/>
        <v>0</v>
      </c>
      <c r="AR509">
        <f t="shared" si="82"/>
        <v>1</v>
      </c>
      <c r="AS509">
        <f t="shared" si="82"/>
        <v>0</v>
      </c>
      <c r="AT509">
        <f t="shared" si="82"/>
        <v>0</v>
      </c>
      <c r="AU509">
        <f t="shared" si="82"/>
        <v>0</v>
      </c>
      <c r="AV509">
        <f t="shared" si="82"/>
        <v>0</v>
      </c>
      <c r="AW509">
        <f t="shared" si="82"/>
        <v>1</v>
      </c>
      <c r="AX509">
        <f t="shared" si="82"/>
        <v>0</v>
      </c>
      <c r="AY509">
        <f t="shared" si="82"/>
        <v>0</v>
      </c>
      <c r="AZ509">
        <f t="shared" si="82"/>
        <v>0</v>
      </c>
      <c r="BA509">
        <f t="shared" si="82"/>
        <v>0</v>
      </c>
      <c r="BB509">
        <f t="shared" si="82"/>
        <v>0</v>
      </c>
      <c r="BC509">
        <f t="shared" si="82"/>
        <v>0</v>
      </c>
      <c r="BD509">
        <f t="shared" si="82"/>
        <v>0</v>
      </c>
      <c r="BE509">
        <f t="shared" si="82"/>
        <v>1</v>
      </c>
      <c r="BF509">
        <f t="shared" si="82"/>
        <v>1</v>
      </c>
      <c r="BG509">
        <f t="shared" si="82"/>
        <v>0</v>
      </c>
      <c r="BH509">
        <f t="shared" si="82"/>
        <v>0</v>
      </c>
      <c r="BI509">
        <f t="shared" si="82"/>
        <v>1</v>
      </c>
      <c r="BJ509">
        <f t="shared" si="82"/>
        <v>0</v>
      </c>
      <c r="BK509">
        <f t="shared" si="82"/>
        <v>0</v>
      </c>
      <c r="BL509">
        <f t="shared" si="82"/>
        <v>0</v>
      </c>
      <c r="BM509">
        <f t="shared" si="82"/>
        <v>0</v>
      </c>
      <c r="BN509">
        <f t="shared" si="82"/>
        <v>0</v>
      </c>
      <c r="BO509">
        <f t="shared" ref="BO509:CB524" si="85">IF(BO256&gt;0,1,0)</f>
        <v>1</v>
      </c>
      <c r="BP509">
        <f t="shared" si="85"/>
        <v>0</v>
      </c>
      <c r="BQ509">
        <f t="shared" si="85"/>
        <v>0</v>
      </c>
      <c r="BR509">
        <f t="shared" si="85"/>
        <v>0</v>
      </c>
      <c r="BS509">
        <f t="shared" si="85"/>
        <v>0</v>
      </c>
      <c r="BT509">
        <f t="shared" si="85"/>
        <v>0</v>
      </c>
      <c r="BU509">
        <f t="shared" si="85"/>
        <v>0</v>
      </c>
      <c r="BV509">
        <f t="shared" si="85"/>
        <v>0</v>
      </c>
      <c r="BW509">
        <f t="shared" si="85"/>
        <v>0</v>
      </c>
      <c r="BX509">
        <f t="shared" si="85"/>
        <v>0</v>
      </c>
      <c r="BY509">
        <f t="shared" si="85"/>
        <v>0</v>
      </c>
      <c r="BZ509">
        <f t="shared" si="85"/>
        <v>0</v>
      </c>
      <c r="CA509">
        <f t="shared" si="85"/>
        <v>0</v>
      </c>
      <c r="CB509">
        <f t="shared" si="85"/>
        <v>0</v>
      </c>
    </row>
    <row r="510" spans="2:80" x14ac:dyDescent="0.2">
      <c r="B510">
        <v>251</v>
      </c>
      <c r="C510">
        <f t="shared" si="69"/>
        <v>0</v>
      </c>
      <c r="D510">
        <f t="shared" si="84"/>
        <v>0</v>
      </c>
      <c r="E510">
        <f t="shared" si="84"/>
        <v>0</v>
      </c>
      <c r="F510">
        <f t="shared" si="84"/>
        <v>0</v>
      </c>
      <c r="G510">
        <f t="shared" si="84"/>
        <v>0</v>
      </c>
      <c r="H510">
        <f t="shared" si="84"/>
        <v>1</v>
      </c>
      <c r="I510">
        <f t="shared" si="84"/>
        <v>0</v>
      </c>
      <c r="J510">
        <f t="shared" si="84"/>
        <v>0</v>
      </c>
      <c r="K510">
        <f t="shared" si="84"/>
        <v>0</v>
      </c>
      <c r="L510">
        <f t="shared" si="84"/>
        <v>1</v>
      </c>
      <c r="M510">
        <f t="shared" si="84"/>
        <v>0</v>
      </c>
      <c r="N510">
        <f t="shared" si="84"/>
        <v>0</v>
      </c>
      <c r="O510">
        <f t="shared" si="84"/>
        <v>0</v>
      </c>
      <c r="P510">
        <f t="shared" si="84"/>
        <v>0</v>
      </c>
      <c r="Q510">
        <f t="shared" si="84"/>
        <v>0</v>
      </c>
      <c r="R510">
        <f t="shared" si="84"/>
        <v>0</v>
      </c>
      <c r="S510">
        <f t="shared" si="84"/>
        <v>0</v>
      </c>
      <c r="T510">
        <f t="shared" si="84"/>
        <v>0</v>
      </c>
      <c r="U510">
        <f t="shared" si="84"/>
        <v>0</v>
      </c>
      <c r="V510">
        <f t="shared" si="84"/>
        <v>0</v>
      </c>
      <c r="W510">
        <f t="shared" si="84"/>
        <v>0</v>
      </c>
      <c r="X510">
        <f t="shared" si="84"/>
        <v>0</v>
      </c>
      <c r="Y510">
        <f t="shared" si="84"/>
        <v>0</v>
      </c>
      <c r="Z510">
        <f t="shared" si="84"/>
        <v>0</v>
      </c>
      <c r="AA510">
        <f t="shared" si="84"/>
        <v>0</v>
      </c>
      <c r="AB510">
        <f t="shared" si="84"/>
        <v>0</v>
      </c>
      <c r="AC510">
        <f t="shared" si="84"/>
        <v>0</v>
      </c>
      <c r="AD510">
        <f t="shared" si="84"/>
        <v>0</v>
      </c>
      <c r="AE510">
        <f t="shared" si="84"/>
        <v>1</v>
      </c>
      <c r="AF510">
        <f t="shared" si="84"/>
        <v>0</v>
      </c>
      <c r="AG510">
        <f t="shared" si="84"/>
        <v>0</v>
      </c>
      <c r="AH510">
        <f t="shared" si="84"/>
        <v>1</v>
      </c>
      <c r="AI510">
        <f t="shared" si="84"/>
        <v>1</v>
      </c>
      <c r="AJ510">
        <f t="shared" si="84"/>
        <v>0</v>
      </c>
      <c r="AK510">
        <f t="shared" si="84"/>
        <v>0</v>
      </c>
      <c r="AL510">
        <f t="shared" si="84"/>
        <v>0</v>
      </c>
      <c r="AM510">
        <f t="shared" si="84"/>
        <v>1</v>
      </c>
      <c r="AN510">
        <f t="shared" si="84"/>
        <v>0</v>
      </c>
      <c r="AO510">
        <f t="shared" si="84"/>
        <v>1</v>
      </c>
      <c r="AP510">
        <f t="shared" si="84"/>
        <v>0</v>
      </c>
      <c r="AQ510">
        <f t="shared" si="84"/>
        <v>0</v>
      </c>
      <c r="AR510">
        <f t="shared" si="84"/>
        <v>0</v>
      </c>
      <c r="AS510">
        <f t="shared" si="84"/>
        <v>0</v>
      </c>
      <c r="AT510">
        <f t="shared" si="84"/>
        <v>0</v>
      </c>
      <c r="AU510">
        <f t="shared" si="84"/>
        <v>0</v>
      </c>
      <c r="AV510">
        <f t="shared" si="84"/>
        <v>0</v>
      </c>
      <c r="AW510">
        <f t="shared" si="84"/>
        <v>0</v>
      </c>
      <c r="AX510">
        <f t="shared" si="84"/>
        <v>0</v>
      </c>
      <c r="AY510">
        <f t="shared" si="84"/>
        <v>0</v>
      </c>
      <c r="AZ510">
        <f t="shared" si="84"/>
        <v>0</v>
      </c>
      <c r="BA510">
        <f t="shared" si="84"/>
        <v>0</v>
      </c>
      <c r="BB510">
        <f t="shared" si="84"/>
        <v>0</v>
      </c>
      <c r="BC510">
        <f t="shared" si="84"/>
        <v>0</v>
      </c>
      <c r="BD510">
        <f t="shared" si="84"/>
        <v>0</v>
      </c>
      <c r="BE510">
        <f t="shared" si="84"/>
        <v>1</v>
      </c>
      <c r="BF510">
        <f t="shared" si="84"/>
        <v>0</v>
      </c>
      <c r="BG510">
        <f t="shared" si="84"/>
        <v>0</v>
      </c>
      <c r="BH510">
        <f t="shared" si="84"/>
        <v>0</v>
      </c>
      <c r="BI510">
        <f t="shared" si="84"/>
        <v>1</v>
      </c>
      <c r="BJ510">
        <f t="shared" si="84"/>
        <v>0</v>
      </c>
      <c r="BK510">
        <f t="shared" si="84"/>
        <v>0</v>
      </c>
      <c r="BL510">
        <f t="shared" si="84"/>
        <v>0</v>
      </c>
      <c r="BM510">
        <f t="shared" si="84"/>
        <v>0</v>
      </c>
      <c r="BN510">
        <f t="shared" si="84"/>
        <v>0</v>
      </c>
      <c r="BO510">
        <f t="shared" si="84"/>
        <v>1</v>
      </c>
      <c r="BP510">
        <f t="shared" si="85"/>
        <v>0</v>
      </c>
      <c r="BQ510">
        <f t="shared" si="85"/>
        <v>0</v>
      </c>
      <c r="BR510">
        <f t="shared" si="85"/>
        <v>0</v>
      </c>
      <c r="BS510">
        <f t="shared" si="85"/>
        <v>0</v>
      </c>
      <c r="BT510">
        <f t="shared" si="85"/>
        <v>1</v>
      </c>
      <c r="BU510">
        <f t="shared" si="85"/>
        <v>0</v>
      </c>
      <c r="BV510">
        <f t="shared" si="85"/>
        <v>0</v>
      </c>
      <c r="BW510">
        <f t="shared" si="85"/>
        <v>0</v>
      </c>
      <c r="BX510">
        <f t="shared" si="85"/>
        <v>0</v>
      </c>
      <c r="BY510">
        <f t="shared" si="85"/>
        <v>0</v>
      </c>
      <c r="BZ510">
        <f t="shared" si="85"/>
        <v>0</v>
      </c>
      <c r="CA510">
        <f t="shared" si="85"/>
        <v>0</v>
      </c>
      <c r="CB510">
        <f t="shared" si="85"/>
        <v>0</v>
      </c>
    </row>
    <row r="511" spans="2:80" x14ac:dyDescent="0.2">
      <c r="B511">
        <v>252</v>
      </c>
      <c r="C511">
        <f t="shared" si="69"/>
        <v>0</v>
      </c>
      <c r="D511">
        <f t="shared" si="84"/>
        <v>0</v>
      </c>
      <c r="E511">
        <f t="shared" si="84"/>
        <v>0</v>
      </c>
      <c r="F511">
        <f t="shared" si="84"/>
        <v>0</v>
      </c>
      <c r="G511">
        <f t="shared" si="84"/>
        <v>0</v>
      </c>
      <c r="H511">
        <f t="shared" si="84"/>
        <v>1</v>
      </c>
      <c r="I511">
        <f t="shared" si="84"/>
        <v>0</v>
      </c>
      <c r="J511">
        <f t="shared" si="84"/>
        <v>0</v>
      </c>
      <c r="K511">
        <f t="shared" si="84"/>
        <v>1</v>
      </c>
      <c r="L511">
        <f t="shared" si="84"/>
        <v>0</v>
      </c>
      <c r="M511">
        <f t="shared" si="84"/>
        <v>0</v>
      </c>
      <c r="N511">
        <f t="shared" si="84"/>
        <v>0</v>
      </c>
      <c r="O511">
        <f t="shared" si="84"/>
        <v>0</v>
      </c>
      <c r="P511">
        <f t="shared" si="84"/>
        <v>0</v>
      </c>
      <c r="Q511">
        <f t="shared" si="84"/>
        <v>0</v>
      </c>
      <c r="R511">
        <f t="shared" si="84"/>
        <v>0</v>
      </c>
      <c r="S511">
        <f t="shared" si="84"/>
        <v>0</v>
      </c>
      <c r="T511">
        <f t="shared" si="84"/>
        <v>0</v>
      </c>
      <c r="U511">
        <f t="shared" si="84"/>
        <v>0</v>
      </c>
      <c r="V511">
        <f t="shared" si="84"/>
        <v>0</v>
      </c>
      <c r="W511">
        <f t="shared" si="84"/>
        <v>0</v>
      </c>
      <c r="X511">
        <f t="shared" si="84"/>
        <v>0</v>
      </c>
      <c r="Y511">
        <f t="shared" si="84"/>
        <v>0</v>
      </c>
      <c r="Z511">
        <f t="shared" si="84"/>
        <v>0</v>
      </c>
      <c r="AA511">
        <f t="shared" si="84"/>
        <v>0</v>
      </c>
      <c r="AB511">
        <f t="shared" si="84"/>
        <v>1</v>
      </c>
      <c r="AC511">
        <f t="shared" si="84"/>
        <v>0</v>
      </c>
      <c r="AD511">
        <f t="shared" si="84"/>
        <v>0</v>
      </c>
      <c r="AE511">
        <f t="shared" si="84"/>
        <v>1</v>
      </c>
      <c r="AF511">
        <f t="shared" si="84"/>
        <v>0</v>
      </c>
      <c r="AG511">
        <f t="shared" si="84"/>
        <v>0</v>
      </c>
      <c r="AH511">
        <f t="shared" si="84"/>
        <v>0</v>
      </c>
      <c r="AI511">
        <f t="shared" si="84"/>
        <v>1</v>
      </c>
      <c r="AJ511">
        <f t="shared" si="84"/>
        <v>0</v>
      </c>
      <c r="AK511">
        <f t="shared" si="84"/>
        <v>0</v>
      </c>
      <c r="AL511">
        <f t="shared" si="84"/>
        <v>0</v>
      </c>
      <c r="AM511">
        <f t="shared" si="84"/>
        <v>1</v>
      </c>
      <c r="AN511">
        <f t="shared" si="84"/>
        <v>1</v>
      </c>
      <c r="AO511">
        <f t="shared" si="84"/>
        <v>1</v>
      </c>
      <c r="AP511">
        <f t="shared" si="84"/>
        <v>0</v>
      </c>
      <c r="AQ511">
        <f t="shared" si="84"/>
        <v>0</v>
      </c>
      <c r="AR511">
        <f t="shared" si="84"/>
        <v>0</v>
      </c>
      <c r="AS511">
        <f t="shared" si="84"/>
        <v>0</v>
      </c>
      <c r="AT511">
        <f t="shared" si="84"/>
        <v>0</v>
      </c>
      <c r="AU511">
        <f t="shared" si="84"/>
        <v>0</v>
      </c>
      <c r="AV511">
        <f t="shared" si="84"/>
        <v>0</v>
      </c>
      <c r="AW511">
        <f t="shared" si="84"/>
        <v>0</v>
      </c>
      <c r="AX511">
        <f t="shared" si="84"/>
        <v>0</v>
      </c>
      <c r="AY511">
        <f t="shared" si="84"/>
        <v>0</v>
      </c>
      <c r="AZ511">
        <f t="shared" si="84"/>
        <v>0</v>
      </c>
      <c r="BA511">
        <f t="shared" si="84"/>
        <v>0</v>
      </c>
      <c r="BB511">
        <f t="shared" si="84"/>
        <v>0</v>
      </c>
      <c r="BC511">
        <f t="shared" si="84"/>
        <v>0</v>
      </c>
      <c r="BD511">
        <f t="shared" si="84"/>
        <v>0</v>
      </c>
      <c r="BE511">
        <f t="shared" si="84"/>
        <v>1</v>
      </c>
      <c r="BF511">
        <f t="shared" si="84"/>
        <v>0</v>
      </c>
      <c r="BG511">
        <f t="shared" si="84"/>
        <v>0</v>
      </c>
      <c r="BH511">
        <f t="shared" si="84"/>
        <v>0</v>
      </c>
      <c r="BI511">
        <f t="shared" si="84"/>
        <v>0</v>
      </c>
      <c r="BJ511">
        <f t="shared" si="84"/>
        <v>0</v>
      </c>
      <c r="BK511">
        <f t="shared" si="84"/>
        <v>0</v>
      </c>
      <c r="BL511">
        <f t="shared" si="84"/>
        <v>0</v>
      </c>
      <c r="BM511">
        <f t="shared" si="84"/>
        <v>0</v>
      </c>
      <c r="BN511">
        <f t="shared" si="84"/>
        <v>0</v>
      </c>
      <c r="BO511">
        <f t="shared" si="84"/>
        <v>1</v>
      </c>
      <c r="BP511">
        <f t="shared" si="85"/>
        <v>0</v>
      </c>
      <c r="BQ511">
        <f t="shared" si="85"/>
        <v>0</v>
      </c>
      <c r="BR511">
        <f t="shared" si="85"/>
        <v>0</v>
      </c>
      <c r="BS511">
        <f t="shared" si="85"/>
        <v>0</v>
      </c>
      <c r="BT511">
        <f t="shared" si="85"/>
        <v>0</v>
      </c>
      <c r="BU511">
        <f t="shared" si="85"/>
        <v>0</v>
      </c>
      <c r="BV511">
        <f t="shared" si="85"/>
        <v>0</v>
      </c>
      <c r="BW511">
        <f t="shared" si="85"/>
        <v>0</v>
      </c>
      <c r="BX511">
        <f t="shared" si="85"/>
        <v>0</v>
      </c>
      <c r="BY511">
        <f t="shared" si="85"/>
        <v>0</v>
      </c>
      <c r="BZ511">
        <f t="shared" si="85"/>
        <v>0</v>
      </c>
      <c r="CA511">
        <f t="shared" si="85"/>
        <v>0</v>
      </c>
      <c r="CB511">
        <f t="shared" si="85"/>
        <v>0</v>
      </c>
    </row>
    <row r="512" spans="2:80" x14ac:dyDescent="0.2">
      <c r="B512">
        <v>253</v>
      </c>
      <c r="C512">
        <f t="shared" si="69"/>
        <v>1</v>
      </c>
      <c r="D512">
        <f t="shared" si="84"/>
        <v>1</v>
      </c>
      <c r="E512">
        <f t="shared" si="84"/>
        <v>0</v>
      </c>
      <c r="F512">
        <f t="shared" si="84"/>
        <v>1</v>
      </c>
      <c r="G512">
        <f t="shared" si="84"/>
        <v>0</v>
      </c>
      <c r="H512">
        <f t="shared" si="84"/>
        <v>1</v>
      </c>
      <c r="I512">
        <f t="shared" si="84"/>
        <v>0</v>
      </c>
      <c r="J512">
        <f t="shared" si="84"/>
        <v>0</v>
      </c>
      <c r="K512">
        <f t="shared" si="84"/>
        <v>0</v>
      </c>
      <c r="L512">
        <f t="shared" si="84"/>
        <v>0</v>
      </c>
      <c r="M512">
        <f t="shared" si="84"/>
        <v>0</v>
      </c>
      <c r="N512">
        <f t="shared" si="84"/>
        <v>0</v>
      </c>
      <c r="O512">
        <f t="shared" si="84"/>
        <v>0</v>
      </c>
      <c r="P512">
        <f t="shared" si="84"/>
        <v>0</v>
      </c>
      <c r="Q512">
        <f t="shared" si="84"/>
        <v>0</v>
      </c>
      <c r="R512">
        <f t="shared" si="84"/>
        <v>0</v>
      </c>
      <c r="S512">
        <f t="shared" si="84"/>
        <v>0</v>
      </c>
      <c r="T512">
        <f t="shared" si="84"/>
        <v>0</v>
      </c>
      <c r="U512">
        <f t="shared" si="84"/>
        <v>0</v>
      </c>
      <c r="V512">
        <f t="shared" si="84"/>
        <v>0</v>
      </c>
      <c r="W512">
        <f t="shared" si="84"/>
        <v>0</v>
      </c>
      <c r="X512">
        <f t="shared" si="84"/>
        <v>0</v>
      </c>
      <c r="Y512">
        <f t="shared" si="84"/>
        <v>0</v>
      </c>
      <c r="Z512">
        <f t="shared" si="84"/>
        <v>0</v>
      </c>
      <c r="AA512">
        <f t="shared" si="84"/>
        <v>0</v>
      </c>
      <c r="AB512">
        <f t="shared" si="84"/>
        <v>0</v>
      </c>
      <c r="AC512">
        <f t="shared" si="84"/>
        <v>0</v>
      </c>
      <c r="AD512">
        <f t="shared" si="84"/>
        <v>0</v>
      </c>
      <c r="AE512">
        <f t="shared" si="84"/>
        <v>1</v>
      </c>
      <c r="AF512">
        <f t="shared" si="84"/>
        <v>0</v>
      </c>
      <c r="AG512">
        <f t="shared" si="84"/>
        <v>0</v>
      </c>
      <c r="AH512">
        <f t="shared" si="84"/>
        <v>1</v>
      </c>
      <c r="AI512">
        <f t="shared" si="84"/>
        <v>0</v>
      </c>
      <c r="AJ512">
        <f t="shared" si="84"/>
        <v>0</v>
      </c>
      <c r="AK512">
        <f t="shared" si="84"/>
        <v>0</v>
      </c>
      <c r="AL512">
        <f t="shared" si="84"/>
        <v>0</v>
      </c>
      <c r="AM512">
        <f t="shared" si="84"/>
        <v>1</v>
      </c>
      <c r="AN512">
        <f t="shared" si="84"/>
        <v>0</v>
      </c>
      <c r="AO512">
        <f t="shared" si="84"/>
        <v>1</v>
      </c>
      <c r="AP512">
        <f t="shared" si="84"/>
        <v>0</v>
      </c>
      <c r="AQ512">
        <f t="shared" si="84"/>
        <v>0</v>
      </c>
      <c r="AR512">
        <f t="shared" si="84"/>
        <v>1</v>
      </c>
      <c r="AS512">
        <f t="shared" si="84"/>
        <v>0</v>
      </c>
      <c r="AT512">
        <f t="shared" si="84"/>
        <v>0</v>
      </c>
      <c r="AU512">
        <f t="shared" si="84"/>
        <v>1</v>
      </c>
      <c r="AV512">
        <f t="shared" si="84"/>
        <v>1</v>
      </c>
      <c r="AW512">
        <f t="shared" si="84"/>
        <v>0</v>
      </c>
      <c r="AX512">
        <f t="shared" si="84"/>
        <v>0</v>
      </c>
      <c r="AY512">
        <f t="shared" si="84"/>
        <v>0</v>
      </c>
      <c r="AZ512">
        <f t="shared" si="84"/>
        <v>0</v>
      </c>
      <c r="BA512">
        <f t="shared" si="84"/>
        <v>0</v>
      </c>
      <c r="BB512">
        <f t="shared" si="84"/>
        <v>0</v>
      </c>
      <c r="BC512">
        <f t="shared" si="84"/>
        <v>0</v>
      </c>
      <c r="BD512">
        <f t="shared" si="84"/>
        <v>0</v>
      </c>
      <c r="BE512">
        <f t="shared" si="84"/>
        <v>1</v>
      </c>
      <c r="BF512">
        <f t="shared" si="84"/>
        <v>1</v>
      </c>
      <c r="BG512">
        <f t="shared" si="84"/>
        <v>1</v>
      </c>
      <c r="BH512">
        <f t="shared" si="84"/>
        <v>0</v>
      </c>
      <c r="BI512">
        <f t="shared" si="84"/>
        <v>1</v>
      </c>
      <c r="BJ512">
        <f t="shared" si="84"/>
        <v>0</v>
      </c>
      <c r="BK512">
        <f t="shared" si="84"/>
        <v>0</v>
      </c>
      <c r="BL512">
        <f t="shared" si="84"/>
        <v>0</v>
      </c>
      <c r="BM512">
        <f t="shared" si="84"/>
        <v>0</v>
      </c>
      <c r="BN512">
        <f t="shared" si="84"/>
        <v>0</v>
      </c>
      <c r="BO512">
        <f t="shared" si="84"/>
        <v>1</v>
      </c>
      <c r="BP512">
        <f t="shared" si="85"/>
        <v>0</v>
      </c>
      <c r="BQ512">
        <f t="shared" si="85"/>
        <v>0</v>
      </c>
      <c r="BR512">
        <f t="shared" si="85"/>
        <v>0</v>
      </c>
      <c r="BS512">
        <f t="shared" si="85"/>
        <v>0</v>
      </c>
      <c r="BT512">
        <f t="shared" si="85"/>
        <v>0</v>
      </c>
      <c r="BU512">
        <f t="shared" si="85"/>
        <v>0</v>
      </c>
      <c r="BV512">
        <f t="shared" si="85"/>
        <v>1</v>
      </c>
      <c r="BW512">
        <f t="shared" si="85"/>
        <v>0</v>
      </c>
      <c r="BX512">
        <f t="shared" si="85"/>
        <v>0</v>
      </c>
      <c r="BY512">
        <f t="shared" si="85"/>
        <v>0</v>
      </c>
      <c r="BZ512">
        <f t="shared" si="85"/>
        <v>0</v>
      </c>
      <c r="CA512">
        <f t="shared" si="85"/>
        <v>0</v>
      </c>
      <c r="CB512">
        <f t="shared" si="85"/>
        <v>0</v>
      </c>
    </row>
    <row r="513" spans="2:80" x14ac:dyDescent="0.2">
      <c r="B513">
        <v>254</v>
      </c>
      <c r="C513">
        <f t="shared" si="69"/>
        <v>1</v>
      </c>
      <c r="D513">
        <f t="shared" si="84"/>
        <v>1</v>
      </c>
      <c r="E513">
        <f t="shared" si="84"/>
        <v>1</v>
      </c>
      <c r="F513">
        <f t="shared" si="84"/>
        <v>0</v>
      </c>
      <c r="G513">
        <f t="shared" si="84"/>
        <v>0</v>
      </c>
      <c r="H513">
        <f t="shared" si="84"/>
        <v>1</v>
      </c>
      <c r="I513">
        <f t="shared" ref="D513:BO517" si="86">IF(I260&gt;0,1,0)</f>
        <v>0</v>
      </c>
      <c r="J513">
        <f t="shared" si="86"/>
        <v>0</v>
      </c>
      <c r="K513">
        <f t="shared" si="86"/>
        <v>0</v>
      </c>
      <c r="L513">
        <f t="shared" si="86"/>
        <v>1</v>
      </c>
      <c r="M513">
        <f t="shared" si="86"/>
        <v>0</v>
      </c>
      <c r="N513">
        <f t="shared" si="86"/>
        <v>0</v>
      </c>
      <c r="O513">
        <f t="shared" si="86"/>
        <v>0</v>
      </c>
      <c r="P513">
        <f t="shared" si="86"/>
        <v>0</v>
      </c>
      <c r="Q513">
        <f t="shared" si="86"/>
        <v>0</v>
      </c>
      <c r="R513">
        <f t="shared" si="86"/>
        <v>0</v>
      </c>
      <c r="S513">
        <f t="shared" si="84"/>
        <v>1</v>
      </c>
      <c r="T513">
        <f t="shared" si="84"/>
        <v>0</v>
      </c>
      <c r="U513">
        <f t="shared" si="84"/>
        <v>0</v>
      </c>
      <c r="V513">
        <f t="shared" si="84"/>
        <v>0</v>
      </c>
      <c r="W513">
        <f t="shared" si="84"/>
        <v>0</v>
      </c>
      <c r="X513">
        <f t="shared" si="84"/>
        <v>0</v>
      </c>
      <c r="Y513">
        <f t="shared" si="84"/>
        <v>0</v>
      </c>
      <c r="Z513">
        <f t="shared" si="84"/>
        <v>0</v>
      </c>
      <c r="AA513">
        <f t="shared" si="84"/>
        <v>0</v>
      </c>
      <c r="AB513">
        <f t="shared" si="84"/>
        <v>1</v>
      </c>
      <c r="AC513">
        <f t="shared" si="84"/>
        <v>1</v>
      </c>
      <c r="AD513">
        <f t="shared" si="84"/>
        <v>0</v>
      </c>
      <c r="AE513">
        <f t="shared" si="84"/>
        <v>0</v>
      </c>
      <c r="AF513">
        <f t="shared" si="84"/>
        <v>0</v>
      </c>
      <c r="AG513">
        <f t="shared" si="84"/>
        <v>0</v>
      </c>
      <c r="AH513">
        <f t="shared" si="84"/>
        <v>1</v>
      </c>
      <c r="AI513">
        <f t="shared" si="84"/>
        <v>0</v>
      </c>
      <c r="AJ513">
        <f t="shared" si="84"/>
        <v>0</v>
      </c>
      <c r="AK513">
        <f t="shared" si="84"/>
        <v>0</v>
      </c>
      <c r="AL513">
        <f t="shared" si="84"/>
        <v>0</v>
      </c>
      <c r="AM513">
        <f t="shared" si="84"/>
        <v>0</v>
      </c>
      <c r="AN513">
        <f t="shared" si="84"/>
        <v>0</v>
      </c>
      <c r="AO513">
        <f t="shared" si="84"/>
        <v>1</v>
      </c>
      <c r="AP513">
        <f t="shared" si="84"/>
        <v>0</v>
      </c>
      <c r="AQ513">
        <f t="shared" si="84"/>
        <v>0</v>
      </c>
      <c r="AR513">
        <f t="shared" si="84"/>
        <v>0</v>
      </c>
      <c r="AS513">
        <f t="shared" si="84"/>
        <v>0</v>
      </c>
      <c r="AT513">
        <f t="shared" si="84"/>
        <v>1</v>
      </c>
      <c r="AU513">
        <f t="shared" si="84"/>
        <v>1</v>
      </c>
      <c r="AV513">
        <f t="shared" si="84"/>
        <v>0</v>
      </c>
      <c r="AW513">
        <f t="shared" si="84"/>
        <v>0</v>
      </c>
      <c r="AX513">
        <f t="shared" si="84"/>
        <v>0</v>
      </c>
      <c r="AY513">
        <f t="shared" si="84"/>
        <v>0</v>
      </c>
      <c r="AZ513">
        <f t="shared" si="84"/>
        <v>0</v>
      </c>
      <c r="BA513">
        <f t="shared" si="84"/>
        <v>0</v>
      </c>
      <c r="BB513">
        <f t="shared" si="84"/>
        <v>0</v>
      </c>
      <c r="BC513">
        <f t="shared" si="84"/>
        <v>0</v>
      </c>
      <c r="BD513">
        <f t="shared" si="84"/>
        <v>0</v>
      </c>
      <c r="BE513">
        <f t="shared" si="84"/>
        <v>1</v>
      </c>
      <c r="BF513">
        <f t="shared" si="84"/>
        <v>1</v>
      </c>
      <c r="BG513">
        <f t="shared" si="84"/>
        <v>1</v>
      </c>
      <c r="BH513">
        <f t="shared" si="84"/>
        <v>0</v>
      </c>
      <c r="BI513">
        <f t="shared" si="84"/>
        <v>1</v>
      </c>
      <c r="BJ513">
        <f t="shared" si="84"/>
        <v>0</v>
      </c>
      <c r="BK513">
        <f t="shared" si="84"/>
        <v>0</v>
      </c>
      <c r="BL513">
        <f t="shared" si="84"/>
        <v>0</v>
      </c>
      <c r="BM513">
        <f t="shared" si="84"/>
        <v>0</v>
      </c>
      <c r="BN513">
        <f t="shared" si="84"/>
        <v>0</v>
      </c>
      <c r="BO513">
        <f t="shared" ref="BO513:BT516" si="87">IF(BO260&gt;0,1,0)</f>
        <v>1</v>
      </c>
      <c r="BP513">
        <f t="shared" si="87"/>
        <v>0</v>
      </c>
      <c r="BQ513">
        <f t="shared" si="87"/>
        <v>0</v>
      </c>
      <c r="BR513">
        <f t="shared" si="87"/>
        <v>0</v>
      </c>
      <c r="BS513">
        <f t="shared" si="87"/>
        <v>0</v>
      </c>
      <c r="BT513">
        <f t="shared" si="87"/>
        <v>0</v>
      </c>
      <c r="BU513">
        <f t="shared" si="85"/>
        <v>0</v>
      </c>
      <c r="BV513">
        <f t="shared" si="85"/>
        <v>0</v>
      </c>
      <c r="BW513">
        <f t="shared" si="85"/>
        <v>0</v>
      </c>
      <c r="BX513">
        <f t="shared" si="85"/>
        <v>0</v>
      </c>
      <c r="BY513">
        <f t="shared" si="85"/>
        <v>0</v>
      </c>
      <c r="BZ513">
        <f t="shared" si="85"/>
        <v>0</v>
      </c>
      <c r="CA513">
        <f t="shared" si="85"/>
        <v>0</v>
      </c>
      <c r="CB513">
        <f t="shared" si="85"/>
        <v>0</v>
      </c>
    </row>
    <row r="514" spans="2:80" x14ac:dyDescent="0.2">
      <c r="B514">
        <v>255</v>
      </c>
      <c r="C514">
        <f t="shared" si="69"/>
        <v>0</v>
      </c>
      <c r="D514">
        <f t="shared" si="86"/>
        <v>0</v>
      </c>
      <c r="E514">
        <f t="shared" si="86"/>
        <v>0</v>
      </c>
      <c r="F514">
        <f t="shared" si="86"/>
        <v>0</v>
      </c>
      <c r="G514">
        <f t="shared" si="86"/>
        <v>0</v>
      </c>
      <c r="H514">
        <f t="shared" si="86"/>
        <v>1</v>
      </c>
      <c r="I514">
        <f t="shared" si="86"/>
        <v>0</v>
      </c>
      <c r="J514">
        <f t="shared" si="86"/>
        <v>0</v>
      </c>
      <c r="K514">
        <f t="shared" si="86"/>
        <v>0</v>
      </c>
      <c r="L514">
        <f t="shared" si="86"/>
        <v>0</v>
      </c>
      <c r="M514">
        <f t="shared" si="86"/>
        <v>0</v>
      </c>
      <c r="N514">
        <f t="shared" si="86"/>
        <v>0</v>
      </c>
      <c r="O514">
        <f t="shared" si="86"/>
        <v>0</v>
      </c>
      <c r="P514">
        <f t="shared" si="86"/>
        <v>0</v>
      </c>
      <c r="Q514">
        <f t="shared" si="86"/>
        <v>0</v>
      </c>
      <c r="R514">
        <f t="shared" si="86"/>
        <v>0</v>
      </c>
      <c r="S514">
        <f t="shared" si="86"/>
        <v>0</v>
      </c>
      <c r="T514">
        <f t="shared" si="86"/>
        <v>0</v>
      </c>
      <c r="U514">
        <f t="shared" si="86"/>
        <v>0</v>
      </c>
      <c r="V514">
        <f t="shared" si="86"/>
        <v>0</v>
      </c>
      <c r="W514">
        <f t="shared" si="86"/>
        <v>0</v>
      </c>
      <c r="X514">
        <f t="shared" si="86"/>
        <v>0</v>
      </c>
      <c r="Y514">
        <f t="shared" si="86"/>
        <v>0</v>
      </c>
      <c r="Z514">
        <f t="shared" si="86"/>
        <v>0</v>
      </c>
      <c r="AA514">
        <f t="shared" si="86"/>
        <v>0</v>
      </c>
      <c r="AB514">
        <f t="shared" si="86"/>
        <v>0</v>
      </c>
      <c r="AC514">
        <f t="shared" si="86"/>
        <v>0</v>
      </c>
      <c r="AD514">
        <f t="shared" si="86"/>
        <v>0</v>
      </c>
      <c r="AE514">
        <f t="shared" si="86"/>
        <v>1</v>
      </c>
      <c r="AF514">
        <f t="shared" si="86"/>
        <v>0</v>
      </c>
      <c r="AG514">
        <f t="shared" si="86"/>
        <v>0</v>
      </c>
      <c r="AH514">
        <f t="shared" si="86"/>
        <v>1</v>
      </c>
      <c r="AI514">
        <f t="shared" si="86"/>
        <v>1</v>
      </c>
      <c r="AJ514">
        <f t="shared" si="86"/>
        <v>0</v>
      </c>
      <c r="AK514">
        <f t="shared" si="86"/>
        <v>0</v>
      </c>
      <c r="AL514">
        <f t="shared" si="86"/>
        <v>0</v>
      </c>
      <c r="AM514">
        <f t="shared" si="86"/>
        <v>1</v>
      </c>
      <c r="AN514">
        <f t="shared" si="86"/>
        <v>0</v>
      </c>
      <c r="AO514">
        <f t="shared" si="86"/>
        <v>1</v>
      </c>
      <c r="AP514">
        <f t="shared" si="86"/>
        <v>0</v>
      </c>
      <c r="AQ514">
        <f t="shared" si="86"/>
        <v>0</v>
      </c>
      <c r="AR514">
        <f t="shared" si="86"/>
        <v>0</v>
      </c>
      <c r="AS514">
        <f t="shared" si="86"/>
        <v>0</v>
      </c>
      <c r="AT514">
        <f t="shared" si="86"/>
        <v>0</v>
      </c>
      <c r="AU514">
        <f t="shared" si="86"/>
        <v>1</v>
      </c>
      <c r="AV514">
        <f t="shared" si="86"/>
        <v>0</v>
      </c>
      <c r="AW514">
        <f t="shared" si="86"/>
        <v>0</v>
      </c>
      <c r="AX514">
        <f t="shared" si="86"/>
        <v>0</v>
      </c>
      <c r="AY514">
        <f t="shared" si="86"/>
        <v>0</v>
      </c>
      <c r="AZ514">
        <f t="shared" si="86"/>
        <v>0</v>
      </c>
      <c r="BA514">
        <f t="shared" si="86"/>
        <v>0</v>
      </c>
      <c r="BB514">
        <f t="shared" si="86"/>
        <v>0</v>
      </c>
      <c r="BC514">
        <f t="shared" si="86"/>
        <v>0</v>
      </c>
      <c r="BD514">
        <f t="shared" si="86"/>
        <v>0</v>
      </c>
      <c r="BE514">
        <f t="shared" si="86"/>
        <v>1</v>
      </c>
      <c r="BF514">
        <f t="shared" si="86"/>
        <v>1</v>
      </c>
      <c r="BG514">
        <f t="shared" si="86"/>
        <v>0</v>
      </c>
      <c r="BH514">
        <f t="shared" si="86"/>
        <v>0</v>
      </c>
      <c r="BI514">
        <f t="shared" si="86"/>
        <v>1</v>
      </c>
      <c r="BJ514">
        <f t="shared" si="86"/>
        <v>0</v>
      </c>
      <c r="BK514">
        <f t="shared" si="86"/>
        <v>0</v>
      </c>
      <c r="BL514">
        <f t="shared" si="86"/>
        <v>0</v>
      </c>
      <c r="BM514">
        <f t="shared" si="86"/>
        <v>0</v>
      </c>
      <c r="BN514">
        <f t="shared" si="86"/>
        <v>0</v>
      </c>
      <c r="BO514">
        <f t="shared" si="86"/>
        <v>1</v>
      </c>
      <c r="BP514">
        <f t="shared" si="87"/>
        <v>0</v>
      </c>
      <c r="BQ514">
        <f t="shared" si="87"/>
        <v>0</v>
      </c>
      <c r="BR514">
        <f t="shared" si="87"/>
        <v>0</v>
      </c>
      <c r="BS514">
        <f t="shared" si="87"/>
        <v>0</v>
      </c>
      <c r="BT514">
        <f t="shared" si="87"/>
        <v>0</v>
      </c>
      <c r="BU514">
        <f t="shared" si="85"/>
        <v>0</v>
      </c>
      <c r="BV514">
        <f t="shared" si="85"/>
        <v>0</v>
      </c>
      <c r="BW514">
        <f t="shared" si="85"/>
        <v>0</v>
      </c>
      <c r="BX514">
        <f t="shared" si="85"/>
        <v>0</v>
      </c>
      <c r="BY514">
        <f t="shared" si="85"/>
        <v>0</v>
      </c>
      <c r="BZ514">
        <f t="shared" si="85"/>
        <v>0</v>
      </c>
      <c r="CA514">
        <f t="shared" si="85"/>
        <v>0</v>
      </c>
      <c r="CB514">
        <f t="shared" si="85"/>
        <v>0</v>
      </c>
    </row>
    <row r="515" spans="2:80" x14ac:dyDescent="0.2">
      <c r="B515">
        <v>256</v>
      </c>
      <c r="C515">
        <f t="shared" si="69"/>
        <v>1</v>
      </c>
      <c r="D515">
        <f t="shared" si="86"/>
        <v>0</v>
      </c>
      <c r="E515">
        <f t="shared" si="86"/>
        <v>0</v>
      </c>
      <c r="F515">
        <f t="shared" si="86"/>
        <v>0</v>
      </c>
      <c r="G515">
        <f t="shared" si="86"/>
        <v>0</v>
      </c>
      <c r="H515">
        <f t="shared" si="86"/>
        <v>1</v>
      </c>
      <c r="I515">
        <f t="shared" si="86"/>
        <v>0</v>
      </c>
      <c r="J515">
        <f t="shared" si="86"/>
        <v>0</v>
      </c>
      <c r="K515">
        <f t="shared" si="86"/>
        <v>0</v>
      </c>
      <c r="L515">
        <f t="shared" si="86"/>
        <v>0</v>
      </c>
      <c r="M515">
        <f t="shared" si="86"/>
        <v>0</v>
      </c>
      <c r="N515">
        <f t="shared" si="86"/>
        <v>0</v>
      </c>
      <c r="O515">
        <f t="shared" si="86"/>
        <v>0</v>
      </c>
      <c r="P515">
        <f t="shared" si="86"/>
        <v>1</v>
      </c>
      <c r="Q515">
        <f t="shared" si="86"/>
        <v>0</v>
      </c>
      <c r="R515">
        <f t="shared" si="86"/>
        <v>0</v>
      </c>
      <c r="S515">
        <f t="shared" si="86"/>
        <v>0</v>
      </c>
      <c r="T515">
        <f t="shared" si="86"/>
        <v>0</v>
      </c>
      <c r="U515">
        <f t="shared" si="86"/>
        <v>0</v>
      </c>
      <c r="V515">
        <f t="shared" si="86"/>
        <v>0</v>
      </c>
      <c r="W515">
        <f t="shared" si="86"/>
        <v>0</v>
      </c>
      <c r="X515">
        <f t="shared" si="86"/>
        <v>0</v>
      </c>
      <c r="Y515">
        <f t="shared" si="86"/>
        <v>0</v>
      </c>
      <c r="Z515">
        <f t="shared" si="86"/>
        <v>0</v>
      </c>
      <c r="AA515">
        <f t="shared" si="86"/>
        <v>0</v>
      </c>
      <c r="AB515">
        <f t="shared" si="86"/>
        <v>0</v>
      </c>
      <c r="AC515">
        <f t="shared" si="86"/>
        <v>0</v>
      </c>
      <c r="AD515">
        <f t="shared" si="86"/>
        <v>0</v>
      </c>
      <c r="AE515">
        <f t="shared" si="86"/>
        <v>0</v>
      </c>
      <c r="AF515">
        <f t="shared" si="86"/>
        <v>0</v>
      </c>
      <c r="AG515">
        <f t="shared" si="86"/>
        <v>0</v>
      </c>
      <c r="AH515">
        <f t="shared" si="86"/>
        <v>0</v>
      </c>
      <c r="AI515">
        <f t="shared" si="86"/>
        <v>0</v>
      </c>
      <c r="AJ515">
        <f t="shared" si="86"/>
        <v>1</v>
      </c>
      <c r="AK515">
        <f t="shared" si="86"/>
        <v>0</v>
      </c>
      <c r="AL515">
        <f t="shared" si="86"/>
        <v>0</v>
      </c>
      <c r="AM515">
        <f t="shared" si="86"/>
        <v>1</v>
      </c>
      <c r="AN515">
        <f t="shared" si="86"/>
        <v>0</v>
      </c>
      <c r="AO515">
        <f t="shared" si="86"/>
        <v>0</v>
      </c>
      <c r="AP515">
        <f t="shared" si="86"/>
        <v>0</v>
      </c>
      <c r="AQ515">
        <f t="shared" si="86"/>
        <v>0</v>
      </c>
      <c r="AR515">
        <f t="shared" si="86"/>
        <v>0</v>
      </c>
      <c r="AS515">
        <f t="shared" si="86"/>
        <v>0</v>
      </c>
      <c r="AT515">
        <f t="shared" si="86"/>
        <v>0</v>
      </c>
      <c r="AU515">
        <f t="shared" si="86"/>
        <v>1</v>
      </c>
      <c r="AV515">
        <f t="shared" si="86"/>
        <v>0</v>
      </c>
      <c r="AW515">
        <f t="shared" si="86"/>
        <v>0</v>
      </c>
      <c r="AX515">
        <f t="shared" si="86"/>
        <v>0</v>
      </c>
      <c r="AY515">
        <f t="shared" si="86"/>
        <v>0</v>
      </c>
      <c r="AZ515">
        <f t="shared" si="86"/>
        <v>0</v>
      </c>
      <c r="BA515">
        <f t="shared" si="86"/>
        <v>0</v>
      </c>
      <c r="BB515">
        <f t="shared" si="86"/>
        <v>0</v>
      </c>
      <c r="BC515">
        <f t="shared" si="86"/>
        <v>0</v>
      </c>
      <c r="BD515">
        <f t="shared" si="86"/>
        <v>0</v>
      </c>
      <c r="BE515">
        <f t="shared" si="86"/>
        <v>0</v>
      </c>
      <c r="BF515">
        <f t="shared" si="86"/>
        <v>1</v>
      </c>
      <c r="BG515">
        <f t="shared" si="86"/>
        <v>0</v>
      </c>
      <c r="BH515">
        <f t="shared" si="86"/>
        <v>0</v>
      </c>
      <c r="BI515">
        <f t="shared" si="86"/>
        <v>0</v>
      </c>
      <c r="BJ515">
        <f t="shared" si="86"/>
        <v>0</v>
      </c>
      <c r="BK515">
        <f t="shared" si="86"/>
        <v>0</v>
      </c>
      <c r="BL515">
        <f t="shared" si="86"/>
        <v>0</v>
      </c>
      <c r="BM515">
        <f t="shared" si="86"/>
        <v>0</v>
      </c>
      <c r="BN515">
        <f t="shared" si="86"/>
        <v>0</v>
      </c>
      <c r="BO515">
        <f t="shared" si="86"/>
        <v>1</v>
      </c>
      <c r="BP515">
        <f t="shared" si="87"/>
        <v>1</v>
      </c>
      <c r="BQ515">
        <f t="shared" si="87"/>
        <v>0</v>
      </c>
      <c r="BR515">
        <f t="shared" si="87"/>
        <v>0</v>
      </c>
      <c r="BS515">
        <f t="shared" si="87"/>
        <v>0</v>
      </c>
      <c r="BT515">
        <f t="shared" si="87"/>
        <v>0</v>
      </c>
      <c r="BU515">
        <f t="shared" si="85"/>
        <v>0</v>
      </c>
      <c r="BV515">
        <f t="shared" si="85"/>
        <v>0</v>
      </c>
      <c r="BW515">
        <f t="shared" si="85"/>
        <v>0</v>
      </c>
      <c r="BX515">
        <f t="shared" si="85"/>
        <v>0</v>
      </c>
      <c r="BY515">
        <f t="shared" si="85"/>
        <v>0</v>
      </c>
      <c r="BZ515">
        <f t="shared" si="85"/>
        <v>0</v>
      </c>
      <c r="CA515">
        <f t="shared" si="85"/>
        <v>0</v>
      </c>
      <c r="CB515">
        <f t="shared" si="85"/>
        <v>0</v>
      </c>
    </row>
    <row r="516" spans="2:80" x14ac:dyDescent="0.2">
      <c r="B516">
        <v>257</v>
      </c>
      <c r="C516">
        <f t="shared" si="69"/>
        <v>1</v>
      </c>
      <c r="D516">
        <f t="shared" si="86"/>
        <v>0</v>
      </c>
      <c r="E516">
        <f t="shared" si="86"/>
        <v>0</v>
      </c>
      <c r="F516">
        <f t="shared" si="86"/>
        <v>0</v>
      </c>
      <c r="G516">
        <f t="shared" si="86"/>
        <v>0</v>
      </c>
      <c r="H516">
        <f t="shared" si="86"/>
        <v>1</v>
      </c>
      <c r="I516">
        <f t="shared" si="86"/>
        <v>0</v>
      </c>
      <c r="J516">
        <f t="shared" si="86"/>
        <v>0</v>
      </c>
      <c r="K516">
        <f t="shared" si="86"/>
        <v>0</v>
      </c>
      <c r="L516">
        <f t="shared" si="86"/>
        <v>0</v>
      </c>
      <c r="M516">
        <f t="shared" si="86"/>
        <v>0</v>
      </c>
      <c r="N516">
        <f t="shared" si="86"/>
        <v>0</v>
      </c>
      <c r="O516">
        <f t="shared" si="86"/>
        <v>0</v>
      </c>
      <c r="P516">
        <f t="shared" si="86"/>
        <v>0</v>
      </c>
      <c r="Q516">
        <f t="shared" si="86"/>
        <v>0</v>
      </c>
      <c r="R516">
        <f t="shared" si="86"/>
        <v>0</v>
      </c>
      <c r="S516">
        <f t="shared" si="86"/>
        <v>1</v>
      </c>
      <c r="T516">
        <f t="shared" si="86"/>
        <v>0</v>
      </c>
      <c r="U516">
        <f t="shared" si="86"/>
        <v>0</v>
      </c>
      <c r="V516">
        <f t="shared" si="86"/>
        <v>0</v>
      </c>
      <c r="W516">
        <f t="shared" si="86"/>
        <v>0</v>
      </c>
      <c r="X516">
        <f t="shared" si="86"/>
        <v>0</v>
      </c>
      <c r="Y516">
        <f t="shared" si="86"/>
        <v>0</v>
      </c>
      <c r="Z516">
        <f t="shared" si="86"/>
        <v>0</v>
      </c>
      <c r="AA516">
        <f t="shared" si="86"/>
        <v>0</v>
      </c>
      <c r="AB516">
        <f t="shared" si="86"/>
        <v>1</v>
      </c>
      <c r="AC516">
        <f t="shared" si="86"/>
        <v>0</v>
      </c>
      <c r="AD516">
        <f t="shared" si="86"/>
        <v>0</v>
      </c>
      <c r="AE516">
        <f t="shared" si="86"/>
        <v>0</v>
      </c>
      <c r="AF516">
        <f t="shared" si="86"/>
        <v>0</v>
      </c>
      <c r="AG516">
        <f t="shared" si="86"/>
        <v>0</v>
      </c>
      <c r="AH516">
        <f t="shared" si="86"/>
        <v>0</v>
      </c>
      <c r="AI516">
        <f t="shared" si="86"/>
        <v>1</v>
      </c>
      <c r="AJ516">
        <f t="shared" si="86"/>
        <v>1</v>
      </c>
      <c r="AK516">
        <f t="shared" si="86"/>
        <v>0</v>
      </c>
      <c r="AL516">
        <f t="shared" si="86"/>
        <v>0</v>
      </c>
      <c r="AM516">
        <f t="shared" si="86"/>
        <v>1</v>
      </c>
      <c r="AN516">
        <f t="shared" si="86"/>
        <v>0</v>
      </c>
      <c r="AO516">
        <f t="shared" si="86"/>
        <v>0</v>
      </c>
      <c r="AP516">
        <f t="shared" si="86"/>
        <v>0</v>
      </c>
      <c r="AQ516">
        <f t="shared" si="86"/>
        <v>0</v>
      </c>
      <c r="AR516">
        <f t="shared" si="86"/>
        <v>0</v>
      </c>
      <c r="AS516">
        <f t="shared" si="86"/>
        <v>0</v>
      </c>
      <c r="AT516">
        <f t="shared" si="86"/>
        <v>0</v>
      </c>
      <c r="AU516">
        <f t="shared" si="86"/>
        <v>0</v>
      </c>
      <c r="AV516">
        <f t="shared" si="86"/>
        <v>0</v>
      </c>
      <c r="AW516">
        <f t="shared" si="86"/>
        <v>0</v>
      </c>
      <c r="AX516">
        <f t="shared" si="86"/>
        <v>0</v>
      </c>
      <c r="AY516">
        <f t="shared" si="86"/>
        <v>0</v>
      </c>
      <c r="AZ516">
        <f t="shared" si="86"/>
        <v>0</v>
      </c>
      <c r="BA516">
        <f t="shared" si="86"/>
        <v>0</v>
      </c>
      <c r="BB516">
        <f t="shared" si="86"/>
        <v>0</v>
      </c>
      <c r="BC516">
        <f t="shared" si="86"/>
        <v>0</v>
      </c>
      <c r="BD516">
        <f t="shared" si="86"/>
        <v>0</v>
      </c>
      <c r="BE516">
        <f t="shared" si="86"/>
        <v>0</v>
      </c>
      <c r="BF516">
        <f t="shared" si="86"/>
        <v>1</v>
      </c>
      <c r="BG516">
        <f t="shared" si="86"/>
        <v>0</v>
      </c>
      <c r="BH516">
        <f t="shared" si="86"/>
        <v>0</v>
      </c>
      <c r="BI516">
        <f t="shared" si="86"/>
        <v>0</v>
      </c>
      <c r="BJ516">
        <f t="shared" si="86"/>
        <v>0</v>
      </c>
      <c r="BK516">
        <f t="shared" si="86"/>
        <v>1</v>
      </c>
      <c r="BL516">
        <f t="shared" si="86"/>
        <v>0</v>
      </c>
      <c r="BM516">
        <f t="shared" si="86"/>
        <v>0</v>
      </c>
      <c r="BN516">
        <f t="shared" si="86"/>
        <v>0</v>
      </c>
      <c r="BO516">
        <f t="shared" si="86"/>
        <v>1</v>
      </c>
      <c r="BP516">
        <f t="shared" si="87"/>
        <v>0</v>
      </c>
      <c r="BQ516">
        <f t="shared" si="87"/>
        <v>0</v>
      </c>
      <c r="BR516">
        <f t="shared" si="87"/>
        <v>0</v>
      </c>
      <c r="BS516">
        <f t="shared" si="87"/>
        <v>1</v>
      </c>
      <c r="BT516">
        <f t="shared" si="87"/>
        <v>0</v>
      </c>
      <c r="BU516">
        <f t="shared" si="85"/>
        <v>1</v>
      </c>
      <c r="BV516">
        <f t="shared" si="85"/>
        <v>0</v>
      </c>
      <c r="BW516">
        <f t="shared" si="85"/>
        <v>0</v>
      </c>
      <c r="BX516">
        <f t="shared" si="85"/>
        <v>0</v>
      </c>
      <c r="BY516">
        <f t="shared" si="85"/>
        <v>0</v>
      </c>
      <c r="BZ516">
        <f t="shared" si="85"/>
        <v>0</v>
      </c>
      <c r="CA516">
        <f t="shared" si="85"/>
        <v>0</v>
      </c>
      <c r="CB516">
        <f t="shared" si="85"/>
        <v>0</v>
      </c>
    </row>
    <row r="517" spans="2:80" x14ac:dyDescent="0.2">
      <c r="B517">
        <v>258</v>
      </c>
      <c r="C517">
        <f t="shared" si="69"/>
        <v>1</v>
      </c>
      <c r="D517">
        <f t="shared" si="86"/>
        <v>0</v>
      </c>
      <c r="E517">
        <f t="shared" si="86"/>
        <v>0</v>
      </c>
      <c r="F517">
        <f t="shared" si="86"/>
        <v>0</v>
      </c>
      <c r="G517">
        <f t="shared" si="86"/>
        <v>0</v>
      </c>
      <c r="H517">
        <f t="shared" si="86"/>
        <v>1</v>
      </c>
      <c r="I517">
        <f t="shared" ref="D517:BO521" si="88">IF(I264&gt;0,1,0)</f>
        <v>0</v>
      </c>
      <c r="J517">
        <f t="shared" si="88"/>
        <v>0</v>
      </c>
      <c r="K517">
        <f t="shared" si="88"/>
        <v>0</v>
      </c>
      <c r="L517">
        <f t="shared" si="88"/>
        <v>0</v>
      </c>
      <c r="M517">
        <f t="shared" si="88"/>
        <v>0</v>
      </c>
      <c r="N517">
        <f t="shared" si="88"/>
        <v>0</v>
      </c>
      <c r="O517">
        <f t="shared" si="88"/>
        <v>0</v>
      </c>
      <c r="P517">
        <f t="shared" si="88"/>
        <v>0</v>
      </c>
      <c r="Q517">
        <f t="shared" si="88"/>
        <v>0</v>
      </c>
      <c r="R517">
        <f t="shared" si="88"/>
        <v>0</v>
      </c>
      <c r="S517">
        <f t="shared" si="86"/>
        <v>0</v>
      </c>
      <c r="T517">
        <f t="shared" si="86"/>
        <v>0</v>
      </c>
      <c r="U517">
        <f t="shared" si="86"/>
        <v>0</v>
      </c>
      <c r="V517">
        <f t="shared" si="86"/>
        <v>0</v>
      </c>
      <c r="W517">
        <f t="shared" si="86"/>
        <v>0</v>
      </c>
      <c r="X517">
        <f t="shared" si="86"/>
        <v>1</v>
      </c>
      <c r="Y517">
        <f t="shared" si="86"/>
        <v>0</v>
      </c>
      <c r="Z517">
        <f t="shared" si="86"/>
        <v>0</v>
      </c>
      <c r="AA517">
        <f t="shared" si="86"/>
        <v>0</v>
      </c>
      <c r="AB517">
        <f t="shared" si="86"/>
        <v>0</v>
      </c>
      <c r="AC517">
        <f t="shared" si="86"/>
        <v>0</v>
      </c>
      <c r="AD517">
        <f t="shared" si="86"/>
        <v>0</v>
      </c>
      <c r="AE517">
        <f t="shared" si="86"/>
        <v>0</v>
      </c>
      <c r="AF517">
        <f t="shared" si="86"/>
        <v>0</v>
      </c>
      <c r="AG517">
        <f t="shared" si="86"/>
        <v>0</v>
      </c>
      <c r="AH517">
        <f t="shared" si="86"/>
        <v>0</v>
      </c>
      <c r="AI517">
        <f t="shared" si="86"/>
        <v>1</v>
      </c>
      <c r="AJ517">
        <f t="shared" si="86"/>
        <v>0</v>
      </c>
      <c r="AK517">
        <f t="shared" si="86"/>
        <v>0</v>
      </c>
      <c r="AL517">
        <f t="shared" si="86"/>
        <v>0</v>
      </c>
      <c r="AM517">
        <f t="shared" si="86"/>
        <v>1</v>
      </c>
      <c r="AN517">
        <f t="shared" si="86"/>
        <v>0</v>
      </c>
      <c r="AO517">
        <f t="shared" si="86"/>
        <v>0</v>
      </c>
      <c r="AP517">
        <f t="shared" si="86"/>
        <v>0</v>
      </c>
      <c r="AQ517">
        <f t="shared" si="86"/>
        <v>0</v>
      </c>
      <c r="AR517">
        <f t="shared" si="86"/>
        <v>0</v>
      </c>
      <c r="AS517">
        <f t="shared" si="86"/>
        <v>0</v>
      </c>
      <c r="AT517">
        <f t="shared" si="86"/>
        <v>0</v>
      </c>
      <c r="AU517">
        <f t="shared" si="86"/>
        <v>0</v>
      </c>
      <c r="AV517">
        <f t="shared" si="86"/>
        <v>0</v>
      </c>
      <c r="AW517">
        <f t="shared" si="86"/>
        <v>0</v>
      </c>
      <c r="AX517">
        <f t="shared" si="86"/>
        <v>0</v>
      </c>
      <c r="AY517">
        <f t="shared" si="86"/>
        <v>0</v>
      </c>
      <c r="AZ517">
        <f t="shared" si="86"/>
        <v>0</v>
      </c>
      <c r="BA517">
        <f t="shared" si="86"/>
        <v>0</v>
      </c>
      <c r="BB517">
        <f t="shared" si="86"/>
        <v>0</v>
      </c>
      <c r="BC517">
        <f t="shared" si="86"/>
        <v>0</v>
      </c>
      <c r="BD517">
        <f t="shared" si="86"/>
        <v>0</v>
      </c>
      <c r="BE517">
        <f t="shared" si="86"/>
        <v>0</v>
      </c>
      <c r="BF517">
        <f t="shared" si="86"/>
        <v>1</v>
      </c>
      <c r="BG517">
        <f t="shared" si="86"/>
        <v>0</v>
      </c>
      <c r="BH517">
        <f t="shared" si="86"/>
        <v>0</v>
      </c>
      <c r="BI517">
        <f t="shared" si="86"/>
        <v>1</v>
      </c>
      <c r="BJ517">
        <f t="shared" si="86"/>
        <v>0</v>
      </c>
      <c r="BK517">
        <f t="shared" si="86"/>
        <v>0</v>
      </c>
      <c r="BL517">
        <f t="shared" si="86"/>
        <v>0</v>
      </c>
      <c r="BM517">
        <f t="shared" si="86"/>
        <v>0</v>
      </c>
      <c r="BN517">
        <f t="shared" si="86"/>
        <v>0</v>
      </c>
      <c r="BO517">
        <f t="shared" ref="BO517:BT520" si="89">IF(BO264&gt;0,1,0)</f>
        <v>1</v>
      </c>
      <c r="BP517">
        <f t="shared" si="89"/>
        <v>0</v>
      </c>
      <c r="BQ517">
        <f t="shared" si="89"/>
        <v>0</v>
      </c>
      <c r="BR517">
        <f t="shared" si="89"/>
        <v>0</v>
      </c>
      <c r="BS517">
        <f t="shared" si="89"/>
        <v>0</v>
      </c>
      <c r="BT517">
        <f t="shared" si="89"/>
        <v>0</v>
      </c>
      <c r="BU517">
        <f t="shared" si="85"/>
        <v>0</v>
      </c>
      <c r="BV517">
        <f t="shared" si="85"/>
        <v>0</v>
      </c>
      <c r="BW517">
        <f t="shared" si="85"/>
        <v>0</v>
      </c>
      <c r="BX517">
        <f t="shared" si="85"/>
        <v>0</v>
      </c>
      <c r="BY517">
        <f t="shared" si="85"/>
        <v>0</v>
      </c>
      <c r="BZ517">
        <f t="shared" si="85"/>
        <v>0</v>
      </c>
      <c r="CA517">
        <f t="shared" si="85"/>
        <v>0</v>
      </c>
      <c r="CB517">
        <f t="shared" si="85"/>
        <v>0</v>
      </c>
    </row>
    <row r="518" spans="2:80" x14ac:dyDescent="0.2">
      <c r="B518">
        <v>259</v>
      </c>
      <c r="C518">
        <f t="shared" si="69"/>
        <v>1</v>
      </c>
      <c r="D518">
        <f t="shared" si="88"/>
        <v>0</v>
      </c>
      <c r="E518">
        <f t="shared" si="88"/>
        <v>0</v>
      </c>
      <c r="F518">
        <f t="shared" si="88"/>
        <v>0</v>
      </c>
      <c r="G518">
        <f t="shared" si="88"/>
        <v>0</v>
      </c>
      <c r="H518">
        <f t="shared" si="88"/>
        <v>1</v>
      </c>
      <c r="I518">
        <f t="shared" si="88"/>
        <v>0</v>
      </c>
      <c r="J518">
        <f t="shared" si="88"/>
        <v>0</v>
      </c>
      <c r="K518">
        <f t="shared" si="88"/>
        <v>0</v>
      </c>
      <c r="L518">
        <f t="shared" si="88"/>
        <v>0</v>
      </c>
      <c r="M518">
        <f t="shared" si="88"/>
        <v>0</v>
      </c>
      <c r="N518">
        <f t="shared" si="88"/>
        <v>0</v>
      </c>
      <c r="O518">
        <f t="shared" si="88"/>
        <v>0</v>
      </c>
      <c r="P518">
        <f t="shared" si="88"/>
        <v>0</v>
      </c>
      <c r="Q518">
        <f t="shared" si="88"/>
        <v>0</v>
      </c>
      <c r="R518">
        <f t="shared" si="88"/>
        <v>0</v>
      </c>
      <c r="S518">
        <f t="shared" si="88"/>
        <v>0</v>
      </c>
      <c r="T518">
        <f t="shared" si="88"/>
        <v>1</v>
      </c>
      <c r="U518">
        <f t="shared" si="88"/>
        <v>0</v>
      </c>
      <c r="V518">
        <f t="shared" si="88"/>
        <v>1</v>
      </c>
      <c r="W518">
        <f t="shared" si="88"/>
        <v>0</v>
      </c>
      <c r="X518">
        <f t="shared" si="88"/>
        <v>0</v>
      </c>
      <c r="Y518">
        <f t="shared" si="88"/>
        <v>0</v>
      </c>
      <c r="Z518">
        <f t="shared" si="88"/>
        <v>0</v>
      </c>
      <c r="AA518">
        <f t="shared" si="88"/>
        <v>0</v>
      </c>
      <c r="AB518">
        <f t="shared" si="88"/>
        <v>1</v>
      </c>
      <c r="AC518">
        <f t="shared" si="88"/>
        <v>0</v>
      </c>
      <c r="AD518">
        <f t="shared" si="88"/>
        <v>0</v>
      </c>
      <c r="AE518">
        <f t="shared" si="88"/>
        <v>0</v>
      </c>
      <c r="AF518">
        <f t="shared" si="88"/>
        <v>0</v>
      </c>
      <c r="AG518">
        <f t="shared" si="88"/>
        <v>0</v>
      </c>
      <c r="AH518">
        <f t="shared" si="88"/>
        <v>0</v>
      </c>
      <c r="AI518">
        <f t="shared" si="88"/>
        <v>0</v>
      </c>
      <c r="AJ518">
        <f t="shared" si="88"/>
        <v>1</v>
      </c>
      <c r="AK518">
        <f t="shared" si="88"/>
        <v>0</v>
      </c>
      <c r="AL518">
        <f t="shared" si="88"/>
        <v>0</v>
      </c>
      <c r="AM518">
        <f t="shared" si="88"/>
        <v>1</v>
      </c>
      <c r="AN518">
        <f t="shared" si="88"/>
        <v>0</v>
      </c>
      <c r="AO518">
        <f t="shared" si="88"/>
        <v>0</v>
      </c>
      <c r="AP518">
        <f t="shared" si="88"/>
        <v>0</v>
      </c>
      <c r="AQ518">
        <f t="shared" si="88"/>
        <v>0</v>
      </c>
      <c r="AR518">
        <f t="shared" si="88"/>
        <v>0</v>
      </c>
      <c r="AS518">
        <f t="shared" si="88"/>
        <v>0</v>
      </c>
      <c r="AT518">
        <f t="shared" si="88"/>
        <v>0</v>
      </c>
      <c r="AU518">
        <f t="shared" si="88"/>
        <v>0</v>
      </c>
      <c r="AV518">
        <f t="shared" si="88"/>
        <v>0</v>
      </c>
      <c r="AW518">
        <f t="shared" si="88"/>
        <v>0</v>
      </c>
      <c r="AX518">
        <f t="shared" si="88"/>
        <v>0</v>
      </c>
      <c r="AY518">
        <f t="shared" si="88"/>
        <v>0</v>
      </c>
      <c r="AZ518">
        <f t="shared" si="88"/>
        <v>0</v>
      </c>
      <c r="BA518">
        <f t="shared" si="88"/>
        <v>0</v>
      </c>
      <c r="BB518">
        <f t="shared" si="88"/>
        <v>0</v>
      </c>
      <c r="BC518">
        <f t="shared" si="88"/>
        <v>0</v>
      </c>
      <c r="BD518">
        <f t="shared" si="88"/>
        <v>1</v>
      </c>
      <c r="BE518">
        <f t="shared" si="88"/>
        <v>0</v>
      </c>
      <c r="BF518">
        <f t="shared" si="88"/>
        <v>1</v>
      </c>
      <c r="BG518">
        <f t="shared" si="88"/>
        <v>0</v>
      </c>
      <c r="BH518">
        <f t="shared" si="88"/>
        <v>0</v>
      </c>
      <c r="BI518">
        <f t="shared" si="88"/>
        <v>0</v>
      </c>
      <c r="BJ518">
        <f t="shared" si="88"/>
        <v>0</v>
      </c>
      <c r="BK518">
        <f t="shared" si="88"/>
        <v>1</v>
      </c>
      <c r="BL518">
        <f t="shared" si="88"/>
        <v>0</v>
      </c>
      <c r="BM518">
        <f t="shared" si="88"/>
        <v>0</v>
      </c>
      <c r="BN518">
        <f t="shared" si="88"/>
        <v>0</v>
      </c>
      <c r="BO518">
        <f t="shared" si="88"/>
        <v>1</v>
      </c>
      <c r="BP518">
        <f t="shared" si="89"/>
        <v>0</v>
      </c>
      <c r="BQ518">
        <f t="shared" si="89"/>
        <v>0</v>
      </c>
      <c r="BR518">
        <f t="shared" si="89"/>
        <v>0</v>
      </c>
      <c r="BS518">
        <f t="shared" si="89"/>
        <v>0</v>
      </c>
      <c r="BT518">
        <f t="shared" si="89"/>
        <v>0</v>
      </c>
      <c r="BU518">
        <f t="shared" si="85"/>
        <v>0</v>
      </c>
      <c r="BV518">
        <f t="shared" si="85"/>
        <v>0</v>
      </c>
      <c r="BW518">
        <f t="shared" si="85"/>
        <v>0</v>
      </c>
      <c r="BX518">
        <f t="shared" si="85"/>
        <v>0</v>
      </c>
      <c r="BY518">
        <f t="shared" si="85"/>
        <v>0</v>
      </c>
      <c r="BZ518">
        <f t="shared" si="85"/>
        <v>0</v>
      </c>
      <c r="CA518">
        <f t="shared" si="85"/>
        <v>0</v>
      </c>
      <c r="CB518">
        <f t="shared" si="85"/>
        <v>0</v>
      </c>
    </row>
    <row r="519" spans="2:80" x14ac:dyDescent="0.2">
      <c r="B519">
        <v>260</v>
      </c>
      <c r="C519">
        <f t="shared" si="69"/>
        <v>1</v>
      </c>
      <c r="D519">
        <f t="shared" si="88"/>
        <v>0</v>
      </c>
      <c r="E519">
        <f t="shared" si="88"/>
        <v>0</v>
      </c>
      <c r="F519">
        <f t="shared" si="88"/>
        <v>0</v>
      </c>
      <c r="G519">
        <f t="shared" si="88"/>
        <v>0</v>
      </c>
      <c r="H519">
        <f t="shared" si="88"/>
        <v>1</v>
      </c>
      <c r="I519">
        <f t="shared" si="88"/>
        <v>0</v>
      </c>
      <c r="J519">
        <f t="shared" si="88"/>
        <v>0</v>
      </c>
      <c r="K519">
        <f t="shared" si="88"/>
        <v>0</v>
      </c>
      <c r="L519">
        <f t="shared" si="88"/>
        <v>0</v>
      </c>
      <c r="M519">
        <f t="shared" si="88"/>
        <v>0</v>
      </c>
      <c r="N519">
        <f t="shared" si="88"/>
        <v>0</v>
      </c>
      <c r="O519">
        <f t="shared" si="88"/>
        <v>0</v>
      </c>
      <c r="P519">
        <f t="shared" si="88"/>
        <v>0</v>
      </c>
      <c r="Q519">
        <f t="shared" si="88"/>
        <v>0</v>
      </c>
      <c r="R519">
        <f t="shared" si="88"/>
        <v>0</v>
      </c>
      <c r="S519">
        <f t="shared" si="88"/>
        <v>0</v>
      </c>
      <c r="T519">
        <f t="shared" si="88"/>
        <v>0</v>
      </c>
      <c r="U519">
        <f t="shared" si="88"/>
        <v>0</v>
      </c>
      <c r="V519">
        <f t="shared" si="88"/>
        <v>1</v>
      </c>
      <c r="W519">
        <f t="shared" si="88"/>
        <v>0</v>
      </c>
      <c r="X519">
        <f t="shared" si="88"/>
        <v>1</v>
      </c>
      <c r="Y519">
        <f t="shared" si="88"/>
        <v>0</v>
      </c>
      <c r="Z519">
        <f t="shared" si="88"/>
        <v>0</v>
      </c>
      <c r="AA519">
        <f t="shared" si="88"/>
        <v>0</v>
      </c>
      <c r="AB519">
        <f t="shared" si="88"/>
        <v>0</v>
      </c>
      <c r="AC519">
        <f t="shared" si="88"/>
        <v>1</v>
      </c>
      <c r="AD519">
        <f t="shared" si="88"/>
        <v>0</v>
      </c>
      <c r="AE519">
        <f t="shared" si="88"/>
        <v>1</v>
      </c>
      <c r="AF519">
        <f t="shared" si="88"/>
        <v>0</v>
      </c>
      <c r="AG519">
        <f t="shared" si="88"/>
        <v>0</v>
      </c>
      <c r="AH519">
        <f t="shared" si="88"/>
        <v>0</v>
      </c>
      <c r="AI519">
        <f t="shared" si="88"/>
        <v>1</v>
      </c>
      <c r="AJ519">
        <f t="shared" si="88"/>
        <v>0</v>
      </c>
      <c r="AK519">
        <f t="shared" si="88"/>
        <v>0</v>
      </c>
      <c r="AL519">
        <f t="shared" si="88"/>
        <v>0</v>
      </c>
      <c r="AM519">
        <f t="shared" si="88"/>
        <v>1</v>
      </c>
      <c r="AN519">
        <f t="shared" si="88"/>
        <v>0</v>
      </c>
      <c r="AO519">
        <f t="shared" si="88"/>
        <v>0</v>
      </c>
      <c r="AP519">
        <f t="shared" si="88"/>
        <v>0</v>
      </c>
      <c r="AQ519">
        <f t="shared" si="88"/>
        <v>0</v>
      </c>
      <c r="AR519">
        <f t="shared" si="88"/>
        <v>0</v>
      </c>
      <c r="AS519">
        <f t="shared" si="88"/>
        <v>0</v>
      </c>
      <c r="AT519">
        <f t="shared" si="88"/>
        <v>0</v>
      </c>
      <c r="AU519">
        <f t="shared" si="88"/>
        <v>1</v>
      </c>
      <c r="AV519">
        <f t="shared" si="88"/>
        <v>1</v>
      </c>
      <c r="AW519">
        <f t="shared" si="88"/>
        <v>0</v>
      </c>
      <c r="AX519">
        <f t="shared" si="88"/>
        <v>0</v>
      </c>
      <c r="AY519">
        <f t="shared" si="88"/>
        <v>0</v>
      </c>
      <c r="AZ519">
        <f t="shared" si="88"/>
        <v>0</v>
      </c>
      <c r="BA519">
        <f t="shared" si="88"/>
        <v>0</v>
      </c>
      <c r="BB519">
        <f t="shared" si="88"/>
        <v>0</v>
      </c>
      <c r="BC519">
        <f t="shared" si="88"/>
        <v>0</v>
      </c>
      <c r="BD519">
        <f t="shared" si="88"/>
        <v>1</v>
      </c>
      <c r="BE519">
        <f t="shared" si="88"/>
        <v>0</v>
      </c>
      <c r="BF519">
        <f t="shared" si="88"/>
        <v>1</v>
      </c>
      <c r="BG519">
        <f t="shared" si="88"/>
        <v>0</v>
      </c>
      <c r="BH519">
        <f t="shared" si="88"/>
        <v>1</v>
      </c>
      <c r="BI519">
        <f t="shared" si="88"/>
        <v>1</v>
      </c>
      <c r="BJ519">
        <f t="shared" si="88"/>
        <v>0</v>
      </c>
      <c r="BK519">
        <f t="shared" si="88"/>
        <v>0</v>
      </c>
      <c r="BL519">
        <f t="shared" si="88"/>
        <v>1</v>
      </c>
      <c r="BM519">
        <f t="shared" si="88"/>
        <v>0</v>
      </c>
      <c r="BN519">
        <f t="shared" si="88"/>
        <v>0</v>
      </c>
      <c r="BO519">
        <f t="shared" si="88"/>
        <v>1</v>
      </c>
      <c r="BP519">
        <f t="shared" si="89"/>
        <v>0</v>
      </c>
      <c r="BQ519">
        <f t="shared" si="89"/>
        <v>0</v>
      </c>
      <c r="BR519">
        <f t="shared" si="89"/>
        <v>0</v>
      </c>
      <c r="BS519">
        <f t="shared" si="89"/>
        <v>0</v>
      </c>
      <c r="BT519">
        <f t="shared" si="89"/>
        <v>1</v>
      </c>
      <c r="BU519">
        <f t="shared" si="85"/>
        <v>0</v>
      </c>
      <c r="BV519">
        <f t="shared" si="85"/>
        <v>0</v>
      </c>
      <c r="BW519">
        <f t="shared" si="85"/>
        <v>0</v>
      </c>
      <c r="BX519">
        <f t="shared" si="85"/>
        <v>0</v>
      </c>
      <c r="BY519">
        <f t="shared" si="85"/>
        <v>0</v>
      </c>
      <c r="BZ519">
        <f t="shared" si="85"/>
        <v>0</v>
      </c>
      <c r="CA519">
        <f t="shared" si="85"/>
        <v>0</v>
      </c>
      <c r="CB519">
        <f t="shared" si="85"/>
        <v>0</v>
      </c>
    </row>
    <row r="520" spans="2:80" x14ac:dyDescent="0.2">
      <c r="B520">
        <v>261</v>
      </c>
      <c r="C520">
        <f t="shared" si="69"/>
        <v>1</v>
      </c>
      <c r="D520">
        <f t="shared" si="88"/>
        <v>0</v>
      </c>
      <c r="E520">
        <f t="shared" si="88"/>
        <v>0</v>
      </c>
      <c r="F520">
        <f t="shared" si="88"/>
        <v>0</v>
      </c>
      <c r="G520">
        <f t="shared" si="88"/>
        <v>0</v>
      </c>
      <c r="H520">
        <f t="shared" si="88"/>
        <v>1</v>
      </c>
      <c r="I520">
        <f t="shared" si="88"/>
        <v>0</v>
      </c>
      <c r="J520">
        <f t="shared" si="88"/>
        <v>0</v>
      </c>
      <c r="K520">
        <f t="shared" si="88"/>
        <v>0</v>
      </c>
      <c r="L520">
        <f t="shared" si="88"/>
        <v>1</v>
      </c>
      <c r="M520">
        <f t="shared" si="88"/>
        <v>0</v>
      </c>
      <c r="N520">
        <f t="shared" si="88"/>
        <v>0</v>
      </c>
      <c r="O520">
        <f t="shared" si="88"/>
        <v>0</v>
      </c>
      <c r="P520">
        <f t="shared" si="88"/>
        <v>0</v>
      </c>
      <c r="Q520">
        <f t="shared" si="88"/>
        <v>0</v>
      </c>
      <c r="R520">
        <f t="shared" si="88"/>
        <v>0</v>
      </c>
      <c r="S520">
        <f t="shared" si="88"/>
        <v>0</v>
      </c>
      <c r="T520">
        <f t="shared" si="88"/>
        <v>0</v>
      </c>
      <c r="U520">
        <f t="shared" si="88"/>
        <v>0</v>
      </c>
      <c r="V520">
        <f t="shared" si="88"/>
        <v>0</v>
      </c>
      <c r="W520">
        <f t="shared" si="88"/>
        <v>0</v>
      </c>
      <c r="X520">
        <f t="shared" si="88"/>
        <v>0</v>
      </c>
      <c r="Y520">
        <f t="shared" si="88"/>
        <v>0</v>
      </c>
      <c r="Z520">
        <f t="shared" si="88"/>
        <v>0</v>
      </c>
      <c r="AA520">
        <f t="shared" si="88"/>
        <v>0</v>
      </c>
      <c r="AB520">
        <f t="shared" si="88"/>
        <v>0</v>
      </c>
      <c r="AC520">
        <f t="shared" si="88"/>
        <v>0</v>
      </c>
      <c r="AD520">
        <f t="shared" si="88"/>
        <v>0</v>
      </c>
      <c r="AE520">
        <f t="shared" si="88"/>
        <v>1</v>
      </c>
      <c r="AF520">
        <f t="shared" si="88"/>
        <v>0</v>
      </c>
      <c r="AG520">
        <f t="shared" si="88"/>
        <v>0</v>
      </c>
      <c r="AH520">
        <f t="shared" si="88"/>
        <v>0</v>
      </c>
      <c r="AI520">
        <f t="shared" si="88"/>
        <v>1</v>
      </c>
      <c r="AJ520">
        <f t="shared" si="88"/>
        <v>1</v>
      </c>
      <c r="AK520">
        <f t="shared" si="88"/>
        <v>0</v>
      </c>
      <c r="AL520">
        <f t="shared" si="88"/>
        <v>0</v>
      </c>
      <c r="AM520">
        <f t="shared" si="88"/>
        <v>1</v>
      </c>
      <c r="AN520">
        <f t="shared" si="88"/>
        <v>0</v>
      </c>
      <c r="AO520">
        <f t="shared" si="88"/>
        <v>0</v>
      </c>
      <c r="AP520">
        <f t="shared" si="88"/>
        <v>0</v>
      </c>
      <c r="AQ520">
        <f t="shared" si="88"/>
        <v>0</v>
      </c>
      <c r="AR520">
        <f t="shared" si="88"/>
        <v>0</v>
      </c>
      <c r="AS520">
        <f t="shared" si="88"/>
        <v>0</v>
      </c>
      <c r="AT520">
        <f t="shared" si="88"/>
        <v>0</v>
      </c>
      <c r="AU520">
        <f t="shared" si="88"/>
        <v>0</v>
      </c>
      <c r="AV520">
        <f t="shared" si="88"/>
        <v>0</v>
      </c>
      <c r="AW520">
        <f t="shared" si="88"/>
        <v>0</v>
      </c>
      <c r="AX520">
        <f t="shared" si="88"/>
        <v>0</v>
      </c>
      <c r="AY520">
        <f t="shared" si="88"/>
        <v>0</v>
      </c>
      <c r="AZ520">
        <f t="shared" si="88"/>
        <v>0</v>
      </c>
      <c r="BA520">
        <f t="shared" si="88"/>
        <v>0</v>
      </c>
      <c r="BB520">
        <f t="shared" si="88"/>
        <v>0</v>
      </c>
      <c r="BC520">
        <f t="shared" si="88"/>
        <v>0</v>
      </c>
      <c r="BD520">
        <f t="shared" si="88"/>
        <v>0</v>
      </c>
      <c r="BE520">
        <f t="shared" si="88"/>
        <v>0</v>
      </c>
      <c r="BF520">
        <f t="shared" si="88"/>
        <v>1</v>
      </c>
      <c r="BG520">
        <f t="shared" si="88"/>
        <v>0</v>
      </c>
      <c r="BH520">
        <f t="shared" si="88"/>
        <v>0</v>
      </c>
      <c r="BI520">
        <f t="shared" si="88"/>
        <v>1</v>
      </c>
      <c r="BJ520">
        <f t="shared" si="88"/>
        <v>0</v>
      </c>
      <c r="BK520">
        <f t="shared" si="88"/>
        <v>1</v>
      </c>
      <c r="BL520">
        <f t="shared" si="88"/>
        <v>1</v>
      </c>
      <c r="BM520">
        <f t="shared" si="88"/>
        <v>0</v>
      </c>
      <c r="BN520">
        <f t="shared" si="88"/>
        <v>0</v>
      </c>
      <c r="BO520">
        <f t="shared" si="88"/>
        <v>1</v>
      </c>
      <c r="BP520">
        <f t="shared" si="89"/>
        <v>0</v>
      </c>
      <c r="BQ520">
        <f t="shared" si="89"/>
        <v>0</v>
      </c>
      <c r="BR520">
        <f t="shared" si="89"/>
        <v>0</v>
      </c>
      <c r="BS520">
        <f t="shared" si="89"/>
        <v>0</v>
      </c>
      <c r="BT520">
        <f t="shared" si="89"/>
        <v>0</v>
      </c>
      <c r="BU520">
        <f t="shared" si="85"/>
        <v>0</v>
      </c>
      <c r="BV520">
        <f t="shared" si="85"/>
        <v>0</v>
      </c>
      <c r="BW520">
        <f t="shared" si="85"/>
        <v>0</v>
      </c>
      <c r="BX520">
        <f t="shared" si="85"/>
        <v>0</v>
      </c>
      <c r="BY520">
        <f t="shared" si="85"/>
        <v>0</v>
      </c>
      <c r="BZ520">
        <f t="shared" si="85"/>
        <v>0</v>
      </c>
      <c r="CA520">
        <f t="shared" si="85"/>
        <v>0</v>
      </c>
      <c r="CB520">
        <f t="shared" si="85"/>
        <v>0</v>
      </c>
    </row>
    <row r="521" spans="2:80" x14ac:dyDescent="0.2">
      <c r="B521">
        <v>262</v>
      </c>
      <c r="C521">
        <f t="shared" si="69"/>
        <v>1</v>
      </c>
      <c r="D521">
        <f t="shared" si="88"/>
        <v>0</v>
      </c>
      <c r="E521">
        <f t="shared" si="88"/>
        <v>0</v>
      </c>
      <c r="F521">
        <f t="shared" si="88"/>
        <v>0</v>
      </c>
      <c r="G521">
        <f t="shared" si="88"/>
        <v>0</v>
      </c>
      <c r="H521">
        <f t="shared" si="88"/>
        <v>1</v>
      </c>
      <c r="I521">
        <f t="shared" ref="D521:BO525" si="90">IF(I268&gt;0,1,0)</f>
        <v>0</v>
      </c>
      <c r="J521">
        <f t="shared" si="90"/>
        <v>0</v>
      </c>
      <c r="K521">
        <f t="shared" si="90"/>
        <v>0</v>
      </c>
      <c r="L521">
        <f t="shared" si="90"/>
        <v>0</v>
      </c>
      <c r="M521">
        <f t="shared" si="90"/>
        <v>0</v>
      </c>
      <c r="N521">
        <f t="shared" si="90"/>
        <v>0</v>
      </c>
      <c r="O521">
        <f t="shared" si="90"/>
        <v>0</v>
      </c>
      <c r="P521">
        <f t="shared" si="90"/>
        <v>0</v>
      </c>
      <c r="Q521">
        <f t="shared" si="90"/>
        <v>0</v>
      </c>
      <c r="R521">
        <f t="shared" si="90"/>
        <v>0</v>
      </c>
      <c r="S521">
        <f t="shared" si="88"/>
        <v>0</v>
      </c>
      <c r="T521">
        <f t="shared" si="88"/>
        <v>0</v>
      </c>
      <c r="U521">
        <f t="shared" si="88"/>
        <v>0</v>
      </c>
      <c r="V521">
        <f t="shared" si="88"/>
        <v>1</v>
      </c>
      <c r="W521">
        <f t="shared" si="88"/>
        <v>0</v>
      </c>
      <c r="X521">
        <f t="shared" si="88"/>
        <v>0</v>
      </c>
      <c r="Y521">
        <f t="shared" si="88"/>
        <v>0</v>
      </c>
      <c r="Z521">
        <f t="shared" si="88"/>
        <v>0</v>
      </c>
      <c r="AA521">
        <f t="shared" si="88"/>
        <v>0</v>
      </c>
      <c r="AB521">
        <f t="shared" si="88"/>
        <v>0</v>
      </c>
      <c r="AC521">
        <f t="shared" si="88"/>
        <v>0</v>
      </c>
      <c r="AD521">
        <f t="shared" si="88"/>
        <v>0</v>
      </c>
      <c r="AE521">
        <f t="shared" si="88"/>
        <v>0</v>
      </c>
      <c r="AF521">
        <f t="shared" si="88"/>
        <v>0</v>
      </c>
      <c r="AG521">
        <f t="shared" si="88"/>
        <v>1</v>
      </c>
      <c r="AH521">
        <f t="shared" si="88"/>
        <v>0</v>
      </c>
      <c r="AI521">
        <f t="shared" si="88"/>
        <v>1</v>
      </c>
      <c r="AJ521">
        <f t="shared" si="88"/>
        <v>0</v>
      </c>
      <c r="AK521">
        <f t="shared" si="88"/>
        <v>0</v>
      </c>
      <c r="AL521">
        <f t="shared" si="88"/>
        <v>0</v>
      </c>
      <c r="AM521">
        <f t="shared" si="88"/>
        <v>1</v>
      </c>
      <c r="AN521">
        <f t="shared" si="88"/>
        <v>0</v>
      </c>
      <c r="AO521">
        <f t="shared" si="88"/>
        <v>1</v>
      </c>
      <c r="AP521">
        <f t="shared" si="88"/>
        <v>0</v>
      </c>
      <c r="AQ521">
        <f t="shared" si="88"/>
        <v>0</v>
      </c>
      <c r="AR521">
        <f t="shared" si="88"/>
        <v>0</v>
      </c>
      <c r="AS521">
        <f t="shared" si="88"/>
        <v>0</v>
      </c>
      <c r="AT521">
        <f t="shared" si="88"/>
        <v>0</v>
      </c>
      <c r="AU521">
        <f t="shared" si="88"/>
        <v>0</v>
      </c>
      <c r="AV521">
        <f t="shared" si="88"/>
        <v>0</v>
      </c>
      <c r="AW521">
        <f t="shared" si="88"/>
        <v>0</v>
      </c>
      <c r="AX521">
        <f t="shared" si="88"/>
        <v>0</v>
      </c>
      <c r="AY521">
        <f t="shared" si="88"/>
        <v>0</v>
      </c>
      <c r="AZ521">
        <f t="shared" si="88"/>
        <v>0</v>
      </c>
      <c r="BA521">
        <f t="shared" si="88"/>
        <v>0</v>
      </c>
      <c r="BB521">
        <f t="shared" si="88"/>
        <v>0</v>
      </c>
      <c r="BC521">
        <f t="shared" si="88"/>
        <v>0</v>
      </c>
      <c r="BD521">
        <f t="shared" si="88"/>
        <v>1</v>
      </c>
      <c r="BE521">
        <f t="shared" si="88"/>
        <v>0</v>
      </c>
      <c r="BF521">
        <f t="shared" si="88"/>
        <v>1</v>
      </c>
      <c r="BG521">
        <f t="shared" si="88"/>
        <v>0</v>
      </c>
      <c r="BH521">
        <f t="shared" si="88"/>
        <v>0</v>
      </c>
      <c r="BI521">
        <f t="shared" si="88"/>
        <v>1</v>
      </c>
      <c r="BJ521">
        <f t="shared" si="88"/>
        <v>0</v>
      </c>
      <c r="BK521">
        <f t="shared" si="88"/>
        <v>0</v>
      </c>
      <c r="BL521">
        <f t="shared" si="88"/>
        <v>0</v>
      </c>
      <c r="BM521">
        <f t="shared" si="88"/>
        <v>0</v>
      </c>
      <c r="BN521">
        <f t="shared" si="88"/>
        <v>0</v>
      </c>
      <c r="BO521">
        <f t="shared" ref="BO521:BT524" si="91">IF(BO268&gt;0,1,0)</f>
        <v>1</v>
      </c>
      <c r="BP521">
        <f t="shared" si="91"/>
        <v>0</v>
      </c>
      <c r="BQ521">
        <f t="shared" si="91"/>
        <v>0</v>
      </c>
      <c r="BR521">
        <f t="shared" si="91"/>
        <v>0</v>
      </c>
      <c r="BS521">
        <f t="shared" si="91"/>
        <v>0</v>
      </c>
      <c r="BT521">
        <f t="shared" si="91"/>
        <v>0</v>
      </c>
      <c r="BU521">
        <f t="shared" si="85"/>
        <v>1</v>
      </c>
      <c r="BV521">
        <f t="shared" si="85"/>
        <v>0</v>
      </c>
      <c r="BW521">
        <f t="shared" si="85"/>
        <v>0</v>
      </c>
      <c r="BX521">
        <f t="shared" si="85"/>
        <v>0</v>
      </c>
      <c r="BY521">
        <f t="shared" si="85"/>
        <v>0</v>
      </c>
      <c r="BZ521">
        <f t="shared" si="85"/>
        <v>0</v>
      </c>
      <c r="CA521">
        <f t="shared" si="85"/>
        <v>0</v>
      </c>
      <c r="CB521">
        <f t="shared" si="85"/>
        <v>0</v>
      </c>
    </row>
    <row r="522" spans="2:80" x14ac:dyDescent="0.2">
      <c r="B522">
        <v>263</v>
      </c>
      <c r="C522">
        <f t="shared" si="69"/>
        <v>0</v>
      </c>
      <c r="D522">
        <f t="shared" si="90"/>
        <v>0</v>
      </c>
      <c r="E522">
        <f t="shared" si="90"/>
        <v>0</v>
      </c>
      <c r="F522">
        <f t="shared" si="90"/>
        <v>1</v>
      </c>
      <c r="G522">
        <f t="shared" si="90"/>
        <v>0</v>
      </c>
      <c r="H522">
        <f t="shared" si="90"/>
        <v>1</v>
      </c>
      <c r="I522">
        <f t="shared" si="90"/>
        <v>0</v>
      </c>
      <c r="J522">
        <f t="shared" si="90"/>
        <v>0</v>
      </c>
      <c r="K522">
        <f t="shared" si="90"/>
        <v>0</v>
      </c>
      <c r="L522">
        <f t="shared" si="90"/>
        <v>1</v>
      </c>
      <c r="M522">
        <f t="shared" si="90"/>
        <v>0</v>
      </c>
      <c r="N522">
        <f t="shared" si="90"/>
        <v>0</v>
      </c>
      <c r="O522">
        <f t="shared" si="90"/>
        <v>0</v>
      </c>
      <c r="P522">
        <f t="shared" si="90"/>
        <v>0</v>
      </c>
      <c r="Q522">
        <f t="shared" si="90"/>
        <v>0</v>
      </c>
      <c r="R522">
        <f t="shared" si="90"/>
        <v>0</v>
      </c>
      <c r="S522">
        <f t="shared" si="90"/>
        <v>0</v>
      </c>
      <c r="T522">
        <f t="shared" si="90"/>
        <v>0</v>
      </c>
      <c r="U522">
        <f t="shared" si="90"/>
        <v>0</v>
      </c>
      <c r="V522">
        <f t="shared" si="90"/>
        <v>0</v>
      </c>
      <c r="W522">
        <f t="shared" si="90"/>
        <v>0</v>
      </c>
      <c r="X522">
        <f t="shared" si="90"/>
        <v>0</v>
      </c>
      <c r="Y522">
        <f t="shared" si="90"/>
        <v>0</v>
      </c>
      <c r="Z522">
        <f t="shared" si="90"/>
        <v>0</v>
      </c>
      <c r="AA522">
        <f t="shared" si="90"/>
        <v>0</v>
      </c>
      <c r="AB522">
        <f t="shared" si="90"/>
        <v>1</v>
      </c>
      <c r="AC522">
        <f t="shared" si="90"/>
        <v>0</v>
      </c>
      <c r="AD522">
        <f t="shared" si="90"/>
        <v>0</v>
      </c>
      <c r="AE522">
        <f t="shared" si="90"/>
        <v>0</v>
      </c>
      <c r="AF522">
        <f t="shared" si="90"/>
        <v>0</v>
      </c>
      <c r="AG522">
        <f t="shared" si="90"/>
        <v>0</v>
      </c>
      <c r="AH522">
        <f t="shared" si="90"/>
        <v>1</v>
      </c>
      <c r="AI522">
        <f t="shared" si="90"/>
        <v>1</v>
      </c>
      <c r="AJ522">
        <f t="shared" si="90"/>
        <v>1</v>
      </c>
      <c r="AK522">
        <f t="shared" si="90"/>
        <v>0</v>
      </c>
      <c r="AL522">
        <f t="shared" si="90"/>
        <v>0</v>
      </c>
      <c r="AM522">
        <f t="shared" si="90"/>
        <v>1</v>
      </c>
      <c r="AN522">
        <f t="shared" si="90"/>
        <v>0</v>
      </c>
      <c r="AO522">
        <f t="shared" si="90"/>
        <v>0</v>
      </c>
      <c r="AP522">
        <f t="shared" si="90"/>
        <v>0</v>
      </c>
      <c r="AQ522">
        <f t="shared" si="90"/>
        <v>0</v>
      </c>
      <c r="AR522">
        <f t="shared" si="90"/>
        <v>0</v>
      </c>
      <c r="AS522">
        <f t="shared" si="90"/>
        <v>0</v>
      </c>
      <c r="AT522">
        <f t="shared" si="90"/>
        <v>0</v>
      </c>
      <c r="AU522">
        <f t="shared" si="90"/>
        <v>0</v>
      </c>
      <c r="AV522">
        <f t="shared" si="90"/>
        <v>0</v>
      </c>
      <c r="AW522">
        <f t="shared" si="90"/>
        <v>0</v>
      </c>
      <c r="AX522">
        <f t="shared" si="90"/>
        <v>0</v>
      </c>
      <c r="AY522">
        <f t="shared" si="90"/>
        <v>0</v>
      </c>
      <c r="AZ522">
        <f t="shared" si="90"/>
        <v>0</v>
      </c>
      <c r="BA522">
        <f t="shared" si="90"/>
        <v>0</v>
      </c>
      <c r="BB522">
        <f t="shared" si="90"/>
        <v>0</v>
      </c>
      <c r="BC522">
        <f t="shared" si="90"/>
        <v>0</v>
      </c>
      <c r="BD522">
        <f t="shared" si="90"/>
        <v>0</v>
      </c>
      <c r="BE522">
        <f t="shared" si="90"/>
        <v>0</v>
      </c>
      <c r="BF522">
        <f t="shared" si="90"/>
        <v>0</v>
      </c>
      <c r="BG522">
        <f t="shared" si="90"/>
        <v>0</v>
      </c>
      <c r="BH522">
        <f t="shared" si="90"/>
        <v>0</v>
      </c>
      <c r="BI522">
        <f t="shared" si="90"/>
        <v>1</v>
      </c>
      <c r="BJ522">
        <f t="shared" si="90"/>
        <v>0</v>
      </c>
      <c r="BK522">
        <f t="shared" si="90"/>
        <v>0</v>
      </c>
      <c r="BL522">
        <f t="shared" si="90"/>
        <v>0</v>
      </c>
      <c r="BM522">
        <f t="shared" si="90"/>
        <v>0</v>
      </c>
      <c r="BN522">
        <f t="shared" si="90"/>
        <v>0</v>
      </c>
      <c r="BO522">
        <f t="shared" si="90"/>
        <v>1</v>
      </c>
      <c r="BP522">
        <f t="shared" si="91"/>
        <v>0</v>
      </c>
      <c r="BQ522">
        <f t="shared" si="91"/>
        <v>0</v>
      </c>
      <c r="BR522">
        <f t="shared" si="91"/>
        <v>0</v>
      </c>
      <c r="BS522">
        <f t="shared" si="91"/>
        <v>0</v>
      </c>
      <c r="BT522">
        <f t="shared" si="91"/>
        <v>0</v>
      </c>
      <c r="BU522">
        <f t="shared" si="85"/>
        <v>1</v>
      </c>
      <c r="BV522">
        <f t="shared" si="85"/>
        <v>0</v>
      </c>
      <c r="BW522">
        <f t="shared" si="85"/>
        <v>0</v>
      </c>
      <c r="BX522">
        <f t="shared" si="85"/>
        <v>0</v>
      </c>
      <c r="BY522">
        <f t="shared" si="85"/>
        <v>0</v>
      </c>
      <c r="BZ522">
        <f t="shared" si="85"/>
        <v>0</v>
      </c>
      <c r="CA522">
        <f t="shared" si="85"/>
        <v>0</v>
      </c>
      <c r="CB522">
        <f t="shared" si="85"/>
        <v>0</v>
      </c>
    </row>
    <row r="523" spans="2:80" x14ac:dyDescent="0.2">
      <c r="B523">
        <v>264</v>
      </c>
      <c r="C523">
        <f t="shared" si="69"/>
        <v>1</v>
      </c>
      <c r="D523">
        <f t="shared" si="90"/>
        <v>0</v>
      </c>
      <c r="E523">
        <f t="shared" si="90"/>
        <v>0</v>
      </c>
      <c r="F523">
        <f t="shared" si="90"/>
        <v>0</v>
      </c>
      <c r="G523">
        <f t="shared" si="90"/>
        <v>0</v>
      </c>
      <c r="H523">
        <f t="shared" si="90"/>
        <v>1</v>
      </c>
      <c r="I523">
        <f t="shared" si="90"/>
        <v>0</v>
      </c>
      <c r="J523">
        <f t="shared" si="90"/>
        <v>0</v>
      </c>
      <c r="K523">
        <f t="shared" si="90"/>
        <v>0</v>
      </c>
      <c r="L523">
        <f t="shared" si="90"/>
        <v>1</v>
      </c>
      <c r="M523">
        <f t="shared" si="90"/>
        <v>0</v>
      </c>
      <c r="N523">
        <f t="shared" si="90"/>
        <v>0</v>
      </c>
      <c r="O523">
        <f t="shared" si="90"/>
        <v>0</v>
      </c>
      <c r="P523">
        <f t="shared" si="90"/>
        <v>0</v>
      </c>
      <c r="Q523">
        <f t="shared" si="90"/>
        <v>0</v>
      </c>
      <c r="R523">
        <f t="shared" si="90"/>
        <v>0</v>
      </c>
      <c r="S523">
        <f t="shared" si="90"/>
        <v>0</v>
      </c>
      <c r="T523">
        <f t="shared" si="90"/>
        <v>0</v>
      </c>
      <c r="U523">
        <f t="shared" si="90"/>
        <v>0</v>
      </c>
      <c r="V523">
        <f t="shared" si="90"/>
        <v>0</v>
      </c>
      <c r="W523">
        <f t="shared" si="90"/>
        <v>0</v>
      </c>
      <c r="X523">
        <f t="shared" si="90"/>
        <v>0</v>
      </c>
      <c r="Y523">
        <f t="shared" si="90"/>
        <v>0</v>
      </c>
      <c r="Z523">
        <f t="shared" si="90"/>
        <v>0</v>
      </c>
      <c r="AA523">
        <f t="shared" si="90"/>
        <v>0</v>
      </c>
      <c r="AB523">
        <f t="shared" si="90"/>
        <v>1</v>
      </c>
      <c r="AC523">
        <f t="shared" si="90"/>
        <v>0</v>
      </c>
      <c r="AD523">
        <f t="shared" si="90"/>
        <v>0</v>
      </c>
      <c r="AE523">
        <f t="shared" si="90"/>
        <v>0</v>
      </c>
      <c r="AF523">
        <f t="shared" si="90"/>
        <v>0</v>
      </c>
      <c r="AG523">
        <f t="shared" si="90"/>
        <v>0</v>
      </c>
      <c r="AH523">
        <f t="shared" si="90"/>
        <v>0</v>
      </c>
      <c r="AI523">
        <f t="shared" si="90"/>
        <v>1</v>
      </c>
      <c r="AJ523">
        <f t="shared" si="90"/>
        <v>1</v>
      </c>
      <c r="AK523">
        <f t="shared" si="90"/>
        <v>0</v>
      </c>
      <c r="AL523">
        <f t="shared" si="90"/>
        <v>0</v>
      </c>
      <c r="AM523">
        <f t="shared" si="90"/>
        <v>1</v>
      </c>
      <c r="AN523">
        <f t="shared" si="90"/>
        <v>0</v>
      </c>
      <c r="AO523">
        <f t="shared" si="90"/>
        <v>1</v>
      </c>
      <c r="AP523">
        <f t="shared" si="90"/>
        <v>0</v>
      </c>
      <c r="AQ523">
        <f t="shared" si="90"/>
        <v>0</v>
      </c>
      <c r="AR523">
        <f t="shared" si="90"/>
        <v>0</v>
      </c>
      <c r="AS523">
        <f t="shared" si="90"/>
        <v>0</v>
      </c>
      <c r="AT523">
        <f t="shared" si="90"/>
        <v>0</v>
      </c>
      <c r="AU523">
        <f t="shared" si="90"/>
        <v>0</v>
      </c>
      <c r="AV523">
        <f t="shared" si="90"/>
        <v>0</v>
      </c>
      <c r="AW523">
        <f t="shared" si="90"/>
        <v>0</v>
      </c>
      <c r="AX523">
        <f t="shared" si="90"/>
        <v>0</v>
      </c>
      <c r="AY523">
        <f t="shared" si="90"/>
        <v>0</v>
      </c>
      <c r="AZ523">
        <f t="shared" si="90"/>
        <v>0</v>
      </c>
      <c r="BA523">
        <f t="shared" si="90"/>
        <v>0</v>
      </c>
      <c r="BB523">
        <f t="shared" si="90"/>
        <v>0</v>
      </c>
      <c r="BC523">
        <f t="shared" si="90"/>
        <v>0</v>
      </c>
      <c r="BD523">
        <f t="shared" si="90"/>
        <v>1</v>
      </c>
      <c r="BE523">
        <f t="shared" si="90"/>
        <v>0</v>
      </c>
      <c r="BF523">
        <f t="shared" si="90"/>
        <v>1</v>
      </c>
      <c r="BG523">
        <f t="shared" si="90"/>
        <v>0</v>
      </c>
      <c r="BH523">
        <f t="shared" si="90"/>
        <v>0</v>
      </c>
      <c r="BI523">
        <f t="shared" si="90"/>
        <v>1</v>
      </c>
      <c r="BJ523">
        <f t="shared" si="90"/>
        <v>0</v>
      </c>
      <c r="BK523">
        <f t="shared" si="90"/>
        <v>0</v>
      </c>
      <c r="BL523">
        <f t="shared" si="90"/>
        <v>0</v>
      </c>
      <c r="BM523">
        <f t="shared" si="90"/>
        <v>0</v>
      </c>
      <c r="BN523">
        <f t="shared" si="90"/>
        <v>0</v>
      </c>
      <c r="BO523">
        <f t="shared" si="90"/>
        <v>1</v>
      </c>
      <c r="BP523">
        <f t="shared" si="91"/>
        <v>0</v>
      </c>
      <c r="BQ523">
        <f t="shared" si="91"/>
        <v>0</v>
      </c>
      <c r="BR523">
        <f t="shared" si="91"/>
        <v>0</v>
      </c>
      <c r="BS523">
        <f t="shared" si="91"/>
        <v>0</v>
      </c>
      <c r="BT523">
        <f t="shared" si="91"/>
        <v>0</v>
      </c>
      <c r="BU523">
        <f t="shared" si="85"/>
        <v>0</v>
      </c>
      <c r="BV523">
        <f t="shared" si="85"/>
        <v>0</v>
      </c>
      <c r="BW523">
        <f t="shared" si="85"/>
        <v>0</v>
      </c>
      <c r="BX523">
        <f t="shared" si="85"/>
        <v>0</v>
      </c>
      <c r="BY523">
        <f t="shared" si="85"/>
        <v>0</v>
      </c>
      <c r="BZ523">
        <f t="shared" si="85"/>
        <v>0</v>
      </c>
      <c r="CA523">
        <f t="shared" si="85"/>
        <v>0</v>
      </c>
      <c r="CB523">
        <f t="shared" si="85"/>
        <v>0</v>
      </c>
    </row>
    <row r="524" spans="2:80" x14ac:dyDescent="0.2">
      <c r="B524">
        <v>265</v>
      </c>
      <c r="C524">
        <f t="shared" si="69"/>
        <v>0</v>
      </c>
      <c r="D524">
        <f t="shared" si="90"/>
        <v>0</v>
      </c>
      <c r="E524">
        <f t="shared" si="90"/>
        <v>0</v>
      </c>
      <c r="F524">
        <f t="shared" si="90"/>
        <v>0</v>
      </c>
      <c r="G524">
        <f t="shared" si="90"/>
        <v>0</v>
      </c>
      <c r="H524">
        <f t="shared" si="90"/>
        <v>1</v>
      </c>
      <c r="I524">
        <f t="shared" si="90"/>
        <v>0</v>
      </c>
      <c r="J524">
        <f t="shared" si="90"/>
        <v>0</v>
      </c>
      <c r="K524">
        <f t="shared" si="90"/>
        <v>0</v>
      </c>
      <c r="L524">
        <f t="shared" si="90"/>
        <v>1</v>
      </c>
      <c r="M524">
        <f t="shared" si="90"/>
        <v>0</v>
      </c>
      <c r="N524">
        <f t="shared" si="90"/>
        <v>0</v>
      </c>
      <c r="O524">
        <f t="shared" si="90"/>
        <v>0</v>
      </c>
      <c r="P524">
        <f t="shared" si="90"/>
        <v>0</v>
      </c>
      <c r="Q524">
        <f t="shared" si="90"/>
        <v>0</v>
      </c>
      <c r="R524">
        <f t="shared" si="90"/>
        <v>0</v>
      </c>
      <c r="S524">
        <f t="shared" si="90"/>
        <v>0</v>
      </c>
      <c r="T524">
        <f t="shared" si="90"/>
        <v>0</v>
      </c>
      <c r="U524">
        <f t="shared" si="90"/>
        <v>0</v>
      </c>
      <c r="V524">
        <f t="shared" si="90"/>
        <v>0</v>
      </c>
      <c r="W524">
        <f t="shared" si="90"/>
        <v>0</v>
      </c>
      <c r="X524">
        <f t="shared" si="90"/>
        <v>0</v>
      </c>
      <c r="Y524">
        <f t="shared" si="90"/>
        <v>0</v>
      </c>
      <c r="Z524">
        <f t="shared" si="90"/>
        <v>0</v>
      </c>
      <c r="AA524">
        <f t="shared" si="90"/>
        <v>0</v>
      </c>
      <c r="AB524">
        <f t="shared" si="90"/>
        <v>0</v>
      </c>
      <c r="AC524">
        <f t="shared" si="90"/>
        <v>1</v>
      </c>
      <c r="AD524">
        <f t="shared" si="90"/>
        <v>0</v>
      </c>
      <c r="AE524">
        <f t="shared" si="90"/>
        <v>0</v>
      </c>
      <c r="AF524">
        <f t="shared" si="90"/>
        <v>0</v>
      </c>
      <c r="AG524">
        <f t="shared" si="90"/>
        <v>1</v>
      </c>
      <c r="AH524">
        <f t="shared" si="90"/>
        <v>0</v>
      </c>
      <c r="AI524">
        <f t="shared" si="90"/>
        <v>1</v>
      </c>
      <c r="AJ524">
        <f t="shared" si="90"/>
        <v>0</v>
      </c>
      <c r="AK524">
        <f t="shared" si="90"/>
        <v>0</v>
      </c>
      <c r="AL524">
        <f t="shared" si="90"/>
        <v>0</v>
      </c>
      <c r="AM524">
        <f t="shared" si="90"/>
        <v>1</v>
      </c>
      <c r="AN524">
        <f t="shared" si="90"/>
        <v>0</v>
      </c>
      <c r="AO524">
        <f t="shared" si="90"/>
        <v>1</v>
      </c>
      <c r="AP524">
        <f t="shared" si="90"/>
        <v>0</v>
      </c>
      <c r="AQ524">
        <f t="shared" si="90"/>
        <v>0</v>
      </c>
      <c r="AR524">
        <f t="shared" si="90"/>
        <v>0</v>
      </c>
      <c r="AS524">
        <f t="shared" si="90"/>
        <v>0</v>
      </c>
      <c r="AT524">
        <f t="shared" si="90"/>
        <v>0</v>
      </c>
      <c r="AU524">
        <f t="shared" si="90"/>
        <v>0</v>
      </c>
      <c r="AV524">
        <f t="shared" si="90"/>
        <v>0</v>
      </c>
      <c r="AW524">
        <f t="shared" si="90"/>
        <v>0</v>
      </c>
      <c r="AX524">
        <f t="shared" si="90"/>
        <v>0</v>
      </c>
      <c r="AY524">
        <f t="shared" si="90"/>
        <v>0</v>
      </c>
      <c r="AZ524">
        <f t="shared" si="90"/>
        <v>0</v>
      </c>
      <c r="BA524">
        <f t="shared" si="90"/>
        <v>0</v>
      </c>
      <c r="BB524">
        <f t="shared" si="90"/>
        <v>0</v>
      </c>
      <c r="BC524">
        <f t="shared" si="90"/>
        <v>0</v>
      </c>
      <c r="BD524">
        <f t="shared" si="90"/>
        <v>0</v>
      </c>
      <c r="BE524">
        <f t="shared" si="90"/>
        <v>0</v>
      </c>
      <c r="BF524">
        <f t="shared" si="90"/>
        <v>0</v>
      </c>
      <c r="BG524">
        <f t="shared" si="90"/>
        <v>0</v>
      </c>
      <c r="BH524">
        <f t="shared" si="90"/>
        <v>0</v>
      </c>
      <c r="BI524">
        <f t="shared" si="90"/>
        <v>1</v>
      </c>
      <c r="BJ524">
        <f t="shared" si="90"/>
        <v>0</v>
      </c>
      <c r="BK524">
        <f t="shared" si="90"/>
        <v>0</v>
      </c>
      <c r="BL524">
        <f t="shared" si="90"/>
        <v>0</v>
      </c>
      <c r="BM524">
        <f t="shared" si="90"/>
        <v>0</v>
      </c>
      <c r="BN524">
        <f t="shared" si="90"/>
        <v>0</v>
      </c>
      <c r="BO524">
        <f t="shared" si="90"/>
        <v>1</v>
      </c>
      <c r="BP524">
        <f t="shared" si="91"/>
        <v>0</v>
      </c>
      <c r="BQ524">
        <f t="shared" si="91"/>
        <v>0</v>
      </c>
      <c r="BR524">
        <f t="shared" si="91"/>
        <v>0</v>
      </c>
      <c r="BS524">
        <f t="shared" si="91"/>
        <v>0</v>
      </c>
      <c r="BT524">
        <f t="shared" si="91"/>
        <v>0</v>
      </c>
      <c r="BU524">
        <f t="shared" si="85"/>
        <v>0</v>
      </c>
      <c r="BV524">
        <f t="shared" si="85"/>
        <v>0</v>
      </c>
      <c r="BW524">
        <f t="shared" si="85"/>
        <v>0</v>
      </c>
      <c r="BX524">
        <f t="shared" si="85"/>
        <v>0</v>
      </c>
      <c r="BY524">
        <f t="shared" si="85"/>
        <v>0</v>
      </c>
      <c r="BZ524">
        <f t="shared" si="85"/>
        <v>0</v>
      </c>
      <c r="CA524">
        <f t="shared" si="85"/>
        <v>0</v>
      </c>
      <c r="CB524">
        <f t="shared" si="85"/>
        <v>0</v>
      </c>
    </row>
    <row r="525" spans="2:80" x14ac:dyDescent="0.2">
      <c r="B525">
        <v>266</v>
      </c>
      <c r="C525">
        <f t="shared" si="69"/>
        <v>1</v>
      </c>
      <c r="D525">
        <f t="shared" si="90"/>
        <v>0</v>
      </c>
      <c r="E525">
        <f t="shared" si="90"/>
        <v>0</v>
      </c>
      <c r="F525">
        <f t="shared" si="90"/>
        <v>0</v>
      </c>
      <c r="G525">
        <f t="shared" si="90"/>
        <v>0</v>
      </c>
      <c r="H525">
        <f t="shared" si="90"/>
        <v>1</v>
      </c>
      <c r="I525">
        <f t="shared" ref="D525:BO529" si="92">IF(I272&gt;0,1,0)</f>
        <v>0</v>
      </c>
      <c r="J525">
        <f t="shared" si="92"/>
        <v>0</v>
      </c>
      <c r="K525">
        <f t="shared" si="92"/>
        <v>0</v>
      </c>
      <c r="L525">
        <f t="shared" si="92"/>
        <v>0</v>
      </c>
      <c r="M525">
        <f t="shared" si="92"/>
        <v>0</v>
      </c>
      <c r="N525">
        <f t="shared" si="92"/>
        <v>0</v>
      </c>
      <c r="O525">
        <f t="shared" si="92"/>
        <v>0</v>
      </c>
      <c r="P525">
        <f t="shared" si="92"/>
        <v>0</v>
      </c>
      <c r="Q525">
        <f t="shared" si="92"/>
        <v>0</v>
      </c>
      <c r="R525">
        <f t="shared" si="92"/>
        <v>0</v>
      </c>
      <c r="S525">
        <f t="shared" si="90"/>
        <v>0</v>
      </c>
      <c r="T525">
        <f t="shared" si="90"/>
        <v>0</v>
      </c>
      <c r="U525">
        <f t="shared" si="90"/>
        <v>0</v>
      </c>
      <c r="V525">
        <f t="shared" si="90"/>
        <v>0</v>
      </c>
      <c r="W525">
        <f t="shared" si="90"/>
        <v>0</v>
      </c>
      <c r="X525">
        <f t="shared" si="90"/>
        <v>0</v>
      </c>
      <c r="Y525">
        <f t="shared" si="90"/>
        <v>0</v>
      </c>
      <c r="Z525">
        <f t="shared" si="90"/>
        <v>0</v>
      </c>
      <c r="AA525">
        <f t="shared" si="90"/>
        <v>0</v>
      </c>
      <c r="AB525">
        <f t="shared" si="90"/>
        <v>0</v>
      </c>
      <c r="AC525">
        <f t="shared" si="90"/>
        <v>0</v>
      </c>
      <c r="AD525">
        <f t="shared" si="90"/>
        <v>0</v>
      </c>
      <c r="AE525">
        <f t="shared" si="90"/>
        <v>1</v>
      </c>
      <c r="AF525">
        <f t="shared" si="90"/>
        <v>0</v>
      </c>
      <c r="AG525">
        <f t="shared" si="90"/>
        <v>0</v>
      </c>
      <c r="AH525">
        <f t="shared" si="90"/>
        <v>0</v>
      </c>
      <c r="AI525">
        <f t="shared" si="90"/>
        <v>1</v>
      </c>
      <c r="AJ525">
        <f t="shared" si="90"/>
        <v>1</v>
      </c>
      <c r="AK525">
        <f t="shared" si="90"/>
        <v>0</v>
      </c>
      <c r="AL525">
        <f t="shared" si="90"/>
        <v>0</v>
      </c>
      <c r="AM525">
        <f t="shared" si="90"/>
        <v>0</v>
      </c>
      <c r="AN525">
        <f t="shared" si="90"/>
        <v>0</v>
      </c>
      <c r="AO525">
        <f t="shared" si="90"/>
        <v>1</v>
      </c>
      <c r="AP525">
        <f t="shared" si="90"/>
        <v>0</v>
      </c>
      <c r="AQ525">
        <f t="shared" si="90"/>
        <v>0</v>
      </c>
      <c r="AR525">
        <f t="shared" si="90"/>
        <v>0</v>
      </c>
      <c r="AS525">
        <f t="shared" si="90"/>
        <v>0</v>
      </c>
      <c r="AT525">
        <f t="shared" si="90"/>
        <v>0</v>
      </c>
      <c r="AU525">
        <f t="shared" si="90"/>
        <v>0</v>
      </c>
      <c r="AV525">
        <f t="shared" si="90"/>
        <v>0</v>
      </c>
      <c r="AW525">
        <f t="shared" si="90"/>
        <v>0</v>
      </c>
      <c r="AX525">
        <f t="shared" si="90"/>
        <v>0</v>
      </c>
      <c r="AY525">
        <f t="shared" si="90"/>
        <v>0</v>
      </c>
      <c r="AZ525">
        <f t="shared" si="90"/>
        <v>0</v>
      </c>
      <c r="BA525">
        <f t="shared" si="90"/>
        <v>0</v>
      </c>
      <c r="BB525">
        <f t="shared" si="90"/>
        <v>0</v>
      </c>
      <c r="BC525">
        <f t="shared" si="90"/>
        <v>0</v>
      </c>
      <c r="BD525">
        <f t="shared" si="90"/>
        <v>0</v>
      </c>
      <c r="BE525">
        <f t="shared" si="90"/>
        <v>1</v>
      </c>
      <c r="BF525">
        <f t="shared" si="90"/>
        <v>0</v>
      </c>
      <c r="BG525">
        <f t="shared" si="90"/>
        <v>0</v>
      </c>
      <c r="BH525">
        <f t="shared" si="90"/>
        <v>0</v>
      </c>
      <c r="BI525">
        <f t="shared" si="90"/>
        <v>1</v>
      </c>
      <c r="BJ525">
        <f t="shared" si="90"/>
        <v>0</v>
      </c>
      <c r="BK525">
        <f t="shared" si="90"/>
        <v>0</v>
      </c>
      <c r="BL525">
        <f t="shared" si="90"/>
        <v>0</v>
      </c>
      <c r="BM525">
        <f t="shared" si="90"/>
        <v>0</v>
      </c>
      <c r="BN525">
        <f t="shared" si="90"/>
        <v>0</v>
      </c>
      <c r="BO525">
        <f t="shared" ref="BO525:CB540" si="93">IF(BO272&gt;0,1,0)</f>
        <v>1</v>
      </c>
      <c r="BP525">
        <f t="shared" si="93"/>
        <v>0</v>
      </c>
      <c r="BQ525">
        <f t="shared" si="93"/>
        <v>0</v>
      </c>
      <c r="BR525">
        <f t="shared" si="93"/>
        <v>0</v>
      </c>
      <c r="BS525">
        <f t="shared" si="93"/>
        <v>0</v>
      </c>
      <c r="BT525">
        <f t="shared" si="93"/>
        <v>0</v>
      </c>
      <c r="BU525">
        <f t="shared" si="93"/>
        <v>0</v>
      </c>
      <c r="BV525">
        <f t="shared" si="93"/>
        <v>0</v>
      </c>
      <c r="BW525">
        <f t="shared" si="93"/>
        <v>0</v>
      </c>
      <c r="BX525">
        <f t="shared" si="93"/>
        <v>0</v>
      </c>
      <c r="BY525">
        <f t="shared" si="93"/>
        <v>0</v>
      </c>
      <c r="BZ525">
        <f t="shared" si="93"/>
        <v>0</v>
      </c>
      <c r="CA525">
        <f t="shared" si="93"/>
        <v>0</v>
      </c>
      <c r="CB525">
        <f t="shared" si="93"/>
        <v>0</v>
      </c>
    </row>
    <row r="526" spans="2:80" x14ac:dyDescent="0.2">
      <c r="B526">
        <v>267</v>
      </c>
      <c r="C526">
        <f t="shared" si="69"/>
        <v>1</v>
      </c>
      <c r="D526">
        <f t="shared" si="92"/>
        <v>0</v>
      </c>
      <c r="E526">
        <f t="shared" si="92"/>
        <v>0</v>
      </c>
      <c r="F526">
        <f t="shared" si="92"/>
        <v>0</v>
      </c>
      <c r="G526">
        <f t="shared" si="92"/>
        <v>0</v>
      </c>
      <c r="H526">
        <f t="shared" si="92"/>
        <v>0</v>
      </c>
      <c r="I526">
        <f t="shared" si="92"/>
        <v>0</v>
      </c>
      <c r="J526">
        <f t="shared" si="92"/>
        <v>0</v>
      </c>
      <c r="K526">
        <f t="shared" si="92"/>
        <v>0</v>
      </c>
      <c r="L526">
        <f t="shared" si="92"/>
        <v>0</v>
      </c>
      <c r="M526">
        <f t="shared" si="92"/>
        <v>0</v>
      </c>
      <c r="N526">
        <f t="shared" si="92"/>
        <v>0</v>
      </c>
      <c r="O526">
        <f t="shared" si="92"/>
        <v>0</v>
      </c>
      <c r="P526">
        <f t="shared" si="92"/>
        <v>0</v>
      </c>
      <c r="Q526">
        <f t="shared" si="92"/>
        <v>0</v>
      </c>
      <c r="R526">
        <f t="shared" si="92"/>
        <v>0</v>
      </c>
      <c r="S526">
        <f t="shared" si="92"/>
        <v>0</v>
      </c>
      <c r="T526">
        <f t="shared" si="92"/>
        <v>0</v>
      </c>
      <c r="U526">
        <f t="shared" si="92"/>
        <v>0</v>
      </c>
      <c r="V526">
        <f t="shared" si="92"/>
        <v>0</v>
      </c>
      <c r="W526">
        <f t="shared" si="92"/>
        <v>0</v>
      </c>
      <c r="X526">
        <f t="shared" si="92"/>
        <v>0</v>
      </c>
      <c r="Y526">
        <f t="shared" si="92"/>
        <v>0</v>
      </c>
      <c r="Z526">
        <f t="shared" si="92"/>
        <v>0</v>
      </c>
      <c r="AA526">
        <f t="shared" si="92"/>
        <v>0</v>
      </c>
      <c r="AB526">
        <f t="shared" si="92"/>
        <v>0</v>
      </c>
      <c r="AC526">
        <f t="shared" si="92"/>
        <v>0</v>
      </c>
      <c r="AD526">
        <f t="shared" si="92"/>
        <v>0</v>
      </c>
      <c r="AE526">
        <f t="shared" si="92"/>
        <v>0</v>
      </c>
      <c r="AF526">
        <f t="shared" si="92"/>
        <v>0</v>
      </c>
      <c r="AG526">
        <f t="shared" si="92"/>
        <v>0</v>
      </c>
      <c r="AH526">
        <f t="shared" si="92"/>
        <v>0</v>
      </c>
      <c r="AI526">
        <f t="shared" si="92"/>
        <v>0</v>
      </c>
      <c r="AJ526">
        <f t="shared" si="92"/>
        <v>0</v>
      </c>
      <c r="AK526">
        <f t="shared" si="92"/>
        <v>0</v>
      </c>
      <c r="AL526">
        <f t="shared" si="92"/>
        <v>0</v>
      </c>
      <c r="AM526">
        <f t="shared" si="92"/>
        <v>1</v>
      </c>
      <c r="AN526">
        <f t="shared" si="92"/>
        <v>0</v>
      </c>
      <c r="AO526">
        <f t="shared" si="92"/>
        <v>0</v>
      </c>
      <c r="AP526">
        <f t="shared" si="92"/>
        <v>0</v>
      </c>
      <c r="AQ526">
        <f t="shared" si="92"/>
        <v>0</v>
      </c>
      <c r="AR526">
        <f t="shared" si="92"/>
        <v>0</v>
      </c>
      <c r="AS526">
        <f t="shared" si="92"/>
        <v>0</v>
      </c>
      <c r="AT526">
        <f t="shared" si="92"/>
        <v>0</v>
      </c>
      <c r="AU526">
        <f t="shared" si="92"/>
        <v>0</v>
      </c>
      <c r="AV526">
        <f t="shared" si="92"/>
        <v>0</v>
      </c>
      <c r="AW526">
        <f t="shared" si="92"/>
        <v>0</v>
      </c>
      <c r="AX526">
        <f t="shared" si="92"/>
        <v>0</v>
      </c>
      <c r="AY526">
        <f t="shared" si="92"/>
        <v>0</v>
      </c>
      <c r="AZ526">
        <f t="shared" si="92"/>
        <v>0</v>
      </c>
      <c r="BA526">
        <f t="shared" si="92"/>
        <v>0</v>
      </c>
      <c r="BB526">
        <f t="shared" si="92"/>
        <v>0</v>
      </c>
      <c r="BC526">
        <f t="shared" si="92"/>
        <v>0</v>
      </c>
      <c r="BD526">
        <f t="shared" si="92"/>
        <v>0</v>
      </c>
      <c r="BE526">
        <f t="shared" si="92"/>
        <v>0</v>
      </c>
      <c r="BF526">
        <f t="shared" si="92"/>
        <v>0</v>
      </c>
      <c r="BG526">
        <f t="shared" si="92"/>
        <v>0</v>
      </c>
      <c r="BH526">
        <f t="shared" si="92"/>
        <v>0</v>
      </c>
      <c r="BI526">
        <f t="shared" si="92"/>
        <v>0</v>
      </c>
      <c r="BJ526">
        <f t="shared" si="92"/>
        <v>0</v>
      </c>
      <c r="BK526">
        <f t="shared" si="92"/>
        <v>0</v>
      </c>
      <c r="BL526">
        <f t="shared" si="92"/>
        <v>0</v>
      </c>
      <c r="BM526">
        <f t="shared" si="92"/>
        <v>0</v>
      </c>
      <c r="BN526">
        <f t="shared" si="92"/>
        <v>0</v>
      </c>
      <c r="BO526">
        <f t="shared" si="92"/>
        <v>1</v>
      </c>
      <c r="BP526">
        <f t="shared" si="93"/>
        <v>0</v>
      </c>
      <c r="BQ526">
        <f t="shared" si="93"/>
        <v>0</v>
      </c>
      <c r="BR526">
        <f t="shared" si="93"/>
        <v>0</v>
      </c>
      <c r="BS526">
        <f t="shared" si="93"/>
        <v>0</v>
      </c>
      <c r="BT526">
        <f t="shared" si="93"/>
        <v>0</v>
      </c>
      <c r="BU526">
        <f t="shared" si="93"/>
        <v>0</v>
      </c>
      <c r="BV526">
        <f t="shared" si="93"/>
        <v>0</v>
      </c>
      <c r="BW526">
        <f t="shared" si="93"/>
        <v>0</v>
      </c>
      <c r="BX526">
        <f t="shared" si="93"/>
        <v>0</v>
      </c>
      <c r="BY526">
        <f t="shared" si="93"/>
        <v>0</v>
      </c>
      <c r="BZ526">
        <f t="shared" si="93"/>
        <v>0</v>
      </c>
      <c r="CA526">
        <f t="shared" si="93"/>
        <v>0</v>
      </c>
      <c r="CB526">
        <f t="shared" si="93"/>
        <v>0</v>
      </c>
    </row>
    <row r="527" spans="2:80" x14ac:dyDescent="0.2">
      <c r="B527">
        <v>268</v>
      </c>
      <c r="C527">
        <f t="shared" si="69"/>
        <v>1</v>
      </c>
      <c r="D527">
        <f t="shared" si="92"/>
        <v>0</v>
      </c>
      <c r="E527">
        <f t="shared" si="92"/>
        <v>0</v>
      </c>
      <c r="F527">
        <f t="shared" si="92"/>
        <v>0</v>
      </c>
      <c r="G527">
        <f t="shared" si="92"/>
        <v>0</v>
      </c>
      <c r="H527">
        <f t="shared" si="92"/>
        <v>1</v>
      </c>
      <c r="I527">
        <f t="shared" si="92"/>
        <v>0</v>
      </c>
      <c r="J527">
        <f t="shared" si="92"/>
        <v>0</v>
      </c>
      <c r="K527">
        <f t="shared" si="92"/>
        <v>0</v>
      </c>
      <c r="L527">
        <f t="shared" si="92"/>
        <v>0</v>
      </c>
      <c r="M527">
        <f t="shared" si="92"/>
        <v>0</v>
      </c>
      <c r="N527">
        <f t="shared" si="92"/>
        <v>0</v>
      </c>
      <c r="O527">
        <f t="shared" si="92"/>
        <v>0</v>
      </c>
      <c r="P527">
        <f t="shared" si="92"/>
        <v>0</v>
      </c>
      <c r="Q527">
        <f t="shared" si="92"/>
        <v>0</v>
      </c>
      <c r="R527">
        <f t="shared" si="92"/>
        <v>0</v>
      </c>
      <c r="S527">
        <f t="shared" si="92"/>
        <v>0</v>
      </c>
      <c r="T527">
        <f t="shared" si="92"/>
        <v>0</v>
      </c>
      <c r="U527">
        <f t="shared" si="92"/>
        <v>0</v>
      </c>
      <c r="V527">
        <f t="shared" si="92"/>
        <v>0</v>
      </c>
      <c r="W527">
        <f t="shared" si="92"/>
        <v>0</v>
      </c>
      <c r="X527">
        <f t="shared" si="92"/>
        <v>0</v>
      </c>
      <c r="Y527">
        <f t="shared" si="92"/>
        <v>0</v>
      </c>
      <c r="Z527">
        <f t="shared" si="92"/>
        <v>0</v>
      </c>
      <c r="AA527">
        <f t="shared" si="92"/>
        <v>0</v>
      </c>
      <c r="AB527">
        <f t="shared" si="92"/>
        <v>0</v>
      </c>
      <c r="AC527">
        <f t="shared" si="92"/>
        <v>0</v>
      </c>
      <c r="AD527">
        <f t="shared" si="92"/>
        <v>0</v>
      </c>
      <c r="AE527">
        <f t="shared" si="92"/>
        <v>0</v>
      </c>
      <c r="AF527">
        <f t="shared" si="92"/>
        <v>0</v>
      </c>
      <c r="AG527">
        <f t="shared" si="92"/>
        <v>0</v>
      </c>
      <c r="AH527">
        <f t="shared" si="92"/>
        <v>0</v>
      </c>
      <c r="AI527">
        <f t="shared" si="92"/>
        <v>0</v>
      </c>
      <c r="AJ527">
        <f t="shared" si="92"/>
        <v>0</v>
      </c>
      <c r="AK527">
        <f t="shared" si="92"/>
        <v>0</v>
      </c>
      <c r="AL527">
        <f t="shared" si="92"/>
        <v>0</v>
      </c>
      <c r="AM527">
        <f t="shared" si="92"/>
        <v>1</v>
      </c>
      <c r="AN527">
        <f t="shared" si="92"/>
        <v>0</v>
      </c>
      <c r="AO527">
        <f t="shared" si="92"/>
        <v>0</v>
      </c>
      <c r="AP527">
        <f t="shared" si="92"/>
        <v>0</v>
      </c>
      <c r="AQ527">
        <f t="shared" si="92"/>
        <v>0</v>
      </c>
      <c r="AR527">
        <f t="shared" si="92"/>
        <v>0</v>
      </c>
      <c r="AS527">
        <f t="shared" si="92"/>
        <v>0</v>
      </c>
      <c r="AT527">
        <f t="shared" si="92"/>
        <v>0</v>
      </c>
      <c r="AU527">
        <f t="shared" si="92"/>
        <v>0</v>
      </c>
      <c r="AV527">
        <f t="shared" si="92"/>
        <v>0</v>
      </c>
      <c r="AW527">
        <f t="shared" si="92"/>
        <v>0</v>
      </c>
      <c r="AX527">
        <f t="shared" si="92"/>
        <v>0</v>
      </c>
      <c r="AY527">
        <f t="shared" si="92"/>
        <v>0</v>
      </c>
      <c r="AZ527">
        <f t="shared" si="92"/>
        <v>0</v>
      </c>
      <c r="BA527">
        <f t="shared" si="92"/>
        <v>0</v>
      </c>
      <c r="BB527">
        <f t="shared" si="92"/>
        <v>0</v>
      </c>
      <c r="BC527">
        <f t="shared" si="92"/>
        <v>0</v>
      </c>
      <c r="BD527">
        <f t="shared" si="92"/>
        <v>0</v>
      </c>
      <c r="BE527">
        <f t="shared" si="92"/>
        <v>0</v>
      </c>
      <c r="BF527">
        <f t="shared" si="92"/>
        <v>0</v>
      </c>
      <c r="BG527">
        <f t="shared" si="92"/>
        <v>0</v>
      </c>
      <c r="BH527">
        <f t="shared" si="92"/>
        <v>0</v>
      </c>
      <c r="BI527">
        <f t="shared" si="92"/>
        <v>0</v>
      </c>
      <c r="BJ527">
        <f t="shared" si="92"/>
        <v>0</v>
      </c>
      <c r="BK527">
        <f t="shared" si="92"/>
        <v>0</v>
      </c>
      <c r="BL527">
        <f t="shared" si="92"/>
        <v>0</v>
      </c>
      <c r="BM527">
        <f t="shared" si="92"/>
        <v>0</v>
      </c>
      <c r="BN527">
        <f t="shared" si="92"/>
        <v>0</v>
      </c>
      <c r="BO527">
        <f t="shared" si="92"/>
        <v>1</v>
      </c>
      <c r="BP527">
        <f t="shared" si="93"/>
        <v>0</v>
      </c>
      <c r="BQ527">
        <f t="shared" si="93"/>
        <v>0</v>
      </c>
      <c r="BR527">
        <f t="shared" si="93"/>
        <v>0</v>
      </c>
      <c r="BS527">
        <f t="shared" si="93"/>
        <v>0</v>
      </c>
      <c r="BT527">
        <f t="shared" si="93"/>
        <v>0</v>
      </c>
      <c r="BU527">
        <f t="shared" si="93"/>
        <v>0</v>
      </c>
      <c r="BV527">
        <f t="shared" si="93"/>
        <v>0</v>
      </c>
      <c r="BW527">
        <f t="shared" si="93"/>
        <v>0</v>
      </c>
      <c r="BX527">
        <f t="shared" si="93"/>
        <v>0</v>
      </c>
      <c r="BY527">
        <f t="shared" si="93"/>
        <v>0</v>
      </c>
      <c r="BZ527">
        <f t="shared" si="93"/>
        <v>0</v>
      </c>
      <c r="CA527">
        <f t="shared" si="93"/>
        <v>0</v>
      </c>
      <c r="CB527">
        <f t="shared" si="93"/>
        <v>0</v>
      </c>
    </row>
    <row r="528" spans="2:80" x14ac:dyDescent="0.2">
      <c r="B528">
        <v>269</v>
      </c>
      <c r="C528">
        <f t="shared" si="69"/>
        <v>1</v>
      </c>
      <c r="D528">
        <f t="shared" si="92"/>
        <v>0</v>
      </c>
      <c r="E528">
        <f t="shared" si="92"/>
        <v>0</v>
      </c>
      <c r="F528">
        <f t="shared" si="92"/>
        <v>0</v>
      </c>
      <c r="G528">
        <f t="shared" si="92"/>
        <v>0</v>
      </c>
      <c r="H528">
        <f t="shared" si="92"/>
        <v>1</v>
      </c>
      <c r="I528">
        <f t="shared" si="92"/>
        <v>0</v>
      </c>
      <c r="J528">
        <f t="shared" si="92"/>
        <v>0</v>
      </c>
      <c r="K528">
        <f t="shared" si="92"/>
        <v>0</v>
      </c>
      <c r="L528">
        <f t="shared" si="92"/>
        <v>0</v>
      </c>
      <c r="M528">
        <f t="shared" si="92"/>
        <v>0</v>
      </c>
      <c r="N528">
        <f t="shared" si="92"/>
        <v>0</v>
      </c>
      <c r="O528">
        <f t="shared" si="92"/>
        <v>0</v>
      </c>
      <c r="P528">
        <f t="shared" si="92"/>
        <v>0</v>
      </c>
      <c r="Q528">
        <f t="shared" si="92"/>
        <v>0</v>
      </c>
      <c r="R528">
        <f t="shared" si="92"/>
        <v>0</v>
      </c>
      <c r="S528">
        <f t="shared" si="92"/>
        <v>0</v>
      </c>
      <c r="T528">
        <f t="shared" si="92"/>
        <v>0</v>
      </c>
      <c r="U528">
        <f t="shared" si="92"/>
        <v>0</v>
      </c>
      <c r="V528">
        <f t="shared" si="92"/>
        <v>0</v>
      </c>
      <c r="W528">
        <f t="shared" si="92"/>
        <v>0</v>
      </c>
      <c r="X528">
        <f t="shared" si="92"/>
        <v>0</v>
      </c>
      <c r="Y528">
        <f t="shared" si="92"/>
        <v>0</v>
      </c>
      <c r="Z528">
        <f t="shared" si="92"/>
        <v>0</v>
      </c>
      <c r="AA528">
        <f t="shared" si="92"/>
        <v>0</v>
      </c>
      <c r="AB528">
        <f t="shared" si="92"/>
        <v>1</v>
      </c>
      <c r="AC528">
        <f t="shared" si="92"/>
        <v>0</v>
      </c>
      <c r="AD528">
        <f t="shared" si="92"/>
        <v>0</v>
      </c>
      <c r="AE528">
        <f t="shared" si="92"/>
        <v>0</v>
      </c>
      <c r="AF528">
        <f t="shared" si="92"/>
        <v>0</v>
      </c>
      <c r="AG528">
        <f t="shared" si="92"/>
        <v>0</v>
      </c>
      <c r="AH528">
        <f t="shared" si="92"/>
        <v>1</v>
      </c>
      <c r="AI528">
        <f t="shared" si="92"/>
        <v>0</v>
      </c>
      <c r="AJ528">
        <f t="shared" si="92"/>
        <v>0</v>
      </c>
      <c r="AK528">
        <f t="shared" si="92"/>
        <v>0</v>
      </c>
      <c r="AL528">
        <f t="shared" si="92"/>
        <v>0</v>
      </c>
      <c r="AM528">
        <f t="shared" si="92"/>
        <v>1</v>
      </c>
      <c r="AN528">
        <f t="shared" si="92"/>
        <v>0</v>
      </c>
      <c r="AO528">
        <f t="shared" si="92"/>
        <v>0</v>
      </c>
      <c r="AP528">
        <f t="shared" si="92"/>
        <v>1</v>
      </c>
      <c r="AQ528">
        <f t="shared" si="92"/>
        <v>0</v>
      </c>
      <c r="AR528">
        <f t="shared" si="92"/>
        <v>0</v>
      </c>
      <c r="AS528">
        <f t="shared" si="92"/>
        <v>0</v>
      </c>
      <c r="AT528">
        <f t="shared" si="92"/>
        <v>0</v>
      </c>
      <c r="AU528">
        <f t="shared" si="92"/>
        <v>0</v>
      </c>
      <c r="AV528">
        <f t="shared" si="92"/>
        <v>0</v>
      </c>
      <c r="AW528">
        <f t="shared" si="92"/>
        <v>0</v>
      </c>
      <c r="AX528">
        <f t="shared" si="92"/>
        <v>0</v>
      </c>
      <c r="AY528">
        <f t="shared" si="92"/>
        <v>0</v>
      </c>
      <c r="AZ528">
        <f t="shared" si="92"/>
        <v>0</v>
      </c>
      <c r="BA528">
        <f t="shared" si="92"/>
        <v>0</v>
      </c>
      <c r="BB528">
        <f t="shared" si="92"/>
        <v>0</v>
      </c>
      <c r="BC528">
        <f t="shared" si="92"/>
        <v>0</v>
      </c>
      <c r="BD528">
        <f t="shared" si="92"/>
        <v>1</v>
      </c>
      <c r="BE528">
        <f t="shared" si="92"/>
        <v>1</v>
      </c>
      <c r="BF528">
        <f t="shared" si="92"/>
        <v>0</v>
      </c>
      <c r="BG528">
        <f t="shared" si="92"/>
        <v>0</v>
      </c>
      <c r="BH528">
        <f t="shared" si="92"/>
        <v>0</v>
      </c>
      <c r="BI528">
        <f t="shared" si="92"/>
        <v>0</v>
      </c>
      <c r="BJ528">
        <f t="shared" si="92"/>
        <v>0</v>
      </c>
      <c r="BK528">
        <f t="shared" si="92"/>
        <v>0</v>
      </c>
      <c r="BL528">
        <f t="shared" si="92"/>
        <v>0</v>
      </c>
      <c r="BM528">
        <f t="shared" si="92"/>
        <v>0</v>
      </c>
      <c r="BN528">
        <f t="shared" si="92"/>
        <v>0</v>
      </c>
      <c r="BO528">
        <f t="shared" si="92"/>
        <v>1</v>
      </c>
      <c r="BP528">
        <f t="shared" si="93"/>
        <v>0</v>
      </c>
      <c r="BQ528">
        <f t="shared" si="93"/>
        <v>0</v>
      </c>
      <c r="BR528">
        <f t="shared" si="93"/>
        <v>0</v>
      </c>
      <c r="BS528">
        <f t="shared" si="93"/>
        <v>0</v>
      </c>
      <c r="BT528">
        <f t="shared" si="93"/>
        <v>0</v>
      </c>
      <c r="BU528">
        <f t="shared" si="93"/>
        <v>0</v>
      </c>
      <c r="BV528">
        <f t="shared" si="93"/>
        <v>0</v>
      </c>
      <c r="BW528">
        <f t="shared" si="93"/>
        <v>0</v>
      </c>
      <c r="BX528">
        <f t="shared" si="93"/>
        <v>0</v>
      </c>
      <c r="BY528">
        <f t="shared" si="93"/>
        <v>0</v>
      </c>
      <c r="BZ528">
        <f t="shared" si="93"/>
        <v>0</v>
      </c>
      <c r="CA528">
        <f t="shared" si="93"/>
        <v>0</v>
      </c>
      <c r="CB528">
        <f t="shared" si="93"/>
        <v>0</v>
      </c>
    </row>
    <row r="529" spans="2:80" x14ac:dyDescent="0.2">
      <c r="B529">
        <v>270</v>
      </c>
      <c r="C529">
        <f t="shared" si="69"/>
        <v>1</v>
      </c>
      <c r="D529">
        <f t="shared" si="92"/>
        <v>0</v>
      </c>
      <c r="E529">
        <f t="shared" si="92"/>
        <v>0</v>
      </c>
      <c r="F529">
        <f t="shared" si="92"/>
        <v>0</v>
      </c>
      <c r="G529">
        <f t="shared" si="92"/>
        <v>0</v>
      </c>
      <c r="H529">
        <f t="shared" si="92"/>
        <v>1</v>
      </c>
      <c r="I529">
        <f t="shared" ref="D529:BO533" si="94">IF(I276&gt;0,1,0)</f>
        <v>0</v>
      </c>
      <c r="J529">
        <f t="shared" si="94"/>
        <v>0</v>
      </c>
      <c r="K529">
        <f t="shared" si="94"/>
        <v>0</v>
      </c>
      <c r="L529">
        <f t="shared" si="94"/>
        <v>0</v>
      </c>
      <c r="M529">
        <f t="shared" si="94"/>
        <v>0</v>
      </c>
      <c r="N529">
        <f t="shared" si="94"/>
        <v>0</v>
      </c>
      <c r="O529">
        <f t="shared" si="94"/>
        <v>0</v>
      </c>
      <c r="P529">
        <f t="shared" si="94"/>
        <v>0</v>
      </c>
      <c r="Q529">
        <f t="shared" si="94"/>
        <v>0</v>
      </c>
      <c r="R529">
        <f t="shared" si="94"/>
        <v>0</v>
      </c>
      <c r="S529">
        <f t="shared" si="92"/>
        <v>0</v>
      </c>
      <c r="T529">
        <f t="shared" si="92"/>
        <v>0</v>
      </c>
      <c r="U529">
        <f t="shared" si="92"/>
        <v>0</v>
      </c>
      <c r="V529">
        <f t="shared" si="92"/>
        <v>0</v>
      </c>
      <c r="W529">
        <f t="shared" si="92"/>
        <v>0</v>
      </c>
      <c r="X529">
        <f t="shared" si="92"/>
        <v>0</v>
      </c>
      <c r="Y529">
        <f t="shared" si="92"/>
        <v>0</v>
      </c>
      <c r="Z529">
        <f t="shared" si="92"/>
        <v>0</v>
      </c>
      <c r="AA529">
        <f t="shared" si="92"/>
        <v>0</v>
      </c>
      <c r="AB529">
        <f t="shared" si="92"/>
        <v>0</v>
      </c>
      <c r="AC529">
        <f t="shared" si="92"/>
        <v>0</v>
      </c>
      <c r="AD529">
        <f t="shared" si="92"/>
        <v>0</v>
      </c>
      <c r="AE529">
        <f t="shared" si="92"/>
        <v>0</v>
      </c>
      <c r="AF529">
        <f t="shared" si="92"/>
        <v>0</v>
      </c>
      <c r="AG529">
        <f t="shared" si="92"/>
        <v>0</v>
      </c>
      <c r="AH529">
        <f t="shared" si="92"/>
        <v>0</v>
      </c>
      <c r="AI529">
        <f t="shared" si="92"/>
        <v>0</v>
      </c>
      <c r="AJ529">
        <f t="shared" si="92"/>
        <v>0</v>
      </c>
      <c r="AK529">
        <f t="shared" si="92"/>
        <v>0</v>
      </c>
      <c r="AL529">
        <f t="shared" si="92"/>
        <v>0</v>
      </c>
      <c r="AM529">
        <f t="shared" si="92"/>
        <v>1</v>
      </c>
      <c r="AN529">
        <f t="shared" si="92"/>
        <v>0</v>
      </c>
      <c r="AO529">
        <f t="shared" si="92"/>
        <v>0</v>
      </c>
      <c r="AP529">
        <f t="shared" si="92"/>
        <v>0</v>
      </c>
      <c r="AQ529">
        <f t="shared" si="92"/>
        <v>0</v>
      </c>
      <c r="AR529">
        <f t="shared" si="92"/>
        <v>0</v>
      </c>
      <c r="AS529">
        <f t="shared" si="92"/>
        <v>0</v>
      </c>
      <c r="AT529">
        <f t="shared" si="92"/>
        <v>0</v>
      </c>
      <c r="AU529">
        <f t="shared" si="92"/>
        <v>0</v>
      </c>
      <c r="AV529">
        <f t="shared" si="92"/>
        <v>0</v>
      </c>
      <c r="AW529">
        <f t="shared" si="92"/>
        <v>0</v>
      </c>
      <c r="AX529">
        <f t="shared" si="92"/>
        <v>0</v>
      </c>
      <c r="AY529">
        <f t="shared" si="92"/>
        <v>0</v>
      </c>
      <c r="AZ529">
        <f t="shared" si="92"/>
        <v>0</v>
      </c>
      <c r="BA529">
        <f t="shared" si="92"/>
        <v>0</v>
      </c>
      <c r="BB529">
        <f t="shared" si="92"/>
        <v>0</v>
      </c>
      <c r="BC529">
        <f t="shared" si="92"/>
        <v>0</v>
      </c>
      <c r="BD529">
        <f t="shared" si="92"/>
        <v>0</v>
      </c>
      <c r="BE529">
        <f t="shared" si="92"/>
        <v>0</v>
      </c>
      <c r="BF529">
        <f t="shared" si="92"/>
        <v>0</v>
      </c>
      <c r="BG529">
        <f t="shared" si="92"/>
        <v>0</v>
      </c>
      <c r="BH529">
        <f t="shared" si="92"/>
        <v>0</v>
      </c>
      <c r="BI529">
        <f t="shared" si="92"/>
        <v>0</v>
      </c>
      <c r="BJ529">
        <f t="shared" si="92"/>
        <v>0</v>
      </c>
      <c r="BK529">
        <f t="shared" si="92"/>
        <v>0</v>
      </c>
      <c r="BL529">
        <f t="shared" si="92"/>
        <v>0</v>
      </c>
      <c r="BM529">
        <f t="shared" si="92"/>
        <v>0</v>
      </c>
      <c r="BN529">
        <f t="shared" si="92"/>
        <v>0</v>
      </c>
      <c r="BO529">
        <f t="shared" ref="BO529:BT532" si="95">IF(BO276&gt;0,1,0)</f>
        <v>1</v>
      </c>
      <c r="BP529">
        <f t="shared" si="95"/>
        <v>0</v>
      </c>
      <c r="BQ529">
        <f t="shared" si="95"/>
        <v>0</v>
      </c>
      <c r="BR529">
        <f t="shared" si="95"/>
        <v>0</v>
      </c>
      <c r="BS529">
        <f t="shared" si="95"/>
        <v>0</v>
      </c>
      <c r="BT529">
        <f t="shared" si="95"/>
        <v>0</v>
      </c>
      <c r="BU529">
        <f t="shared" si="93"/>
        <v>0</v>
      </c>
      <c r="BV529">
        <f t="shared" si="93"/>
        <v>0</v>
      </c>
      <c r="BW529">
        <f t="shared" si="93"/>
        <v>0</v>
      </c>
      <c r="BX529">
        <f t="shared" si="93"/>
        <v>0</v>
      </c>
      <c r="BY529">
        <f t="shared" si="93"/>
        <v>0</v>
      </c>
      <c r="BZ529">
        <f t="shared" si="93"/>
        <v>0</v>
      </c>
      <c r="CA529">
        <f t="shared" si="93"/>
        <v>0</v>
      </c>
      <c r="CB529">
        <f t="shared" si="93"/>
        <v>0</v>
      </c>
    </row>
    <row r="530" spans="2:80" x14ac:dyDescent="0.2">
      <c r="B530">
        <v>271</v>
      </c>
      <c r="C530">
        <f t="shared" si="69"/>
        <v>1</v>
      </c>
      <c r="D530">
        <f t="shared" si="94"/>
        <v>0</v>
      </c>
      <c r="E530">
        <f t="shared" si="94"/>
        <v>0</v>
      </c>
      <c r="F530">
        <f t="shared" si="94"/>
        <v>0</v>
      </c>
      <c r="G530">
        <f t="shared" si="94"/>
        <v>0</v>
      </c>
      <c r="H530">
        <f t="shared" si="94"/>
        <v>1</v>
      </c>
      <c r="I530">
        <f t="shared" si="94"/>
        <v>0</v>
      </c>
      <c r="J530">
        <f t="shared" si="94"/>
        <v>0</v>
      </c>
      <c r="K530">
        <f t="shared" si="94"/>
        <v>0</v>
      </c>
      <c r="L530">
        <f t="shared" si="94"/>
        <v>1</v>
      </c>
      <c r="M530">
        <f t="shared" si="94"/>
        <v>0</v>
      </c>
      <c r="N530">
        <f t="shared" si="94"/>
        <v>0</v>
      </c>
      <c r="O530">
        <f t="shared" si="94"/>
        <v>0</v>
      </c>
      <c r="P530">
        <f t="shared" si="94"/>
        <v>0</v>
      </c>
      <c r="Q530">
        <f t="shared" si="94"/>
        <v>0</v>
      </c>
      <c r="R530">
        <f t="shared" si="94"/>
        <v>0</v>
      </c>
      <c r="S530">
        <f t="shared" si="94"/>
        <v>0</v>
      </c>
      <c r="T530">
        <f t="shared" si="94"/>
        <v>0</v>
      </c>
      <c r="U530">
        <f t="shared" si="94"/>
        <v>0</v>
      </c>
      <c r="V530">
        <f t="shared" si="94"/>
        <v>0</v>
      </c>
      <c r="W530">
        <f t="shared" si="94"/>
        <v>0</v>
      </c>
      <c r="X530">
        <f t="shared" si="94"/>
        <v>0</v>
      </c>
      <c r="Y530">
        <f t="shared" si="94"/>
        <v>0</v>
      </c>
      <c r="Z530">
        <f t="shared" si="94"/>
        <v>0</v>
      </c>
      <c r="AA530">
        <f t="shared" si="94"/>
        <v>0</v>
      </c>
      <c r="AB530">
        <f t="shared" si="94"/>
        <v>1</v>
      </c>
      <c r="AC530">
        <f t="shared" si="94"/>
        <v>0</v>
      </c>
      <c r="AD530">
        <f t="shared" si="94"/>
        <v>0</v>
      </c>
      <c r="AE530">
        <f t="shared" si="94"/>
        <v>1</v>
      </c>
      <c r="AF530">
        <f t="shared" si="94"/>
        <v>0</v>
      </c>
      <c r="AG530">
        <f t="shared" si="94"/>
        <v>0</v>
      </c>
      <c r="AH530">
        <f t="shared" si="94"/>
        <v>1</v>
      </c>
      <c r="AI530">
        <f t="shared" si="94"/>
        <v>1</v>
      </c>
      <c r="AJ530">
        <f t="shared" si="94"/>
        <v>0</v>
      </c>
      <c r="AK530">
        <f t="shared" si="94"/>
        <v>1</v>
      </c>
      <c r="AL530">
        <f t="shared" si="94"/>
        <v>0</v>
      </c>
      <c r="AM530">
        <f t="shared" si="94"/>
        <v>1</v>
      </c>
      <c r="AN530">
        <f t="shared" si="94"/>
        <v>0</v>
      </c>
      <c r="AO530">
        <f t="shared" si="94"/>
        <v>1</v>
      </c>
      <c r="AP530">
        <f t="shared" si="94"/>
        <v>0</v>
      </c>
      <c r="AQ530">
        <f t="shared" si="94"/>
        <v>0</v>
      </c>
      <c r="AR530">
        <f t="shared" si="94"/>
        <v>0</v>
      </c>
      <c r="AS530">
        <f t="shared" si="94"/>
        <v>0</v>
      </c>
      <c r="AT530">
        <f t="shared" si="94"/>
        <v>0</v>
      </c>
      <c r="AU530">
        <f t="shared" si="94"/>
        <v>0</v>
      </c>
      <c r="AV530">
        <f t="shared" si="94"/>
        <v>0</v>
      </c>
      <c r="AW530">
        <f t="shared" si="94"/>
        <v>0</v>
      </c>
      <c r="AX530">
        <f t="shared" si="94"/>
        <v>0</v>
      </c>
      <c r="AY530">
        <f t="shared" si="94"/>
        <v>0</v>
      </c>
      <c r="AZ530">
        <f t="shared" si="94"/>
        <v>0</v>
      </c>
      <c r="BA530">
        <f t="shared" si="94"/>
        <v>0</v>
      </c>
      <c r="BB530">
        <f t="shared" si="94"/>
        <v>0</v>
      </c>
      <c r="BC530">
        <f t="shared" si="94"/>
        <v>0</v>
      </c>
      <c r="BD530">
        <f t="shared" si="94"/>
        <v>0</v>
      </c>
      <c r="BE530">
        <f t="shared" si="94"/>
        <v>0</v>
      </c>
      <c r="BF530">
        <f t="shared" si="94"/>
        <v>0</v>
      </c>
      <c r="BG530">
        <f t="shared" si="94"/>
        <v>0</v>
      </c>
      <c r="BH530">
        <f t="shared" si="94"/>
        <v>0</v>
      </c>
      <c r="BI530">
        <f t="shared" si="94"/>
        <v>0</v>
      </c>
      <c r="BJ530">
        <f t="shared" si="94"/>
        <v>0</v>
      </c>
      <c r="BK530">
        <f t="shared" si="94"/>
        <v>1</v>
      </c>
      <c r="BL530">
        <f t="shared" si="94"/>
        <v>0</v>
      </c>
      <c r="BM530">
        <f t="shared" si="94"/>
        <v>0</v>
      </c>
      <c r="BN530">
        <f t="shared" si="94"/>
        <v>0</v>
      </c>
      <c r="BO530">
        <f t="shared" si="94"/>
        <v>1</v>
      </c>
      <c r="BP530">
        <f t="shared" si="95"/>
        <v>0</v>
      </c>
      <c r="BQ530">
        <f t="shared" si="95"/>
        <v>0</v>
      </c>
      <c r="BR530">
        <f t="shared" si="95"/>
        <v>0</v>
      </c>
      <c r="BS530">
        <f t="shared" si="95"/>
        <v>0</v>
      </c>
      <c r="BT530">
        <f t="shared" si="95"/>
        <v>0</v>
      </c>
      <c r="BU530">
        <f t="shared" si="93"/>
        <v>0</v>
      </c>
      <c r="BV530">
        <f t="shared" si="93"/>
        <v>0</v>
      </c>
      <c r="BW530">
        <f t="shared" si="93"/>
        <v>0</v>
      </c>
      <c r="BX530">
        <f t="shared" si="93"/>
        <v>0</v>
      </c>
      <c r="BY530">
        <f t="shared" si="93"/>
        <v>0</v>
      </c>
      <c r="BZ530">
        <f t="shared" si="93"/>
        <v>0</v>
      </c>
      <c r="CA530">
        <f t="shared" si="93"/>
        <v>0</v>
      </c>
      <c r="CB530">
        <f t="shared" si="93"/>
        <v>0</v>
      </c>
    </row>
    <row r="531" spans="2:80" x14ac:dyDescent="0.2">
      <c r="B531">
        <v>272</v>
      </c>
      <c r="C531">
        <f t="shared" si="69"/>
        <v>1</v>
      </c>
      <c r="D531">
        <f t="shared" si="94"/>
        <v>0</v>
      </c>
      <c r="E531">
        <f t="shared" si="94"/>
        <v>0</v>
      </c>
      <c r="F531">
        <f t="shared" si="94"/>
        <v>0</v>
      </c>
      <c r="G531">
        <f t="shared" si="94"/>
        <v>0</v>
      </c>
      <c r="H531">
        <f t="shared" si="94"/>
        <v>1</v>
      </c>
      <c r="I531">
        <f t="shared" si="94"/>
        <v>0</v>
      </c>
      <c r="J531">
        <f t="shared" si="94"/>
        <v>0</v>
      </c>
      <c r="K531">
        <f t="shared" si="94"/>
        <v>0</v>
      </c>
      <c r="L531">
        <f t="shared" si="94"/>
        <v>0</v>
      </c>
      <c r="M531">
        <f t="shared" si="94"/>
        <v>0</v>
      </c>
      <c r="N531">
        <f t="shared" si="94"/>
        <v>0</v>
      </c>
      <c r="O531">
        <f t="shared" si="94"/>
        <v>0</v>
      </c>
      <c r="P531">
        <f t="shared" si="94"/>
        <v>0</v>
      </c>
      <c r="Q531">
        <f t="shared" si="94"/>
        <v>0</v>
      </c>
      <c r="R531">
        <f t="shared" si="94"/>
        <v>0</v>
      </c>
      <c r="S531">
        <f t="shared" si="94"/>
        <v>0</v>
      </c>
      <c r="T531">
        <f t="shared" si="94"/>
        <v>0</v>
      </c>
      <c r="U531">
        <f t="shared" si="94"/>
        <v>0</v>
      </c>
      <c r="V531">
        <f t="shared" si="94"/>
        <v>1</v>
      </c>
      <c r="W531">
        <f t="shared" si="94"/>
        <v>0</v>
      </c>
      <c r="X531">
        <f t="shared" si="94"/>
        <v>0</v>
      </c>
      <c r="Y531">
        <f t="shared" si="94"/>
        <v>0</v>
      </c>
      <c r="Z531">
        <f t="shared" si="94"/>
        <v>0</v>
      </c>
      <c r="AA531">
        <f t="shared" si="94"/>
        <v>0</v>
      </c>
      <c r="AB531">
        <f t="shared" si="94"/>
        <v>1</v>
      </c>
      <c r="AC531">
        <f t="shared" si="94"/>
        <v>1</v>
      </c>
      <c r="AD531">
        <f t="shared" si="94"/>
        <v>1</v>
      </c>
      <c r="AE531">
        <f t="shared" si="94"/>
        <v>1</v>
      </c>
      <c r="AF531">
        <f t="shared" si="94"/>
        <v>0</v>
      </c>
      <c r="AG531">
        <f t="shared" si="94"/>
        <v>0</v>
      </c>
      <c r="AH531">
        <f t="shared" si="94"/>
        <v>1</v>
      </c>
      <c r="AI531">
        <f t="shared" si="94"/>
        <v>1</v>
      </c>
      <c r="AJ531">
        <f t="shared" si="94"/>
        <v>1</v>
      </c>
      <c r="AK531">
        <f t="shared" si="94"/>
        <v>0</v>
      </c>
      <c r="AL531">
        <f t="shared" si="94"/>
        <v>0</v>
      </c>
      <c r="AM531">
        <f t="shared" si="94"/>
        <v>1</v>
      </c>
      <c r="AN531">
        <f t="shared" si="94"/>
        <v>0</v>
      </c>
      <c r="AO531">
        <f t="shared" si="94"/>
        <v>1</v>
      </c>
      <c r="AP531">
        <f t="shared" si="94"/>
        <v>0</v>
      </c>
      <c r="AQ531">
        <f t="shared" si="94"/>
        <v>0</v>
      </c>
      <c r="AR531">
        <f t="shared" si="94"/>
        <v>0</v>
      </c>
      <c r="AS531">
        <f t="shared" si="94"/>
        <v>0</v>
      </c>
      <c r="AT531">
        <f t="shared" si="94"/>
        <v>1</v>
      </c>
      <c r="AU531">
        <f t="shared" si="94"/>
        <v>0</v>
      </c>
      <c r="AV531">
        <f t="shared" si="94"/>
        <v>0</v>
      </c>
      <c r="AW531">
        <f t="shared" si="94"/>
        <v>0</v>
      </c>
      <c r="AX531">
        <f t="shared" si="94"/>
        <v>0</v>
      </c>
      <c r="AY531">
        <f t="shared" si="94"/>
        <v>0</v>
      </c>
      <c r="AZ531">
        <f t="shared" si="94"/>
        <v>0</v>
      </c>
      <c r="BA531">
        <f t="shared" si="94"/>
        <v>0</v>
      </c>
      <c r="BB531">
        <f t="shared" si="94"/>
        <v>0</v>
      </c>
      <c r="BC531">
        <f t="shared" si="94"/>
        <v>0</v>
      </c>
      <c r="BD531">
        <f t="shared" si="94"/>
        <v>0</v>
      </c>
      <c r="BE531">
        <f t="shared" si="94"/>
        <v>0</v>
      </c>
      <c r="BF531">
        <f t="shared" si="94"/>
        <v>1</v>
      </c>
      <c r="BG531">
        <f t="shared" si="94"/>
        <v>1</v>
      </c>
      <c r="BH531">
        <f t="shared" si="94"/>
        <v>0</v>
      </c>
      <c r="BI531">
        <f t="shared" si="94"/>
        <v>1</v>
      </c>
      <c r="BJ531">
        <f t="shared" si="94"/>
        <v>1</v>
      </c>
      <c r="BK531">
        <f t="shared" si="94"/>
        <v>1</v>
      </c>
      <c r="BL531">
        <f t="shared" si="94"/>
        <v>0</v>
      </c>
      <c r="BM531">
        <f t="shared" si="94"/>
        <v>0</v>
      </c>
      <c r="BN531">
        <f t="shared" si="94"/>
        <v>0</v>
      </c>
      <c r="BO531">
        <f t="shared" si="94"/>
        <v>1</v>
      </c>
      <c r="BP531">
        <f t="shared" si="95"/>
        <v>0</v>
      </c>
      <c r="BQ531">
        <f t="shared" si="95"/>
        <v>0</v>
      </c>
      <c r="BR531">
        <f t="shared" si="95"/>
        <v>0</v>
      </c>
      <c r="BS531">
        <f t="shared" si="95"/>
        <v>0</v>
      </c>
      <c r="BT531">
        <f t="shared" si="95"/>
        <v>0</v>
      </c>
      <c r="BU531">
        <f t="shared" si="93"/>
        <v>1</v>
      </c>
      <c r="BV531">
        <f t="shared" si="93"/>
        <v>0</v>
      </c>
      <c r="BW531">
        <f t="shared" si="93"/>
        <v>1</v>
      </c>
      <c r="BX531">
        <f t="shared" si="93"/>
        <v>0</v>
      </c>
      <c r="BY531">
        <f t="shared" si="93"/>
        <v>0</v>
      </c>
      <c r="BZ531">
        <f t="shared" si="93"/>
        <v>0</v>
      </c>
      <c r="CA531">
        <f t="shared" si="93"/>
        <v>0</v>
      </c>
      <c r="CB531">
        <f t="shared" si="93"/>
        <v>0</v>
      </c>
    </row>
    <row r="532" spans="2:80" x14ac:dyDescent="0.2">
      <c r="B532">
        <v>273</v>
      </c>
      <c r="C532">
        <f t="shared" si="69"/>
        <v>1</v>
      </c>
      <c r="D532">
        <f t="shared" si="94"/>
        <v>0</v>
      </c>
      <c r="E532">
        <f t="shared" si="94"/>
        <v>0</v>
      </c>
      <c r="F532">
        <f t="shared" si="94"/>
        <v>0</v>
      </c>
      <c r="G532">
        <f t="shared" si="94"/>
        <v>0</v>
      </c>
      <c r="H532">
        <f t="shared" si="94"/>
        <v>1</v>
      </c>
      <c r="I532">
        <f t="shared" si="94"/>
        <v>0</v>
      </c>
      <c r="J532">
        <f t="shared" si="94"/>
        <v>0</v>
      </c>
      <c r="K532">
        <f t="shared" si="94"/>
        <v>0</v>
      </c>
      <c r="L532">
        <f t="shared" si="94"/>
        <v>0</v>
      </c>
      <c r="M532">
        <f t="shared" si="94"/>
        <v>0</v>
      </c>
      <c r="N532">
        <f t="shared" si="94"/>
        <v>0</v>
      </c>
      <c r="O532">
        <f t="shared" si="94"/>
        <v>0</v>
      </c>
      <c r="P532">
        <f t="shared" si="94"/>
        <v>0</v>
      </c>
      <c r="Q532">
        <f t="shared" si="94"/>
        <v>0</v>
      </c>
      <c r="R532">
        <f t="shared" si="94"/>
        <v>0</v>
      </c>
      <c r="S532">
        <f t="shared" si="94"/>
        <v>0</v>
      </c>
      <c r="T532">
        <f t="shared" si="94"/>
        <v>0</v>
      </c>
      <c r="U532">
        <f t="shared" si="94"/>
        <v>0</v>
      </c>
      <c r="V532">
        <f t="shared" si="94"/>
        <v>0</v>
      </c>
      <c r="W532">
        <f t="shared" si="94"/>
        <v>0</v>
      </c>
      <c r="X532">
        <f t="shared" si="94"/>
        <v>0</v>
      </c>
      <c r="Y532">
        <f t="shared" si="94"/>
        <v>0</v>
      </c>
      <c r="Z532">
        <f t="shared" si="94"/>
        <v>0</v>
      </c>
      <c r="AA532">
        <f t="shared" si="94"/>
        <v>0</v>
      </c>
      <c r="AB532">
        <f t="shared" si="94"/>
        <v>1</v>
      </c>
      <c r="AC532">
        <f t="shared" si="94"/>
        <v>1</v>
      </c>
      <c r="AD532">
        <f t="shared" si="94"/>
        <v>0</v>
      </c>
      <c r="AE532">
        <f t="shared" si="94"/>
        <v>1</v>
      </c>
      <c r="AF532">
        <f t="shared" si="94"/>
        <v>0</v>
      </c>
      <c r="AG532">
        <f t="shared" si="94"/>
        <v>0</v>
      </c>
      <c r="AH532">
        <f t="shared" si="94"/>
        <v>0</v>
      </c>
      <c r="AI532">
        <f t="shared" si="94"/>
        <v>0</v>
      </c>
      <c r="AJ532">
        <f t="shared" si="94"/>
        <v>0</v>
      </c>
      <c r="AK532">
        <f t="shared" si="94"/>
        <v>0</v>
      </c>
      <c r="AL532">
        <f t="shared" si="94"/>
        <v>0</v>
      </c>
      <c r="AM532">
        <f t="shared" si="94"/>
        <v>1</v>
      </c>
      <c r="AN532">
        <f t="shared" si="94"/>
        <v>0</v>
      </c>
      <c r="AO532">
        <f t="shared" si="94"/>
        <v>1</v>
      </c>
      <c r="AP532">
        <f t="shared" si="94"/>
        <v>0</v>
      </c>
      <c r="AQ532">
        <f t="shared" si="94"/>
        <v>0</v>
      </c>
      <c r="AR532">
        <f t="shared" si="94"/>
        <v>0</v>
      </c>
      <c r="AS532">
        <f t="shared" si="94"/>
        <v>0</v>
      </c>
      <c r="AT532">
        <f t="shared" si="94"/>
        <v>0</v>
      </c>
      <c r="AU532">
        <f t="shared" si="94"/>
        <v>0</v>
      </c>
      <c r="AV532">
        <f t="shared" si="94"/>
        <v>0</v>
      </c>
      <c r="AW532">
        <f t="shared" si="94"/>
        <v>0</v>
      </c>
      <c r="AX532">
        <f t="shared" si="94"/>
        <v>0</v>
      </c>
      <c r="AY532">
        <f t="shared" si="94"/>
        <v>0</v>
      </c>
      <c r="AZ532">
        <f t="shared" si="94"/>
        <v>0</v>
      </c>
      <c r="BA532">
        <f t="shared" si="94"/>
        <v>0</v>
      </c>
      <c r="BB532">
        <f t="shared" si="94"/>
        <v>0</v>
      </c>
      <c r="BC532">
        <f t="shared" si="94"/>
        <v>0</v>
      </c>
      <c r="BD532">
        <f t="shared" si="94"/>
        <v>0</v>
      </c>
      <c r="BE532">
        <f t="shared" si="94"/>
        <v>0</v>
      </c>
      <c r="BF532">
        <f t="shared" si="94"/>
        <v>0</v>
      </c>
      <c r="BG532">
        <f t="shared" si="94"/>
        <v>0</v>
      </c>
      <c r="BH532">
        <f t="shared" si="94"/>
        <v>0</v>
      </c>
      <c r="BI532">
        <f t="shared" si="94"/>
        <v>1</v>
      </c>
      <c r="BJ532">
        <f t="shared" si="94"/>
        <v>0</v>
      </c>
      <c r="BK532">
        <f t="shared" si="94"/>
        <v>0</v>
      </c>
      <c r="BL532">
        <f t="shared" si="94"/>
        <v>0</v>
      </c>
      <c r="BM532">
        <f t="shared" si="94"/>
        <v>0</v>
      </c>
      <c r="BN532">
        <f t="shared" si="94"/>
        <v>0</v>
      </c>
      <c r="BO532">
        <f t="shared" si="94"/>
        <v>1</v>
      </c>
      <c r="BP532">
        <f t="shared" si="95"/>
        <v>0</v>
      </c>
      <c r="BQ532">
        <f t="shared" si="95"/>
        <v>0</v>
      </c>
      <c r="BR532">
        <f t="shared" si="95"/>
        <v>0</v>
      </c>
      <c r="BS532">
        <f t="shared" si="95"/>
        <v>0</v>
      </c>
      <c r="BT532">
        <f t="shared" si="95"/>
        <v>0</v>
      </c>
      <c r="BU532">
        <f t="shared" si="93"/>
        <v>0</v>
      </c>
      <c r="BV532">
        <f t="shared" si="93"/>
        <v>0</v>
      </c>
      <c r="BW532">
        <f t="shared" si="93"/>
        <v>0</v>
      </c>
      <c r="BX532">
        <f t="shared" si="93"/>
        <v>0</v>
      </c>
      <c r="BY532">
        <f t="shared" si="93"/>
        <v>0</v>
      </c>
      <c r="BZ532">
        <f t="shared" si="93"/>
        <v>0</v>
      </c>
      <c r="CA532">
        <f t="shared" si="93"/>
        <v>0</v>
      </c>
      <c r="CB532">
        <f t="shared" si="93"/>
        <v>0</v>
      </c>
    </row>
    <row r="533" spans="2:80" x14ac:dyDescent="0.2">
      <c r="B533">
        <v>274</v>
      </c>
      <c r="C533">
        <f t="shared" si="69"/>
        <v>0</v>
      </c>
      <c r="D533">
        <f t="shared" si="94"/>
        <v>0</v>
      </c>
      <c r="E533">
        <f t="shared" si="94"/>
        <v>0</v>
      </c>
      <c r="F533">
        <f t="shared" si="94"/>
        <v>0</v>
      </c>
      <c r="G533">
        <f t="shared" si="94"/>
        <v>0</v>
      </c>
      <c r="H533">
        <f t="shared" si="94"/>
        <v>1</v>
      </c>
      <c r="I533">
        <f t="shared" ref="D533:BO537" si="96">IF(I280&gt;0,1,0)</f>
        <v>0</v>
      </c>
      <c r="J533">
        <f t="shared" si="96"/>
        <v>0</v>
      </c>
      <c r="K533">
        <f t="shared" si="96"/>
        <v>0</v>
      </c>
      <c r="L533">
        <f t="shared" si="96"/>
        <v>0</v>
      </c>
      <c r="M533">
        <f t="shared" si="96"/>
        <v>0</v>
      </c>
      <c r="N533">
        <f t="shared" si="96"/>
        <v>0</v>
      </c>
      <c r="O533">
        <f t="shared" si="96"/>
        <v>0</v>
      </c>
      <c r="P533">
        <f t="shared" si="96"/>
        <v>0</v>
      </c>
      <c r="Q533">
        <f t="shared" si="96"/>
        <v>0</v>
      </c>
      <c r="R533">
        <f t="shared" si="96"/>
        <v>0</v>
      </c>
      <c r="S533">
        <f t="shared" si="94"/>
        <v>0</v>
      </c>
      <c r="T533">
        <f t="shared" si="94"/>
        <v>0</v>
      </c>
      <c r="U533">
        <f t="shared" si="94"/>
        <v>0</v>
      </c>
      <c r="V533">
        <f t="shared" si="94"/>
        <v>0</v>
      </c>
      <c r="W533">
        <f t="shared" si="94"/>
        <v>0</v>
      </c>
      <c r="X533">
        <f t="shared" si="94"/>
        <v>0</v>
      </c>
      <c r="Y533">
        <f t="shared" si="94"/>
        <v>0</v>
      </c>
      <c r="Z533">
        <f t="shared" si="94"/>
        <v>0</v>
      </c>
      <c r="AA533">
        <f t="shared" si="94"/>
        <v>0</v>
      </c>
      <c r="AB533">
        <f t="shared" si="94"/>
        <v>0</v>
      </c>
      <c r="AC533">
        <f t="shared" si="94"/>
        <v>1</v>
      </c>
      <c r="AD533">
        <f t="shared" si="94"/>
        <v>0</v>
      </c>
      <c r="AE533">
        <f t="shared" si="94"/>
        <v>1</v>
      </c>
      <c r="AF533">
        <f t="shared" si="94"/>
        <v>0</v>
      </c>
      <c r="AG533">
        <f t="shared" si="94"/>
        <v>0</v>
      </c>
      <c r="AH533">
        <f t="shared" si="94"/>
        <v>1</v>
      </c>
      <c r="AI533">
        <f t="shared" si="94"/>
        <v>1</v>
      </c>
      <c r="AJ533">
        <f t="shared" si="94"/>
        <v>1</v>
      </c>
      <c r="AK533">
        <f t="shared" si="94"/>
        <v>0</v>
      </c>
      <c r="AL533">
        <f t="shared" si="94"/>
        <v>0</v>
      </c>
      <c r="AM533">
        <f t="shared" si="94"/>
        <v>1</v>
      </c>
      <c r="AN533">
        <f t="shared" si="94"/>
        <v>0</v>
      </c>
      <c r="AO533">
        <f t="shared" si="94"/>
        <v>1</v>
      </c>
      <c r="AP533">
        <f t="shared" si="94"/>
        <v>0</v>
      </c>
      <c r="AQ533">
        <f t="shared" si="94"/>
        <v>0</v>
      </c>
      <c r="AR533">
        <f t="shared" si="94"/>
        <v>0</v>
      </c>
      <c r="AS533">
        <f t="shared" si="94"/>
        <v>0</v>
      </c>
      <c r="AT533">
        <f t="shared" si="94"/>
        <v>0</v>
      </c>
      <c r="AU533">
        <f t="shared" si="94"/>
        <v>0</v>
      </c>
      <c r="AV533">
        <f t="shared" si="94"/>
        <v>0</v>
      </c>
      <c r="AW533">
        <f t="shared" si="94"/>
        <v>0</v>
      </c>
      <c r="AX533">
        <f t="shared" si="94"/>
        <v>0</v>
      </c>
      <c r="AY533">
        <f t="shared" si="94"/>
        <v>0</v>
      </c>
      <c r="AZ533">
        <f t="shared" si="94"/>
        <v>1</v>
      </c>
      <c r="BA533">
        <f t="shared" si="94"/>
        <v>0</v>
      </c>
      <c r="BB533">
        <f t="shared" si="94"/>
        <v>0</v>
      </c>
      <c r="BC533">
        <f t="shared" si="94"/>
        <v>0</v>
      </c>
      <c r="BD533">
        <f t="shared" si="94"/>
        <v>0</v>
      </c>
      <c r="BE533">
        <f t="shared" si="94"/>
        <v>1</v>
      </c>
      <c r="BF533">
        <f t="shared" si="94"/>
        <v>1</v>
      </c>
      <c r="BG533">
        <f t="shared" si="94"/>
        <v>0</v>
      </c>
      <c r="BH533">
        <f t="shared" si="94"/>
        <v>0</v>
      </c>
      <c r="BI533">
        <f t="shared" si="94"/>
        <v>1</v>
      </c>
      <c r="BJ533">
        <f t="shared" si="94"/>
        <v>0</v>
      </c>
      <c r="BK533">
        <f t="shared" si="94"/>
        <v>0</v>
      </c>
      <c r="BL533">
        <f t="shared" si="94"/>
        <v>0</v>
      </c>
      <c r="BM533">
        <f t="shared" si="94"/>
        <v>0</v>
      </c>
      <c r="BN533">
        <f t="shared" si="94"/>
        <v>0</v>
      </c>
      <c r="BO533">
        <f t="shared" ref="BO533:BT536" si="97">IF(BO280&gt;0,1,0)</f>
        <v>1</v>
      </c>
      <c r="BP533">
        <f t="shared" si="97"/>
        <v>0</v>
      </c>
      <c r="BQ533">
        <f t="shared" si="97"/>
        <v>0</v>
      </c>
      <c r="BR533">
        <f t="shared" si="97"/>
        <v>0</v>
      </c>
      <c r="BS533">
        <f t="shared" si="97"/>
        <v>0</v>
      </c>
      <c r="BT533">
        <f t="shared" si="97"/>
        <v>0</v>
      </c>
      <c r="BU533">
        <f t="shared" si="93"/>
        <v>1</v>
      </c>
      <c r="BV533">
        <f t="shared" si="93"/>
        <v>0</v>
      </c>
      <c r="BW533">
        <f t="shared" si="93"/>
        <v>0</v>
      </c>
      <c r="BX533">
        <f t="shared" si="93"/>
        <v>0</v>
      </c>
      <c r="BY533">
        <f t="shared" si="93"/>
        <v>0</v>
      </c>
      <c r="BZ533">
        <f t="shared" si="93"/>
        <v>0</v>
      </c>
      <c r="CA533">
        <f t="shared" si="93"/>
        <v>0</v>
      </c>
      <c r="CB533">
        <f t="shared" si="93"/>
        <v>0</v>
      </c>
    </row>
    <row r="534" spans="2:80" x14ac:dyDescent="0.2">
      <c r="B534">
        <v>275</v>
      </c>
      <c r="C534">
        <f t="shared" si="69"/>
        <v>1</v>
      </c>
      <c r="D534">
        <f t="shared" si="96"/>
        <v>1</v>
      </c>
      <c r="E534">
        <f t="shared" si="96"/>
        <v>0</v>
      </c>
      <c r="F534">
        <f t="shared" si="96"/>
        <v>0</v>
      </c>
      <c r="G534">
        <f t="shared" si="96"/>
        <v>0</v>
      </c>
      <c r="H534">
        <f t="shared" si="96"/>
        <v>0</v>
      </c>
      <c r="I534">
        <f t="shared" si="96"/>
        <v>0</v>
      </c>
      <c r="J534">
        <f t="shared" si="96"/>
        <v>0</v>
      </c>
      <c r="K534">
        <f t="shared" si="96"/>
        <v>0</v>
      </c>
      <c r="L534">
        <f t="shared" si="96"/>
        <v>0</v>
      </c>
      <c r="M534">
        <f t="shared" si="96"/>
        <v>0</v>
      </c>
      <c r="N534">
        <f t="shared" si="96"/>
        <v>0</v>
      </c>
      <c r="O534">
        <f t="shared" si="96"/>
        <v>0</v>
      </c>
      <c r="P534">
        <f t="shared" si="96"/>
        <v>0</v>
      </c>
      <c r="Q534">
        <f t="shared" si="96"/>
        <v>0</v>
      </c>
      <c r="R534">
        <f t="shared" si="96"/>
        <v>0</v>
      </c>
      <c r="S534">
        <f t="shared" si="96"/>
        <v>0</v>
      </c>
      <c r="T534">
        <f t="shared" si="96"/>
        <v>0</v>
      </c>
      <c r="U534">
        <f t="shared" si="96"/>
        <v>0</v>
      </c>
      <c r="V534">
        <f t="shared" si="96"/>
        <v>0</v>
      </c>
      <c r="W534">
        <f t="shared" si="96"/>
        <v>0</v>
      </c>
      <c r="X534">
        <f t="shared" si="96"/>
        <v>0</v>
      </c>
      <c r="Y534">
        <f t="shared" si="96"/>
        <v>0</v>
      </c>
      <c r="Z534">
        <f t="shared" si="96"/>
        <v>0</v>
      </c>
      <c r="AA534">
        <f t="shared" si="96"/>
        <v>0</v>
      </c>
      <c r="AB534">
        <f t="shared" si="96"/>
        <v>0</v>
      </c>
      <c r="AC534">
        <f t="shared" si="96"/>
        <v>1</v>
      </c>
      <c r="AD534">
        <f t="shared" si="96"/>
        <v>0</v>
      </c>
      <c r="AE534">
        <f t="shared" si="96"/>
        <v>1</v>
      </c>
      <c r="AF534">
        <f t="shared" si="96"/>
        <v>0</v>
      </c>
      <c r="AG534">
        <f t="shared" si="96"/>
        <v>0</v>
      </c>
      <c r="AH534">
        <f t="shared" si="96"/>
        <v>1</v>
      </c>
      <c r="AI534">
        <f t="shared" si="96"/>
        <v>0</v>
      </c>
      <c r="AJ534">
        <f t="shared" si="96"/>
        <v>1</v>
      </c>
      <c r="AK534">
        <f t="shared" si="96"/>
        <v>0</v>
      </c>
      <c r="AL534">
        <f t="shared" si="96"/>
        <v>0</v>
      </c>
      <c r="AM534">
        <f t="shared" si="96"/>
        <v>1</v>
      </c>
      <c r="AN534">
        <f t="shared" si="96"/>
        <v>0</v>
      </c>
      <c r="AO534">
        <f t="shared" si="96"/>
        <v>0</v>
      </c>
      <c r="AP534">
        <f t="shared" si="96"/>
        <v>0</v>
      </c>
      <c r="AQ534">
        <f t="shared" si="96"/>
        <v>0</v>
      </c>
      <c r="AR534">
        <f t="shared" si="96"/>
        <v>0</v>
      </c>
      <c r="AS534">
        <f t="shared" si="96"/>
        <v>0</v>
      </c>
      <c r="AT534">
        <f t="shared" si="96"/>
        <v>1</v>
      </c>
      <c r="AU534">
        <f t="shared" si="96"/>
        <v>0</v>
      </c>
      <c r="AV534">
        <f t="shared" si="96"/>
        <v>0</v>
      </c>
      <c r="AW534">
        <f t="shared" si="96"/>
        <v>0</v>
      </c>
      <c r="AX534">
        <f t="shared" si="96"/>
        <v>0</v>
      </c>
      <c r="AY534">
        <f t="shared" si="96"/>
        <v>0</v>
      </c>
      <c r="AZ534">
        <f t="shared" si="96"/>
        <v>0</v>
      </c>
      <c r="BA534">
        <f t="shared" si="96"/>
        <v>0</v>
      </c>
      <c r="BB534">
        <f t="shared" si="96"/>
        <v>0</v>
      </c>
      <c r="BC534">
        <f t="shared" si="96"/>
        <v>0</v>
      </c>
      <c r="BD534">
        <f t="shared" si="96"/>
        <v>0</v>
      </c>
      <c r="BE534">
        <f t="shared" si="96"/>
        <v>0</v>
      </c>
      <c r="BF534">
        <f t="shared" si="96"/>
        <v>1</v>
      </c>
      <c r="BG534">
        <f t="shared" si="96"/>
        <v>0</v>
      </c>
      <c r="BH534">
        <f t="shared" si="96"/>
        <v>0</v>
      </c>
      <c r="BI534">
        <f t="shared" si="96"/>
        <v>1</v>
      </c>
      <c r="BJ534">
        <f t="shared" si="96"/>
        <v>0</v>
      </c>
      <c r="BK534">
        <f t="shared" si="96"/>
        <v>0</v>
      </c>
      <c r="BL534">
        <f t="shared" si="96"/>
        <v>0</v>
      </c>
      <c r="BM534">
        <f t="shared" si="96"/>
        <v>0</v>
      </c>
      <c r="BN534">
        <f t="shared" si="96"/>
        <v>0</v>
      </c>
      <c r="BO534">
        <f t="shared" si="96"/>
        <v>1</v>
      </c>
      <c r="BP534">
        <f t="shared" si="97"/>
        <v>0</v>
      </c>
      <c r="BQ534">
        <f t="shared" si="97"/>
        <v>0</v>
      </c>
      <c r="BR534">
        <f t="shared" si="97"/>
        <v>0</v>
      </c>
      <c r="BS534">
        <f t="shared" si="97"/>
        <v>0</v>
      </c>
      <c r="BT534">
        <f t="shared" si="97"/>
        <v>0</v>
      </c>
      <c r="BU534">
        <f t="shared" si="93"/>
        <v>0</v>
      </c>
      <c r="BV534">
        <f t="shared" si="93"/>
        <v>0</v>
      </c>
      <c r="BW534">
        <f t="shared" si="93"/>
        <v>0</v>
      </c>
      <c r="BX534">
        <f t="shared" si="93"/>
        <v>0</v>
      </c>
      <c r="BY534">
        <f t="shared" si="93"/>
        <v>0</v>
      </c>
      <c r="BZ534">
        <f t="shared" si="93"/>
        <v>0</v>
      </c>
      <c r="CA534">
        <f t="shared" si="93"/>
        <v>0</v>
      </c>
      <c r="CB534">
        <f t="shared" si="93"/>
        <v>0</v>
      </c>
    </row>
    <row r="535" spans="2:80" x14ac:dyDescent="0.2">
      <c r="B535">
        <v>276</v>
      </c>
      <c r="C535">
        <f t="shared" si="69"/>
        <v>1</v>
      </c>
      <c r="D535">
        <f t="shared" si="96"/>
        <v>0</v>
      </c>
      <c r="E535">
        <f t="shared" si="96"/>
        <v>0</v>
      </c>
      <c r="F535">
        <f t="shared" si="96"/>
        <v>0</v>
      </c>
      <c r="G535">
        <f t="shared" si="96"/>
        <v>0</v>
      </c>
      <c r="H535">
        <f t="shared" si="96"/>
        <v>1</v>
      </c>
      <c r="I535">
        <f t="shared" si="96"/>
        <v>0</v>
      </c>
      <c r="J535">
        <f t="shared" si="96"/>
        <v>0</v>
      </c>
      <c r="K535">
        <f t="shared" si="96"/>
        <v>0</v>
      </c>
      <c r="L535">
        <f t="shared" si="96"/>
        <v>0</v>
      </c>
      <c r="M535">
        <f t="shared" si="96"/>
        <v>0</v>
      </c>
      <c r="N535">
        <f t="shared" si="96"/>
        <v>0</v>
      </c>
      <c r="O535">
        <f t="shared" si="96"/>
        <v>0</v>
      </c>
      <c r="P535">
        <f t="shared" si="96"/>
        <v>0</v>
      </c>
      <c r="Q535">
        <f t="shared" si="96"/>
        <v>0</v>
      </c>
      <c r="R535">
        <f t="shared" si="96"/>
        <v>0</v>
      </c>
      <c r="S535">
        <f t="shared" si="96"/>
        <v>0</v>
      </c>
      <c r="T535">
        <f t="shared" si="96"/>
        <v>0</v>
      </c>
      <c r="U535">
        <f t="shared" si="96"/>
        <v>0</v>
      </c>
      <c r="V535">
        <f t="shared" si="96"/>
        <v>0</v>
      </c>
      <c r="W535">
        <f t="shared" si="96"/>
        <v>0</v>
      </c>
      <c r="X535">
        <f t="shared" si="96"/>
        <v>0</v>
      </c>
      <c r="Y535">
        <f t="shared" si="96"/>
        <v>0</v>
      </c>
      <c r="Z535">
        <f t="shared" si="96"/>
        <v>0</v>
      </c>
      <c r="AA535">
        <f t="shared" si="96"/>
        <v>0</v>
      </c>
      <c r="AB535">
        <f t="shared" si="96"/>
        <v>0</v>
      </c>
      <c r="AC535">
        <f t="shared" si="96"/>
        <v>1</v>
      </c>
      <c r="AD535">
        <f t="shared" si="96"/>
        <v>0</v>
      </c>
      <c r="AE535">
        <f t="shared" si="96"/>
        <v>0</v>
      </c>
      <c r="AF535">
        <f t="shared" si="96"/>
        <v>0</v>
      </c>
      <c r="AG535">
        <f t="shared" si="96"/>
        <v>0</v>
      </c>
      <c r="AH535">
        <f t="shared" si="96"/>
        <v>1</v>
      </c>
      <c r="AI535">
        <f t="shared" si="96"/>
        <v>1</v>
      </c>
      <c r="AJ535">
        <f t="shared" si="96"/>
        <v>1</v>
      </c>
      <c r="AK535">
        <f t="shared" si="96"/>
        <v>0</v>
      </c>
      <c r="AL535">
        <f t="shared" si="96"/>
        <v>0</v>
      </c>
      <c r="AM535">
        <f t="shared" si="96"/>
        <v>1</v>
      </c>
      <c r="AN535">
        <f t="shared" si="96"/>
        <v>0</v>
      </c>
      <c r="AO535">
        <f t="shared" si="96"/>
        <v>1</v>
      </c>
      <c r="AP535">
        <f t="shared" si="96"/>
        <v>0</v>
      </c>
      <c r="AQ535">
        <f t="shared" si="96"/>
        <v>0</v>
      </c>
      <c r="AR535">
        <f t="shared" si="96"/>
        <v>0</v>
      </c>
      <c r="AS535">
        <f t="shared" si="96"/>
        <v>0</v>
      </c>
      <c r="AT535">
        <f t="shared" si="96"/>
        <v>0</v>
      </c>
      <c r="AU535">
        <f t="shared" si="96"/>
        <v>0</v>
      </c>
      <c r="AV535">
        <f t="shared" si="96"/>
        <v>0</v>
      </c>
      <c r="AW535">
        <f t="shared" si="96"/>
        <v>0</v>
      </c>
      <c r="AX535">
        <f t="shared" si="96"/>
        <v>0</v>
      </c>
      <c r="AY535">
        <f t="shared" si="96"/>
        <v>0</v>
      </c>
      <c r="AZ535">
        <f t="shared" si="96"/>
        <v>0</v>
      </c>
      <c r="BA535">
        <f t="shared" si="96"/>
        <v>0</v>
      </c>
      <c r="BB535">
        <f t="shared" si="96"/>
        <v>0</v>
      </c>
      <c r="BC535">
        <f t="shared" si="96"/>
        <v>0</v>
      </c>
      <c r="BD535">
        <f t="shared" si="96"/>
        <v>0</v>
      </c>
      <c r="BE535">
        <f t="shared" si="96"/>
        <v>1</v>
      </c>
      <c r="BF535">
        <f t="shared" si="96"/>
        <v>1</v>
      </c>
      <c r="BG535">
        <f t="shared" si="96"/>
        <v>0</v>
      </c>
      <c r="BH535">
        <f t="shared" si="96"/>
        <v>0</v>
      </c>
      <c r="BI535">
        <f t="shared" si="96"/>
        <v>1</v>
      </c>
      <c r="BJ535">
        <f t="shared" si="96"/>
        <v>1</v>
      </c>
      <c r="BK535">
        <f t="shared" si="96"/>
        <v>0</v>
      </c>
      <c r="BL535">
        <f t="shared" si="96"/>
        <v>0</v>
      </c>
      <c r="BM535">
        <f t="shared" si="96"/>
        <v>0</v>
      </c>
      <c r="BN535">
        <f t="shared" si="96"/>
        <v>0</v>
      </c>
      <c r="BO535">
        <f t="shared" si="96"/>
        <v>1</v>
      </c>
      <c r="BP535">
        <f t="shared" si="97"/>
        <v>0</v>
      </c>
      <c r="BQ535">
        <f t="shared" si="97"/>
        <v>0</v>
      </c>
      <c r="BR535">
        <f t="shared" si="97"/>
        <v>0</v>
      </c>
      <c r="BS535">
        <f t="shared" si="97"/>
        <v>0</v>
      </c>
      <c r="BT535">
        <f t="shared" si="97"/>
        <v>0</v>
      </c>
      <c r="BU535">
        <f t="shared" si="93"/>
        <v>0</v>
      </c>
      <c r="BV535">
        <f t="shared" si="93"/>
        <v>0</v>
      </c>
      <c r="BW535">
        <f t="shared" si="93"/>
        <v>0</v>
      </c>
      <c r="BX535">
        <f t="shared" si="93"/>
        <v>0</v>
      </c>
      <c r="BY535">
        <f t="shared" si="93"/>
        <v>0</v>
      </c>
      <c r="BZ535">
        <f t="shared" si="93"/>
        <v>0</v>
      </c>
      <c r="CA535">
        <f t="shared" si="93"/>
        <v>0</v>
      </c>
      <c r="CB535">
        <f t="shared" si="93"/>
        <v>0</v>
      </c>
    </row>
    <row r="536" spans="2:80" x14ac:dyDescent="0.2">
      <c r="B536">
        <v>277</v>
      </c>
      <c r="C536">
        <f t="shared" si="69"/>
        <v>1</v>
      </c>
      <c r="D536">
        <f t="shared" si="96"/>
        <v>0</v>
      </c>
      <c r="E536">
        <f t="shared" si="96"/>
        <v>0</v>
      </c>
      <c r="F536">
        <f t="shared" si="96"/>
        <v>0</v>
      </c>
      <c r="G536">
        <f t="shared" si="96"/>
        <v>0</v>
      </c>
      <c r="H536">
        <f t="shared" si="96"/>
        <v>1</v>
      </c>
      <c r="I536">
        <f t="shared" si="96"/>
        <v>0</v>
      </c>
      <c r="J536">
        <f t="shared" si="96"/>
        <v>0</v>
      </c>
      <c r="K536">
        <f t="shared" si="96"/>
        <v>0</v>
      </c>
      <c r="L536">
        <f t="shared" si="96"/>
        <v>0</v>
      </c>
      <c r="M536">
        <f t="shared" si="96"/>
        <v>0</v>
      </c>
      <c r="N536">
        <f t="shared" si="96"/>
        <v>0</v>
      </c>
      <c r="O536">
        <f t="shared" si="96"/>
        <v>0</v>
      </c>
      <c r="P536">
        <f t="shared" si="96"/>
        <v>0</v>
      </c>
      <c r="Q536">
        <f t="shared" si="96"/>
        <v>0</v>
      </c>
      <c r="R536">
        <f t="shared" si="96"/>
        <v>0</v>
      </c>
      <c r="S536">
        <f t="shared" si="96"/>
        <v>0</v>
      </c>
      <c r="T536">
        <f t="shared" si="96"/>
        <v>0</v>
      </c>
      <c r="U536">
        <f t="shared" si="96"/>
        <v>0</v>
      </c>
      <c r="V536">
        <f t="shared" si="96"/>
        <v>0</v>
      </c>
      <c r="W536">
        <f t="shared" si="96"/>
        <v>0</v>
      </c>
      <c r="X536">
        <f t="shared" si="96"/>
        <v>0</v>
      </c>
      <c r="Y536">
        <f t="shared" si="96"/>
        <v>0</v>
      </c>
      <c r="Z536">
        <f t="shared" si="96"/>
        <v>0</v>
      </c>
      <c r="AA536">
        <f t="shared" si="96"/>
        <v>0</v>
      </c>
      <c r="AB536">
        <f t="shared" si="96"/>
        <v>1</v>
      </c>
      <c r="AC536">
        <f t="shared" si="96"/>
        <v>1</v>
      </c>
      <c r="AD536">
        <f t="shared" si="96"/>
        <v>0</v>
      </c>
      <c r="AE536">
        <f t="shared" si="96"/>
        <v>0</v>
      </c>
      <c r="AF536">
        <f t="shared" si="96"/>
        <v>0</v>
      </c>
      <c r="AG536">
        <f t="shared" si="96"/>
        <v>0</v>
      </c>
      <c r="AH536">
        <f t="shared" si="96"/>
        <v>0</v>
      </c>
      <c r="AI536">
        <f t="shared" si="96"/>
        <v>1</v>
      </c>
      <c r="AJ536">
        <f t="shared" si="96"/>
        <v>0</v>
      </c>
      <c r="AK536">
        <f t="shared" si="96"/>
        <v>0</v>
      </c>
      <c r="AL536">
        <f t="shared" si="96"/>
        <v>0</v>
      </c>
      <c r="AM536">
        <f t="shared" si="96"/>
        <v>1</v>
      </c>
      <c r="AN536">
        <f t="shared" si="96"/>
        <v>0</v>
      </c>
      <c r="AO536">
        <f t="shared" si="96"/>
        <v>0</v>
      </c>
      <c r="AP536">
        <f t="shared" si="96"/>
        <v>0</v>
      </c>
      <c r="AQ536">
        <f t="shared" si="96"/>
        <v>0</v>
      </c>
      <c r="AR536">
        <f t="shared" si="96"/>
        <v>0</v>
      </c>
      <c r="AS536">
        <f t="shared" si="96"/>
        <v>0</v>
      </c>
      <c r="AT536">
        <f t="shared" si="96"/>
        <v>0</v>
      </c>
      <c r="AU536">
        <f t="shared" si="96"/>
        <v>0</v>
      </c>
      <c r="AV536">
        <f t="shared" si="96"/>
        <v>0</v>
      </c>
      <c r="AW536">
        <f t="shared" si="96"/>
        <v>0</v>
      </c>
      <c r="AX536">
        <f t="shared" si="96"/>
        <v>0</v>
      </c>
      <c r="AY536">
        <f t="shared" si="96"/>
        <v>0</v>
      </c>
      <c r="AZ536">
        <f t="shared" si="96"/>
        <v>0</v>
      </c>
      <c r="BA536">
        <f t="shared" si="96"/>
        <v>0</v>
      </c>
      <c r="BB536">
        <f t="shared" si="96"/>
        <v>0</v>
      </c>
      <c r="BC536">
        <f t="shared" si="96"/>
        <v>0</v>
      </c>
      <c r="BD536">
        <f t="shared" si="96"/>
        <v>0</v>
      </c>
      <c r="BE536">
        <f t="shared" si="96"/>
        <v>0</v>
      </c>
      <c r="BF536">
        <f t="shared" si="96"/>
        <v>0</v>
      </c>
      <c r="BG536">
        <f t="shared" si="96"/>
        <v>0</v>
      </c>
      <c r="BH536">
        <f t="shared" si="96"/>
        <v>0</v>
      </c>
      <c r="BI536">
        <f t="shared" si="96"/>
        <v>1</v>
      </c>
      <c r="BJ536">
        <f t="shared" si="96"/>
        <v>0</v>
      </c>
      <c r="BK536">
        <f t="shared" si="96"/>
        <v>0</v>
      </c>
      <c r="BL536">
        <f t="shared" si="96"/>
        <v>0</v>
      </c>
      <c r="BM536">
        <f t="shared" si="96"/>
        <v>0</v>
      </c>
      <c r="BN536">
        <f t="shared" si="96"/>
        <v>0</v>
      </c>
      <c r="BO536">
        <f t="shared" si="96"/>
        <v>1</v>
      </c>
      <c r="BP536">
        <f t="shared" si="97"/>
        <v>0</v>
      </c>
      <c r="BQ536">
        <f t="shared" si="97"/>
        <v>0</v>
      </c>
      <c r="BR536">
        <f t="shared" si="97"/>
        <v>0</v>
      </c>
      <c r="BS536">
        <f t="shared" si="97"/>
        <v>0</v>
      </c>
      <c r="BT536">
        <f t="shared" si="97"/>
        <v>0</v>
      </c>
      <c r="BU536">
        <f t="shared" si="93"/>
        <v>0</v>
      </c>
      <c r="BV536">
        <f t="shared" si="93"/>
        <v>0</v>
      </c>
      <c r="BW536">
        <f t="shared" si="93"/>
        <v>0</v>
      </c>
      <c r="BX536">
        <f t="shared" si="93"/>
        <v>0</v>
      </c>
      <c r="BY536">
        <f t="shared" si="93"/>
        <v>0</v>
      </c>
      <c r="BZ536">
        <f t="shared" si="93"/>
        <v>0</v>
      </c>
      <c r="CA536">
        <f t="shared" si="93"/>
        <v>0</v>
      </c>
      <c r="CB536">
        <f t="shared" si="93"/>
        <v>0</v>
      </c>
    </row>
    <row r="537" spans="2:80" x14ac:dyDescent="0.2">
      <c r="B537">
        <v>278</v>
      </c>
      <c r="C537">
        <f t="shared" si="69"/>
        <v>1</v>
      </c>
      <c r="D537">
        <f t="shared" si="96"/>
        <v>1</v>
      </c>
      <c r="E537">
        <f t="shared" si="96"/>
        <v>0</v>
      </c>
      <c r="F537">
        <f t="shared" si="96"/>
        <v>0</v>
      </c>
      <c r="G537">
        <f t="shared" si="96"/>
        <v>0</v>
      </c>
      <c r="H537">
        <f t="shared" si="96"/>
        <v>1</v>
      </c>
      <c r="I537">
        <f t="shared" ref="D537:BO541" si="98">IF(I284&gt;0,1,0)</f>
        <v>0</v>
      </c>
      <c r="J537">
        <f t="shared" si="98"/>
        <v>0</v>
      </c>
      <c r="K537">
        <f t="shared" si="98"/>
        <v>0</v>
      </c>
      <c r="L537">
        <f t="shared" si="98"/>
        <v>1</v>
      </c>
      <c r="M537">
        <f t="shared" si="98"/>
        <v>0</v>
      </c>
      <c r="N537">
        <f t="shared" si="98"/>
        <v>0</v>
      </c>
      <c r="O537">
        <f t="shared" si="98"/>
        <v>0</v>
      </c>
      <c r="P537">
        <f t="shared" si="98"/>
        <v>0</v>
      </c>
      <c r="Q537">
        <f t="shared" si="98"/>
        <v>0</v>
      </c>
      <c r="R537">
        <f t="shared" si="98"/>
        <v>0</v>
      </c>
      <c r="S537">
        <f t="shared" si="96"/>
        <v>0</v>
      </c>
      <c r="T537">
        <f t="shared" si="96"/>
        <v>0</v>
      </c>
      <c r="U537">
        <f t="shared" si="96"/>
        <v>0</v>
      </c>
      <c r="V537">
        <f t="shared" si="96"/>
        <v>0</v>
      </c>
      <c r="W537">
        <f t="shared" si="96"/>
        <v>0</v>
      </c>
      <c r="X537">
        <f t="shared" si="96"/>
        <v>0</v>
      </c>
      <c r="Y537">
        <f t="shared" si="96"/>
        <v>0</v>
      </c>
      <c r="Z537">
        <f t="shared" si="96"/>
        <v>0</v>
      </c>
      <c r="AA537">
        <f t="shared" si="96"/>
        <v>0</v>
      </c>
      <c r="AB537">
        <f t="shared" si="96"/>
        <v>0</v>
      </c>
      <c r="AC537">
        <f t="shared" si="96"/>
        <v>0</v>
      </c>
      <c r="AD537">
        <f t="shared" si="96"/>
        <v>0</v>
      </c>
      <c r="AE537">
        <f t="shared" si="96"/>
        <v>0</v>
      </c>
      <c r="AF537">
        <f t="shared" si="96"/>
        <v>0</v>
      </c>
      <c r="AG537">
        <f t="shared" si="96"/>
        <v>0</v>
      </c>
      <c r="AH537">
        <f t="shared" si="96"/>
        <v>1</v>
      </c>
      <c r="AI537">
        <f t="shared" si="96"/>
        <v>0</v>
      </c>
      <c r="AJ537">
        <f t="shared" si="96"/>
        <v>0</v>
      </c>
      <c r="AK537">
        <f t="shared" si="96"/>
        <v>0</v>
      </c>
      <c r="AL537">
        <f t="shared" si="96"/>
        <v>0</v>
      </c>
      <c r="AM537">
        <f t="shared" si="96"/>
        <v>1</v>
      </c>
      <c r="AN537">
        <f t="shared" si="96"/>
        <v>0</v>
      </c>
      <c r="AO537">
        <f t="shared" si="96"/>
        <v>0</v>
      </c>
      <c r="AP537">
        <f t="shared" si="96"/>
        <v>0</v>
      </c>
      <c r="AQ537">
        <f t="shared" si="96"/>
        <v>0</v>
      </c>
      <c r="AR537">
        <f t="shared" si="96"/>
        <v>0</v>
      </c>
      <c r="AS537">
        <f t="shared" si="96"/>
        <v>0</v>
      </c>
      <c r="AT537">
        <f t="shared" si="96"/>
        <v>0</v>
      </c>
      <c r="AU537">
        <f t="shared" si="96"/>
        <v>1</v>
      </c>
      <c r="AV537">
        <f t="shared" si="96"/>
        <v>0</v>
      </c>
      <c r="AW537">
        <f t="shared" si="96"/>
        <v>0</v>
      </c>
      <c r="AX537">
        <f t="shared" si="96"/>
        <v>0</v>
      </c>
      <c r="AY537">
        <f t="shared" si="96"/>
        <v>0</v>
      </c>
      <c r="AZ537">
        <f t="shared" si="96"/>
        <v>0</v>
      </c>
      <c r="BA537">
        <f t="shared" si="96"/>
        <v>0</v>
      </c>
      <c r="BB537">
        <f t="shared" si="96"/>
        <v>0</v>
      </c>
      <c r="BC537">
        <f t="shared" si="96"/>
        <v>0</v>
      </c>
      <c r="BD537">
        <f t="shared" si="96"/>
        <v>1</v>
      </c>
      <c r="BE537">
        <f t="shared" si="96"/>
        <v>0</v>
      </c>
      <c r="BF537">
        <f t="shared" si="96"/>
        <v>1</v>
      </c>
      <c r="BG537">
        <f t="shared" si="96"/>
        <v>0</v>
      </c>
      <c r="BH537">
        <f t="shared" si="96"/>
        <v>0</v>
      </c>
      <c r="BI537">
        <f t="shared" si="96"/>
        <v>0</v>
      </c>
      <c r="BJ537">
        <f t="shared" si="96"/>
        <v>0</v>
      </c>
      <c r="BK537">
        <f t="shared" si="96"/>
        <v>1</v>
      </c>
      <c r="BL537">
        <f t="shared" si="96"/>
        <v>1</v>
      </c>
      <c r="BM537">
        <f t="shared" si="96"/>
        <v>0</v>
      </c>
      <c r="BN537">
        <f t="shared" si="96"/>
        <v>0</v>
      </c>
      <c r="BO537">
        <f t="shared" ref="BO537:BT540" si="99">IF(BO284&gt;0,1,0)</f>
        <v>1</v>
      </c>
      <c r="BP537">
        <f t="shared" si="99"/>
        <v>0</v>
      </c>
      <c r="BQ537">
        <f t="shared" si="99"/>
        <v>0</v>
      </c>
      <c r="BR537">
        <f t="shared" si="99"/>
        <v>0</v>
      </c>
      <c r="BS537">
        <f t="shared" si="99"/>
        <v>0</v>
      </c>
      <c r="BT537">
        <f t="shared" si="99"/>
        <v>0</v>
      </c>
      <c r="BU537">
        <f t="shared" si="93"/>
        <v>0</v>
      </c>
      <c r="BV537">
        <f t="shared" si="93"/>
        <v>0</v>
      </c>
      <c r="BW537">
        <f t="shared" si="93"/>
        <v>0</v>
      </c>
      <c r="BX537">
        <f t="shared" si="93"/>
        <v>0</v>
      </c>
      <c r="BY537">
        <f t="shared" si="93"/>
        <v>0</v>
      </c>
      <c r="BZ537">
        <f t="shared" si="93"/>
        <v>0</v>
      </c>
      <c r="CA537">
        <f t="shared" si="93"/>
        <v>0</v>
      </c>
      <c r="CB537">
        <f t="shared" si="93"/>
        <v>0</v>
      </c>
    </row>
    <row r="538" spans="2:80" x14ac:dyDescent="0.2">
      <c r="B538">
        <v>279</v>
      </c>
      <c r="C538">
        <f t="shared" si="69"/>
        <v>0</v>
      </c>
      <c r="D538">
        <f t="shared" si="98"/>
        <v>0</v>
      </c>
      <c r="E538">
        <f t="shared" si="98"/>
        <v>0</v>
      </c>
      <c r="F538">
        <f t="shared" si="98"/>
        <v>0</v>
      </c>
      <c r="G538">
        <f t="shared" si="98"/>
        <v>0</v>
      </c>
      <c r="H538">
        <f t="shared" si="98"/>
        <v>1</v>
      </c>
      <c r="I538">
        <f t="shared" si="98"/>
        <v>0</v>
      </c>
      <c r="J538">
        <f t="shared" si="98"/>
        <v>0</v>
      </c>
      <c r="K538">
        <f t="shared" si="98"/>
        <v>0</v>
      </c>
      <c r="L538">
        <f t="shared" si="98"/>
        <v>0</v>
      </c>
      <c r="M538">
        <f t="shared" si="98"/>
        <v>0</v>
      </c>
      <c r="N538">
        <f t="shared" si="98"/>
        <v>0</v>
      </c>
      <c r="O538">
        <f t="shared" si="98"/>
        <v>0</v>
      </c>
      <c r="P538">
        <f t="shared" si="98"/>
        <v>0</v>
      </c>
      <c r="Q538">
        <f t="shared" si="98"/>
        <v>0</v>
      </c>
      <c r="R538">
        <f t="shared" si="98"/>
        <v>0</v>
      </c>
      <c r="S538">
        <f t="shared" si="98"/>
        <v>0</v>
      </c>
      <c r="T538">
        <f t="shared" si="98"/>
        <v>0</v>
      </c>
      <c r="U538">
        <f t="shared" si="98"/>
        <v>0</v>
      </c>
      <c r="V538">
        <f t="shared" si="98"/>
        <v>0</v>
      </c>
      <c r="W538">
        <f t="shared" si="98"/>
        <v>0</v>
      </c>
      <c r="X538">
        <f t="shared" si="98"/>
        <v>0</v>
      </c>
      <c r="Y538">
        <f t="shared" si="98"/>
        <v>0</v>
      </c>
      <c r="Z538">
        <f t="shared" si="98"/>
        <v>0</v>
      </c>
      <c r="AA538">
        <f t="shared" si="98"/>
        <v>0</v>
      </c>
      <c r="AB538">
        <f t="shared" si="98"/>
        <v>0</v>
      </c>
      <c r="AC538">
        <f t="shared" si="98"/>
        <v>1</v>
      </c>
      <c r="AD538">
        <f t="shared" si="98"/>
        <v>0</v>
      </c>
      <c r="AE538">
        <f t="shared" si="98"/>
        <v>1</v>
      </c>
      <c r="AF538">
        <f t="shared" si="98"/>
        <v>0</v>
      </c>
      <c r="AG538">
        <f t="shared" si="98"/>
        <v>0</v>
      </c>
      <c r="AH538">
        <f t="shared" si="98"/>
        <v>1</v>
      </c>
      <c r="AI538">
        <f t="shared" si="98"/>
        <v>0</v>
      </c>
      <c r="AJ538">
        <f t="shared" si="98"/>
        <v>0</v>
      </c>
      <c r="AK538">
        <f t="shared" si="98"/>
        <v>0</v>
      </c>
      <c r="AL538">
        <f t="shared" si="98"/>
        <v>0</v>
      </c>
      <c r="AM538">
        <f t="shared" si="98"/>
        <v>1</v>
      </c>
      <c r="AN538">
        <f t="shared" si="98"/>
        <v>0</v>
      </c>
      <c r="AO538">
        <f t="shared" si="98"/>
        <v>1</v>
      </c>
      <c r="AP538">
        <f t="shared" si="98"/>
        <v>0</v>
      </c>
      <c r="AQ538">
        <f t="shared" si="98"/>
        <v>0</v>
      </c>
      <c r="AR538">
        <f t="shared" si="98"/>
        <v>0</v>
      </c>
      <c r="AS538">
        <f t="shared" si="98"/>
        <v>0</v>
      </c>
      <c r="AT538">
        <f t="shared" si="98"/>
        <v>0</v>
      </c>
      <c r="AU538">
        <f t="shared" si="98"/>
        <v>0</v>
      </c>
      <c r="AV538">
        <f t="shared" si="98"/>
        <v>0</v>
      </c>
      <c r="AW538">
        <f t="shared" si="98"/>
        <v>0</v>
      </c>
      <c r="AX538">
        <f t="shared" si="98"/>
        <v>0</v>
      </c>
      <c r="AY538">
        <f t="shared" si="98"/>
        <v>0</v>
      </c>
      <c r="AZ538">
        <f t="shared" si="98"/>
        <v>0</v>
      </c>
      <c r="BA538">
        <f t="shared" si="98"/>
        <v>0</v>
      </c>
      <c r="BB538">
        <f t="shared" si="98"/>
        <v>0</v>
      </c>
      <c r="BC538">
        <f t="shared" si="98"/>
        <v>0</v>
      </c>
      <c r="BD538">
        <f t="shared" si="98"/>
        <v>1</v>
      </c>
      <c r="BE538">
        <f t="shared" si="98"/>
        <v>1</v>
      </c>
      <c r="BF538">
        <f t="shared" si="98"/>
        <v>0</v>
      </c>
      <c r="BG538">
        <f t="shared" si="98"/>
        <v>0</v>
      </c>
      <c r="BH538">
        <f t="shared" si="98"/>
        <v>0</v>
      </c>
      <c r="BI538">
        <f t="shared" si="98"/>
        <v>1</v>
      </c>
      <c r="BJ538">
        <f t="shared" si="98"/>
        <v>0</v>
      </c>
      <c r="BK538">
        <f t="shared" si="98"/>
        <v>1</v>
      </c>
      <c r="BL538">
        <f t="shared" si="98"/>
        <v>1</v>
      </c>
      <c r="BM538">
        <f t="shared" si="98"/>
        <v>0</v>
      </c>
      <c r="BN538">
        <f t="shared" si="98"/>
        <v>0</v>
      </c>
      <c r="BO538">
        <f t="shared" si="98"/>
        <v>1</v>
      </c>
      <c r="BP538">
        <f t="shared" si="99"/>
        <v>0</v>
      </c>
      <c r="BQ538">
        <f t="shared" si="99"/>
        <v>0</v>
      </c>
      <c r="BR538">
        <f t="shared" si="99"/>
        <v>0</v>
      </c>
      <c r="BS538">
        <f t="shared" si="99"/>
        <v>0</v>
      </c>
      <c r="BT538">
        <f t="shared" si="99"/>
        <v>0</v>
      </c>
      <c r="BU538">
        <f t="shared" si="93"/>
        <v>0</v>
      </c>
      <c r="BV538">
        <f t="shared" si="93"/>
        <v>0</v>
      </c>
      <c r="BW538">
        <f t="shared" si="93"/>
        <v>0</v>
      </c>
      <c r="BX538">
        <f t="shared" si="93"/>
        <v>0</v>
      </c>
      <c r="BY538">
        <f t="shared" si="93"/>
        <v>0</v>
      </c>
      <c r="BZ538">
        <f t="shared" si="93"/>
        <v>0</v>
      </c>
      <c r="CA538">
        <f t="shared" si="93"/>
        <v>0</v>
      </c>
      <c r="CB538">
        <f t="shared" si="93"/>
        <v>0</v>
      </c>
    </row>
    <row r="539" spans="2:80" x14ac:dyDescent="0.2">
      <c r="B539">
        <v>280</v>
      </c>
      <c r="C539">
        <f t="shared" si="69"/>
        <v>1</v>
      </c>
      <c r="D539">
        <f t="shared" si="98"/>
        <v>1</v>
      </c>
      <c r="E539">
        <f t="shared" si="98"/>
        <v>0</v>
      </c>
      <c r="F539">
        <f t="shared" si="98"/>
        <v>0</v>
      </c>
      <c r="G539">
        <f t="shared" si="98"/>
        <v>0</v>
      </c>
      <c r="H539">
        <f t="shared" si="98"/>
        <v>1</v>
      </c>
      <c r="I539">
        <f t="shared" si="98"/>
        <v>0</v>
      </c>
      <c r="J539">
        <f t="shared" si="98"/>
        <v>0</v>
      </c>
      <c r="K539">
        <f t="shared" si="98"/>
        <v>0</v>
      </c>
      <c r="L539">
        <f t="shared" si="98"/>
        <v>0</v>
      </c>
      <c r="M539">
        <f t="shared" si="98"/>
        <v>0</v>
      </c>
      <c r="N539">
        <f t="shared" si="98"/>
        <v>0</v>
      </c>
      <c r="O539">
        <f t="shared" si="98"/>
        <v>0</v>
      </c>
      <c r="P539">
        <f t="shared" si="98"/>
        <v>0</v>
      </c>
      <c r="Q539">
        <f t="shared" si="98"/>
        <v>0</v>
      </c>
      <c r="R539">
        <f t="shared" si="98"/>
        <v>0</v>
      </c>
      <c r="S539">
        <f t="shared" si="98"/>
        <v>1</v>
      </c>
      <c r="T539">
        <f t="shared" si="98"/>
        <v>0</v>
      </c>
      <c r="U539">
        <f t="shared" si="98"/>
        <v>0</v>
      </c>
      <c r="V539">
        <f t="shared" si="98"/>
        <v>0</v>
      </c>
      <c r="W539">
        <f t="shared" si="98"/>
        <v>0</v>
      </c>
      <c r="X539">
        <f t="shared" si="98"/>
        <v>0</v>
      </c>
      <c r="Y539">
        <f t="shared" si="98"/>
        <v>0</v>
      </c>
      <c r="Z539">
        <f t="shared" si="98"/>
        <v>0</v>
      </c>
      <c r="AA539">
        <f t="shared" si="98"/>
        <v>0</v>
      </c>
      <c r="AB539">
        <f t="shared" si="98"/>
        <v>1</v>
      </c>
      <c r="AC539">
        <f t="shared" si="98"/>
        <v>1</v>
      </c>
      <c r="AD539">
        <f t="shared" si="98"/>
        <v>0</v>
      </c>
      <c r="AE539">
        <f t="shared" si="98"/>
        <v>1</v>
      </c>
      <c r="AF539">
        <f t="shared" si="98"/>
        <v>0</v>
      </c>
      <c r="AG539">
        <f t="shared" si="98"/>
        <v>0</v>
      </c>
      <c r="AH539">
        <f t="shared" si="98"/>
        <v>0</v>
      </c>
      <c r="AI539">
        <f t="shared" si="98"/>
        <v>1</v>
      </c>
      <c r="AJ539">
        <f t="shared" si="98"/>
        <v>0</v>
      </c>
      <c r="AK539">
        <f t="shared" si="98"/>
        <v>0</v>
      </c>
      <c r="AL539">
        <f t="shared" si="98"/>
        <v>0</v>
      </c>
      <c r="AM539">
        <f t="shared" si="98"/>
        <v>1</v>
      </c>
      <c r="AN539">
        <f t="shared" si="98"/>
        <v>0</v>
      </c>
      <c r="AO539">
        <f t="shared" si="98"/>
        <v>1</v>
      </c>
      <c r="AP539">
        <f t="shared" si="98"/>
        <v>0</v>
      </c>
      <c r="AQ539">
        <f t="shared" si="98"/>
        <v>0</v>
      </c>
      <c r="AR539">
        <f t="shared" si="98"/>
        <v>0</v>
      </c>
      <c r="AS539">
        <f t="shared" si="98"/>
        <v>1</v>
      </c>
      <c r="AT539">
        <f t="shared" si="98"/>
        <v>0</v>
      </c>
      <c r="AU539">
        <f t="shared" si="98"/>
        <v>0</v>
      </c>
      <c r="AV539">
        <f t="shared" si="98"/>
        <v>0</v>
      </c>
      <c r="AW539">
        <f t="shared" si="98"/>
        <v>0</v>
      </c>
      <c r="AX539">
        <f t="shared" si="98"/>
        <v>0</v>
      </c>
      <c r="AY539">
        <f t="shared" si="98"/>
        <v>0</v>
      </c>
      <c r="AZ539">
        <f t="shared" si="98"/>
        <v>0</v>
      </c>
      <c r="BA539">
        <f t="shared" si="98"/>
        <v>0</v>
      </c>
      <c r="BB539">
        <f t="shared" si="98"/>
        <v>0</v>
      </c>
      <c r="BC539">
        <f t="shared" si="98"/>
        <v>0</v>
      </c>
      <c r="BD539">
        <f t="shared" si="98"/>
        <v>0</v>
      </c>
      <c r="BE539">
        <f t="shared" si="98"/>
        <v>0</v>
      </c>
      <c r="BF539">
        <f t="shared" si="98"/>
        <v>1</v>
      </c>
      <c r="BG539">
        <f t="shared" si="98"/>
        <v>1</v>
      </c>
      <c r="BH539">
        <f t="shared" si="98"/>
        <v>0</v>
      </c>
      <c r="BI539">
        <f t="shared" si="98"/>
        <v>0</v>
      </c>
      <c r="BJ539">
        <f t="shared" si="98"/>
        <v>0</v>
      </c>
      <c r="BK539">
        <f t="shared" si="98"/>
        <v>1</v>
      </c>
      <c r="BL539">
        <f t="shared" si="98"/>
        <v>1</v>
      </c>
      <c r="BM539">
        <f t="shared" si="98"/>
        <v>0</v>
      </c>
      <c r="BN539">
        <f t="shared" si="98"/>
        <v>0</v>
      </c>
      <c r="BO539">
        <f t="shared" si="98"/>
        <v>1</v>
      </c>
      <c r="BP539">
        <f t="shared" si="99"/>
        <v>0</v>
      </c>
      <c r="BQ539">
        <f t="shared" si="99"/>
        <v>0</v>
      </c>
      <c r="BR539">
        <f t="shared" si="99"/>
        <v>0</v>
      </c>
      <c r="BS539">
        <f t="shared" si="99"/>
        <v>0</v>
      </c>
      <c r="BT539">
        <f t="shared" si="99"/>
        <v>0</v>
      </c>
      <c r="BU539">
        <f t="shared" si="93"/>
        <v>0</v>
      </c>
      <c r="BV539">
        <f t="shared" si="93"/>
        <v>0</v>
      </c>
      <c r="BW539">
        <f t="shared" si="93"/>
        <v>0</v>
      </c>
      <c r="BX539">
        <f t="shared" si="93"/>
        <v>0</v>
      </c>
      <c r="BY539">
        <f t="shared" si="93"/>
        <v>0</v>
      </c>
      <c r="BZ539">
        <f t="shared" si="93"/>
        <v>0</v>
      </c>
      <c r="CA539">
        <f t="shared" si="93"/>
        <v>0</v>
      </c>
      <c r="CB539">
        <f t="shared" si="93"/>
        <v>0</v>
      </c>
    </row>
    <row r="540" spans="2:80" x14ac:dyDescent="0.2">
      <c r="B540">
        <v>281</v>
      </c>
      <c r="C540">
        <f t="shared" si="69"/>
        <v>1</v>
      </c>
      <c r="D540">
        <f t="shared" si="98"/>
        <v>0</v>
      </c>
      <c r="E540">
        <f t="shared" si="98"/>
        <v>0</v>
      </c>
      <c r="F540">
        <f t="shared" si="98"/>
        <v>0</v>
      </c>
      <c r="G540">
        <f t="shared" si="98"/>
        <v>0</v>
      </c>
      <c r="H540">
        <f t="shared" si="98"/>
        <v>1</v>
      </c>
      <c r="I540">
        <f t="shared" si="98"/>
        <v>0</v>
      </c>
      <c r="J540">
        <f t="shared" si="98"/>
        <v>0</v>
      </c>
      <c r="K540">
        <f t="shared" si="98"/>
        <v>0</v>
      </c>
      <c r="L540">
        <f t="shared" si="98"/>
        <v>0</v>
      </c>
      <c r="M540">
        <f t="shared" si="98"/>
        <v>0</v>
      </c>
      <c r="N540">
        <f t="shared" si="98"/>
        <v>0</v>
      </c>
      <c r="O540">
        <f t="shared" si="98"/>
        <v>0</v>
      </c>
      <c r="P540">
        <f t="shared" si="98"/>
        <v>0</v>
      </c>
      <c r="Q540">
        <f t="shared" si="98"/>
        <v>0</v>
      </c>
      <c r="R540">
        <f t="shared" si="98"/>
        <v>0</v>
      </c>
      <c r="S540">
        <f t="shared" si="98"/>
        <v>0</v>
      </c>
      <c r="T540">
        <f t="shared" si="98"/>
        <v>0</v>
      </c>
      <c r="U540">
        <f t="shared" si="98"/>
        <v>0</v>
      </c>
      <c r="V540">
        <f t="shared" si="98"/>
        <v>0</v>
      </c>
      <c r="W540">
        <f t="shared" si="98"/>
        <v>0</v>
      </c>
      <c r="X540">
        <f t="shared" si="98"/>
        <v>0</v>
      </c>
      <c r="Y540">
        <f t="shared" si="98"/>
        <v>0</v>
      </c>
      <c r="Z540">
        <f t="shared" si="98"/>
        <v>0</v>
      </c>
      <c r="AA540">
        <f t="shared" si="98"/>
        <v>0</v>
      </c>
      <c r="AB540">
        <f t="shared" si="98"/>
        <v>1</v>
      </c>
      <c r="AC540">
        <f t="shared" si="98"/>
        <v>0</v>
      </c>
      <c r="AD540">
        <f t="shared" si="98"/>
        <v>0</v>
      </c>
      <c r="AE540">
        <f t="shared" si="98"/>
        <v>1</v>
      </c>
      <c r="AF540">
        <f t="shared" si="98"/>
        <v>0</v>
      </c>
      <c r="AG540">
        <f t="shared" si="98"/>
        <v>0</v>
      </c>
      <c r="AH540">
        <f t="shared" si="98"/>
        <v>0</v>
      </c>
      <c r="AI540">
        <f t="shared" si="98"/>
        <v>1</v>
      </c>
      <c r="AJ540">
        <f t="shared" si="98"/>
        <v>0</v>
      </c>
      <c r="AK540">
        <f t="shared" si="98"/>
        <v>0</v>
      </c>
      <c r="AL540">
        <f t="shared" si="98"/>
        <v>0</v>
      </c>
      <c r="AM540">
        <f t="shared" si="98"/>
        <v>1</v>
      </c>
      <c r="AN540">
        <f t="shared" si="98"/>
        <v>0</v>
      </c>
      <c r="AO540">
        <f t="shared" si="98"/>
        <v>1</v>
      </c>
      <c r="AP540">
        <f t="shared" si="98"/>
        <v>0</v>
      </c>
      <c r="AQ540">
        <f t="shared" si="98"/>
        <v>0</v>
      </c>
      <c r="AR540">
        <f t="shared" si="98"/>
        <v>1</v>
      </c>
      <c r="AS540">
        <f t="shared" si="98"/>
        <v>0</v>
      </c>
      <c r="AT540">
        <f t="shared" si="98"/>
        <v>0</v>
      </c>
      <c r="AU540">
        <f t="shared" si="98"/>
        <v>0</v>
      </c>
      <c r="AV540">
        <f t="shared" si="98"/>
        <v>0</v>
      </c>
      <c r="AW540">
        <f t="shared" si="98"/>
        <v>0</v>
      </c>
      <c r="AX540">
        <f t="shared" si="98"/>
        <v>0</v>
      </c>
      <c r="AY540">
        <f t="shared" si="98"/>
        <v>0</v>
      </c>
      <c r="AZ540">
        <f t="shared" si="98"/>
        <v>0</v>
      </c>
      <c r="BA540">
        <f t="shared" si="98"/>
        <v>0</v>
      </c>
      <c r="BB540">
        <f t="shared" si="98"/>
        <v>0</v>
      </c>
      <c r="BC540">
        <f t="shared" si="98"/>
        <v>0</v>
      </c>
      <c r="BD540">
        <f t="shared" si="98"/>
        <v>0</v>
      </c>
      <c r="BE540">
        <f t="shared" si="98"/>
        <v>0</v>
      </c>
      <c r="BF540">
        <f t="shared" si="98"/>
        <v>0</v>
      </c>
      <c r="BG540">
        <f t="shared" si="98"/>
        <v>0</v>
      </c>
      <c r="BH540">
        <f t="shared" si="98"/>
        <v>0</v>
      </c>
      <c r="BI540">
        <f t="shared" si="98"/>
        <v>0</v>
      </c>
      <c r="BJ540">
        <f t="shared" si="98"/>
        <v>0</v>
      </c>
      <c r="BK540">
        <f t="shared" si="98"/>
        <v>1</v>
      </c>
      <c r="BL540">
        <f t="shared" si="98"/>
        <v>1</v>
      </c>
      <c r="BM540">
        <f t="shared" si="98"/>
        <v>0</v>
      </c>
      <c r="BN540">
        <f t="shared" si="98"/>
        <v>0</v>
      </c>
      <c r="BO540">
        <f t="shared" si="98"/>
        <v>1</v>
      </c>
      <c r="BP540">
        <f t="shared" si="99"/>
        <v>0</v>
      </c>
      <c r="BQ540">
        <f t="shared" si="99"/>
        <v>0</v>
      </c>
      <c r="BR540">
        <f t="shared" si="99"/>
        <v>0</v>
      </c>
      <c r="BS540">
        <f t="shared" si="99"/>
        <v>0</v>
      </c>
      <c r="BT540">
        <f t="shared" si="99"/>
        <v>0</v>
      </c>
      <c r="BU540">
        <f t="shared" si="93"/>
        <v>0</v>
      </c>
      <c r="BV540">
        <f t="shared" si="93"/>
        <v>0</v>
      </c>
      <c r="BW540">
        <f t="shared" si="93"/>
        <v>0</v>
      </c>
      <c r="BX540">
        <f t="shared" si="93"/>
        <v>0</v>
      </c>
      <c r="BY540">
        <f t="shared" si="93"/>
        <v>0</v>
      </c>
      <c r="BZ540">
        <f t="shared" si="93"/>
        <v>0</v>
      </c>
      <c r="CA540">
        <f t="shared" si="93"/>
        <v>0</v>
      </c>
      <c r="CB540">
        <f t="shared" si="93"/>
        <v>1</v>
      </c>
    </row>
    <row r="541" spans="2:80" x14ac:dyDescent="0.2">
      <c r="B541">
        <v>282</v>
      </c>
      <c r="C541">
        <f t="shared" si="69"/>
        <v>1</v>
      </c>
      <c r="D541">
        <f t="shared" si="98"/>
        <v>0</v>
      </c>
      <c r="E541">
        <f t="shared" si="98"/>
        <v>0</v>
      </c>
      <c r="F541">
        <f t="shared" si="98"/>
        <v>0</v>
      </c>
      <c r="G541">
        <f t="shared" si="98"/>
        <v>0</v>
      </c>
      <c r="H541">
        <f t="shared" si="98"/>
        <v>1</v>
      </c>
      <c r="I541">
        <f t="shared" ref="D541:BO545" si="100">IF(I288&gt;0,1,0)</f>
        <v>0</v>
      </c>
      <c r="J541">
        <f t="shared" si="100"/>
        <v>0</v>
      </c>
      <c r="K541">
        <f t="shared" si="100"/>
        <v>0</v>
      </c>
      <c r="L541">
        <f t="shared" si="100"/>
        <v>0</v>
      </c>
      <c r="M541">
        <f t="shared" si="100"/>
        <v>0</v>
      </c>
      <c r="N541">
        <f t="shared" si="100"/>
        <v>0</v>
      </c>
      <c r="O541">
        <f t="shared" si="100"/>
        <v>0</v>
      </c>
      <c r="P541">
        <f t="shared" si="100"/>
        <v>0</v>
      </c>
      <c r="Q541">
        <f t="shared" si="100"/>
        <v>0</v>
      </c>
      <c r="R541">
        <f t="shared" si="100"/>
        <v>0</v>
      </c>
      <c r="S541">
        <f t="shared" si="98"/>
        <v>0</v>
      </c>
      <c r="T541">
        <f t="shared" si="98"/>
        <v>0</v>
      </c>
      <c r="U541">
        <f t="shared" si="98"/>
        <v>0</v>
      </c>
      <c r="V541">
        <f t="shared" si="98"/>
        <v>0</v>
      </c>
      <c r="W541">
        <f t="shared" si="98"/>
        <v>0</v>
      </c>
      <c r="X541">
        <f t="shared" si="98"/>
        <v>0</v>
      </c>
      <c r="Y541">
        <f t="shared" si="98"/>
        <v>0</v>
      </c>
      <c r="Z541">
        <f t="shared" si="98"/>
        <v>0</v>
      </c>
      <c r="AA541">
        <f t="shared" si="98"/>
        <v>0</v>
      </c>
      <c r="AB541">
        <f t="shared" si="98"/>
        <v>0</v>
      </c>
      <c r="AC541">
        <f t="shared" si="98"/>
        <v>0</v>
      </c>
      <c r="AD541">
        <f t="shared" si="98"/>
        <v>0</v>
      </c>
      <c r="AE541">
        <f t="shared" si="98"/>
        <v>1</v>
      </c>
      <c r="AF541">
        <f t="shared" si="98"/>
        <v>0</v>
      </c>
      <c r="AG541">
        <f t="shared" si="98"/>
        <v>0</v>
      </c>
      <c r="AH541">
        <f t="shared" si="98"/>
        <v>0</v>
      </c>
      <c r="AI541">
        <f t="shared" si="98"/>
        <v>1</v>
      </c>
      <c r="AJ541">
        <f t="shared" si="98"/>
        <v>0</v>
      </c>
      <c r="AK541">
        <f t="shared" si="98"/>
        <v>0</v>
      </c>
      <c r="AL541">
        <f t="shared" si="98"/>
        <v>0</v>
      </c>
      <c r="AM541">
        <f t="shared" si="98"/>
        <v>1</v>
      </c>
      <c r="AN541">
        <f t="shared" si="98"/>
        <v>0</v>
      </c>
      <c r="AO541">
        <f t="shared" si="98"/>
        <v>0</v>
      </c>
      <c r="AP541">
        <f t="shared" si="98"/>
        <v>0</v>
      </c>
      <c r="AQ541">
        <f t="shared" si="98"/>
        <v>0</v>
      </c>
      <c r="AR541">
        <f t="shared" si="98"/>
        <v>0</v>
      </c>
      <c r="AS541">
        <f t="shared" si="98"/>
        <v>0</v>
      </c>
      <c r="AT541">
        <f t="shared" si="98"/>
        <v>0</v>
      </c>
      <c r="AU541">
        <f t="shared" si="98"/>
        <v>0</v>
      </c>
      <c r="AV541">
        <f t="shared" si="98"/>
        <v>0</v>
      </c>
      <c r="AW541">
        <f t="shared" si="98"/>
        <v>0</v>
      </c>
      <c r="AX541">
        <f t="shared" si="98"/>
        <v>0</v>
      </c>
      <c r="AY541">
        <f t="shared" si="98"/>
        <v>0</v>
      </c>
      <c r="AZ541">
        <f t="shared" si="98"/>
        <v>0</v>
      </c>
      <c r="BA541">
        <f t="shared" si="98"/>
        <v>0</v>
      </c>
      <c r="BB541">
        <f t="shared" si="98"/>
        <v>0</v>
      </c>
      <c r="BC541">
        <f t="shared" si="98"/>
        <v>0</v>
      </c>
      <c r="BD541">
        <f t="shared" si="98"/>
        <v>0</v>
      </c>
      <c r="BE541">
        <f t="shared" si="98"/>
        <v>1</v>
      </c>
      <c r="BF541">
        <f t="shared" si="98"/>
        <v>0</v>
      </c>
      <c r="BG541">
        <f t="shared" si="98"/>
        <v>1</v>
      </c>
      <c r="BH541">
        <f t="shared" si="98"/>
        <v>0</v>
      </c>
      <c r="BI541">
        <f t="shared" si="98"/>
        <v>1</v>
      </c>
      <c r="BJ541">
        <f t="shared" si="98"/>
        <v>0</v>
      </c>
      <c r="BK541">
        <f t="shared" si="98"/>
        <v>0</v>
      </c>
      <c r="BL541">
        <f t="shared" si="98"/>
        <v>1</v>
      </c>
      <c r="BM541">
        <f t="shared" si="98"/>
        <v>0</v>
      </c>
      <c r="BN541">
        <f t="shared" si="98"/>
        <v>0</v>
      </c>
      <c r="BO541">
        <f t="shared" ref="BO541:CB556" si="101">IF(BO288&gt;0,1,0)</f>
        <v>1</v>
      </c>
      <c r="BP541">
        <f t="shared" si="101"/>
        <v>0</v>
      </c>
      <c r="BQ541">
        <f t="shared" si="101"/>
        <v>0</v>
      </c>
      <c r="BR541">
        <f t="shared" si="101"/>
        <v>0</v>
      </c>
      <c r="BS541">
        <f t="shared" si="101"/>
        <v>0</v>
      </c>
      <c r="BT541">
        <f t="shared" si="101"/>
        <v>0</v>
      </c>
      <c r="BU541">
        <f t="shared" si="101"/>
        <v>0</v>
      </c>
      <c r="BV541">
        <f t="shared" si="101"/>
        <v>0</v>
      </c>
      <c r="BW541">
        <f t="shared" si="101"/>
        <v>0</v>
      </c>
      <c r="BX541">
        <f t="shared" si="101"/>
        <v>0</v>
      </c>
      <c r="BY541">
        <f t="shared" si="101"/>
        <v>0</v>
      </c>
      <c r="BZ541">
        <f t="shared" si="101"/>
        <v>0</v>
      </c>
      <c r="CA541">
        <f t="shared" si="101"/>
        <v>0</v>
      </c>
      <c r="CB541">
        <f t="shared" si="101"/>
        <v>0</v>
      </c>
    </row>
    <row r="542" spans="2:80" x14ac:dyDescent="0.2">
      <c r="B542">
        <v>283</v>
      </c>
      <c r="C542">
        <f t="shared" si="69"/>
        <v>1</v>
      </c>
      <c r="D542">
        <f t="shared" si="100"/>
        <v>0</v>
      </c>
      <c r="E542">
        <f t="shared" si="100"/>
        <v>0</v>
      </c>
      <c r="F542">
        <f t="shared" si="100"/>
        <v>0</v>
      </c>
      <c r="G542">
        <f t="shared" si="100"/>
        <v>0</v>
      </c>
      <c r="H542">
        <f t="shared" si="100"/>
        <v>1</v>
      </c>
      <c r="I542">
        <f t="shared" si="100"/>
        <v>0</v>
      </c>
      <c r="J542">
        <f t="shared" si="100"/>
        <v>0</v>
      </c>
      <c r="K542">
        <f t="shared" si="100"/>
        <v>0</v>
      </c>
      <c r="L542">
        <f t="shared" si="100"/>
        <v>0</v>
      </c>
      <c r="M542">
        <f t="shared" si="100"/>
        <v>0</v>
      </c>
      <c r="N542">
        <f t="shared" si="100"/>
        <v>0</v>
      </c>
      <c r="O542">
        <f t="shared" si="100"/>
        <v>0</v>
      </c>
      <c r="P542">
        <f t="shared" si="100"/>
        <v>0</v>
      </c>
      <c r="Q542">
        <f t="shared" si="100"/>
        <v>0</v>
      </c>
      <c r="R542">
        <f t="shared" si="100"/>
        <v>0</v>
      </c>
      <c r="S542">
        <f t="shared" si="100"/>
        <v>0</v>
      </c>
      <c r="T542">
        <f t="shared" si="100"/>
        <v>0</v>
      </c>
      <c r="U542">
        <f t="shared" si="100"/>
        <v>0</v>
      </c>
      <c r="V542">
        <f t="shared" si="100"/>
        <v>0</v>
      </c>
      <c r="W542">
        <f t="shared" si="100"/>
        <v>0</v>
      </c>
      <c r="X542">
        <f t="shared" si="100"/>
        <v>0</v>
      </c>
      <c r="Y542">
        <f t="shared" si="100"/>
        <v>0</v>
      </c>
      <c r="Z542">
        <f t="shared" si="100"/>
        <v>0</v>
      </c>
      <c r="AA542">
        <f t="shared" si="100"/>
        <v>0</v>
      </c>
      <c r="AB542">
        <f t="shared" si="100"/>
        <v>1</v>
      </c>
      <c r="AC542">
        <f t="shared" si="100"/>
        <v>0</v>
      </c>
      <c r="AD542">
        <f t="shared" si="100"/>
        <v>0</v>
      </c>
      <c r="AE542">
        <f t="shared" si="100"/>
        <v>1</v>
      </c>
      <c r="AF542">
        <f t="shared" si="100"/>
        <v>0</v>
      </c>
      <c r="AG542">
        <f t="shared" si="100"/>
        <v>0</v>
      </c>
      <c r="AH542">
        <f t="shared" si="100"/>
        <v>0</v>
      </c>
      <c r="AI542">
        <f t="shared" si="100"/>
        <v>1</v>
      </c>
      <c r="AJ542">
        <f t="shared" si="100"/>
        <v>0</v>
      </c>
      <c r="AK542">
        <f t="shared" si="100"/>
        <v>0</v>
      </c>
      <c r="AL542">
        <f t="shared" si="100"/>
        <v>0</v>
      </c>
      <c r="AM542">
        <f t="shared" si="100"/>
        <v>1</v>
      </c>
      <c r="AN542">
        <f t="shared" si="100"/>
        <v>0</v>
      </c>
      <c r="AO542">
        <f t="shared" si="100"/>
        <v>0</v>
      </c>
      <c r="AP542">
        <f t="shared" si="100"/>
        <v>0</v>
      </c>
      <c r="AQ542">
        <f t="shared" si="100"/>
        <v>0</v>
      </c>
      <c r="AR542">
        <f t="shared" si="100"/>
        <v>1</v>
      </c>
      <c r="AS542">
        <f t="shared" si="100"/>
        <v>1</v>
      </c>
      <c r="AT542">
        <f t="shared" si="100"/>
        <v>0</v>
      </c>
      <c r="AU542">
        <f t="shared" si="100"/>
        <v>1</v>
      </c>
      <c r="AV542">
        <f t="shared" si="100"/>
        <v>0</v>
      </c>
      <c r="AW542">
        <f t="shared" si="100"/>
        <v>0</v>
      </c>
      <c r="AX542">
        <f t="shared" si="100"/>
        <v>0</v>
      </c>
      <c r="AY542">
        <f t="shared" si="100"/>
        <v>0</v>
      </c>
      <c r="AZ542">
        <f t="shared" si="100"/>
        <v>0</v>
      </c>
      <c r="BA542">
        <f t="shared" si="100"/>
        <v>0</v>
      </c>
      <c r="BB542">
        <f t="shared" si="100"/>
        <v>0</v>
      </c>
      <c r="BC542">
        <f t="shared" si="100"/>
        <v>0</v>
      </c>
      <c r="BD542">
        <f t="shared" si="100"/>
        <v>0</v>
      </c>
      <c r="BE542">
        <f t="shared" si="100"/>
        <v>0</v>
      </c>
      <c r="BF542">
        <f t="shared" si="100"/>
        <v>0</v>
      </c>
      <c r="BG542">
        <f t="shared" si="100"/>
        <v>1</v>
      </c>
      <c r="BH542">
        <f t="shared" si="100"/>
        <v>0</v>
      </c>
      <c r="BI542">
        <f t="shared" si="100"/>
        <v>1</v>
      </c>
      <c r="BJ542">
        <f t="shared" si="100"/>
        <v>0</v>
      </c>
      <c r="BK542">
        <f t="shared" si="100"/>
        <v>1</v>
      </c>
      <c r="BL542">
        <f t="shared" si="100"/>
        <v>0</v>
      </c>
      <c r="BM542">
        <f t="shared" si="100"/>
        <v>0</v>
      </c>
      <c r="BN542">
        <f t="shared" si="100"/>
        <v>0</v>
      </c>
      <c r="BO542">
        <f t="shared" si="100"/>
        <v>1</v>
      </c>
      <c r="BP542">
        <f t="shared" si="101"/>
        <v>0</v>
      </c>
      <c r="BQ542">
        <f t="shared" si="101"/>
        <v>0</v>
      </c>
      <c r="BR542">
        <f t="shared" si="101"/>
        <v>0</v>
      </c>
      <c r="BS542">
        <f t="shared" si="101"/>
        <v>0</v>
      </c>
      <c r="BT542">
        <f t="shared" si="101"/>
        <v>0</v>
      </c>
      <c r="BU542">
        <f t="shared" si="101"/>
        <v>0</v>
      </c>
      <c r="BV542">
        <f t="shared" si="101"/>
        <v>0</v>
      </c>
      <c r="BW542">
        <f t="shared" si="101"/>
        <v>0</v>
      </c>
      <c r="BX542">
        <f t="shared" si="101"/>
        <v>0</v>
      </c>
      <c r="BY542">
        <f t="shared" si="101"/>
        <v>0</v>
      </c>
      <c r="BZ542">
        <f t="shared" si="101"/>
        <v>0</v>
      </c>
      <c r="CA542">
        <f t="shared" si="101"/>
        <v>0</v>
      </c>
      <c r="CB542">
        <f t="shared" si="101"/>
        <v>0</v>
      </c>
    </row>
    <row r="543" spans="2:80" x14ac:dyDescent="0.2">
      <c r="B543">
        <v>284</v>
      </c>
      <c r="C543">
        <f t="shared" si="69"/>
        <v>1</v>
      </c>
      <c r="D543">
        <f t="shared" si="100"/>
        <v>1</v>
      </c>
      <c r="E543">
        <f t="shared" si="100"/>
        <v>0</v>
      </c>
      <c r="F543">
        <f t="shared" si="100"/>
        <v>0</v>
      </c>
      <c r="G543">
        <f t="shared" si="100"/>
        <v>1</v>
      </c>
      <c r="H543">
        <f t="shared" si="100"/>
        <v>1</v>
      </c>
      <c r="I543">
        <f t="shared" si="100"/>
        <v>0</v>
      </c>
      <c r="J543">
        <f t="shared" si="100"/>
        <v>0</v>
      </c>
      <c r="K543">
        <f t="shared" si="100"/>
        <v>0</v>
      </c>
      <c r="L543">
        <f t="shared" si="100"/>
        <v>1</v>
      </c>
      <c r="M543">
        <f t="shared" si="100"/>
        <v>0</v>
      </c>
      <c r="N543">
        <f t="shared" si="100"/>
        <v>0</v>
      </c>
      <c r="O543">
        <f t="shared" si="100"/>
        <v>0</v>
      </c>
      <c r="P543">
        <f t="shared" si="100"/>
        <v>0</v>
      </c>
      <c r="Q543">
        <f t="shared" si="100"/>
        <v>0</v>
      </c>
      <c r="R543">
        <f t="shared" si="100"/>
        <v>0</v>
      </c>
      <c r="S543">
        <f t="shared" si="100"/>
        <v>0</v>
      </c>
      <c r="T543">
        <f t="shared" si="100"/>
        <v>0</v>
      </c>
      <c r="U543">
        <f t="shared" si="100"/>
        <v>0</v>
      </c>
      <c r="V543">
        <f t="shared" si="100"/>
        <v>0</v>
      </c>
      <c r="W543">
        <f t="shared" si="100"/>
        <v>0</v>
      </c>
      <c r="X543">
        <f t="shared" si="100"/>
        <v>0</v>
      </c>
      <c r="Y543">
        <f t="shared" si="100"/>
        <v>0</v>
      </c>
      <c r="Z543">
        <f t="shared" si="100"/>
        <v>0</v>
      </c>
      <c r="AA543">
        <f t="shared" si="100"/>
        <v>0</v>
      </c>
      <c r="AB543">
        <f t="shared" si="100"/>
        <v>1</v>
      </c>
      <c r="AC543">
        <f t="shared" si="100"/>
        <v>1</v>
      </c>
      <c r="AD543">
        <f t="shared" si="100"/>
        <v>0</v>
      </c>
      <c r="AE543">
        <f t="shared" si="100"/>
        <v>0</v>
      </c>
      <c r="AF543">
        <f t="shared" si="100"/>
        <v>0</v>
      </c>
      <c r="AG543">
        <f t="shared" si="100"/>
        <v>0</v>
      </c>
      <c r="AH543">
        <f t="shared" si="100"/>
        <v>1</v>
      </c>
      <c r="AI543">
        <f t="shared" si="100"/>
        <v>0</v>
      </c>
      <c r="AJ543">
        <f t="shared" si="100"/>
        <v>1</v>
      </c>
      <c r="AK543">
        <f t="shared" si="100"/>
        <v>0</v>
      </c>
      <c r="AL543">
        <f t="shared" si="100"/>
        <v>0</v>
      </c>
      <c r="AM543">
        <f t="shared" si="100"/>
        <v>0</v>
      </c>
      <c r="AN543">
        <f t="shared" si="100"/>
        <v>0</v>
      </c>
      <c r="AO543">
        <f t="shared" si="100"/>
        <v>0</v>
      </c>
      <c r="AP543">
        <f t="shared" si="100"/>
        <v>0</v>
      </c>
      <c r="AQ543">
        <f t="shared" si="100"/>
        <v>0</v>
      </c>
      <c r="AR543">
        <f t="shared" si="100"/>
        <v>0</v>
      </c>
      <c r="AS543">
        <f t="shared" si="100"/>
        <v>0</v>
      </c>
      <c r="AT543">
        <f t="shared" si="100"/>
        <v>0</v>
      </c>
      <c r="AU543">
        <f t="shared" si="100"/>
        <v>1</v>
      </c>
      <c r="AV543">
        <f t="shared" si="100"/>
        <v>0</v>
      </c>
      <c r="AW543">
        <f t="shared" si="100"/>
        <v>0</v>
      </c>
      <c r="AX543">
        <f t="shared" si="100"/>
        <v>0</v>
      </c>
      <c r="AY543">
        <f t="shared" si="100"/>
        <v>0</v>
      </c>
      <c r="AZ543">
        <f t="shared" si="100"/>
        <v>0</v>
      </c>
      <c r="BA543">
        <f t="shared" si="100"/>
        <v>0</v>
      </c>
      <c r="BB543">
        <f t="shared" si="100"/>
        <v>0</v>
      </c>
      <c r="BC543">
        <f t="shared" si="100"/>
        <v>0</v>
      </c>
      <c r="BD543">
        <f t="shared" si="100"/>
        <v>0</v>
      </c>
      <c r="BE543">
        <f t="shared" si="100"/>
        <v>0</v>
      </c>
      <c r="BF543">
        <f t="shared" si="100"/>
        <v>1</v>
      </c>
      <c r="BG543">
        <f t="shared" si="100"/>
        <v>1</v>
      </c>
      <c r="BH543">
        <f t="shared" si="100"/>
        <v>0</v>
      </c>
      <c r="BI543">
        <f t="shared" si="100"/>
        <v>1</v>
      </c>
      <c r="BJ543">
        <f t="shared" si="100"/>
        <v>0</v>
      </c>
      <c r="BK543">
        <f t="shared" si="100"/>
        <v>0</v>
      </c>
      <c r="BL543">
        <f t="shared" si="100"/>
        <v>1</v>
      </c>
      <c r="BM543">
        <f t="shared" si="100"/>
        <v>0</v>
      </c>
      <c r="BN543">
        <f t="shared" si="100"/>
        <v>0</v>
      </c>
      <c r="BO543">
        <f t="shared" si="100"/>
        <v>1</v>
      </c>
      <c r="BP543">
        <f t="shared" si="101"/>
        <v>0</v>
      </c>
      <c r="BQ543">
        <f t="shared" si="101"/>
        <v>0</v>
      </c>
      <c r="BR543">
        <f t="shared" si="101"/>
        <v>0</v>
      </c>
      <c r="BS543">
        <f t="shared" si="101"/>
        <v>0</v>
      </c>
      <c r="BT543">
        <f t="shared" si="101"/>
        <v>0</v>
      </c>
      <c r="BU543">
        <f t="shared" si="101"/>
        <v>0</v>
      </c>
      <c r="BV543">
        <f t="shared" si="101"/>
        <v>0</v>
      </c>
      <c r="BW543">
        <f t="shared" si="101"/>
        <v>0</v>
      </c>
      <c r="BX543">
        <f t="shared" si="101"/>
        <v>0</v>
      </c>
      <c r="BY543">
        <f t="shared" si="101"/>
        <v>0</v>
      </c>
      <c r="BZ543">
        <f t="shared" si="101"/>
        <v>0</v>
      </c>
      <c r="CA543">
        <f t="shared" si="101"/>
        <v>0</v>
      </c>
      <c r="CB543">
        <f t="shared" si="101"/>
        <v>0</v>
      </c>
    </row>
    <row r="544" spans="2:80" x14ac:dyDescent="0.2">
      <c r="B544">
        <v>285</v>
      </c>
      <c r="C544">
        <f t="shared" ref="C544:C603" si="102">IF(C291&gt;0,1,0)</f>
        <v>0</v>
      </c>
      <c r="D544">
        <f t="shared" si="100"/>
        <v>0</v>
      </c>
      <c r="E544">
        <f t="shared" si="100"/>
        <v>0</v>
      </c>
      <c r="F544">
        <f t="shared" si="100"/>
        <v>0</v>
      </c>
      <c r="G544">
        <f t="shared" si="100"/>
        <v>0</v>
      </c>
      <c r="H544">
        <f t="shared" si="100"/>
        <v>1</v>
      </c>
      <c r="I544">
        <f t="shared" ref="D544:R545" si="103">IF(I291&gt;0,1,0)</f>
        <v>0</v>
      </c>
      <c r="J544">
        <f t="shared" si="103"/>
        <v>0</v>
      </c>
      <c r="K544">
        <f t="shared" si="103"/>
        <v>1</v>
      </c>
      <c r="L544">
        <f t="shared" si="103"/>
        <v>1</v>
      </c>
      <c r="M544">
        <f t="shared" si="103"/>
        <v>0</v>
      </c>
      <c r="N544">
        <f t="shared" si="103"/>
        <v>0</v>
      </c>
      <c r="O544">
        <f t="shared" si="103"/>
        <v>0</v>
      </c>
      <c r="P544">
        <f t="shared" si="103"/>
        <v>0</v>
      </c>
      <c r="Q544">
        <f t="shared" si="103"/>
        <v>0</v>
      </c>
      <c r="R544">
        <f t="shared" si="103"/>
        <v>0</v>
      </c>
      <c r="S544">
        <f t="shared" si="100"/>
        <v>0</v>
      </c>
      <c r="T544">
        <f t="shared" si="100"/>
        <v>0</v>
      </c>
      <c r="U544">
        <f t="shared" si="100"/>
        <v>0</v>
      </c>
      <c r="V544">
        <f t="shared" si="100"/>
        <v>0</v>
      </c>
      <c r="W544">
        <f t="shared" si="100"/>
        <v>0</v>
      </c>
      <c r="X544">
        <f t="shared" si="100"/>
        <v>0</v>
      </c>
      <c r="Y544">
        <f t="shared" si="100"/>
        <v>0</v>
      </c>
      <c r="Z544">
        <f t="shared" si="100"/>
        <v>0</v>
      </c>
      <c r="AA544">
        <f t="shared" si="100"/>
        <v>0</v>
      </c>
      <c r="AB544">
        <f t="shared" si="100"/>
        <v>1</v>
      </c>
      <c r="AC544">
        <f t="shared" si="100"/>
        <v>0</v>
      </c>
      <c r="AD544">
        <f t="shared" si="100"/>
        <v>0</v>
      </c>
      <c r="AE544">
        <f t="shared" si="100"/>
        <v>1</v>
      </c>
      <c r="AF544">
        <f t="shared" si="100"/>
        <v>0</v>
      </c>
      <c r="AG544">
        <f t="shared" si="100"/>
        <v>0</v>
      </c>
      <c r="AH544">
        <f t="shared" si="100"/>
        <v>1</v>
      </c>
      <c r="AI544">
        <f t="shared" si="100"/>
        <v>0</v>
      </c>
      <c r="AJ544">
        <f t="shared" si="100"/>
        <v>0</v>
      </c>
      <c r="AK544">
        <f t="shared" si="100"/>
        <v>0</v>
      </c>
      <c r="AL544">
        <f t="shared" si="100"/>
        <v>0</v>
      </c>
      <c r="AM544">
        <f t="shared" si="100"/>
        <v>1</v>
      </c>
      <c r="AN544">
        <f t="shared" si="100"/>
        <v>0</v>
      </c>
      <c r="AO544">
        <f t="shared" si="100"/>
        <v>1</v>
      </c>
      <c r="AP544">
        <f t="shared" si="100"/>
        <v>0</v>
      </c>
      <c r="AQ544">
        <f t="shared" si="100"/>
        <v>0</v>
      </c>
      <c r="AR544">
        <f t="shared" si="100"/>
        <v>1</v>
      </c>
      <c r="AS544">
        <f t="shared" si="100"/>
        <v>0</v>
      </c>
      <c r="AT544">
        <f t="shared" si="100"/>
        <v>0</v>
      </c>
      <c r="AU544">
        <f t="shared" si="100"/>
        <v>0</v>
      </c>
      <c r="AV544">
        <f t="shared" si="100"/>
        <v>0</v>
      </c>
      <c r="AW544">
        <f t="shared" si="100"/>
        <v>0</v>
      </c>
      <c r="AX544">
        <f t="shared" si="100"/>
        <v>0</v>
      </c>
      <c r="AY544">
        <f t="shared" si="100"/>
        <v>0</v>
      </c>
      <c r="AZ544">
        <f t="shared" si="100"/>
        <v>0</v>
      </c>
      <c r="BA544">
        <f t="shared" si="100"/>
        <v>0</v>
      </c>
      <c r="BB544">
        <f t="shared" si="100"/>
        <v>0</v>
      </c>
      <c r="BC544">
        <f t="shared" si="100"/>
        <v>0</v>
      </c>
      <c r="BD544">
        <f t="shared" si="100"/>
        <v>1</v>
      </c>
      <c r="BE544">
        <f t="shared" si="100"/>
        <v>1</v>
      </c>
      <c r="BF544">
        <f t="shared" si="100"/>
        <v>0</v>
      </c>
      <c r="BG544">
        <f t="shared" si="100"/>
        <v>1</v>
      </c>
      <c r="BH544">
        <f t="shared" si="100"/>
        <v>0</v>
      </c>
      <c r="BI544">
        <f t="shared" si="100"/>
        <v>1</v>
      </c>
      <c r="BJ544">
        <f t="shared" si="100"/>
        <v>0</v>
      </c>
      <c r="BK544">
        <f t="shared" si="100"/>
        <v>0</v>
      </c>
      <c r="BL544">
        <f t="shared" si="100"/>
        <v>1</v>
      </c>
      <c r="BM544">
        <f t="shared" si="100"/>
        <v>0</v>
      </c>
      <c r="BN544">
        <f t="shared" si="100"/>
        <v>0</v>
      </c>
      <c r="BO544">
        <f t="shared" si="100"/>
        <v>1</v>
      </c>
      <c r="BP544">
        <f t="shared" si="101"/>
        <v>0</v>
      </c>
      <c r="BQ544">
        <f t="shared" si="101"/>
        <v>0</v>
      </c>
      <c r="BR544">
        <f t="shared" si="101"/>
        <v>0</v>
      </c>
      <c r="BS544">
        <f t="shared" si="101"/>
        <v>0</v>
      </c>
      <c r="BT544">
        <f t="shared" si="101"/>
        <v>0</v>
      </c>
      <c r="BU544">
        <f t="shared" si="101"/>
        <v>1</v>
      </c>
      <c r="BV544">
        <f t="shared" si="101"/>
        <v>0</v>
      </c>
      <c r="BW544">
        <f t="shared" si="101"/>
        <v>0</v>
      </c>
      <c r="BX544">
        <f t="shared" si="101"/>
        <v>0</v>
      </c>
      <c r="BY544">
        <f t="shared" si="101"/>
        <v>0</v>
      </c>
      <c r="BZ544">
        <f t="shared" si="101"/>
        <v>0</v>
      </c>
      <c r="CA544">
        <f t="shared" si="101"/>
        <v>0</v>
      </c>
      <c r="CB544">
        <f t="shared" si="101"/>
        <v>0</v>
      </c>
    </row>
    <row r="545" spans="2:80" x14ac:dyDescent="0.2">
      <c r="B545">
        <v>286</v>
      </c>
      <c r="C545">
        <f t="shared" si="102"/>
        <v>0</v>
      </c>
      <c r="D545">
        <f t="shared" si="103"/>
        <v>0</v>
      </c>
      <c r="E545">
        <f t="shared" si="103"/>
        <v>0</v>
      </c>
      <c r="F545">
        <f t="shared" si="103"/>
        <v>0</v>
      </c>
      <c r="G545">
        <f t="shared" si="103"/>
        <v>0</v>
      </c>
      <c r="H545">
        <f t="shared" si="103"/>
        <v>1</v>
      </c>
      <c r="I545">
        <f t="shared" ref="D545:BO549" si="104">IF(I292&gt;0,1,0)</f>
        <v>0</v>
      </c>
      <c r="J545">
        <f t="shared" si="104"/>
        <v>0</v>
      </c>
      <c r="K545">
        <f t="shared" si="104"/>
        <v>0</v>
      </c>
      <c r="L545">
        <f t="shared" si="104"/>
        <v>1</v>
      </c>
      <c r="M545">
        <f t="shared" si="104"/>
        <v>0</v>
      </c>
      <c r="N545">
        <f t="shared" si="104"/>
        <v>0</v>
      </c>
      <c r="O545">
        <f t="shared" si="104"/>
        <v>0</v>
      </c>
      <c r="P545">
        <f t="shared" si="104"/>
        <v>0</v>
      </c>
      <c r="Q545">
        <f t="shared" si="104"/>
        <v>0</v>
      </c>
      <c r="R545">
        <f t="shared" si="104"/>
        <v>0</v>
      </c>
      <c r="S545">
        <f t="shared" si="100"/>
        <v>0</v>
      </c>
      <c r="T545">
        <f t="shared" si="100"/>
        <v>0</v>
      </c>
      <c r="U545">
        <f t="shared" si="100"/>
        <v>0</v>
      </c>
      <c r="V545">
        <f t="shared" si="100"/>
        <v>0</v>
      </c>
      <c r="W545">
        <f t="shared" si="100"/>
        <v>0</v>
      </c>
      <c r="X545">
        <f t="shared" si="100"/>
        <v>0</v>
      </c>
      <c r="Y545">
        <f t="shared" si="100"/>
        <v>0</v>
      </c>
      <c r="Z545">
        <f t="shared" si="100"/>
        <v>0</v>
      </c>
      <c r="AA545">
        <f t="shared" si="100"/>
        <v>0</v>
      </c>
      <c r="AB545">
        <f t="shared" si="100"/>
        <v>0</v>
      </c>
      <c r="AC545">
        <f t="shared" si="100"/>
        <v>0</v>
      </c>
      <c r="AD545">
        <f t="shared" si="100"/>
        <v>0</v>
      </c>
      <c r="AE545">
        <f t="shared" si="100"/>
        <v>1</v>
      </c>
      <c r="AF545">
        <f t="shared" si="100"/>
        <v>0</v>
      </c>
      <c r="AG545">
        <f t="shared" si="100"/>
        <v>0</v>
      </c>
      <c r="AH545">
        <f t="shared" si="100"/>
        <v>0</v>
      </c>
      <c r="AI545">
        <f t="shared" si="100"/>
        <v>0</v>
      </c>
      <c r="AJ545">
        <f t="shared" si="100"/>
        <v>0</v>
      </c>
      <c r="AK545">
        <f t="shared" si="100"/>
        <v>0</v>
      </c>
      <c r="AL545">
        <f t="shared" si="100"/>
        <v>0</v>
      </c>
      <c r="AM545">
        <f t="shared" si="100"/>
        <v>1</v>
      </c>
      <c r="AN545">
        <f t="shared" si="100"/>
        <v>1</v>
      </c>
      <c r="AO545">
        <f t="shared" si="100"/>
        <v>0</v>
      </c>
      <c r="AP545">
        <f t="shared" si="100"/>
        <v>0</v>
      </c>
      <c r="AQ545">
        <f t="shared" si="100"/>
        <v>0</v>
      </c>
      <c r="AR545">
        <f t="shared" si="100"/>
        <v>0</v>
      </c>
      <c r="AS545">
        <f t="shared" si="100"/>
        <v>0</v>
      </c>
      <c r="AT545">
        <f t="shared" si="100"/>
        <v>0</v>
      </c>
      <c r="AU545">
        <f t="shared" si="100"/>
        <v>0</v>
      </c>
      <c r="AV545">
        <f t="shared" si="100"/>
        <v>0</v>
      </c>
      <c r="AW545">
        <f t="shared" si="100"/>
        <v>0</v>
      </c>
      <c r="AX545">
        <f t="shared" si="100"/>
        <v>0</v>
      </c>
      <c r="AY545">
        <f t="shared" si="100"/>
        <v>0</v>
      </c>
      <c r="AZ545">
        <f t="shared" si="100"/>
        <v>0</v>
      </c>
      <c r="BA545">
        <f t="shared" si="100"/>
        <v>0</v>
      </c>
      <c r="BB545">
        <f t="shared" si="100"/>
        <v>0</v>
      </c>
      <c r="BC545">
        <f t="shared" si="100"/>
        <v>0</v>
      </c>
      <c r="BD545">
        <f t="shared" si="100"/>
        <v>0</v>
      </c>
      <c r="BE545">
        <f t="shared" si="100"/>
        <v>1</v>
      </c>
      <c r="BF545">
        <f t="shared" si="100"/>
        <v>0</v>
      </c>
      <c r="BG545">
        <f t="shared" si="100"/>
        <v>0</v>
      </c>
      <c r="BH545">
        <f t="shared" si="100"/>
        <v>0</v>
      </c>
      <c r="BI545">
        <f t="shared" si="100"/>
        <v>0</v>
      </c>
      <c r="BJ545">
        <f t="shared" si="100"/>
        <v>0</v>
      </c>
      <c r="BK545">
        <f t="shared" si="100"/>
        <v>0</v>
      </c>
      <c r="BL545">
        <f t="shared" si="100"/>
        <v>0</v>
      </c>
      <c r="BM545">
        <f t="shared" si="100"/>
        <v>0</v>
      </c>
      <c r="BN545">
        <f t="shared" si="100"/>
        <v>0</v>
      </c>
      <c r="BO545">
        <f t="shared" si="100"/>
        <v>1</v>
      </c>
      <c r="BP545">
        <f t="shared" si="101"/>
        <v>0</v>
      </c>
      <c r="BQ545">
        <f t="shared" si="101"/>
        <v>0</v>
      </c>
      <c r="BR545">
        <f t="shared" si="101"/>
        <v>0</v>
      </c>
      <c r="BS545">
        <f t="shared" si="101"/>
        <v>0</v>
      </c>
      <c r="BT545">
        <f t="shared" si="101"/>
        <v>0</v>
      </c>
      <c r="BU545">
        <f t="shared" si="101"/>
        <v>0</v>
      </c>
      <c r="BV545">
        <f t="shared" si="101"/>
        <v>0</v>
      </c>
      <c r="BW545">
        <f t="shared" si="101"/>
        <v>0</v>
      </c>
      <c r="BX545">
        <f t="shared" si="101"/>
        <v>0</v>
      </c>
      <c r="BY545">
        <f t="shared" si="101"/>
        <v>0</v>
      </c>
      <c r="BZ545">
        <f t="shared" si="101"/>
        <v>0</v>
      </c>
      <c r="CA545">
        <f t="shared" si="101"/>
        <v>0</v>
      </c>
      <c r="CB545">
        <f t="shared" si="101"/>
        <v>0</v>
      </c>
    </row>
    <row r="546" spans="2:80" x14ac:dyDescent="0.2">
      <c r="B546">
        <v>287</v>
      </c>
      <c r="C546">
        <f t="shared" si="102"/>
        <v>0</v>
      </c>
      <c r="D546">
        <f t="shared" si="104"/>
        <v>0</v>
      </c>
      <c r="E546">
        <f t="shared" si="104"/>
        <v>0</v>
      </c>
      <c r="F546">
        <f t="shared" si="104"/>
        <v>0</v>
      </c>
      <c r="G546">
        <f t="shared" si="104"/>
        <v>0</v>
      </c>
      <c r="H546">
        <f t="shared" si="104"/>
        <v>1</v>
      </c>
      <c r="I546">
        <f t="shared" si="104"/>
        <v>0</v>
      </c>
      <c r="J546">
        <f t="shared" si="104"/>
        <v>0</v>
      </c>
      <c r="K546">
        <f t="shared" si="104"/>
        <v>0</v>
      </c>
      <c r="L546">
        <f t="shared" si="104"/>
        <v>1</v>
      </c>
      <c r="M546">
        <f t="shared" si="104"/>
        <v>0</v>
      </c>
      <c r="N546">
        <f t="shared" si="104"/>
        <v>0</v>
      </c>
      <c r="O546">
        <f t="shared" si="104"/>
        <v>0</v>
      </c>
      <c r="P546">
        <f t="shared" si="104"/>
        <v>0</v>
      </c>
      <c r="Q546">
        <f t="shared" si="104"/>
        <v>0</v>
      </c>
      <c r="R546">
        <f t="shared" si="104"/>
        <v>0</v>
      </c>
      <c r="S546">
        <f t="shared" si="104"/>
        <v>0</v>
      </c>
      <c r="T546">
        <f t="shared" si="104"/>
        <v>0</v>
      </c>
      <c r="U546">
        <f t="shared" si="104"/>
        <v>0</v>
      </c>
      <c r="V546">
        <f t="shared" si="104"/>
        <v>0</v>
      </c>
      <c r="W546">
        <f t="shared" si="104"/>
        <v>0</v>
      </c>
      <c r="X546">
        <f t="shared" si="104"/>
        <v>0</v>
      </c>
      <c r="Y546">
        <f t="shared" si="104"/>
        <v>0</v>
      </c>
      <c r="Z546">
        <f t="shared" si="104"/>
        <v>0</v>
      </c>
      <c r="AA546">
        <f t="shared" si="104"/>
        <v>0</v>
      </c>
      <c r="AB546">
        <f t="shared" si="104"/>
        <v>0</v>
      </c>
      <c r="AC546">
        <f t="shared" si="104"/>
        <v>0</v>
      </c>
      <c r="AD546">
        <f t="shared" si="104"/>
        <v>0</v>
      </c>
      <c r="AE546">
        <f t="shared" si="104"/>
        <v>1</v>
      </c>
      <c r="AF546">
        <f t="shared" si="104"/>
        <v>0</v>
      </c>
      <c r="AG546">
        <f t="shared" si="104"/>
        <v>0</v>
      </c>
      <c r="AH546">
        <f t="shared" si="104"/>
        <v>0</v>
      </c>
      <c r="AI546">
        <f t="shared" si="104"/>
        <v>1</v>
      </c>
      <c r="AJ546">
        <f t="shared" si="104"/>
        <v>0</v>
      </c>
      <c r="AK546">
        <f t="shared" si="104"/>
        <v>0</v>
      </c>
      <c r="AL546">
        <f t="shared" si="104"/>
        <v>0</v>
      </c>
      <c r="AM546">
        <f t="shared" si="104"/>
        <v>1</v>
      </c>
      <c r="AN546">
        <f t="shared" si="104"/>
        <v>0</v>
      </c>
      <c r="AO546">
        <f t="shared" si="104"/>
        <v>1</v>
      </c>
      <c r="AP546">
        <f t="shared" si="104"/>
        <v>0</v>
      </c>
      <c r="AQ546">
        <f t="shared" si="104"/>
        <v>0</v>
      </c>
      <c r="AR546">
        <f t="shared" si="104"/>
        <v>0</v>
      </c>
      <c r="AS546">
        <f t="shared" si="104"/>
        <v>0</v>
      </c>
      <c r="AT546">
        <f t="shared" si="104"/>
        <v>0</v>
      </c>
      <c r="AU546">
        <f t="shared" si="104"/>
        <v>0</v>
      </c>
      <c r="AV546">
        <f t="shared" si="104"/>
        <v>0</v>
      </c>
      <c r="AW546">
        <f t="shared" si="104"/>
        <v>0</v>
      </c>
      <c r="AX546">
        <f t="shared" si="104"/>
        <v>0</v>
      </c>
      <c r="AY546">
        <f t="shared" si="104"/>
        <v>0</v>
      </c>
      <c r="AZ546">
        <f t="shared" si="104"/>
        <v>0</v>
      </c>
      <c r="BA546">
        <f t="shared" si="104"/>
        <v>0</v>
      </c>
      <c r="BB546">
        <f t="shared" si="104"/>
        <v>0</v>
      </c>
      <c r="BC546">
        <f t="shared" si="104"/>
        <v>0</v>
      </c>
      <c r="BD546">
        <f t="shared" si="104"/>
        <v>0</v>
      </c>
      <c r="BE546">
        <f t="shared" si="104"/>
        <v>0</v>
      </c>
      <c r="BF546">
        <f t="shared" si="104"/>
        <v>0</v>
      </c>
      <c r="BG546">
        <f t="shared" si="104"/>
        <v>0</v>
      </c>
      <c r="BH546">
        <f t="shared" si="104"/>
        <v>0</v>
      </c>
      <c r="BI546">
        <f t="shared" si="104"/>
        <v>0</v>
      </c>
      <c r="BJ546">
        <f t="shared" si="104"/>
        <v>0</v>
      </c>
      <c r="BK546">
        <f t="shared" si="104"/>
        <v>0</v>
      </c>
      <c r="BL546">
        <f t="shared" si="104"/>
        <v>0</v>
      </c>
      <c r="BM546">
        <f t="shared" si="104"/>
        <v>0</v>
      </c>
      <c r="BN546">
        <f t="shared" si="104"/>
        <v>0</v>
      </c>
      <c r="BO546">
        <f t="shared" si="104"/>
        <v>1</v>
      </c>
      <c r="BP546">
        <f t="shared" si="101"/>
        <v>0</v>
      </c>
      <c r="BQ546">
        <f t="shared" si="101"/>
        <v>0</v>
      </c>
      <c r="BR546">
        <f t="shared" si="101"/>
        <v>0</v>
      </c>
      <c r="BS546">
        <f t="shared" si="101"/>
        <v>0</v>
      </c>
      <c r="BT546">
        <f t="shared" si="101"/>
        <v>0</v>
      </c>
      <c r="BU546">
        <f t="shared" si="101"/>
        <v>0</v>
      </c>
      <c r="BV546">
        <f t="shared" si="101"/>
        <v>0</v>
      </c>
      <c r="BW546">
        <f t="shared" si="101"/>
        <v>0</v>
      </c>
      <c r="BX546">
        <f t="shared" si="101"/>
        <v>0</v>
      </c>
      <c r="BY546">
        <f t="shared" si="101"/>
        <v>0</v>
      </c>
      <c r="BZ546">
        <f t="shared" si="101"/>
        <v>0</v>
      </c>
      <c r="CA546">
        <f t="shared" si="101"/>
        <v>0</v>
      </c>
      <c r="CB546">
        <f t="shared" si="101"/>
        <v>0</v>
      </c>
    </row>
    <row r="547" spans="2:80" x14ac:dyDescent="0.2">
      <c r="B547">
        <v>288</v>
      </c>
      <c r="C547">
        <f t="shared" si="102"/>
        <v>0</v>
      </c>
      <c r="D547">
        <f t="shared" si="104"/>
        <v>0</v>
      </c>
      <c r="E547">
        <f t="shared" si="104"/>
        <v>0</v>
      </c>
      <c r="F547">
        <f t="shared" si="104"/>
        <v>0</v>
      </c>
      <c r="G547">
        <f t="shared" si="104"/>
        <v>0</v>
      </c>
      <c r="H547">
        <f t="shared" si="104"/>
        <v>1</v>
      </c>
      <c r="I547">
        <f t="shared" si="104"/>
        <v>0</v>
      </c>
      <c r="J547">
        <f t="shared" si="104"/>
        <v>0</v>
      </c>
      <c r="K547">
        <f t="shared" si="104"/>
        <v>0</v>
      </c>
      <c r="L547">
        <f t="shared" si="104"/>
        <v>1</v>
      </c>
      <c r="M547">
        <f t="shared" si="104"/>
        <v>0</v>
      </c>
      <c r="N547">
        <f t="shared" si="104"/>
        <v>0</v>
      </c>
      <c r="O547">
        <f t="shared" si="104"/>
        <v>0</v>
      </c>
      <c r="P547">
        <f t="shared" si="104"/>
        <v>0</v>
      </c>
      <c r="Q547">
        <f t="shared" si="104"/>
        <v>0</v>
      </c>
      <c r="R547">
        <f t="shared" si="104"/>
        <v>0</v>
      </c>
      <c r="S547">
        <f t="shared" si="104"/>
        <v>0</v>
      </c>
      <c r="T547">
        <f t="shared" si="104"/>
        <v>0</v>
      </c>
      <c r="U547">
        <f t="shared" si="104"/>
        <v>0</v>
      </c>
      <c r="V547">
        <f t="shared" si="104"/>
        <v>0</v>
      </c>
      <c r="W547">
        <f t="shared" si="104"/>
        <v>0</v>
      </c>
      <c r="X547">
        <f t="shared" si="104"/>
        <v>0</v>
      </c>
      <c r="Y547">
        <f t="shared" si="104"/>
        <v>0</v>
      </c>
      <c r="Z547">
        <f t="shared" si="104"/>
        <v>0</v>
      </c>
      <c r="AA547">
        <f t="shared" si="104"/>
        <v>0</v>
      </c>
      <c r="AB547">
        <f t="shared" si="104"/>
        <v>0</v>
      </c>
      <c r="AC547">
        <f t="shared" si="104"/>
        <v>1</v>
      </c>
      <c r="AD547">
        <f t="shared" si="104"/>
        <v>0</v>
      </c>
      <c r="AE547">
        <f t="shared" si="104"/>
        <v>1</v>
      </c>
      <c r="AF547">
        <f t="shared" si="104"/>
        <v>0</v>
      </c>
      <c r="AG547">
        <f t="shared" si="104"/>
        <v>0</v>
      </c>
      <c r="AH547">
        <f t="shared" si="104"/>
        <v>0</v>
      </c>
      <c r="AI547">
        <f t="shared" si="104"/>
        <v>0</v>
      </c>
      <c r="AJ547">
        <f t="shared" si="104"/>
        <v>1</v>
      </c>
      <c r="AK547">
        <f t="shared" si="104"/>
        <v>0</v>
      </c>
      <c r="AL547">
        <f t="shared" si="104"/>
        <v>0</v>
      </c>
      <c r="AM547">
        <f t="shared" si="104"/>
        <v>1</v>
      </c>
      <c r="AN547">
        <f t="shared" si="104"/>
        <v>0</v>
      </c>
      <c r="AO547">
        <f t="shared" si="104"/>
        <v>1</v>
      </c>
      <c r="AP547">
        <f t="shared" si="104"/>
        <v>0</v>
      </c>
      <c r="AQ547">
        <f t="shared" si="104"/>
        <v>0</v>
      </c>
      <c r="AR547">
        <f t="shared" si="104"/>
        <v>1</v>
      </c>
      <c r="AS547">
        <f t="shared" si="104"/>
        <v>0</v>
      </c>
      <c r="AT547">
        <f t="shared" si="104"/>
        <v>0</v>
      </c>
      <c r="AU547">
        <f t="shared" si="104"/>
        <v>0</v>
      </c>
      <c r="AV547">
        <f t="shared" si="104"/>
        <v>0</v>
      </c>
      <c r="AW547">
        <f t="shared" si="104"/>
        <v>0</v>
      </c>
      <c r="AX547">
        <f t="shared" si="104"/>
        <v>0</v>
      </c>
      <c r="AY547">
        <f t="shared" si="104"/>
        <v>0</v>
      </c>
      <c r="AZ547">
        <f t="shared" si="104"/>
        <v>0</v>
      </c>
      <c r="BA547">
        <f t="shared" si="104"/>
        <v>0</v>
      </c>
      <c r="BB547">
        <f t="shared" si="104"/>
        <v>0</v>
      </c>
      <c r="BC547">
        <f t="shared" si="104"/>
        <v>0</v>
      </c>
      <c r="BD547">
        <f t="shared" si="104"/>
        <v>0</v>
      </c>
      <c r="BE547">
        <f t="shared" si="104"/>
        <v>0</v>
      </c>
      <c r="BF547">
        <f t="shared" si="104"/>
        <v>0</v>
      </c>
      <c r="BG547">
        <f t="shared" si="104"/>
        <v>1</v>
      </c>
      <c r="BH547">
        <f t="shared" si="104"/>
        <v>0</v>
      </c>
      <c r="BI547">
        <f t="shared" si="104"/>
        <v>1</v>
      </c>
      <c r="BJ547">
        <f t="shared" si="104"/>
        <v>0</v>
      </c>
      <c r="BK547">
        <f t="shared" si="104"/>
        <v>0</v>
      </c>
      <c r="BL547">
        <f t="shared" si="104"/>
        <v>1</v>
      </c>
      <c r="BM547">
        <f t="shared" si="104"/>
        <v>0</v>
      </c>
      <c r="BN547">
        <f t="shared" si="104"/>
        <v>0</v>
      </c>
      <c r="BO547">
        <f t="shared" si="104"/>
        <v>1</v>
      </c>
      <c r="BP547">
        <f t="shared" si="101"/>
        <v>0</v>
      </c>
      <c r="BQ547">
        <f t="shared" si="101"/>
        <v>0</v>
      </c>
      <c r="BR547">
        <f t="shared" si="101"/>
        <v>0</v>
      </c>
      <c r="BS547">
        <f t="shared" si="101"/>
        <v>0</v>
      </c>
      <c r="BT547">
        <f t="shared" si="101"/>
        <v>0</v>
      </c>
      <c r="BU547">
        <f t="shared" si="101"/>
        <v>0</v>
      </c>
      <c r="BV547">
        <f t="shared" si="101"/>
        <v>0</v>
      </c>
      <c r="BW547">
        <f t="shared" si="101"/>
        <v>1</v>
      </c>
      <c r="BX547">
        <f t="shared" si="101"/>
        <v>0</v>
      </c>
      <c r="BY547">
        <f t="shared" si="101"/>
        <v>0</v>
      </c>
      <c r="BZ547">
        <f t="shared" si="101"/>
        <v>0</v>
      </c>
      <c r="CA547">
        <f t="shared" si="101"/>
        <v>0</v>
      </c>
      <c r="CB547">
        <f t="shared" si="101"/>
        <v>0</v>
      </c>
    </row>
    <row r="548" spans="2:80" x14ac:dyDescent="0.2">
      <c r="B548">
        <v>289</v>
      </c>
      <c r="C548">
        <f t="shared" si="102"/>
        <v>1</v>
      </c>
      <c r="D548">
        <f t="shared" si="104"/>
        <v>0</v>
      </c>
      <c r="E548">
        <f t="shared" si="104"/>
        <v>0</v>
      </c>
      <c r="F548">
        <f t="shared" si="104"/>
        <v>0</v>
      </c>
      <c r="G548">
        <f t="shared" si="104"/>
        <v>0</v>
      </c>
      <c r="H548">
        <f t="shared" si="104"/>
        <v>1</v>
      </c>
      <c r="I548">
        <f t="shared" si="104"/>
        <v>0</v>
      </c>
      <c r="J548">
        <f t="shared" si="104"/>
        <v>0</v>
      </c>
      <c r="K548">
        <f t="shared" si="104"/>
        <v>0</v>
      </c>
      <c r="L548">
        <f t="shared" si="104"/>
        <v>1</v>
      </c>
      <c r="M548">
        <f t="shared" si="104"/>
        <v>0</v>
      </c>
      <c r="N548">
        <f t="shared" si="104"/>
        <v>0</v>
      </c>
      <c r="O548">
        <f t="shared" si="104"/>
        <v>0</v>
      </c>
      <c r="P548">
        <f t="shared" si="104"/>
        <v>0</v>
      </c>
      <c r="Q548">
        <f t="shared" si="104"/>
        <v>0</v>
      </c>
      <c r="R548">
        <f t="shared" si="104"/>
        <v>0</v>
      </c>
      <c r="S548">
        <f t="shared" si="104"/>
        <v>0</v>
      </c>
      <c r="T548">
        <f t="shared" si="104"/>
        <v>0</v>
      </c>
      <c r="U548">
        <f t="shared" si="104"/>
        <v>0</v>
      </c>
      <c r="V548">
        <f t="shared" si="104"/>
        <v>0</v>
      </c>
      <c r="W548">
        <f t="shared" si="104"/>
        <v>0</v>
      </c>
      <c r="X548">
        <f t="shared" si="104"/>
        <v>0</v>
      </c>
      <c r="Y548">
        <f t="shared" si="104"/>
        <v>0</v>
      </c>
      <c r="Z548">
        <f t="shared" si="104"/>
        <v>0</v>
      </c>
      <c r="AA548">
        <f t="shared" si="104"/>
        <v>0</v>
      </c>
      <c r="AB548">
        <f t="shared" si="104"/>
        <v>0</v>
      </c>
      <c r="AC548">
        <f t="shared" si="104"/>
        <v>0</v>
      </c>
      <c r="AD548">
        <f t="shared" si="104"/>
        <v>0</v>
      </c>
      <c r="AE548">
        <f t="shared" si="104"/>
        <v>1</v>
      </c>
      <c r="AF548">
        <f t="shared" si="104"/>
        <v>0</v>
      </c>
      <c r="AG548">
        <f t="shared" si="104"/>
        <v>1</v>
      </c>
      <c r="AH548">
        <f t="shared" si="104"/>
        <v>0</v>
      </c>
      <c r="AI548">
        <f t="shared" si="104"/>
        <v>1</v>
      </c>
      <c r="AJ548">
        <f t="shared" si="104"/>
        <v>0</v>
      </c>
      <c r="AK548">
        <f t="shared" si="104"/>
        <v>0</v>
      </c>
      <c r="AL548">
        <f t="shared" si="104"/>
        <v>0</v>
      </c>
      <c r="AM548">
        <f t="shared" si="104"/>
        <v>1</v>
      </c>
      <c r="AN548">
        <f t="shared" si="104"/>
        <v>0</v>
      </c>
      <c r="AO548">
        <f t="shared" si="104"/>
        <v>1</v>
      </c>
      <c r="AP548">
        <f t="shared" si="104"/>
        <v>0</v>
      </c>
      <c r="AQ548">
        <f t="shared" si="104"/>
        <v>0</v>
      </c>
      <c r="AR548">
        <f t="shared" si="104"/>
        <v>0</v>
      </c>
      <c r="AS548">
        <f t="shared" si="104"/>
        <v>0</v>
      </c>
      <c r="AT548">
        <f t="shared" si="104"/>
        <v>0</v>
      </c>
      <c r="AU548">
        <f t="shared" si="104"/>
        <v>0</v>
      </c>
      <c r="AV548">
        <f t="shared" si="104"/>
        <v>0</v>
      </c>
      <c r="AW548">
        <f t="shared" si="104"/>
        <v>0</v>
      </c>
      <c r="AX548">
        <f t="shared" si="104"/>
        <v>0</v>
      </c>
      <c r="AY548">
        <f t="shared" si="104"/>
        <v>0</v>
      </c>
      <c r="AZ548">
        <f t="shared" si="104"/>
        <v>0</v>
      </c>
      <c r="BA548">
        <f t="shared" si="104"/>
        <v>0</v>
      </c>
      <c r="BB548">
        <f t="shared" si="104"/>
        <v>0</v>
      </c>
      <c r="BC548">
        <f t="shared" si="104"/>
        <v>0</v>
      </c>
      <c r="BD548">
        <f t="shared" si="104"/>
        <v>0</v>
      </c>
      <c r="BE548">
        <f t="shared" si="104"/>
        <v>1</v>
      </c>
      <c r="BF548">
        <f t="shared" si="104"/>
        <v>0</v>
      </c>
      <c r="BG548">
        <f t="shared" si="104"/>
        <v>1</v>
      </c>
      <c r="BH548">
        <f t="shared" si="104"/>
        <v>0</v>
      </c>
      <c r="BI548">
        <f t="shared" si="104"/>
        <v>1</v>
      </c>
      <c r="BJ548">
        <f t="shared" si="104"/>
        <v>0</v>
      </c>
      <c r="BK548">
        <f t="shared" si="104"/>
        <v>0</v>
      </c>
      <c r="BL548">
        <f t="shared" si="104"/>
        <v>0</v>
      </c>
      <c r="BM548">
        <f t="shared" si="104"/>
        <v>0</v>
      </c>
      <c r="BN548">
        <f t="shared" si="104"/>
        <v>0</v>
      </c>
      <c r="BO548">
        <f t="shared" si="104"/>
        <v>1</v>
      </c>
      <c r="BP548">
        <f t="shared" si="101"/>
        <v>0</v>
      </c>
      <c r="BQ548">
        <f t="shared" si="101"/>
        <v>0</v>
      </c>
      <c r="BR548">
        <f t="shared" si="101"/>
        <v>0</v>
      </c>
      <c r="BS548">
        <f t="shared" si="101"/>
        <v>0</v>
      </c>
      <c r="BT548">
        <f t="shared" si="101"/>
        <v>0</v>
      </c>
      <c r="BU548">
        <f t="shared" si="101"/>
        <v>0</v>
      </c>
      <c r="BV548">
        <f t="shared" si="101"/>
        <v>0</v>
      </c>
      <c r="BW548">
        <f t="shared" si="101"/>
        <v>0</v>
      </c>
      <c r="BX548">
        <f t="shared" si="101"/>
        <v>0</v>
      </c>
      <c r="BY548">
        <f t="shared" si="101"/>
        <v>0</v>
      </c>
      <c r="BZ548">
        <f t="shared" si="101"/>
        <v>0</v>
      </c>
      <c r="CA548">
        <f t="shared" si="101"/>
        <v>0</v>
      </c>
      <c r="CB548">
        <f t="shared" si="101"/>
        <v>0</v>
      </c>
    </row>
    <row r="549" spans="2:80" x14ac:dyDescent="0.2">
      <c r="B549">
        <v>290</v>
      </c>
      <c r="C549">
        <f t="shared" si="102"/>
        <v>1</v>
      </c>
      <c r="D549">
        <f t="shared" si="104"/>
        <v>0</v>
      </c>
      <c r="E549">
        <f t="shared" si="104"/>
        <v>0</v>
      </c>
      <c r="F549">
        <f t="shared" si="104"/>
        <v>0</v>
      </c>
      <c r="G549">
        <f t="shared" si="104"/>
        <v>0</v>
      </c>
      <c r="H549">
        <f t="shared" si="104"/>
        <v>1</v>
      </c>
      <c r="I549">
        <f t="shared" ref="D549:BO553" si="105">IF(I296&gt;0,1,0)</f>
        <v>0</v>
      </c>
      <c r="J549">
        <f t="shared" si="105"/>
        <v>0</v>
      </c>
      <c r="K549">
        <f t="shared" si="105"/>
        <v>0</v>
      </c>
      <c r="L549">
        <f t="shared" si="105"/>
        <v>0</v>
      </c>
      <c r="M549">
        <f t="shared" si="105"/>
        <v>0</v>
      </c>
      <c r="N549">
        <f t="shared" si="105"/>
        <v>0</v>
      </c>
      <c r="O549">
        <f t="shared" si="105"/>
        <v>0</v>
      </c>
      <c r="P549">
        <f t="shared" si="105"/>
        <v>0</v>
      </c>
      <c r="Q549">
        <f t="shared" si="105"/>
        <v>0</v>
      </c>
      <c r="R549">
        <f t="shared" si="105"/>
        <v>0</v>
      </c>
      <c r="S549">
        <f t="shared" si="104"/>
        <v>0</v>
      </c>
      <c r="T549">
        <f t="shared" si="104"/>
        <v>0</v>
      </c>
      <c r="U549">
        <f t="shared" si="104"/>
        <v>0</v>
      </c>
      <c r="V549">
        <f t="shared" si="104"/>
        <v>0</v>
      </c>
      <c r="W549">
        <f t="shared" si="104"/>
        <v>0</v>
      </c>
      <c r="X549">
        <f t="shared" si="104"/>
        <v>0</v>
      </c>
      <c r="Y549">
        <f t="shared" si="104"/>
        <v>0</v>
      </c>
      <c r="Z549">
        <f t="shared" si="104"/>
        <v>0</v>
      </c>
      <c r="AA549">
        <f t="shared" si="104"/>
        <v>0</v>
      </c>
      <c r="AB549">
        <f t="shared" si="104"/>
        <v>0</v>
      </c>
      <c r="AC549">
        <f t="shared" si="104"/>
        <v>0</v>
      </c>
      <c r="AD549">
        <f t="shared" si="104"/>
        <v>0</v>
      </c>
      <c r="AE549">
        <f t="shared" si="104"/>
        <v>1</v>
      </c>
      <c r="AF549">
        <f t="shared" si="104"/>
        <v>0</v>
      </c>
      <c r="AG549">
        <f t="shared" si="104"/>
        <v>0</v>
      </c>
      <c r="AH549">
        <f t="shared" si="104"/>
        <v>0</v>
      </c>
      <c r="AI549">
        <f t="shared" si="104"/>
        <v>0</v>
      </c>
      <c r="AJ549">
        <f t="shared" si="104"/>
        <v>1</v>
      </c>
      <c r="AK549">
        <f t="shared" si="104"/>
        <v>0</v>
      </c>
      <c r="AL549">
        <f t="shared" si="104"/>
        <v>0</v>
      </c>
      <c r="AM549">
        <f t="shared" si="104"/>
        <v>1</v>
      </c>
      <c r="AN549">
        <f t="shared" si="104"/>
        <v>0</v>
      </c>
      <c r="AO549">
        <f t="shared" si="104"/>
        <v>1</v>
      </c>
      <c r="AP549">
        <f t="shared" si="104"/>
        <v>0</v>
      </c>
      <c r="AQ549">
        <f t="shared" si="104"/>
        <v>1</v>
      </c>
      <c r="AR549">
        <f t="shared" si="104"/>
        <v>1</v>
      </c>
      <c r="AS549">
        <f t="shared" si="104"/>
        <v>0</v>
      </c>
      <c r="AT549">
        <f t="shared" si="104"/>
        <v>0</v>
      </c>
      <c r="AU549">
        <f t="shared" si="104"/>
        <v>1</v>
      </c>
      <c r="AV549">
        <f t="shared" si="104"/>
        <v>0</v>
      </c>
      <c r="AW549">
        <f t="shared" si="104"/>
        <v>0</v>
      </c>
      <c r="AX549">
        <f t="shared" si="104"/>
        <v>0</v>
      </c>
      <c r="AY549">
        <f t="shared" si="104"/>
        <v>0</v>
      </c>
      <c r="AZ549">
        <f t="shared" si="104"/>
        <v>0</v>
      </c>
      <c r="BA549">
        <f t="shared" si="104"/>
        <v>0</v>
      </c>
      <c r="BB549">
        <f t="shared" si="104"/>
        <v>0</v>
      </c>
      <c r="BC549">
        <f t="shared" si="104"/>
        <v>0</v>
      </c>
      <c r="BD549">
        <f t="shared" si="104"/>
        <v>0</v>
      </c>
      <c r="BE549">
        <f t="shared" si="104"/>
        <v>1</v>
      </c>
      <c r="BF549">
        <f t="shared" si="104"/>
        <v>0</v>
      </c>
      <c r="BG549">
        <f t="shared" si="104"/>
        <v>0</v>
      </c>
      <c r="BH549">
        <f t="shared" si="104"/>
        <v>0</v>
      </c>
      <c r="BI549">
        <f t="shared" si="104"/>
        <v>1</v>
      </c>
      <c r="BJ549">
        <f t="shared" si="104"/>
        <v>0</v>
      </c>
      <c r="BK549">
        <f t="shared" si="104"/>
        <v>0</v>
      </c>
      <c r="BL549">
        <f t="shared" si="104"/>
        <v>0</v>
      </c>
      <c r="BM549">
        <f t="shared" si="104"/>
        <v>0</v>
      </c>
      <c r="BN549">
        <f t="shared" si="104"/>
        <v>0</v>
      </c>
      <c r="BO549">
        <f t="shared" ref="BO549:BT552" si="106">IF(BO296&gt;0,1,0)</f>
        <v>1</v>
      </c>
      <c r="BP549">
        <f t="shared" si="106"/>
        <v>0</v>
      </c>
      <c r="BQ549">
        <f t="shared" si="106"/>
        <v>0</v>
      </c>
      <c r="BR549">
        <f t="shared" si="106"/>
        <v>0</v>
      </c>
      <c r="BS549">
        <f t="shared" si="106"/>
        <v>0</v>
      </c>
      <c r="BT549">
        <f t="shared" si="106"/>
        <v>0</v>
      </c>
      <c r="BU549">
        <f t="shared" si="101"/>
        <v>0</v>
      </c>
      <c r="BV549">
        <f t="shared" si="101"/>
        <v>0</v>
      </c>
      <c r="BW549">
        <f t="shared" si="101"/>
        <v>0</v>
      </c>
      <c r="BX549">
        <f t="shared" si="101"/>
        <v>0</v>
      </c>
      <c r="BY549">
        <f t="shared" si="101"/>
        <v>0</v>
      </c>
      <c r="BZ549">
        <f t="shared" si="101"/>
        <v>0</v>
      </c>
      <c r="CA549">
        <f t="shared" si="101"/>
        <v>0</v>
      </c>
      <c r="CB549">
        <f t="shared" si="101"/>
        <v>0</v>
      </c>
    </row>
    <row r="550" spans="2:80" x14ac:dyDescent="0.2">
      <c r="B550">
        <v>291</v>
      </c>
      <c r="C550">
        <f t="shared" si="102"/>
        <v>1</v>
      </c>
      <c r="D550">
        <f t="shared" si="105"/>
        <v>0</v>
      </c>
      <c r="E550">
        <f t="shared" si="105"/>
        <v>0</v>
      </c>
      <c r="F550">
        <f t="shared" si="105"/>
        <v>0</v>
      </c>
      <c r="G550">
        <f t="shared" si="105"/>
        <v>0</v>
      </c>
      <c r="H550">
        <f t="shared" si="105"/>
        <v>1</v>
      </c>
      <c r="I550">
        <f t="shared" si="105"/>
        <v>0</v>
      </c>
      <c r="J550">
        <f t="shared" si="105"/>
        <v>0</v>
      </c>
      <c r="K550">
        <f t="shared" si="105"/>
        <v>0</v>
      </c>
      <c r="L550">
        <f t="shared" si="105"/>
        <v>0</v>
      </c>
      <c r="M550">
        <f t="shared" si="105"/>
        <v>0</v>
      </c>
      <c r="N550">
        <f t="shared" si="105"/>
        <v>0</v>
      </c>
      <c r="O550">
        <f t="shared" si="105"/>
        <v>0</v>
      </c>
      <c r="P550">
        <f t="shared" si="105"/>
        <v>0</v>
      </c>
      <c r="Q550">
        <f t="shared" si="105"/>
        <v>0</v>
      </c>
      <c r="R550">
        <f t="shared" si="105"/>
        <v>0</v>
      </c>
      <c r="S550">
        <f t="shared" si="105"/>
        <v>0</v>
      </c>
      <c r="T550">
        <f t="shared" si="105"/>
        <v>0</v>
      </c>
      <c r="U550">
        <f t="shared" si="105"/>
        <v>0</v>
      </c>
      <c r="V550">
        <f t="shared" si="105"/>
        <v>0</v>
      </c>
      <c r="W550">
        <f t="shared" si="105"/>
        <v>0</v>
      </c>
      <c r="X550">
        <f t="shared" si="105"/>
        <v>1</v>
      </c>
      <c r="Y550">
        <f t="shared" si="105"/>
        <v>0</v>
      </c>
      <c r="Z550">
        <f t="shared" si="105"/>
        <v>1</v>
      </c>
      <c r="AA550">
        <f t="shared" si="105"/>
        <v>0</v>
      </c>
      <c r="AB550">
        <f t="shared" si="105"/>
        <v>1</v>
      </c>
      <c r="AC550">
        <f t="shared" si="105"/>
        <v>0</v>
      </c>
      <c r="AD550">
        <f t="shared" si="105"/>
        <v>0</v>
      </c>
      <c r="AE550">
        <f t="shared" si="105"/>
        <v>0</v>
      </c>
      <c r="AF550">
        <f t="shared" si="105"/>
        <v>0</v>
      </c>
      <c r="AG550">
        <f t="shared" si="105"/>
        <v>0</v>
      </c>
      <c r="AH550">
        <f t="shared" si="105"/>
        <v>0</v>
      </c>
      <c r="AI550">
        <f t="shared" si="105"/>
        <v>1</v>
      </c>
      <c r="AJ550">
        <f t="shared" si="105"/>
        <v>1</v>
      </c>
      <c r="AK550">
        <f t="shared" si="105"/>
        <v>1</v>
      </c>
      <c r="AL550">
        <f t="shared" si="105"/>
        <v>0</v>
      </c>
      <c r="AM550">
        <f t="shared" si="105"/>
        <v>1</v>
      </c>
      <c r="AN550">
        <f t="shared" si="105"/>
        <v>0</v>
      </c>
      <c r="AO550">
        <f t="shared" si="105"/>
        <v>1</v>
      </c>
      <c r="AP550">
        <f t="shared" si="105"/>
        <v>1</v>
      </c>
      <c r="AQ550">
        <f t="shared" si="105"/>
        <v>0</v>
      </c>
      <c r="AR550">
        <f t="shared" si="105"/>
        <v>0</v>
      </c>
      <c r="AS550">
        <f t="shared" si="105"/>
        <v>0</v>
      </c>
      <c r="AT550">
        <f t="shared" si="105"/>
        <v>0</v>
      </c>
      <c r="AU550">
        <f t="shared" si="105"/>
        <v>1</v>
      </c>
      <c r="AV550">
        <f t="shared" si="105"/>
        <v>0</v>
      </c>
      <c r="AW550">
        <f t="shared" si="105"/>
        <v>0</v>
      </c>
      <c r="AX550">
        <f t="shared" si="105"/>
        <v>0</v>
      </c>
      <c r="AY550">
        <f t="shared" si="105"/>
        <v>0</v>
      </c>
      <c r="AZ550">
        <f t="shared" si="105"/>
        <v>0</v>
      </c>
      <c r="BA550">
        <f t="shared" si="105"/>
        <v>0</v>
      </c>
      <c r="BB550">
        <f t="shared" si="105"/>
        <v>0</v>
      </c>
      <c r="BC550">
        <f t="shared" si="105"/>
        <v>0</v>
      </c>
      <c r="BD550">
        <f t="shared" si="105"/>
        <v>0</v>
      </c>
      <c r="BE550">
        <f t="shared" si="105"/>
        <v>1</v>
      </c>
      <c r="BF550">
        <f t="shared" si="105"/>
        <v>1</v>
      </c>
      <c r="BG550">
        <f t="shared" si="105"/>
        <v>0</v>
      </c>
      <c r="BH550">
        <f t="shared" si="105"/>
        <v>1</v>
      </c>
      <c r="BI550">
        <f t="shared" si="105"/>
        <v>0</v>
      </c>
      <c r="BJ550">
        <f t="shared" si="105"/>
        <v>0</v>
      </c>
      <c r="BK550">
        <f t="shared" si="105"/>
        <v>0</v>
      </c>
      <c r="BL550">
        <f t="shared" si="105"/>
        <v>0</v>
      </c>
      <c r="BM550">
        <f t="shared" si="105"/>
        <v>0</v>
      </c>
      <c r="BN550">
        <f t="shared" si="105"/>
        <v>0</v>
      </c>
      <c r="BO550">
        <f t="shared" si="105"/>
        <v>1</v>
      </c>
      <c r="BP550">
        <f t="shared" si="106"/>
        <v>0</v>
      </c>
      <c r="BQ550">
        <f t="shared" si="106"/>
        <v>0</v>
      </c>
      <c r="BR550">
        <f t="shared" si="106"/>
        <v>0</v>
      </c>
      <c r="BS550">
        <f t="shared" si="106"/>
        <v>0</v>
      </c>
      <c r="BT550">
        <f t="shared" si="106"/>
        <v>0</v>
      </c>
      <c r="BU550">
        <f t="shared" si="101"/>
        <v>0</v>
      </c>
      <c r="BV550">
        <f t="shared" si="101"/>
        <v>0</v>
      </c>
      <c r="BW550">
        <f t="shared" si="101"/>
        <v>0</v>
      </c>
      <c r="BX550">
        <f t="shared" si="101"/>
        <v>0</v>
      </c>
      <c r="BY550">
        <f t="shared" si="101"/>
        <v>0</v>
      </c>
      <c r="BZ550">
        <f t="shared" si="101"/>
        <v>0</v>
      </c>
      <c r="CA550">
        <f t="shared" si="101"/>
        <v>0</v>
      </c>
      <c r="CB550">
        <f t="shared" si="101"/>
        <v>0</v>
      </c>
    </row>
    <row r="551" spans="2:80" x14ac:dyDescent="0.2">
      <c r="B551">
        <v>292</v>
      </c>
      <c r="C551">
        <f t="shared" si="102"/>
        <v>1</v>
      </c>
      <c r="D551">
        <f t="shared" si="105"/>
        <v>1</v>
      </c>
      <c r="E551">
        <f t="shared" si="105"/>
        <v>0</v>
      </c>
      <c r="F551">
        <f t="shared" si="105"/>
        <v>0</v>
      </c>
      <c r="G551">
        <f t="shared" si="105"/>
        <v>0</v>
      </c>
      <c r="H551">
        <f t="shared" si="105"/>
        <v>1</v>
      </c>
      <c r="I551">
        <f t="shared" si="105"/>
        <v>0</v>
      </c>
      <c r="J551">
        <f t="shared" si="105"/>
        <v>0</v>
      </c>
      <c r="K551">
        <f t="shared" si="105"/>
        <v>0</v>
      </c>
      <c r="L551">
        <f t="shared" si="105"/>
        <v>0</v>
      </c>
      <c r="M551">
        <f t="shared" si="105"/>
        <v>0</v>
      </c>
      <c r="N551">
        <f t="shared" si="105"/>
        <v>0</v>
      </c>
      <c r="O551">
        <f t="shared" si="105"/>
        <v>0</v>
      </c>
      <c r="P551">
        <f t="shared" si="105"/>
        <v>0</v>
      </c>
      <c r="Q551">
        <f t="shared" si="105"/>
        <v>0</v>
      </c>
      <c r="R551">
        <f t="shared" si="105"/>
        <v>0</v>
      </c>
      <c r="S551">
        <f t="shared" si="105"/>
        <v>0</v>
      </c>
      <c r="T551">
        <f t="shared" si="105"/>
        <v>0</v>
      </c>
      <c r="U551">
        <f t="shared" si="105"/>
        <v>1</v>
      </c>
      <c r="V551">
        <f t="shared" si="105"/>
        <v>0</v>
      </c>
      <c r="W551">
        <f t="shared" si="105"/>
        <v>0</v>
      </c>
      <c r="X551">
        <f t="shared" si="105"/>
        <v>1</v>
      </c>
      <c r="Y551">
        <f t="shared" si="105"/>
        <v>0</v>
      </c>
      <c r="Z551">
        <f t="shared" si="105"/>
        <v>1</v>
      </c>
      <c r="AA551">
        <f t="shared" si="105"/>
        <v>0</v>
      </c>
      <c r="AB551">
        <f t="shared" si="105"/>
        <v>1</v>
      </c>
      <c r="AC551">
        <f t="shared" si="105"/>
        <v>0</v>
      </c>
      <c r="AD551">
        <f t="shared" si="105"/>
        <v>0</v>
      </c>
      <c r="AE551">
        <f t="shared" si="105"/>
        <v>0</v>
      </c>
      <c r="AF551">
        <f t="shared" si="105"/>
        <v>1</v>
      </c>
      <c r="AG551">
        <f t="shared" si="105"/>
        <v>0</v>
      </c>
      <c r="AH551">
        <f t="shared" si="105"/>
        <v>0</v>
      </c>
      <c r="AI551">
        <f t="shared" si="105"/>
        <v>1</v>
      </c>
      <c r="AJ551">
        <f t="shared" si="105"/>
        <v>1</v>
      </c>
      <c r="AK551">
        <f t="shared" si="105"/>
        <v>0</v>
      </c>
      <c r="AL551">
        <f t="shared" si="105"/>
        <v>0</v>
      </c>
      <c r="AM551">
        <f t="shared" si="105"/>
        <v>1</v>
      </c>
      <c r="AN551">
        <f t="shared" si="105"/>
        <v>0</v>
      </c>
      <c r="AO551">
        <f t="shared" si="105"/>
        <v>0</v>
      </c>
      <c r="AP551">
        <f t="shared" si="105"/>
        <v>1</v>
      </c>
      <c r="AQ551">
        <f t="shared" si="105"/>
        <v>0</v>
      </c>
      <c r="AR551">
        <f t="shared" si="105"/>
        <v>0</v>
      </c>
      <c r="AS551">
        <f t="shared" si="105"/>
        <v>0</v>
      </c>
      <c r="AT551">
        <f t="shared" si="105"/>
        <v>0</v>
      </c>
      <c r="AU551">
        <f t="shared" si="105"/>
        <v>1</v>
      </c>
      <c r="AV551">
        <f t="shared" si="105"/>
        <v>0</v>
      </c>
      <c r="AW551">
        <f t="shared" si="105"/>
        <v>0</v>
      </c>
      <c r="AX551">
        <f t="shared" si="105"/>
        <v>0</v>
      </c>
      <c r="AY551">
        <f t="shared" si="105"/>
        <v>0</v>
      </c>
      <c r="AZ551">
        <f t="shared" si="105"/>
        <v>0</v>
      </c>
      <c r="BA551">
        <f t="shared" si="105"/>
        <v>0</v>
      </c>
      <c r="BB551">
        <f t="shared" si="105"/>
        <v>1</v>
      </c>
      <c r="BC551">
        <f t="shared" si="105"/>
        <v>0</v>
      </c>
      <c r="BD551">
        <f t="shared" si="105"/>
        <v>0</v>
      </c>
      <c r="BE551">
        <f t="shared" si="105"/>
        <v>0</v>
      </c>
      <c r="BF551">
        <f t="shared" si="105"/>
        <v>1</v>
      </c>
      <c r="BG551">
        <f t="shared" si="105"/>
        <v>0</v>
      </c>
      <c r="BH551">
        <f t="shared" si="105"/>
        <v>1</v>
      </c>
      <c r="BI551">
        <f t="shared" si="105"/>
        <v>0</v>
      </c>
      <c r="BJ551">
        <f t="shared" si="105"/>
        <v>0</v>
      </c>
      <c r="BK551">
        <f t="shared" si="105"/>
        <v>0</v>
      </c>
      <c r="BL551">
        <f t="shared" si="105"/>
        <v>0</v>
      </c>
      <c r="BM551">
        <f t="shared" si="105"/>
        <v>0</v>
      </c>
      <c r="BN551">
        <f t="shared" si="105"/>
        <v>0</v>
      </c>
      <c r="BO551">
        <f t="shared" si="105"/>
        <v>1</v>
      </c>
      <c r="BP551">
        <f t="shared" si="106"/>
        <v>0</v>
      </c>
      <c r="BQ551">
        <f t="shared" si="106"/>
        <v>0</v>
      </c>
      <c r="BR551">
        <f t="shared" si="106"/>
        <v>0</v>
      </c>
      <c r="BS551">
        <f t="shared" si="106"/>
        <v>0</v>
      </c>
      <c r="BT551">
        <f t="shared" si="106"/>
        <v>0</v>
      </c>
      <c r="BU551">
        <f t="shared" si="101"/>
        <v>0</v>
      </c>
      <c r="BV551">
        <f t="shared" si="101"/>
        <v>0</v>
      </c>
      <c r="BW551">
        <f t="shared" si="101"/>
        <v>0</v>
      </c>
      <c r="BX551">
        <f t="shared" si="101"/>
        <v>0</v>
      </c>
      <c r="BY551">
        <f t="shared" si="101"/>
        <v>0</v>
      </c>
      <c r="BZ551">
        <f t="shared" si="101"/>
        <v>1</v>
      </c>
      <c r="CA551">
        <f t="shared" si="101"/>
        <v>0</v>
      </c>
      <c r="CB551">
        <f t="shared" si="101"/>
        <v>0</v>
      </c>
    </row>
    <row r="552" spans="2:80" x14ac:dyDescent="0.2">
      <c r="B552">
        <v>293</v>
      </c>
      <c r="C552">
        <f t="shared" si="102"/>
        <v>1</v>
      </c>
      <c r="D552">
        <f t="shared" si="105"/>
        <v>0</v>
      </c>
      <c r="E552">
        <f t="shared" si="105"/>
        <v>1</v>
      </c>
      <c r="F552">
        <f t="shared" si="105"/>
        <v>0</v>
      </c>
      <c r="G552">
        <f t="shared" si="105"/>
        <v>0</v>
      </c>
      <c r="H552">
        <f t="shared" si="105"/>
        <v>1</v>
      </c>
      <c r="I552">
        <f t="shared" si="105"/>
        <v>0</v>
      </c>
      <c r="J552">
        <f t="shared" si="105"/>
        <v>0</v>
      </c>
      <c r="K552">
        <f t="shared" si="105"/>
        <v>0</v>
      </c>
      <c r="L552">
        <f t="shared" si="105"/>
        <v>0</v>
      </c>
      <c r="M552">
        <f t="shared" si="105"/>
        <v>0</v>
      </c>
      <c r="N552">
        <f t="shared" si="105"/>
        <v>0</v>
      </c>
      <c r="O552">
        <f t="shared" si="105"/>
        <v>0</v>
      </c>
      <c r="P552">
        <f t="shared" si="105"/>
        <v>0</v>
      </c>
      <c r="Q552">
        <f t="shared" si="105"/>
        <v>0</v>
      </c>
      <c r="R552">
        <f t="shared" si="105"/>
        <v>0</v>
      </c>
      <c r="S552">
        <f t="shared" si="105"/>
        <v>0</v>
      </c>
      <c r="T552">
        <f t="shared" si="105"/>
        <v>0</v>
      </c>
      <c r="U552">
        <f t="shared" si="105"/>
        <v>0</v>
      </c>
      <c r="V552">
        <f t="shared" si="105"/>
        <v>0</v>
      </c>
      <c r="W552">
        <f t="shared" si="105"/>
        <v>0</v>
      </c>
      <c r="X552">
        <f t="shared" si="105"/>
        <v>0</v>
      </c>
      <c r="Y552">
        <f t="shared" si="105"/>
        <v>0</v>
      </c>
      <c r="Z552">
        <f t="shared" si="105"/>
        <v>1</v>
      </c>
      <c r="AA552">
        <f t="shared" si="105"/>
        <v>0</v>
      </c>
      <c r="AB552">
        <f t="shared" si="105"/>
        <v>1</v>
      </c>
      <c r="AC552">
        <f t="shared" si="105"/>
        <v>1</v>
      </c>
      <c r="AD552">
        <f t="shared" si="105"/>
        <v>0</v>
      </c>
      <c r="AE552">
        <f t="shared" si="105"/>
        <v>0</v>
      </c>
      <c r="AF552">
        <f t="shared" si="105"/>
        <v>0</v>
      </c>
      <c r="AG552">
        <f t="shared" si="105"/>
        <v>0</v>
      </c>
      <c r="AH552">
        <f t="shared" si="105"/>
        <v>1</v>
      </c>
      <c r="AI552">
        <f t="shared" si="105"/>
        <v>1</v>
      </c>
      <c r="AJ552">
        <f t="shared" si="105"/>
        <v>1</v>
      </c>
      <c r="AK552">
        <f t="shared" si="105"/>
        <v>0</v>
      </c>
      <c r="AL552">
        <f t="shared" si="105"/>
        <v>0</v>
      </c>
      <c r="AM552">
        <f t="shared" si="105"/>
        <v>1</v>
      </c>
      <c r="AN552">
        <f t="shared" si="105"/>
        <v>0</v>
      </c>
      <c r="AO552">
        <f t="shared" si="105"/>
        <v>1</v>
      </c>
      <c r="AP552">
        <f t="shared" si="105"/>
        <v>1</v>
      </c>
      <c r="AQ552">
        <f t="shared" si="105"/>
        <v>0</v>
      </c>
      <c r="AR552">
        <f t="shared" si="105"/>
        <v>0</v>
      </c>
      <c r="AS552">
        <f t="shared" si="105"/>
        <v>0</v>
      </c>
      <c r="AT552">
        <f t="shared" si="105"/>
        <v>0</v>
      </c>
      <c r="AU552">
        <f t="shared" si="105"/>
        <v>0</v>
      </c>
      <c r="AV552">
        <f t="shared" si="105"/>
        <v>0</v>
      </c>
      <c r="AW552">
        <f t="shared" si="105"/>
        <v>0</v>
      </c>
      <c r="AX552">
        <f t="shared" si="105"/>
        <v>0</v>
      </c>
      <c r="AY552">
        <f t="shared" si="105"/>
        <v>0</v>
      </c>
      <c r="AZ552">
        <f t="shared" si="105"/>
        <v>0</v>
      </c>
      <c r="BA552">
        <f t="shared" si="105"/>
        <v>0</v>
      </c>
      <c r="BB552">
        <f t="shared" si="105"/>
        <v>0</v>
      </c>
      <c r="BC552">
        <f t="shared" si="105"/>
        <v>0</v>
      </c>
      <c r="BD552">
        <f t="shared" si="105"/>
        <v>0</v>
      </c>
      <c r="BE552">
        <f t="shared" si="105"/>
        <v>1</v>
      </c>
      <c r="BF552">
        <f t="shared" si="105"/>
        <v>1</v>
      </c>
      <c r="BG552">
        <f t="shared" si="105"/>
        <v>0</v>
      </c>
      <c r="BH552">
        <f t="shared" si="105"/>
        <v>0</v>
      </c>
      <c r="BI552">
        <f t="shared" si="105"/>
        <v>1</v>
      </c>
      <c r="BJ552">
        <f t="shared" si="105"/>
        <v>0</v>
      </c>
      <c r="BK552">
        <f t="shared" si="105"/>
        <v>0</v>
      </c>
      <c r="BL552">
        <f t="shared" si="105"/>
        <v>0</v>
      </c>
      <c r="BM552">
        <f t="shared" si="105"/>
        <v>0</v>
      </c>
      <c r="BN552">
        <f t="shared" si="105"/>
        <v>0</v>
      </c>
      <c r="BO552">
        <f t="shared" si="105"/>
        <v>1</v>
      </c>
      <c r="BP552">
        <f t="shared" si="106"/>
        <v>0</v>
      </c>
      <c r="BQ552">
        <f t="shared" si="106"/>
        <v>0</v>
      </c>
      <c r="BR552">
        <f t="shared" si="106"/>
        <v>0</v>
      </c>
      <c r="BS552">
        <f t="shared" si="106"/>
        <v>0</v>
      </c>
      <c r="BT552">
        <f t="shared" si="106"/>
        <v>0</v>
      </c>
      <c r="BU552">
        <f t="shared" si="101"/>
        <v>0</v>
      </c>
      <c r="BV552">
        <f t="shared" si="101"/>
        <v>0</v>
      </c>
      <c r="BW552">
        <f t="shared" si="101"/>
        <v>0</v>
      </c>
      <c r="BX552">
        <f t="shared" si="101"/>
        <v>0</v>
      </c>
      <c r="BY552">
        <f t="shared" si="101"/>
        <v>0</v>
      </c>
      <c r="BZ552">
        <f t="shared" si="101"/>
        <v>0</v>
      </c>
      <c r="CA552">
        <f t="shared" si="101"/>
        <v>0</v>
      </c>
      <c r="CB552">
        <f t="shared" si="101"/>
        <v>0</v>
      </c>
    </row>
    <row r="553" spans="2:80" x14ac:dyDescent="0.2">
      <c r="B553">
        <v>294</v>
      </c>
      <c r="C553">
        <f t="shared" si="102"/>
        <v>1</v>
      </c>
      <c r="D553">
        <f t="shared" si="105"/>
        <v>0</v>
      </c>
      <c r="E553">
        <f t="shared" si="105"/>
        <v>0</v>
      </c>
      <c r="F553">
        <f t="shared" si="105"/>
        <v>0</v>
      </c>
      <c r="G553">
        <f t="shared" si="105"/>
        <v>0</v>
      </c>
      <c r="H553">
        <f t="shared" si="105"/>
        <v>1</v>
      </c>
      <c r="I553">
        <f t="shared" ref="D553:BO557" si="107">IF(I300&gt;0,1,0)</f>
        <v>0</v>
      </c>
      <c r="J553">
        <f t="shared" si="107"/>
        <v>0</v>
      </c>
      <c r="K553">
        <f t="shared" si="107"/>
        <v>0</v>
      </c>
      <c r="L553">
        <f t="shared" si="107"/>
        <v>0</v>
      </c>
      <c r="M553">
        <f t="shared" si="107"/>
        <v>0</v>
      </c>
      <c r="N553">
        <f t="shared" si="107"/>
        <v>0</v>
      </c>
      <c r="O553">
        <f t="shared" si="107"/>
        <v>0</v>
      </c>
      <c r="P553">
        <f t="shared" si="107"/>
        <v>0</v>
      </c>
      <c r="Q553">
        <f t="shared" si="107"/>
        <v>1</v>
      </c>
      <c r="R553">
        <f t="shared" si="107"/>
        <v>0</v>
      </c>
      <c r="S553">
        <f t="shared" si="105"/>
        <v>0</v>
      </c>
      <c r="T553">
        <f t="shared" si="105"/>
        <v>0</v>
      </c>
      <c r="U553">
        <f t="shared" si="105"/>
        <v>0</v>
      </c>
      <c r="V553">
        <f t="shared" si="105"/>
        <v>0</v>
      </c>
      <c r="W553">
        <f t="shared" si="105"/>
        <v>0</v>
      </c>
      <c r="X553">
        <f t="shared" si="105"/>
        <v>0</v>
      </c>
      <c r="Y553">
        <f t="shared" si="105"/>
        <v>0</v>
      </c>
      <c r="Z553">
        <f t="shared" si="105"/>
        <v>1</v>
      </c>
      <c r="AA553">
        <f t="shared" si="105"/>
        <v>0</v>
      </c>
      <c r="AB553">
        <f t="shared" si="105"/>
        <v>1</v>
      </c>
      <c r="AC553">
        <f t="shared" si="105"/>
        <v>0</v>
      </c>
      <c r="AD553">
        <f t="shared" si="105"/>
        <v>0</v>
      </c>
      <c r="AE553">
        <f t="shared" si="105"/>
        <v>0</v>
      </c>
      <c r="AF553">
        <f t="shared" si="105"/>
        <v>0</v>
      </c>
      <c r="AG553">
        <f t="shared" si="105"/>
        <v>0</v>
      </c>
      <c r="AH553">
        <f t="shared" si="105"/>
        <v>0</v>
      </c>
      <c r="AI553">
        <f t="shared" si="105"/>
        <v>1</v>
      </c>
      <c r="AJ553">
        <f t="shared" si="105"/>
        <v>1</v>
      </c>
      <c r="AK553">
        <f t="shared" si="105"/>
        <v>0</v>
      </c>
      <c r="AL553">
        <f t="shared" si="105"/>
        <v>0</v>
      </c>
      <c r="AM553">
        <f t="shared" si="105"/>
        <v>1</v>
      </c>
      <c r="AN553">
        <f t="shared" si="105"/>
        <v>0</v>
      </c>
      <c r="AO553">
        <f t="shared" si="105"/>
        <v>1</v>
      </c>
      <c r="AP553">
        <f t="shared" si="105"/>
        <v>1</v>
      </c>
      <c r="AQ553">
        <f t="shared" si="105"/>
        <v>0</v>
      </c>
      <c r="AR553">
        <f t="shared" si="105"/>
        <v>0</v>
      </c>
      <c r="AS553">
        <f t="shared" si="105"/>
        <v>0</v>
      </c>
      <c r="AT553">
        <f t="shared" si="105"/>
        <v>0</v>
      </c>
      <c r="AU553">
        <f t="shared" si="105"/>
        <v>1</v>
      </c>
      <c r="AV553">
        <f t="shared" si="105"/>
        <v>0</v>
      </c>
      <c r="AW553">
        <f t="shared" si="105"/>
        <v>0</v>
      </c>
      <c r="AX553">
        <f t="shared" si="105"/>
        <v>0</v>
      </c>
      <c r="AY553">
        <f t="shared" si="105"/>
        <v>0</v>
      </c>
      <c r="AZ553">
        <f t="shared" si="105"/>
        <v>0</v>
      </c>
      <c r="BA553">
        <f t="shared" si="105"/>
        <v>0</v>
      </c>
      <c r="BB553">
        <f t="shared" si="105"/>
        <v>0</v>
      </c>
      <c r="BC553">
        <f t="shared" si="105"/>
        <v>0</v>
      </c>
      <c r="BD553">
        <f t="shared" si="105"/>
        <v>0</v>
      </c>
      <c r="BE553">
        <f t="shared" si="105"/>
        <v>0</v>
      </c>
      <c r="BF553">
        <f t="shared" si="105"/>
        <v>0</v>
      </c>
      <c r="BG553">
        <f t="shared" si="105"/>
        <v>0</v>
      </c>
      <c r="BH553">
        <f t="shared" si="105"/>
        <v>1</v>
      </c>
      <c r="BI553">
        <f t="shared" si="105"/>
        <v>0</v>
      </c>
      <c r="BJ553">
        <f t="shared" si="105"/>
        <v>0</v>
      </c>
      <c r="BK553">
        <f t="shared" si="105"/>
        <v>0</v>
      </c>
      <c r="BL553">
        <f t="shared" si="105"/>
        <v>0</v>
      </c>
      <c r="BM553">
        <f t="shared" si="105"/>
        <v>0</v>
      </c>
      <c r="BN553">
        <f t="shared" si="105"/>
        <v>0</v>
      </c>
      <c r="BO553">
        <f t="shared" ref="BO553:BT556" si="108">IF(BO300&gt;0,1,0)</f>
        <v>1</v>
      </c>
      <c r="BP553">
        <f t="shared" si="108"/>
        <v>0</v>
      </c>
      <c r="BQ553">
        <f t="shared" si="108"/>
        <v>0</v>
      </c>
      <c r="BR553">
        <f t="shared" si="108"/>
        <v>0</v>
      </c>
      <c r="BS553">
        <f t="shared" si="108"/>
        <v>0</v>
      </c>
      <c r="BT553">
        <f t="shared" si="108"/>
        <v>0</v>
      </c>
      <c r="BU553">
        <f t="shared" si="101"/>
        <v>0</v>
      </c>
      <c r="BV553">
        <f t="shared" si="101"/>
        <v>0</v>
      </c>
      <c r="BW553">
        <f t="shared" si="101"/>
        <v>0</v>
      </c>
      <c r="BX553">
        <f t="shared" si="101"/>
        <v>0</v>
      </c>
      <c r="BY553">
        <f t="shared" si="101"/>
        <v>0</v>
      </c>
      <c r="BZ553">
        <f t="shared" si="101"/>
        <v>0</v>
      </c>
      <c r="CA553">
        <f t="shared" si="101"/>
        <v>0</v>
      </c>
      <c r="CB553">
        <f t="shared" si="101"/>
        <v>0</v>
      </c>
    </row>
    <row r="554" spans="2:80" x14ac:dyDescent="0.2">
      <c r="B554">
        <v>295</v>
      </c>
      <c r="C554">
        <f t="shared" si="102"/>
        <v>1</v>
      </c>
      <c r="D554">
        <f t="shared" si="107"/>
        <v>0</v>
      </c>
      <c r="E554">
        <f t="shared" si="107"/>
        <v>0</v>
      </c>
      <c r="F554">
        <f t="shared" si="107"/>
        <v>0</v>
      </c>
      <c r="G554">
        <f t="shared" si="107"/>
        <v>0</v>
      </c>
      <c r="H554">
        <f t="shared" si="107"/>
        <v>1</v>
      </c>
      <c r="I554">
        <f t="shared" si="107"/>
        <v>0</v>
      </c>
      <c r="J554">
        <f t="shared" si="107"/>
        <v>0</v>
      </c>
      <c r="K554">
        <f t="shared" si="107"/>
        <v>0</v>
      </c>
      <c r="L554">
        <f t="shared" si="107"/>
        <v>1</v>
      </c>
      <c r="M554">
        <f t="shared" si="107"/>
        <v>0</v>
      </c>
      <c r="N554">
        <f t="shared" si="107"/>
        <v>0</v>
      </c>
      <c r="O554">
        <f t="shared" si="107"/>
        <v>0</v>
      </c>
      <c r="P554">
        <f t="shared" si="107"/>
        <v>0</v>
      </c>
      <c r="Q554">
        <f t="shared" si="107"/>
        <v>0</v>
      </c>
      <c r="R554">
        <f t="shared" si="107"/>
        <v>0</v>
      </c>
      <c r="S554">
        <f t="shared" si="107"/>
        <v>0</v>
      </c>
      <c r="T554">
        <f t="shared" si="107"/>
        <v>0</v>
      </c>
      <c r="U554">
        <f t="shared" si="107"/>
        <v>0</v>
      </c>
      <c r="V554">
        <f t="shared" si="107"/>
        <v>0</v>
      </c>
      <c r="W554">
        <f t="shared" si="107"/>
        <v>0</v>
      </c>
      <c r="X554">
        <f t="shared" si="107"/>
        <v>0</v>
      </c>
      <c r="Y554">
        <f t="shared" si="107"/>
        <v>0</v>
      </c>
      <c r="Z554">
        <f t="shared" si="107"/>
        <v>0</v>
      </c>
      <c r="AA554">
        <f t="shared" si="107"/>
        <v>0</v>
      </c>
      <c r="AB554">
        <f t="shared" si="107"/>
        <v>1</v>
      </c>
      <c r="AC554">
        <f t="shared" si="107"/>
        <v>1</v>
      </c>
      <c r="AD554">
        <f t="shared" si="107"/>
        <v>0</v>
      </c>
      <c r="AE554">
        <f t="shared" si="107"/>
        <v>0</v>
      </c>
      <c r="AF554">
        <f t="shared" si="107"/>
        <v>0</v>
      </c>
      <c r="AG554">
        <f t="shared" si="107"/>
        <v>0</v>
      </c>
      <c r="AH554">
        <f t="shared" si="107"/>
        <v>1</v>
      </c>
      <c r="AI554">
        <f t="shared" si="107"/>
        <v>1</v>
      </c>
      <c r="AJ554">
        <f t="shared" si="107"/>
        <v>1</v>
      </c>
      <c r="AK554">
        <f t="shared" si="107"/>
        <v>0</v>
      </c>
      <c r="AL554">
        <f t="shared" si="107"/>
        <v>0</v>
      </c>
      <c r="AM554">
        <f t="shared" si="107"/>
        <v>1</v>
      </c>
      <c r="AN554">
        <f t="shared" si="107"/>
        <v>0</v>
      </c>
      <c r="AO554">
        <f t="shared" si="107"/>
        <v>1</v>
      </c>
      <c r="AP554">
        <f t="shared" si="107"/>
        <v>0</v>
      </c>
      <c r="AQ554">
        <f t="shared" si="107"/>
        <v>0</v>
      </c>
      <c r="AR554">
        <f t="shared" si="107"/>
        <v>0</v>
      </c>
      <c r="AS554">
        <f t="shared" si="107"/>
        <v>0</v>
      </c>
      <c r="AT554">
        <f t="shared" si="107"/>
        <v>0</v>
      </c>
      <c r="AU554">
        <f t="shared" si="107"/>
        <v>1</v>
      </c>
      <c r="AV554">
        <f t="shared" si="107"/>
        <v>0</v>
      </c>
      <c r="AW554">
        <f t="shared" si="107"/>
        <v>0</v>
      </c>
      <c r="AX554">
        <f t="shared" si="107"/>
        <v>0</v>
      </c>
      <c r="AY554">
        <f t="shared" si="107"/>
        <v>0</v>
      </c>
      <c r="AZ554">
        <f t="shared" si="107"/>
        <v>0</v>
      </c>
      <c r="BA554">
        <f t="shared" si="107"/>
        <v>0</v>
      </c>
      <c r="BB554">
        <f t="shared" si="107"/>
        <v>0</v>
      </c>
      <c r="BC554">
        <f t="shared" si="107"/>
        <v>0</v>
      </c>
      <c r="BD554">
        <f t="shared" si="107"/>
        <v>0</v>
      </c>
      <c r="BE554">
        <f t="shared" si="107"/>
        <v>0</v>
      </c>
      <c r="BF554">
        <f t="shared" si="107"/>
        <v>1</v>
      </c>
      <c r="BG554">
        <f t="shared" si="107"/>
        <v>1</v>
      </c>
      <c r="BH554">
        <f t="shared" si="107"/>
        <v>0</v>
      </c>
      <c r="BI554">
        <f t="shared" si="107"/>
        <v>1</v>
      </c>
      <c r="BJ554">
        <f t="shared" si="107"/>
        <v>0</v>
      </c>
      <c r="BK554">
        <f t="shared" si="107"/>
        <v>1</v>
      </c>
      <c r="BL554">
        <f t="shared" si="107"/>
        <v>0</v>
      </c>
      <c r="BM554">
        <f t="shared" si="107"/>
        <v>0</v>
      </c>
      <c r="BN554">
        <f t="shared" si="107"/>
        <v>0</v>
      </c>
      <c r="BO554">
        <f t="shared" si="107"/>
        <v>1</v>
      </c>
      <c r="BP554">
        <f t="shared" si="108"/>
        <v>0</v>
      </c>
      <c r="BQ554">
        <f t="shared" si="108"/>
        <v>0</v>
      </c>
      <c r="BR554">
        <f t="shared" si="108"/>
        <v>0</v>
      </c>
      <c r="BS554">
        <f t="shared" si="108"/>
        <v>0</v>
      </c>
      <c r="BT554">
        <f t="shared" si="108"/>
        <v>0</v>
      </c>
      <c r="BU554">
        <f t="shared" si="101"/>
        <v>0</v>
      </c>
      <c r="BV554">
        <f t="shared" si="101"/>
        <v>0</v>
      </c>
      <c r="BW554">
        <f t="shared" si="101"/>
        <v>0</v>
      </c>
      <c r="BX554">
        <f t="shared" si="101"/>
        <v>1</v>
      </c>
      <c r="BY554">
        <f t="shared" si="101"/>
        <v>0</v>
      </c>
      <c r="BZ554">
        <f t="shared" si="101"/>
        <v>0</v>
      </c>
      <c r="CA554">
        <f t="shared" si="101"/>
        <v>0</v>
      </c>
      <c r="CB554">
        <f t="shared" si="101"/>
        <v>0</v>
      </c>
    </row>
    <row r="555" spans="2:80" x14ac:dyDescent="0.2">
      <c r="B555">
        <v>296</v>
      </c>
      <c r="C555">
        <f t="shared" si="102"/>
        <v>1</v>
      </c>
      <c r="D555">
        <f t="shared" si="107"/>
        <v>0</v>
      </c>
      <c r="E555">
        <f t="shared" si="107"/>
        <v>0</v>
      </c>
      <c r="F555">
        <f t="shared" si="107"/>
        <v>0</v>
      </c>
      <c r="G555">
        <f t="shared" si="107"/>
        <v>0</v>
      </c>
      <c r="H555">
        <f t="shared" si="107"/>
        <v>1</v>
      </c>
      <c r="I555">
        <f t="shared" si="107"/>
        <v>0</v>
      </c>
      <c r="J555">
        <f t="shared" si="107"/>
        <v>0</v>
      </c>
      <c r="K555">
        <f t="shared" si="107"/>
        <v>0</v>
      </c>
      <c r="L555">
        <f t="shared" si="107"/>
        <v>1</v>
      </c>
      <c r="M555">
        <f t="shared" si="107"/>
        <v>0</v>
      </c>
      <c r="N555">
        <f t="shared" si="107"/>
        <v>0</v>
      </c>
      <c r="O555">
        <f t="shared" si="107"/>
        <v>0</v>
      </c>
      <c r="P555">
        <f t="shared" si="107"/>
        <v>0</v>
      </c>
      <c r="Q555">
        <f t="shared" si="107"/>
        <v>0</v>
      </c>
      <c r="R555">
        <f t="shared" si="107"/>
        <v>0</v>
      </c>
      <c r="S555">
        <f t="shared" si="107"/>
        <v>0</v>
      </c>
      <c r="T555">
        <f t="shared" si="107"/>
        <v>0</v>
      </c>
      <c r="U555">
        <f t="shared" si="107"/>
        <v>0</v>
      </c>
      <c r="V555">
        <f t="shared" si="107"/>
        <v>0</v>
      </c>
      <c r="W555">
        <f t="shared" si="107"/>
        <v>0</v>
      </c>
      <c r="X555">
        <f t="shared" si="107"/>
        <v>0</v>
      </c>
      <c r="Y555">
        <f t="shared" si="107"/>
        <v>0</v>
      </c>
      <c r="Z555">
        <f t="shared" si="107"/>
        <v>0</v>
      </c>
      <c r="AA555">
        <f t="shared" si="107"/>
        <v>0</v>
      </c>
      <c r="AB555">
        <f t="shared" si="107"/>
        <v>1</v>
      </c>
      <c r="AC555">
        <f t="shared" si="107"/>
        <v>1</v>
      </c>
      <c r="AD555">
        <f t="shared" si="107"/>
        <v>0</v>
      </c>
      <c r="AE555">
        <f t="shared" si="107"/>
        <v>0</v>
      </c>
      <c r="AF555">
        <f t="shared" si="107"/>
        <v>0</v>
      </c>
      <c r="AG555">
        <f t="shared" si="107"/>
        <v>0</v>
      </c>
      <c r="AH555">
        <f t="shared" si="107"/>
        <v>0</v>
      </c>
      <c r="AI555">
        <f t="shared" si="107"/>
        <v>0</v>
      </c>
      <c r="AJ555">
        <f t="shared" si="107"/>
        <v>1</v>
      </c>
      <c r="AK555">
        <f t="shared" si="107"/>
        <v>0</v>
      </c>
      <c r="AL555">
        <f t="shared" si="107"/>
        <v>0</v>
      </c>
      <c r="AM555">
        <f t="shared" si="107"/>
        <v>1</v>
      </c>
      <c r="AN555">
        <f t="shared" si="107"/>
        <v>0</v>
      </c>
      <c r="AO555">
        <f t="shared" si="107"/>
        <v>1</v>
      </c>
      <c r="AP555">
        <f t="shared" si="107"/>
        <v>0</v>
      </c>
      <c r="AQ555">
        <f t="shared" si="107"/>
        <v>0</v>
      </c>
      <c r="AR555">
        <f t="shared" si="107"/>
        <v>0</v>
      </c>
      <c r="AS555">
        <f t="shared" si="107"/>
        <v>0</v>
      </c>
      <c r="AT555">
        <f t="shared" si="107"/>
        <v>0</v>
      </c>
      <c r="AU555">
        <f t="shared" si="107"/>
        <v>1</v>
      </c>
      <c r="AV555">
        <f t="shared" si="107"/>
        <v>0</v>
      </c>
      <c r="AW555">
        <f t="shared" si="107"/>
        <v>0</v>
      </c>
      <c r="AX555">
        <f t="shared" si="107"/>
        <v>0</v>
      </c>
      <c r="AY555">
        <f t="shared" si="107"/>
        <v>0</v>
      </c>
      <c r="AZ555">
        <f t="shared" si="107"/>
        <v>0</v>
      </c>
      <c r="BA555">
        <f t="shared" si="107"/>
        <v>0</v>
      </c>
      <c r="BB555">
        <f t="shared" si="107"/>
        <v>1</v>
      </c>
      <c r="BC555">
        <f t="shared" si="107"/>
        <v>0</v>
      </c>
      <c r="BD555">
        <f t="shared" si="107"/>
        <v>0</v>
      </c>
      <c r="BE555">
        <f t="shared" si="107"/>
        <v>1</v>
      </c>
      <c r="BF555">
        <f t="shared" si="107"/>
        <v>1</v>
      </c>
      <c r="BG555">
        <f t="shared" si="107"/>
        <v>1</v>
      </c>
      <c r="BH555">
        <f t="shared" si="107"/>
        <v>0</v>
      </c>
      <c r="BI555">
        <f t="shared" si="107"/>
        <v>1</v>
      </c>
      <c r="BJ555">
        <f t="shared" si="107"/>
        <v>0</v>
      </c>
      <c r="BK555">
        <f t="shared" si="107"/>
        <v>0</v>
      </c>
      <c r="BL555">
        <f t="shared" si="107"/>
        <v>0</v>
      </c>
      <c r="BM555">
        <f t="shared" si="107"/>
        <v>0</v>
      </c>
      <c r="BN555">
        <f t="shared" si="107"/>
        <v>0</v>
      </c>
      <c r="BO555">
        <f t="shared" si="107"/>
        <v>1</v>
      </c>
      <c r="BP555">
        <f t="shared" si="108"/>
        <v>0</v>
      </c>
      <c r="BQ555">
        <f t="shared" si="108"/>
        <v>0</v>
      </c>
      <c r="BR555">
        <f t="shared" si="108"/>
        <v>0</v>
      </c>
      <c r="BS555">
        <f t="shared" si="108"/>
        <v>0</v>
      </c>
      <c r="BT555">
        <f t="shared" si="108"/>
        <v>0</v>
      </c>
      <c r="BU555">
        <f t="shared" si="101"/>
        <v>0</v>
      </c>
      <c r="BV555">
        <f t="shared" si="101"/>
        <v>0</v>
      </c>
      <c r="BW555">
        <f t="shared" si="101"/>
        <v>0</v>
      </c>
      <c r="BX555">
        <f t="shared" si="101"/>
        <v>0</v>
      </c>
      <c r="BY555">
        <f t="shared" si="101"/>
        <v>0</v>
      </c>
      <c r="BZ555">
        <f t="shared" si="101"/>
        <v>0</v>
      </c>
      <c r="CA555">
        <f t="shared" si="101"/>
        <v>0</v>
      </c>
      <c r="CB555">
        <f t="shared" si="101"/>
        <v>0</v>
      </c>
    </row>
    <row r="556" spans="2:80" x14ac:dyDescent="0.2">
      <c r="B556">
        <v>297</v>
      </c>
      <c r="C556">
        <f t="shared" si="102"/>
        <v>1</v>
      </c>
      <c r="D556">
        <f t="shared" si="107"/>
        <v>1</v>
      </c>
      <c r="E556">
        <f t="shared" si="107"/>
        <v>0</v>
      </c>
      <c r="F556">
        <f t="shared" si="107"/>
        <v>0</v>
      </c>
      <c r="G556">
        <f t="shared" si="107"/>
        <v>0</v>
      </c>
      <c r="H556">
        <f t="shared" si="107"/>
        <v>1</v>
      </c>
      <c r="I556">
        <f t="shared" si="107"/>
        <v>0</v>
      </c>
      <c r="J556">
        <f t="shared" si="107"/>
        <v>0</v>
      </c>
      <c r="K556">
        <f t="shared" si="107"/>
        <v>0</v>
      </c>
      <c r="L556">
        <f t="shared" si="107"/>
        <v>0</v>
      </c>
      <c r="M556">
        <f t="shared" si="107"/>
        <v>0</v>
      </c>
      <c r="N556">
        <f t="shared" si="107"/>
        <v>0</v>
      </c>
      <c r="O556">
        <f t="shared" si="107"/>
        <v>0</v>
      </c>
      <c r="P556">
        <f t="shared" si="107"/>
        <v>0</v>
      </c>
      <c r="Q556">
        <f t="shared" si="107"/>
        <v>0</v>
      </c>
      <c r="R556">
        <f t="shared" si="107"/>
        <v>0</v>
      </c>
      <c r="S556">
        <f t="shared" si="107"/>
        <v>0</v>
      </c>
      <c r="T556">
        <f t="shared" si="107"/>
        <v>0</v>
      </c>
      <c r="U556">
        <f t="shared" si="107"/>
        <v>0</v>
      </c>
      <c r="V556">
        <f t="shared" si="107"/>
        <v>0</v>
      </c>
      <c r="W556">
        <f t="shared" si="107"/>
        <v>0</v>
      </c>
      <c r="X556">
        <f t="shared" si="107"/>
        <v>0</v>
      </c>
      <c r="Y556">
        <f t="shared" si="107"/>
        <v>0</v>
      </c>
      <c r="Z556">
        <f t="shared" si="107"/>
        <v>0</v>
      </c>
      <c r="AA556">
        <f t="shared" si="107"/>
        <v>0</v>
      </c>
      <c r="AB556">
        <f t="shared" si="107"/>
        <v>0</v>
      </c>
      <c r="AC556">
        <f t="shared" si="107"/>
        <v>0</v>
      </c>
      <c r="AD556">
        <f t="shared" si="107"/>
        <v>0</v>
      </c>
      <c r="AE556">
        <f t="shared" si="107"/>
        <v>0</v>
      </c>
      <c r="AF556">
        <f t="shared" si="107"/>
        <v>0</v>
      </c>
      <c r="AG556">
        <f t="shared" si="107"/>
        <v>0</v>
      </c>
      <c r="AH556">
        <f t="shared" si="107"/>
        <v>1</v>
      </c>
      <c r="AI556">
        <f t="shared" si="107"/>
        <v>1</v>
      </c>
      <c r="AJ556">
        <f t="shared" si="107"/>
        <v>0</v>
      </c>
      <c r="AK556">
        <f t="shared" si="107"/>
        <v>0</v>
      </c>
      <c r="AL556">
        <f t="shared" si="107"/>
        <v>0</v>
      </c>
      <c r="AM556">
        <f t="shared" si="107"/>
        <v>1</v>
      </c>
      <c r="AN556">
        <f t="shared" si="107"/>
        <v>0</v>
      </c>
      <c r="AO556">
        <f t="shared" si="107"/>
        <v>1</v>
      </c>
      <c r="AP556">
        <f t="shared" si="107"/>
        <v>0</v>
      </c>
      <c r="AQ556">
        <f t="shared" si="107"/>
        <v>0</v>
      </c>
      <c r="AR556">
        <f t="shared" si="107"/>
        <v>0</v>
      </c>
      <c r="AS556">
        <f t="shared" si="107"/>
        <v>0</v>
      </c>
      <c r="AT556">
        <f t="shared" si="107"/>
        <v>0</v>
      </c>
      <c r="AU556">
        <f t="shared" si="107"/>
        <v>1</v>
      </c>
      <c r="AV556">
        <f t="shared" si="107"/>
        <v>0</v>
      </c>
      <c r="AW556">
        <f t="shared" si="107"/>
        <v>0</v>
      </c>
      <c r="AX556">
        <f t="shared" si="107"/>
        <v>0</v>
      </c>
      <c r="AY556">
        <f t="shared" si="107"/>
        <v>0</v>
      </c>
      <c r="AZ556">
        <f t="shared" si="107"/>
        <v>0</v>
      </c>
      <c r="BA556">
        <f t="shared" si="107"/>
        <v>0</v>
      </c>
      <c r="BB556">
        <f t="shared" si="107"/>
        <v>0</v>
      </c>
      <c r="BC556">
        <f t="shared" si="107"/>
        <v>0</v>
      </c>
      <c r="BD556">
        <f t="shared" si="107"/>
        <v>0</v>
      </c>
      <c r="BE556">
        <f t="shared" si="107"/>
        <v>0</v>
      </c>
      <c r="BF556">
        <f t="shared" si="107"/>
        <v>0</v>
      </c>
      <c r="BG556">
        <f t="shared" si="107"/>
        <v>0</v>
      </c>
      <c r="BH556">
        <f t="shared" si="107"/>
        <v>0</v>
      </c>
      <c r="BI556">
        <f t="shared" si="107"/>
        <v>1</v>
      </c>
      <c r="BJ556">
        <f t="shared" si="107"/>
        <v>0</v>
      </c>
      <c r="BK556">
        <f t="shared" si="107"/>
        <v>0</v>
      </c>
      <c r="BL556">
        <f t="shared" si="107"/>
        <v>0</v>
      </c>
      <c r="BM556">
        <f t="shared" si="107"/>
        <v>0</v>
      </c>
      <c r="BN556">
        <f t="shared" si="107"/>
        <v>0</v>
      </c>
      <c r="BO556">
        <f t="shared" si="107"/>
        <v>1</v>
      </c>
      <c r="BP556">
        <f t="shared" si="108"/>
        <v>0</v>
      </c>
      <c r="BQ556">
        <f t="shared" si="108"/>
        <v>0</v>
      </c>
      <c r="BR556">
        <f t="shared" si="108"/>
        <v>0</v>
      </c>
      <c r="BS556">
        <f t="shared" si="108"/>
        <v>0</v>
      </c>
      <c r="BT556">
        <f t="shared" si="108"/>
        <v>0</v>
      </c>
      <c r="BU556">
        <f t="shared" si="101"/>
        <v>0</v>
      </c>
      <c r="BV556">
        <f t="shared" si="101"/>
        <v>0</v>
      </c>
      <c r="BW556">
        <f t="shared" si="101"/>
        <v>0</v>
      </c>
      <c r="BX556">
        <f t="shared" si="101"/>
        <v>1</v>
      </c>
      <c r="BY556">
        <f t="shared" si="101"/>
        <v>0</v>
      </c>
      <c r="BZ556">
        <f t="shared" si="101"/>
        <v>0</v>
      </c>
      <c r="CA556">
        <f t="shared" si="101"/>
        <v>0</v>
      </c>
      <c r="CB556">
        <f t="shared" si="101"/>
        <v>0</v>
      </c>
    </row>
    <row r="557" spans="2:80" x14ac:dyDescent="0.2">
      <c r="B557">
        <v>298</v>
      </c>
      <c r="C557">
        <f t="shared" si="102"/>
        <v>1</v>
      </c>
      <c r="D557">
        <f t="shared" si="107"/>
        <v>0</v>
      </c>
      <c r="E557">
        <f t="shared" si="107"/>
        <v>0</v>
      </c>
      <c r="F557">
        <f t="shared" si="107"/>
        <v>0</v>
      </c>
      <c r="G557">
        <f t="shared" si="107"/>
        <v>0</v>
      </c>
      <c r="H557">
        <f t="shared" si="107"/>
        <v>1</v>
      </c>
      <c r="I557">
        <f t="shared" ref="D557:BO561" si="109">IF(I304&gt;0,1,0)</f>
        <v>0</v>
      </c>
      <c r="J557">
        <f t="shared" si="109"/>
        <v>0</v>
      </c>
      <c r="K557">
        <f t="shared" si="109"/>
        <v>0</v>
      </c>
      <c r="L557">
        <f t="shared" si="109"/>
        <v>0</v>
      </c>
      <c r="M557">
        <f t="shared" si="109"/>
        <v>0</v>
      </c>
      <c r="N557">
        <f t="shared" si="109"/>
        <v>0</v>
      </c>
      <c r="O557">
        <f t="shared" si="109"/>
        <v>0</v>
      </c>
      <c r="P557">
        <f t="shared" si="109"/>
        <v>1</v>
      </c>
      <c r="Q557">
        <f t="shared" si="109"/>
        <v>0</v>
      </c>
      <c r="R557">
        <f t="shared" si="109"/>
        <v>1</v>
      </c>
      <c r="S557">
        <f t="shared" si="107"/>
        <v>0</v>
      </c>
      <c r="T557">
        <f t="shared" si="107"/>
        <v>0</v>
      </c>
      <c r="U557">
        <f t="shared" si="107"/>
        <v>0</v>
      </c>
      <c r="V557">
        <f t="shared" si="107"/>
        <v>0</v>
      </c>
      <c r="W557">
        <f t="shared" si="107"/>
        <v>0</v>
      </c>
      <c r="X557">
        <f t="shared" si="107"/>
        <v>0</v>
      </c>
      <c r="Y557">
        <f t="shared" si="107"/>
        <v>0</v>
      </c>
      <c r="Z557">
        <f t="shared" si="107"/>
        <v>0</v>
      </c>
      <c r="AA557">
        <f t="shared" si="107"/>
        <v>0</v>
      </c>
      <c r="AB557">
        <f t="shared" si="107"/>
        <v>0</v>
      </c>
      <c r="AC557">
        <f t="shared" si="107"/>
        <v>0</v>
      </c>
      <c r="AD557">
        <f t="shared" si="107"/>
        <v>0</v>
      </c>
      <c r="AE557">
        <f t="shared" si="107"/>
        <v>0</v>
      </c>
      <c r="AF557">
        <f t="shared" si="107"/>
        <v>0</v>
      </c>
      <c r="AG557">
        <f t="shared" si="107"/>
        <v>0</v>
      </c>
      <c r="AH557">
        <f t="shared" si="107"/>
        <v>0</v>
      </c>
      <c r="AI557">
        <f t="shared" si="107"/>
        <v>1</v>
      </c>
      <c r="AJ557">
        <f t="shared" si="107"/>
        <v>0</v>
      </c>
      <c r="AK557">
        <f t="shared" si="107"/>
        <v>0</v>
      </c>
      <c r="AL557">
        <f t="shared" si="107"/>
        <v>0</v>
      </c>
      <c r="AM557">
        <f t="shared" si="107"/>
        <v>1</v>
      </c>
      <c r="AN557">
        <f t="shared" si="107"/>
        <v>0</v>
      </c>
      <c r="AO557">
        <f t="shared" si="107"/>
        <v>1</v>
      </c>
      <c r="AP557">
        <f t="shared" si="107"/>
        <v>0</v>
      </c>
      <c r="AQ557">
        <f t="shared" si="107"/>
        <v>0</v>
      </c>
      <c r="AR557">
        <f t="shared" si="107"/>
        <v>0</v>
      </c>
      <c r="AS557">
        <f t="shared" si="107"/>
        <v>0</v>
      </c>
      <c r="AT557">
        <f t="shared" si="107"/>
        <v>0</v>
      </c>
      <c r="AU557">
        <f t="shared" si="107"/>
        <v>1</v>
      </c>
      <c r="AV557">
        <f t="shared" si="107"/>
        <v>0</v>
      </c>
      <c r="AW557">
        <f t="shared" si="107"/>
        <v>0</v>
      </c>
      <c r="AX557">
        <f t="shared" si="107"/>
        <v>0</v>
      </c>
      <c r="AY557">
        <f t="shared" si="107"/>
        <v>0</v>
      </c>
      <c r="AZ557">
        <f t="shared" si="107"/>
        <v>0</v>
      </c>
      <c r="BA557">
        <f t="shared" si="107"/>
        <v>0</v>
      </c>
      <c r="BB557">
        <f t="shared" si="107"/>
        <v>0</v>
      </c>
      <c r="BC557">
        <f t="shared" si="107"/>
        <v>0</v>
      </c>
      <c r="BD557">
        <f t="shared" si="107"/>
        <v>0</v>
      </c>
      <c r="BE557">
        <f t="shared" si="107"/>
        <v>0</v>
      </c>
      <c r="BF557">
        <f t="shared" si="107"/>
        <v>0</v>
      </c>
      <c r="BG557">
        <f t="shared" si="107"/>
        <v>0</v>
      </c>
      <c r="BH557">
        <f t="shared" si="107"/>
        <v>0</v>
      </c>
      <c r="BI557">
        <f t="shared" si="107"/>
        <v>1</v>
      </c>
      <c r="BJ557">
        <f t="shared" si="107"/>
        <v>0</v>
      </c>
      <c r="BK557">
        <f t="shared" si="107"/>
        <v>0</v>
      </c>
      <c r="BL557">
        <f t="shared" si="107"/>
        <v>1</v>
      </c>
      <c r="BM557">
        <f t="shared" si="107"/>
        <v>0</v>
      </c>
      <c r="BN557">
        <f t="shared" si="107"/>
        <v>0</v>
      </c>
      <c r="BO557">
        <f t="shared" ref="BO557:CB572" si="110">IF(BO304&gt;0,1,0)</f>
        <v>1</v>
      </c>
      <c r="BP557">
        <f t="shared" si="110"/>
        <v>0</v>
      </c>
      <c r="BQ557">
        <f t="shared" si="110"/>
        <v>0</v>
      </c>
      <c r="BR557">
        <f t="shared" si="110"/>
        <v>0</v>
      </c>
      <c r="BS557">
        <f t="shared" si="110"/>
        <v>0</v>
      </c>
      <c r="BT557">
        <f t="shared" si="110"/>
        <v>0</v>
      </c>
      <c r="BU557">
        <f t="shared" si="110"/>
        <v>0</v>
      </c>
      <c r="BV557">
        <f t="shared" si="110"/>
        <v>0</v>
      </c>
      <c r="BW557">
        <f t="shared" si="110"/>
        <v>0</v>
      </c>
      <c r="BX557">
        <f t="shared" si="110"/>
        <v>1</v>
      </c>
      <c r="BY557">
        <f t="shared" si="110"/>
        <v>0</v>
      </c>
      <c r="BZ557">
        <f t="shared" si="110"/>
        <v>0</v>
      </c>
      <c r="CA557">
        <f t="shared" si="110"/>
        <v>0</v>
      </c>
      <c r="CB557">
        <f t="shared" si="110"/>
        <v>0</v>
      </c>
    </row>
    <row r="558" spans="2:80" x14ac:dyDescent="0.2">
      <c r="B558">
        <v>299</v>
      </c>
      <c r="C558">
        <f t="shared" si="102"/>
        <v>1</v>
      </c>
      <c r="D558">
        <f t="shared" si="109"/>
        <v>0</v>
      </c>
      <c r="E558">
        <f t="shared" si="109"/>
        <v>0</v>
      </c>
      <c r="F558">
        <f t="shared" si="109"/>
        <v>1</v>
      </c>
      <c r="G558">
        <f t="shared" si="109"/>
        <v>0</v>
      </c>
      <c r="H558">
        <f t="shared" si="109"/>
        <v>1</v>
      </c>
      <c r="I558">
        <f t="shared" si="109"/>
        <v>0</v>
      </c>
      <c r="J558">
        <f t="shared" si="109"/>
        <v>0</v>
      </c>
      <c r="K558">
        <f t="shared" si="109"/>
        <v>0</v>
      </c>
      <c r="L558">
        <f t="shared" si="109"/>
        <v>0</v>
      </c>
      <c r="M558">
        <f t="shared" si="109"/>
        <v>0</v>
      </c>
      <c r="N558">
        <f t="shared" si="109"/>
        <v>0</v>
      </c>
      <c r="O558">
        <f t="shared" si="109"/>
        <v>0</v>
      </c>
      <c r="P558">
        <f t="shared" si="109"/>
        <v>1</v>
      </c>
      <c r="Q558">
        <f t="shared" si="109"/>
        <v>1</v>
      </c>
      <c r="R558">
        <f t="shared" si="109"/>
        <v>1</v>
      </c>
      <c r="S558">
        <f t="shared" si="109"/>
        <v>0</v>
      </c>
      <c r="T558">
        <f t="shared" si="109"/>
        <v>0</v>
      </c>
      <c r="U558">
        <f t="shared" si="109"/>
        <v>0</v>
      </c>
      <c r="V558">
        <f t="shared" si="109"/>
        <v>0</v>
      </c>
      <c r="W558">
        <f t="shared" si="109"/>
        <v>0</v>
      </c>
      <c r="X558">
        <f t="shared" si="109"/>
        <v>0</v>
      </c>
      <c r="Y558">
        <f t="shared" si="109"/>
        <v>0</v>
      </c>
      <c r="Z558">
        <f t="shared" si="109"/>
        <v>0</v>
      </c>
      <c r="AA558">
        <f t="shared" si="109"/>
        <v>0</v>
      </c>
      <c r="AB558">
        <f t="shared" si="109"/>
        <v>1</v>
      </c>
      <c r="AC558">
        <f t="shared" si="109"/>
        <v>0</v>
      </c>
      <c r="AD558">
        <f t="shared" si="109"/>
        <v>0</v>
      </c>
      <c r="AE558">
        <f t="shared" si="109"/>
        <v>0</v>
      </c>
      <c r="AF558">
        <f t="shared" si="109"/>
        <v>0</v>
      </c>
      <c r="AG558">
        <f t="shared" si="109"/>
        <v>1</v>
      </c>
      <c r="AH558">
        <f t="shared" si="109"/>
        <v>0</v>
      </c>
      <c r="AI558">
        <f t="shared" si="109"/>
        <v>0</v>
      </c>
      <c r="AJ558">
        <f t="shared" si="109"/>
        <v>0</v>
      </c>
      <c r="AK558">
        <f t="shared" si="109"/>
        <v>0</v>
      </c>
      <c r="AL558">
        <f t="shared" si="109"/>
        <v>0</v>
      </c>
      <c r="AM558">
        <f t="shared" si="109"/>
        <v>1</v>
      </c>
      <c r="AN558">
        <f t="shared" si="109"/>
        <v>0</v>
      </c>
      <c r="AO558">
        <f t="shared" si="109"/>
        <v>0</v>
      </c>
      <c r="AP558">
        <f t="shared" si="109"/>
        <v>1</v>
      </c>
      <c r="AQ558">
        <f t="shared" si="109"/>
        <v>0</v>
      </c>
      <c r="AR558">
        <f t="shared" si="109"/>
        <v>0</v>
      </c>
      <c r="AS558">
        <f t="shared" si="109"/>
        <v>0</v>
      </c>
      <c r="AT558">
        <f t="shared" si="109"/>
        <v>0</v>
      </c>
      <c r="AU558">
        <f t="shared" si="109"/>
        <v>0</v>
      </c>
      <c r="AV558">
        <f t="shared" si="109"/>
        <v>0</v>
      </c>
      <c r="AW558">
        <f t="shared" si="109"/>
        <v>0</v>
      </c>
      <c r="AX558">
        <f t="shared" si="109"/>
        <v>0</v>
      </c>
      <c r="AY558">
        <f t="shared" si="109"/>
        <v>1</v>
      </c>
      <c r="AZ558">
        <f t="shared" si="109"/>
        <v>0</v>
      </c>
      <c r="BA558">
        <f t="shared" si="109"/>
        <v>0</v>
      </c>
      <c r="BB558">
        <f t="shared" si="109"/>
        <v>0</v>
      </c>
      <c r="BC558">
        <f t="shared" si="109"/>
        <v>0</v>
      </c>
      <c r="BD558">
        <f t="shared" si="109"/>
        <v>0</v>
      </c>
      <c r="BE558">
        <f t="shared" si="109"/>
        <v>0</v>
      </c>
      <c r="BF558">
        <f t="shared" si="109"/>
        <v>0</v>
      </c>
      <c r="BG558">
        <f t="shared" si="109"/>
        <v>0</v>
      </c>
      <c r="BH558">
        <f t="shared" si="109"/>
        <v>1</v>
      </c>
      <c r="BI558">
        <f t="shared" si="109"/>
        <v>0</v>
      </c>
      <c r="BJ558">
        <f t="shared" si="109"/>
        <v>0</v>
      </c>
      <c r="BK558">
        <f t="shared" si="109"/>
        <v>1</v>
      </c>
      <c r="BL558">
        <f t="shared" si="109"/>
        <v>1</v>
      </c>
      <c r="BM558">
        <f t="shared" si="109"/>
        <v>0</v>
      </c>
      <c r="BN558">
        <f t="shared" si="109"/>
        <v>0</v>
      </c>
      <c r="BO558">
        <f t="shared" si="109"/>
        <v>1</v>
      </c>
      <c r="BP558">
        <f t="shared" si="110"/>
        <v>1</v>
      </c>
      <c r="BQ558">
        <f t="shared" si="110"/>
        <v>0</v>
      </c>
      <c r="BR558">
        <f t="shared" si="110"/>
        <v>0</v>
      </c>
      <c r="BS558">
        <f t="shared" si="110"/>
        <v>0</v>
      </c>
      <c r="BT558">
        <f t="shared" si="110"/>
        <v>0</v>
      </c>
      <c r="BU558">
        <f t="shared" si="110"/>
        <v>1</v>
      </c>
      <c r="BV558">
        <f t="shared" si="110"/>
        <v>0</v>
      </c>
      <c r="BW558">
        <f t="shared" si="110"/>
        <v>0</v>
      </c>
      <c r="BX558">
        <f t="shared" si="110"/>
        <v>0</v>
      </c>
      <c r="BY558">
        <f t="shared" si="110"/>
        <v>0</v>
      </c>
      <c r="BZ558">
        <f t="shared" si="110"/>
        <v>0</v>
      </c>
      <c r="CA558">
        <f t="shared" si="110"/>
        <v>0</v>
      </c>
      <c r="CB558">
        <f t="shared" si="110"/>
        <v>0</v>
      </c>
    </row>
    <row r="559" spans="2:80" x14ac:dyDescent="0.2">
      <c r="B559">
        <v>300</v>
      </c>
      <c r="C559">
        <f t="shared" si="102"/>
        <v>1</v>
      </c>
      <c r="D559">
        <f t="shared" si="109"/>
        <v>0</v>
      </c>
      <c r="E559">
        <f t="shared" si="109"/>
        <v>0</v>
      </c>
      <c r="F559">
        <f t="shared" si="109"/>
        <v>1</v>
      </c>
      <c r="G559">
        <f t="shared" si="109"/>
        <v>1</v>
      </c>
      <c r="H559">
        <f t="shared" si="109"/>
        <v>1</v>
      </c>
      <c r="I559">
        <f t="shared" si="109"/>
        <v>0</v>
      </c>
      <c r="J559">
        <f t="shared" si="109"/>
        <v>0</v>
      </c>
      <c r="K559">
        <f t="shared" si="109"/>
        <v>0</v>
      </c>
      <c r="L559">
        <f t="shared" si="109"/>
        <v>0</v>
      </c>
      <c r="M559">
        <f t="shared" si="109"/>
        <v>0</v>
      </c>
      <c r="N559">
        <f t="shared" si="109"/>
        <v>0</v>
      </c>
      <c r="O559">
        <f t="shared" si="109"/>
        <v>0</v>
      </c>
      <c r="P559">
        <f t="shared" si="109"/>
        <v>0</v>
      </c>
      <c r="Q559">
        <f t="shared" si="109"/>
        <v>0</v>
      </c>
      <c r="R559">
        <f t="shared" si="109"/>
        <v>1</v>
      </c>
      <c r="S559">
        <f t="shared" si="109"/>
        <v>0</v>
      </c>
      <c r="T559">
        <f t="shared" si="109"/>
        <v>1</v>
      </c>
      <c r="U559">
        <f t="shared" si="109"/>
        <v>0</v>
      </c>
      <c r="V559">
        <f t="shared" si="109"/>
        <v>0</v>
      </c>
      <c r="W559">
        <f t="shared" si="109"/>
        <v>0</v>
      </c>
      <c r="X559">
        <f t="shared" si="109"/>
        <v>0</v>
      </c>
      <c r="Y559">
        <f t="shared" si="109"/>
        <v>0</v>
      </c>
      <c r="Z559">
        <f t="shared" si="109"/>
        <v>0</v>
      </c>
      <c r="AA559">
        <f t="shared" si="109"/>
        <v>0</v>
      </c>
      <c r="AB559">
        <f t="shared" si="109"/>
        <v>1</v>
      </c>
      <c r="AC559">
        <f t="shared" si="109"/>
        <v>0</v>
      </c>
      <c r="AD559">
        <f t="shared" si="109"/>
        <v>0</v>
      </c>
      <c r="AE559">
        <f t="shared" si="109"/>
        <v>0</v>
      </c>
      <c r="AF559">
        <f t="shared" si="109"/>
        <v>1</v>
      </c>
      <c r="AG559">
        <f t="shared" si="109"/>
        <v>0</v>
      </c>
      <c r="AH559">
        <f t="shared" si="109"/>
        <v>1</v>
      </c>
      <c r="AI559">
        <f t="shared" si="109"/>
        <v>0</v>
      </c>
      <c r="AJ559">
        <f t="shared" si="109"/>
        <v>0</v>
      </c>
      <c r="AK559">
        <f t="shared" si="109"/>
        <v>0</v>
      </c>
      <c r="AL559">
        <f t="shared" si="109"/>
        <v>0</v>
      </c>
      <c r="AM559">
        <f t="shared" si="109"/>
        <v>1</v>
      </c>
      <c r="AN559">
        <f t="shared" si="109"/>
        <v>0</v>
      </c>
      <c r="AO559">
        <f t="shared" si="109"/>
        <v>0</v>
      </c>
      <c r="AP559">
        <f t="shared" si="109"/>
        <v>0</v>
      </c>
      <c r="AQ559">
        <f t="shared" si="109"/>
        <v>0</v>
      </c>
      <c r="AR559">
        <f t="shared" si="109"/>
        <v>0</v>
      </c>
      <c r="AS559">
        <f t="shared" si="109"/>
        <v>0</v>
      </c>
      <c r="AT559">
        <f t="shared" si="109"/>
        <v>0</v>
      </c>
      <c r="AU559">
        <f t="shared" si="109"/>
        <v>0</v>
      </c>
      <c r="AV559">
        <f t="shared" si="109"/>
        <v>0</v>
      </c>
      <c r="AW559">
        <f t="shared" si="109"/>
        <v>0</v>
      </c>
      <c r="AX559">
        <f t="shared" si="109"/>
        <v>0</v>
      </c>
      <c r="AY559">
        <f t="shared" si="109"/>
        <v>1</v>
      </c>
      <c r="AZ559">
        <f t="shared" si="109"/>
        <v>0</v>
      </c>
      <c r="BA559">
        <f t="shared" si="109"/>
        <v>0</v>
      </c>
      <c r="BB559">
        <f t="shared" si="109"/>
        <v>0</v>
      </c>
      <c r="BC559">
        <f t="shared" si="109"/>
        <v>0</v>
      </c>
      <c r="BD559">
        <f t="shared" si="109"/>
        <v>0</v>
      </c>
      <c r="BE559">
        <f t="shared" si="109"/>
        <v>0</v>
      </c>
      <c r="BF559">
        <f t="shared" si="109"/>
        <v>1</v>
      </c>
      <c r="BG559">
        <f t="shared" si="109"/>
        <v>0</v>
      </c>
      <c r="BH559">
        <f t="shared" si="109"/>
        <v>0</v>
      </c>
      <c r="BI559">
        <f t="shared" si="109"/>
        <v>0</v>
      </c>
      <c r="BJ559">
        <f t="shared" si="109"/>
        <v>0</v>
      </c>
      <c r="BK559">
        <f t="shared" si="109"/>
        <v>0</v>
      </c>
      <c r="BL559">
        <f t="shared" si="109"/>
        <v>1</v>
      </c>
      <c r="BM559">
        <f t="shared" si="109"/>
        <v>1</v>
      </c>
      <c r="BN559">
        <f t="shared" si="109"/>
        <v>0</v>
      </c>
      <c r="BO559">
        <f t="shared" si="109"/>
        <v>1</v>
      </c>
      <c r="BP559">
        <f t="shared" si="110"/>
        <v>1</v>
      </c>
      <c r="BQ559">
        <f t="shared" si="110"/>
        <v>0</v>
      </c>
      <c r="BR559">
        <f t="shared" si="110"/>
        <v>1</v>
      </c>
      <c r="BS559">
        <f t="shared" si="110"/>
        <v>0</v>
      </c>
      <c r="BT559">
        <f t="shared" si="110"/>
        <v>1</v>
      </c>
      <c r="BU559">
        <f t="shared" si="110"/>
        <v>1</v>
      </c>
      <c r="BV559">
        <f t="shared" si="110"/>
        <v>0</v>
      </c>
      <c r="BW559">
        <f t="shared" si="110"/>
        <v>0</v>
      </c>
      <c r="BX559">
        <f t="shared" si="110"/>
        <v>0</v>
      </c>
      <c r="BY559">
        <f t="shared" si="110"/>
        <v>1</v>
      </c>
      <c r="BZ559">
        <f t="shared" si="110"/>
        <v>0</v>
      </c>
      <c r="CA559">
        <f t="shared" si="110"/>
        <v>0</v>
      </c>
      <c r="CB559">
        <f t="shared" si="110"/>
        <v>0</v>
      </c>
    </row>
    <row r="560" spans="2:80" x14ac:dyDescent="0.2">
      <c r="B560">
        <v>301</v>
      </c>
      <c r="C560">
        <f t="shared" si="102"/>
        <v>0</v>
      </c>
      <c r="D560">
        <f t="shared" si="109"/>
        <v>0</v>
      </c>
      <c r="E560">
        <f t="shared" si="109"/>
        <v>0</v>
      </c>
      <c r="F560">
        <f t="shared" si="109"/>
        <v>0</v>
      </c>
      <c r="G560">
        <f t="shared" si="109"/>
        <v>0</v>
      </c>
      <c r="H560">
        <f t="shared" si="109"/>
        <v>1</v>
      </c>
      <c r="I560">
        <f t="shared" si="109"/>
        <v>0</v>
      </c>
      <c r="J560">
        <f t="shared" si="109"/>
        <v>0</v>
      </c>
      <c r="K560">
        <f t="shared" si="109"/>
        <v>0</v>
      </c>
      <c r="L560">
        <f t="shared" si="109"/>
        <v>0</v>
      </c>
      <c r="M560">
        <f t="shared" si="109"/>
        <v>0</v>
      </c>
      <c r="N560">
        <f t="shared" si="109"/>
        <v>0</v>
      </c>
      <c r="O560">
        <f t="shared" si="109"/>
        <v>0</v>
      </c>
      <c r="P560">
        <f t="shared" si="109"/>
        <v>0</v>
      </c>
      <c r="Q560">
        <f t="shared" si="109"/>
        <v>1</v>
      </c>
      <c r="R560">
        <f t="shared" si="109"/>
        <v>1</v>
      </c>
      <c r="S560">
        <f t="shared" si="109"/>
        <v>0</v>
      </c>
      <c r="T560">
        <f t="shared" si="109"/>
        <v>1</v>
      </c>
      <c r="U560">
        <f t="shared" si="109"/>
        <v>0</v>
      </c>
      <c r="V560">
        <f t="shared" si="109"/>
        <v>0</v>
      </c>
      <c r="W560">
        <f t="shared" si="109"/>
        <v>0</v>
      </c>
      <c r="X560">
        <f t="shared" si="109"/>
        <v>1</v>
      </c>
      <c r="Y560">
        <f t="shared" si="109"/>
        <v>0</v>
      </c>
      <c r="Z560">
        <f t="shared" si="109"/>
        <v>0</v>
      </c>
      <c r="AA560">
        <f t="shared" si="109"/>
        <v>1</v>
      </c>
      <c r="AB560">
        <f t="shared" si="109"/>
        <v>1</v>
      </c>
      <c r="AC560">
        <f t="shared" si="109"/>
        <v>0</v>
      </c>
      <c r="AD560">
        <f t="shared" si="109"/>
        <v>0</v>
      </c>
      <c r="AE560">
        <f t="shared" si="109"/>
        <v>0</v>
      </c>
      <c r="AF560">
        <f t="shared" si="109"/>
        <v>0</v>
      </c>
      <c r="AG560">
        <f t="shared" si="109"/>
        <v>0</v>
      </c>
      <c r="AH560">
        <f t="shared" si="109"/>
        <v>0</v>
      </c>
      <c r="AI560">
        <f t="shared" si="109"/>
        <v>0</v>
      </c>
      <c r="AJ560">
        <f t="shared" si="109"/>
        <v>0</v>
      </c>
      <c r="AK560">
        <f t="shared" si="109"/>
        <v>1</v>
      </c>
      <c r="AL560">
        <f t="shared" si="109"/>
        <v>0</v>
      </c>
      <c r="AM560">
        <f t="shared" si="109"/>
        <v>0</v>
      </c>
      <c r="AN560">
        <f t="shared" si="109"/>
        <v>0</v>
      </c>
      <c r="AO560">
        <f t="shared" si="109"/>
        <v>0</v>
      </c>
      <c r="AP560">
        <f t="shared" si="109"/>
        <v>1</v>
      </c>
      <c r="AQ560">
        <f t="shared" si="109"/>
        <v>0</v>
      </c>
      <c r="AR560">
        <f t="shared" si="109"/>
        <v>0</v>
      </c>
      <c r="AS560">
        <f t="shared" si="109"/>
        <v>0</v>
      </c>
      <c r="AT560">
        <f t="shared" si="109"/>
        <v>0</v>
      </c>
      <c r="AU560">
        <f t="shared" si="109"/>
        <v>1</v>
      </c>
      <c r="AV560">
        <f t="shared" si="109"/>
        <v>0</v>
      </c>
      <c r="AW560">
        <f t="shared" si="109"/>
        <v>0</v>
      </c>
      <c r="AX560">
        <f t="shared" si="109"/>
        <v>0</v>
      </c>
      <c r="AY560">
        <f t="shared" si="109"/>
        <v>0</v>
      </c>
      <c r="AZ560">
        <f t="shared" si="109"/>
        <v>0</v>
      </c>
      <c r="BA560">
        <f t="shared" si="109"/>
        <v>0</v>
      </c>
      <c r="BB560">
        <f t="shared" si="109"/>
        <v>0</v>
      </c>
      <c r="BC560">
        <f t="shared" si="109"/>
        <v>0</v>
      </c>
      <c r="BD560">
        <f t="shared" si="109"/>
        <v>0</v>
      </c>
      <c r="BE560">
        <f t="shared" si="109"/>
        <v>0</v>
      </c>
      <c r="BF560">
        <f t="shared" si="109"/>
        <v>1</v>
      </c>
      <c r="BG560">
        <f t="shared" si="109"/>
        <v>0</v>
      </c>
      <c r="BH560">
        <f t="shared" si="109"/>
        <v>0</v>
      </c>
      <c r="BI560">
        <f t="shared" si="109"/>
        <v>0</v>
      </c>
      <c r="BJ560">
        <f t="shared" si="109"/>
        <v>0</v>
      </c>
      <c r="BK560">
        <f t="shared" si="109"/>
        <v>0</v>
      </c>
      <c r="BL560">
        <f t="shared" si="109"/>
        <v>1</v>
      </c>
      <c r="BM560">
        <f t="shared" si="109"/>
        <v>0</v>
      </c>
      <c r="BN560">
        <f t="shared" si="109"/>
        <v>0</v>
      </c>
      <c r="BO560">
        <f t="shared" si="109"/>
        <v>1</v>
      </c>
      <c r="BP560">
        <f t="shared" si="110"/>
        <v>1</v>
      </c>
      <c r="BQ560">
        <f t="shared" si="110"/>
        <v>0</v>
      </c>
      <c r="BR560">
        <f t="shared" si="110"/>
        <v>1</v>
      </c>
      <c r="BS560">
        <f t="shared" si="110"/>
        <v>0</v>
      </c>
      <c r="BT560">
        <f t="shared" si="110"/>
        <v>0</v>
      </c>
      <c r="BU560">
        <f t="shared" si="110"/>
        <v>1</v>
      </c>
      <c r="BV560">
        <f t="shared" si="110"/>
        <v>0</v>
      </c>
      <c r="BW560">
        <f t="shared" si="110"/>
        <v>0</v>
      </c>
      <c r="BX560">
        <f t="shared" si="110"/>
        <v>0</v>
      </c>
      <c r="BY560">
        <f t="shared" si="110"/>
        <v>0</v>
      </c>
      <c r="BZ560">
        <f t="shared" si="110"/>
        <v>0</v>
      </c>
      <c r="CA560">
        <f t="shared" si="110"/>
        <v>0</v>
      </c>
      <c r="CB560">
        <f t="shared" si="110"/>
        <v>0</v>
      </c>
    </row>
    <row r="561" spans="2:80" x14ac:dyDescent="0.2">
      <c r="B561">
        <v>302</v>
      </c>
      <c r="C561">
        <f t="shared" si="102"/>
        <v>0</v>
      </c>
      <c r="D561">
        <f t="shared" si="109"/>
        <v>0</v>
      </c>
      <c r="E561">
        <f t="shared" si="109"/>
        <v>0</v>
      </c>
      <c r="F561">
        <f t="shared" si="109"/>
        <v>1</v>
      </c>
      <c r="G561">
        <f t="shared" si="109"/>
        <v>0</v>
      </c>
      <c r="H561">
        <f t="shared" si="109"/>
        <v>1</v>
      </c>
      <c r="I561">
        <f t="shared" ref="D561:BO565" si="111">IF(I308&gt;0,1,0)</f>
        <v>0</v>
      </c>
      <c r="J561">
        <f t="shared" si="111"/>
        <v>0</v>
      </c>
      <c r="K561">
        <f t="shared" si="111"/>
        <v>0</v>
      </c>
      <c r="L561">
        <f t="shared" si="111"/>
        <v>0</v>
      </c>
      <c r="M561">
        <f t="shared" si="111"/>
        <v>0</v>
      </c>
      <c r="N561">
        <f t="shared" si="111"/>
        <v>0</v>
      </c>
      <c r="O561">
        <f t="shared" si="111"/>
        <v>0</v>
      </c>
      <c r="P561">
        <f t="shared" si="111"/>
        <v>0</v>
      </c>
      <c r="Q561">
        <f t="shared" si="111"/>
        <v>0</v>
      </c>
      <c r="R561">
        <f t="shared" si="111"/>
        <v>0</v>
      </c>
      <c r="S561">
        <f t="shared" si="109"/>
        <v>0</v>
      </c>
      <c r="T561">
        <f t="shared" si="109"/>
        <v>1</v>
      </c>
      <c r="U561">
        <f t="shared" si="109"/>
        <v>0</v>
      </c>
      <c r="V561">
        <f t="shared" si="109"/>
        <v>0</v>
      </c>
      <c r="W561">
        <f t="shared" si="109"/>
        <v>0</v>
      </c>
      <c r="X561">
        <f t="shared" si="109"/>
        <v>0</v>
      </c>
      <c r="Y561">
        <f t="shared" si="109"/>
        <v>0</v>
      </c>
      <c r="Z561">
        <f t="shared" si="109"/>
        <v>0</v>
      </c>
      <c r="AA561">
        <f t="shared" si="109"/>
        <v>1</v>
      </c>
      <c r="AB561">
        <f t="shared" si="109"/>
        <v>1</v>
      </c>
      <c r="AC561">
        <f t="shared" si="109"/>
        <v>1</v>
      </c>
      <c r="AD561">
        <f t="shared" si="109"/>
        <v>0</v>
      </c>
      <c r="AE561">
        <f t="shared" si="109"/>
        <v>0</v>
      </c>
      <c r="AF561">
        <f t="shared" si="109"/>
        <v>0</v>
      </c>
      <c r="AG561">
        <f t="shared" si="109"/>
        <v>1</v>
      </c>
      <c r="AH561">
        <f t="shared" si="109"/>
        <v>0</v>
      </c>
      <c r="AI561">
        <f t="shared" si="109"/>
        <v>0</v>
      </c>
      <c r="AJ561">
        <f t="shared" si="109"/>
        <v>0</v>
      </c>
      <c r="AK561">
        <f t="shared" si="109"/>
        <v>0</v>
      </c>
      <c r="AL561">
        <f t="shared" si="109"/>
        <v>0</v>
      </c>
      <c r="AM561">
        <f t="shared" si="109"/>
        <v>0</v>
      </c>
      <c r="AN561">
        <f t="shared" si="109"/>
        <v>0</v>
      </c>
      <c r="AO561">
        <f t="shared" si="109"/>
        <v>0</v>
      </c>
      <c r="AP561">
        <f t="shared" si="109"/>
        <v>0</v>
      </c>
      <c r="AQ561">
        <f t="shared" si="109"/>
        <v>0</v>
      </c>
      <c r="AR561">
        <f t="shared" si="109"/>
        <v>0</v>
      </c>
      <c r="AS561">
        <f t="shared" si="109"/>
        <v>0</v>
      </c>
      <c r="AT561">
        <f t="shared" si="109"/>
        <v>0</v>
      </c>
      <c r="AU561">
        <f t="shared" si="109"/>
        <v>0</v>
      </c>
      <c r="AV561">
        <f t="shared" si="109"/>
        <v>0</v>
      </c>
      <c r="AW561">
        <f t="shared" si="109"/>
        <v>0</v>
      </c>
      <c r="AX561">
        <f t="shared" si="109"/>
        <v>0</v>
      </c>
      <c r="AY561">
        <f t="shared" si="109"/>
        <v>1</v>
      </c>
      <c r="AZ561">
        <f t="shared" si="109"/>
        <v>0</v>
      </c>
      <c r="BA561">
        <f t="shared" si="109"/>
        <v>0</v>
      </c>
      <c r="BB561">
        <f t="shared" si="109"/>
        <v>0</v>
      </c>
      <c r="BC561">
        <f t="shared" si="109"/>
        <v>0</v>
      </c>
      <c r="BD561">
        <f t="shared" si="109"/>
        <v>1</v>
      </c>
      <c r="BE561">
        <f t="shared" si="109"/>
        <v>0</v>
      </c>
      <c r="BF561">
        <f t="shared" si="109"/>
        <v>1</v>
      </c>
      <c r="BG561">
        <f t="shared" si="109"/>
        <v>0</v>
      </c>
      <c r="BH561">
        <f t="shared" si="109"/>
        <v>1</v>
      </c>
      <c r="BI561">
        <f t="shared" si="109"/>
        <v>1</v>
      </c>
      <c r="BJ561">
        <f t="shared" si="109"/>
        <v>0</v>
      </c>
      <c r="BK561">
        <f t="shared" si="109"/>
        <v>0</v>
      </c>
      <c r="BL561">
        <f t="shared" si="109"/>
        <v>0</v>
      </c>
      <c r="BM561">
        <f t="shared" si="109"/>
        <v>0</v>
      </c>
      <c r="BN561">
        <f t="shared" si="109"/>
        <v>0</v>
      </c>
      <c r="BO561">
        <f t="shared" ref="BO561:BT564" si="112">IF(BO308&gt;0,1,0)</f>
        <v>1</v>
      </c>
      <c r="BP561">
        <f t="shared" si="112"/>
        <v>1</v>
      </c>
      <c r="BQ561">
        <f t="shared" si="112"/>
        <v>0</v>
      </c>
      <c r="BR561">
        <f t="shared" si="112"/>
        <v>1</v>
      </c>
      <c r="BS561">
        <f t="shared" si="112"/>
        <v>0</v>
      </c>
      <c r="BT561">
        <f t="shared" si="112"/>
        <v>0</v>
      </c>
      <c r="BU561">
        <f t="shared" si="110"/>
        <v>0</v>
      </c>
      <c r="BV561">
        <f t="shared" si="110"/>
        <v>0</v>
      </c>
      <c r="BW561">
        <f t="shared" si="110"/>
        <v>0</v>
      </c>
      <c r="BX561">
        <f t="shared" si="110"/>
        <v>0</v>
      </c>
      <c r="BY561">
        <f t="shared" si="110"/>
        <v>0</v>
      </c>
      <c r="BZ561">
        <f t="shared" si="110"/>
        <v>0</v>
      </c>
      <c r="CA561">
        <f t="shared" si="110"/>
        <v>0</v>
      </c>
      <c r="CB561">
        <f t="shared" si="110"/>
        <v>0</v>
      </c>
    </row>
    <row r="562" spans="2:80" x14ac:dyDescent="0.2">
      <c r="B562">
        <v>303</v>
      </c>
      <c r="C562">
        <f t="shared" si="102"/>
        <v>0</v>
      </c>
      <c r="D562">
        <f t="shared" si="111"/>
        <v>0</v>
      </c>
      <c r="E562">
        <f t="shared" si="111"/>
        <v>0</v>
      </c>
      <c r="F562">
        <f t="shared" si="111"/>
        <v>0</v>
      </c>
      <c r="G562">
        <f t="shared" si="111"/>
        <v>0</v>
      </c>
      <c r="H562">
        <f t="shared" si="111"/>
        <v>1</v>
      </c>
      <c r="I562">
        <f t="shared" si="111"/>
        <v>0</v>
      </c>
      <c r="J562">
        <f t="shared" si="111"/>
        <v>0</v>
      </c>
      <c r="K562">
        <f t="shared" si="111"/>
        <v>0</v>
      </c>
      <c r="L562">
        <f t="shared" si="111"/>
        <v>0</v>
      </c>
      <c r="M562">
        <f t="shared" si="111"/>
        <v>0</v>
      </c>
      <c r="N562">
        <f t="shared" si="111"/>
        <v>0</v>
      </c>
      <c r="O562">
        <f t="shared" si="111"/>
        <v>0</v>
      </c>
      <c r="P562">
        <f t="shared" si="111"/>
        <v>0</v>
      </c>
      <c r="Q562">
        <f t="shared" si="111"/>
        <v>1</v>
      </c>
      <c r="R562">
        <f t="shared" si="111"/>
        <v>0</v>
      </c>
      <c r="S562">
        <f t="shared" si="111"/>
        <v>0</v>
      </c>
      <c r="T562">
        <f t="shared" si="111"/>
        <v>0</v>
      </c>
      <c r="U562">
        <f t="shared" si="111"/>
        <v>0</v>
      </c>
      <c r="V562">
        <f t="shared" si="111"/>
        <v>1</v>
      </c>
      <c r="W562">
        <f t="shared" si="111"/>
        <v>0</v>
      </c>
      <c r="X562">
        <f t="shared" si="111"/>
        <v>1</v>
      </c>
      <c r="Y562">
        <f t="shared" si="111"/>
        <v>0</v>
      </c>
      <c r="Z562">
        <f t="shared" si="111"/>
        <v>1</v>
      </c>
      <c r="AA562">
        <f t="shared" si="111"/>
        <v>0</v>
      </c>
      <c r="AB562">
        <f t="shared" si="111"/>
        <v>0</v>
      </c>
      <c r="AC562">
        <f t="shared" si="111"/>
        <v>0</v>
      </c>
      <c r="AD562">
        <f t="shared" si="111"/>
        <v>0</v>
      </c>
      <c r="AE562">
        <f t="shared" si="111"/>
        <v>0</v>
      </c>
      <c r="AF562">
        <f t="shared" si="111"/>
        <v>0</v>
      </c>
      <c r="AG562">
        <f t="shared" si="111"/>
        <v>0</v>
      </c>
      <c r="AH562">
        <f t="shared" si="111"/>
        <v>0</v>
      </c>
      <c r="AI562">
        <f t="shared" si="111"/>
        <v>1</v>
      </c>
      <c r="AJ562">
        <f t="shared" si="111"/>
        <v>0</v>
      </c>
      <c r="AK562">
        <f t="shared" si="111"/>
        <v>1</v>
      </c>
      <c r="AL562">
        <f t="shared" si="111"/>
        <v>0</v>
      </c>
      <c r="AM562">
        <f t="shared" si="111"/>
        <v>1</v>
      </c>
      <c r="AN562">
        <f t="shared" si="111"/>
        <v>0</v>
      </c>
      <c r="AO562">
        <f t="shared" si="111"/>
        <v>0</v>
      </c>
      <c r="AP562">
        <f t="shared" si="111"/>
        <v>1</v>
      </c>
      <c r="AQ562">
        <f t="shared" si="111"/>
        <v>0</v>
      </c>
      <c r="AR562">
        <f t="shared" si="111"/>
        <v>0</v>
      </c>
      <c r="AS562">
        <f t="shared" si="111"/>
        <v>0</v>
      </c>
      <c r="AT562">
        <f t="shared" si="111"/>
        <v>0</v>
      </c>
      <c r="AU562">
        <f t="shared" si="111"/>
        <v>0</v>
      </c>
      <c r="AV562">
        <f t="shared" si="111"/>
        <v>0</v>
      </c>
      <c r="AW562">
        <f t="shared" si="111"/>
        <v>0</v>
      </c>
      <c r="AX562">
        <f t="shared" si="111"/>
        <v>0</v>
      </c>
      <c r="AY562">
        <f t="shared" si="111"/>
        <v>0</v>
      </c>
      <c r="AZ562">
        <f t="shared" si="111"/>
        <v>0</v>
      </c>
      <c r="BA562">
        <f t="shared" si="111"/>
        <v>1</v>
      </c>
      <c r="BB562">
        <f t="shared" si="111"/>
        <v>0</v>
      </c>
      <c r="BC562">
        <f t="shared" si="111"/>
        <v>0</v>
      </c>
      <c r="BD562">
        <f t="shared" si="111"/>
        <v>0</v>
      </c>
      <c r="BE562">
        <f t="shared" si="111"/>
        <v>1</v>
      </c>
      <c r="BF562">
        <f t="shared" si="111"/>
        <v>0</v>
      </c>
      <c r="BG562">
        <f t="shared" si="111"/>
        <v>0</v>
      </c>
      <c r="BH562">
        <f t="shared" si="111"/>
        <v>1</v>
      </c>
      <c r="BI562">
        <f t="shared" si="111"/>
        <v>1</v>
      </c>
      <c r="BJ562">
        <f t="shared" si="111"/>
        <v>0</v>
      </c>
      <c r="BK562">
        <f t="shared" si="111"/>
        <v>0</v>
      </c>
      <c r="BL562">
        <f t="shared" si="111"/>
        <v>0</v>
      </c>
      <c r="BM562">
        <f t="shared" si="111"/>
        <v>0</v>
      </c>
      <c r="BN562">
        <f t="shared" si="111"/>
        <v>0</v>
      </c>
      <c r="BO562">
        <f t="shared" si="111"/>
        <v>1</v>
      </c>
      <c r="BP562">
        <f t="shared" si="112"/>
        <v>0</v>
      </c>
      <c r="BQ562">
        <f t="shared" si="112"/>
        <v>0</v>
      </c>
      <c r="BR562">
        <f t="shared" si="112"/>
        <v>0</v>
      </c>
      <c r="BS562">
        <f t="shared" si="112"/>
        <v>0</v>
      </c>
      <c r="BT562">
        <f t="shared" si="112"/>
        <v>1</v>
      </c>
      <c r="BU562">
        <f t="shared" si="110"/>
        <v>0</v>
      </c>
      <c r="BV562">
        <f t="shared" si="110"/>
        <v>0</v>
      </c>
      <c r="BW562">
        <f t="shared" si="110"/>
        <v>0</v>
      </c>
      <c r="BX562">
        <f t="shared" si="110"/>
        <v>1</v>
      </c>
      <c r="BY562">
        <f t="shared" si="110"/>
        <v>0</v>
      </c>
      <c r="BZ562">
        <f t="shared" si="110"/>
        <v>0</v>
      </c>
      <c r="CA562">
        <f t="shared" si="110"/>
        <v>0</v>
      </c>
      <c r="CB562">
        <f t="shared" si="110"/>
        <v>0</v>
      </c>
    </row>
    <row r="563" spans="2:80" x14ac:dyDescent="0.2">
      <c r="B563">
        <v>304</v>
      </c>
      <c r="C563">
        <f t="shared" si="102"/>
        <v>0</v>
      </c>
      <c r="D563">
        <f t="shared" si="111"/>
        <v>0</v>
      </c>
      <c r="E563">
        <f t="shared" si="111"/>
        <v>0</v>
      </c>
      <c r="F563">
        <f t="shared" si="111"/>
        <v>0</v>
      </c>
      <c r="G563">
        <f t="shared" si="111"/>
        <v>0</v>
      </c>
      <c r="H563">
        <f t="shared" si="111"/>
        <v>0</v>
      </c>
      <c r="I563">
        <f t="shared" si="111"/>
        <v>0</v>
      </c>
      <c r="J563">
        <f t="shared" si="111"/>
        <v>0</v>
      </c>
      <c r="K563">
        <f t="shared" si="111"/>
        <v>0</v>
      </c>
      <c r="L563">
        <f t="shared" si="111"/>
        <v>0</v>
      </c>
      <c r="M563">
        <f t="shared" si="111"/>
        <v>0</v>
      </c>
      <c r="N563">
        <f t="shared" si="111"/>
        <v>0</v>
      </c>
      <c r="O563">
        <f t="shared" si="111"/>
        <v>0</v>
      </c>
      <c r="P563">
        <f t="shared" si="111"/>
        <v>0</v>
      </c>
      <c r="Q563">
        <f t="shared" si="111"/>
        <v>0</v>
      </c>
      <c r="R563">
        <f t="shared" si="111"/>
        <v>0</v>
      </c>
      <c r="S563">
        <f t="shared" si="111"/>
        <v>0</v>
      </c>
      <c r="T563">
        <f t="shared" si="111"/>
        <v>0</v>
      </c>
      <c r="U563">
        <f t="shared" si="111"/>
        <v>0</v>
      </c>
      <c r="V563">
        <f t="shared" si="111"/>
        <v>1</v>
      </c>
      <c r="W563">
        <f t="shared" si="111"/>
        <v>0</v>
      </c>
      <c r="X563">
        <f t="shared" si="111"/>
        <v>1</v>
      </c>
      <c r="Y563">
        <f t="shared" si="111"/>
        <v>0</v>
      </c>
      <c r="Z563">
        <f t="shared" si="111"/>
        <v>1</v>
      </c>
      <c r="AA563">
        <f t="shared" si="111"/>
        <v>0</v>
      </c>
      <c r="AB563">
        <f t="shared" si="111"/>
        <v>0</v>
      </c>
      <c r="AC563">
        <f t="shared" si="111"/>
        <v>1</v>
      </c>
      <c r="AD563">
        <f t="shared" si="111"/>
        <v>0</v>
      </c>
      <c r="AE563">
        <f t="shared" si="111"/>
        <v>0</v>
      </c>
      <c r="AF563">
        <f t="shared" si="111"/>
        <v>0</v>
      </c>
      <c r="AG563">
        <f t="shared" si="111"/>
        <v>0</v>
      </c>
      <c r="AH563">
        <f t="shared" si="111"/>
        <v>0</v>
      </c>
      <c r="AI563">
        <f t="shared" si="111"/>
        <v>0</v>
      </c>
      <c r="AJ563">
        <f t="shared" si="111"/>
        <v>0</v>
      </c>
      <c r="AK563">
        <f t="shared" si="111"/>
        <v>0</v>
      </c>
      <c r="AL563">
        <f t="shared" si="111"/>
        <v>0</v>
      </c>
      <c r="AM563">
        <f t="shared" si="111"/>
        <v>1</v>
      </c>
      <c r="AN563">
        <f t="shared" si="111"/>
        <v>0</v>
      </c>
      <c r="AO563">
        <f t="shared" si="111"/>
        <v>0</v>
      </c>
      <c r="AP563">
        <f t="shared" si="111"/>
        <v>0</v>
      </c>
      <c r="AQ563">
        <f t="shared" si="111"/>
        <v>0</v>
      </c>
      <c r="AR563">
        <f t="shared" si="111"/>
        <v>0</v>
      </c>
      <c r="AS563">
        <f t="shared" si="111"/>
        <v>0</v>
      </c>
      <c r="AT563">
        <f t="shared" si="111"/>
        <v>1</v>
      </c>
      <c r="AU563">
        <f t="shared" si="111"/>
        <v>1</v>
      </c>
      <c r="AV563">
        <f t="shared" si="111"/>
        <v>0</v>
      </c>
      <c r="AW563">
        <f t="shared" si="111"/>
        <v>0</v>
      </c>
      <c r="AX563">
        <f t="shared" si="111"/>
        <v>0</v>
      </c>
      <c r="AY563">
        <f t="shared" si="111"/>
        <v>0</v>
      </c>
      <c r="AZ563">
        <f t="shared" si="111"/>
        <v>0</v>
      </c>
      <c r="BA563">
        <f t="shared" si="111"/>
        <v>0</v>
      </c>
      <c r="BB563">
        <f t="shared" si="111"/>
        <v>0</v>
      </c>
      <c r="BC563">
        <f t="shared" si="111"/>
        <v>0</v>
      </c>
      <c r="BD563">
        <f t="shared" si="111"/>
        <v>1</v>
      </c>
      <c r="BE563">
        <f t="shared" si="111"/>
        <v>0</v>
      </c>
      <c r="BF563">
        <f t="shared" si="111"/>
        <v>1</v>
      </c>
      <c r="BG563">
        <f t="shared" si="111"/>
        <v>0</v>
      </c>
      <c r="BH563">
        <f t="shared" si="111"/>
        <v>0</v>
      </c>
      <c r="BI563">
        <f t="shared" si="111"/>
        <v>1</v>
      </c>
      <c r="BJ563">
        <f t="shared" si="111"/>
        <v>0</v>
      </c>
      <c r="BK563">
        <f t="shared" si="111"/>
        <v>0</v>
      </c>
      <c r="BL563">
        <f t="shared" si="111"/>
        <v>0</v>
      </c>
      <c r="BM563">
        <f t="shared" si="111"/>
        <v>0</v>
      </c>
      <c r="BN563">
        <f t="shared" si="111"/>
        <v>0</v>
      </c>
      <c r="BO563">
        <f t="shared" si="111"/>
        <v>1</v>
      </c>
      <c r="BP563">
        <f t="shared" si="112"/>
        <v>0</v>
      </c>
      <c r="BQ563">
        <f t="shared" si="112"/>
        <v>0</v>
      </c>
      <c r="BR563">
        <f t="shared" si="112"/>
        <v>0</v>
      </c>
      <c r="BS563">
        <f t="shared" si="112"/>
        <v>0</v>
      </c>
      <c r="BT563">
        <f t="shared" si="112"/>
        <v>1</v>
      </c>
      <c r="BU563">
        <f t="shared" si="110"/>
        <v>0</v>
      </c>
      <c r="BV563">
        <f t="shared" si="110"/>
        <v>0</v>
      </c>
      <c r="BW563">
        <f t="shared" si="110"/>
        <v>0</v>
      </c>
      <c r="BX563">
        <f t="shared" si="110"/>
        <v>0</v>
      </c>
      <c r="BY563">
        <f t="shared" si="110"/>
        <v>0</v>
      </c>
      <c r="BZ563">
        <f t="shared" si="110"/>
        <v>0</v>
      </c>
      <c r="CA563">
        <f t="shared" si="110"/>
        <v>0</v>
      </c>
      <c r="CB563">
        <f t="shared" si="110"/>
        <v>0</v>
      </c>
    </row>
    <row r="564" spans="2:80" x14ac:dyDescent="0.2">
      <c r="B564">
        <v>305</v>
      </c>
      <c r="C564">
        <f t="shared" si="102"/>
        <v>0</v>
      </c>
      <c r="D564">
        <f t="shared" si="111"/>
        <v>0</v>
      </c>
      <c r="E564">
        <f t="shared" si="111"/>
        <v>0</v>
      </c>
      <c r="F564">
        <f t="shared" si="111"/>
        <v>0</v>
      </c>
      <c r="G564">
        <f t="shared" si="111"/>
        <v>0</v>
      </c>
      <c r="H564">
        <f t="shared" si="111"/>
        <v>0</v>
      </c>
      <c r="I564">
        <f t="shared" si="111"/>
        <v>0</v>
      </c>
      <c r="J564">
        <f t="shared" si="111"/>
        <v>0</v>
      </c>
      <c r="K564">
        <f t="shared" si="111"/>
        <v>0</v>
      </c>
      <c r="L564">
        <f t="shared" si="111"/>
        <v>0</v>
      </c>
      <c r="M564">
        <f t="shared" si="111"/>
        <v>0</v>
      </c>
      <c r="N564">
        <f t="shared" si="111"/>
        <v>0</v>
      </c>
      <c r="O564">
        <f t="shared" si="111"/>
        <v>0</v>
      </c>
      <c r="P564">
        <f t="shared" si="111"/>
        <v>0</v>
      </c>
      <c r="Q564">
        <f t="shared" si="111"/>
        <v>0</v>
      </c>
      <c r="R564">
        <f t="shared" si="111"/>
        <v>0</v>
      </c>
      <c r="S564">
        <f t="shared" si="111"/>
        <v>0</v>
      </c>
      <c r="T564">
        <f t="shared" si="111"/>
        <v>0</v>
      </c>
      <c r="U564">
        <f t="shared" si="111"/>
        <v>0</v>
      </c>
      <c r="V564">
        <f t="shared" si="111"/>
        <v>0</v>
      </c>
      <c r="W564">
        <f t="shared" si="111"/>
        <v>0</v>
      </c>
      <c r="X564">
        <f t="shared" si="111"/>
        <v>1</v>
      </c>
      <c r="Y564">
        <f t="shared" si="111"/>
        <v>0</v>
      </c>
      <c r="Z564">
        <f t="shared" si="111"/>
        <v>1</v>
      </c>
      <c r="AA564">
        <f t="shared" si="111"/>
        <v>0</v>
      </c>
      <c r="AB564">
        <f t="shared" si="111"/>
        <v>0</v>
      </c>
      <c r="AC564">
        <f t="shared" si="111"/>
        <v>1</v>
      </c>
      <c r="AD564">
        <f t="shared" si="111"/>
        <v>0</v>
      </c>
      <c r="AE564">
        <f t="shared" si="111"/>
        <v>0</v>
      </c>
      <c r="AF564">
        <f t="shared" si="111"/>
        <v>0</v>
      </c>
      <c r="AG564">
        <f t="shared" si="111"/>
        <v>0</v>
      </c>
      <c r="AH564">
        <f t="shared" si="111"/>
        <v>0</v>
      </c>
      <c r="AI564">
        <f t="shared" si="111"/>
        <v>0</v>
      </c>
      <c r="AJ564">
        <f t="shared" si="111"/>
        <v>0</v>
      </c>
      <c r="AK564">
        <f t="shared" si="111"/>
        <v>0</v>
      </c>
      <c r="AL564">
        <f t="shared" si="111"/>
        <v>0</v>
      </c>
      <c r="AM564">
        <f t="shared" si="111"/>
        <v>1</v>
      </c>
      <c r="AN564">
        <f t="shared" si="111"/>
        <v>0</v>
      </c>
      <c r="AO564">
        <f t="shared" si="111"/>
        <v>0</v>
      </c>
      <c r="AP564">
        <f t="shared" si="111"/>
        <v>1</v>
      </c>
      <c r="AQ564">
        <f t="shared" si="111"/>
        <v>0</v>
      </c>
      <c r="AR564">
        <f t="shared" si="111"/>
        <v>0</v>
      </c>
      <c r="AS564">
        <f t="shared" si="111"/>
        <v>0</v>
      </c>
      <c r="AT564">
        <f t="shared" si="111"/>
        <v>1</v>
      </c>
      <c r="AU564">
        <f t="shared" si="111"/>
        <v>1</v>
      </c>
      <c r="AV564">
        <f t="shared" si="111"/>
        <v>0</v>
      </c>
      <c r="AW564">
        <f t="shared" si="111"/>
        <v>0</v>
      </c>
      <c r="AX564">
        <f t="shared" si="111"/>
        <v>0</v>
      </c>
      <c r="AY564">
        <f t="shared" si="111"/>
        <v>0</v>
      </c>
      <c r="AZ564">
        <f t="shared" si="111"/>
        <v>0</v>
      </c>
      <c r="BA564">
        <f t="shared" si="111"/>
        <v>1</v>
      </c>
      <c r="BB564">
        <f t="shared" si="111"/>
        <v>0</v>
      </c>
      <c r="BC564">
        <f t="shared" si="111"/>
        <v>0</v>
      </c>
      <c r="BD564">
        <f t="shared" si="111"/>
        <v>0</v>
      </c>
      <c r="BE564">
        <f t="shared" si="111"/>
        <v>0</v>
      </c>
      <c r="BF564">
        <f t="shared" si="111"/>
        <v>1</v>
      </c>
      <c r="BG564">
        <f t="shared" si="111"/>
        <v>0</v>
      </c>
      <c r="BH564">
        <f t="shared" si="111"/>
        <v>0</v>
      </c>
      <c r="BI564">
        <f t="shared" si="111"/>
        <v>0</v>
      </c>
      <c r="BJ564">
        <f t="shared" si="111"/>
        <v>0</v>
      </c>
      <c r="BK564">
        <f t="shared" si="111"/>
        <v>0</v>
      </c>
      <c r="BL564">
        <f t="shared" si="111"/>
        <v>0</v>
      </c>
      <c r="BM564">
        <f t="shared" si="111"/>
        <v>0</v>
      </c>
      <c r="BN564">
        <f t="shared" si="111"/>
        <v>0</v>
      </c>
      <c r="BO564">
        <f t="shared" si="111"/>
        <v>1</v>
      </c>
      <c r="BP564">
        <f t="shared" si="112"/>
        <v>0</v>
      </c>
      <c r="BQ564">
        <f t="shared" si="112"/>
        <v>0</v>
      </c>
      <c r="BR564">
        <f t="shared" si="112"/>
        <v>0</v>
      </c>
      <c r="BS564">
        <f t="shared" si="112"/>
        <v>0</v>
      </c>
      <c r="BT564">
        <f t="shared" si="112"/>
        <v>1</v>
      </c>
      <c r="BU564">
        <f t="shared" si="110"/>
        <v>0</v>
      </c>
      <c r="BV564">
        <f t="shared" si="110"/>
        <v>0</v>
      </c>
      <c r="BW564">
        <f t="shared" si="110"/>
        <v>0</v>
      </c>
      <c r="BX564">
        <f t="shared" si="110"/>
        <v>0</v>
      </c>
      <c r="BY564">
        <f t="shared" si="110"/>
        <v>0</v>
      </c>
      <c r="BZ564">
        <f t="shared" si="110"/>
        <v>0</v>
      </c>
      <c r="CA564">
        <f t="shared" si="110"/>
        <v>0</v>
      </c>
      <c r="CB564">
        <f t="shared" si="110"/>
        <v>0</v>
      </c>
    </row>
    <row r="565" spans="2:80" x14ac:dyDescent="0.2">
      <c r="B565">
        <v>306</v>
      </c>
      <c r="C565">
        <f t="shared" si="102"/>
        <v>0</v>
      </c>
      <c r="D565">
        <f t="shared" si="111"/>
        <v>0</v>
      </c>
      <c r="E565">
        <f t="shared" si="111"/>
        <v>0</v>
      </c>
      <c r="F565">
        <f t="shared" si="111"/>
        <v>0</v>
      </c>
      <c r="G565">
        <f t="shared" si="111"/>
        <v>0</v>
      </c>
      <c r="H565">
        <f t="shared" si="111"/>
        <v>1</v>
      </c>
      <c r="I565">
        <f t="shared" ref="D565:BO569" si="113">IF(I312&gt;0,1,0)</f>
        <v>0</v>
      </c>
      <c r="J565">
        <f t="shared" si="113"/>
        <v>0</v>
      </c>
      <c r="K565">
        <f t="shared" si="113"/>
        <v>0</v>
      </c>
      <c r="L565">
        <f t="shared" si="113"/>
        <v>0</v>
      </c>
      <c r="M565">
        <f t="shared" si="113"/>
        <v>0</v>
      </c>
      <c r="N565">
        <f t="shared" si="113"/>
        <v>0</v>
      </c>
      <c r="O565">
        <f t="shared" si="113"/>
        <v>0</v>
      </c>
      <c r="P565">
        <f t="shared" si="113"/>
        <v>0</v>
      </c>
      <c r="Q565">
        <f t="shared" si="113"/>
        <v>1</v>
      </c>
      <c r="R565">
        <f t="shared" si="113"/>
        <v>0</v>
      </c>
      <c r="S565">
        <f t="shared" si="111"/>
        <v>0</v>
      </c>
      <c r="T565">
        <f t="shared" si="111"/>
        <v>0</v>
      </c>
      <c r="U565">
        <f t="shared" si="111"/>
        <v>0</v>
      </c>
      <c r="V565">
        <f t="shared" si="111"/>
        <v>0</v>
      </c>
      <c r="W565">
        <f t="shared" si="111"/>
        <v>0</v>
      </c>
      <c r="X565">
        <f t="shared" si="111"/>
        <v>1</v>
      </c>
      <c r="Y565">
        <f t="shared" si="111"/>
        <v>0</v>
      </c>
      <c r="Z565">
        <f t="shared" si="111"/>
        <v>1</v>
      </c>
      <c r="AA565">
        <f t="shared" si="111"/>
        <v>0</v>
      </c>
      <c r="AB565">
        <f t="shared" si="111"/>
        <v>1</v>
      </c>
      <c r="AC565">
        <f t="shared" si="111"/>
        <v>1</v>
      </c>
      <c r="AD565">
        <f t="shared" si="111"/>
        <v>0</v>
      </c>
      <c r="AE565">
        <f t="shared" si="111"/>
        <v>0</v>
      </c>
      <c r="AF565">
        <f t="shared" si="111"/>
        <v>0</v>
      </c>
      <c r="AG565">
        <f t="shared" si="111"/>
        <v>0</v>
      </c>
      <c r="AH565">
        <f t="shared" si="111"/>
        <v>0</v>
      </c>
      <c r="AI565">
        <f t="shared" si="111"/>
        <v>0</v>
      </c>
      <c r="AJ565">
        <f t="shared" si="111"/>
        <v>0</v>
      </c>
      <c r="AK565">
        <f t="shared" si="111"/>
        <v>0</v>
      </c>
      <c r="AL565">
        <f t="shared" si="111"/>
        <v>0</v>
      </c>
      <c r="AM565">
        <f t="shared" si="111"/>
        <v>1</v>
      </c>
      <c r="AN565">
        <f t="shared" si="111"/>
        <v>0</v>
      </c>
      <c r="AO565">
        <f t="shared" si="111"/>
        <v>0</v>
      </c>
      <c r="AP565">
        <f t="shared" si="111"/>
        <v>1</v>
      </c>
      <c r="AQ565">
        <f t="shared" si="111"/>
        <v>0</v>
      </c>
      <c r="AR565">
        <f t="shared" si="111"/>
        <v>0</v>
      </c>
      <c r="AS565">
        <f t="shared" si="111"/>
        <v>0</v>
      </c>
      <c r="AT565">
        <f t="shared" si="111"/>
        <v>1</v>
      </c>
      <c r="AU565">
        <f t="shared" si="111"/>
        <v>1</v>
      </c>
      <c r="AV565">
        <f t="shared" si="111"/>
        <v>0</v>
      </c>
      <c r="AW565">
        <f t="shared" si="111"/>
        <v>0</v>
      </c>
      <c r="AX565">
        <f t="shared" si="111"/>
        <v>0</v>
      </c>
      <c r="AY565">
        <f t="shared" si="111"/>
        <v>0</v>
      </c>
      <c r="AZ565">
        <f t="shared" si="111"/>
        <v>0</v>
      </c>
      <c r="BA565">
        <f t="shared" si="111"/>
        <v>0</v>
      </c>
      <c r="BB565">
        <f t="shared" si="111"/>
        <v>1</v>
      </c>
      <c r="BC565">
        <f t="shared" si="111"/>
        <v>0</v>
      </c>
      <c r="BD565">
        <f t="shared" si="111"/>
        <v>0</v>
      </c>
      <c r="BE565">
        <f t="shared" si="111"/>
        <v>0</v>
      </c>
      <c r="BF565">
        <f t="shared" si="111"/>
        <v>0</v>
      </c>
      <c r="BG565">
        <f t="shared" si="111"/>
        <v>0</v>
      </c>
      <c r="BH565">
        <f t="shared" si="111"/>
        <v>0</v>
      </c>
      <c r="BI565">
        <f t="shared" si="111"/>
        <v>0</v>
      </c>
      <c r="BJ565">
        <f t="shared" si="111"/>
        <v>0</v>
      </c>
      <c r="BK565">
        <f t="shared" si="111"/>
        <v>0</v>
      </c>
      <c r="BL565">
        <f t="shared" si="111"/>
        <v>0</v>
      </c>
      <c r="BM565">
        <f t="shared" si="111"/>
        <v>0</v>
      </c>
      <c r="BN565">
        <f t="shared" si="111"/>
        <v>0</v>
      </c>
      <c r="BO565">
        <f t="shared" ref="BO565:BT568" si="114">IF(BO312&gt;0,1,0)</f>
        <v>1</v>
      </c>
      <c r="BP565">
        <f t="shared" si="114"/>
        <v>0</v>
      </c>
      <c r="BQ565">
        <f t="shared" si="114"/>
        <v>0</v>
      </c>
      <c r="BR565">
        <f t="shared" si="114"/>
        <v>0</v>
      </c>
      <c r="BS565">
        <f t="shared" si="114"/>
        <v>0</v>
      </c>
      <c r="BT565">
        <f t="shared" si="114"/>
        <v>1</v>
      </c>
      <c r="BU565">
        <f t="shared" si="110"/>
        <v>0</v>
      </c>
      <c r="BV565">
        <f t="shared" si="110"/>
        <v>0</v>
      </c>
      <c r="BW565">
        <f t="shared" si="110"/>
        <v>0</v>
      </c>
      <c r="BX565">
        <f t="shared" si="110"/>
        <v>0</v>
      </c>
      <c r="BY565">
        <f t="shared" si="110"/>
        <v>0</v>
      </c>
      <c r="BZ565">
        <f t="shared" si="110"/>
        <v>0</v>
      </c>
      <c r="CA565">
        <f t="shared" si="110"/>
        <v>0</v>
      </c>
      <c r="CB565">
        <f t="shared" si="110"/>
        <v>0</v>
      </c>
    </row>
    <row r="566" spans="2:80" x14ac:dyDescent="0.2">
      <c r="B566">
        <v>307</v>
      </c>
      <c r="C566">
        <f t="shared" si="102"/>
        <v>1</v>
      </c>
      <c r="D566">
        <f t="shared" si="113"/>
        <v>0</v>
      </c>
      <c r="E566">
        <f t="shared" si="113"/>
        <v>0</v>
      </c>
      <c r="F566">
        <f t="shared" si="113"/>
        <v>1</v>
      </c>
      <c r="G566">
        <f t="shared" si="113"/>
        <v>0</v>
      </c>
      <c r="H566">
        <f t="shared" si="113"/>
        <v>1</v>
      </c>
      <c r="I566">
        <f t="shared" si="113"/>
        <v>0</v>
      </c>
      <c r="J566">
        <f t="shared" si="113"/>
        <v>0</v>
      </c>
      <c r="K566">
        <f t="shared" si="113"/>
        <v>0</v>
      </c>
      <c r="L566">
        <f t="shared" si="113"/>
        <v>0</v>
      </c>
      <c r="M566">
        <f t="shared" si="113"/>
        <v>0</v>
      </c>
      <c r="N566">
        <f t="shared" si="113"/>
        <v>0</v>
      </c>
      <c r="O566">
        <f t="shared" si="113"/>
        <v>0</v>
      </c>
      <c r="P566">
        <f t="shared" si="113"/>
        <v>0</v>
      </c>
      <c r="Q566">
        <f t="shared" si="113"/>
        <v>1</v>
      </c>
      <c r="R566">
        <f t="shared" si="113"/>
        <v>0</v>
      </c>
      <c r="S566">
        <f t="shared" si="113"/>
        <v>0</v>
      </c>
      <c r="T566">
        <f t="shared" si="113"/>
        <v>1</v>
      </c>
      <c r="U566">
        <f t="shared" si="113"/>
        <v>0</v>
      </c>
      <c r="V566">
        <f t="shared" si="113"/>
        <v>1</v>
      </c>
      <c r="W566">
        <f t="shared" si="113"/>
        <v>0</v>
      </c>
      <c r="X566">
        <f t="shared" si="113"/>
        <v>1</v>
      </c>
      <c r="Y566">
        <f t="shared" si="113"/>
        <v>0</v>
      </c>
      <c r="Z566">
        <f t="shared" si="113"/>
        <v>1</v>
      </c>
      <c r="AA566">
        <f t="shared" si="113"/>
        <v>0</v>
      </c>
      <c r="AB566">
        <f t="shared" si="113"/>
        <v>1</v>
      </c>
      <c r="AC566">
        <f t="shared" si="113"/>
        <v>1</v>
      </c>
      <c r="AD566">
        <f t="shared" si="113"/>
        <v>0</v>
      </c>
      <c r="AE566">
        <f t="shared" si="113"/>
        <v>0</v>
      </c>
      <c r="AF566">
        <f t="shared" si="113"/>
        <v>1</v>
      </c>
      <c r="AG566">
        <f t="shared" si="113"/>
        <v>0</v>
      </c>
      <c r="AH566">
        <f t="shared" si="113"/>
        <v>0</v>
      </c>
      <c r="AI566">
        <f t="shared" si="113"/>
        <v>0</v>
      </c>
      <c r="AJ566">
        <f t="shared" si="113"/>
        <v>0</v>
      </c>
      <c r="AK566">
        <f t="shared" si="113"/>
        <v>1</v>
      </c>
      <c r="AL566">
        <f t="shared" si="113"/>
        <v>0</v>
      </c>
      <c r="AM566">
        <f t="shared" si="113"/>
        <v>1</v>
      </c>
      <c r="AN566">
        <f t="shared" si="113"/>
        <v>0</v>
      </c>
      <c r="AO566">
        <f t="shared" si="113"/>
        <v>0</v>
      </c>
      <c r="AP566">
        <f t="shared" si="113"/>
        <v>1</v>
      </c>
      <c r="AQ566">
        <f t="shared" si="113"/>
        <v>0</v>
      </c>
      <c r="AR566">
        <f t="shared" si="113"/>
        <v>0</v>
      </c>
      <c r="AS566">
        <f t="shared" si="113"/>
        <v>0</v>
      </c>
      <c r="AT566">
        <f t="shared" si="113"/>
        <v>0</v>
      </c>
      <c r="AU566">
        <f t="shared" si="113"/>
        <v>1</v>
      </c>
      <c r="AV566">
        <f t="shared" si="113"/>
        <v>0</v>
      </c>
      <c r="AW566">
        <f t="shared" si="113"/>
        <v>0</v>
      </c>
      <c r="AX566">
        <f t="shared" si="113"/>
        <v>0</v>
      </c>
      <c r="AY566">
        <f t="shared" si="113"/>
        <v>0</v>
      </c>
      <c r="AZ566">
        <f t="shared" si="113"/>
        <v>0</v>
      </c>
      <c r="BA566">
        <f t="shared" si="113"/>
        <v>0</v>
      </c>
      <c r="BB566">
        <f t="shared" si="113"/>
        <v>0</v>
      </c>
      <c r="BC566">
        <f t="shared" si="113"/>
        <v>0</v>
      </c>
      <c r="BD566">
        <f t="shared" si="113"/>
        <v>0</v>
      </c>
      <c r="BE566">
        <f t="shared" si="113"/>
        <v>0</v>
      </c>
      <c r="BF566">
        <f t="shared" si="113"/>
        <v>0</v>
      </c>
      <c r="BG566">
        <f t="shared" si="113"/>
        <v>0</v>
      </c>
      <c r="BH566">
        <f t="shared" si="113"/>
        <v>1</v>
      </c>
      <c r="BI566">
        <f t="shared" si="113"/>
        <v>1</v>
      </c>
      <c r="BJ566">
        <f t="shared" si="113"/>
        <v>0</v>
      </c>
      <c r="BK566">
        <f t="shared" si="113"/>
        <v>0</v>
      </c>
      <c r="BL566">
        <f t="shared" si="113"/>
        <v>0</v>
      </c>
      <c r="BM566">
        <f t="shared" si="113"/>
        <v>0</v>
      </c>
      <c r="BN566">
        <f t="shared" si="113"/>
        <v>0</v>
      </c>
      <c r="BO566">
        <f t="shared" si="113"/>
        <v>1</v>
      </c>
      <c r="BP566">
        <f t="shared" si="114"/>
        <v>0</v>
      </c>
      <c r="BQ566">
        <f t="shared" si="114"/>
        <v>0</v>
      </c>
      <c r="BR566">
        <f t="shared" si="114"/>
        <v>0</v>
      </c>
      <c r="BS566">
        <f t="shared" si="114"/>
        <v>0</v>
      </c>
      <c r="BT566">
        <f t="shared" si="114"/>
        <v>1</v>
      </c>
      <c r="BU566">
        <f t="shared" si="110"/>
        <v>0</v>
      </c>
      <c r="BV566">
        <f t="shared" si="110"/>
        <v>0</v>
      </c>
      <c r="BW566">
        <f t="shared" si="110"/>
        <v>0</v>
      </c>
      <c r="BX566">
        <f t="shared" si="110"/>
        <v>0</v>
      </c>
      <c r="BY566">
        <f t="shared" si="110"/>
        <v>0</v>
      </c>
      <c r="BZ566">
        <f t="shared" si="110"/>
        <v>0</v>
      </c>
      <c r="CA566">
        <f t="shared" si="110"/>
        <v>0</v>
      </c>
      <c r="CB566">
        <f t="shared" si="110"/>
        <v>0</v>
      </c>
    </row>
    <row r="567" spans="2:80" x14ac:dyDescent="0.2">
      <c r="B567">
        <v>308</v>
      </c>
      <c r="C567">
        <f t="shared" si="102"/>
        <v>0</v>
      </c>
      <c r="D567">
        <f t="shared" si="113"/>
        <v>0</v>
      </c>
      <c r="E567">
        <f t="shared" si="113"/>
        <v>0</v>
      </c>
      <c r="F567">
        <f t="shared" si="113"/>
        <v>0</v>
      </c>
      <c r="G567">
        <f t="shared" si="113"/>
        <v>1</v>
      </c>
      <c r="H567">
        <f t="shared" si="113"/>
        <v>1</v>
      </c>
      <c r="I567">
        <f t="shared" si="113"/>
        <v>0</v>
      </c>
      <c r="J567">
        <f t="shared" si="113"/>
        <v>0</v>
      </c>
      <c r="K567">
        <f t="shared" si="113"/>
        <v>0</v>
      </c>
      <c r="L567">
        <f t="shared" si="113"/>
        <v>0</v>
      </c>
      <c r="M567">
        <f t="shared" si="113"/>
        <v>0</v>
      </c>
      <c r="N567">
        <f t="shared" si="113"/>
        <v>0</v>
      </c>
      <c r="O567">
        <f t="shared" si="113"/>
        <v>0</v>
      </c>
      <c r="P567">
        <f t="shared" si="113"/>
        <v>0</v>
      </c>
      <c r="Q567">
        <f t="shared" si="113"/>
        <v>1</v>
      </c>
      <c r="R567">
        <f t="shared" si="113"/>
        <v>0</v>
      </c>
      <c r="S567">
        <f t="shared" si="113"/>
        <v>0</v>
      </c>
      <c r="T567">
        <f t="shared" si="113"/>
        <v>0</v>
      </c>
      <c r="U567">
        <f t="shared" si="113"/>
        <v>0</v>
      </c>
      <c r="V567">
        <f t="shared" si="113"/>
        <v>1</v>
      </c>
      <c r="W567">
        <f t="shared" si="113"/>
        <v>0</v>
      </c>
      <c r="X567">
        <f t="shared" si="113"/>
        <v>1</v>
      </c>
      <c r="Y567">
        <f t="shared" si="113"/>
        <v>1</v>
      </c>
      <c r="Z567">
        <f t="shared" si="113"/>
        <v>0</v>
      </c>
      <c r="AA567">
        <f t="shared" si="113"/>
        <v>0</v>
      </c>
      <c r="AB567">
        <f t="shared" si="113"/>
        <v>1</v>
      </c>
      <c r="AC567">
        <f t="shared" si="113"/>
        <v>1</v>
      </c>
      <c r="AD567">
        <f t="shared" si="113"/>
        <v>0</v>
      </c>
      <c r="AE567">
        <f t="shared" si="113"/>
        <v>1</v>
      </c>
      <c r="AF567">
        <f t="shared" si="113"/>
        <v>0</v>
      </c>
      <c r="AG567">
        <f t="shared" si="113"/>
        <v>0</v>
      </c>
      <c r="AH567">
        <f t="shared" si="113"/>
        <v>1</v>
      </c>
      <c r="AI567">
        <f t="shared" si="113"/>
        <v>1</v>
      </c>
      <c r="AJ567">
        <f t="shared" si="113"/>
        <v>0</v>
      </c>
      <c r="AK567">
        <f t="shared" si="113"/>
        <v>1</v>
      </c>
      <c r="AL567">
        <f t="shared" si="113"/>
        <v>0</v>
      </c>
      <c r="AM567">
        <f t="shared" si="113"/>
        <v>1</v>
      </c>
      <c r="AN567">
        <f t="shared" si="113"/>
        <v>0</v>
      </c>
      <c r="AO567">
        <f t="shared" si="113"/>
        <v>0</v>
      </c>
      <c r="AP567">
        <f t="shared" si="113"/>
        <v>1</v>
      </c>
      <c r="AQ567">
        <f t="shared" si="113"/>
        <v>0</v>
      </c>
      <c r="AR567">
        <f t="shared" si="113"/>
        <v>0</v>
      </c>
      <c r="AS567">
        <f t="shared" si="113"/>
        <v>0</v>
      </c>
      <c r="AT567">
        <f t="shared" si="113"/>
        <v>0</v>
      </c>
      <c r="AU567">
        <f t="shared" si="113"/>
        <v>0</v>
      </c>
      <c r="AV567">
        <f t="shared" si="113"/>
        <v>0</v>
      </c>
      <c r="AW567">
        <f t="shared" si="113"/>
        <v>0</v>
      </c>
      <c r="AX567">
        <f t="shared" si="113"/>
        <v>0</v>
      </c>
      <c r="AY567">
        <f t="shared" si="113"/>
        <v>1</v>
      </c>
      <c r="AZ567">
        <f t="shared" si="113"/>
        <v>0</v>
      </c>
      <c r="BA567">
        <f t="shared" si="113"/>
        <v>0</v>
      </c>
      <c r="BB567">
        <f t="shared" si="113"/>
        <v>0</v>
      </c>
      <c r="BC567">
        <f t="shared" si="113"/>
        <v>0</v>
      </c>
      <c r="BD567">
        <f t="shared" si="113"/>
        <v>0</v>
      </c>
      <c r="BE567">
        <f t="shared" si="113"/>
        <v>0</v>
      </c>
      <c r="BF567">
        <f t="shared" si="113"/>
        <v>1</v>
      </c>
      <c r="BG567">
        <f t="shared" si="113"/>
        <v>1</v>
      </c>
      <c r="BH567">
        <f t="shared" si="113"/>
        <v>0</v>
      </c>
      <c r="BI567">
        <f t="shared" si="113"/>
        <v>1</v>
      </c>
      <c r="BJ567">
        <f t="shared" si="113"/>
        <v>0</v>
      </c>
      <c r="BK567">
        <f t="shared" si="113"/>
        <v>0</v>
      </c>
      <c r="BL567">
        <f t="shared" si="113"/>
        <v>0</v>
      </c>
      <c r="BM567">
        <f t="shared" si="113"/>
        <v>0</v>
      </c>
      <c r="BN567">
        <f t="shared" si="113"/>
        <v>0</v>
      </c>
      <c r="BO567">
        <f t="shared" si="113"/>
        <v>1</v>
      </c>
      <c r="BP567">
        <f t="shared" si="114"/>
        <v>0</v>
      </c>
      <c r="BQ567">
        <f t="shared" si="114"/>
        <v>0</v>
      </c>
      <c r="BR567">
        <f t="shared" si="114"/>
        <v>0</v>
      </c>
      <c r="BS567">
        <f t="shared" si="114"/>
        <v>0</v>
      </c>
      <c r="BT567">
        <f t="shared" si="114"/>
        <v>1</v>
      </c>
      <c r="BU567">
        <f t="shared" si="110"/>
        <v>0</v>
      </c>
      <c r="BV567">
        <f t="shared" si="110"/>
        <v>0</v>
      </c>
      <c r="BW567">
        <f t="shared" si="110"/>
        <v>0</v>
      </c>
      <c r="BX567">
        <f t="shared" si="110"/>
        <v>0</v>
      </c>
      <c r="BY567">
        <f t="shared" si="110"/>
        <v>0</v>
      </c>
      <c r="BZ567">
        <f t="shared" si="110"/>
        <v>0</v>
      </c>
      <c r="CA567">
        <f t="shared" si="110"/>
        <v>1</v>
      </c>
      <c r="CB567">
        <f t="shared" si="110"/>
        <v>0</v>
      </c>
    </row>
    <row r="568" spans="2:80" x14ac:dyDescent="0.2">
      <c r="B568">
        <v>309</v>
      </c>
      <c r="C568">
        <f t="shared" si="102"/>
        <v>0</v>
      </c>
      <c r="D568">
        <f t="shared" si="113"/>
        <v>0</v>
      </c>
      <c r="E568">
        <f t="shared" si="113"/>
        <v>0</v>
      </c>
      <c r="F568">
        <f t="shared" si="113"/>
        <v>0</v>
      </c>
      <c r="G568">
        <f t="shared" si="113"/>
        <v>0</v>
      </c>
      <c r="H568">
        <f t="shared" si="113"/>
        <v>1</v>
      </c>
      <c r="I568">
        <f t="shared" si="113"/>
        <v>0</v>
      </c>
      <c r="J568">
        <f t="shared" si="113"/>
        <v>0</v>
      </c>
      <c r="K568">
        <f t="shared" si="113"/>
        <v>0</v>
      </c>
      <c r="L568">
        <f t="shared" si="113"/>
        <v>0</v>
      </c>
      <c r="M568">
        <f t="shared" si="113"/>
        <v>0</v>
      </c>
      <c r="N568">
        <f t="shared" si="113"/>
        <v>0</v>
      </c>
      <c r="O568">
        <f t="shared" si="113"/>
        <v>0</v>
      </c>
      <c r="P568">
        <f t="shared" si="113"/>
        <v>0</v>
      </c>
      <c r="Q568">
        <f t="shared" si="113"/>
        <v>0</v>
      </c>
      <c r="R568">
        <f t="shared" si="113"/>
        <v>0</v>
      </c>
      <c r="S568">
        <f t="shared" si="113"/>
        <v>0</v>
      </c>
      <c r="T568">
        <f t="shared" si="113"/>
        <v>0</v>
      </c>
      <c r="U568">
        <f t="shared" si="113"/>
        <v>0</v>
      </c>
      <c r="V568">
        <f t="shared" si="113"/>
        <v>0</v>
      </c>
      <c r="W568">
        <f t="shared" si="113"/>
        <v>0</v>
      </c>
      <c r="X568">
        <f t="shared" si="113"/>
        <v>0</v>
      </c>
      <c r="Y568">
        <f t="shared" si="113"/>
        <v>1</v>
      </c>
      <c r="Z568">
        <f t="shared" si="113"/>
        <v>0</v>
      </c>
      <c r="AA568">
        <f t="shared" si="113"/>
        <v>0</v>
      </c>
      <c r="AB568">
        <f t="shared" si="113"/>
        <v>1</v>
      </c>
      <c r="AC568">
        <f t="shared" si="113"/>
        <v>1</v>
      </c>
      <c r="AD568">
        <f t="shared" si="113"/>
        <v>0</v>
      </c>
      <c r="AE568">
        <f t="shared" si="113"/>
        <v>1</v>
      </c>
      <c r="AF568">
        <f t="shared" si="113"/>
        <v>0</v>
      </c>
      <c r="AG568">
        <f t="shared" si="113"/>
        <v>0</v>
      </c>
      <c r="AH568">
        <f t="shared" si="113"/>
        <v>0</v>
      </c>
      <c r="AI568">
        <f t="shared" si="113"/>
        <v>1</v>
      </c>
      <c r="AJ568">
        <f t="shared" si="113"/>
        <v>0</v>
      </c>
      <c r="AK568">
        <f t="shared" si="113"/>
        <v>1</v>
      </c>
      <c r="AL568">
        <f t="shared" si="113"/>
        <v>0</v>
      </c>
      <c r="AM568">
        <f t="shared" si="113"/>
        <v>1</v>
      </c>
      <c r="AN568">
        <f t="shared" si="113"/>
        <v>0</v>
      </c>
      <c r="AO568">
        <f t="shared" si="113"/>
        <v>0</v>
      </c>
      <c r="AP568">
        <f t="shared" si="113"/>
        <v>0</v>
      </c>
      <c r="AQ568">
        <f t="shared" si="113"/>
        <v>0</v>
      </c>
      <c r="AR568">
        <f t="shared" si="113"/>
        <v>0</v>
      </c>
      <c r="AS568">
        <f t="shared" si="113"/>
        <v>0</v>
      </c>
      <c r="AT568">
        <f t="shared" si="113"/>
        <v>1</v>
      </c>
      <c r="AU568">
        <f t="shared" si="113"/>
        <v>0</v>
      </c>
      <c r="AV568">
        <f t="shared" si="113"/>
        <v>0</v>
      </c>
      <c r="AW568">
        <f t="shared" si="113"/>
        <v>0</v>
      </c>
      <c r="AX568">
        <f t="shared" si="113"/>
        <v>0</v>
      </c>
      <c r="AY568">
        <f t="shared" si="113"/>
        <v>0</v>
      </c>
      <c r="AZ568">
        <f t="shared" si="113"/>
        <v>0</v>
      </c>
      <c r="BA568">
        <f t="shared" si="113"/>
        <v>0</v>
      </c>
      <c r="BB568">
        <f t="shared" si="113"/>
        <v>0</v>
      </c>
      <c r="BC568">
        <f t="shared" si="113"/>
        <v>0</v>
      </c>
      <c r="BD568">
        <f t="shared" si="113"/>
        <v>1</v>
      </c>
      <c r="BE568">
        <f t="shared" si="113"/>
        <v>0</v>
      </c>
      <c r="BF568">
        <f t="shared" si="113"/>
        <v>1</v>
      </c>
      <c r="BG568">
        <f t="shared" si="113"/>
        <v>1</v>
      </c>
      <c r="BH568">
        <f t="shared" si="113"/>
        <v>0</v>
      </c>
      <c r="BI568">
        <f t="shared" si="113"/>
        <v>1</v>
      </c>
      <c r="BJ568">
        <f t="shared" si="113"/>
        <v>1</v>
      </c>
      <c r="BK568">
        <f t="shared" si="113"/>
        <v>0</v>
      </c>
      <c r="BL568">
        <f t="shared" si="113"/>
        <v>0</v>
      </c>
      <c r="BM568">
        <f t="shared" si="113"/>
        <v>0</v>
      </c>
      <c r="BN568">
        <f t="shared" si="113"/>
        <v>0</v>
      </c>
      <c r="BO568">
        <f t="shared" si="113"/>
        <v>1</v>
      </c>
      <c r="BP568">
        <f t="shared" si="114"/>
        <v>0</v>
      </c>
      <c r="BQ568">
        <f t="shared" si="114"/>
        <v>0</v>
      </c>
      <c r="BR568">
        <f t="shared" si="114"/>
        <v>0</v>
      </c>
      <c r="BS568">
        <f t="shared" si="114"/>
        <v>0</v>
      </c>
      <c r="BT568">
        <f t="shared" si="114"/>
        <v>1</v>
      </c>
      <c r="BU568">
        <f t="shared" si="110"/>
        <v>0</v>
      </c>
      <c r="BV568">
        <f t="shared" si="110"/>
        <v>0</v>
      </c>
      <c r="BW568">
        <f t="shared" si="110"/>
        <v>0</v>
      </c>
      <c r="BX568">
        <f t="shared" si="110"/>
        <v>0</v>
      </c>
      <c r="BY568">
        <f t="shared" si="110"/>
        <v>0</v>
      </c>
      <c r="BZ568">
        <f t="shared" si="110"/>
        <v>0</v>
      </c>
      <c r="CA568">
        <f t="shared" si="110"/>
        <v>0</v>
      </c>
      <c r="CB568">
        <f t="shared" si="110"/>
        <v>0</v>
      </c>
    </row>
    <row r="569" spans="2:80" x14ac:dyDescent="0.2">
      <c r="B569">
        <v>310</v>
      </c>
      <c r="C569">
        <f t="shared" si="102"/>
        <v>0</v>
      </c>
      <c r="D569">
        <f t="shared" si="113"/>
        <v>0</v>
      </c>
      <c r="E569">
        <f t="shared" si="113"/>
        <v>0</v>
      </c>
      <c r="F569">
        <f t="shared" si="113"/>
        <v>0</v>
      </c>
      <c r="G569">
        <f t="shared" si="113"/>
        <v>0</v>
      </c>
      <c r="H569">
        <f t="shared" si="113"/>
        <v>1</v>
      </c>
      <c r="I569">
        <f t="shared" ref="D569:BO573" si="115">IF(I316&gt;0,1,0)</f>
        <v>0</v>
      </c>
      <c r="J569">
        <f t="shared" si="115"/>
        <v>0</v>
      </c>
      <c r="K569">
        <f t="shared" si="115"/>
        <v>0</v>
      </c>
      <c r="L569">
        <f t="shared" si="115"/>
        <v>0</v>
      </c>
      <c r="M569">
        <f t="shared" si="115"/>
        <v>0</v>
      </c>
      <c r="N569">
        <f t="shared" si="115"/>
        <v>0</v>
      </c>
      <c r="O569">
        <f t="shared" si="115"/>
        <v>0</v>
      </c>
      <c r="P569">
        <f t="shared" si="115"/>
        <v>0</v>
      </c>
      <c r="Q569">
        <f t="shared" si="115"/>
        <v>0</v>
      </c>
      <c r="R569">
        <f t="shared" si="115"/>
        <v>0</v>
      </c>
      <c r="S569">
        <f t="shared" si="113"/>
        <v>0</v>
      </c>
      <c r="T569">
        <f t="shared" si="113"/>
        <v>0</v>
      </c>
      <c r="U569">
        <f t="shared" si="113"/>
        <v>0</v>
      </c>
      <c r="V569">
        <f t="shared" si="113"/>
        <v>0</v>
      </c>
      <c r="W569">
        <f t="shared" si="113"/>
        <v>0</v>
      </c>
      <c r="X569">
        <f t="shared" si="113"/>
        <v>1</v>
      </c>
      <c r="Y569">
        <f t="shared" si="113"/>
        <v>0</v>
      </c>
      <c r="Z569">
        <f t="shared" si="113"/>
        <v>1</v>
      </c>
      <c r="AA569">
        <f t="shared" si="113"/>
        <v>0</v>
      </c>
      <c r="AB569">
        <f t="shared" si="113"/>
        <v>1</v>
      </c>
      <c r="AC569">
        <f t="shared" si="113"/>
        <v>1</v>
      </c>
      <c r="AD569">
        <f t="shared" si="113"/>
        <v>0</v>
      </c>
      <c r="AE569">
        <f t="shared" si="113"/>
        <v>0</v>
      </c>
      <c r="AF569">
        <f t="shared" si="113"/>
        <v>0</v>
      </c>
      <c r="AG569">
        <f t="shared" si="113"/>
        <v>0</v>
      </c>
      <c r="AH569">
        <f t="shared" si="113"/>
        <v>0</v>
      </c>
      <c r="AI569">
        <f t="shared" si="113"/>
        <v>0</v>
      </c>
      <c r="AJ569">
        <f t="shared" si="113"/>
        <v>0</v>
      </c>
      <c r="AK569">
        <f t="shared" si="113"/>
        <v>1</v>
      </c>
      <c r="AL569">
        <f t="shared" si="113"/>
        <v>0</v>
      </c>
      <c r="AM569">
        <f t="shared" si="113"/>
        <v>1</v>
      </c>
      <c r="AN569">
        <f t="shared" si="113"/>
        <v>0</v>
      </c>
      <c r="AO569">
        <f t="shared" si="113"/>
        <v>0</v>
      </c>
      <c r="AP569">
        <f t="shared" si="113"/>
        <v>0</v>
      </c>
      <c r="AQ569">
        <f t="shared" si="113"/>
        <v>0</v>
      </c>
      <c r="AR569">
        <f t="shared" si="113"/>
        <v>0</v>
      </c>
      <c r="AS569">
        <f t="shared" si="113"/>
        <v>0</v>
      </c>
      <c r="AT569">
        <f t="shared" si="113"/>
        <v>0</v>
      </c>
      <c r="AU569">
        <f t="shared" si="113"/>
        <v>0</v>
      </c>
      <c r="AV569">
        <f t="shared" si="113"/>
        <v>0</v>
      </c>
      <c r="AW569">
        <f t="shared" si="113"/>
        <v>0</v>
      </c>
      <c r="AX569">
        <f t="shared" si="113"/>
        <v>0</v>
      </c>
      <c r="AY569">
        <f t="shared" si="113"/>
        <v>0</v>
      </c>
      <c r="AZ569">
        <f t="shared" si="113"/>
        <v>0</v>
      </c>
      <c r="BA569">
        <f t="shared" si="113"/>
        <v>0</v>
      </c>
      <c r="BB569">
        <f t="shared" si="113"/>
        <v>0</v>
      </c>
      <c r="BC569">
        <f t="shared" si="113"/>
        <v>0</v>
      </c>
      <c r="BD569">
        <f t="shared" si="113"/>
        <v>0</v>
      </c>
      <c r="BE569">
        <f t="shared" si="113"/>
        <v>0</v>
      </c>
      <c r="BF569">
        <f t="shared" si="113"/>
        <v>0</v>
      </c>
      <c r="BG569">
        <f t="shared" si="113"/>
        <v>0</v>
      </c>
      <c r="BH569">
        <f t="shared" si="113"/>
        <v>1</v>
      </c>
      <c r="BI569">
        <f t="shared" si="113"/>
        <v>1</v>
      </c>
      <c r="BJ569">
        <f t="shared" si="113"/>
        <v>1</v>
      </c>
      <c r="BK569">
        <f t="shared" si="113"/>
        <v>0</v>
      </c>
      <c r="BL569">
        <f t="shared" si="113"/>
        <v>0</v>
      </c>
      <c r="BM569">
        <f t="shared" si="113"/>
        <v>0</v>
      </c>
      <c r="BN569">
        <f t="shared" si="113"/>
        <v>0</v>
      </c>
      <c r="BO569">
        <f t="shared" ref="BO569:BT572" si="116">IF(BO316&gt;0,1,0)</f>
        <v>1</v>
      </c>
      <c r="BP569">
        <f t="shared" si="116"/>
        <v>0</v>
      </c>
      <c r="BQ569">
        <f t="shared" si="116"/>
        <v>0</v>
      </c>
      <c r="BR569">
        <f t="shared" si="116"/>
        <v>0</v>
      </c>
      <c r="BS569">
        <f t="shared" si="116"/>
        <v>0</v>
      </c>
      <c r="BT569">
        <f t="shared" si="116"/>
        <v>1</v>
      </c>
      <c r="BU569">
        <f t="shared" si="110"/>
        <v>0</v>
      </c>
      <c r="BV569">
        <f t="shared" si="110"/>
        <v>0</v>
      </c>
      <c r="BW569">
        <f t="shared" si="110"/>
        <v>0</v>
      </c>
      <c r="BX569">
        <f t="shared" si="110"/>
        <v>1</v>
      </c>
      <c r="BY569">
        <f t="shared" si="110"/>
        <v>0</v>
      </c>
      <c r="BZ569">
        <f t="shared" si="110"/>
        <v>1</v>
      </c>
      <c r="CA569">
        <f t="shared" si="110"/>
        <v>0</v>
      </c>
      <c r="CB569">
        <f t="shared" si="110"/>
        <v>0</v>
      </c>
    </row>
    <row r="570" spans="2:80" x14ac:dyDescent="0.2">
      <c r="B570">
        <v>311</v>
      </c>
      <c r="C570">
        <f t="shared" si="102"/>
        <v>0</v>
      </c>
      <c r="D570">
        <f t="shared" si="115"/>
        <v>0</v>
      </c>
      <c r="E570">
        <f t="shared" si="115"/>
        <v>0</v>
      </c>
      <c r="F570">
        <f t="shared" si="115"/>
        <v>0</v>
      </c>
      <c r="G570">
        <f t="shared" si="115"/>
        <v>0</v>
      </c>
      <c r="H570">
        <f t="shared" si="115"/>
        <v>1</v>
      </c>
      <c r="I570">
        <f t="shared" si="115"/>
        <v>0</v>
      </c>
      <c r="J570">
        <f t="shared" si="115"/>
        <v>0</v>
      </c>
      <c r="K570">
        <f t="shared" si="115"/>
        <v>0</v>
      </c>
      <c r="L570">
        <f t="shared" si="115"/>
        <v>0</v>
      </c>
      <c r="M570">
        <f t="shared" si="115"/>
        <v>0</v>
      </c>
      <c r="N570">
        <f t="shared" si="115"/>
        <v>0</v>
      </c>
      <c r="O570">
        <f t="shared" si="115"/>
        <v>0</v>
      </c>
      <c r="P570">
        <f t="shared" si="115"/>
        <v>0</v>
      </c>
      <c r="Q570">
        <f t="shared" si="115"/>
        <v>0</v>
      </c>
      <c r="R570">
        <f t="shared" si="115"/>
        <v>0</v>
      </c>
      <c r="S570">
        <f t="shared" si="115"/>
        <v>0</v>
      </c>
      <c r="T570">
        <f t="shared" si="115"/>
        <v>0</v>
      </c>
      <c r="U570">
        <f t="shared" si="115"/>
        <v>0</v>
      </c>
      <c r="V570">
        <f t="shared" si="115"/>
        <v>0</v>
      </c>
      <c r="W570">
        <f t="shared" si="115"/>
        <v>0</v>
      </c>
      <c r="X570">
        <f t="shared" si="115"/>
        <v>1</v>
      </c>
      <c r="Y570">
        <f t="shared" si="115"/>
        <v>0</v>
      </c>
      <c r="Z570">
        <f t="shared" si="115"/>
        <v>1</v>
      </c>
      <c r="AA570">
        <f t="shared" si="115"/>
        <v>0</v>
      </c>
      <c r="AB570">
        <f t="shared" si="115"/>
        <v>0</v>
      </c>
      <c r="AC570">
        <f t="shared" si="115"/>
        <v>0</v>
      </c>
      <c r="AD570">
        <f t="shared" si="115"/>
        <v>0</v>
      </c>
      <c r="AE570">
        <f t="shared" si="115"/>
        <v>0</v>
      </c>
      <c r="AF570">
        <f t="shared" si="115"/>
        <v>0</v>
      </c>
      <c r="AG570">
        <f t="shared" si="115"/>
        <v>0</v>
      </c>
      <c r="AH570">
        <f t="shared" si="115"/>
        <v>1</v>
      </c>
      <c r="AI570">
        <f t="shared" si="115"/>
        <v>0</v>
      </c>
      <c r="AJ570">
        <f t="shared" si="115"/>
        <v>0</v>
      </c>
      <c r="AK570">
        <f t="shared" si="115"/>
        <v>0</v>
      </c>
      <c r="AL570">
        <f t="shared" si="115"/>
        <v>0</v>
      </c>
      <c r="AM570">
        <f t="shared" si="115"/>
        <v>1</v>
      </c>
      <c r="AN570">
        <f t="shared" si="115"/>
        <v>0</v>
      </c>
      <c r="AO570">
        <f t="shared" si="115"/>
        <v>0</v>
      </c>
      <c r="AP570">
        <f t="shared" si="115"/>
        <v>1</v>
      </c>
      <c r="AQ570">
        <f t="shared" si="115"/>
        <v>0</v>
      </c>
      <c r="AR570">
        <f t="shared" si="115"/>
        <v>0</v>
      </c>
      <c r="AS570">
        <f t="shared" si="115"/>
        <v>0</v>
      </c>
      <c r="AT570">
        <f t="shared" si="115"/>
        <v>0</v>
      </c>
      <c r="AU570">
        <f t="shared" si="115"/>
        <v>1</v>
      </c>
      <c r="AV570">
        <f t="shared" si="115"/>
        <v>0</v>
      </c>
      <c r="AW570">
        <f t="shared" si="115"/>
        <v>0</v>
      </c>
      <c r="AX570">
        <f t="shared" si="115"/>
        <v>0</v>
      </c>
      <c r="AY570">
        <f t="shared" si="115"/>
        <v>0</v>
      </c>
      <c r="AZ570">
        <f t="shared" si="115"/>
        <v>0</v>
      </c>
      <c r="BA570">
        <f t="shared" si="115"/>
        <v>1</v>
      </c>
      <c r="BB570">
        <f t="shared" si="115"/>
        <v>0</v>
      </c>
      <c r="BC570">
        <f t="shared" si="115"/>
        <v>0</v>
      </c>
      <c r="BD570">
        <f t="shared" si="115"/>
        <v>0</v>
      </c>
      <c r="BE570">
        <f t="shared" si="115"/>
        <v>0</v>
      </c>
      <c r="BF570">
        <f t="shared" si="115"/>
        <v>0</v>
      </c>
      <c r="BG570">
        <f t="shared" si="115"/>
        <v>0</v>
      </c>
      <c r="BH570">
        <f t="shared" si="115"/>
        <v>0</v>
      </c>
      <c r="BI570">
        <f t="shared" si="115"/>
        <v>0</v>
      </c>
      <c r="BJ570">
        <f t="shared" si="115"/>
        <v>0</v>
      </c>
      <c r="BK570">
        <f t="shared" si="115"/>
        <v>0</v>
      </c>
      <c r="BL570">
        <f t="shared" si="115"/>
        <v>0</v>
      </c>
      <c r="BM570">
        <f t="shared" si="115"/>
        <v>0</v>
      </c>
      <c r="BN570">
        <f t="shared" si="115"/>
        <v>0</v>
      </c>
      <c r="BO570">
        <f t="shared" si="115"/>
        <v>1</v>
      </c>
      <c r="BP570">
        <f t="shared" si="116"/>
        <v>0</v>
      </c>
      <c r="BQ570">
        <f t="shared" si="116"/>
        <v>0</v>
      </c>
      <c r="BR570">
        <f t="shared" si="116"/>
        <v>0</v>
      </c>
      <c r="BS570">
        <f t="shared" si="116"/>
        <v>0</v>
      </c>
      <c r="BT570">
        <f t="shared" si="116"/>
        <v>0</v>
      </c>
      <c r="BU570">
        <f t="shared" si="110"/>
        <v>0</v>
      </c>
      <c r="BV570">
        <f t="shared" si="110"/>
        <v>0</v>
      </c>
      <c r="BW570">
        <f t="shared" si="110"/>
        <v>0</v>
      </c>
      <c r="BX570">
        <f t="shared" si="110"/>
        <v>0</v>
      </c>
      <c r="BY570">
        <f t="shared" si="110"/>
        <v>0</v>
      </c>
      <c r="BZ570">
        <f t="shared" si="110"/>
        <v>0</v>
      </c>
      <c r="CA570">
        <f t="shared" si="110"/>
        <v>0</v>
      </c>
      <c r="CB570">
        <f t="shared" si="110"/>
        <v>0</v>
      </c>
    </row>
    <row r="571" spans="2:80" x14ac:dyDescent="0.2">
      <c r="B571">
        <v>312</v>
      </c>
      <c r="C571">
        <f t="shared" si="102"/>
        <v>1</v>
      </c>
      <c r="D571">
        <f t="shared" si="115"/>
        <v>0</v>
      </c>
      <c r="E571">
        <f t="shared" si="115"/>
        <v>0</v>
      </c>
      <c r="F571">
        <f t="shared" si="115"/>
        <v>0</v>
      </c>
      <c r="G571">
        <f t="shared" si="115"/>
        <v>0</v>
      </c>
      <c r="H571">
        <f t="shared" si="115"/>
        <v>1</v>
      </c>
      <c r="I571">
        <f t="shared" si="115"/>
        <v>0</v>
      </c>
      <c r="J571">
        <f t="shared" si="115"/>
        <v>0</v>
      </c>
      <c r="K571">
        <f t="shared" si="115"/>
        <v>0</v>
      </c>
      <c r="L571">
        <f t="shared" si="115"/>
        <v>0</v>
      </c>
      <c r="M571">
        <f t="shared" si="115"/>
        <v>0</v>
      </c>
      <c r="N571">
        <f t="shared" si="115"/>
        <v>0</v>
      </c>
      <c r="O571">
        <f t="shared" si="115"/>
        <v>0</v>
      </c>
      <c r="P571">
        <f t="shared" si="115"/>
        <v>0</v>
      </c>
      <c r="Q571">
        <f t="shared" si="115"/>
        <v>0</v>
      </c>
      <c r="R571">
        <f t="shared" si="115"/>
        <v>0</v>
      </c>
      <c r="S571">
        <f t="shared" si="115"/>
        <v>0</v>
      </c>
      <c r="T571">
        <f t="shared" si="115"/>
        <v>1</v>
      </c>
      <c r="U571">
        <f t="shared" si="115"/>
        <v>0</v>
      </c>
      <c r="V571">
        <f t="shared" si="115"/>
        <v>0</v>
      </c>
      <c r="W571">
        <f t="shared" si="115"/>
        <v>0</v>
      </c>
      <c r="X571">
        <f t="shared" si="115"/>
        <v>0</v>
      </c>
      <c r="Y571">
        <f t="shared" si="115"/>
        <v>0</v>
      </c>
      <c r="Z571">
        <f t="shared" si="115"/>
        <v>0</v>
      </c>
      <c r="AA571">
        <f t="shared" si="115"/>
        <v>0</v>
      </c>
      <c r="AB571">
        <f t="shared" si="115"/>
        <v>1</v>
      </c>
      <c r="AC571">
        <f t="shared" si="115"/>
        <v>0</v>
      </c>
      <c r="AD571">
        <f t="shared" si="115"/>
        <v>0</v>
      </c>
      <c r="AE571">
        <f t="shared" si="115"/>
        <v>0</v>
      </c>
      <c r="AF571">
        <f t="shared" si="115"/>
        <v>0</v>
      </c>
      <c r="AG571">
        <f t="shared" si="115"/>
        <v>0</v>
      </c>
      <c r="AH571">
        <f t="shared" si="115"/>
        <v>0</v>
      </c>
      <c r="AI571">
        <f t="shared" si="115"/>
        <v>0</v>
      </c>
      <c r="AJ571">
        <f t="shared" si="115"/>
        <v>0</v>
      </c>
      <c r="AK571">
        <f t="shared" si="115"/>
        <v>1</v>
      </c>
      <c r="AL571">
        <f t="shared" si="115"/>
        <v>0</v>
      </c>
      <c r="AM571">
        <f t="shared" si="115"/>
        <v>1</v>
      </c>
      <c r="AN571">
        <f t="shared" si="115"/>
        <v>0</v>
      </c>
      <c r="AO571">
        <f t="shared" si="115"/>
        <v>1</v>
      </c>
      <c r="AP571">
        <f t="shared" si="115"/>
        <v>0</v>
      </c>
      <c r="AQ571">
        <f t="shared" si="115"/>
        <v>0</v>
      </c>
      <c r="AR571">
        <f t="shared" si="115"/>
        <v>1</v>
      </c>
      <c r="AS571">
        <f t="shared" si="115"/>
        <v>0</v>
      </c>
      <c r="AT571">
        <f t="shared" si="115"/>
        <v>0</v>
      </c>
      <c r="AU571">
        <f t="shared" si="115"/>
        <v>0</v>
      </c>
      <c r="AV571">
        <f t="shared" si="115"/>
        <v>0</v>
      </c>
      <c r="AW571">
        <f t="shared" si="115"/>
        <v>0</v>
      </c>
      <c r="AX571">
        <f t="shared" si="115"/>
        <v>0</v>
      </c>
      <c r="AY571">
        <f t="shared" si="115"/>
        <v>0</v>
      </c>
      <c r="AZ571">
        <f t="shared" si="115"/>
        <v>0</v>
      </c>
      <c r="BA571">
        <f t="shared" si="115"/>
        <v>0</v>
      </c>
      <c r="BB571">
        <f t="shared" si="115"/>
        <v>0</v>
      </c>
      <c r="BC571">
        <f t="shared" si="115"/>
        <v>0</v>
      </c>
      <c r="BD571">
        <f t="shared" si="115"/>
        <v>0</v>
      </c>
      <c r="BE571">
        <f t="shared" si="115"/>
        <v>0</v>
      </c>
      <c r="BF571">
        <f t="shared" si="115"/>
        <v>0</v>
      </c>
      <c r="BG571">
        <f t="shared" si="115"/>
        <v>1</v>
      </c>
      <c r="BH571">
        <f t="shared" si="115"/>
        <v>0</v>
      </c>
      <c r="BI571">
        <f t="shared" si="115"/>
        <v>1</v>
      </c>
      <c r="BJ571">
        <f t="shared" si="115"/>
        <v>0</v>
      </c>
      <c r="BK571">
        <f t="shared" si="115"/>
        <v>0</v>
      </c>
      <c r="BL571">
        <f t="shared" si="115"/>
        <v>0</v>
      </c>
      <c r="BM571">
        <f t="shared" si="115"/>
        <v>0</v>
      </c>
      <c r="BN571">
        <f t="shared" si="115"/>
        <v>0</v>
      </c>
      <c r="BO571">
        <f t="shared" si="115"/>
        <v>1</v>
      </c>
      <c r="BP571">
        <f t="shared" si="116"/>
        <v>0</v>
      </c>
      <c r="BQ571">
        <f t="shared" si="116"/>
        <v>0</v>
      </c>
      <c r="BR571">
        <f t="shared" si="116"/>
        <v>0</v>
      </c>
      <c r="BS571">
        <f t="shared" si="116"/>
        <v>0</v>
      </c>
      <c r="BT571">
        <f t="shared" si="116"/>
        <v>0</v>
      </c>
      <c r="BU571">
        <f t="shared" si="110"/>
        <v>0</v>
      </c>
      <c r="BV571">
        <f t="shared" si="110"/>
        <v>0</v>
      </c>
      <c r="BW571">
        <f t="shared" si="110"/>
        <v>0</v>
      </c>
      <c r="BX571">
        <f t="shared" si="110"/>
        <v>0</v>
      </c>
      <c r="BY571">
        <f t="shared" si="110"/>
        <v>0</v>
      </c>
      <c r="BZ571">
        <f t="shared" si="110"/>
        <v>0</v>
      </c>
      <c r="CA571">
        <f t="shared" si="110"/>
        <v>0</v>
      </c>
      <c r="CB571">
        <f t="shared" si="110"/>
        <v>0</v>
      </c>
    </row>
    <row r="572" spans="2:80" x14ac:dyDescent="0.2">
      <c r="B572">
        <v>313</v>
      </c>
      <c r="C572">
        <f t="shared" si="102"/>
        <v>0</v>
      </c>
      <c r="D572">
        <f t="shared" si="115"/>
        <v>0</v>
      </c>
      <c r="E572">
        <f t="shared" si="115"/>
        <v>0</v>
      </c>
      <c r="F572">
        <f t="shared" si="115"/>
        <v>0</v>
      </c>
      <c r="G572">
        <f t="shared" si="115"/>
        <v>0</v>
      </c>
      <c r="H572">
        <f t="shared" si="115"/>
        <v>1</v>
      </c>
      <c r="I572">
        <f t="shared" si="115"/>
        <v>0</v>
      </c>
      <c r="J572">
        <f t="shared" si="115"/>
        <v>0</v>
      </c>
      <c r="K572">
        <f t="shared" si="115"/>
        <v>0</v>
      </c>
      <c r="L572">
        <f t="shared" si="115"/>
        <v>0</v>
      </c>
      <c r="M572">
        <f t="shared" si="115"/>
        <v>0</v>
      </c>
      <c r="N572">
        <f t="shared" si="115"/>
        <v>0</v>
      </c>
      <c r="O572">
        <f t="shared" si="115"/>
        <v>0</v>
      </c>
      <c r="P572">
        <f t="shared" si="115"/>
        <v>0</v>
      </c>
      <c r="Q572">
        <f t="shared" si="115"/>
        <v>0</v>
      </c>
      <c r="R572">
        <f t="shared" si="115"/>
        <v>0</v>
      </c>
      <c r="S572">
        <f t="shared" si="115"/>
        <v>0</v>
      </c>
      <c r="T572">
        <f t="shared" si="115"/>
        <v>0</v>
      </c>
      <c r="U572">
        <f t="shared" si="115"/>
        <v>0</v>
      </c>
      <c r="V572">
        <f t="shared" si="115"/>
        <v>0</v>
      </c>
      <c r="W572">
        <f t="shared" si="115"/>
        <v>0</v>
      </c>
      <c r="X572">
        <f t="shared" si="115"/>
        <v>0</v>
      </c>
      <c r="Y572">
        <f t="shared" si="115"/>
        <v>0</v>
      </c>
      <c r="Z572">
        <f t="shared" si="115"/>
        <v>0</v>
      </c>
      <c r="AA572">
        <f t="shared" si="115"/>
        <v>0</v>
      </c>
      <c r="AB572">
        <f t="shared" si="115"/>
        <v>1</v>
      </c>
      <c r="AC572">
        <f t="shared" si="115"/>
        <v>0</v>
      </c>
      <c r="AD572">
        <f t="shared" si="115"/>
        <v>0</v>
      </c>
      <c r="AE572">
        <f t="shared" si="115"/>
        <v>0</v>
      </c>
      <c r="AF572">
        <f t="shared" si="115"/>
        <v>0</v>
      </c>
      <c r="AG572">
        <f t="shared" si="115"/>
        <v>0</v>
      </c>
      <c r="AH572">
        <f t="shared" si="115"/>
        <v>0</v>
      </c>
      <c r="AI572">
        <f t="shared" si="115"/>
        <v>1</v>
      </c>
      <c r="AJ572">
        <f t="shared" si="115"/>
        <v>1</v>
      </c>
      <c r="AK572">
        <f t="shared" si="115"/>
        <v>1</v>
      </c>
      <c r="AL572">
        <f t="shared" si="115"/>
        <v>0</v>
      </c>
      <c r="AM572">
        <f t="shared" si="115"/>
        <v>1</v>
      </c>
      <c r="AN572">
        <f t="shared" si="115"/>
        <v>0</v>
      </c>
      <c r="AO572">
        <f t="shared" si="115"/>
        <v>1</v>
      </c>
      <c r="AP572">
        <f t="shared" si="115"/>
        <v>0</v>
      </c>
      <c r="AQ572">
        <f t="shared" si="115"/>
        <v>0</v>
      </c>
      <c r="AR572">
        <f t="shared" si="115"/>
        <v>0</v>
      </c>
      <c r="AS572">
        <f t="shared" si="115"/>
        <v>0</v>
      </c>
      <c r="AT572">
        <f t="shared" si="115"/>
        <v>0</v>
      </c>
      <c r="AU572">
        <f t="shared" si="115"/>
        <v>0</v>
      </c>
      <c r="AV572">
        <f t="shared" si="115"/>
        <v>0</v>
      </c>
      <c r="AW572">
        <f t="shared" si="115"/>
        <v>0</v>
      </c>
      <c r="AX572">
        <f t="shared" si="115"/>
        <v>0</v>
      </c>
      <c r="AY572">
        <f t="shared" si="115"/>
        <v>0</v>
      </c>
      <c r="AZ572">
        <f t="shared" si="115"/>
        <v>0</v>
      </c>
      <c r="BA572">
        <f t="shared" si="115"/>
        <v>0</v>
      </c>
      <c r="BB572">
        <f t="shared" si="115"/>
        <v>0</v>
      </c>
      <c r="BC572">
        <f t="shared" si="115"/>
        <v>0</v>
      </c>
      <c r="BD572">
        <f t="shared" si="115"/>
        <v>1</v>
      </c>
      <c r="BE572">
        <f t="shared" si="115"/>
        <v>0</v>
      </c>
      <c r="BF572">
        <f t="shared" si="115"/>
        <v>0</v>
      </c>
      <c r="BG572">
        <f t="shared" si="115"/>
        <v>0</v>
      </c>
      <c r="BH572">
        <f t="shared" si="115"/>
        <v>1</v>
      </c>
      <c r="BI572">
        <f t="shared" si="115"/>
        <v>1</v>
      </c>
      <c r="BJ572">
        <f t="shared" si="115"/>
        <v>0</v>
      </c>
      <c r="BK572">
        <f t="shared" si="115"/>
        <v>0</v>
      </c>
      <c r="BL572">
        <f t="shared" si="115"/>
        <v>0</v>
      </c>
      <c r="BM572">
        <f t="shared" si="115"/>
        <v>0</v>
      </c>
      <c r="BN572">
        <f t="shared" si="115"/>
        <v>0</v>
      </c>
      <c r="BO572">
        <f t="shared" si="115"/>
        <v>1</v>
      </c>
      <c r="BP572">
        <f t="shared" si="116"/>
        <v>0</v>
      </c>
      <c r="BQ572">
        <f t="shared" si="116"/>
        <v>0</v>
      </c>
      <c r="BR572">
        <f t="shared" si="116"/>
        <v>0</v>
      </c>
      <c r="BS572">
        <f t="shared" si="116"/>
        <v>0</v>
      </c>
      <c r="BT572">
        <f t="shared" si="116"/>
        <v>1</v>
      </c>
      <c r="BU572">
        <f t="shared" si="110"/>
        <v>0</v>
      </c>
      <c r="BV572">
        <f t="shared" si="110"/>
        <v>0</v>
      </c>
      <c r="BW572">
        <f t="shared" si="110"/>
        <v>0</v>
      </c>
      <c r="BX572">
        <f t="shared" si="110"/>
        <v>1</v>
      </c>
      <c r="BY572">
        <f t="shared" si="110"/>
        <v>0</v>
      </c>
      <c r="BZ572">
        <f t="shared" si="110"/>
        <v>0</v>
      </c>
      <c r="CA572">
        <f t="shared" si="110"/>
        <v>0</v>
      </c>
      <c r="CB572">
        <f t="shared" si="110"/>
        <v>0</v>
      </c>
    </row>
    <row r="573" spans="2:80" x14ac:dyDescent="0.2">
      <c r="B573">
        <v>314</v>
      </c>
      <c r="C573">
        <f t="shared" si="102"/>
        <v>0</v>
      </c>
      <c r="D573">
        <f t="shared" si="115"/>
        <v>0</v>
      </c>
      <c r="E573">
        <f t="shared" si="115"/>
        <v>0</v>
      </c>
      <c r="F573">
        <f t="shared" si="115"/>
        <v>0</v>
      </c>
      <c r="G573">
        <f t="shared" si="115"/>
        <v>0</v>
      </c>
      <c r="H573">
        <f t="shared" si="115"/>
        <v>1</v>
      </c>
      <c r="I573">
        <f t="shared" ref="D573:BO577" si="117">IF(I320&gt;0,1,0)</f>
        <v>0</v>
      </c>
      <c r="J573">
        <f t="shared" si="117"/>
        <v>0</v>
      </c>
      <c r="K573">
        <f t="shared" si="117"/>
        <v>0</v>
      </c>
      <c r="L573">
        <f t="shared" si="117"/>
        <v>0</v>
      </c>
      <c r="M573">
        <f t="shared" si="117"/>
        <v>0</v>
      </c>
      <c r="N573">
        <f t="shared" si="117"/>
        <v>0</v>
      </c>
      <c r="O573">
        <f t="shared" si="117"/>
        <v>0</v>
      </c>
      <c r="P573">
        <f t="shared" si="117"/>
        <v>0</v>
      </c>
      <c r="Q573">
        <f t="shared" si="117"/>
        <v>0</v>
      </c>
      <c r="R573">
        <f t="shared" si="117"/>
        <v>0</v>
      </c>
      <c r="S573">
        <f t="shared" si="115"/>
        <v>0</v>
      </c>
      <c r="T573">
        <f t="shared" si="115"/>
        <v>0</v>
      </c>
      <c r="U573">
        <f t="shared" si="115"/>
        <v>0</v>
      </c>
      <c r="V573">
        <f t="shared" si="115"/>
        <v>0</v>
      </c>
      <c r="W573">
        <f t="shared" si="115"/>
        <v>0</v>
      </c>
      <c r="X573">
        <f t="shared" si="115"/>
        <v>0</v>
      </c>
      <c r="Y573">
        <f t="shared" si="115"/>
        <v>0</v>
      </c>
      <c r="Z573">
        <f t="shared" si="115"/>
        <v>0</v>
      </c>
      <c r="AA573">
        <f t="shared" si="115"/>
        <v>0</v>
      </c>
      <c r="AB573">
        <f t="shared" si="115"/>
        <v>1</v>
      </c>
      <c r="AC573">
        <f t="shared" si="115"/>
        <v>0</v>
      </c>
      <c r="AD573">
        <f t="shared" si="115"/>
        <v>0</v>
      </c>
      <c r="AE573">
        <f t="shared" si="115"/>
        <v>0</v>
      </c>
      <c r="AF573">
        <f t="shared" si="115"/>
        <v>0</v>
      </c>
      <c r="AG573">
        <f t="shared" si="115"/>
        <v>0</v>
      </c>
      <c r="AH573">
        <f t="shared" si="115"/>
        <v>0</v>
      </c>
      <c r="AI573">
        <f t="shared" si="115"/>
        <v>1</v>
      </c>
      <c r="AJ573">
        <f t="shared" si="115"/>
        <v>1</v>
      </c>
      <c r="AK573">
        <f t="shared" si="115"/>
        <v>1</v>
      </c>
      <c r="AL573">
        <f t="shared" si="115"/>
        <v>0</v>
      </c>
      <c r="AM573">
        <f t="shared" si="115"/>
        <v>1</v>
      </c>
      <c r="AN573">
        <f t="shared" si="115"/>
        <v>0</v>
      </c>
      <c r="AO573">
        <f t="shared" si="115"/>
        <v>1</v>
      </c>
      <c r="AP573">
        <f t="shared" si="115"/>
        <v>1</v>
      </c>
      <c r="AQ573">
        <f t="shared" si="115"/>
        <v>0</v>
      </c>
      <c r="AR573">
        <f t="shared" si="115"/>
        <v>0</v>
      </c>
      <c r="AS573">
        <f t="shared" si="115"/>
        <v>0</v>
      </c>
      <c r="AT573">
        <f t="shared" si="115"/>
        <v>0</v>
      </c>
      <c r="AU573">
        <f t="shared" si="115"/>
        <v>0</v>
      </c>
      <c r="AV573">
        <f t="shared" si="115"/>
        <v>0</v>
      </c>
      <c r="AW573">
        <f t="shared" si="115"/>
        <v>0</v>
      </c>
      <c r="AX573">
        <f t="shared" si="115"/>
        <v>1</v>
      </c>
      <c r="AY573">
        <f t="shared" si="115"/>
        <v>0</v>
      </c>
      <c r="AZ573">
        <f t="shared" si="115"/>
        <v>0</v>
      </c>
      <c r="BA573">
        <f t="shared" si="115"/>
        <v>0</v>
      </c>
      <c r="BB573">
        <f t="shared" si="115"/>
        <v>0</v>
      </c>
      <c r="BC573">
        <f t="shared" si="115"/>
        <v>0</v>
      </c>
      <c r="BD573">
        <f t="shared" si="115"/>
        <v>1</v>
      </c>
      <c r="BE573">
        <f t="shared" si="115"/>
        <v>0</v>
      </c>
      <c r="BF573">
        <f t="shared" si="115"/>
        <v>1</v>
      </c>
      <c r="BG573">
        <f t="shared" si="115"/>
        <v>0</v>
      </c>
      <c r="BH573">
        <f t="shared" si="115"/>
        <v>0</v>
      </c>
      <c r="BI573">
        <f t="shared" si="115"/>
        <v>1</v>
      </c>
      <c r="BJ573">
        <f t="shared" si="115"/>
        <v>0</v>
      </c>
      <c r="BK573">
        <f t="shared" si="115"/>
        <v>0</v>
      </c>
      <c r="BL573">
        <f t="shared" si="115"/>
        <v>0</v>
      </c>
      <c r="BM573">
        <f t="shared" si="115"/>
        <v>0</v>
      </c>
      <c r="BN573">
        <f t="shared" si="115"/>
        <v>0</v>
      </c>
      <c r="BO573">
        <f t="shared" ref="BO573:CB588" si="118">IF(BO320&gt;0,1,0)</f>
        <v>1</v>
      </c>
      <c r="BP573">
        <f t="shared" si="118"/>
        <v>0</v>
      </c>
      <c r="BQ573">
        <f t="shared" si="118"/>
        <v>0</v>
      </c>
      <c r="BR573">
        <f t="shared" si="118"/>
        <v>0</v>
      </c>
      <c r="BS573">
        <f t="shared" si="118"/>
        <v>0</v>
      </c>
      <c r="BT573">
        <f t="shared" si="118"/>
        <v>0</v>
      </c>
      <c r="BU573">
        <f t="shared" si="118"/>
        <v>0</v>
      </c>
      <c r="BV573">
        <f t="shared" si="118"/>
        <v>0</v>
      </c>
      <c r="BW573">
        <f t="shared" si="118"/>
        <v>0</v>
      </c>
      <c r="BX573">
        <f t="shared" si="118"/>
        <v>0</v>
      </c>
      <c r="BY573">
        <f t="shared" si="118"/>
        <v>0</v>
      </c>
      <c r="BZ573">
        <f t="shared" si="118"/>
        <v>0</v>
      </c>
      <c r="CA573">
        <f t="shared" si="118"/>
        <v>0</v>
      </c>
      <c r="CB573">
        <f t="shared" si="118"/>
        <v>0</v>
      </c>
    </row>
    <row r="574" spans="2:80" x14ac:dyDescent="0.2">
      <c r="B574">
        <v>315</v>
      </c>
      <c r="C574">
        <f t="shared" si="102"/>
        <v>1</v>
      </c>
      <c r="D574">
        <f t="shared" si="117"/>
        <v>0</v>
      </c>
      <c r="E574">
        <f t="shared" si="117"/>
        <v>1</v>
      </c>
      <c r="F574">
        <f t="shared" si="117"/>
        <v>0</v>
      </c>
      <c r="G574">
        <f t="shared" si="117"/>
        <v>0</v>
      </c>
      <c r="H574">
        <f t="shared" si="117"/>
        <v>1</v>
      </c>
      <c r="I574">
        <f t="shared" si="117"/>
        <v>0</v>
      </c>
      <c r="J574">
        <f t="shared" si="117"/>
        <v>0</v>
      </c>
      <c r="K574">
        <f t="shared" si="117"/>
        <v>0</v>
      </c>
      <c r="L574">
        <f t="shared" si="117"/>
        <v>0</v>
      </c>
      <c r="M574">
        <f t="shared" si="117"/>
        <v>0</v>
      </c>
      <c r="N574">
        <f t="shared" si="117"/>
        <v>0</v>
      </c>
      <c r="O574">
        <f t="shared" si="117"/>
        <v>0</v>
      </c>
      <c r="P574">
        <f t="shared" si="117"/>
        <v>0</v>
      </c>
      <c r="Q574">
        <f t="shared" si="117"/>
        <v>0</v>
      </c>
      <c r="R574">
        <f t="shared" si="117"/>
        <v>0</v>
      </c>
      <c r="S574">
        <f t="shared" si="117"/>
        <v>0</v>
      </c>
      <c r="T574">
        <f t="shared" si="117"/>
        <v>0</v>
      </c>
      <c r="U574">
        <f t="shared" si="117"/>
        <v>0</v>
      </c>
      <c r="V574">
        <f t="shared" si="117"/>
        <v>0</v>
      </c>
      <c r="W574">
        <f t="shared" si="117"/>
        <v>0</v>
      </c>
      <c r="X574">
        <f t="shared" si="117"/>
        <v>0</v>
      </c>
      <c r="Y574">
        <f t="shared" si="117"/>
        <v>0</v>
      </c>
      <c r="Z574">
        <f t="shared" si="117"/>
        <v>0</v>
      </c>
      <c r="AA574">
        <f t="shared" si="117"/>
        <v>0</v>
      </c>
      <c r="AB574">
        <f t="shared" si="117"/>
        <v>1</v>
      </c>
      <c r="AC574">
        <f t="shared" si="117"/>
        <v>0</v>
      </c>
      <c r="AD574">
        <f t="shared" si="117"/>
        <v>0</v>
      </c>
      <c r="AE574">
        <f t="shared" si="117"/>
        <v>0</v>
      </c>
      <c r="AF574">
        <f t="shared" si="117"/>
        <v>0</v>
      </c>
      <c r="AG574">
        <f t="shared" si="117"/>
        <v>0</v>
      </c>
      <c r="AH574">
        <f t="shared" si="117"/>
        <v>1</v>
      </c>
      <c r="AI574">
        <f t="shared" si="117"/>
        <v>1</v>
      </c>
      <c r="AJ574">
        <f t="shared" si="117"/>
        <v>1</v>
      </c>
      <c r="AK574">
        <f t="shared" si="117"/>
        <v>1</v>
      </c>
      <c r="AL574">
        <f t="shared" si="117"/>
        <v>0</v>
      </c>
      <c r="AM574">
        <f t="shared" si="117"/>
        <v>1</v>
      </c>
      <c r="AN574">
        <f t="shared" si="117"/>
        <v>0</v>
      </c>
      <c r="AO574">
        <f t="shared" si="117"/>
        <v>1</v>
      </c>
      <c r="AP574">
        <f t="shared" si="117"/>
        <v>1</v>
      </c>
      <c r="AQ574">
        <f t="shared" si="117"/>
        <v>0</v>
      </c>
      <c r="AR574">
        <f t="shared" si="117"/>
        <v>0</v>
      </c>
      <c r="AS574">
        <f t="shared" si="117"/>
        <v>0</v>
      </c>
      <c r="AT574">
        <f t="shared" si="117"/>
        <v>0</v>
      </c>
      <c r="AU574">
        <f t="shared" si="117"/>
        <v>1</v>
      </c>
      <c r="AV574">
        <f t="shared" si="117"/>
        <v>0</v>
      </c>
      <c r="AW574">
        <f t="shared" si="117"/>
        <v>0</v>
      </c>
      <c r="AX574">
        <f t="shared" si="117"/>
        <v>0</v>
      </c>
      <c r="AY574">
        <f t="shared" si="117"/>
        <v>0</v>
      </c>
      <c r="AZ574">
        <f t="shared" si="117"/>
        <v>0</v>
      </c>
      <c r="BA574">
        <f t="shared" si="117"/>
        <v>0</v>
      </c>
      <c r="BB574">
        <f t="shared" si="117"/>
        <v>0</v>
      </c>
      <c r="BC574">
        <f t="shared" si="117"/>
        <v>0</v>
      </c>
      <c r="BD574">
        <f t="shared" si="117"/>
        <v>0</v>
      </c>
      <c r="BE574">
        <f t="shared" si="117"/>
        <v>1</v>
      </c>
      <c r="BF574">
        <f t="shared" si="117"/>
        <v>1</v>
      </c>
      <c r="BG574">
        <f t="shared" si="117"/>
        <v>1</v>
      </c>
      <c r="BH574">
        <f t="shared" si="117"/>
        <v>0</v>
      </c>
      <c r="BI574">
        <f t="shared" si="117"/>
        <v>0</v>
      </c>
      <c r="BJ574">
        <f t="shared" si="117"/>
        <v>0</v>
      </c>
      <c r="BK574">
        <f t="shared" si="117"/>
        <v>0</v>
      </c>
      <c r="BL574">
        <f t="shared" si="117"/>
        <v>0</v>
      </c>
      <c r="BM574">
        <f t="shared" si="117"/>
        <v>0</v>
      </c>
      <c r="BN574">
        <f t="shared" si="117"/>
        <v>0</v>
      </c>
      <c r="BO574">
        <f t="shared" si="117"/>
        <v>1</v>
      </c>
      <c r="BP574">
        <f t="shared" si="118"/>
        <v>0</v>
      </c>
      <c r="BQ574">
        <f t="shared" si="118"/>
        <v>0</v>
      </c>
      <c r="BR574">
        <f t="shared" si="118"/>
        <v>0</v>
      </c>
      <c r="BS574">
        <f t="shared" si="118"/>
        <v>0</v>
      </c>
      <c r="BT574">
        <f t="shared" si="118"/>
        <v>0</v>
      </c>
      <c r="BU574">
        <f t="shared" si="118"/>
        <v>0</v>
      </c>
      <c r="BV574">
        <f t="shared" si="118"/>
        <v>0</v>
      </c>
      <c r="BW574">
        <f t="shared" si="118"/>
        <v>0</v>
      </c>
      <c r="BX574">
        <f t="shared" si="118"/>
        <v>1</v>
      </c>
      <c r="BY574">
        <f t="shared" si="118"/>
        <v>0</v>
      </c>
      <c r="BZ574">
        <f t="shared" si="118"/>
        <v>0</v>
      </c>
      <c r="CA574">
        <f t="shared" si="118"/>
        <v>0</v>
      </c>
      <c r="CB574">
        <f t="shared" si="118"/>
        <v>0</v>
      </c>
    </row>
    <row r="575" spans="2:80" x14ac:dyDescent="0.2">
      <c r="B575">
        <v>316</v>
      </c>
      <c r="C575">
        <f t="shared" si="102"/>
        <v>1</v>
      </c>
      <c r="D575">
        <f t="shared" si="117"/>
        <v>0</v>
      </c>
      <c r="E575">
        <f t="shared" si="117"/>
        <v>0</v>
      </c>
      <c r="F575">
        <f t="shared" si="117"/>
        <v>0</v>
      </c>
      <c r="G575">
        <f t="shared" si="117"/>
        <v>0</v>
      </c>
      <c r="H575">
        <f t="shared" si="117"/>
        <v>1</v>
      </c>
      <c r="I575">
        <f t="shared" si="117"/>
        <v>0</v>
      </c>
      <c r="J575">
        <f t="shared" si="117"/>
        <v>0</v>
      </c>
      <c r="K575">
        <f t="shared" si="117"/>
        <v>0</v>
      </c>
      <c r="L575">
        <f t="shared" si="117"/>
        <v>0</v>
      </c>
      <c r="M575">
        <f t="shared" si="117"/>
        <v>0</v>
      </c>
      <c r="N575">
        <f t="shared" si="117"/>
        <v>0</v>
      </c>
      <c r="O575">
        <f t="shared" si="117"/>
        <v>0</v>
      </c>
      <c r="P575">
        <f t="shared" si="117"/>
        <v>0</v>
      </c>
      <c r="Q575">
        <f t="shared" si="117"/>
        <v>0</v>
      </c>
      <c r="R575">
        <f t="shared" si="117"/>
        <v>0</v>
      </c>
      <c r="S575">
        <f t="shared" si="117"/>
        <v>0</v>
      </c>
      <c r="T575">
        <f t="shared" si="117"/>
        <v>0</v>
      </c>
      <c r="U575">
        <f t="shared" si="117"/>
        <v>0</v>
      </c>
      <c r="V575">
        <f t="shared" si="117"/>
        <v>1</v>
      </c>
      <c r="W575">
        <f t="shared" si="117"/>
        <v>0</v>
      </c>
      <c r="X575">
        <f t="shared" si="117"/>
        <v>0</v>
      </c>
      <c r="Y575">
        <f t="shared" si="117"/>
        <v>0</v>
      </c>
      <c r="Z575">
        <f t="shared" si="117"/>
        <v>0</v>
      </c>
      <c r="AA575">
        <f t="shared" si="117"/>
        <v>0</v>
      </c>
      <c r="AB575">
        <f t="shared" si="117"/>
        <v>0</v>
      </c>
      <c r="AC575">
        <f t="shared" si="117"/>
        <v>0</v>
      </c>
      <c r="AD575">
        <f t="shared" si="117"/>
        <v>0</v>
      </c>
      <c r="AE575">
        <f t="shared" si="117"/>
        <v>0</v>
      </c>
      <c r="AF575">
        <f t="shared" si="117"/>
        <v>0</v>
      </c>
      <c r="AG575">
        <f t="shared" si="117"/>
        <v>0</v>
      </c>
      <c r="AH575">
        <f t="shared" si="117"/>
        <v>0</v>
      </c>
      <c r="AI575">
        <f t="shared" si="117"/>
        <v>0</v>
      </c>
      <c r="AJ575">
        <f t="shared" si="117"/>
        <v>1</v>
      </c>
      <c r="AK575">
        <f t="shared" si="117"/>
        <v>1</v>
      </c>
      <c r="AL575">
        <f t="shared" si="117"/>
        <v>0</v>
      </c>
      <c r="AM575">
        <f t="shared" si="117"/>
        <v>1</v>
      </c>
      <c r="AN575">
        <f t="shared" si="117"/>
        <v>0</v>
      </c>
      <c r="AO575">
        <f t="shared" si="117"/>
        <v>1</v>
      </c>
      <c r="AP575">
        <f t="shared" si="117"/>
        <v>0</v>
      </c>
      <c r="AQ575">
        <f t="shared" si="117"/>
        <v>0</v>
      </c>
      <c r="AR575">
        <f t="shared" si="117"/>
        <v>0</v>
      </c>
      <c r="AS575">
        <f t="shared" si="117"/>
        <v>0</v>
      </c>
      <c r="AT575">
        <f t="shared" si="117"/>
        <v>0</v>
      </c>
      <c r="AU575">
        <f t="shared" si="117"/>
        <v>0</v>
      </c>
      <c r="AV575">
        <f t="shared" si="117"/>
        <v>0</v>
      </c>
      <c r="AW575">
        <f t="shared" si="117"/>
        <v>0</v>
      </c>
      <c r="AX575">
        <f t="shared" si="117"/>
        <v>0</v>
      </c>
      <c r="AY575">
        <f t="shared" si="117"/>
        <v>0</v>
      </c>
      <c r="AZ575">
        <f t="shared" si="117"/>
        <v>0</v>
      </c>
      <c r="BA575">
        <f t="shared" si="117"/>
        <v>0</v>
      </c>
      <c r="BB575">
        <f t="shared" si="117"/>
        <v>0</v>
      </c>
      <c r="BC575">
        <f t="shared" si="117"/>
        <v>0</v>
      </c>
      <c r="BD575">
        <f t="shared" si="117"/>
        <v>0</v>
      </c>
      <c r="BE575">
        <f t="shared" si="117"/>
        <v>0</v>
      </c>
      <c r="BF575">
        <f t="shared" si="117"/>
        <v>0</v>
      </c>
      <c r="BG575">
        <f t="shared" si="117"/>
        <v>0</v>
      </c>
      <c r="BH575">
        <f t="shared" si="117"/>
        <v>0</v>
      </c>
      <c r="BI575">
        <f t="shared" si="117"/>
        <v>0</v>
      </c>
      <c r="BJ575">
        <f t="shared" si="117"/>
        <v>0</v>
      </c>
      <c r="BK575">
        <f t="shared" si="117"/>
        <v>1</v>
      </c>
      <c r="BL575">
        <f t="shared" si="117"/>
        <v>0</v>
      </c>
      <c r="BM575">
        <f t="shared" si="117"/>
        <v>0</v>
      </c>
      <c r="BN575">
        <f t="shared" si="117"/>
        <v>0</v>
      </c>
      <c r="BO575">
        <f t="shared" si="117"/>
        <v>1</v>
      </c>
      <c r="BP575">
        <f t="shared" si="118"/>
        <v>0</v>
      </c>
      <c r="BQ575">
        <f t="shared" si="118"/>
        <v>0</v>
      </c>
      <c r="BR575">
        <f t="shared" si="118"/>
        <v>0</v>
      </c>
      <c r="BS575">
        <f t="shared" si="118"/>
        <v>0</v>
      </c>
      <c r="BT575">
        <f t="shared" si="118"/>
        <v>0</v>
      </c>
      <c r="BU575">
        <f t="shared" si="118"/>
        <v>0</v>
      </c>
      <c r="BV575">
        <f t="shared" si="118"/>
        <v>0</v>
      </c>
      <c r="BW575">
        <f t="shared" si="118"/>
        <v>0</v>
      </c>
      <c r="BX575">
        <f t="shared" si="118"/>
        <v>0</v>
      </c>
      <c r="BY575">
        <f t="shared" si="118"/>
        <v>0</v>
      </c>
      <c r="BZ575">
        <f t="shared" si="118"/>
        <v>0</v>
      </c>
      <c r="CA575">
        <f t="shared" si="118"/>
        <v>0</v>
      </c>
      <c r="CB575">
        <f t="shared" si="118"/>
        <v>0</v>
      </c>
    </row>
    <row r="576" spans="2:80" x14ac:dyDescent="0.2">
      <c r="B576">
        <v>317</v>
      </c>
      <c r="C576">
        <f t="shared" si="102"/>
        <v>1</v>
      </c>
      <c r="D576">
        <f t="shared" si="117"/>
        <v>0</v>
      </c>
      <c r="E576">
        <f t="shared" si="117"/>
        <v>0</v>
      </c>
      <c r="F576">
        <f t="shared" si="117"/>
        <v>0</v>
      </c>
      <c r="G576">
        <f t="shared" si="117"/>
        <v>0</v>
      </c>
      <c r="H576">
        <f t="shared" si="117"/>
        <v>1</v>
      </c>
      <c r="I576">
        <f t="shared" si="117"/>
        <v>0</v>
      </c>
      <c r="J576">
        <f t="shared" si="117"/>
        <v>0</v>
      </c>
      <c r="K576">
        <f t="shared" si="117"/>
        <v>0</v>
      </c>
      <c r="L576">
        <f t="shared" si="117"/>
        <v>0</v>
      </c>
      <c r="M576">
        <f t="shared" si="117"/>
        <v>0</v>
      </c>
      <c r="N576">
        <f t="shared" si="117"/>
        <v>0</v>
      </c>
      <c r="O576">
        <f t="shared" si="117"/>
        <v>0</v>
      </c>
      <c r="P576">
        <f t="shared" si="117"/>
        <v>0</v>
      </c>
      <c r="Q576">
        <f t="shared" si="117"/>
        <v>0</v>
      </c>
      <c r="R576">
        <f t="shared" si="117"/>
        <v>0</v>
      </c>
      <c r="S576">
        <f t="shared" si="117"/>
        <v>0</v>
      </c>
      <c r="T576">
        <f t="shared" si="117"/>
        <v>0</v>
      </c>
      <c r="U576">
        <f t="shared" si="117"/>
        <v>0</v>
      </c>
      <c r="V576">
        <f t="shared" si="117"/>
        <v>0</v>
      </c>
      <c r="W576">
        <f t="shared" si="117"/>
        <v>0</v>
      </c>
      <c r="X576">
        <f t="shared" si="117"/>
        <v>0</v>
      </c>
      <c r="Y576">
        <f t="shared" si="117"/>
        <v>0</v>
      </c>
      <c r="Z576">
        <f t="shared" si="117"/>
        <v>0</v>
      </c>
      <c r="AA576">
        <f t="shared" si="117"/>
        <v>0</v>
      </c>
      <c r="AB576">
        <f t="shared" si="117"/>
        <v>1</v>
      </c>
      <c r="AC576">
        <f t="shared" si="117"/>
        <v>0</v>
      </c>
      <c r="AD576">
        <f t="shared" si="117"/>
        <v>0</v>
      </c>
      <c r="AE576">
        <f t="shared" si="117"/>
        <v>0</v>
      </c>
      <c r="AF576">
        <f t="shared" si="117"/>
        <v>0</v>
      </c>
      <c r="AG576">
        <f t="shared" si="117"/>
        <v>0</v>
      </c>
      <c r="AH576">
        <f t="shared" si="117"/>
        <v>0</v>
      </c>
      <c r="AI576">
        <f t="shared" si="117"/>
        <v>1</v>
      </c>
      <c r="AJ576">
        <f t="shared" si="117"/>
        <v>1</v>
      </c>
      <c r="AK576">
        <f t="shared" si="117"/>
        <v>1</v>
      </c>
      <c r="AL576">
        <f t="shared" si="117"/>
        <v>0</v>
      </c>
      <c r="AM576">
        <f t="shared" si="117"/>
        <v>1</v>
      </c>
      <c r="AN576">
        <f t="shared" si="117"/>
        <v>0</v>
      </c>
      <c r="AO576">
        <f t="shared" si="117"/>
        <v>1</v>
      </c>
      <c r="AP576">
        <f t="shared" si="117"/>
        <v>0</v>
      </c>
      <c r="AQ576">
        <f t="shared" si="117"/>
        <v>0</v>
      </c>
      <c r="AR576">
        <f t="shared" si="117"/>
        <v>0</v>
      </c>
      <c r="AS576">
        <f t="shared" si="117"/>
        <v>0</v>
      </c>
      <c r="AT576">
        <f t="shared" si="117"/>
        <v>0</v>
      </c>
      <c r="AU576">
        <f t="shared" si="117"/>
        <v>1</v>
      </c>
      <c r="AV576">
        <f t="shared" si="117"/>
        <v>0</v>
      </c>
      <c r="AW576">
        <f t="shared" si="117"/>
        <v>0</v>
      </c>
      <c r="AX576">
        <f t="shared" si="117"/>
        <v>0</v>
      </c>
      <c r="AY576">
        <f t="shared" si="117"/>
        <v>0</v>
      </c>
      <c r="AZ576">
        <f t="shared" si="117"/>
        <v>0</v>
      </c>
      <c r="BA576">
        <f t="shared" si="117"/>
        <v>1</v>
      </c>
      <c r="BB576">
        <f t="shared" si="117"/>
        <v>0</v>
      </c>
      <c r="BC576">
        <f t="shared" si="117"/>
        <v>0</v>
      </c>
      <c r="BD576">
        <f t="shared" si="117"/>
        <v>1</v>
      </c>
      <c r="BE576">
        <f t="shared" si="117"/>
        <v>1</v>
      </c>
      <c r="BF576">
        <f t="shared" si="117"/>
        <v>1</v>
      </c>
      <c r="BG576">
        <f t="shared" si="117"/>
        <v>0</v>
      </c>
      <c r="BH576">
        <f t="shared" si="117"/>
        <v>0</v>
      </c>
      <c r="BI576">
        <f t="shared" si="117"/>
        <v>1</v>
      </c>
      <c r="BJ576">
        <f t="shared" si="117"/>
        <v>0</v>
      </c>
      <c r="BK576">
        <f t="shared" si="117"/>
        <v>0</v>
      </c>
      <c r="BL576">
        <f t="shared" si="117"/>
        <v>1</v>
      </c>
      <c r="BM576">
        <f t="shared" si="117"/>
        <v>0</v>
      </c>
      <c r="BN576">
        <f t="shared" si="117"/>
        <v>0</v>
      </c>
      <c r="BO576">
        <f t="shared" si="117"/>
        <v>1</v>
      </c>
      <c r="BP576">
        <f t="shared" si="118"/>
        <v>0</v>
      </c>
      <c r="BQ576">
        <f t="shared" si="118"/>
        <v>0</v>
      </c>
      <c r="BR576">
        <f t="shared" si="118"/>
        <v>0</v>
      </c>
      <c r="BS576">
        <f t="shared" si="118"/>
        <v>0</v>
      </c>
      <c r="BT576">
        <f t="shared" si="118"/>
        <v>0</v>
      </c>
      <c r="BU576">
        <f t="shared" si="118"/>
        <v>0</v>
      </c>
      <c r="BV576">
        <f t="shared" si="118"/>
        <v>0</v>
      </c>
      <c r="BW576">
        <f t="shared" si="118"/>
        <v>0</v>
      </c>
      <c r="BX576">
        <f t="shared" si="118"/>
        <v>0</v>
      </c>
      <c r="BY576">
        <f t="shared" si="118"/>
        <v>0</v>
      </c>
      <c r="BZ576">
        <f t="shared" si="118"/>
        <v>0</v>
      </c>
      <c r="CA576">
        <f t="shared" si="118"/>
        <v>0</v>
      </c>
      <c r="CB576">
        <f t="shared" si="118"/>
        <v>0</v>
      </c>
    </row>
    <row r="577" spans="2:80" x14ac:dyDescent="0.2">
      <c r="B577">
        <v>318</v>
      </c>
      <c r="C577">
        <f t="shared" si="102"/>
        <v>0</v>
      </c>
      <c r="D577">
        <f t="shared" si="117"/>
        <v>0</v>
      </c>
      <c r="E577">
        <f t="shared" si="117"/>
        <v>0</v>
      </c>
      <c r="F577">
        <f t="shared" si="117"/>
        <v>0</v>
      </c>
      <c r="G577">
        <f t="shared" si="117"/>
        <v>0</v>
      </c>
      <c r="H577">
        <f t="shared" si="117"/>
        <v>1</v>
      </c>
      <c r="I577">
        <f t="shared" ref="D577:BO581" si="119">IF(I324&gt;0,1,0)</f>
        <v>0</v>
      </c>
      <c r="J577">
        <f t="shared" si="119"/>
        <v>0</v>
      </c>
      <c r="K577">
        <f t="shared" si="119"/>
        <v>0</v>
      </c>
      <c r="L577">
        <f t="shared" si="119"/>
        <v>0</v>
      </c>
      <c r="M577">
        <f t="shared" si="119"/>
        <v>0</v>
      </c>
      <c r="N577">
        <f t="shared" si="119"/>
        <v>0</v>
      </c>
      <c r="O577">
        <f t="shared" si="119"/>
        <v>0</v>
      </c>
      <c r="P577">
        <f t="shared" si="119"/>
        <v>0</v>
      </c>
      <c r="Q577">
        <f t="shared" si="119"/>
        <v>0</v>
      </c>
      <c r="R577">
        <f t="shared" si="119"/>
        <v>0</v>
      </c>
      <c r="S577">
        <f t="shared" si="117"/>
        <v>0</v>
      </c>
      <c r="T577">
        <f t="shared" si="117"/>
        <v>0</v>
      </c>
      <c r="U577">
        <f t="shared" si="117"/>
        <v>0</v>
      </c>
      <c r="V577">
        <f t="shared" si="117"/>
        <v>0</v>
      </c>
      <c r="W577">
        <f t="shared" si="117"/>
        <v>0</v>
      </c>
      <c r="X577">
        <f t="shared" si="117"/>
        <v>0</v>
      </c>
      <c r="Y577">
        <f t="shared" si="117"/>
        <v>0</v>
      </c>
      <c r="Z577">
        <f t="shared" si="117"/>
        <v>0</v>
      </c>
      <c r="AA577">
        <f t="shared" si="117"/>
        <v>0</v>
      </c>
      <c r="AB577">
        <f t="shared" si="117"/>
        <v>1</v>
      </c>
      <c r="AC577">
        <f t="shared" si="117"/>
        <v>0</v>
      </c>
      <c r="AD577">
        <f t="shared" si="117"/>
        <v>0</v>
      </c>
      <c r="AE577">
        <f t="shared" si="117"/>
        <v>0</v>
      </c>
      <c r="AF577">
        <f t="shared" si="117"/>
        <v>0</v>
      </c>
      <c r="AG577">
        <f t="shared" si="117"/>
        <v>0</v>
      </c>
      <c r="AH577">
        <f t="shared" si="117"/>
        <v>1</v>
      </c>
      <c r="AI577">
        <f t="shared" si="117"/>
        <v>1</v>
      </c>
      <c r="AJ577">
        <f t="shared" si="117"/>
        <v>0</v>
      </c>
      <c r="AK577">
        <f t="shared" si="117"/>
        <v>0</v>
      </c>
      <c r="AL577">
        <f t="shared" si="117"/>
        <v>0</v>
      </c>
      <c r="AM577">
        <f t="shared" si="117"/>
        <v>1</v>
      </c>
      <c r="AN577">
        <f t="shared" si="117"/>
        <v>0</v>
      </c>
      <c r="AO577">
        <f t="shared" si="117"/>
        <v>1</v>
      </c>
      <c r="AP577">
        <f t="shared" si="117"/>
        <v>1</v>
      </c>
      <c r="AQ577">
        <f t="shared" si="117"/>
        <v>0</v>
      </c>
      <c r="AR577">
        <f t="shared" si="117"/>
        <v>1</v>
      </c>
      <c r="AS577">
        <f t="shared" si="117"/>
        <v>0</v>
      </c>
      <c r="AT577">
        <f t="shared" si="117"/>
        <v>0</v>
      </c>
      <c r="AU577">
        <f t="shared" si="117"/>
        <v>0</v>
      </c>
      <c r="AV577">
        <f t="shared" si="117"/>
        <v>0</v>
      </c>
      <c r="AW577">
        <f t="shared" si="117"/>
        <v>0</v>
      </c>
      <c r="AX577">
        <f t="shared" si="117"/>
        <v>0</v>
      </c>
      <c r="AY577">
        <f t="shared" si="117"/>
        <v>0</v>
      </c>
      <c r="AZ577">
        <f t="shared" si="117"/>
        <v>0</v>
      </c>
      <c r="BA577">
        <f t="shared" si="117"/>
        <v>1</v>
      </c>
      <c r="BB577">
        <f t="shared" si="117"/>
        <v>0</v>
      </c>
      <c r="BC577">
        <f t="shared" si="117"/>
        <v>0</v>
      </c>
      <c r="BD577">
        <f t="shared" si="117"/>
        <v>0</v>
      </c>
      <c r="BE577">
        <f t="shared" si="117"/>
        <v>1</v>
      </c>
      <c r="BF577">
        <f t="shared" si="117"/>
        <v>0</v>
      </c>
      <c r="BG577">
        <f t="shared" si="117"/>
        <v>0</v>
      </c>
      <c r="BH577">
        <f t="shared" si="117"/>
        <v>1</v>
      </c>
      <c r="BI577">
        <f t="shared" si="117"/>
        <v>1</v>
      </c>
      <c r="BJ577">
        <f t="shared" si="117"/>
        <v>0</v>
      </c>
      <c r="BK577">
        <f t="shared" si="117"/>
        <v>0</v>
      </c>
      <c r="BL577">
        <f t="shared" si="117"/>
        <v>0</v>
      </c>
      <c r="BM577">
        <f t="shared" si="117"/>
        <v>0</v>
      </c>
      <c r="BN577">
        <f t="shared" si="117"/>
        <v>0</v>
      </c>
      <c r="BO577">
        <f t="shared" ref="BO577:BT580" si="120">IF(BO324&gt;0,1,0)</f>
        <v>1</v>
      </c>
      <c r="BP577">
        <f t="shared" si="120"/>
        <v>0</v>
      </c>
      <c r="BQ577">
        <f t="shared" si="120"/>
        <v>0</v>
      </c>
      <c r="BR577">
        <f t="shared" si="120"/>
        <v>0</v>
      </c>
      <c r="BS577">
        <f t="shared" si="120"/>
        <v>0</v>
      </c>
      <c r="BT577">
        <f t="shared" si="120"/>
        <v>0</v>
      </c>
      <c r="BU577">
        <f t="shared" si="118"/>
        <v>1</v>
      </c>
      <c r="BV577">
        <f t="shared" si="118"/>
        <v>0</v>
      </c>
      <c r="BW577">
        <f t="shared" si="118"/>
        <v>0</v>
      </c>
      <c r="BX577">
        <f t="shared" si="118"/>
        <v>0</v>
      </c>
      <c r="BY577">
        <f t="shared" si="118"/>
        <v>0</v>
      </c>
      <c r="BZ577">
        <f t="shared" si="118"/>
        <v>0</v>
      </c>
      <c r="CA577">
        <f t="shared" si="118"/>
        <v>0</v>
      </c>
      <c r="CB577">
        <f t="shared" si="118"/>
        <v>0</v>
      </c>
    </row>
    <row r="578" spans="2:80" x14ac:dyDescent="0.2">
      <c r="B578">
        <v>319</v>
      </c>
      <c r="C578">
        <f t="shared" si="102"/>
        <v>1</v>
      </c>
      <c r="D578">
        <f t="shared" si="119"/>
        <v>0</v>
      </c>
      <c r="E578">
        <f t="shared" si="119"/>
        <v>0</v>
      </c>
      <c r="F578">
        <f t="shared" si="119"/>
        <v>0</v>
      </c>
      <c r="G578">
        <f t="shared" si="119"/>
        <v>0</v>
      </c>
      <c r="H578">
        <f t="shared" si="119"/>
        <v>1</v>
      </c>
      <c r="I578">
        <f t="shared" si="119"/>
        <v>0</v>
      </c>
      <c r="J578">
        <f t="shared" si="119"/>
        <v>0</v>
      </c>
      <c r="K578">
        <f t="shared" si="119"/>
        <v>0</v>
      </c>
      <c r="L578">
        <f t="shared" si="119"/>
        <v>0</v>
      </c>
      <c r="M578">
        <f t="shared" si="119"/>
        <v>0</v>
      </c>
      <c r="N578">
        <f t="shared" si="119"/>
        <v>0</v>
      </c>
      <c r="O578">
        <f t="shared" si="119"/>
        <v>0</v>
      </c>
      <c r="P578">
        <f t="shared" si="119"/>
        <v>0</v>
      </c>
      <c r="Q578">
        <f t="shared" si="119"/>
        <v>0</v>
      </c>
      <c r="R578">
        <f t="shared" si="119"/>
        <v>0</v>
      </c>
      <c r="S578">
        <f t="shared" si="119"/>
        <v>0</v>
      </c>
      <c r="T578">
        <f t="shared" si="119"/>
        <v>0</v>
      </c>
      <c r="U578">
        <f t="shared" si="119"/>
        <v>0</v>
      </c>
      <c r="V578">
        <f t="shared" si="119"/>
        <v>1</v>
      </c>
      <c r="W578">
        <f t="shared" si="119"/>
        <v>0</v>
      </c>
      <c r="X578">
        <f t="shared" si="119"/>
        <v>0</v>
      </c>
      <c r="Y578">
        <f t="shared" si="119"/>
        <v>0</v>
      </c>
      <c r="Z578">
        <f t="shared" si="119"/>
        <v>0</v>
      </c>
      <c r="AA578">
        <f t="shared" si="119"/>
        <v>0</v>
      </c>
      <c r="AB578">
        <f t="shared" si="119"/>
        <v>0</v>
      </c>
      <c r="AC578">
        <f t="shared" si="119"/>
        <v>0</v>
      </c>
      <c r="AD578">
        <f t="shared" si="119"/>
        <v>0</v>
      </c>
      <c r="AE578">
        <f t="shared" si="119"/>
        <v>0</v>
      </c>
      <c r="AF578">
        <f t="shared" si="119"/>
        <v>0</v>
      </c>
      <c r="AG578">
        <f t="shared" si="119"/>
        <v>0</v>
      </c>
      <c r="AH578">
        <f t="shared" si="119"/>
        <v>1</v>
      </c>
      <c r="AI578">
        <f t="shared" si="119"/>
        <v>1</v>
      </c>
      <c r="AJ578">
        <f t="shared" si="119"/>
        <v>1</v>
      </c>
      <c r="AK578">
        <f t="shared" si="119"/>
        <v>0</v>
      </c>
      <c r="AL578">
        <f t="shared" si="119"/>
        <v>0</v>
      </c>
      <c r="AM578">
        <f t="shared" si="119"/>
        <v>1</v>
      </c>
      <c r="AN578">
        <f t="shared" si="119"/>
        <v>0</v>
      </c>
      <c r="AO578">
        <f t="shared" si="119"/>
        <v>1</v>
      </c>
      <c r="AP578">
        <f t="shared" si="119"/>
        <v>0</v>
      </c>
      <c r="AQ578">
        <f t="shared" si="119"/>
        <v>0</v>
      </c>
      <c r="AR578">
        <f t="shared" si="119"/>
        <v>0</v>
      </c>
      <c r="AS578">
        <f t="shared" si="119"/>
        <v>0</v>
      </c>
      <c r="AT578">
        <f t="shared" si="119"/>
        <v>0</v>
      </c>
      <c r="AU578">
        <f t="shared" si="119"/>
        <v>0</v>
      </c>
      <c r="AV578">
        <f t="shared" si="119"/>
        <v>0</v>
      </c>
      <c r="AW578">
        <f t="shared" si="119"/>
        <v>0</v>
      </c>
      <c r="AX578">
        <f t="shared" si="119"/>
        <v>0</v>
      </c>
      <c r="AY578">
        <f t="shared" si="119"/>
        <v>0</v>
      </c>
      <c r="AZ578">
        <f t="shared" si="119"/>
        <v>0</v>
      </c>
      <c r="BA578">
        <f t="shared" si="119"/>
        <v>0</v>
      </c>
      <c r="BB578">
        <f t="shared" si="119"/>
        <v>0</v>
      </c>
      <c r="BC578">
        <f t="shared" si="119"/>
        <v>0</v>
      </c>
      <c r="BD578">
        <f t="shared" si="119"/>
        <v>0</v>
      </c>
      <c r="BE578">
        <f t="shared" si="119"/>
        <v>0</v>
      </c>
      <c r="BF578">
        <f t="shared" si="119"/>
        <v>0</v>
      </c>
      <c r="BG578">
        <f t="shared" si="119"/>
        <v>0</v>
      </c>
      <c r="BH578">
        <f t="shared" si="119"/>
        <v>0</v>
      </c>
      <c r="BI578">
        <f t="shared" si="119"/>
        <v>0</v>
      </c>
      <c r="BJ578">
        <f t="shared" si="119"/>
        <v>0</v>
      </c>
      <c r="BK578">
        <f t="shared" si="119"/>
        <v>0</v>
      </c>
      <c r="BL578">
        <f t="shared" si="119"/>
        <v>0</v>
      </c>
      <c r="BM578">
        <f t="shared" si="119"/>
        <v>0</v>
      </c>
      <c r="BN578">
        <f t="shared" si="119"/>
        <v>0</v>
      </c>
      <c r="BO578">
        <f t="shared" si="119"/>
        <v>1</v>
      </c>
      <c r="BP578">
        <f t="shared" si="120"/>
        <v>0</v>
      </c>
      <c r="BQ578">
        <f t="shared" si="120"/>
        <v>0</v>
      </c>
      <c r="BR578">
        <f t="shared" si="120"/>
        <v>0</v>
      </c>
      <c r="BS578">
        <f t="shared" si="120"/>
        <v>0</v>
      </c>
      <c r="BT578">
        <f t="shared" si="120"/>
        <v>0</v>
      </c>
      <c r="BU578">
        <f t="shared" si="118"/>
        <v>0</v>
      </c>
      <c r="BV578">
        <f t="shared" si="118"/>
        <v>0</v>
      </c>
      <c r="BW578">
        <f t="shared" si="118"/>
        <v>0</v>
      </c>
      <c r="BX578">
        <f t="shared" si="118"/>
        <v>0</v>
      </c>
      <c r="BY578">
        <f t="shared" si="118"/>
        <v>0</v>
      </c>
      <c r="BZ578">
        <f t="shared" si="118"/>
        <v>0</v>
      </c>
      <c r="CA578">
        <f t="shared" si="118"/>
        <v>0</v>
      </c>
      <c r="CB578">
        <f t="shared" si="118"/>
        <v>0</v>
      </c>
    </row>
    <row r="579" spans="2:80" x14ac:dyDescent="0.2">
      <c r="B579">
        <v>320</v>
      </c>
      <c r="C579">
        <f t="shared" si="102"/>
        <v>1</v>
      </c>
      <c r="D579">
        <f t="shared" si="119"/>
        <v>0</v>
      </c>
      <c r="E579">
        <f t="shared" si="119"/>
        <v>0</v>
      </c>
      <c r="F579">
        <f t="shared" si="119"/>
        <v>1</v>
      </c>
      <c r="G579">
        <f t="shared" si="119"/>
        <v>0</v>
      </c>
      <c r="H579">
        <f t="shared" si="119"/>
        <v>1</v>
      </c>
      <c r="I579">
        <f t="shared" si="119"/>
        <v>0</v>
      </c>
      <c r="J579">
        <f t="shared" si="119"/>
        <v>0</v>
      </c>
      <c r="K579">
        <f t="shared" si="119"/>
        <v>0</v>
      </c>
      <c r="L579">
        <f t="shared" si="119"/>
        <v>0</v>
      </c>
      <c r="M579">
        <f t="shared" si="119"/>
        <v>1</v>
      </c>
      <c r="N579">
        <f t="shared" si="119"/>
        <v>0</v>
      </c>
      <c r="O579">
        <f t="shared" si="119"/>
        <v>0</v>
      </c>
      <c r="P579">
        <f t="shared" si="119"/>
        <v>0</v>
      </c>
      <c r="Q579">
        <f t="shared" si="119"/>
        <v>0</v>
      </c>
      <c r="R579">
        <f t="shared" si="119"/>
        <v>0</v>
      </c>
      <c r="S579">
        <f t="shared" si="119"/>
        <v>0</v>
      </c>
      <c r="T579">
        <f t="shared" si="119"/>
        <v>0</v>
      </c>
      <c r="U579">
        <f t="shared" si="119"/>
        <v>0</v>
      </c>
      <c r="V579">
        <f t="shared" si="119"/>
        <v>0</v>
      </c>
      <c r="W579">
        <f t="shared" si="119"/>
        <v>0</v>
      </c>
      <c r="X579">
        <f t="shared" si="119"/>
        <v>0</v>
      </c>
      <c r="Y579">
        <f t="shared" si="119"/>
        <v>0</v>
      </c>
      <c r="Z579">
        <f t="shared" si="119"/>
        <v>0</v>
      </c>
      <c r="AA579">
        <f t="shared" si="119"/>
        <v>0</v>
      </c>
      <c r="AB579">
        <f t="shared" si="119"/>
        <v>0</v>
      </c>
      <c r="AC579">
        <f t="shared" si="119"/>
        <v>0</v>
      </c>
      <c r="AD579">
        <f t="shared" si="119"/>
        <v>0</v>
      </c>
      <c r="AE579">
        <f t="shared" si="119"/>
        <v>0</v>
      </c>
      <c r="AF579">
        <f t="shared" si="119"/>
        <v>0</v>
      </c>
      <c r="AG579">
        <f t="shared" si="119"/>
        <v>0</v>
      </c>
      <c r="AH579">
        <f t="shared" si="119"/>
        <v>0</v>
      </c>
      <c r="AI579">
        <f t="shared" si="119"/>
        <v>1</v>
      </c>
      <c r="AJ579">
        <f t="shared" si="119"/>
        <v>0</v>
      </c>
      <c r="AK579">
        <f t="shared" si="119"/>
        <v>0</v>
      </c>
      <c r="AL579">
        <f t="shared" si="119"/>
        <v>0</v>
      </c>
      <c r="AM579">
        <f t="shared" si="119"/>
        <v>1</v>
      </c>
      <c r="AN579">
        <f t="shared" si="119"/>
        <v>0</v>
      </c>
      <c r="AO579">
        <f t="shared" si="119"/>
        <v>0</v>
      </c>
      <c r="AP579">
        <f t="shared" si="119"/>
        <v>0</v>
      </c>
      <c r="AQ579">
        <f t="shared" si="119"/>
        <v>0</v>
      </c>
      <c r="AR579">
        <f t="shared" si="119"/>
        <v>0</v>
      </c>
      <c r="AS579">
        <f t="shared" si="119"/>
        <v>0</v>
      </c>
      <c r="AT579">
        <f t="shared" si="119"/>
        <v>0</v>
      </c>
      <c r="AU579">
        <f t="shared" si="119"/>
        <v>0</v>
      </c>
      <c r="AV579">
        <f t="shared" si="119"/>
        <v>0</v>
      </c>
      <c r="AW579">
        <f t="shared" si="119"/>
        <v>0</v>
      </c>
      <c r="AX579">
        <f t="shared" si="119"/>
        <v>0</v>
      </c>
      <c r="AY579">
        <f t="shared" si="119"/>
        <v>0</v>
      </c>
      <c r="AZ579">
        <f t="shared" si="119"/>
        <v>0</v>
      </c>
      <c r="BA579">
        <f t="shared" si="119"/>
        <v>0</v>
      </c>
      <c r="BB579">
        <f t="shared" si="119"/>
        <v>0</v>
      </c>
      <c r="BC579">
        <f t="shared" si="119"/>
        <v>0</v>
      </c>
      <c r="BD579">
        <f t="shared" si="119"/>
        <v>0</v>
      </c>
      <c r="BE579">
        <f t="shared" si="119"/>
        <v>0</v>
      </c>
      <c r="BF579">
        <f t="shared" si="119"/>
        <v>0</v>
      </c>
      <c r="BG579">
        <f t="shared" si="119"/>
        <v>0</v>
      </c>
      <c r="BH579">
        <f t="shared" si="119"/>
        <v>0</v>
      </c>
      <c r="BI579">
        <f t="shared" si="119"/>
        <v>0</v>
      </c>
      <c r="BJ579">
        <f t="shared" si="119"/>
        <v>0</v>
      </c>
      <c r="BK579">
        <f t="shared" si="119"/>
        <v>0</v>
      </c>
      <c r="BL579">
        <f t="shared" si="119"/>
        <v>1</v>
      </c>
      <c r="BM579">
        <f t="shared" si="119"/>
        <v>0</v>
      </c>
      <c r="BN579">
        <f t="shared" si="119"/>
        <v>0</v>
      </c>
      <c r="BO579">
        <f t="shared" si="119"/>
        <v>0</v>
      </c>
      <c r="BP579">
        <f t="shared" si="120"/>
        <v>0</v>
      </c>
      <c r="BQ579">
        <f t="shared" si="120"/>
        <v>0</v>
      </c>
      <c r="BR579">
        <f t="shared" si="120"/>
        <v>0</v>
      </c>
      <c r="BS579">
        <f t="shared" si="120"/>
        <v>0</v>
      </c>
      <c r="BT579">
        <f t="shared" si="120"/>
        <v>0</v>
      </c>
      <c r="BU579">
        <f t="shared" si="118"/>
        <v>0</v>
      </c>
      <c r="BV579">
        <f t="shared" si="118"/>
        <v>0</v>
      </c>
      <c r="BW579">
        <f t="shared" si="118"/>
        <v>0</v>
      </c>
      <c r="BX579">
        <f t="shared" si="118"/>
        <v>0</v>
      </c>
      <c r="BY579">
        <f t="shared" si="118"/>
        <v>0</v>
      </c>
      <c r="BZ579">
        <f t="shared" si="118"/>
        <v>0</v>
      </c>
      <c r="CA579">
        <f t="shared" si="118"/>
        <v>0</v>
      </c>
      <c r="CB579">
        <f t="shared" si="118"/>
        <v>0</v>
      </c>
    </row>
    <row r="580" spans="2:80" x14ac:dyDescent="0.2">
      <c r="B580">
        <v>321</v>
      </c>
      <c r="C580">
        <f t="shared" si="102"/>
        <v>0</v>
      </c>
      <c r="D580">
        <f t="shared" si="119"/>
        <v>0</v>
      </c>
      <c r="E580">
        <f t="shared" si="119"/>
        <v>0</v>
      </c>
      <c r="F580">
        <f t="shared" si="119"/>
        <v>0</v>
      </c>
      <c r="G580">
        <f t="shared" si="119"/>
        <v>0</v>
      </c>
      <c r="H580">
        <f t="shared" si="119"/>
        <v>1</v>
      </c>
      <c r="I580">
        <f t="shared" si="119"/>
        <v>0</v>
      </c>
      <c r="J580">
        <f t="shared" si="119"/>
        <v>0</v>
      </c>
      <c r="K580">
        <f t="shared" si="119"/>
        <v>0</v>
      </c>
      <c r="L580">
        <f t="shared" si="119"/>
        <v>0</v>
      </c>
      <c r="M580">
        <f t="shared" si="119"/>
        <v>0</v>
      </c>
      <c r="N580">
        <f t="shared" si="119"/>
        <v>0</v>
      </c>
      <c r="O580">
        <f t="shared" si="119"/>
        <v>0</v>
      </c>
      <c r="P580">
        <f t="shared" si="119"/>
        <v>0</v>
      </c>
      <c r="Q580">
        <f t="shared" si="119"/>
        <v>0</v>
      </c>
      <c r="R580">
        <f t="shared" si="119"/>
        <v>0</v>
      </c>
      <c r="S580">
        <f t="shared" si="119"/>
        <v>0</v>
      </c>
      <c r="T580">
        <f t="shared" si="119"/>
        <v>0</v>
      </c>
      <c r="U580">
        <f t="shared" si="119"/>
        <v>0</v>
      </c>
      <c r="V580">
        <f t="shared" si="119"/>
        <v>0</v>
      </c>
      <c r="W580">
        <f t="shared" si="119"/>
        <v>0</v>
      </c>
      <c r="X580">
        <f t="shared" si="119"/>
        <v>0</v>
      </c>
      <c r="Y580">
        <f t="shared" si="119"/>
        <v>0</v>
      </c>
      <c r="Z580">
        <f t="shared" si="119"/>
        <v>0</v>
      </c>
      <c r="AA580">
        <f t="shared" si="119"/>
        <v>0</v>
      </c>
      <c r="AB580">
        <f t="shared" si="119"/>
        <v>0</v>
      </c>
      <c r="AC580">
        <f t="shared" si="119"/>
        <v>0</v>
      </c>
      <c r="AD580">
        <f t="shared" si="119"/>
        <v>0</v>
      </c>
      <c r="AE580">
        <f t="shared" si="119"/>
        <v>0</v>
      </c>
      <c r="AF580">
        <f t="shared" si="119"/>
        <v>0</v>
      </c>
      <c r="AG580">
        <f t="shared" si="119"/>
        <v>0</v>
      </c>
      <c r="AH580">
        <f t="shared" si="119"/>
        <v>1</v>
      </c>
      <c r="AI580">
        <f t="shared" si="119"/>
        <v>1</v>
      </c>
      <c r="AJ580">
        <f t="shared" si="119"/>
        <v>0</v>
      </c>
      <c r="AK580">
        <f t="shared" si="119"/>
        <v>0</v>
      </c>
      <c r="AL580">
        <f t="shared" si="119"/>
        <v>0</v>
      </c>
      <c r="AM580">
        <f t="shared" si="119"/>
        <v>1</v>
      </c>
      <c r="AN580">
        <f t="shared" si="119"/>
        <v>0</v>
      </c>
      <c r="AO580">
        <f t="shared" si="119"/>
        <v>1</v>
      </c>
      <c r="AP580">
        <f t="shared" si="119"/>
        <v>0</v>
      </c>
      <c r="AQ580">
        <f t="shared" si="119"/>
        <v>0</v>
      </c>
      <c r="AR580">
        <f t="shared" si="119"/>
        <v>0</v>
      </c>
      <c r="AS580">
        <f t="shared" si="119"/>
        <v>0</v>
      </c>
      <c r="AT580">
        <f t="shared" si="119"/>
        <v>0</v>
      </c>
      <c r="AU580">
        <f t="shared" si="119"/>
        <v>1</v>
      </c>
      <c r="AV580">
        <f t="shared" si="119"/>
        <v>0</v>
      </c>
      <c r="AW580">
        <f t="shared" si="119"/>
        <v>0</v>
      </c>
      <c r="AX580">
        <f t="shared" si="119"/>
        <v>0</v>
      </c>
      <c r="AY580">
        <f t="shared" si="119"/>
        <v>0</v>
      </c>
      <c r="AZ580">
        <f t="shared" si="119"/>
        <v>0</v>
      </c>
      <c r="BA580">
        <f t="shared" si="119"/>
        <v>0</v>
      </c>
      <c r="BB580">
        <f t="shared" si="119"/>
        <v>0</v>
      </c>
      <c r="BC580">
        <f t="shared" si="119"/>
        <v>0</v>
      </c>
      <c r="BD580">
        <f t="shared" si="119"/>
        <v>0</v>
      </c>
      <c r="BE580">
        <f t="shared" si="119"/>
        <v>0</v>
      </c>
      <c r="BF580">
        <f t="shared" si="119"/>
        <v>0</v>
      </c>
      <c r="BG580">
        <f t="shared" si="119"/>
        <v>0</v>
      </c>
      <c r="BH580">
        <f t="shared" si="119"/>
        <v>0</v>
      </c>
      <c r="BI580">
        <f t="shared" si="119"/>
        <v>0</v>
      </c>
      <c r="BJ580">
        <f t="shared" si="119"/>
        <v>0</v>
      </c>
      <c r="BK580">
        <f t="shared" si="119"/>
        <v>0</v>
      </c>
      <c r="BL580">
        <f t="shared" si="119"/>
        <v>1</v>
      </c>
      <c r="BM580">
        <f t="shared" si="119"/>
        <v>0</v>
      </c>
      <c r="BN580">
        <f t="shared" si="119"/>
        <v>0</v>
      </c>
      <c r="BO580">
        <f t="shared" si="119"/>
        <v>1</v>
      </c>
      <c r="BP580">
        <f t="shared" si="120"/>
        <v>0</v>
      </c>
      <c r="BQ580">
        <f t="shared" si="120"/>
        <v>0</v>
      </c>
      <c r="BR580">
        <f t="shared" si="120"/>
        <v>0</v>
      </c>
      <c r="BS580">
        <f t="shared" si="120"/>
        <v>0</v>
      </c>
      <c r="BT580">
        <f t="shared" si="120"/>
        <v>0</v>
      </c>
      <c r="BU580">
        <f t="shared" si="118"/>
        <v>0</v>
      </c>
      <c r="BV580">
        <f t="shared" si="118"/>
        <v>0</v>
      </c>
      <c r="BW580">
        <f t="shared" si="118"/>
        <v>0</v>
      </c>
      <c r="BX580">
        <f t="shared" si="118"/>
        <v>0</v>
      </c>
      <c r="BY580">
        <f t="shared" si="118"/>
        <v>0</v>
      </c>
      <c r="BZ580">
        <f t="shared" si="118"/>
        <v>0</v>
      </c>
      <c r="CA580">
        <f t="shared" si="118"/>
        <v>0</v>
      </c>
      <c r="CB580">
        <f t="shared" si="118"/>
        <v>0</v>
      </c>
    </row>
    <row r="581" spans="2:80" x14ac:dyDescent="0.2">
      <c r="B581">
        <v>322</v>
      </c>
      <c r="C581">
        <f t="shared" si="102"/>
        <v>0</v>
      </c>
      <c r="D581">
        <f t="shared" si="119"/>
        <v>0</v>
      </c>
      <c r="E581">
        <f t="shared" si="119"/>
        <v>0</v>
      </c>
      <c r="F581">
        <f t="shared" si="119"/>
        <v>0</v>
      </c>
      <c r="G581">
        <f t="shared" si="119"/>
        <v>0</v>
      </c>
      <c r="H581">
        <f t="shared" si="119"/>
        <v>1</v>
      </c>
      <c r="I581">
        <f t="shared" ref="D581:BO585" si="121">IF(I328&gt;0,1,0)</f>
        <v>0</v>
      </c>
      <c r="J581">
        <f t="shared" si="121"/>
        <v>0</v>
      </c>
      <c r="K581">
        <f t="shared" si="121"/>
        <v>0</v>
      </c>
      <c r="L581">
        <f t="shared" si="121"/>
        <v>0</v>
      </c>
      <c r="M581">
        <f t="shared" si="121"/>
        <v>0</v>
      </c>
      <c r="N581">
        <f t="shared" si="121"/>
        <v>0</v>
      </c>
      <c r="O581">
        <f t="shared" si="121"/>
        <v>0</v>
      </c>
      <c r="P581">
        <f t="shared" si="121"/>
        <v>0</v>
      </c>
      <c r="Q581">
        <f t="shared" si="121"/>
        <v>0</v>
      </c>
      <c r="R581">
        <f t="shared" si="121"/>
        <v>0</v>
      </c>
      <c r="S581">
        <f t="shared" si="119"/>
        <v>0</v>
      </c>
      <c r="T581">
        <f t="shared" si="119"/>
        <v>0</v>
      </c>
      <c r="U581">
        <f t="shared" si="119"/>
        <v>0</v>
      </c>
      <c r="V581">
        <f t="shared" si="119"/>
        <v>0</v>
      </c>
      <c r="W581">
        <f t="shared" si="119"/>
        <v>0</v>
      </c>
      <c r="X581">
        <f t="shared" si="119"/>
        <v>0</v>
      </c>
      <c r="Y581">
        <f t="shared" si="119"/>
        <v>0</v>
      </c>
      <c r="Z581">
        <f t="shared" si="119"/>
        <v>0</v>
      </c>
      <c r="AA581">
        <f t="shared" si="119"/>
        <v>0</v>
      </c>
      <c r="AB581">
        <f t="shared" si="119"/>
        <v>0</v>
      </c>
      <c r="AC581">
        <f t="shared" si="119"/>
        <v>0</v>
      </c>
      <c r="AD581">
        <f t="shared" si="119"/>
        <v>0</v>
      </c>
      <c r="AE581">
        <f t="shared" si="119"/>
        <v>0</v>
      </c>
      <c r="AF581">
        <f t="shared" si="119"/>
        <v>0</v>
      </c>
      <c r="AG581">
        <f t="shared" si="119"/>
        <v>0</v>
      </c>
      <c r="AH581">
        <f t="shared" si="119"/>
        <v>0</v>
      </c>
      <c r="AI581">
        <f t="shared" si="119"/>
        <v>1</v>
      </c>
      <c r="AJ581">
        <f t="shared" si="119"/>
        <v>1</v>
      </c>
      <c r="AK581">
        <f t="shared" si="119"/>
        <v>0</v>
      </c>
      <c r="AL581">
        <f t="shared" si="119"/>
        <v>0</v>
      </c>
      <c r="AM581">
        <f t="shared" si="119"/>
        <v>1</v>
      </c>
      <c r="AN581">
        <f t="shared" si="119"/>
        <v>0</v>
      </c>
      <c r="AO581">
        <f t="shared" si="119"/>
        <v>0</v>
      </c>
      <c r="AP581">
        <f t="shared" si="119"/>
        <v>1</v>
      </c>
      <c r="AQ581">
        <f t="shared" si="119"/>
        <v>0</v>
      </c>
      <c r="AR581">
        <f t="shared" si="119"/>
        <v>0</v>
      </c>
      <c r="AS581">
        <f t="shared" si="119"/>
        <v>0</v>
      </c>
      <c r="AT581">
        <f t="shared" si="119"/>
        <v>0</v>
      </c>
      <c r="AU581">
        <f t="shared" si="119"/>
        <v>0</v>
      </c>
      <c r="AV581">
        <f t="shared" si="119"/>
        <v>0</v>
      </c>
      <c r="AW581">
        <f t="shared" si="119"/>
        <v>0</v>
      </c>
      <c r="AX581">
        <f t="shared" si="119"/>
        <v>0</v>
      </c>
      <c r="AY581">
        <f t="shared" si="119"/>
        <v>0</v>
      </c>
      <c r="AZ581">
        <f t="shared" si="119"/>
        <v>0</v>
      </c>
      <c r="BA581">
        <f t="shared" si="119"/>
        <v>0</v>
      </c>
      <c r="BB581">
        <f t="shared" si="119"/>
        <v>0</v>
      </c>
      <c r="BC581">
        <f t="shared" si="119"/>
        <v>0</v>
      </c>
      <c r="BD581">
        <f t="shared" si="119"/>
        <v>0</v>
      </c>
      <c r="BE581">
        <f t="shared" si="119"/>
        <v>0</v>
      </c>
      <c r="BF581">
        <f t="shared" si="119"/>
        <v>0</v>
      </c>
      <c r="BG581">
        <f t="shared" si="119"/>
        <v>0</v>
      </c>
      <c r="BH581">
        <f t="shared" si="119"/>
        <v>0</v>
      </c>
      <c r="BI581">
        <f t="shared" si="119"/>
        <v>0</v>
      </c>
      <c r="BJ581">
        <f t="shared" si="119"/>
        <v>0</v>
      </c>
      <c r="BK581">
        <f t="shared" si="119"/>
        <v>0</v>
      </c>
      <c r="BL581">
        <f t="shared" si="119"/>
        <v>0</v>
      </c>
      <c r="BM581">
        <f t="shared" si="119"/>
        <v>0</v>
      </c>
      <c r="BN581">
        <f t="shared" si="119"/>
        <v>0</v>
      </c>
      <c r="BO581">
        <f t="shared" ref="BO581:BT584" si="122">IF(BO328&gt;0,1,0)</f>
        <v>0</v>
      </c>
      <c r="BP581">
        <f t="shared" si="122"/>
        <v>0</v>
      </c>
      <c r="BQ581">
        <f t="shared" si="122"/>
        <v>0</v>
      </c>
      <c r="BR581">
        <f t="shared" si="122"/>
        <v>0</v>
      </c>
      <c r="BS581">
        <f t="shared" si="122"/>
        <v>0</v>
      </c>
      <c r="BT581">
        <f t="shared" si="122"/>
        <v>0</v>
      </c>
      <c r="BU581">
        <f t="shared" si="118"/>
        <v>0</v>
      </c>
      <c r="BV581">
        <f t="shared" si="118"/>
        <v>0</v>
      </c>
      <c r="BW581">
        <f t="shared" si="118"/>
        <v>0</v>
      </c>
      <c r="BX581">
        <f t="shared" si="118"/>
        <v>0</v>
      </c>
      <c r="BY581">
        <f t="shared" si="118"/>
        <v>0</v>
      </c>
      <c r="BZ581">
        <f t="shared" si="118"/>
        <v>0</v>
      </c>
      <c r="CA581">
        <f t="shared" si="118"/>
        <v>0</v>
      </c>
      <c r="CB581">
        <f t="shared" si="118"/>
        <v>0</v>
      </c>
    </row>
    <row r="582" spans="2:80" x14ac:dyDescent="0.2">
      <c r="B582">
        <v>323</v>
      </c>
      <c r="C582">
        <f t="shared" si="102"/>
        <v>1</v>
      </c>
      <c r="D582">
        <f t="shared" si="121"/>
        <v>0</v>
      </c>
      <c r="E582">
        <f t="shared" si="121"/>
        <v>0</v>
      </c>
      <c r="F582">
        <f t="shared" si="121"/>
        <v>0</v>
      </c>
      <c r="G582">
        <f t="shared" si="121"/>
        <v>0</v>
      </c>
      <c r="H582">
        <f t="shared" si="121"/>
        <v>1</v>
      </c>
      <c r="I582">
        <f t="shared" si="121"/>
        <v>0</v>
      </c>
      <c r="J582">
        <f t="shared" si="121"/>
        <v>0</v>
      </c>
      <c r="K582">
        <f t="shared" si="121"/>
        <v>0</v>
      </c>
      <c r="L582">
        <f t="shared" si="121"/>
        <v>1</v>
      </c>
      <c r="M582">
        <f t="shared" si="121"/>
        <v>0</v>
      </c>
      <c r="N582">
        <f t="shared" si="121"/>
        <v>0</v>
      </c>
      <c r="O582">
        <f t="shared" si="121"/>
        <v>0</v>
      </c>
      <c r="P582">
        <f t="shared" si="121"/>
        <v>0</v>
      </c>
      <c r="Q582">
        <f t="shared" si="121"/>
        <v>0</v>
      </c>
      <c r="R582">
        <f t="shared" si="121"/>
        <v>0</v>
      </c>
      <c r="S582">
        <f t="shared" si="121"/>
        <v>0</v>
      </c>
      <c r="T582">
        <f t="shared" si="121"/>
        <v>0</v>
      </c>
      <c r="U582">
        <f t="shared" si="121"/>
        <v>0</v>
      </c>
      <c r="V582">
        <f t="shared" si="121"/>
        <v>1</v>
      </c>
      <c r="W582">
        <f t="shared" si="121"/>
        <v>0</v>
      </c>
      <c r="X582">
        <f t="shared" si="121"/>
        <v>0</v>
      </c>
      <c r="Y582">
        <f t="shared" si="121"/>
        <v>0</v>
      </c>
      <c r="Z582">
        <f t="shared" si="121"/>
        <v>0</v>
      </c>
      <c r="AA582">
        <f t="shared" si="121"/>
        <v>0</v>
      </c>
      <c r="AB582">
        <f t="shared" si="121"/>
        <v>0</v>
      </c>
      <c r="AC582">
        <f t="shared" si="121"/>
        <v>0</v>
      </c>
      <c r="AD582">
        <f t="shared" si="121"/>
        <v>0</v>
      </c>
      <c r="AE582">
        <f t="shared" si="121"/>
        <v>0</v>
      </c>
      <c r="AF582">
        <f t="shared" si="121"/>
        <v>0</v>
      </c>
      <c r="AG582">
        <f t="shared" si="121"/>
        <v>0</v>
      </c>
      <c r="AH582">
        <f t="shared" si="121"/>
        <v>0</v>
      </c>
      <c r="AI582">
        <f t="shared" si="121"/>
        <v>1</v>
      </c>
      <c r="AJ582">
        <f t="shared" si="121"/>
        <v>1</v>
      </c>
      <c r="AK582">
        <f t="shared" si="121"/>
        <v>0</v>
      </c>
      <c r="AL582">
        <f t="shared" si="121"/>
        <v>0</v>
      </c>
      <c r="AM582">
        <f t="shared" si="121"/>
        <v>1</v>
      </c>
      <c r="AN582">
        <f t="shared" si="121"/>
        <v>0</v>
      </c>
      <c r="AO582">
        <f t="shared" si="121"/>
        <v>0</v>
      </c>
      <c r="AP582">
        <f t="shared" si="121"/>
        <v>1</v>
      </c>
      <c r="AQ582">
        <f t="shared" si="121"/>
        <v>0</v>
      </c>
      <c r="AR582">
        <f t="shared" si="121"/>
        <v>0</v>
      </c>
      <c r="AS582">
        <f t="shared" si="121"/>
        <v>1</v>
      </c>
      <c r="AT582">
        <f t="shared" si="121"/>
        <v>0</v>
      </c>
      <c r="AU582">
        <f t="shared" si="121"/>
        <v>0</v>
      </c>
      <c r="AV582">
        <f t="shared" si="121"/>
        <v>0</v>
      </c>
      <c r="AW582">
        <f t="shared" si="121"/>
        <v>0</v>
      </c>
      <c r="AX582">
        <f t="shared" si="121"/>
        <v>0</v>
      </c>
      <c r="AY582">
        <f t="shared" si="121"/>
        <v>0</v>
      </c>
      <c r="AZ582">
        <f t="shared" si="121"/>
        <v>0</v>
      </c>
      <c r="BA582">
        <f t="shared" si="121"/>
        <v>0</v>
      </c>
      <c r="BB582">
        <f t="shared" si="121"/>
        <v>0</v>
      </c>
      <c r="BC582">
        <f t="shared" si="121"/>
        <v>0</v>
      </c>
      <c r="BD582">
        <f t="shared" si="121"/>
        <v>0</v>
      </c>
      <c r="BE582">
        <f t="shared" si="121"/>
        <v>0</v>
      </c>
      <c r="BF582">
        <f t="shared" si="121"/>
        <v>0</v>
      </c>
      <c r="BG582">
        <f t="shared" si="121"/>
        <v>0</v>
      </c>
      <c r="BH582">
        <f t="shared" si="121"/>
        <v>0</v>
      </c>
      <c r="BI582">
        <f t="shared" si="121"/>
        <v>0</v>
      </c>
      <c r="BJ582">
        <f t="shared" si="121"/>
        <v>0</v>
      </c>
      <c r="BK582">
        <f t="shared" si="121"/>
        <v>0</v>
      </c>
      <c r="BL582">
        <f t="shared" si="121"/>
        <v>0</v>
      </c>
      <c r="BM582">
        <f t="shared" si="121"/>
        <v>0</v>
      </c>
      <c r="BN582">
        <f t="shared" si="121"/>
        <v>0</v>
      </c>
      <c r="BO582">
        <f t="shared" si="121"/>
        <v>1</v>
      </c>
      <c r="BP582">
        <f t="shared" si="122"/>
        <v>0</v>
      </c>
      <c r="BQ582">
        <f t="shared" si="122"/>
        <v>0</v>
      </c>
      <c r="BR582">
        <f t="shared" si="122"/>
        <v>0</v>
      </c>
      <c r="BS582">
        <f t="shared" si="122"/>
        <v>0</v>
      </c>
      <c r="BT582">
        <f t="shared" si="122"/>
        <v>0</v>
      </c>
      <c r="BU582">
        <f t="shared" si="118"/>
        <v>0</v>
      </c>
      <c r="BV582">
        <f t="shared" si="118"/>
        <v>0</v>
      </c>
      <c r="BW582">
        <f t="shared" si="118"/>
        <v>0</v>
      </c>
      <c r="BX582">
        <f t="shared" si="118"/>
        <v>0</v>
      </c>
      <c r="BY582">
        <f t="shared" si="118"/>
        <v>0</v>
      </c>
      <c r="BZ582">
        <f t="shared" si="118"/>
        <v>0</v>
      </c>
      <c r="CA582">
        <f t="shared" si="118"/>
        <v>0</v>
      </c>
      <c r="CB582">
        <f t="shared" si="118"/>
        <v>0</v>
      </c>
    </row>
    <row r="583" spans="2:80" x14ac:dyDescent="0.2">
      <c r="B583">
        <v>324</v>
      </c>
      <c r="C583">
        <f t="shared" si="102"/>
        <v>1</v>
      </c>
      <c r="D583">
        <f t="shared" si="121"/>
        <v>0</v>
      </c>
      <c r="E583">
        <f t="shared" si="121"/>
        <v>0</v>
      </c>
      <c r="F583">
        <f t="shared" si="121"/>
        <v>0</v>
      </c>
      <c r="G583">
        <f t="shared" si="121"/>
        <v>0</v>
      </c>
      <c r="H583">
        <f t="shared" si="121"/>
        <v>1</v>
      </c>
      <c r="I583">
        <f t="shared" si="121"/>
        <v>0</v>
      </c>
      <c r="J583">
        <f t="shared" si="121"/>
        <v>0</v>
      </c>
      <c r="K583">
        <f t="shared" si="121"/>
        <v>0</v>
      </c>
      <c r="L583">
        <f t="shared" si="121"/>
        <v>0</v>
      </c>
      <c r="M583">
        <f t="shared" si="121"/>
        <v>0</v>
      </c>
      <c r="N583">
        <f t="shared" si="121"/>
        <v>0</v>
      </c>
      <c r="O583">
        <f t="shared" si="121"/>
        <v>0</v>
      </c>
      <c r="P583">
        <f t="shared" si="121"/>
        <v>0</v>
      </c>
      <c r="Q583">
        <f t="shared" si="121"/>
        <v>0</v>
      </c>
      <c r="R583">
        <f t="shared" si="121"/>
        <v>0</v>
      </c>
      <c r="S583">
        <f t="shared" si="121"/>
        <v>0</v>
      </c>
      <c r="T583">
        <f t="shared" si="121"/>
        <v>0</v>
      </c>
      <c r="U583">
        <f t="shared" si="121"/>
        <v>0</v>
      </c>
      <c r="V583">
        <f t="shared" si="121"/>
        <v>0</v>
      </c>
      <c r="W583">
        <f t="shared" si="121"/>
        <v>0</v>
      </c>
      <c r="X583">
        <f t="shared" si="121"/>
        <v>0</v>
      </c>
      <c r="Y583">
        <f t="shared" si="121"/>
        <v>0</v>
      </c>
      <c r="Z583">
        <f t="shared" si="121"/>
        <v>0</v>
      </c>
      <c r="AA583">
        <f t="shared" si="121"/>
        <v>0</v>
      </c>
      <c r="AB583">
        <f t="shared" si="121"/>
        <v>0</v>
      </c>
      <c r="AC583">
        <f t="shared" si="121"/>
        <v>0</v>
      </c>
      <c r="AD583">
        <f t="shared" si="121"/>
        <v>0</v>
      </c>
      <c r="AE583">
        <f t="shared" si="121"/>
        <v>0</v>
      </c>
      <c r="AF583">
        <f t="shared" si="121"/>
        <v>0</v>
      </c>
      <c r="AG583">
        <f t="shared" si="121"/>
        <v>0</v>
      </c>
      <c r="AH583">
        <f t="shared" si="121"/>
        <v>1</v>
      </c>
      <c r="AI583">
        <f t="shared" si="121"/>
        <v>1</v>
      </c>
      <c r="AJ583">
        <f t="shared" si="121"/>
        <v>1</v>
      </c>
      <c r="AK583">
        <f t="shared" si="121"/>
        <v>0</v>
      </c>
      <c r="AL583">
        <f t="shared" si="121"/>
        <v>0</v>
      </c>
      <c r="AM583">
        <f t="shared" si="121"/>
        <v>1</v>
      </c>
      <c r="AN583">
        <f t="shared" si="121"/>
        <v>0</v>
      </c>
      <c r="AO583">
        <f t="shared" si="121"/>
        <v>1</v>
      </c>
      <c r="AP583">
        <f t="shared" si="121"/>
        <v>0</v>
      </c>
      <c r="AQ583">
        <f t="shared" si="121"/>
        <v>0</v>
      </c>
      <c r="AR583">
        <f t="shared" si="121"/>
        <v>0</v>
      </c>
      <c r="AS583">
        <f t="shared" si="121"/>
        <v>0</v>
      </c>
      <c r="AT583">
        <f t="shared" si="121"/>
        <v>0</v>
      </c>
      <c r="AU583">
        <f t="shared" si="121"/>
        <v>1</v>
      </c>
      <c r="AV583">
        <f t="shared" si="121"/>
        <v>0</v>
      </c>
      <c r="AW583">
        <f t="shared" si="121"/>
        <v>0</v>
      </c>
      <c r="AX583">
        <f t="shared" si="121"/>
        <v>0</v>
      </c>
      <c r="AY583">
        <f t="shared" si="121"/>
        <v>0</v>
      </c>
      <c r="AZ583">
        <f t="shared" si="121"/>
        <v>0</v>
      </c>
      <c r="BA583">
        <f t="shared" si="121"/>
        <v>0</v>
      </c>
      <c r="BB583">
        <f t="shared" si="121"/>
        <v>0</v>
      </c>
      <c r="BC583">
        <f t="shared" si="121"/>
        <v>0</v>
      </c>
      <c r="BD583">
        <f t="shared" si="121"/>
        <v>0</v>
      </c>
      <c r="BE583">
        <f t="shared" si="121"/>
        <v>1</v>
      </c>
      <c r="BF583">
        <f t="shared" si="121"/>
        <v>0</v>
      </c>
      <c r="BG583">
        <f t="shared" si="121"/>
        <v>0</v>
      </c>
      <c r="BH583">
        <f t="shared" si="121"/>
        <v>0</v>
      </c>
      <c r="BI583">
        <f t="shared" si="121"/>
        <v>1</v>
      </c>
      <c r="BJ583">
        <f t="shared" si="121"/>
        <v>0</v>
      </c>
      <c r="BK583">
        <f t="shared" si="121"/>
        <v>0</v>
      </c>
      <c r="BL583">
        <f t="shared" si="121"/>
        <v>1</v>
      </c>
      <c r="BM583">
        <f t="shared" si="121"/>
        <v>0</v>
      </c>
      <c r="BN583">
        <f t="shared" si="121"/>
        <v>0</v>
      </c>
      <c r="BO583">
        <f t="shared" si="121"/>
        <v>1</v>
      </c>
      <c r="BP583">
        <f t="shared" si="122"/>
        <v>0</v>
      </c>
      <c r="BQ583">
        <f t="shared" si="122"/>
        <v>0</v>
      </c>
      <c r="BR583">
        <f t="shared" si="122"/>
        <v>0</v>
      </c>
      <c r="BS583">
        <f t="shared" si="122"/>
        <v>0</v>
      </c>
      <c r="BT583">
        <f t="shared" si="122"/>
        <v>0</v>
      </c>
      <c r="BU583">
        <f t="shared" si="118"/>
        <v>0</v>
      </c>
      <c r="BV583">
        <f t="shared" si="118"/>
        <v>0</v>
      </c>
      <c r="BW583">
        <f t="shared" si="118"/>
        <v>0</v>
      </c>
      <c r="BX583">
        <f t="shared" si="118"/>
        <v>0</v>
      </c>
      <c r="BY583">
        <f t="shared" si="118"/>
        <v>0</v>
      </c>
      <c r="BZ583">
        <f t="shared" si="118"/>
        <v>0</v>
      </c>
      <c r="CA583">
        <f t="shared" si="118"/>
        <v>0</v>
      </c>
      <c r="CB583">
        <f t="shared" si="118"/>
        <v>0</v>
      </c>
    </row>
    <row r="584" spans="2:80" x14ac:dyDescent="0.2">
      <c r="B584">
        <v>325</v>
      </c>
      <c r="C584">
        <f t="shared" si="102"/>
        <v>0</v>
      </c>
      <c r="D584">
        <f t="shared" si="121"/>
        <v>1</v>
      </c>
      <c r="E584">
        <f t="shared" si="121"/>
        <v>0</v>
      </c>
      <c r="F584">
        <f t="shared" si="121"/>
        <v>0</v>
      </c>
      <c r="G584">
        <f t="shared" si="121"/>
        <v>0</v>
      </c>
      <c r="H584">
        <f t="shared" si="121"/>
        <v>1</v>
      </c>
      <c r="I584">
        <f t="shared" si="121"/>
        <v>0</v>
      </c>
      <c r="J584">
        <f t="shared" si="121"/>
        <v>0</v>
      </c>
      <c r="K584">
        <f t="shared" si="121"/>
        <v>0</v>
      </c>
      <c r="L584">
        <f t="shared" si="121"/>
        <v>0</v>
      </c>
      <c r="M584">
        <f t="shared" si="121"/>
        <v>0</v>
      </c>
      <c r="N584">
        <f t="shared" si="121"/>
        <v>0</v>
      </c>
      <c r="O584">
        <f t="shared" si="121"/>
        <v>0</v>
      </c>
      <c r="P584">
        <f t="shared" si="121"/>
        <v>0</v>
      </c>
      <c r="Q584">
        <f t="shared" si="121"/>
        <v>0</v>
      </c>
      <c r="R584">
        <f t="shared" si="121"/>
        <v>1</v>
      </c>
      <c r="S584">
        <f t="shared" si="121"/>
        <v>0</v>
      </c>
      <c r="T584">
        <f t="shared" si="121"/>
        <v>0</v>
      </c>
      <c r="U584">
        <f t="shared" si="121"/>
        <v>0</v>
      </c>
      <c r="V584">
        <f t="shared" si="121"/>
        <v>0</v>
      </c>
      <c r="W584">
        <f t="shared" si="121"/>
        <v>0</v>
      </c>
      <c r="X584">
        <f t="shared" si="121"/>
        <v>1</v>
      </c>
      <c r="Y584">
        <f t="shared" si="121"/>
        <v>0</v>
      </c>
      <c r="Z584">
        <f t="shared" si="121"/>
        <v>0</v>
      </c>
      <c r="AA584">
        <f t="shared" si="121"/>
        <v>0</v>
      </c>
      <c r="AB584">
        <f t="shared" si="121"/>
        <v>1</v>
      </c>
      <c r="AC584">
        <f t="shared" si="121"/>
        <v>0</v>
      </c>
      <c r="AD584">
        <f t="shared" si="121"/>
        <v>0</v>
      </c>
      <c r="AE584">
        <f t="shared" si="121"/>
        <v>0</v>
      </c>
      <c r="AF584">
        <f t="shared" si="121"/>
        <v>0</v>
      </c>
      <c r="AG584">
        <f t="shared" si="121"/>
        <v>0</v>
      </c>
      <c r="AH584">
        <f t="shared" si="121"/>
        <v>0</v>
      </c>
      <c r="AI584">
        <f t="shared" si="121"/>
        <v>0</v>
      </c>
      <c r="AJ584">
        <f t="shared" si="121"/>
        <v>0</v>
      </c>
      <c r="AK584">
        <f t="shared" si="121"/>
        <v>0</v>
      </c>
      <c r="AL584">
        <f t="shared" si="121"/>
        <v>0</v>
      </c>
      <c r="AM584">
        <f t="shared" si="121"/>
        <v>1</v>
      </c>
      <c r="AN584">
        <f t="shared" si="121"/>
        <v>0</v>
      </c>
      <c r="AO584">
        <f t="shared" si="121"/>
        <v>0</v>
      </c>
      <c r="AP584">
        <f t="shared" si="121"/>
        <v>1</v>
      </c>
      <c r="AQ584">
        <f t="shared" si="121"/>
        <v>0</v>
      </c>
      <c r="AR584">
        <f t="shared" si="121"/>
        <v>0</v>
      </c>
      <c r="AS584">
        <f t="shared" si="121"/>
        <v>0</v>
      </c>
      <c r="AT584">
        <f t="shared" si="121"/>
        <v>1</v>
      </c>
      <c r="AU584">
        <f t="shared" si="121"/>
        <v>0</v>
      </c>
      <c r="AV584">
        <f t="shared" si="121"/>
        <v>0</v>
      </c>
      <c r="AW584">
        <f t="shared" si="121"/>
        <v>0</v>
      </c>
      <c r="AX584">
        <f t="shared" si="121"/>
        <v>0</v>
      </c>
      <c r="AY584">
        <f t="shared" si="121"/>
        <v>0</v>
      </c>
      <c r="AZ584">
        <f t="shared" si="121"/>
        <v>0</v>
      </c>
      <c r="BA584">
        <f t="shared" si="121"/>
        <v>0</v>
      </c>
      <c r="BB584">
        <f t="shared" si="121"/>
        <v>0</v>
      </c>
      <c r="BC584">
        <f t="shared" si="121"/>
        <v>0</v>
      </c>
      <c r="BD584">
        <f t="shared" si="121"/>
        <v>0</v>
      </c>
      <c r="BE584">
        <f t="shared" si="121"/>
        <v>0</v>
      </c>
      <c r="BF584">
        <f t="shared" si="121"/>
        <v>1</v>
      </c>
      <c r="BG584">
        <f t="shared" si="121"/>
        <v>0</v>
      </c>
      <c r="BH584">
        <f t="shared" si="121"/>
        <v>1</v>
      </c>
      <c r="BI584">
        <f t="shared" si="121"/>
        <v>0</v>
      </c>
      <c r="BJ584">
        <f t="shared" si="121"/>
        <v>0</v>
      </c>
      <c r="BK584">
        <f t="shared" si="121"/>
        <v>1</v>
      </c>
      <c r="BL584">
        <f t="shared" si="121"/>
        <v>1</v>
      </c>
      <c r="BM584">
        <f t="shared" si="121"/>
        <v>0</v>
      </c>
      <c r="BN584">
        <f t="shared" si="121"/>
        <v>0</v>
      </c>
      <c r="BO584">
        <f t="shared" si="121"/>
        <v>1</v>
      </c>
      <c r="BP584">
        <f t="shared" si="122"/>
        <v>0</v>
      </c>
      <c r="BQ584">
        <f t="shared" si="122"/>
        <v>0</v>
      </c>
      <c r="BR584">
        <f t="shared" si="122"/>
        <v>0</v>
      </c>
      <c r="BS584">
        <f t="shared" si="122"/>
        <v>0</v>
      </c>
      <c r="BT584">
        <f t="shared" si="122"/>
        <v>0</v>
      </c>
      <c r="BU584">
        <f t="shared" si="118"/>
        <v>0</v>
      </c>
      <c r="BV584">
        <f t="shared" si="118"/>
        <v>0</v>
      </c>
      <c r="BW584">
        <f t="shared" si="118"/>
        <v>0</v>
      </c>
      <c r="BX584">
        <f t="shared" si="118"/>
        <v>0</v>
      </c>
      <c r="BY584">
        <f t="shared" si="118"/>
        <v>0</v>
      </c>
      <c r="BZ584">
        <f t="shared" si="118"/>
        <v>0</v>
      </c>
      <c r="CA584">
        <f t="shared" si="118"/>
        <v>0</v>
      </c>
      <c r="CB584">
        <f t="shared" si="118"/>
        <v>0</v>
      </c>
    </row>
    <row r="585" spans="2:80" x14ac:dyDescent="0.2">
      <c r="B585">
        <v>326</v>
      </c>
      <c r="C585">
        <f t="shared" si="102"/>
        <v>1</v>
      </c>
      <c r="D585">
        <f t="shared" si="121"/>
        <v>0</v>
      </c>
      <c r="E585">
        <f t="shared" si="121"/>
        <v>0</v>
      </c>
      <c r="F585">
        <f t="shared" si="121"/>
        <v>1</v>
      </c>
      <c r="G585">
        <f t="shared" si="121"/>
        <v>0</v>
      </c>
      <c r="H585">
        <f t="shared" si="121"/>
        <v>0</v>
      </c>
      <c r="I585">
        <f t="shared" ref="D585:BO589" si="123">IF(I332&gt;0,1,0)</f>
        <v>0</v>
      </c>
      <c r="J585">
        <f t="shared" si="123"/>
        <v>0</v>
      </c>
      <c r="K585">
        <f t="shared" si="123"/>
        <v>0</v>
      </c>
      <c r="L585">
        <f t="shared" si="123"/>
        <v>0</v>
      </c>
      <c r="M585">
        <f t="shared" si="123"/>
        <v>0</v>
      </c>
      <c r="N585">
        <f t="shared" si="123"/>
        <v>0</v>
      </c>
      <c r="O585">
        <f t="shared" si="123"/>
        <v>0</v>
      </c>
      <c r="P585">
        <f t="shared" si="123"/>
        <v>1</v>
      </c>
      <c r="Q585">
        <f t="shared" si="123"/>
        <v>0</v>
      </c>
      <c r="R585">
        <f t="shared" si="123"/>
        <v>0</v>
      </c>
      <c r="S585">
        <f t="shared" si="121"/>
        <v>0</v>
      </c>
      <c r="T585">
        <f t="shared" si="121"/>
        <v>1</v>
      </c>
      <c r="U585">
        <f t="shared" si="121"/>
        <v>0</v>
      </c>
      <c r="V585">
        <f t="shared" si="121"/>
        <v>0</v>
      </c>
      <c r="W585">
        <f t="shared" si="121"/>
        <v>0</v>
      </c>
      <c r="X585">
        <f t="shared" si="121"/>
        <v>0</v>
      </c>
      <c r="Y585">
        <f t="shared" si="121"/>
        <v>0</v>
      </c>
      <c r="Z585">
        <f t="shared" si="121"/>
        <v>0</v>
      </c>
      <c r="AA585">
        <f t="shared" si="121"/>
        <v>0</v>
      </c>
      <c r="AB585">
        <f t="shared" si="121"/>
        <v>1</v>
      </c>
      <c r="AC585">
        <f t="shared" si="121"/>
        <v>0</v>
      </c>
      <c r="AD585">
        <f t="shared" si="121"/>
        <v>0</v>
      </c>
      <c r="AE585">
        <f t="shared" si="121"/>
        <v>0</v>
      </c>
      <c r="AF585">
        <f t="shared" si="121"/>
        <v>0</v>
      </c>
      <c r="AG585">
        <f t="shared" si="121"/>
        <v>0</v>
      </c>
      <c r="AH585">
        <f t="shared" si="121"/>
        <v>0</v>
      </c>
      <c r="AI585">
        <f t="shared" si="121"/>
        <v>0</v>
      </c>
      <c r="AJ585">
        <f t="shared" si="121"/>
        <v>0</v>
      </c>
      <c r="AK585">
        <f t="shared" si="121"/>
        <v>1</v>
      </c>
      <c r="AL585">
        <f t="shared" si="121"/>
        <v>0</v>
      </c>
      <c r="AM585">
        <f t="shared" si="121"/>
        <v>1</v>
      </c>
      <c r="AN585">
        <f t="shared" si="121"/>
        <v>0</v>
      </c>
      <c r="AO585">
        <f t="shared" si="121"/>
        <v>0</v>
      </c>
      <c r="AP585">
        <f t="shared" si="121"/>
        <v>0</v>
      </c>
      <c r="AQ585">
        <f t="shared" si="121"/>
        <v>0</v>
      </c>
      <c r="AR585">
        <f t="shared" si="121"/>
        <v>0</v>
      </c>
      <c r="AS585">
        <f t="shared" si="121"/>
        <v>0</v>
      </c>
      <c r="AT585">
        <f t="shared" si="121"/>
        <v>0</v>
      </c>
      <c r="AU585">
        <f t="shared" si="121"/>
        <v>0</v>
      </c>
      <c r="AV585">
        <f t="shared" si="121"/>
        <v>0</v>
      </c>
      <c r="AW585">
        <f t="shared" si="121"/>
        <v>0</v>
      </c>
      <c r="AX585">
        <f t="shared" si="121"/>
        <v>0</v>
      </c>
      <c r="AY585">
        <f t="shared" si="121"/>
        <v>0</v>
      </c>
      <c r="AZ585">
        <f t="shared" si="121"/>
        <v>0</v>
      </c>
      <c r="BA585">
        <f t="shared" si="121"/>
        <v>0</v>
      </c>
      <c r="BB585">
        <f t="shared" si="121"/>
        <v>0</v>
      </c>
      <c r="BC585">
        <f t="shared" si="121"/>
        <v>0</v>
      </c>
      <c r="BD585">
        <f t="shared" si="121"/>
        <v>1</v>
      </c>
      <c r="BE585">
        <f t="shared" si="121"/>
        <v>0</v>
      </c>
      <c r="BF585">
        <f t="shared" si="121"/>
        <v>0</v>
      </c>
      <c r="BG585">
        <f t="shared" si="121"/>
        <v>0</v>
      </c>
      <c r="BH585">
        <f t="shared" si="121"/>
        <v>0</v>
      </c>
      <c r="BI585">
        <f t="shared" si="121"/>
        <v>0</v>
      </c>
      <c r="BJ585">
        <f t="shared" si="121"/>
        <v>0</v>
      </c>
      <c r="BK585">
        <f t="shared" si="121"/>
        <v>0</v>
      </c>
      <c r="BL585">
        <f t="shared" si="121"/>
        <v>0</v>
      </c>
      <c r="BM585">
        <f t="shared" si="121"/>
        <v>0</v>
      </c>
      <c r="BN585">
        <f t="shared" si="121"/>
        <v>0</v>
      </c>
      <c r="BO585">
        <f t="shared" ref="BO585:BT588" si="124">IF(BO332&gt;0,1,0)</f>
        <v>1</v>
      </c>
      <c r="BP585">
        <f t="shared" si="124"/>
        <v>1</v>
      </c>
      <c r="BQ585">
        <f t="shared" si="124"/>
        <v>0</v>
      </c>
      <c r="BR585">
        <f t="shared" si="124"/>
        <v>0</v>
      </c>
      <c r="BS585">
        <f t="shared" si="124"/>
        <v>0</v>
      </c>
      <c r="BT585">
        <f t="shared" si="124"/>
        <v>0</v>
      </c>
      <c r="BU585">
        <f t="shared" si="118"/>
        <v>0</v>
      </c>
      <c r="BV585">
        <f t="shared" si="118"/>
        <v>0</v>
      </c>
      <c r="BW585">
        <f t="shared" si="118"/>
        <v>0</v>
      </c>
      <c r="BX585">
        <f t="shared" si="118"/>
        <v>0</v>
      </c>
      <c r="BY585">
        <f t="shared" si="118"/>
        <v>0</v>
      </c>
      <c r="BZ585">
        <f t="shared" si="118"/>
        <v>0</v>
      </c>
      <c r="CA585">
        <f t="shared" si="118"/>
        <v>0</v>
      </c>
      <c r="CB585">
        <f t="shared" si="118"/>
        <v>0</v>
      </c>
    </row>
    <row r="586" spans="2:80" x14ac:dyDescent="0.2">
      <c r="B586">
        <v>327</v>
      </c>
      <c r="C586">
        <f t="shared" si="102"/>
        <v>0</v>
      </c>
      <c r="D586">
        <f t="shared" si="123"/>
        <v>0</v>
      </c>
      <c r="E586">
        <f t="shared" si="123"/>
        <v>0</v>
      </c>
      <c r="F586">
        <f t="shared" si="123"/>
        <v>0</v>
      </c>
      <c r="G586">
        <f t="shared" si="123"/>
        <v>0</v>
      </c>
      <c r="H586">
        <f t="shared" si="123"/>
        <v>1</v>
      </c>
      <c r="I586">
        <f t="shared" si="123"/>
        <v>0</v>
      </c>
      <c r="J586">
        <f t="shared" si="123"/>
        <v>0</v>
      </c>
      <c r="K586">
        <f t="shared" si="123"/>
        <v>0</v>
      </c>
      <c r="L586">
        <f t="shared" si="123"/>
        <v>0</v>
      </c>
      <c r="M586">
        <f t="shared" si="123"/>
        <v>0</v>
      </c>
      <c r="N586">
        <f t="shared" si="123"/>
        <v>0</v>
      </c>
      <c r="O586">
        <f t="shared" si="123"/>
        <v>0</v>
      </c>
      <c r="P586">
        <f t="shared" si="123"/>
        <v>1</v>
      </c>
      <c r="Q586">
        <f t="shared" si="123"/>
        <v>0</v>
      </c>
      <c r="R586">
        <f t="shared" si="123"/>
        <v>0</v>
      </c>
      <c r="S586">
        <f t="shared" si="123"/>
        <v>1</v>
      </c>
      <c r="T586">
        <f t="shared" si="123"/>
        <v>0</v>
      </c>
      <c r="U586">
        <f t="shared" si="123"/>
        <v>0</v>
      </c>
      <c r="V586">
        <f t="shared" si="123"/>
        <v>0</v>
      </c>
      <c r="W586">
        <f t="shared" si="123"/>
        <v>0</v>
      </c>
      <c r="X586">
        <f t="shared" si="123"/>
        <v>0</v>
      </c>
      <c r="Y586">
        <f t="shared" si="123"/>
        <v>0</v>
      </c>
      <c r="Z586">
        <f t="shared" si="123"/>
        <v>0</v>
      </c>
      <c r="AA586">
        <f t="shared" si="123"/>
        <v>0</v>
      </c>
      <c r="AB586">
        <f t="shared" si="123"/>
        <v>1</v>
      </c>
      <c r="AC586">
        <f t="shared" si="123"/>
        <v>0</v>
      </c>
      <c r="AD586">
        <f t="shared" si="123"/>
        <v>1</v>
      </c>
      <c r="AE586">
        <f t="shared" si="123"/>
        <v>0</v>
      </c>
      <c r="AF586">
        <f t="shared" si="123"/>
        <v>0</v>
      </c>
      <c r="AG586">
        <f t="shared" si="123"/>
        <v>0</v>
      </c>
      <c r="AH586">
        <f t="shared" si="123"/>
        <v>0</v>
      </c>
      <c r="AI586">
        <f t="shared" si="123"/>
        <v>0</v>
      </c>
      <c r="AJ586">
        <f t="shared" si="123"/>
        <v>0</v>
      </c>
      <c r="AK586">
        <f t="shared" si="123"/>
        <v>0</v>
      </c>
      <c r="AL586">
        <f t="shared" si="123"/>
        <v>0</v>
      </c>
      <c r="AM586">
        <f t="shared" si="123"/>
        <v>1</v>
      </c>
      <c r="AN586">
        <f t="shared" si="123"/>
        <v>0</v>
      </c>
      <c r="AO586">
        <f t="shared" si="123"/>
        <v>0</v>
      </c>
      <c r="AP586">
        <f t="shared" si="123"/>
        <v>1</v>
      </c>
      <c r="AQ586">
        <f t="shared" si="123"/>
        <v>0</v>
      </c>
      <c r="AR586">
        <f t="shared" si="123"/>
        <v>1</v>
      </c>
      <c r="AS586">
        <f t="shared" si="123"/>
        <v>0</v>
      </c>
      <c r="AT586">
        <f t="shared" si="123"/>
        <v>0</v>
      </c>
      <c r="AU586">
        <f t="shared" si="123"/>
        <v>0</v>
      </c>
      <c r="AV586">
        <f t="shared" si="123"/>
        <v>0</v>
      </c>
      <c r="AW586">
        <f t="shared" si="123"/>
        <v>0</v>
      </c>
      <c r="AX586">
        <f t="shared" si="123"/>
        <v>0</v>
      </c>
      <c r="AY586">
        <f t="shared" si="123"/>
        <v>0</v>
      </c>
      <c r="AZ586">
        <f t="shared" si="123"/>
        <v>0</v>
      </c>
      <c r="BA586">
        <f t="shared" si="123"/>
        <v>0</v>
      </c>
      <c r="BB586">
        <f t="shared" si="123"/>
        <v>0</v>
      </c>
      <c r="BC586">
        <f t="shared" si="123"/>
        <v>0</v>
      </c>
      <c r="BD586">
        <f t="shared" si="123"/>
        <v>0</v>
      </c>
      <c r="BE586">
        <f t="shared" si="123"/>
        <v>0</v>
      </c>
      <c r="BF586">
        <f t="shared" si="123"/>
        <v>1</v>
      </c>
      <c r="BG586">
        <f t="shared" si="123"/>
        <v>0</v>
      </c>
      <c r="BH586">
        <f t="shared" si="123"/>
        <v>1</v>
      </c>
      <c r="BI586">
        <f t="shared" si="123"/>
        <v>0</v>
      </c>
      <c r="BJ586">
        <f t="shared" si="123"/>
        <v>0</v>
      </c>
      <c r="BK586">
        <f t="shared" si="123"/>
        <v>1</v>
      </c>
      <c r="BL586">
        <f t="shared" si="123"/>
        <v>0</v>
      </c>
      <c r="BM586">
        <f t="shared" si="123"/>
        <v>0</v>
      </c>
      <c r="BN586">
        <f t="shared" si="123"/>
        <v>0</v>
      </c>
      <c r="BO586">
        <f t="shared" si="123"/>
        <v>1</v>
      </c>
      <c r="BP586">
        <f t="shared" si="124"/>
        <v>0</v>
      </c>
      <c r="BQ586">
        <f t="shared" si="124"/>
        <v>0</v>
      </c>
      <c r="BR586">
        <f t="shared" si="124"/>
        <v>0</v>
      </c>
      <c r="BS586">
        <f t="shared" si="124"/>
        <v>0</v>
      </c>
      <c r="BT586">
        <f t="shared" si="124"/>
        <v>1</v>
      </c>
      <c r="BU586">
        <f t="shared" si="118"/>
        <v>0</v>
      </c>
      <c r="BV586">
        <f t="shared" si="118"/>
        <v>0</v>
      </c>
      <c r="BW586">
        <f t="shared" si="118"/>
        <v>0</v>
      </c>
      <c r="BX586">
        <f t="shared" si="118"/>
        <v>0</v>
      </c>
      <c r="BY586">
        <f t="shared" si="118"/>
        <v>0</v>
      </c>
      <c r="BZ586">
        <f t="shared" si="118"/>
        <v>0</v>
      </c>
      <c r="CA586">
        <f t="shared" si="118"/>
        <v>0</v>
      </c>
      <c r="CB586">
        <f t="shared" si="118"/>
        <v>0</v>
      </c>
    </row>
    <row r="587" spans="2:80" x14ac:dyDescent="0.2">
      <c r="B587">
        <v>328</v>
      </c>
      <c r="C587">
        <f t="shared" si="102"/>
        <v>0</v>
      </c>
      <c r="D587">
        <f t="shared" si="123"/>
        <v>0</v>
      </c>
      <c r="E587">
        <f t="shared" si="123"/>
        <v>0</v>
      </c>
      <c r="F587">
        <f t="shared" si="123"/>
        <v>0</v>
      </c>
      <c r="G587">
        <f t="shared" si="123"/>
        <v>0</v>
      </c>
      <c r="H587">
        <f t="shared" si="123"/>
        <v>1</v>
      </c>
      <c r="I587">
        <f t="shared" si="123"/>
        <v>0</v>
      </c>
      <c r="J587">
        <f t="shared" si="123"/>
        <v>0</v>
      </c>
      <c r="K587">
        <f t="shared" si="123"/>
        <v>0</v>
      </c>
      <c r="L587">
        <f t="shared" si="123"/>
        <v>0</v>
      </c>
      <c r="M587">
        <f t="shared" si="123"/>
        <v>0</v>
      </c>
      <c r="N587">
        <f t="shared" si="123"/>
        <v>0</v>
      </c>
      <c r="O587">
        <f t="shared" si="123"/>
        <v>0</v>
      </c>
      <c r="P587">
        <f t="shared" si="123"/>
        <v>0</v>
      </c>
      <c r="Q587">
        <f t="shared" si="123"/>
        <v>0</v>
      </c>
      <c r="R587">
        <f t="shared" si="123"/>
        <v>0</v>
      </c>
      <c r="S587">
        <f t="shared" si="123"/>
        <v>0</v>
      </c>
      <c r="T587">
        <f t="shared" si="123"/>
        <v>0</v>
      </c>
      <c r="U587">
        <f t="shared" si="123"/>
        <v>0</v>
      </c>
      <c r="V587">
        <f t="shared" si="123"/>
        <v>0</v>
      </c>
      <c r="W587">
        <f t="shared" si="123"/>
        <v>0</v>
      </c>
      <c r="X587">
        <f t="shared" si="123"/>
        <v>1</v>
      </c>
      <c r="Y587">
        <f t="shared" si="123"/>
        <v>0</v>
      </c>
      <c r="Z587">
        <f t="shared" si="123"/>
        <v>0</v>
      </c>
      <c r="AA587">
        <f t="shared" si="123"/>
        <v>0</v>
      </c>
      <c r="AB587">
        <f t="shared" si="123"/>
        <v>1</v>
      </c>
      <c r="AC587">
        <f t="shared" si="123"/>
        <v>0</v>
      </c>
      <c r="AD587">
        <f t="shared" si="123"/>
        <v>0</v>
      </c>
      <c r="AE587">
        <f t="shared" si="123"/>
        <v>0</v>
      </c>
      <c r="AF587">
        <f t="shared" si="123"/>
        <v>0</v>
      </c>
      <c r="AG587">
        <f t="shared" si="123"/>
        <v>1</v>
      </c>
      <c r="AH587">
        <f t="shared" si="123"/>
        <v>0</v>
      </c>
      <c r="AI587">
        <f t="shared" si="123"/>
        <v>0</v>
      </c>
      <c r="AJ587">
        <f t="shared" si="123"/>
        <v>0</v>
      </c>
      <c r="AK587">
        <f t="shared" si="123"/>
        <v>0</v>
      </c>
      <c r="AL587">
        <f t="shared" si="123"/>
        <v>0</v>
      </c>
      <c r="AM587">
        <f t="shared" si="123"/>
        <v>1</v>
      </c>
      <c r="AN587">
        <f t="shared" si="123"/>
        <v>0</v>
      </c>
      <c r="AO587">
        <f t="shared" si="123"/>
        <v>0</v>
      </c>
      <c r="AP587">
        <f t="shared" si="123"/>
        <v>1</v>
      </c>
      <c r="AQ587">
        <f t="shared" si="123"/>
        <v>0</v>
      </c>
      <c r="AR587">
        <f t="shared" si="123"/>
        <v>0</v>
      </c>
      <c r="AS587">
        <f t="shared" si="123"/>
        <v>0</v>
      </c>
      <c r="AT587">
        <f t="shared" si="123"/>
        <v>0</v>
      </c>
      <c r="AU587">
        <f t="shared" si="123"/>
        <v>0</v>
      </c>
      <c r="AV587">
        <f t="shared" si="123"/>
        <v>0</v>
      </c>
      <c r="AW587">
        <f t="shared" si="123"/>
        <v>0</v>
      </c>
      <c r="AX587">
        <f t="shared" si="123"/>
        <v>0</v>
      </c>
      <c r="AY587">
        <f t="shared" si="123"/>
        <v>0</v>
      </c>
      <c r="AZ587">
        <f t="shared" si="123"/>
        <v>0</v>
      </c>
      <c r="BA587">
        <f t="shared" si="123"/>
        <v>0</v>
      </c>
      <c r="BB587">
        <f t="shared" si="123"/>
        <v>0</v>
      </c>
      <c r="BC587">
        <f t="shared" si="123"/>
        <v>0</v>
      </c>
      <c r="BD587">
        <f t="shared" si="123"/>
        <v>1</v>
      </c>
      <c r="BE587">
        <f t="shared" si="123"/>
        <v>0</v>
      </c>
      <c r="BF587">
        <f t="shared" si="123"/>
        <v>1</v>
      </c>
      <c r="BG587">
        <f t="shared" si="123"/>
        <v>0</v>
      </c>
      <c r="BH587">
        <f t="shared" si="123"/>
        <v>1</v>
      </c>
      <c r="BI587">
        <f t="shared" si="123"/>
        <v>1</v>
      </c>
      <c r="BJ587">
        <f t="shared" si="123"/>
        <v>0</v>
      </c>
      <c r="BK587">
        <f t="shared" si="123"/>
        <v>1</v>
      </c>
      <c r="BL587">
        <f t="shared" si="123"/>
        <v>0</v>
      </c>
      <c r="BM587">
        <f t="shared" si="123"/>
        <v>0</v>
      </c>
      <c r="BN587">
        <f t="shared" si="123"/>
        <v>0</v>
      </c>
      <c r="BO587">
        <f t="shared" si="123"/>
        <v>0</v>
      </c>
      <c r="BP587">
        <f t="shared" si="124"/>
        <v>0</v>
      </c>
      <c r="BQ587">
        <f t="shared" si="124"/>
        <v>0</v>
      </c>
      <c r="BR587">
        <f t="shared" si="124"/>
        <v>1</v>
      </c>
      <c r="BS587">
        <f t="shared" si="124"/>
        <v>0</v>
      </c>
      <c r="BT587">
        <f t="shared" si="124"/>
        <v>1</v>
      </c>
      <c r="BU587">
        <f t="shared" si="118"/>
        <v>0</v>
      </c>
      <c r="BV587">
        <f t="shared" si="118"/>
        <v>0</v>
      </c>
      <c r="BW587">
        <f t="shared" si="118"/>
        <v>0</v>
      </c>
      <c r="BX587">
        <f t="shared" si="118"/>
        <v>0</v>
      </c>
      <c r="BY587">
        <f t="shared" si="118"/>
        <v>0</v>
      </c>
      <c r="BZ587">
        <f t="shared" si="118"/>
        <v>0</v>
      </c>
      <c r="CA587">
        <f t="shared" si="118"/>
        <v>0</v>
      </c>
      <c r="CB587">
        <f t="shared" si="118"/>
        <v>0</v>
      </c>
    </row>
    <row r="588" spans="2:80" x14ac:dyDescent="0.2">
      <c r="B588">
        <v>329</v>
      </c>
      <c r="C588">
        <f t="shared" si="102"/>
        <v>0</v>
      </c>
      <c r="D588">
        <f t="shared" si="123"/>
        <v>0</v>
      </c>
      <c r="E588">
        <f t="shared" si="123"/>
        <v>0</v>
      </c>
      <c r="F588">
        <f t="shared" si="123"/>
        <v>1</v>
      </c>
      <c r="G588">
        <f t="shared" si="123"/>
        <v>0</v>
      </c>
      <c r="H588">
        <f t="shared" si="123"/>
        <v>1</v>
      </c>
      <c r="I588">
        <f t="shared" si="123"/>
        <v>0</v>
      </c>
      <c r="J588">
        <f t="shared" si="123"/>
        <v>0</v>
      </c>
      <c r="K588">
        <f t="shared" si="123"/>
        <v>0</v>
      </c>
      <c r="L588">
        <f t="shared" si="123"/>
        <v>0</v>
      </c>
      <c r="M588">
        <f t="shared" si="123"/>
        <v>0</v>
      </c>
      <c r="N588">
        <f t="shared" si="123"/>
        <v>0</v>
      </c>
      <c r="O588">
        <f t="shared" si="123"/>
        <v>0</v>
      </c>
      <c r="P588">
        <f t="shared" si="123"/>
        <v>1</v>
      </c>
      <c r="Q588">
        <f t="shared" si="123"/>
        <v>0</v>
      </c>
      <c r="R588">
        <f t="shared" si="123"/>
        <v>0</v>
      </c>
      <c r="S588">
        <f t="shared" si="123"/>
        <v>0</v>
      </c>
      <c r="T588">
        <f t="shared" si="123"/>
        <v>1</v>
      </c>
      <c r="U588">
        <f t="shared" si="123"/>
        <v>0</v>
      </c>
      <c r="V588">
        <f t="shared" si="123"/>
        <v>0</v>
      </c>
      <c r="W588">
        <f t="shared" si="123"/>
        <v>0</v>
      </c>
      <c r="X588">
        <f t="shared" si="123"/>
        <v>0</v>
      </c>
      <c r="Y588">
        <f t="shared" si="123"/>
        <v>0</v>
      </c>
      <c r="Z588">
        <f t="shared" si="123"/>
        <v>1</v>
      </c>
      <c r="AA588">
        <f t="shared" si="123"/>
        <v>0</v>
      </c>
      <c r="AB588">
        <f t="shared" si="123"/>
        <v>1</v>
      </c>
      <c r="AC588">
        <f t="shared" si="123"/>
        <v>0</v>
      </c>
      <c r="AD588">
        <f t="shared" si="123"/>
        <v>0</v>
      </c>
      <c r="AE588">
        <f t="shared" si="123"/>
        <v>0</v>
      </c>
      <c r="AF588">
        <f t="shared" si="123"/>
        <v>0</v>
      </c>
      <c r="AG588">
        <f t="shared" si="123"/>
        <v>0</v>
      </c>
      <c r="AH588">
        <f t="shared" si="123"/>
        <v>0</v>
      </c>
      <c r="AI588">
        <f t="shared" si="123"/>
        <v>0</v>
      </c>
      <c r="AJ588">
        <f t="shared" si="123"/>
        <v>0</v>
      </c>
      <c r="AK588">
        <f t="shared" si="123"/>
        <v>1</v>
      </c>
      <c r="AL588">
        <f t="shared" si="123"/>
        <v>0</v>
      </c>
      <c r="AM588">
        <f t="shared" si="123"/>
        <v>1</v>
      </c>
      <c r="AN588">
        <f t="shared" si="123"/>
        <v>0</v>
      </c>
      <c r="AO588">
        <f t="shared" si="123"/>
        <v>0</v>
      </c>
      <c r="AP588">
        <f t="shared" si="123"/>
        <v>1</v>
      </c>
      <c r="AQ588">
        <f t="shared" si="123"/>
        <v>0</v>
      </c>
      <c r="AR588">
        <f t="shared" si="123"/>
        <v>0</v>
      </c>
      <c r="AS588">
        <f t="shared" si="123"/>
        <v>0</v>
      </c>
      <c r="AT588">
        <f t="shared" si="123"/>
        <v>0</v>
      </c>
      <c r="AU588">
        <f t="shared" si="123"/>
        <v>1</v>
      </c>
      <c r="AV588">
        <f t="shared" si="123"/>
        <v>0</v>
      </c>
      <c r="AW588">
        <f t="shared" si="123"/>
        <v>0</v>
      </c>
      <c r="AX588">
        <f t="shared" si="123"/>
        <v>0</v>
      </c>
      <c r="AY588">
        <f t="shared" si="123"/>
        <v>0</v>
      </c>
      <c r="AZ588">
        <f t="shared" si="123"/>
        <v>0</v>
      </c>
      <c r="BA588">
        <f t="shared" si="123"/>
        <v>0</v>
      </c>
      <c r="BB588">
        <f t="shared" si="123"/>
        <v>0</v>
      </c>
      <c r="BC588">
        <f t="shared" si="123"/>
        <v>0</v>
      </c>
      <c r="BD588">
        <f t="shared" si="123"/>
        <v>0</v>
      </c>
      <c r="BE588">
        <f t="shared" si="123"/>
        <v>0</v>
      </c>
      <c r="BF588">
        <f t="shared" si="123"/>
        <v>0</v>
      </c>
      <c r="BG588">
        <f t="shared" si="123"/>
        <v>0</v>
      </c>
      <c r="BH588">
        <f t="shared" si="123"/>
        <v>0</v>
      </c>
      <c r="BI588">
        <f t="shared" si="123"/>
        <v>0</v>
      </c>
      <c r="BJ588">
        <f t="shared" si="123"/>
        <v>0</v>
      </c>
      <c r="BK588">
        <f t="shared" si="123"/>
        <v>1</v>
      </c>
      <c r="BL588">
        <f t="shared" si="123"/>
        <v>0</v>
      </c>
      <c r="BM588">
        <f t="shared" si="123"/>
        <v>0</v>
      </c>
      <c r="BN588">
        <f t="shared" si="123"/>
        <v>0</v>
      </c>
      <c r="BO588">
        <f t="shared" si="123"/>
        <v>1</v>
      </c>
      <c r="BP588">
        <f t="shared" si="124"/>
        <v>0</v>
      </c>
      <c r="BQ588">
        <f t="shared" si="124"/>
        <v>0</v>
      </c>
      <c r="BR588">
        <f t="shared" si="124"/>
        <v>0</v>
      </c>
      <c r="BS588">
        <f t="shared" si="124"/>
        <v>0</v>
      </c>
      <c r="BT588">
        <f t="shared" si="124"/>
        <v>0</v>
      </c>
      <c r="BU588">
        <f t="shared" si="118"/>
        <v>1</v>
      </c>
      <c r="BV588">
        <f t="shared" si="118"/>
        <v>0</v>
      </c>
      <c r="BW588">
        <f t="shared" si="118"/>
        <v>0</v>
      </c>
      <c r="BX588">
        <f t="shared" si="118"/>
        <v>0</v>
      </c>
      <c r="BY588">
        <f t="shared" si="118"/>
        <v>0</v>
      </c>
      <c r="BZ588">
        <f t="shared" si="118"/>
        <v>0</v>
      </c>
      <c r="CA588">
        <f t="shared" si="118"/>
        <v>0</v>
      </c>
      <c r="CB588">
        <f t="shared" si="118"/>
        <v>0</v>
      </c>
    </row>
    <row r="589" spans="2:80" x14ac:dyDescent="0.2">
      <c r="B589">
        <v>330</v>
      </c>
      <c r="C589">
        <f t="shared" si="102"/>
        <v>0</v>
      </c>
      <c r="D589">
        <f t="shared" si="123"/>
        <v>0</v>
      </c>
      <c r="E589">
        <f t="shared" si="123"/>
        <v>0</v>
      </c>
      <c r="F589">
        <f t="shared" si="123"/>
        <v>0</v>
      </c>
      <c r="G589">
        <f t="shared" si="123"/>
        <v>0</v>
      </c>
      <c r="H589">
        <f t="shared" si="123"/>
        <v>1</v>
      </c>
      <c r="I589">
        <f t="shared" ref="D589:BO593" si="125">IF(I336&gt;0,1,0)</f>
        <v>0</v>
      </c>
      <c r="J589">
        <f t="shared" si="125"/>
        <v>0</v>
      </c>
      <c r="K589">
        <f t="shared" si="125"/>
        <v>0</v>
      </c>
      <c r="L589">
        <f t="shared" si="125"/>
        <v>0</v>
      </c>
      <c r="M589">
        <f t="shared" si="125"/>
        <v>0</v>
      </c>
      <c r="N589">
        <f t="shared" si="125"/>
        <v>0</v>
      </c>
      <c r="O589">
        <f t="shared" si="125"/>
        <v>0</v>
      </c>
      <c r="P589">
        <f t="shared" si="125"/>
        <v>0</v>
      </c>
      <c r="Q589">
        <f t="shared" si="125"/>
        <v>0</v>
      </c>
      <c r="R589">
        <f t="shared" si="125"/>
        <v>0</v>
      </c>
      <c r="S589">
        <f t="shared" si="123"/>
        <v>0</v>
      </c>
      <c r="T589">
        <f t="shared" si="123"/>
        <v>0</v>
      </c>
      <c r="U589">
        <f t="shared" si="123"/>
        <v>0</v>
      </c>
      <c r="V589">
        <f t="shared" si="123"/>
        <v>0</v>
      </c>
      <c r="W589">
        <f t="shared" si="123"/>
        <v>0</v>
      </c>
      <c r="X589">
        <f t="shared" si="123"/>
        <v>0</v>
      </c>
      <c r="Y589">
        <f t="shared" si="123"/>
        <v>0</v>
      </c>
      <c r="Z589">
        <f t="shared" si="123"/>
        <v>0</v>
      </c>
      <c r="AA589">
        <f t="shared" si="123"/>
        <v>1</v>
      </c>
      <c r="AB589">
        <f t="shared" si="123"/>
        <v>1</v>
      </c>
      <c r="AC589">
        <f t="shared" si="123"/>
        <v>1</v>
      </c>
      <c r="AD589">
        <f t="shared" si="123"/>
        <v>0</v>
      </c>
      <c r="AE589">
        <f t="shared" si="123"/>
        <v>1</v>
      </c>
      <c r="AF589">
        <f t="shared" si="123"/>
        <v>0</v>
      </c>
      <c r="AG589">
        <f t="shared" si="123"/>
        <v>1</v>
      </c>
      <c r="AH589">
        <f t="shared" si="123"/>
        <v>0</v>
      </c>
      <c r="AI589">
        <f t="shared" si="123"/>
        <v>0</v>
      </c>
      <c r="AJ589">
        <f t="shared" si="123"/>
        <v>0</v>
      </c>
      <c r="AK589">
        <f t="shared" si="123"/>
        <v>1</v>
      </c>
      <c r="AL589">
        <f t="shared" si="123"/>
        <v>0</v>
      </c>
      <c r="AM589">
        <f t="shared" si="123"/>
        <v>1</v>
      </c>
      <c r="AN589">
        <f t="shared" si="123"/>
        <v>0</v>
      </c>
      <c r="AO589">
        <f t="shared" si="123"/>
        <v>0</v>
      </c>
      <c r="AP589">
        <f t="shared" si="123"/>
        <v>0</v>
      </c>
      <c r="AQ589">
        <f t="shared" si="123"/>
        <v>0</v>
      </c>
      <c r="AR589">
        <f t="shared" si="123"/>
        <v>0</v>
      </c>
      <c r="AS589">
        <f t="shared" si="123"/>
        <v>0</v>
      </c>
      <c r="AT589">
        <f t="shared" si="123"/>
        <v>0</v>
      </c>
      <c r="AU589">
        <f t="shared" si="123"/>
        <v>0</v>
      </c>
      <c r="AV589">
        <f t="shared" si="123"/>
        <v>0</v>
      </c>
      <c r="AW589">
        <f t="shared" si="123"/>
        <v>0</v>
      </c>
      <c r="AX589">
        <f t="shared" si="123"/>
        <v>0</v>
      </c>
      <c r="AY589">
        <f t="shared" si="123"/>
        <v>0</v>
      </c>
      <c r="AZ589">
        <f t="shared" si="123"/>
        <v>0</v>
      </c>
      <c r="BA589">
        <f t="shared" si="123"/>
        <v>0</v>
      </c>
      <c r="BB589">
        <f t="shared" si="123"/>
        <v>0</v>
      </c>
      <c r="BC589">
        <f t="shared" si="123"/>
        <v>0</v>
      </c>
      <c r="BD589">
        <f t="shared" si="123"/>
        <v>1</v>
      </c>
      <c r="BE589">
        <f t="shared" si="123"/>
        <v>0</v>
      </c>
      <c r="BF589">
        <f t="shared" si="123"/>
        <v>1</v>
      </c>
      <c r="BG589">
        <f t="shared" si="123"/>
        <v>1</v>
      </c>
      <c r="BH589">
        <f t="shared" si="123"/>
        <v>1</v>
      </c>
      <c r="BI589">
        <f t="shared" si="123"/>
        <v>1</v>
      </c>
      <c r="BJ589">
        <f t="shared" si="123"/>
        <v>0</v>
      </c>
      <c r="BK589">
        <f t="shared" si="123"/>
        <v>0</v>
      </c>
      <c r="BL589">
        <f t="shared" si="123"/>
        <v>1</v>
      </c>
      <c r="BM589">
        <f t="shared" si="123"/>
        <v>0</v>
      </c>
      <c r="BN589">
        <f t="shared" si="123"/>
        <v>0</v>
      </c>
      <c r="BO589">
        <f t="shared" ref="BO589:CB601" si="126">IF(BO336&gt;0,1,0)</f>
        <v>1</v>
      </c>
      <c r="BP589">
        <f t="shared" si="126"/>
        <v>0</v>
      </c>
      <c r="BQ589">
        <f t="shared" si="126"/>
        <v>0</v>
      </c>
      <c r="BR589">
        <f t="shared" si="126"/>
        <v>0</v>
      </c>
      <c r="BS589">
        <f t="shared" si="126"/>
        <v>0</v>
      </c>
      <c r="BT589">
        <f t="shared" si="126"/>
        <v>0</v>
      </c>
      <c r="BU589">
        <f t="shared" si="126"/>
        <v>0</v>
      </c>
      <c r="BV589">
        <f t="shared" si="126"/>
        <v>0</v>
      </c>
      <c r="BW589">
        <f t="shared" si="126"/>
        <v>0</v>
      </c>
      <c r="BX589">
        <f t="shared" si="126"/>
        <v>0</v>
      </c>
      <c r="BY589">
        <f t="shared" si="126"/>
        <v>0</v>
      </c>
      <c r="BZ589">
        <f t="shared" si="126"/>
        <v>0</v>
      </c>
      <c r="CA589">
        <f t="shared" si="126"/>
        <v>0</v>
      </c>
      <c r="CB589">
        <f t="shared" si="126"/>
        <v>0</v>
      </c>
    </row>
    <row r="590" spans="2:80" x14ac:dyDescent="0.2">
      <c r="B590">
        <v>331</v>
      </c>
      <c r="C590">
        <f t="shared" si="102"/>
        <v>0</v>
      </c>
      <c r="D590">
        <f t="shared" si="125"/>
        <v>0</v>
      </c>
      <c r="E590">
        <f t="shared" si="125"/>
        <v>0</v>
      </c>
      <c r="F590">
        <f t="shared" si="125"/>
        <v>0</v>
      </c>
      <c r="G590">
        <f t="shared" si="125"/>
        <v>0</v>
      </c>
      <c r="H590">
        <f t="shared" si="125"/>
        <v>1</v>
      </c>
      <c r="I590">
        <f t="shared" si="125"/>
        <v>0</v>
      </c>
      <c r="J590">
        <f t="shared" si="125"/>
        <v>0</v>
      </c>
      <c r="K590">
        <f t="shared" si="125"/>
        <v>0</v>
      </c>
      <c r="L590">
        <f t="shared" si="125"/>
        <v>0</v>
      </c>
      <c r="M590">
        <f t="shared" si="125"/>
        <v>0</v>
      </c>
      <c r="N590">
        <f t="shared" si="125"/>
        <v>0</v>
      </c>
      <c r="O590">
        <f t="shared" si="125"/>
        <v>0</v>
      </c>
      <c r="P590">
        <f t="shared" si="125"/>
        <v>1</v>
      </c>
      <c r="Q590">
        <f t="shared" si="125"/>
        <v>0</v>
      </c>
      <c r="R590">
        <f t="shared" si="125"/>
        <v>0</v>
      </c>
      <c r="S590">
        <f t="shared" si="125"/>
        <v>1</v>
      </c>
      <c r="T590">
        <f t="shared" si="125"/>
        <v>0</v>
      </c>
      <c r="U590">
        <f t="shared" si="125"/>
        <v>0</v>
      </c>
      <c r="V590">
        <f t="shared" si="125"/>
        <v>0</v>
      </c>
      <c r="W590">
        <f t="shared" si="125"/>
        <v>0</v>
      </c>
      <c r="X590">
        <f t="shared" si="125"/>
        <v>0</v>
      </c>
      <c r="Y590">
        <f t="shared" si="125"/>
        <v>1</v>
      </c>
      <c r="Z590">
        <f t="shared" si="125"/>
        <v>0</v>
      </c>
      <c r="AA590">
        <f t="shared" si="125"/>
        <v>0</v>
      </c>
      <c r="AB590">
        <f t="shared" si="125"/>
        <v>1</v>
      </c>
      <c r="AC590">
        <f t="shared" si="125"/>
        <v>1</v>
      </c>
      <c r="AD590">
        <f t="shared" si="125"/>
        <v>1</v>
      </c>
      <c r="AE590">
        <f t="shared" si="125"/>
        <v>1</v>
      </c>
      <c r="AF590">
        <f t="shared" si="125"/>
        <v>0</v>
      </c>
      <c r="AG590">
        <f t="shared" si="125"/>
        <v>0</v>
      </c>
      <c r="AH590">
        <f t="shared" si="125"/>
        <v>0</v>
      </c>
      <c r="AI590">
        <f t="shared" si="125"/>
        <v>0</v>
      </c>
      <c r="AJ590">
        <f t="shared" si="125"/>
        <v>0</v>
      </c>
      <c r="AK590">
        <f t="shared" si="125"/>
        <v>0</v>
      </c>
      <c r="AL590">
        <f t="shared" si="125"/>
        <v>0</v>
      </c>
      <c r="AM590">
        <f t="shared" si="125"/>
        <v>1</v>
      </c>
      <c r="AN590">
        <f t="shared" si="125"/>
        <v>0</v>
      </c>
      <c r="AO590">
        <f t="shared" si="125"/>
        <v>0</v>
      </c>
      <c r="AP590">
        <f t="shared" si="125"/>
        <v>0</v>
      </c>
      <c r="AQ590">
        <f t="shared" si="125"/>
        <v>0</v>
      </c>
      <c r="AR590">
        <f t="shared" si="125"/>
        <v>0</v>
      </c>
      <c r="AS590">
        <f t="shared" si="125"/>
        <v>0</v>
      </c>
      <c r="AT590">
        <f t="shared" si="125"/>
        <v>0</v>
      </c>
      <c r="AU590">
        <f t="shared" si="125"/>
        <v>1</v>
      </c>
      <c r="AV590">
        <f t="shared" si="125"/>
        <v>0</v>
      </c>
      <c r="AW590">
        <f t="shared" si="125"/>
        <v>0</v>
      </c>
      <c r="AX590">
        <f t="shared" si="125"/>
        <v>0</v>
      </c>
      <c r="AY590">
        <f t="shared" si="125"/>
        <v>1</v>
      </c>
      <c r="AZ590">
        <f t="shared" si="125"/>
        <v>0</v>
      </c>
      <c r="BA590">
        <f t="shared" si="125"/>
        <v>0</v>
      </c>
      <c r="BB590">
        <f t="shared" si="125"/>
        <v>0</v>
      </c>
      <c r="BC590">
        <f t="shared" si="125"/>
        <v>0</v>
      </c>
      <c r="BD590">
        <f t="shared" si="125"/>
        <v>0</v>
      </c>
      <c r="BE590">
        <f t="shared" si="125"/>
        <v>0</v>
      </c>
      <c r="BF590">
        <f t="shared" si="125"/>
        <v>1</v>
      </c>
      <c r="BG590">
        <f t="shared" si="125"/>
        <v>1</v>
      </c>
      <c r="BH590">
        <f t="shared" si="125"/>
        <v>0</v>
      </c>
      <c r="BI590">
        <f t="shared" si="125"/>
        <v>1</v>
      </c>
      <c r="BJ590">
        <f t="shared" si="125"/>
        <v>0</v>
      </c>
      <c r="BK590">
        <f t="shared" si="125"/>
        <v>1</v>
      </c>
      <c r="BL590">
        <f t="shared" si="125"/>
        <v>0</v>
      </c>
      <c r="BM590">
        <f t="shared" si="125"/>
        <v>0</v>
      </c>
      <c r="BN590">
        <f t="shared" si="125"/>
        <v>0</v>
      </c>
      <c r="BO590">
        <f t="shared" si="125"/>
        <v>1</v>
      </c>
      <c r="BP590">
        <f t="shared" si="126"/>
        <v>0</v>
      </c>
      <c r="BQ590">
        <f t="shared" si="126"/>
        <v>0</v>
      </c>
      <c r="BR590">
        <f t="shared" si="126"/>
        <v>0</v>
      </c>
      <c r="BS590">
        <f t="shared" si="126"/>
        <v>0</v>
      </c>
      <c r="BT590">
        <f t="shared" si="126"/>
        <v>1</v>
      </c>
      <c r="BU590">
        <f t="shared" si="126"/>
        <v>0</v>
      </c>
      <c r="BV590">
        <f t="shared" si="126"/>
        <v>0</v>
      </c>
      <c r="BW590">
        <f t="shared" si="126"/>
        <v>0</v>
      </c>
      <c r="BX590">
        <f t="shared" si="126"/>
        <v>0</v>
      </c>
      <c r="BY590">
        <f t="shared" si="126"/>
        <v>1</v>
      </c>
      <c r="BZ590">
        <f t="shared" si="126"/>
        <v>0</v>
      </c>
      <c r="CA590">
        <f t="shared" si="126"/>
        <v>0</v>
      </c>
      <c r="CB590">
        <f t="shared" si="126"/>
        <v>0</v>
      </c>
    </row>
    <row r="591" spans="2:80" x14ac:dyDescent="0.2">
      <c r="B591">
        <v>332</v>
      </c>
      <c r="C591">
        <f t="shared" si="102"/>
        <v>1</v>
      </c>
      <c r="D591">
        <f t="shared" si="125"/>
        <v>0</v>
      </c>
      <c r="E591">
        <f t="shared" si="125"/>
        <v>0</v>
      </c>
      <c r="F591">
        <f t="shared" si="125"/>
        <v>0</v>
      </c>
      <c r="G591">
        <f t="shared" si="125"/>
        <v>0</v>
      </c>
      <c r="H591">
        <f t="shared" si="125"/>
        <v>1</v>
      </c>
      <c r="I591">
        <f t="shared" si="125"/>
        <v>0</v>
      </c>
      <c r="J591">
        <f t="shared" si="125"/>
        <v>0</v>
      </c>
      <c r="K591">
        <f t="shared" si="125"/>
        <v>0</v>
      </c>
      <c r="L591">
        <f t="shared" si="125"/>
        <v>0</v>
      </c>
      <c r="M591">
        <f t="shared" si="125"/>
        <v>0</v>
      </c>
      <c r="N591">
        <f t="shared" si="125"/>
        <v>0</v>
      </c>
      <c r="O591">
        <f t="shared" si="125"/>
        <v>0</v>
      </c>
      <c r="P591">
        <f t="shared" si="125"/>
        <v>1</v>
      </c>
      <c r="Q591">
        <f t="shared" si="125"/>
        <v>0</v>
      </c>
      <c r="R591">
        <f t="shared" si="125"/>
        <v>0</v>
      </c>
      <c r="S591">
        <f t="shared" si="125"/>
        <v>0</v>
      </c>
      <c r="T591">
        <f t="shared" si="125"/>
        <v>1</v>
      </c>
      <c r="U591">
        <f t="shared" si="125"/>
        <v>0</v>
      </c>
      <c r="V591">
        <f t="shared" si="125"/>
        <v>0</v>
      </c>
      <c r="W591">
        <f t="shared" si="125"/>
        <v>0</v>
      </c>
      <c r="X591">
        <f t="shared" si="125"/>
        <v>1</v>
      </c>
      <c r="Y591">
        <f t="shared" si="125"/>
        <v>0</v>
      </c>
      <c r="Z591">
        <f t="shared" si="125"/>
        <v>1</v>
      </c>
      <c r="AA591">
        <f t="shared" si="125"/>
        <v>0</v>
      </c>
      <c r="AB591">
        <f t="shared" si="125"/>
        <v>1</v>
      </c>
      <c r="AC591">
        <f t="shared" si="125"/>
        <v>1</v>
      </c>
      <c r="AD591">
        <f t="shared" si="125"/>
        <v>1</v>
      </c>
      <c r="AE591">
        <f t="shared" si="125"/>
        <v>0</v>
      </c>
      <c r="AF591">
        <f t="shared" si="125"/>
        <v>0</v>
      </c>
      <c r="AG591">
        <f t="shared" si="125"/>
        <v>0</v>
      </c>
      <c r="AH591">
        <f t="shared" si="125"/>
        <v>0</v>
      </c>
      <c r="AI591">
        <f t="shared" si="125"/>
        <v>1</v>
      </c>
      <c r="AJ591">
        <f t="shared" si="125"/>
        <v>0</v>
      </c>
      <c r="AK591">
        <f t="shared" si="125"/>
        <v>0</v>
      </c>
      <c r="AL591">
        <f t="shared" si="125"/>
        <v>0</v>
      </c>
      <c r="AM591">
        <f t="shared" si="125"/>
        <v>1</v>
      </c>
      <c r="AN591">
        <f t="shared" si="125"/>
        <v>0</v>
      </c>
      <c r="AO591">
        <f t="shared" si="125"/>
        <v>0</v>
      </c>
      <c r="AP591">
        <f t="shared" si="125"/>
        <v>0</v>
      </c>
      <c r="AQ591">
        <f t="shared" si="125"/>
        <v>0</v>
      </c>
      <c r="AR591">
        <f t="shared" si="125"/>
        <v>0</v>
      </c>
      <c r="AS591">
        <f t="shared" si="125"/>
        <v>0</v>
      </c>
      <c r="AT591">
        <f t="shared" si="125"/>
        <v>0</v>
      </c>
      <c r="AU591">
        <f t="shared" si="125"/>
        <v>0</v>
      </c>
      <c r="AV591">
        <f t="shared" si="125"/>
        <v>0</v>
      </c>
      <c r="AW591">
        <f t="shared" si="125"/>
        <v>0</v>
      </c>
      <c r="AX591">
        <f t="shared" si="125"/>
        <v>0</v>
      </c>
      <c r="AY591">
        <f t="shared" si="125"/>
        <v>0</v>
      </c>
      <c r="AZ591">
        <f t="shared" si="125"/>
        <v>0</v>
      </c>
      <c r="BA591">
        <f t="shared" si="125"/>
        <v>0</v>
      </c>
      <c r="BB591">
        <f t="shared" si="125"/>
        <v>0</v>
      </c>
      <c r="BC591">
        <f t="shared" si="125"/>
        <v>0</v>
      </c>
      <c r="BD591">
        <f t="shared" si="125"/>
        <v>1</v>
      </c>
      <c r="BE591">
        <f t="shared" si="125"/>
        <v>0</v>
      </c>
      <c r="BF591">
        <f t="shared" si="125"/>
        <v>1</v>
      </c>
      <c r="BG591">
        <f t="shared" si="125"/>
        <v>0</v>
      </c>
      <c r="BH591">
        <f t="shared" si="125"/>
        <v>0</v>
      </c>
      <c r="BI591">
        <f t="shared" si="125"/>
        <v>1</v>
      </c>
      <c r="BJ591">
        <f t="shared" si="125"/>
        <v>0</v>
      </c>
      <c r="BK591">
        <f t="shared" si="125"/>
        <v>0</v>
      </c>
      <c r="BL591">
        <f t="shared" si="125"/>
        <v>1</v>
      </c>
      <c r="BM591">
        <f t="shared" si="125"/>
        <v>0</v>
      </c>
      <c r="BN591">
        <f t="shared" si="125"/>
        <v>0</v>
      </c>
      <c r="BO591">
        <f t="shared" si="125"/>
        <v>1</v>
      </c>
      <c r="BP591">
        <f t="shared" si="126"/>
        <v>0</v>
      </c>
      <c r="BQ591">
        <f t="shared" si="126"/>
        <v>0</v>
      </c>
      <c r="BR591">
        <f t="shared" si="126"/>
        <v>0</v>
      </c>
      <c r="BS591">
        <f t="shared" si="126"/>
        <v>0</v>
      </c>
      <c r="BT591">
        <f t="shared" si="126"/>
        <v>0</v>
      </c>
      <c r="BU591">
        <f t="shared" si="126"/>
        <v>1</v>
      </c>
      <c r="BV591">
        <f t="shared" si="126"/>
        <v>0</v>
      </c>
      <c r="BW591">
        <f t="shared" si="126"/>
        <v>0</v>
      </c>
      <c r="BX591">
        <f t="shared" si="126"/>
        <v>0</v>
      </c>
      <c r="BY591">
        <f t="shared" si="126"/>
        <v>0</v>
      </c>
      <c r="BZ591">
        <f t="shared" si="126"/>
        <v>0</v>
      </c>
      <c r="CA591">
        <f t="shared" si="126"/>
        <v>0</v>
      </c>
      <c r="CB591">
        <f t="shared" si="126"/>
        <v>0</v>
      </c>
    </row>
    <row r="592" spans="2:80" x14ac:dyDescent="0.2">
      <c r="B592">
        <v>333</v>
      </c>
      <c r="C592">
        <f t="shared" si="102"/>
        <v>0</v>
      </c>
      <c r="D592">
        <f t="shared" si="125"/>
        <v>0</v>
      </c>
      <c r="E592">
        <f t="shared" si="125"/>
        <v>0</v>
      </c>
      <c r="F592">
        <f t="shared" si="125"/>
        <v>0</v>
      </c>
      <c r="G592">
        <f t="shared" si="125"/>
        <v>0</v>
      </c>
      <c r="H592">
        <f t="shared" si="125"/>
        <v>1</v>
      </c>
      <c r="I592">
        <f t="shared" si="125"/>
        <v>0</v>
      </c>
      <c r="J592">
        <f t="shared" si="125"/>
        <v>0</v>
      </c>
      <c r="K592">
        <f t="shared" si="125"/>
        <v>0</v>
      </c>
      <c r="L592">
        <f t="shared" si="125"/>
        <v>0</v>
      </c>
      <c r="M592">
        <f t="shared" si="125"/>
        <v>0</v>
      </c>
      <c r="N592">
        <f t="shared" si="125"/>
        <v>0</v>
      </c>
      <c r="O592">
        <f t="shared" si="125"/>
        <v>0</v>
      </c>
      <c r="P592">
        <f t="shared" si="125"/>
        <v>0</v>
      </c>
      <c r="Q592">
        <f t="shared" si="125"/>
        <v>0</v>
      </c>
      <c r="R592">
        <f t="shared" si="125"/>
        <v>0</v>
      </c>
      <c r="S592">
        <f t="shared" si="125"/>
        <v>0</v>
      </c>
      <c r="T592">
        <f t="shared" si="125"/>
        <v>0</v>
      </c>
      <c r="U592">
        <f t="shared" si="125"/>
        <v>0</v>
      </c>
      <c r="V592">
        <f t="shared" si="125"/>
        <v>0</v>
      </c>
      <c r="W592">
        <f t="shared" si="125"/>
        <v>0</v>
      </c>
      <c r="X592">
        <f t="shared" si="125"/>
        <v>1</v>
      </c>
      <c r="Y592">
        <f t="shared" si="125"/>
        <v>0</v>
      </c>
      <c r="Z592">
        <f t="shared" si="125"/>
        <v>0</v>
      </c>
      <c r="AA592">
        <f t="shared" si="125"/>
        <v>0</v>
      </c>
      <c r="AB592">
        <f t="shared" si="125"/>
        <v>1</v>
      </c>
      <c r="AC592">
        <f t="shared" si="125"/>
        <v>1</v>
      </c>
      <c r="AD592">
        <f t="shared" si="125"/>
        <v>1</v>
      </c>
      <c r="AE592">
        <f t="shared" si="125"/>
        <v>0</v>
      </c>
      <c r="AF592">
        <f t="shared" si="125"/>
        <v>0</v>
      </c>
      <c r="AG592">
        <f t="shared" si="125"/>
        <v>1</v>
      </c>
      <c r="AH592">
        <f t="shared" si="125"/>
        <v>0</v>
      </c>
      <c r="AI592">
        <f t="shared" si="125"/>
        <v>0</v>
      </c>
      <c r="AJ592">
        <f t="shared" si="125"/>
        <v>0</v>
      </c>
      <c r="AK592">
        <f t="shared" si="125"/>
        <v>1</v>
      </c>
      <c r="AL592">
        <f t="shared" si="125"/>
        <v>0</v>
      </c>
      <c r="AM592">
        <f t="shared" si="125"/>
        <v>1</v>
      </c>
      <c r="AN592">
        <f t="shared" si="125"/>
        <v>0</v>
      </c>
      <c r="AO592">
        <f t="shared" si="125"/>
        <v>0</v>
      </c>
      <c r="AP592">
        <f t="shared" si="125"/>
        <v>0</v>
      </c>
      <c r="AQ592">
        <f t="shared" si="125"/>
        <v>0</v>
      </c>
      <c r="AR592">
        <f t="shared" si="125"/>
        <v>0</v>
      </c>
      <c r="AS592">
        <f t="shared" si="125"/>
        <v>0</v>
      </c>
      <c r="AT592">
        <f t="shared" si="125"/>
        <v>1</v>
      </c>
      <c r="AU592">
        <f t="shared" si="125"/>
        <v>0</v>
      </c>
      <c r="AV592">
        <f t="shared" si="125"/>
        <v>0</v>
      </c>
      <c r="AW592">
        <f t="shared" si="125"/>
        <v>0</v>
      </c>
      <c r="AX592">
        <f t="shared" si="125"/>
        <v>0</v>
      </c>
      <c r="AY592">
        <f t="shared" si="125"/>
        <v>0</v>
      </c>
      <c r="AZ592">
        <f t="shared" si="125"/>
        <v>0</v>
      </c>
      <c r="BA592">
        <f t="shared" si="125"/>
        <v>0</v>
      </c>
      <c r="BB592">
        <f t="shared" si="125"/>
        <v>0</v>
      </c>
      <c r="BC592">
        <f t="shared" si="125"/>
        <v>0</v>
      </c>
      <c r="BD592">
        <f t="shared" si="125"/>
        <v>0</v>
      </c>
      <c r="BE592">
        <f t="shared" si="125"/>
        <v>0</v>
      </c>
      <c r="BF592">
        <f t="shared" si="125"/>
        <v>1</v>
      </c>
      <c r="BG592">
        <f t="shared" si="125"/>
        <v>1</v>
      </c>
      <c r="BH592">
        <f t="shared" si="125"/>
        <v>0</v>
      </c>
      <c r="BI592">
        <f t="shared" si="125"/>
        <v>1</v>
      </c>
      <c r="BJ592">
        <f t="shared" si="125"/>
        <v>1</v>
      </c>
      <c r="BK592">
        <f t="shared" si="125"/>
        <v>1</v>
      </c>
      <c r="BL592">
        <f t="shared" si="125"/>
        <v>1</v>
      </c>
      <c r="BM592">
        <f t="shared" si="125"/>
        <v>0</v>
      </c>
      <c r="BN592">
        <f t="shared" si="125"/>
        <v>0</v>
      </c>
      <c r="BO592">
        <f t="shared" si="125"/>
        <v>1</v>
      </c>
      <c r="BP592">
        <f t="shared" si="126"/>
        <v>0</v>
      </c>
      <c r="BQ592">
        <f t="shared" si="126"/>
        <v>0</v>
      </c>
      <c r="BR592">
        <f t="shared" si="126"/>
        <v>1</v>
      </c>
      <c r="BS592">
        <f t="shared" si="126"/>
        <v>0</v>
      </c>
      <c r="BT592">
        <f t="shared" si="126"/>
        <v>0</v>
      </c>
      <c r="BU592">
        <f t="shared" si="126"/>
        <v>1</v>
      </c>
      <c r="BV592">
        <f t="shared" si="126"/>
        <v>0</v>
      </c>
      <c r="BW592">
        <f t="shared" si="126"/>
        <v>0</v>
      </c>
      <c r="BX592">
        <f t="shared" si="126"/>
        <v>0</v>
      </c>
      <c r="BY592">
        <f t="shared" si="126"/>
        <v>0</v>
      </c>
      <c r="BZ592">
        <f t="shared" si="126"/>
        <v>0</v>
      </c>
      <c r="CA592">
        <f t="shared" si="126"/>
        <v>0</v>
      </c>
      <c r="CB592">
        <f t="shared" si="126"/>
        <v>0</v>
      </c>
    </row>
    <row r="593" spans="2:80" x14ac:dyDescent="0.2">
      <c r="B593">
        <v>334</v>
      </c>
      <c r="C593">
        <f t="shared" si="102"/>
        <v>1</v>
      </c>
      <c r="D593">
        <f t="shared" si="125"/>
        <v>0</v>
      </c>
      <c r="E593">
        <f t="shared" si="125"/>
        <v>0</v>
      </c>
      <c r="F593">
        <f t="shared" si="125"/>
        <v>0</v>
      </c>
      <c r="G593">
        <f t="shared" si="125"/>
        <v>0</v>
      </c>
      <c r="H593">
        <f t="shared" si="125"/>
        <v>1</v>
      </c>
      <c r="I593">
        <f t="shared" ref="D593:BO597" si="127">IF(I340&gt;0,1,0)</f>
        <v>0</v>
      </c>
      <c r="J593">
        <f t="shared" si="127"/>
        <v>0</v>
      </c>
      <c r="K593">
        <f t="shared" si="127"/>
        <v>0</v>
      </c>
      <c r="L593">
        <f t="shared" si="127"/>
        <v>0</v>
      </c>
      <c r="M593">
        <f t="shared" si="127"/>
        <v>0</v>
      </c>
      <c r="N593">
        <f t="shared" si="127"/>
        <v>0</v>
      </c>
      <c r="O593">
        <f t="shared" si="127"/>
        <v>0</v>
      </c>
      <c r="P593">
        <f t="shared" si="127"/>
        <v>0</v>
      </c>
      <c r="Q593">
        <f t="shared" si="127"/>
        <v>0</v>
      </c>
      <c r="R593">
        <f t="shared" si="127"/>
        <v>0</v>
      </c>
      <c r="S593">
        <f t="shared" si="125"/>
        <v>0</v>
      </c>
      <c r="T593">
        <f t="shared" si="125"/>
        <v>0</v>
      </c>
      <c r="U593">
        <f t="shared" si="125"/>
        <v>0</v>
      </c>
      <c r="V593">
        <f t="shared" si="125"/>
        <v>0</v>
      </c>
      <c r="W593">
        <f t="shared" si="125"/>
        <v>0</v>
      </c>
      <c r="X593">
        <f t="shared" si="125"/>
        <v>0</v>
      </c>
      <c r="Y593">
        <f t="shared" si="125"/>
        <v>0</v>
      </c>
      <c r="Z593">
        <f t="shared" si="125"/>
        <v>0</v>
      </c>
      <c r="AA593">
        <f t="shared" si="125"/>
        <v>0</v>
      </c>
      <c r="AB593">
        <f t="shared" si="125"/>
        <v>1</v>
      </c>
      <c r="AC593">
        <f t="shared" si="125"/>
        <v>1</v>
      </c>
      <c r="AD593">
        <f t="shared" si="125"/>
        <v>1</v>
      </c>
      <c r="AE593">
        <f t="shared" si="125"/>
        <v>0</v>
      </c>
      <c r="AF593">
        <f t="shared" si="125"/>
        <v>1</v>
      </c>
      <c r="AG593">
        <f t="shared" si="125"/>
        <v>0</v>
      </c>
      <c r="AH593">
        <f t="shared" si="125"/>
        <v>0</v>
      </c>
      <c r="AI593">
        <f t="shared" si="125"/>
        <v>0</v>
      </c>
      <c r="AJ593">
        <f t="shared" si="125"/>
        <v>0</v>
      </c>
      <c r="AK593">
        <f t="shared" si="125"/>
        <v>0</v>
      </c>
      <c r="AL593">
        <f t="shared" si="125"/>
        <v>0</v>
      </c>
      <c r="AM593">
        <f t="shared" si="125"/>
        <v>1</v>
      </c>
      <c r="AN593">
        <f t="shared" si="125"/>
        <v>0</v>
      </c>
      <c r="AO593">
        <f t="shared" si="125"/>
        <v>0</v>
      </c>
      <c r="AP593">
        <f t="shared" si="125"/>
        <v>0</v>
      </c>
      <c r="AQ593">
        <f t="shared" si="125"/>
        <v>0</v>
      </c>
      <c r="AR593">
        <f t="shared" si="125"/>
        <v>0</v>
      </c>
      <c r="AS593">
        <f t="shared" si="125"/>
        <v>0</v>
      </c>
      <c r="AT593">
        <f t="shared" si="125"/>
        <v>1</v>
      </c>
      <c r="AU593">
        <f t="shared" si="125"/>
        <v>0</v>
      </c>
      <c r="AV593">
        <f t="shared" si="125"/>
        <v>0</v>
      </c>
      <c r="AW593">
        <f t="shared" si="125"/>
        <v>0</v>
      </c>
      <c r="AX593">
        <f t="shared" si="125"/>
        <v>0</v>
      </c>
      <c r="AY593">
        <f t="shared" si="125"/>
        <v>1</v>
      </c>
      <c r="AZ593">
        <f t="shared" si="125"/>
        <v>0</v>
      </c>
      <c r="BA593">
        <f t="shared" si="125"/>
        <v>0</v>
      </c>
      <c r="BB593">
        <f t="shared" si="125"/>
        <v>0</v>
      </c>
      <c r="BC593">
        <f t="shared" si="125"/>
        <v>0</v>
      </c>
      <c r="BD593">
        <f t="shared" si="125"/>
        <v>1</v>
      </c>
      <c r="BE593">
        <f t="shared" si="125"/>
        <v>0</v>
      </c>
      <c r="BF593">
        <f t="shared" si="125"/>
        <v>0</v>
      </c>
      <c r="BG593">
        <f t="shared" si="125"/>
        <v>0</v>
      </c>
      <c r="BH593">
        <f t="shared" si="125"/>
        <v>0</v>
      </c>
      <c r="BI593">
        <f t="shared" si="125"/>
        <v>1</v>
      </c>
      <c r="BJ593">
        <f t="shared" si="125"/>
        <v>0</v>
      </c>
      <c r="BK593">
        <f t="shared" si="125"/>
        <v>0</v>
      </c>
      <c r="BL593">
        <f t="shared" si="125"/>
        <v>1</v>
      </c>
      <c r="BM593">
        <f t="shared" si="125"/>
        <v>0</v>
      </c>
      <c r="BN593">
        <f t="shared" si="125"/>
        <v>0</v>
      </c>
      <c r="BO593">
        <f t="shared" ref="BO593:BT596" si="128">IF(BO340&gt;0,1,0)</f>
        <v>1</v>
      </c>
      <c r="BP593">
        <f t="shared" si="128"/>
        <v>0</v>
      </c>
      <c r="BQ593">
        <f t="shared" si="128"/>
        <v>0</v>
      </c>
      <c r="BR593">
        <f t="shared" si="128"/>
        <v>0</v>
      </c>
      <c r="BS593">
        <f t="shared" si="128"/>
        <v>0</v>
      </c>
      <c r="BT593">
        <f t="shared" si="128"/>
        <v>1</v>
      </c>
      <c r="BU593">
        <f t="shared" si="126"/>
        <v>0</v>
      </c>
      <c r="BV593">
        <f t="shared" si="126"/>
        <v>0</v>
      </c>
      <c r="BW593">
        <f t="shared" si="126"/>
        <v>0</v>
      </c>
      <c r="BX593">
        <f t="shared" si="126"/>
        <v>0</v>
      </c>
      <c r="BY593">
        <f t="shared" si="126"/>
        <v>1</v>
      </c>
      <c r="BZ593">
        <f t="shared" si="126"/>
        <v>0</v>
      </c>
      <c r="CA593">
        <f t="shared" si="126"/>
        <v>0</v>
      </c>
      <c r="CB593">
        <f t="shared" si="126"/>
        <v>0</v>
      </c>
    </row>
    <row r="594" spans="2:80" x14ac:dyDescent="0.2">
      <c r="B594">
        <v>335</v>
      </c>
      <c r="C594">
        <f t="shared" si="102"/>
        <v>1</v>
      </c>
      <c r="D594">
        <f t="shared" si="127"/>
        <v>0</v>
      </c>
      <c r="E594">
        <f t="shared" si="127"/>
        <v>0</v>
      </c>
      <c r="F594">
        <f t="shared" si="127"/>
        <v>0</v>
      </c>
      <c r="G594">
        <f t="shared" si="127"/>
        <v>0</v>
      </c>
      <c r="H594">
        <f t="shared" si="127"/>
        <v>1</v>
      </c>
      <c r="I594">
        <f t="shared" si="127"/>
        <v>0</v>
      </c>
      <c r="J594">
        <f t="shared" si="127"/>
        <v>0</v>
      </c>
      <c r="K594">
        <f t="shared" si="127"/>
        <v>0</v>
      </c>
      <c r="L594">
        <f t="shared" si="127"/>
        <v>0</v>
      </c>
      <c r="M594">
        <f t="shared" si="127"/>
        <v>0</v>
      </c>
      <c r="N594">
        <f t="shared" si="127"/>
        <v>0</v>
      </c>
      <c r="O594">
        <f t="shared" si="127"/>
        <v>0</v>
      </c>
      <c r="P594">
        <f t="shared" si="127"/>
        <v>0</v>
      </c>
      <c r="Q594">
        <f t="shared" si="127"/>
        <v>0</v>
      </c>
      <c r="R594">
        <f t="shared" si="127"/>
        <v>0</v>
      </c>
      <c r="S594">
        <f t="shared" si="127"/>
        <v>0</v>
      </c>
      <c r="T594">
        <f t="shared" si="127"/>
        <v>0</v>
      </c>
      <c r="U594">
        <f t="shared" si="127"/>
        <v>0</v>
      </c>
      <c r="V594">
        <f t="shared" si="127"/>
        <v>0</v>
      </c>
      <c r="W594">
        <f t="shared" si="127"/>
        <v>0</v>
      </c>
      <c r="X594">
        <f t="shared" si="127"/>
        <v>0</v>
      </c>
      <c r="Y594">
        <f t="shared" si="127"/>
        <v>0</v>
      </c>
      <c r="Z594">
        <f t="shared" si="127"/>
        <v>0</v>
      </c>
      <c r="AA594">
        <f t="shared" si="127"/>
        <v>0</v>
      </c>
      <c r="AB594">
        <f t="shared" si="127"/>
        <v>0</v>
      </c>
      <c r="AC594">
        <f t="shared" si="127"/>
        <v>1</v>
      </c>
      <c r="AD594">
        <f t="shared" si="127"/>
        <v>0</v>
      </c>
      <c r="AE594">
        <f t="shared" si="127"/>
        <v>1</v>
      </c>
      <c r="AF594">
        <f t="shared" si="127"/>
        <v>0</v>
      </c>
      <c r="AG594">
        <f t="shared" si="127"/>
        <v>0</v>
      </c>
      <c r="AH594">
        <f t="shared" si="127"/>
        <v>0</v>
      </c>
      <c r="AI594">
        <f t="shared" si="127"/>
        <v>0</v>
      </c>
      <c r="AJ594">
        <f t="shared" si="127"/>
        <v>0</v>
      </c>
      <c r="AK594">
        <f t="shared" si="127"/>
        <v>1</v>
      </c>
      <c r="AL594">
        <f t="shared" si="127"/>
        <v>0</v>
      </c>
      <c r="AM594">
        <f t="shared" si="127"/>
        <v>1</v>
      </c>
      <c r="AN594">
        <f t="shared" si="127"/>
        <v>0</v>
      </c>
      <c r="AO594">
        <f t="shared" si="127"/>
        <v>0</v>
      </c>
      <c r="AP594">
        <f t="shared" si="127"/>
        <v>0</v>
      </c>
      <c r="AQ594">
        <f t="shared" si="127"/>
        <v>0</v>
      </c>
      <c r="AR594">
        <f t="shared" si="127"/>
        <v>0</v>
      </c>
      <c r="AS594">
        <f t="shared" si="127"/>
        <v>0</v>
      </c>
      <c r="AT594">
        <f t="shared" si="127"/>
        <v>0</v>
      </c>
      <c r="AU594">
        <f t="shared" si="127"/>
        <v>0</v>
      </c>
      <c r="AV594">
        <f t="shared" si="127"/>
        <v>0</v>
      </c>
      <c r="AW594">
        <f t="shared" si="127"/>
        <v>0</v>
      </c>
      <c r="AX594">
        <f t="shared" si="127"/>
        <v>0</v>
      </c>
      <c r="AY594">
        <f t="shared" si="127"/>
        <v>0</v>
      </c>
      <c r="AZ594">
        <f t="shared" si="127"/>
        <v>0</v>
      </c>
      <c r="BA594">
        <f t="shared" si="127"/>
        <v>0</v>
      </c>
      <c r="BB594">
        <f t="shared" si="127"/>
        <v>0</v>
      </c>
      <c r="BC594">
        <f t="shared" si="127"/>
        <v>0</v>
      </c>
      <c r="BD594">
        <f t="shared" si="127"/>
        <v>1</v>
      </c>
      <c r="BE594">
        <f t="shared" si="127"/>
        <v>0</v>
      </c>
      <c r="BF594">
        <f t="shared" si="127"/>
        <v>1</v>
      </c>
      <c r="BG594">
        <f t="shared" si="127"/>
        <v>1</v>
      </c>
      <c r="BH594">
        <f t="shared" si="127"/>
        <v>0</v>
      </c>
      <c r="BI594">
        <f t="shared" si="127"/>
        <v>1</v>
      </c>
      <c r="BJ594">
        <f t="shared" si="127"/>
        <v>0</v>
      </c>
      <c r="BK594">
        <f t="shared" si="127"/>
        <v>0</v>
      </c>
      <c r="BL594">
        <f t="shared" si="127"/>
        <v>1</v>
      </c>
      <c r="BM594">
        <f t="shared" si="127"/>
        <v>0</v>
      </c>
      <c r="BN594">
        <f t="shared" si="127"/>
        <v>0</v>
      </c>
      <c r="BO594">
        <f t="shared" si="127"/>
        <v>1</v>
      </c>
      <c r="BP594">
        <f t="shared" si="128"/>
        <v>0</v>
      </c>
      <c r="BQ594">
        <f t="shared" si="128"/>
        <v>0</v>
      </c>
      <c r="BR594">
        <f t="shared" si="128"/>
        <v>0</v>
      </c>
      <c r="BS594">
        <f t="shared" si="128"/>
        <v>0</v>
      </c>
      <c r="BT594">
        <f t="shared" si="128"/>
        <v>0</v>
      </c>
      <c r="BU594">
        <f t="shared" si="126"/>
        <v>0</v>
      </c>
      <c r="BV594">
        <f t="shared" si="126"/>
        <v>0</v>
      </c>
      <c r="BW594">
        <f t="shared" si="126"/>
        <v>1</v>
      </c>
      <c r="BX594">
        <f t="shared" si="126"/>
        <v>0</v>
      </c>
      <c r="BY594">
        <f t="shared" si="126"/>
        <v>0</v>
      </c>
      <c r="BZ594">
        <f t="shared" si="126"/>
        <v>0</v>
      </c>
      <c r="CA594">
        <f t="shared" si="126"/>
        <v>0</v>
      </c>
      <c r="CB594">
        <f t="shared" si="126"/>
        <v>0</v>
      </c>
    </row>
    <row r="595" spans="2:80" x14ac:dyDescent="0.2">
      <c r="B595">
        <v>336</v>
      </c>
      <c r="C595">
        <f t="shared" si="102"/>
        <v>0</v>
      </c>
      <c r="D595">
        <f t="shared" si="127"/>
        <v>1</v>
      </c>
      <c r="E595">
        <f t="shared" si="127"/>
        <v>0</v>
      </c>
      <c r="F595">
        <f t="shared" si="127"/>
        <v>0</v>
      </c>
      <c r="G595">
        <f t="shared" si="127"/>
        <v>0</v>
      </c>
      <c r="H595">
        <f t="shared" si="127"/>
        <v>0</v>
      </c>
      <c r="I595">
        <f t="shared" si="127"/>
        <v>0</v>
      </c>
      <c r="J595">
        <f t="shared" si="127"/>
        <v>0</v>
      </c>
      <c r="K595">
        <f t="shared" si="127"/>
        <v>0</v>
      </c>
      <c r="L595">
        <f t="shared" si="127"/>
        <v>0</v>
      </c>
      <c r="M595">
        <f t="shared" si="127"/>
        <v>0</v>
      </c>
      <c r="N595">
        <f t="shared" si="127"/>
        <v>0</v>
      </c>
      <c r="O595">
        <f t="shared" si="127"/>
        <v>0</v>
      </c>
      <c r="P595">
        <f t="shared" si="127"/>
        <v>0</v>
      </c>
      <c r="Q595">
        <f t="shared" si="127"/>
        <v>0</v>
      </c>
      <c r="R595">
        <f t="shared" si="127"/>
        <v>0</v>
      </c>
      <c r="S595">
        <f t="shared" si="127"/>
        <v>0</v>
      </c>
      <c r="T595">
        <f t="shared" si="127"/>
        <v>0</v>
      </c>
      <c r="U595">
        <f t="shared" si="127"/>
        <v>0</v>
      </c>
      <c r="V595">
        <f t="shared" si="127"/>
        <v>0</v>
      </c>
      <c r="W595">
        <f t="shared" si="127"/>
        <v>0</v>
      </c>
      <c r="X595">
        <f t="shared" si="127"/>
        <v>0</v>
      </c>
      <c r="Y595">
        <f t="shared" si="127"/>
        <v>1</v>
      </c>
      <c r="Z595">
        <f t="shared" si="127"/>
        <v>0</v>
      </c>
      <c r="AA595">
        <f t="shared" si="127"/>
        <v>0</v>
      </c>
      <c r="AB595">
        <f t="shared" si="127"/>
        <v>0</v>
      </c>
      <c r="AC595">
        <f t="shared" si="127"/>
        <v>0</v>
      </c>
      <c r="AD595">
        <f t="shared" si="127"/>
        <v>0</v>
      </c>
      <c r="AE595">
        <f t="shared" si="127"/>
        <v>0</v>
      </c>
      <c r="AF595">
        <f t="shared" si="127"/>
        <v>0</v>
      </c>
      <c r="AG595">
        <f t="shared" si="127"/>
        <v>0</v>
      </c>
      <c r="AH595">
        <f t="shared" si="127"/>
        <v>0</v>
      </c>
      <c r="AI595">
        <f t="shared" si="127"/>
        <v>0</v>
      </c>
      <c r="AJ595">
        <f t="shared" si="127"/>
        <v>0</v>
      </c>
      <c r="AK595">
        <f t="shared" si="127"/>
        <v>1</v>
      </c>
      <c r="AL595">
        <f t="shared" si="127"/>
        <v>0</v>
      </c>
      <c r="AM595">
        <f t="shared" si="127"/>
        <v>1</v>
      </c>
      <c r="AN595">
        <f t="shared" si="127"/>
        <v>0</v>
      </c>
      <c r="AO595">
        <f t="shared" si="127"/>
        <v>1</v>
      </c>
      <c r="AP595">
        <f t="shared" si="127"/>
        <v>0</v>
      </c>
      <c r="AQ595">
        <f t="shared" si="127"/>
        <v>0</v>
      </c>
      <c r="AR595">
        <f t="shared" si="127"/>
        <v>1</v>
      </c>
      <c r="AS595">
        <f t="shared" si="127"/>
        <v>1</v>
      </c>
      <c r="AT595">
        <f t="shared" si="127"/>
        <v>0</v>
      </c>
      <c r="AU595">
        <f t="shared" si="127"/>
        <v>0</v>
      </c>
      <c r="AV595">
        <f t="shared" si="127"/>
        <v>0</v>
      </c>
      <c r="AW595">
        <f t="shared" si="127"/>
        <v>0</v>
      </c>
      <c r="AX595">
        <f t="shared" si="127"/>
        <v>0</v>
      </c>
      <c r="AY595">
        <f t="shared" si="127"/>
        <v>0</v>
      </c>
      <c r="AZ595">
        <f t="shared" si="127"/>
        <v>0</v>
      </c>
      <c r="BA595">
        <f t="shared" si="127"/>
        <v>0</v>
      </c>
      <c r="BB595">
        <f t="shared" si="127"/>
        <v>0</v>
      </c>
      <c r="BC595">
        <f t="shared" si="127"/>
        <v>0</v>
      </c>
      <c r="BD595">
        <f t="shared" si="127"/>
        <v>0</v>
      </c>
      <c r="BE595">
        <f t="shared" si="127"/>
        <v>0</v>
      </c>
      <c r="BF595">
        <f t="shared" si="127"/>
        <v>0</v>
      </c>
      <c r="BG595">
        <f t="shared" si="127"/>
        <v>0</v>
      </c>
      <c r="BH595">
        <f t="shared" si="127"/>
        <v>0</v>
      </c>
      <c r="BI595">
        <f t="shared" si="127"/>
        <v>1</v>
      </c>
      <c r="BJ595">
        <f t="shared" si="127"/>
        <v>0</v>
      </c>
      <c r="BK595">
        <f t="shared" si="127"/>
        <v>0</v>
      </c>
      <c r="BL595">
        <f t="shared" si="127"/>
        <v>0</v>
      </c>
      <c r="BM595">
        <f t="shared" si="127"/>
        <v>0</v>
      </c>
      <c r="BN595">
        <f t="shared" si="127"/>
        <v>0</v>
      </c>
      <c r="BO595">
        <f t="shared" si="127"/>
        <v>1</v>
      </c>
      <c r="BP595">
        <f t="shared" si="128"/>
        <v>0</v>
      </c>
      <c r="BQ595">
        <f t="shared" si="128"/>
        <v>0</v>
      </c>
      <c r="BR595">
        <f t="shared" si="128"/>
        <v>0</v>
      </c>
      <c r="BS595">
        <f t="shared" si="128"/>
        <v>0</v>
      </c>
      <c r="BT595">
        <f t="shared" si="128"/>
        <v>0</v>
      </c>
      <c r="BU595">
        <f t="shared" si="126"/>
        <v>0</v>
      </c>
      <c r="BV595">
        <f t="shared" si="126"/>
        <v>0</v>
      </c>
      <c r="BW595">
        <f t="shared" si="126"/>
        <v>1</v>
      </c>
      <c r="BX595">
        <f t="shared" si="126"/>
        <v>0</v>
      </c>
      <c r="BY595">
        <f t="shared" si="126"/>
        <v>0</v>
      </c>
      <c r="BZ595">
        <f t="shared" si="126"/>
        <v>0</v>
      </c>
      <c r="CA595">
        <f t="shared" si="126"/>
        <v>0</v>
      </c>
      <c r="CB595">
        <f t="shared" si="126"/>
        <v>0</v>
      </c>
    </row>
    <row r="596" spans="2:80" x14ac:dyDescent="0.2">
      <c r="B596">
        <v>337</v>
      </c>
      <c r="C596">
        <f t="shared" si="102"/>
        <v>1</v>
      </c>
      <c r="D596">
        <f t="shared" si="127"/>
        <v>0</v>
      </c>
      <c r="E596">
        <f t="shared" si="127"/>
        <v>0</v>
      </c>
      <c r="F596">
        <f t="shared" si="127"/>
        <v>0</v>
      </c>
      <c r="G596">
        <f t="shared" si="127"/>
        <v>0</v>
      </c>
      <c r="H596">
        <f t="shared" si="127"/>
        <v>1</v>
      </c>
      <c r="I596">
        <f t="shared" si="127"/>
        <v>0</v>
      </c>
      <c r="J596">
        <f t="shared" si="127"/>
        <v>0</v>
      </c>
      <c r="K596">
        <f t="shared" si="127"/>
        <v>0</v>
      </c>
      <c r="L596">
        <f t="shared" si="127"/>
        <v>0</v>
      </c>
      <c r="M596">
        <f t="shared" si="127"/>
        <v>0</v>
      </c>
      <c r="N596">
        <f t="shared" si="127"/>
        <v>0</v>
      </c>
      <c r="O596">
        <f t="shared" si="127"/>
        <v>0</v>
      </c>
      <c r="P596">
        <f t="shared" si="127"/>
        <v>0</v>
      </c>
      <c r="Q596">
        <f t="shared" si="127"/>
        <v>0</v>
      </c>
      <c r="R596">
        <f t="shared" si="127"/>
        <v>0</v>
      </c>
      <c r="S596">
        <f t="shared" si="127"/>
        <v>0</v>
      </c>
      <c r="T596">
        <f t="shared" si="127"/>
        <v>0</v>
      </c>
      <c r="U596">
        <f t="shared" si="127"/>
        <v>0</v>
      </c>
      <c r="V596">
        <f t="shared" si="127"/>
        <v>0</v>
      </c>
      <c r="W596">
        <f t="shared" si="127"/>
        <v>0</v>
      </c>
      <c r="X596">
        <f t="shared" si="127"/>
        <v>0</v>
      </c>
      <c r="Y596">
        <f t="shared" si="127"/>
        <v>0</v>
      </c>
      <c r="Z596">
        <f t="shared" si="127"/>
        <v>0</v>
      </c>
      <c r="AA596">
        <f t="shared" si="127"/>
        <v>0</v>
      </c>
      <c r="AB596">
        <f t="shared" si="127"/>
        <v>0</v>
      </c>
      <c r="AC596">
        <f t="shared" si="127"/>
        <v>0</v>
      </c>
      <c r="AD596">
        <f t="shared" si="127"/>
        <v>0</v>
      </c>
      <c r="AE596">
        <f t="shared" si="127"/>
        <v>0</v>
      </c>
      <c r="AF596">
        <f t="shared" si="127"/>
        <v>0</v>
      </c>
      <c r="AG596">
        <f t="shared" si="127"/>
        <v>0</v>
      </c>
      <c r="AH596">
        <f t="shared" si="127"/>
        <v>0</v>
      </c>
      <c r="AI596">
        <f t="shared" si="127"/>
        <v>0</v>
      </c>
      <c r="AJ596">
        <f t="shared" si="127"/>
        <v>0</v>
      </c>
      <c r="AK596">
        <f t="shared" si="127"/>
        <v>1</v>
      </c>
      <c r="AL596">
        <f t="shared" si="127"/>
        <v>0</v>
      </c>
      <c r="AM596">
        <f t="shared" si="127"/>
        <v>1</v>
      </c>
      <c r="AN596">
        <f t="shared" si="127"/>
        <v>0</v>
      </c>
      <c r="AO596">
        <f t="shared" si="127"/>
        <v>1</v>
      </c>
      <c r="AP596">
        <f t="shared" si="127"/>
        <v>0</v>
      </c>
      <c r="AQ596">
        <f t="shared" si="127"/>
        <v>0</v>
      </c>
      <c r="AR596">
        <f t="shared" si="127"/>
        <v>0</v>
      </c>
      <c r="AS596">
        <f t="shared" si="127"/>
        <v>0</v>
      </c>
      <c r="AT596">
        <f t="shared" si="127"/>
        <v>0</v>
      </c>
      <c r="AU596">
        <f t="shared" si="127"/>
        <v>0</v>
      </c>
      <c r="AV596">
        <f t="shared" si="127"/>
        <v>0</v>
      </c>
      <c r="AW596">
        <f t="shared" si="127"/>
        <v>0</v>
      </c>
      <c r="AX596">
        <f t="shared" si="127"/>
        <v>0</v>
      </c>
      <c r="AY596">
        <f t="shared" si="127"/>
        <v>0</v>
      </c>
      <c r="AZ596">
        <f t="shared" si="127"/>
        <v>0</v>
      </c>
      <c r="BA596">
        <f t="shared" si="127"/>
        <v>0</v>
      </c>
      <c r="BB596">
        <f t="shared" si="127"/>
        <v>0</v>
      </c>
      <c r="BC596">
        <f t="shared" si="127"/>
        <v>0</v>
      </c>
      <c r="BD596">
        <f t="shared" si="127"/>
        <v>0</v>
      </c>
      <c r="BE596">
        <f t="shared" si="127"/>
        <v>0</v>
      </c>
      <c r="BF596">
        <f t="shared" si="127"/>
        <v>0</v>
      </c>
      <c r="BG596">
        <f t="shared" si="127"/>
        <v>0</v>
      </c>
      <c r="BH596">
        <f t="shared" si="127"/>
        <v>0</v>
      </c>
      <c r="BI596">
        <f t="shared" si="127"/>
        <v>1</v>
      </c>
      <c r="BJ596">
        <f t="shared" si="127"/>
        <v>0</v>
      </c>
      <c r="BK596">
        <f t="shared" si="127"/>
        <v>0</v>
      </c>
      <c r="BL596">
        <f t="shared" si="127"/>
        <v>1</v>
      </c>
      <c r="BM596">
        <f t="shared" si="127"/>
        <v>0</v>
      </c>
      <c r="BN596">
        <f t="shared" si="127"/>
        <v>0</v>
      </c>
      <c r="BO596">
        <f t="shared" si="127"/>
        <v>1</v>
      </c>
      <c r="BP596">
        <f t="shared" si="128"/>
        <v>0</v>
      </c>
      <c r="BQ596">
        <f t="shared" si="128"/>
        <v>1</v>
      </c>
      <c r="BR596">
        <f t="shared" si="128"/>
        <v>0</v>
      </c>
      <c r="BS596">
        <f t="shared" si="128"/>
        <v>0</v>
      </c>
      <c r="BT596">
        <f t="shared" si="128"/>
        <v>0</v>
      </c>
      <c r="BU596">
        <f t="shared" si="126"/>
        <v>0</v>
      </c>
      <c r="BV596">
        <f t="shared" si="126"/>
        <v>0</v>
      </c>
      <c r="BW596">
        <f t="shared" si="126"/>
        <v>0</v>
      </c>
      <c r="BX596">
        <f t="shared" si="126"/>
        <v>0</v>
      </c>
      <c r="BY596">
        <f t="shared" si="126"/>
        <v>0</v>
      </c>
      <c r="BZ596">
        <f t="shared" si="126"/>
        <v>1</v>
      </c>
      <c r="CA596">
        <f t="shared" si="126"/>
        <v>0</v>
      </c>
      <c r="CB596">
        <f t="shared" si="126"/>
        <v>0</v>
      </c>
    </row>
    <row r="597" spans="2:80" x14ac:dyDescent="0.2">
      <c r="B597">
        <v>338</v>
      </c>
      <c r="C597">
        <f t="shared" si="102"/>
        <v>1</v>
      </c>
      <c r="D597">
        <f t="shared" si="127"/>
        <v>0</v>
      </c>
      <c r="E597">
        <f t="shared" si="127"/>
        <v>0</v>
      </c>
      <c r="F597">
        <f t="shared" si="127"/>
        <v>0</v>
      </c>
      <c r="G597">
        <f t="shared" si="127"/>
        <v>0</v>
      </c>
      <c r="H597">
        <f t="shared" si="127"/>
        <v>1</v>
      </c>
      <c r="I597">
        <f t="shared" ref="D597:BO601" si="129">IF(I344&gt;0,1,0)</f>
        <v>0</v>
      </c>
      <c r="J597">
        <f t="shared" si="129"/>
        <v>0</v>
      </c>
      <c r="K597">
        <f t="shared" si="129"/>
        <v>0</v>
      </c>
      <c r="L597">
        <f t="shared" si="129"/>
        <v>0</v>
      </c>
      <c r="M597">
        <f t="shared" si="129"/>
        <v>0</v>
      </c>
      <c r="N597">
        <f t="shared" si="129"/>
        <v>0</v>
      </c>
      <c r="O597">
        <f t="shared" si="129"/>
        <v>0</v>
      </c>
      <c r="P597">
        <f t="shared" si="129"/>
        <v>0</v>
      </c>
      <c r="Q597">
        <f t="shared" si="129"/>
        <v>0</v>
      </c>
      <c r="R597">
        <f t="shared" si="129"/>
        <v>0</v>
      </c>
      <c r="S597">
        <f t="shared" si="127"/>
        <v>0</v>
      </c>
      <c r="T597">
        <f t="shared" si="127"/>
        <v>0</v>
      </c>
      <c r="U597">
        <f t="shared" si="127"/>
        <v>0</v>
      </c>
      <c r="V597">
        <f t="shared" si="127"/>
        <v>0</v>
      </c>
      <c r="W597">
        <f t="shared" si="127"/>
        <v>0</v>
      </c>
      <c r="X597">
        <f t="shared" si="127"/>
        <v>0</v>
      </c>
      <c r="Y597">
        <f t="shared" si="127"/>
        <v>0</v>
      </c>
      <c r="Z597">
        <f t="shared" si="127"/>
        <v>0</v>
      </c>
      <c r="AA597">
        <f t="shared" si="127"/>
        <v>0</v>
      </c>
      <c r="AB597">
        <f t="shared" si="127"/>
        <v>0</v>
      </c>
      <c r="AC597">
        <f t="shared" si="127"/>
        <v>0</v>
      </c>
      <c r="AD597">
        <f t="shared" si="127"/>
        <v>0</v>
      </c>
      <c r="AE597">
        <f t="shared" si="127"/>
        <v>0</v>
      </c>
      <c r="AF597">
        <f t="shared" si="127"/>
        <v>0</v>
      </c>
      <c r="AG597">
        <f t="shared" si="127"/>
        <v>0</v>
      </c>
      <c r="AH597">
        <f t="shared" si="127"/>
        <v>0</v>
      </c>
      <c r="AI597">
        <f t="shared" si="127"/>
        <v>0</v>
      </c>
      <c r="AJ597">
        <f t="shared" si="127"/>
        <v>0</v>
      </c>
      <c r="AK597">
        <f t="shared" si="127"/>
        <v>0</v>
      </c>
      <c r="AL597">
        <f t="shared" si="127"/>
        <v>0</v>
      </c>
      <c r="AM597">
        <f t="shared" si="127"/>
        <v>0</v>
      </c>
      <c r="AN597">
        <f t="shared" si="127"/>
        <v>0</v>
      </c>
      <c r="AO597">
        <f t="shared" si="127"/>
        <v>1</v>
      </c>
      <c r="AP597">
        <f t="shared" si="127"/>
        <v>0</v>
      </c>
      <c r="AQ597">
        <f t="shared" si="127"/>
        <v>0</v>
      </c>
      <c r="AR597">
        <f t="shared" si="127"/>
        <v>1</v>
      </c>
      <c r="AS597">
        <f t="shared" si="127"/>
        <v>0</v>
      </c>
      <c r="AT597">
        <f t="shared" si="127"/>
        <v>0</v>
      </c>
      <c r="AU597">
        <f t="shared" si="127"/>
        <v>0</v>
      </c>
      <c r="AV597">
        <f t="shared" si="127"/>
        <v>0</v>
      </c>
      <c r="AW597">
        <f t="shared" si="127"/>
        <v>0</v>
      </c>
      <c r="AX597">
        <f t="shared" si="127"/>
        <v>0</v>
      </c>
      <c r="AY597">
        <f t="shared" si="127"/>
        <v>0</v>
      </c>
      <c r="AZ597">
        <f t="shared" si="127"/>
        <v>0</v>
      </c>
      <c r="BA597">
        <f t="shared" si="127"/>
        <v>0</v>
      </c>
      <c r="BB597">
        <f t="shared" si="127"/>
        <v>0</v>
      </c>
      <c r="BC597">
        <f t="shared" si="127"/>
        <v>0</v>
      </c>
      <c r="BD597">
        <f t="shared" si="127"/>
        <v>0</v>
      </c>
      <c r="BE597">
        <f t="shared" si="127"/>
        <v>0</v>
      </c>
      <c r="BF597">
        <f t="shared" si="127"/>
        <v>0</v>
      </c>
      <c r="BG597">
        <f t="shared" si="127"/>
        <v>1</v>
      </c>
      <c r="BH597">
        <f t="shared" si="127"/>
        <v>0</v>
      </c>
      <c r="BI597">
        <f t="shared" si="127"/>
        <v>0</v>
      </c>
      <c r="BJ597">
        <f t="shared" si="127"/>
        <v>0</v>
      </c>
      <c r="BK597">
        <f t="shared" si="127"/>
        <v>0</v>
      </c>
      <c r="BL597">
        <f t="shared" si="127"/>
        <v>0</v>
      </c>
      <c r="BM597">
        <f t="shared" si="127"/>
        <v>0</v>
      </c>
      <c r="BN597">
        <f t="shared" si="127"/>
        <v>0</v>
      </c>
      <c r="BO597">
        <f t="shared" ref="BO597:BT600" si="130">IF(BO344&gt;0,1,0)</f>
        <v>1</v>
      </c>
      <c r="BP597">
        <f t="shared" si="130"/>
        <v>0</v>
      </c>
      <c r="BQ597">
        <f t="shared" si="130"/>
        <v>0</v>
      </c>
      <c r="BR597">
        <f t="shared" si="130"/>
        <v>0</v>
      </c>
      <c r="BS597">
        <f t="shared" si="130"/>
        <v>0</v>
      </c>
      <c r="BT597">
        <f t="shared" si="130"/>
        <v>0</v>
      </c>
      <c r="BU597">
        <f t="shared" si="126"/>
        <v>0</v>
      </c>
      <c r="BV597">
        <f t="shared" si="126"/>
        <v>0</v>
      </c>
      <c r="BW597">
        <f t="shared" si="126"/>
        <v>0</v>
      </c>
      <c r="BX597">
        <f t="shared" si="126"/>
        <v>0</v>
      </c>
      <c r="BY597">
        <f t="shared" si="126"/>
        <v>0</v>
      </c>
      <c r="BZ597">
        <f t="shared" si="126"/>
        <v>0</v>
      </c>
      <c r="CA597">
        <f t="shared" si="126"/>
        <v>0</v>
      </c>
      <c r="CB597">
        <f t="shared" si="126"/>
        <v>0</v>
      </c>
    </row>
    <row r="598" spans="2:80" x14ac:dyDescent="0.2">
      <c r="B598">
        <v>339</v>
      </c>
      <c r="C598">
        <f t="shared" si="102"/>
        <v>0</v>
      </c>
      <c r="D598">
        <f t="shared" si="129"/>
        <v>0</v>
      </c>
      <c r="E598">
        <f t="shared" si="129"/>
        <v>0</v>
      </c>
      <c r="F598">
        <f t="shared" si="129"/>
        <v>0</v>
      </c>
      <c r="G598">
        <f t="shared" si="129"/>
        <v>0</v>
      </c>
      <c r="H598">
        <f t="shared" si="129"/>
        <v>1</v>
      </c>
      <c r="I598">
        <f t="shared" si="129"/>
        <v>0</v>
      </c>
      <c r="J598">
        <f t="shared" si="129"/>
        <v>0</v>
      </c>
      <c r="K598">
        <f t="shared" si="129"/>
        <v>0</v>
      </c>
      <c r="L598">
        <f t="shared" si="129"/>
        <v>0</v>
      </c>
      <c r="M598">
        <f t="shared" si="129"/>
        <v>0</v>
      </c>
      <c r="N598">
        <f t="shared" si="129"/>
        <v>0</v>
      </c>
      <c r="O598">
        <f t="shared" si="129"/>
        <v>0</v>
      </c>
      <c r="P598">
        <f t="shared" si="129"/>
        <v>1</v>
      </c>
      <c r="Q598">
        <f t="shared" si="129"/>
        <v>0</v>
      </c>
      <c r="R598">
        <f t="shared" si="129"/>
        <v>0</v>
      </c>
      <c r="S598">
        <f t="shared" si="129"/>
        <v>0</v>
      </c>
      <c r="T598">
        <f t="shared" si="129"/>
        <v>0</v>
      </c>
      <c r="U598">
        <f t="shared" si="129"/>
        <v>0</v>
      </c>
      <c r="V598">
        <f t="shared" si="129"/>
        <v>0</v>
      </c>
      <c r="W598">
        <f t="shared" si="129"/>
        <v>0</v>
      </c>
      <c r="X598">
        <f t="shared" si="129"/>
        <v>0</v>
      </c>
      <c r="Y598">
        <f t="shared" si="129"/>
        <v>1</v>
      </c>
      <c r="Z598">
        <f t="shared" si="129"/>
        <v>0</v>
      </c>
      <c r="AA598">
        <f t="shared" si="129"/>
        <v>0</v>
      </c>
      <c r="AB598">
        <f t="shared" si="129"/>
        <v>0</v>
      </c>
      <c r="AC598">
        <f t="shared" si="129"/>
        <v>0</v>
      </c>
      <c r="AD598">
        <f t="shared" si="129"/>
        <v>0</v>
      </c>
      <c r="AE598">
        <f t="shared" si="129"/>
        <v>0</v>
      </c>
      <c r="AF598">
        <f t="shared" si="129"/>
        <v>0</v>
      </c>
      <c r="AG598">
        <f t="shared" si="129"/>
        <v>0</v>
      </c>
      <c r="AH598">
        <f t="shared" si="129"/>
        <v>0</v>
      </c>
      <c r="AI598">
        <f t="shared" si="129"/>
        <v>1</v>
      </c>
      <c r="AJ598">
        <f t="shared" si="129"/>
        <v>0</v>
      </c>
      <c r="AK598">
        <f t="shared" si="129"/>
        <v>1</v>
      </c>
      <c r="AL598">
        <f t="shared" si="129"/>
        <v>0</v>
      </c>
      <c r="AM598">
        <f t="shared" si="129"/>
        <v>1</v>
      </c>
      <c r="AN598">
        <f t="shared" si="129"/>
        <v>0</v>
      </c>
      <c r="AO598">
        <f t="shared" si="129"/>
        <v>0</v>
      </c>
      <c r="AP598">
        <f t="shared" si="129"/>
        <v>0</v>
      </c>
      <c r="AQ598">
        <f t="shared" si="129"/>
        <v>0</v>
      </c>
      <c r="AR598">
        <f t="shared" si="129"/>
        <v>0</v>
      </c>
      <c r="AS598">
        <f t="shared" si="129"/>
        <v>0</v>
      </c>
      <c r="AT598">
        <f t="shared" si="129"/>
        <v>0</v>
      </c>
      <c r="AU598">
        <f t="shared" si="129"/>
        <v>0</v>
      </c>
      <c r="AV598">
        <f t="shared" si="129"/>
        <v>0</v>
      </c>
      <c r="AW598">
        <f t="shared" si="129"/>
        <v>0</v>
      </c>
      <c r="AX598">
        <f t="shared" si="129"/>
        <v>0</v>
      </c>
      <c r="AY598">
        <f t="shared" si="129"/>
        <v>0</v>
      </c>
      <c r="AZ598">
        <f t="shared" si="129"/>
        <v>0</v>
      </c>
      <c r="BA598">
        <f t="shared" si="129"/>
        <v>0</v>
      </c>
      <c r="BB598">
        <f t="shared" si="129"/>
        <v>0</v>
      </c>
      <c r="BC598">
        <f t="shared" si="129"/>
        <v>0</v>
      </c>
      <c r="BD598">
        <f t="shared" si="129"/>
        <v>0</v>
      </c>
      <c r="BE598">
        <f t="shared" si="129"/>
        <v>0</v>
      </c>
      <c r="BF598">
        <f t="shared" si="129"/>
        <v>0</v>
      </c>
      <c r="BG598">
        <f t="shared" si="129"/>
        <v>0</v>
      </c>
      <c r="BH598">
        <f t="shared" si="129"/>
        <v>0</v>
      </c>
      <c r="BI598">
        <f t="shared" si="129"/>
        <v>0</v>
      </c>
      <c r="BJ598">
        <f t="shared" si="129"/>
        <v>0</v>
      </c>
      <c r="BK598">
        <f t="shared" si="129"/>
        <v>0</v>
      </c>
      <c r="BL598">
        <f t="shared" si="129"/>
        <v>0</v>
      </c>
      <c r="BM598">
        <f t="shared" si="129"/>
        <v>0</v>
      </c>
      <c r="BN598">
        <f t="shared" si="129"/>
        <v>0</v>
      </c>
      <c r="BO598">
        <f t="shared" si="129"/>
        <v>1</v>
      </c>
      <c r="BP598">
        <f t="shared" si="130"/>
        <v>0</v>
      </c>
      <c r="BQ598">
        <f t="shared" si="130"/>
        <v>0</v>
      </c>
      <c r="BR598">
        <f t="shared" si="130"/>
        <v>0</v>
      </c>
      <c r="BS598">
        <f t="shared" si="130"/>
        <v>0</v>
      </c>
      <c r="BT598">
        <f t="shared" si="130"/>
        <v>0</v>
      </c>
      <c r="BU598">
        <f t="shared" si="126"/>
        <v>0</v>
      </c>
      <c r="BV598">
        <f t="shared" si="126"/>
        <v>0</v>
      </c>
      <c r="BW598">
        <f t="shared" si="126"/>
        <v>0</v>
      </c>
      <c r="BX598">
        <f t="shared" si="126"/>
        <v>0</v>
      </c>
      <c r="BY598">
        <f t="shared" si="126"/>
        <v>0</v>
      </c>
      <c r="BZ598">
        <f t="shared" si="126"/>
        <v>0</v>
      </c>
      <c r="CA598">
        <f t="shared" si="126"/>
        <v>0</v>
      </c>
      <c r="CB598">
        <f t="shared" si="126"/>
        <v>0</v>
      </c>
    </row>
    <row r="599" spans="2:80" x14ac:dyDescent="0.2">
      <c r="B599">
        <v>340</v>
      </c>
      <c r="C599">
        <f t="shared" si="102"/>
        <v>0</v>
      </c>
      <c r="D599">
        <f t="shared" si="129"/>
        <v>0</v>
      </c>
      <c r="E599">
        <f t="shared" si="129"/>
        <v>0</v>
      </c>
      <c r="F599">
        <f t="shared" si="129"/>
        <v>0</v>
      </c>
      <c r="G599">
        <f t="shared" si="129"/>
        <v>0</v>
      </c>
      <c r="H599">
        <f t="shared" si="129"/>
        <v>1</v>
      </c>
      <c r="I599">
        <f t="shared" si="129"/>
        <v>0</v>
      </c>
      <c r="J599">
        <f t="shared" si="129"/>
        <v>0</v>
      </c>
      <c r="K599">
        <f t="shared" si="129"/>
        <v>0</v>
      </c>
      <c r="L599">
        <f t="shared" si="129"/>
        <v>0</v>
      </c>
      <c r="M599">
        <f t="shared" si="129"/>
        <v>0</v>
      </c>
      <c r="N599">
        <f t="shared" si="129"/>
        <v>0</v>
      </c>
      <c r="O599">
        <f t="shared" si="129"/>
        <v>0</v>
      </c>
      <c r="P599">
        <f t="shared" si="129"/>
        <v>0</v>
      </c>
      <c r="Q599">
        <f t="shared" si="129"/>
        <v>0</v>
      </c>
      <c r="R599">
        <f t="shared" si="129"/>
        <v>0</v>
      </c>
      <c r="S599">
        <f t="shared" si="129"/>
        <v>0</v>
      </c>
      <c r="T599">
        <f t="shared" si="129"/>
        <v>0</v>
      </c>
      <c r="U599">
        <f t="shared" si="129"/>
        <v>0</v>
      </c>
      <c r="V599">
        <f t="shared" si="129"/>
        <v>0</v>
      </c>
      <c r="W599">
        <f t="shared" si="129"/>
        <v>0</v>
      </c>
      <c r="X599">
        <f t="shared" si="129"/>
        <v>0</v>
      </c>
      <c r="Y599">
        <f t="shared" si="129"/>
        <v>0</v>
      </c>
      <c r="Z599">
        <f t="shared" si="129"/>
        <v>0</v>
      </c>
      <c r="AA599">
        <f t="shared" si="129"/>
        <v>1</v>
      </c>
      <c r="AB599">
        <f t="shared" si="129"/>
        <v>0</v>
      </c>
      <c r="AC599">
        <f t="shared" si="129"/>
        <v>0</v>
      </c>
      <c r="AD599">
        <f t="shared" si="129"/>
        <v>0</v>
      </c>
      <c r="AE599">
        <f t="shared" si="129"/>
        <v>0</v>
      </c>
      <c r="AF599">
        <f t="shared" si="129"/>
        <v>0</v>
      </c>
      <c r="AG599">
        <f t="shared" si="129"/>
        <v>0</v>
      </c>
      <c r="AH599">
        <f t="shared" si="129"/>
        <v>0</v>
      </c>
      <c r="AI599">
        <f t="shared" si="129"/>
        <v>0</v>
      </c>
      <c r="AJ599">
        <f t="shared" si="129"/>
        <v>0</v>
      </c>
      <c r="AK599">
        <f t="shared" si="129"/>
        <v>0</v>
      </c>
      <c r="AL599">
        <f t="shared" si="129"/>
        <v>0</v>
      </c>
      <c r="AM599">
        <f t="shared" si="129"/>
        <v>0</v>
      </c>
      <c r="AN599">
        <f t="shared" si="129"/>
        <v>0</v>
      </c>
      <c r="AO599">
        <f t="shared" si="129"/>
        <v>0</v>
      </c>
      <c r="AP599">
        <f t="shared" si="129"/>
        <v>0</v>
      </c>
      <c r="AQ599">
        <f t="shared" si="129"/>
        <v>0</v>
      </c>
      <c r="AR599">
        <f t="shared" si="129"/>
        <v>0</v>
      </c>
      <c r="AS599">
        <f t="shared" si="129"/>
        <v>0</v>
      </c>
      <c r="AT599">
        <f t="shared" si="129"/>
        <v>1</v>
      </c>
      <c r="AU599">
        <f t="shared" si="129"/>
        <v>0</v>
      </c>
      <c r="AV599">
        <f t="shared" si="129"/>
        <v>0</v>
      </c>
      <c r="AW599">
        <f t="shared" si="129"/>
        <v>0</v>
      </c>
      <c r="AX599">
        <f t="shared" si="129"/>
        <v>0</v>
      </c>
      <c r="AY599">
        <f t="shared" si="129"/>
        <v>0</v>
      </c>
      <c r="AZ599">
        <f t="shared" si="129"/>
        <v>0</v>
      </c>
      <c r="BA599">
        <f t="shared" si="129"/>
        <v>0</v>
      </c>
      <c r="BB599">
        <f t="shared" si="129"/>
        <v>0</v>
      </c>
      <c r="BC599">
        <f t="shared" si="129"/>
        <v>0</v>
      </c>
      <c r="BD599">
        <f t="shared" si="129"/>
        <v>0</v>
      </c>
      <c r="BE599">
        <f t="shared" si="129"/>
        <v>0</v>
      </c>
      <c r="BF599">
        <f t="shared" si="129"/>
        <v>0</v>
      </c>
      <c r="BG599">
        <f t="shared" si="129"/>
        <v>0</v>
      </c>
      <c r="BH599">
        <f t="shared" si="129"/>
        <v>0</v>
      </c>
      <c r="BI599">
        <f t="shared" si="129"/>
        <v>0</v>
      </c>
      <c r="BJ599">
        <f t="shared" si="129"/>
        <v>0</v>
      </c>
      <c r="BK599">
        <f t="shared" si="129"/>
        <v>1</v>
      </c>
      <c r="BL599">
        <f t="shared" si="129"/>
        <v>0</v>
      </c>
      <c r="BM599">
        <f t="shared" si="129"/>
        <v>0</v>
      </c>
      <c r="BN599">
        <f t="shared" si="129"/>
        <v>0</v>
      </c>
      <c r="BO599">
        <f t="shared" si="129"/>
        <v>1</v>
      </c>
      <c r="BP599">
        <f t="shared" si="130"/>
        <v>0</v>
      </c>
      <c r="BQ599">
        <f t="shared" si="130"/>
        <v>0</v>
      </c>
      <c r="BR599">
        <f t="shared" si="130"/>
        <v>0</v>
      </c>
      <c r="BS599">
        <f t="shared" si="130"/>
        <v>0</v>
      </c>
      <c r="BT599">
        <f t="shared" si="130"/>
        <v>0</v>
      </c>
      <c r="BU599">
        <f t="shared" si="126"/>
        <v>0</v>
      </c>
      <c r="BV599">
        <f t="shared" si="126"/>
        <v>0</v>
      </c>
      <c r="BW599">
        <f t="shared" si="126"/>
        <v>0</v>
      </c>
      <c r="BX599">
        <f t="shared" si="126"/>
        <v>0</v>
      </c>
      <c r="BY599">
        <f t="shared" si="126"/>
        <v>0</v>
      </c>
      <c r="BZ599">
        <f t="shared" si="126"/>
        <v>0</v>
      </c>
      <c r="CA599">
        <f t="shared" si="126"/>
        <v>0</v>
      </c>
      <c r="CB599">
        <f t="shared" si="126"/>
        <v>0</v>
      </c>
    </row>
    <row r="600" spans="2:80" x14ac:dyDescent="0.2">
      <c r="B600">
        <v>341</v>
      </c>
      <c r="C600">
        <f t="shared" si="102"/>
        <v>0</v>
      </c>
      <c r="D600">
        <f t="shared" si="129"/>
        <v>0</v>
      </c>
      <c r="E600">
        <f t="shared" si="129"/>
        <v>0</v>
      </c>
      <c r="F600">
        <f t="shared" si="129"/>
        <v>1</v>
      </c>
      <c r="G600">
        <f t="shared" si="129"/>
        <v>0</v>
      </c>
      <c r="H600">
        <f t="shared" si="129"/>
        <v>1</v>
      </c>
      <c r="I600">
        <f t="shared" si="129"/>
        <v>0</v>
      </c>
      <c r="J600">
        <f t="shared" si="129"/>
        <v>0</v>
      </c>
      <c r="K600">
        <f t="shared" si="129"/>
        <v>0</v>
      </c>
      <c r="L600">
        <f t="shared" si="129"/>
        <v>0</v>
      </c>
      <c r="M600">
        <f t="shared" si="129"/>
        <v>0</v>
      </c>
      <c r="N600">
        <f t="shared" si="129"/>
        <v>0</v>
      </c>
      <c r="O600">
        <f t="shared" si="129"/>
        <v>0</v>
      </c>
      <c r="P600">
        <f t="shared" si="129"/>
        <v>0</v>
      </c>
      <c r="Q600">
        <f t="shared" si="129"/>
        <v>0</v>
      </c>
      <c r="R600">
        <f t="shared" si="129"/>
        <v>0</v>
      </c>
      <c r="S600">
        <f t="shared" si="129"/>
        <v>0</v>
      </c>
      <c r="T600">
        <f t="shared" si="129"/>
        <v>0</v>
      </c>
      <c r="U600">
        <f t="shared" si="129"/>
        <v>0</v>
      </c>
      <c r="V600">
        <f t="shared" si="129"/>
        <v>0</v>
      </c>
      <c r="W600">
        <f t="shared" si="129"/>
        <v>0</v>
      </c>
      <c r="X600">
        <f t="shared" si="129"/>
        <v>0</v>
      </c>
      <c r="Y600">
        <f t="shared" si="129"/>
        <v>0</v>
      </c>
      <c r="Z600">
        <f t="shared" si="129"/>
        <v>0</v>
      </c>
      <c r="AA600">
        <f t="shared" si="129"/>
        <v>0</v>
      </c>
      <c r="AB600">
        <f t="shared" si="129"/>
        <v>0</v>
      </c>
      <c r="AC600">
        <f t="shared" si="129"/>
        <v>0</v>
      </c>
      <c r="AD600">
        <f t="shared" si="129"/>
        <v>0</v>
      </c>
      <c r="AE600">
        <f t="shared" si="129"/>
        <v>0</v>
      </c>
      <c r="AF600">
        <f t="shared" si="129"/>
        <v>0</v>
      </c>
      <c r="AG600">
        <f t="shared" si="129"/>
        <v>0</v>
      </c>
      <c r="AH600">
        <f t="shared" si="129"/>
        <v>0</v>
      </c>
      <c r="AI600">
        <f t="shared" si="129"/>
        <v>1</v>
      </c>
      <c r="AJ600">
        <f t="shared" si="129"/>
        <v>0</v>
      </c>
      <c r="AK600">
        <f t="shared" si="129"/>
        <v>0</v>
      </c>
      <c r="AL600">
        <f t="shared" si="129"/>
        <v>0</v>
      </c>
      <c r="AM600">
        <f t="shared" si="129"/>
        <v>1</v>
      </c>
      <c r="AN600">
        <f t="shared" si="129"/>
        <v>0</v>
      </c>
      <c r="AO600">
        <f t="shared" si="129"/>
        <v>0</v>
      </c>
      <c r="AP600">
        <f t="shared" si="129"/>
        <v>0</v>
      </c>
      <c r="AQ600">
        <f t="shared" si="129"/>
        <v>1</v>
      </c>
      <c r="AR600">
        <f t="shared" si="129"/>
        <v>0</v>
      </c>
      <c r="AS600">
        <f t="shared" si="129"/>
        <v>0</v>
      </c>
      <c r="AT600">
        <f t="shared" si="129"/>
        <v>0</v>
      </c>
      <c r="AU600">
        <f t="shared" si="129"/>
        <v>0</v>
      </c>
      <c r="AV600">
        <f t="shared" si="129"/>
        <v>0</v>
      </c>
      <c r="AW600">
        <f t="shared" si="129"/>
        <v>0</v>
      </c>
      <c r="AX600">
        <f t="shared" si="129"/>
        <v>0</v>
      </c>
      <c r="AY600">
        <f t="shared" si="129"/>
        <v>0</v>
      </c>
      <c r="AZ600">
        <f t="shared" si="129"/>
        <v>0</v>
      </c>
      <c r="BA600">
        <f t="shared" si="129"/>
        <v>0</v>
      </c>
      <c r="BB600">
        <f t="shared" si="129"/>
        <v>0</v>
      </c>
      <c r="BC600">
        <f t="shared" si="129"/>
        <v>0</v>
      </c>
      <c r="BD600">
        <f t="shared" si="129"/>
        <v>0</v>
      </c>
      <c r="BE600">
        <f t="shared" si="129"/>
        <v>0</v>
      </c>
      <c r="BF600">
        <f t="shared" si="129"/>
        <v>1</v>
      </c>
      <c r="BG600">
        <f t="shared" si="129"/>
        <v>0</v>
      </c>
      <c r="BH600">
        <f t="shared" si="129"/>
        <v>0</v>
      </c>
      <c r="BI600">
        <f t="shared" si="129"/>
        <v>0</v>
      </c>
      <c r="BJ600">
        <f t="shared" si="129"/>
        <v>0</v>
      </c>
      <c r="BK600">
        <f t="shared" si="129"/>
        <v>0</v>
      </c>
      <c r="BL600">
        <f t="shared" si="129"/>
        <v>0</v>
      </c>
      <c r="BM600">
        <f t="shared" si="129"/>
        <v>0</v>
      </c>
      <c r="BN600">
        <f t="shared" si="129"/>
        <v>0</v>
      </c>
      <c r="BO600">
        <f t="shared" si="129"/>
        <v>1</v>
      </c>
      <c r="BP600">
        <f t="shared" si="130"/>
        <v>0</v>
      </c>
      <c r="BQ600">
        <f t="shared" si="130"/>
        <v>0</v>
      </c>
      <c r="BR600">
        <f t="shared" si="130"/>
        <v>0</v>
      </c>
      <c r="BS600">
        <f t="shared" si="130"/>
        <v>0</v>
      </c>
      <c r="BT600">
        <f t="shared" si="130"/>
        <v>0</v>
      </c>
      <c r="BU600">
        <f t="shared" si="126"/>
        <v>0</v>
      </c>
      <c r="BV600">
        <f t="shared" si="126"/>
        <v>0</v>
      </c>
      <c r="BW600">
        <f t="shared" si="126"/>
        <v>0</v>
      </c>
      <c r="BX600">
        <f t="shared" si="126"/>
        <v>0</v>
      </c>
      <c r="BY600">
        <f t="shared" si="126"/>
        <v>0</v>
      </c>
      <c r="BZ600">
        <f t="shared" si="126"/>
        <v>1</v>
      </c>
      <c r="CA600">
        <f t="shared" si="126"/>
        <v>0</v>
      </c>
      <c r="CB600">
        <f t="shared" si="126"/>
        <v>0</v>
      </c>
    </row>
    <row r="601" spans="2:80" x14ac:dyDescent="0.2">
      <c r="B601">
        <v>342</v>
      </c>
      <c r="C601">
        <f t="shared" si="102"/>
        <v>0</v>
      </c>
      <c r="D601">
        <f t="shared" si="129"/>
        <v>0</v>
      </c>
      <c r="E601">
        <f t="shared" si="129"/>
        <v>0</v>
      </c>
      <c r="F601">
        <f t="shared" si="129"/>
        <v>0</v>
      </c>
      <c r="G601">
        <f t="shared" si="129"/>
        <v>0</v>
      </c>
      <c r="H601">
        <f t="shared" si="129"/>
        <v>1</v>
      </c>
      <c r="I601">
        <f t="shared" ref="D601:BO603" si="131">IF(I348&gt;0,1,0)</f>
        <v>0</v>
      </c>
      <c r="J601">
        <f t="shared" si="131"/>
        <v>0</v>
      </c>
      <c r="K601">
        <f t="shared" si="131"/>
        <v>0</v>
      </c>
      <c r="L601">
        <f t="shared" si="131"/>
        <v>0</v>
      </c>
      <c r="M601">
        <f t="shared" si="131"/>
        <v>0</v>
      </c>
      <c r="N601">
        <f t="shared" si="131"/>
        <v>0</v>
      </c>
      <c r="O601">
        <f t="shared" si="131"/>
        <v>0</v>
      </c>
      <c r="P601">
        <f t="shared" si="131"/>
        <v>0</v>
      </c>
      <c r="Q601">
        <f t="shared" si="131"/>
        <v>0</v>
      </c>
      <c r="R601">
        <f t="shared" si="131"/>
        <v>0</v>
      </c>
      <c r="S601">
        <f t="shared" si="129"/>
        <v>0</v>
      </c>
      <c r="T601">
        <f t="shared" si="129"/>
        <v>0</v>
      </c>
      <c r="U601">
        <f t="shared" si="129"/>
        <v>0</v>
      </c>
      <c r="V601">
        <f t="shared" si="129"/>
        <v>0</v>
      </c>
      <c r="W601">
        <f t="shared" si="129"/>
        <v>0</v>
      </c>
      <c r="X601">
        <f t="shared" si="129"/>
        <v>0</v>
      </c>
      <c r="Y601">
        <f t="shared" si="129"/>
        <v>0</v>
      </c>
      <c r="Z601">
        <f t="shared" si="129"/>
        <v>0</v>
      </c>
      <c r="AA601">
        <f t="shared" si="129"/>
        <v>0</v>
      </c>
      <c r="AB601">
        <f t="shared" si="129"/>
        <v>1</v>
      </c>
      <c r="AC601">
        <f t="shared" si="129"/>
        <v>0</v>
      </c>
      <c r="AD601">
        <f t="shared" si="129"/>
        <v>0</v>
      </c>
      <c r="AE601">
        <f t="shared" si="129"/>
        <v>0</v>
      </c>
      <c r="AF601">
        <f t="shared" si="129"/>
        <v>0</v>
      </c>
      <c r="AG601">
        <f t="shared" si="129"/>
        <v>0</v>
      </c>
      <c r="AH601">
        <f t="shared" si="129"/>
        <v>0</v>
      </c>
      <c r="AI601">
        <f t="shared" si="129"/>
        <v>0</v>
      </c>
      <c r="AJ601">
        <f t="shared" si="129"/>
        <v>0</v>
      </c>
      <c r="AK601">
        <f t="shared" si="129"/>
        <v>0</v>
      </c>
      <c r="AL601">
        <f t="shared" si="129"/>
        <v>0</v>
      </c>
      <c r="AM601">
        <f t="shared" si="129"/>
        <v>1</v>
      </c>
      <c r="AN601">
        <f t="shared" si="129"/>
        <v>0</v>
      </c>
      <c r="AO601">
        <f t="shared" si="129"/>
        <v>0</v>
      </c>
      <c r="AP601">
        <f t="shared" si="129"/>
        <v>0</v>
      </c>
      <c r="AQ601">
        <f t="shared" si="129"/>
        <v>0</v>
      </c>
      <c r="AR601">
        <f t="shared" si="129"/>
        <v>0</v>
      </c>
      <c r="AS601">
        <f t="shared" si="129"/>
        <v>0</v>
      </c>
      <c r="AT601">
        <f t="shared" si="129"/>
        <v>1</v>
      </c>
      <c r="AU601">
        <f t="shared" si="129"/>
        <v>0</v>
      </c>
      <c r="AV601">
        <f t="shared" si="129"/>
        <v>0</v>
      </c>
      <c r="AW601">
        <f t="shared" si="129"/>
        <v>0</v>
      </c>
      <c r="AX601">
        <f t="shared" si="129"/>
        <v>0</v>
      </c>
      <c r="AY601">
        <f t="shared" si="129"/>
        <v>0</v>
      </c>
      <c r="AZ601">
        <f t="shared" si="129"/>
        <v>0</v>
      </c>
      <c r="BA601">
        <f t="shared" si="129"/>
        <v>0</v>
      </c>
      <c r="BB601">
        <f t="shared" si="129"/>
        <v>0</v>
      </c>
      <c r="BC601">
        <f t="shared" si="129"/>
        <v>0</v>
      </c>
      <c r="BD601">
        <f t="shared" si="129"/>
        <v>0</v>
      </c>
      <c r="BE601">
        <f t="shared" si="129"/>
        <v>0</v>
      </c>
      <c r="BF601">
        <f t="shared" si="129"/>
        <v>0</v>
      </c>
      <c r="BG601">
        <f t="shared" si="129"/>
        <v>0</v>
      </c>
      <c r="BH601">
        <f t="shared" si="129"/>
        <v>0</v>
      </c>
      <c r="BI601">
        <f t="shared" si="129"/>
        <v>0</v>
      </c>
      <c r="BJ601">
        <f t="shared" si="129"/>
        <v>0</v>
      </c>
      <c r="BK601">
        <f t="shared" si="129"/>
        <v>1</v>
      </c>
      <c r="BL601">
        <f t="shared" si="129"/>
        <v>1</v>
      </c>
      <c r="BM601">
        <f t="shared" si="129"/>
        <v>0</v>
      </c>
      <c r="BN601">
        <f t="shared" si="129"/>
        <v>0</v>
      </c>
      <c r="BO601">
        <f t="shared" ref="BO601:CB603" si="132">IF(BO348&gt;0,1,0)</f>
        <v>1</v>
      </c>
      <c r="BP601">
        <f t="shared" si="132"/>
        <v>0</v>
      </c>
      <c r="BQ601">
        <f t="shared" si="132"/>
        <v>0</v>
      </c>
      <c r="BR601">
        <f t="shared" si="132"/>
        <v>0</v>
      </c>
      <c r="BS601">
        <f t="shared" si="132"/>
        <v>0</v>
      </c>
      <c r="BT601">
        <f t="shared" si="132"/>
        <v>0</v>
      </c>
      <c r="BU601">
        <f t="shared" si="126"/>
        <v>0</v>
      </c>
      <c r="BV601">
        <f t="shared" si="126"/>
        <v>0</v>
      </c>
      <c r="BW601">
        <f t="shared" si="126"/>
        <v>0</v>
      </c>
      <c r="BX601">
        <f t="shared" si="126"/>
        <v>0</v>
      </c>
      <c r="BY601">
        <f t="shared" si="126"/>
        <v>0</v>
      </c>
      <c r="BZ601">
        <f t="shared" si="126"/>
        <v>0</v>
      </c>
      <c r="CA601">
        <f t="shared" si="126"/>
        <v>0</v>
      </c>
      <c r="CB601">
        <f t="shared" si="126"/>
        <v>0</v>
      </c>
    </row>
    <row r="602" spans="2:80" x14ac:dyDescent="0.2">
      <c r="B602">
        <v>343</v>
      </c>
      <c r="C602">
        <f t="shared" si="102"/>
        <v>0</v>
      </c>
      <c r="D602">
        <f t="shared" si="131"/>
        <v>0</v>
      </c>
      <c r="E602">
        <f t="shared" si="131"/>
        <v>0</v>
      </c>
      <c r="F602">
        <f t="shared" si="131"/>
        <v>0</v>
      </c>
      <c r="G602">
        <f t="shared" si="131"/>
        <v>0</v>
      </c>
      <c r="H602">
        <f t="shared" si="131"/>
        <v>1</v>
      </c>
      <c r="I602">
        <f t="shared" si="131"/>
        <v>0</v>
      </c>
      <c r="J602">
        <f t="shared" si="131"/>
        <v>0</v>
      </c>
      <c r="K602">
        <f t="shared" si="131"/>
        <v>0</v>
      </c>
      <c r="L602">
        <f t="shared" si="131"/>
        <v>0</v>
      </c>
      <c r="M602">
        <f t="shared" si="131"/>
        <v>0</v>
      </c>
      <c r="N602">
        <f t="shared" si="131"/>
        <v>0</v>
      </c>
      <c r="O602">
        <f t="shared" si="131"/>
        <v>0</v>
      </c>
      <c r="P602">
        <f t="shared" si="131"/>
        <v>1</v>
      </c>
      <c r="Q602">
        <f t="shared" si="131"/>
        <v>0</v>
      </c>
      <c r="R602">
        <f t="shared" si="131"/>
        <v>0</v>
      </c>
      <c r="S602">
        <f t="shared" si="131"/>
        <v>0</v>
      </c>
      <c r="T602">
        <f t="shared" si="131"/>
        <v>0</v>
      </c>
      <c r="U602">
        <f t="shared" si="131"/>
        <v>0</v>
      </c>
      <c r="V602">
        <f t="shared" si="131"/>
        <v>0</v>
      </c>
      <c r="W602">
        <f t="shared" si="131"/>
        <v>0</v>
      </c>
      <c r="X602">
        <f t="shared" si="131"/>
        <v>0</v>
      </c>
      <c r="Y602">
        <f t="shared" si="131"/>
        <v>0</v>
      </c>
      <c r="Z602">
        <f t="shared" si="131"/>
        <v>0</v>
      </c>
      <c r="AA602">
        <f t="shared" si="131"/>
        <v>0</v>
      </c>
      <c r="AB602">
        <f t="shared" si="131"/>
        <v>0</v>
      </c>
      <c r="AC602">
        <f t="shared" si="131"/>
        <v>1</v>
      </c>
      <c r="AD602">
        <f t="shared" si="131"/>
        <v>0</v>
      </c>
      <c r="AE602">
        <f t="shared" si="131"/>
        <v>0</v>
      </c>
      <c r="AF602">
        <f t="shared" si="131"/>
        <v>0</v>
      </c>
      <c r="AG602">
        <f t="shared" si="131"/>
        <v>1</v>
      </c>
      <c r="AH602">
        <f t="shared" si="131"/>
        <v>0</v>
      </c>
      <c r="AI602">
        <f t="shared" si="131"/>
        <v>0</v>
      </c>
      <c r="AJ602">
        <f t="shared" si="131"/>
        <v>0</v>
      </c>
      <c r="AK602">
        <f t="shared" si="131"/>
        <v>0</v>
      </c>
      <c r="AL602">
        <f t="shared" si="131"/>
        <v>0</v>
      </c>
      <c r="AM602">
        <f t="shared" si="131"/>
        <v>0</v>
      </c>
      <c r="AN602">
        <f t="shared" si="131"/>
        <v>0</v>
      </c>
      <c r="AO602">
        <f t="shared" si="131"/>
        <v>0</v>
      </c>
      <c r="AP602">
        <f t="shared" si="131"/>
        <v>0</v>
      </c>
      <c r="AQ602">
        <f t="shared" si="131"/>
        <v>0</v>
      </c>
      <c r="AR602">
        <f t="shared" si="131"/>
        <v>0</v>
      </c>
      <c r="AS602">
        <f t="shared" si="131"/>
        <v>0</v>
      </c>
      <c r="AT602">
        <f t="shared" si="131"/>
        <v>0</v>
      </c>
      <c r="AU602">
        <f t="shared" si="131"/>
        <v>0</v>
      </c>
      <c r="AV602">
        <f t="shared" si="131"/>
        <v>0</v>
      </c>
      <c r="AW602">
        <f t="shared" si="131"/>
        <v>0</v>
      </c>
      <c r="AX602">
        <f t="shared" si="131"/>
        <v>0</v>
      </c>
      <c r="AY602">
        <f t="shared" si="131"/>
        <v>0</v>
      </c>
      <c r="AZ602">
        <f t="shared" si="131"/>
        <v>0</v>
      </c>
      <c r="BA602">
        <f t="shared" si="131"/>
        <v>0</v>
      </c>
      <c r="BB602">
        <f t="shared" si="131"/>
        <v>0</v>
      </c>
      <c r="BC602">
        <f t="shared" si="131"/>
        <v>0</v>
      </c>
      <c r="BD602">
        <f t="shared" si="131"/>
        <v>0</v>
      </c>
      <c r="BE602">
        <f t="shared" si="131"/>
        <v>0</v>
      </c>
      <c r="BF602">
        <f t="shared" si="131"/>
        <v>1</v>
      </c>
      <c r="BG602">
        <f t="shared" si="131"/>
        <v>0</v>
      </c>
      <c r="BH602">
        <f t="shared" si="131"/>
        <v>0</v>
      </c>
      <c r="BI602">
        <f t="shared" si="131"/>
        <v>1</v>
      </c>
      <c r="BJ602">
        <f t="shared" si="131"/>
        <v>0</v>
      </c>
      <c r="BK602">
        <f t="shared" si="131"/>
        <v>0</v>
      </c>
      <c r="BL602">
        <f t="shared" si="131"/>
        <v>0</v>
      </c>
      <c r="BM602">
        <f t="shared" si="131"/>
        <v>0</v>
      </c>
      <c r="BN602">
        <f t="shared" si="131"/>
        <v>0</v>
      </c>
      <c r="BO602">
        <f t="shared" si="131"/>
        <v>1</v>
      </c>
      <c r="BP602">
        <f t="shared" si="132"/>
        <v>0</v>
      </c>
      <c r="BQ602">
        <f t="shared" si="132"/>
        <v>0</v>
      </c>
      <c r="BR602">
        <f t="shared" si="132"/>
        <v>0</v>
      </c>
      <c r="BS602">
        <f t="shared" si="132"/>
        <v>0</v>
      </c>
      <c r="BT602">
        <f t="shared" si="132"/>
        <v>0</v>
      </c>
      <c r="BU602">
        <f t="shared" si="132"/>
        <v>0</v>
      </c>
      <c r="BV602">
        <f t="shared" si="132"/>
        <v>0</v>
      </c>
      <c r="BW602">
        <f t="shared" si="132"/>
        <v>0</v>
      </c>
      <c r="BX602">
        <f t="shared" si="132"/>
        <v>0</v>
      </c>
      <c r="BY602">
        <f t="shared" si="132"/>
        <v>0</v>
      </c>
      <c r="BZ602">
        <f t="shared" si="132"/>
        <v>0</v>
      </c>
      <c r="CA602">
        <f t="shared" si="132"/>
        <v>0</v>
      </c>
      <c r="CB602">
        <f t="shared" si="132"/>
        <v>0</v>
      </c>
    </row>
    <row r="603" spans="2:80" x14ac:dyDescent="0.2">
      <c r="B603">
        <v>344</v>
      </c>
      <c r="C603">
        <f t="shared" si="102"/>
        <v>0</v>
      </c>
      <c r="D603">
        <f t="shared" si="131"/>
        <v>0</v>
      </c>
      <c r="E603">
        <f t="shared" si="131"/>
        <v>0</v>
      </c>
      <c r="F603">
        <f t="shared" si="131"/>
        <v>0</v>
      </c>
      <c r="G603">
        <f t="shared" si="131"/>
        <v>0</v>
      </c>
      <c r="H603">
        <f t="shared" si="131"/>
        <v>0</v>
      </c>
      <c r="S603">
        <f t="shared" si="131"/>
        <v>0</v>
      </c>
      <c r="T603">
        <f t="shared" si="131"/>
        <v>1</v>
      </c>
      <c r="U603">
        <f t="shared" si="131"/>
        <v>0</v>
      </c>
      <c r="V603">
        <f t="shared" si="131"/>
        <v>0</v>
      </c>
      <c r="W603">
        <f t="shared" si="131"/>
        <v>0</v>
      </c>
      <c r="X603">
        <f t="shared" si="131"/>
        <v>0</v>
      </c>
      <c r="Y603">
        <f t="shared" si="131"/>
        <v>0</v>
      </c>
      <c r="Z603">
        <f t="shared" si="131"/>
        <v>1</v>
      </c>
      <c r="AA603">
        <f t="shared" si="131"/>
        <v>0</v>
      </c>
      <c r="AB603">
        <f t="shared" si="131"/>
        <v>0</v>
      </c>
      <c r="AC603">
        <f t="shared" si="131"/>
        <v>0</v>
      </c>
      <c r="AD603">
        <f t="shared" si="131"/>
        <v>0</v>
      </c>
      <c r="AE603">
        <f t="shared" si="131"/>
        <v>0</v>
      </c>
      <c r="AF603">
        <f t="shared" si="131"/>
        <v>0</v>
      </c>
      <c r="AG603">
        <f t="shared" si="131"/>
        <v>0</v>
      </c>
      <c r="AH603">
        <f t="shared" si="131"/>
        <v>0</v>
      </c>
      <c r="AI603">
        <f t="shared" si="131"/>
        <v>0</v>
      </c>
      <c r="AJ603">
        <f t="shared" si="131"/>
        <v>0</v>
      </c>
      <c r="AK603">
        <f t="shared" si="131"/>
        <v>1</v>
      </c>
      <c r="AL603">
        <f t="shared" si="131"/>
        <v>0</v>
      </c>
      <c r="AM603">
        <f t="shared" si="131"/>
        <v>1</v>
      </c>
      <c r="AN603">
        <f t="shared" si="131"/>
        <v>0</v>
      </c>
      <c r="AO603">
        <f t="shared" si="131"/>
        <v>0</v>
      </c>
      <c r="AP603">
        <f t="shared" si="131"/>
        <v>1</v>
      </c>
      <c r="AQ603">
        <f t="shared" si="131"/>
        <v>0</v>
      </c>
      <c r="AR603">
        <f t="shared" si="131"/>
        <v>0</v>
      </c>
      <c r="AS603">
        <f t="shared" si="131"/>
        <v>0</v>
      </c>
      <c r="AT603">
        <f t="shared" si="131"/>
        <v>0</v>
      </c>
      <c r="AU603">
        <f t="shared" si="131"/>
        <v>0</v>
      </c>
      <c r="AV603">
        <f t="shared" si="131"/>
        <v>0</v>
      </c>
      <c r="AW603">
        <f t="shared" si="131"/>
        <v>0</v>
      </c>
      <c r="AX603">
        <f t="shared" si="131"/>
        <v>0</v>
      </c>
      <c r="AY603">
        <f t="shared" si="131"/>
        <v>0</v>
      </c>
      <c r="AZ603">
        <f t="shared" si="131"/>
        <v>0</v>
      </c>
      <c r="BA603">
        <f t="shared" si="131"/>
        <v>0</v>
      </c>
      <c r="BB603">
        <f t="shared" si="131"/>
        <v>0</v>
      </c>
      <c r="BC603">
        <f t="shared" si="131"/>
        <v>0</v>
      </c>
      <c r="BD603">
        <f t="shared" si="131"/>
        <v>0</v>
      </c>
      <c r="BE603">
        <f t="shared" si="131"/>
        <v>0</v>
      </c>
      <c r="BF603">
        <f t="shared" si="131"/>
        <v>0</v>
      </c>
      <c r="BG603">
        <f t="shared" si="131"/>
        <v>0</v>
      </c>
      <c r="BH603">
        <f t="shared" si="131"/>
        <v>0</v>
      </c>
      <c r="BI603">
        <f t="shared" si="131"/>
        <v>0</v>
      </c>
      <c r="BJ603">
        <f t="shared" si="131"/>
        <v>0</v>
      </c>
      <c r="BK603">
        <f t="shared" si="131"/>
        <v>0</v>
      </c>
      <c r="BL603">
        <f t="shared" si="131"/>
        <v>1</v>
      </c>
      <c r="BM603">
        <f t="shared" si="131"/>
        <v>0</v>
      </c>
      <c r="BN603">
        <f t="shared" si="131"/>
        <v>0</v>
      </c>
      <c r="BO603">
        <f t="shared" si="131"/>
        <v>0</v>
      </c>
      <c r="BP603">
        <f t="shared" si="132"/>
        <v>0</v>
      </c>
      <c r="BQ603">
        <f t="shared" si="132"/>
        <v>0</v>
      </c>
      <c r="BR603">
        <f t="shared" si="132"/>
        <v>0</v>
      </c>
      <c r="BS603">
        <f t="shared" si="132"/>
        <v>0</v>
      </c>
      <c r="BT603">
        <f t="shared" si="132"/>
        <v>0</v>
      </c>
      <c r="BU603">
        <f t="shared" si="132"/>
        <v>1</v>
      </c>
      <c r="BV603">
        <f t="shared" si="132"/>
        <v>0</v>
      </c>
      <c r="BW603">
        <f t="shared" si="132"/>
        <v>0</v>
      </c>
      <c r="BX603">
        <f t="shared" si="132"/>
        <v>0</v>
      </c>
      <c r="BY603">
        <f t="shared" si="132"/>
        <v>0</v>
      </c>
      <c r="BZ603">
        <f t="shared" si="132"/>
        <v>0</v>
      </c>
      <c r="CA603">
        <f t="shared" si="132"/>
        <v>0</v>
      </c>
      <c r="CB603">
        <f t="shared" si="132"/>
        <v>0</v>
      </c>
    </row>
    <row r="604" spans="2:80" x14ac:dyDescent="0.2">
      <c r="I604">
        <f t="shared" ref="D604:BO605" si="133">SUM(I351:I602)/252*100</f>
        <v>0.3968253968253968</v>
      </c>
      <c r="J604">
        <f t="shared" si="133"/>
        <v>0.3968253968253968</v>
      </c>
      <c r="K604">
        <f t="shared" si="133"/>
        <v>2.7777777777777777</v>
      </c>
      <c r="L604">
        <f t="shared" si="133"/>
        <v>27.777777777777779</v>
      </c>
      <c r="M604">
        <f t="shared" si="133"/>
        <v>0.3968253968253968</v>
      </c>
      <c r="N604">
        <f t="shared" si="133"/>
        <v>1.1904761904761905</v>
      </c>
      <c r="O604">
        <f t="shared" si="133"/>
        <v>0.79365079365079361</v>
      </c>
      <c r="P604">
        <f t="shared" si="133"/>
        <v>8.3333333333333321</v>
      </c>
      <c r="Q604">
        <f t="shared" si="133"/>
        <v>4.7619047619047619</v>
      </c>
      <c r="R604">
        <f t="shared" si="133"/>
        <v>2.3809523809523809</v>
      </c>
    </row>
    <row r="605" spans="2:80" x14ac:dyDescent="0.2">
      <c r="C605">
        <f>SUM(C352:C603)/252*100</f>
        <v>57.936507936507944</v>
      </c>
      <c r="D605">
        <f t="shared" si="133"/>
        <v>17.460317460317459</v>
      </c>
      <c r="E605">
        <f t="shared" si="133"/>
        <v>1.984126984126984</v>
      </c>
      <c r="F605">
        <f t="shared" si="133"/>
        <v>11.904761904761903</v>
      </c>
      <c r="G605">
        <f t="shared" si="133"/>
        <v>5.9523809523809517</v>
      </c>
      <c r="H605">
        <f t="shared" si="133"/>
        <v>95.238095238095227</v>
      </c>
      <c r="S605">
        <f t="shared" si="133"/>
        <v>13.492063492063492</v>
      </c>
      <c r="T605">
        <f t="shared" si="133"/>
        <v>3.9682539682539679</v>
      </c>
      <c r="U605">
        <f t="shared" si="133"/>
        <v>0.3968253968253968</v>
      </c>
      <c r="V605">
        <f t="shared" si="133"/>
        <v>7.9365079365079358</v>
      </c>
      <c r="W605">
        <f t="shared" si="133"/>
        <v>0.79365079365079361</v>
      </c>
      <c r="X605">
        <f t="shared" si="133"/>
        <v>8.3333333333333321</v>
      </c>
      <c r="Y605">
        <f t="shared" si="133"/>
        <v>5.1587301587301582</v>
      </c>
      <c r="Z605">
        <f t="shared" si="133"/>
        <v>5.9523809523809517</v>
      </c>
      <c r="AA605">
        <f t="shared" si="133"/>
        <v>4.3650793650793647</v>
      </c>
      <c r="AB605">
        <f t="shared" si="133"/>
        <v>57.142857142857139</v>
      </c>
      <c r="AC605">
        <f t="shared" si="133"/>
        <v>29.365079365079367</v>
      </c>
      <c r="AD605">
        <f t="shared" si="133"/>
        <v>4.3650793650793647</v>
      </c>
      <c r="AE605">
        <f t="shared" si="133"/>
        <v>33.730158730158735</v>
      </c>
      <c r="AF605">
        <f t="shared" si="133"/>
        <v>1.5873015873015872</v>
      </c>
      <c r="AG605">
        <f t="shared" si="133"/>
        <v>15.079365079365079</v>
      </c>
      <c r="AH605">
        <f t="shared" si="133"/>
        <v>33.333333333333329</v>
      </c>
      <c r="AI605">
        <f t="shared" si="133"/>
        <v>46.428571428571431</v>
      </c>
      <c r="AJ605">
        <f t="shared" si="133"/>
        <v>29.761904761904763</v>
      </c>
      <c r="AK605">
        <f t="shared" si="133"/>
        <v>17.857142857142858</v>
      </c>
      <c r="AL605">
        <f t="shared" si="133"/>
        <v>0.3968253968253968</v>
      </c>
      <c r="AM605">
        <f t="shared" si="133"/>
        <v>92.460317460317469</v>
      </c>
      <c r="AN605">
        <f t="shared" si="133"/>
        <v>0.79365079365079361</v>
      </c>
      <c r="AO605">
        <f t="shared" si="133"/>
        <v>55.158730158730165</v>
      </c>
      <c r="AP605">
        <f t="shared" si="133"/>
        <v>15.079365079365079</v>
      </c>
      <c r="AQ605">
        <f t="shared" si="133"/>
        <v>1.984126984126984</v>
      </c>
      <c r="AR605">
        <f t="shared" si="133"/>
        <v>13.888888888888889</v>
      </c>
      <c r="AS605">
        <f t="shared" si="133"/>
        <v>2.3809523809523809</v>
      </c>
      <c r="AT605">
        <f t="shared" si="133"/>
        <v>6.3492063492063489</v>
      </c>
      <c r="AU605">
        <f t="shared" si="133"/>
        <v>32.936507936507937</v>
      </c>
      <c r="AV605">
        <f t="shared" si="133"/>
        <v>0.79365079365079361</v>
      </c>
      <c r="AW605">
        <f t="shared" si="133"/>
        <v>0.3968253968253968</v>
      </c>
      <c r="AX605">
        <f t="shared" si="133"/>
        <v>0.3968253968253968</v>
      </c>
      <c r="AY605">
        <f t="shared" si="133"/>
        <v>5.1587301587301582</v>
      </c>
      <c r="AZ605">
        <f t="shared" si="133"/>
        <v>2.3809523809523809</v>
      </c>
      <c r="BA605">
        <f t="shared" si="133"/>
        <v>1.984126984126984</v>
      </c>
      <c r="BB605">
        <f t="shared" si="133"/>
        <v>1.984126984126984</v>
      </c>
      <c r="BC605">
        <f t="shared" si="133"/>
        <v>0.79365079365079361</v>
      </c>
      <c r="BD605">
        <f t="shared" si="133"/>
        <v>21.031746031746032</v>
      </c>
      <c r="BE605">
        <f t="shared" si="133"/>
        <v>38.492063492063494</v>
      </c>
      <c r="BF605">
        <f t="shared" si="133"/>
        <v>44.841269841269842</v>
      </c>
      <c r="BG605">
        <f t="shared" si="133"/>
        <v>19.047619047619047</v>
      </c>
      <c r="BH605">
        <f t="shared" si="133"/>
        <v>9.5238095238095237</v>
      </c>
      <c r="BI605">
        <f t="shared" si="133"/>
        <v>61.507936507936513</v>
      </c>
      <c r="BJ605">
        <f t="shared" si="133"/>
        <v>3.9682539682539679</v>
      </c>
      <c r="BK605">
        <f t="shared" si="133"/>
        <v>17.857142857142858</v>
      </c>
      <c r="BL605">
        <f t="shared" si="133"/>
        <v>27.380952380952383</v>
      </c>
      <c r="BM605">
        <f t="shared" si="133"/>
        <v>2.7777777777777777</v>
      </c>
      <c r="BN605">
        <f t="shared" si="133"/>
        <v>0.3968253968253968</v>
      </c>
      <c r="BO605">
        <f t="shared" si="133"/>
        <v>95.634920634920633</v>
      </c>
      <c r="BP605">
        <f t="shared" ref="BP605:CB605" si="134">SUM(BP352:BP603)/252*100</f>
        <v>15.873015873015872</v>
      </c>
      <c r="BQ605">
        <f t="shared" si="134"/>
        <v>0.3968253968253968</v>
      </c>
      <c r="BR605">
        <f t="shared" si="134"/>
        <v>3.1746031746031744</v>
      </c>
      <c r="BS605">
        <f t="shared" si="134"/>
        <v>0.79365079365079361</v>
      </c>
      <c r="BT605">
        <f t="shared" si="134"/>
        <v>11.507936507936508</v>
      </c>
      <c r="BU605">
        <f t="shared" si="134"/>
        <v>14.285714285714285</v>
      </c>
      <c r="BV605">
        <f t="shared" si="134"/>
        <v>3.1746031746031744</v>
      </c>
      <c r="BW605">
        <f t="shared" si="134"/>
        <v>3.5714285714285712</v>
      </c>
      <c r="BX605">
        <f t="shared" si="134"/>
        <v>2.7777777777777777</v>
      </c>
      <c r="BY605">
        <f t="shared" si="134"/>
        <v>3.1746031746031744</v>
      </c>
      <c r="BZ605">
        <f t="shared" si="134"/>
        <v>3.9682539682539679</v>
      </c>
      <c r="CA605">
        <f t="shared" si="134"/>
        <v>0.79365079365079361</v>
      </c>
      <c r="CB605">
        <f t="shared" si="134"/>
        <v>0.3968253968253968</v>
      </c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2"/>
  <sheetViews>
    <sheetView zoomScale="160" zoomScaleNormal="160" workbookViewId="0">
      <selection activeCell="H8" sqref="H8:H10"/>
    </sheetView>
  </sheetViews>
  <sheetFormatPr defaultColWidth="8.85546875" defaultRowHeight="12.75" x14ac:dyDescent="0.2"/>
  <cols>
    <col min="1" max="2" width="15.42578125" bestFit="1" customWidth="1"/>
    <col min="3" max="3" width="5" bestFit="1" customWidth="1"/>
    <col min="4" max="4" width="10" customWidth="1"/>
    <col min="5" max="84" width="10.42578125" bestFit="1" customWidth="1"/>
    <col min="85" max="85" width="10" bestFit="1" customWidth="1"/>
  </cols>
  <sheetData>
    <row r="3" spans="1:8" x14ac:dyDescent="0.2">
      <c r="A3" s="55" t="s">
        <v>513</v>
      </c>
      <c r="B3" s="54"/>
      <c r="C3" s="60"/>
    </row>
    <row r="4" spans="1:8" x14ac:dyDescent="0.2">
      <c r="A4" s="55" t="s">
        <v>7</v>
      </c>
      <c r="B4" s="55" t="s">
        <v>123</v>
      </c>
      <c r="C4" s="60" t="s">
        <v>502</v>
      </c>
    </row>
    <row r="5" spans="1:8" x14ac:dyDescent="0.2">
      <c r="A5" s="53" t="s">
        <v>107</v>
      </c>
      <c r="B5" s="53" t="s">
        <v>124</v>
      </c>
      <c r="C5" s="62">
        <v>32</v>
      </c>
      <c r="E5" t="s">
        <v>107</v>
      </c>
      <c r="F5" t="s">
        <v>124</v>
      </c>
      <c r="G5">
        <v>32</v>
      </c>
      <c r="H5">
        <f>G5/43*100</f>
        <v>74.418604651162795</v>
      </c>
    </row>
    <row r="6" spans="1:8" x14ac:dyDescent="0.2">
      <c r="A6" s="56"/>
      <c r="B6" s="57" t="s">
        <v>125</v>
      </c>
      <c r="C6" s="63">
        <v>11</v>
      </c>
      <c r="F6" t="s">
        <v>125</v>
      </c>
      <c r="G6">
        <v>11</v>
      </c>
      <c r="H6">
        <f>G6/43*100</f>
        <v>25.581395348837212</v>
      </c>
    </row>
    <row r="7" spans="1:8" x14ac:dyDescent="0.2">
      <c r="A7" s="53" t="s">
        <v>511</v>
      </c>
      <c r="B7" s="54"/>
      <c r="C7" s="62">
        <v>43</v>
      </c>
      <c r="E7" t="s">
        <v>511</v>
      </c>
      <c r="G7">
        <v>43</v>
      </c>
    </row>
    <row r="8" spans="1:8" x14ac:dyDescent="0.2">
      <c r="A8" s="53" t="s">
        <v>19</v>
      </c>
      <c r="B8" s="53" t="s">
        <v>124</v>
      </c>
      <c r="C8" s="62">
        <v>125</v>
      </c>
      <c r="E8" t="s">
        <v>19</v>
      </c>
      <c r="F8" t="s">
        <v>124</v>
      </c>
      <c r="G8">
        <v>125</v>
      </c>
      <c r="H8">
        <f>G8/699*100</f>
        <v>17.882689556509298</v>
      </c>
    </row>
    <row r="9" spans="1:8" x14ac:dyDescent="0.2">
      <c r="A9" s="56"/>
      <c r="B9" s="57" t="s">
        <v>125</v>
      </c>
      <c r="C9" s="63">
        <v>276</v>
      </c>
      <c r="F9" t="s">
        <v>125</v>
      </c>
      <c r="G9">
        <v>276</v>
      </c>
      <c r="H9">
        <f>G9/699*100</f>
        <v>39.484978540772531</v>
      </c>
    </row>
    <row r="10" spans="1:8" x14ac:dyDescent="0.2">
      <c r="A10" s="56"/>
      <c r="B10" s="57" t="s">
        <v>136</v>
      </c>
      <c r="C10" s="63">
        <v>298</v>
      </c>
      <c r="F10" t="s">
        <v>136</v>
      </c>
      <c r="G10">
        <v>298</v>
      </c>
      <c r="H10">
        <f>G10/699*100</f>
        <v>42.632331902718171</v>
      </c>
    </row>
    <row r="11" spans="1:8" x14ac:dyDescent="0.2">
      <c r="A11" s="53" t="s">
        <v>512</v>
      </c>
      <c r="B11" s="54"/>
      <c r="C11" s="62">
        <v>699</v>
      </c>
    </row>
    <row r="12" spans="1:8" x14ac:dyDescent="0.2">
      <c r="A12" s="58" t="s">
        <v>510</v>
      </c>
      <c r="B12" s="59"/>
      <c r="C12" s="61">
        <v>742</v>
      </c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17"/>
  <sheetViews>
    <sheetView tabSelected="1" zoomScale="120" zoomScaleNormal="120" workbookViewId="0">
      <pane ySplit="1" topLeftCell="A1156" activePane="bottomLeft" state="frozen"/>
      <selection pane="bottomLeft" activeCell="L1172" sqref="L1172"/>
    </sheetView>
  </sheetViews>
  <sheetFormatPr defaultColWidth="8.85546875" defaultRowHeight="12.75" x14ac:dyDescent="0.2"/>
  <cols>
    <col min="4" max="4" width="16.42578125" bestFit="1" customWidth="1"/>
    <col min="9" max="9" width="13.140625" bestFit="1" customWidth="1"/>
    <col min="10" max="10" width="14.85546875" bestFit="1" customWidth="1"/>
    <col min="16" max="16" width="19.85546875" bestFit="1" customWidth="1"/>
    <col min="18" max="18" width="9.140625" style="4" customWidth="1"/>
    <col min="19" max="19" width="15" bestFit="1" customWidth="1"/>
  </cols>
  <sheetData>
    <row r="1" spans="1:20" x14ac:dyDescent="0.2">
      <c r="A1" t="s">
        <v>122</v>
      </c>
      <c r="B1" t="s">
        <v>0</v>
      </c>
      <c r="C1" t="s">
        <v>158</v>
      </c>
      <c r="D1" t="s">
        <v>1</v>
      </c>
      <c r="E1" t="s">
        <v>2</v>
      </c>
      <c r="F1" t="s">
        <v>3</v>
      </c>
      <c r="G1" t="s">
        <v>123</v>
      </c>
      <c r="H1" t="s">
        <v>4</v>
      </c>
      <c r="I1" t="s">
        <v>175</v>
      </c>
      <c r="J1" t="s">
        <v>5</v>
      </c>
      <c r="K1" t="s">
        <v>6</v>
      </c>
      <c r="L1" t="s">
        <v>7</v>
      </c>
      <c r="M1" t="s">
        <v>8</v>
      </c>
      <c r="N1" t="s">
        <v>112</v>
      </c>
      <c r="O1" t="s">
        <v>9</v>
      </c>
      <c r="P1" t="s">
        <v>113</v>
      </c>
      <c r="Q1" t="s">
        <v>114</v>
      </c>
      <c r="R1" s="7" t="s">
        <v>115</v>
      </c>
      <c r="S1" t="s">
        <v>116</v>
      </c>
      <c r="T1" t="s">
        <v>117</v>
      </c>
    </row>
    <row r="2" spans="1:20" x14ac:dyDescent="0.2">
      <c r="A2">
        <v>2007</v>
      </c>
      <c r="B2">
        <v>1</v>
      </c>
      <c r="D2" t="s">
        <v>10</v>
      </c>
      <c r="E2" t="s">
        <v>11</v>
      </c>
      <c r="F2">
        <v>6</v>
      </c>
      <c r="G2" t="s">
        <v>136</v>
      </c>
      <c r="H2" t="s">
        <v>12</v>
      </c>
      <c r="I2" t="s">
        <v>176</v>
      </c>
      <c r="J2" t="s">
        <v>23</v>
      </c>
      <c r="K2" t="s">
        <v>24</v>
      </c>
      <c r="L2" t="s">
        <v>25</v>
      </c>
      <c r="M2">
        <v>1</v>
      </c>
      <c r="N2">
        <v>25</v>
      </c>
      <c r="Q2" s="3">
        <v>4.2799999999999998E-2</v>
      </c>
      <c r="R2" s="3">
        <v>2.8580000000000001</v>
      </c>
      <c r="S2">
        <f>Q2*(N2^R2)</f>
        <v>423.40532317837847</v>
      </c>
      <c r="T2">
        <f t="shared" ref="T2:T65" si="0">M2*S2</f>
        <v>423.40532317837847</v>
      </c>
    </row>
    <row r="3" spans="1:20" x14ac:dyDescent="0.2">
      <c r="A3">
        <v>2007</v>
      </c>
      <c r="B3">
        <v>1</v>
      </c>
      <c r="D3" t="s">
        <v>10</v>
      </c>
      <c r="E3" t="s">
        <v>11</v>
      </c>
      <c r="F3">
        <v>6</v>
      </c>
      <c r="G3" t="s">
        <v>136</v>
      </c>
      <c r="H3" t="s">
        <v>12</v>
      </c>
      <c r="I3" t="s">
        <v>176</v>
      </c>
      <c r="J3" t="s">
        <v>13</v>
      </c>
      <c r="K3" t="s">
        <v>14</v>
      </c>
      <c r="L3" t="s">
        <v>15</v>
      </c>
      <c r="M3">
        <v>3</v>
      </c>
      <c r="N3">
        <v>25</v>
      </c>
      <c r="Q3" s="3">
        <v>2.3599999999999999E-2</v>
      </c>
      <c r="R3" s="3">
        <v>2.9750000000000001</v>
      </c>
      <c r="S3">
        <f>Q3*(N3^R3)</f>
        <v>340.23855775527943</v>
      </c>
      <c r="T3">
        <f t="shared" si="0"/>
        <v>1020.7156732658383</v>
      </c>
    </row>
    <row r="4" spans="1:20" x14ac:dyDescent="0.2">
      <c r="A4">
        <v>2007</v>
      </c>
      <c r="B4">
        <v>1</v>
      </c>
      <c r="D4" t="s">
        <v>10</v>
      </c>
      <c r="E4" t="s">
        <v>11</v>
      </c>
      <c r="F4">
        <v>6</v>
      </c>
      <c r="G4" t="s">
        <v>136</v>
      </c>
      <c r="H4" t="s">
        <v>12</v>
      </c>
      <c r="I4" t="s">
        <v>176</v>
      </c>
      <c r="J4" t="s">
        <v>16</v>
      </c>
      <c r="K4" t="s">
        <v>28</v>
      </c>
      <c r="L4" t="s">
        <v>29</v>
      </c>
      <c r="M4">
        <v>150</v>
      </c>
      <c r="N4">
        <v>25</v>
      </c>
      <c r="P4">
        <f>N4/1.14172</f>
        <v>21.89678730336685</v>
      </c>
      <c r="Q4">
        <v>5.7999999999999996E-3</v>
      </c>
      <c r="R4" s="4">
        <v>3.5539999999999998</v>
      </c>
      <c r="S4">
        <f>Q4*(P4^R4)</f>
        <v>336.62001464584171</v>
      </c>
      <c r="T4">
        <f t="shared" si="0"/>
        <v>50493.002196876259</v>
      </c>
    </row>
    <row r="5" spans="1:20" x14ac:dyDescent="0.2">
      <c r="A5">
        <v>2007</v>
      </c>
      <c r="B5">
        <v>1</v>
      </c>
      <c r="D5" t="s">
        <v>10</v>
      </c>
      <c r="E5" t="s">
        <v>11</v>
      </c>
      <c r="F5">
        <v>6</v>
      </c>
      <c r="G5" t="s">
        <v>136</v>
      </c>
      <c r="H5" t="s">
        <v>12</v>
      </c>
      <c r="I5" t="s">
        <v>176</v>
      </c>
      <c r="J5" t="s">
        <v>44</v>
      </c>
      <c r="K5" t="s">
        <v>21</v>
      </c>
      <c r="L5" t="s">
        <v>22</v>
      </c>
      <c r="M5">
        <v>4</v>
      </c>
      <c r="N5">
        <v>25</v>
      </c>
      <c r="Q5" s="3">
        <v>1.14E-2</v>
      </c>
      <c r="R5" s="6">
        <v>3.1280000000000001</v>
      </c>
      <c r="S5">
        <f t="shared" ref="S5:S18" si="1">Q5*(N5^R5)</f>
        <v>268.94359042953022</v>
      </c>
      <c r="T5">
        <f t="shared" si="0"/>
        <v>1075.7743617181209</v>
      </c>
    </row>
    <row r="6" spans="1:20" x14ac:dyDescent="0.2">
      <c r="A6">
        <v>2007</v>
      </c>
      <c r="B6">
        <v>1</v>
      </c>
      <c r="D6" t="s">
        <v>10</v>
      </c>
      <c r="E6" t="s">
        <v>11</v>
      </c>
      <c r="F6">
        <v>6</v>
      </c>
      <c r="G6" t="s">
        <v>136</v>
      </c>
      <c r="H6" t="s">
        <v>12</v>
      </c>
      <c r="I6" t="s">
        <v>176</v>
      </c>
      <c r="J6" t="s">
        <v>23</v>
      </c>
      <c r="K6" t="s">
        <v>31</v>
      </c>
      <c r="L6" t="s">
        <v>32</v>
      </c>
      <c r="M6">
        <v>1</v>
      </c>
      <c r="N6">
        <v>25</v>
      </c>
      <c r="Q6" s="3">
        <v>7.9000000000000008E-3</v>
      </c>
      <c r="R6" s="3">
        <v>3.0760000000000001</v>
      </c>
      <c r="S6">
        <f t="shared" si="1"/>
        <v>157.64875958225977</v>
      </c>
      <c r="T6">
        <f t="shared" si="0"/>
        <v>157.64875958225977</v>
      </c>
    </row>
    <row r="7" spans="1:20" x14ac:dyDescent="0.2">
      <c r="A7">
        <v>2007</v>
      </c>
      <c r="B7">
        <v>1</v>
      </c>
      <c r="D7" t="s">
        <v>10</v>
      </c>
      <c r="E7" t="s">
        <v>11</v>
      </c>
      <c r="F7">
        <v>6</v>
      </c>
      <c r="G7" t="s">
        <v>136</v>
      </c>
      <c r="H7" t="s">
        <v>12</v>
      </c>
      <c r="I7" t="s">
        <v>176</v>
      </c>
      <c r="J7" t="s">
        <v>16</v>
      </c>
      <c r="K7" t="s">
        <v>17</v>
      </c>
      <c r="L7" t="s">
        <v>18</v>
      </c>
      <c r="M7">
        <v>5</v>
      </c>
      <c r="N7">
        <v>15</v>
      </c>
      <c r="Q7" s="3">
        <v>2.2700000000000001E-2</v>
      </c>
      <c r="R7" s="3">
        <v>3.12</v>
      </c>
      <c r="S7">
        <f t="shared" si="1"/>
        <v>106.03044532761471</v>
      </c>
      <c r="T7">
        <f t="shared" si="0"/>
        <v>530.15222663807356</v>
      </c>
    </row>
    <row r="8" spans="1:20" x14ac:dyDescent="0.2">
      <c r="A8">
        <v>2007</v>
      </c>
      <c r="B8">
        <v>1</v>
      </c>
      <c r="D8" t="s">
        <v>10</v>
      </c>
      <c r="E8" t="s">
        <v>11</v>
      </c>
      <c r="F8">
        <v>6</v>
      </c>
      <c r="G8" t="s">
        <v>136</v>
      </c>
      <c r="H8" t="s">
        <v>12</v>
      </c>
      <c r="I8" t="s">
        <v>176</v>
      </c>
      <c r="J8" t="s">
        <v>44</v>
      </c>
      <c r="K8" t="s">
        <v>21</v>
      </c>
      <c r="L8" t="s">
        <v>22</v>
      </c>
      <c r="M8">
        <v>1</v>
      </c>
      <c r="N8">
        <v>15</v>
      </c>
      <c r="Q8" s="3">
        <v>1.14E-2</v>
      </c>
      <c r="R8" s="6">
        <v>3.1280000000000001</v>
      </c>
      <c r="S8">
        <f t="shared" si="1"/>
        <v>54.414959423729201</v>
      </c>
      <c r="T8">
        <f t="shared" si="0"/>
        <v>54.414959423729201</v>
      </c>
    </row>
    <row r="9" spans="1:20" x14ac:dyDescent="0.2">
      <c r="A9">
        <v>2007</v>
      </c>
      <c r="B9">
        <v>1</v>
      </c>
      <c r="D9" t="s">
        <v>10</v>
      </c>
      <c r="E9" t="s">
        <v>11</v>
      </c>
      <c r="F9">
        <v>6</v>
      </c>
      <c r="G9" t="s">
        <v>136</v>
      </c>
      <c r="H9" t="s">
        <v>12</v>
      </c>
      <c r="I9" t="s">
        <v>176</v>
      </c>
      <c r="J9" t="s">
        <v>13</v>
      </c>
      <c r="K9" t="s">
        <v>17</v>
      </c>
      <c r="L9" t="s">
        <v>19</v>
      </c>
      <c r="M9">
        <v>2</v>
      </c>
      <c r="N9">
        <v>7.5</v>
      </c>
      <c r="Q9" s="3">
        <v>1.9300000000000001E-2</v>
      </c>
      <c r="R9" s="3">
        <v>2.96</v>
      </c>
      <c r="S9">
        <f t="shared" si="1"/>
        <v>7.5117071566069322</v>
      </c>
      <c r="T9">
        <f t="shared" si="0"/>
        <v>15.023414313213864</v>
      </c>
    </row>
    <row r="10" spans="1:20" x14ac:dyDescent="0.2">
      <c r="A10">
        <v>2007</v>
      </c>
      <c r="B10">
        <v>1</v>
      </c>
      <c r="D10" t="s">
        <v>10</v>
      </c>
      <c r="E10" t="s">
        <v>11</v>
      </c>
      <c r="F10">
        <v>6</v>
      </c>
      <c r="G10" t="s">
        <v>136</v>
      </c>
      <c r="H10" t="s">
        <v>12</v>
      </c>
      <c r="I10" t="s">
        <v>176</v>
      </c>
      <c r="J10" t="s">
        <v>26</v>
      </c>
      <c r="K10" t="s">
        <v>118</v>
      </c>
      <c r="L10" t="s">
        <v>27</v>
      </c>
      <c r="M10">
        <v>1</v>
      </c>
      <c r="N10">
        <v>7.5</v>
      </c>
      <c r="Q10" s="3">
        <v>1.5900000000000001E-2</v>
      </c>
      <c r="R10" s="3">
        <v>2.9718</v>
      </c>
      <c r="S10">
        <f t="shared" si="1"/>
        <v>6.3372988368370082</v>
      </c>
      <c r="T10">
        <f t="shared" si="0"/>
        <v>6.3372988368370082</v>
      </c>
    </row>
    <row r="11" spans="1:20" x14ac:dyDescent="0.2">
      <c r="A11">
        <v>2007</v>
      </c>
      <c r="B11">
        <v>1</v>
      </c>
      <c r="D11" t="s">
        <v>10</v>
      </c>
      <c r="E11" t="s">
        <v>11</v>
      </c>
      <c r="F11">
        <v>6</v>
      </c>
      <c r="G11" t="s">
        <v>136</v>
      </c>
      <c r="H11" t="s">
        <v>12</v>
      </c>
      <c r="I11" t="s">
        <v>176</v>
      </c>
      <c r="J11" t="s">
        <v>23</v>
      </c>
      <c r="K11" t="s">
        <v>118</v>
      </c>
      <c r="L11" t="s">
        <v>30</v>
      </c>
      <c r="M11">
        <v>3</v>
      </c>
      <c r="N11">
        <v>7.5</v>
      </c>
      <c r="Q11" s="2">
        <v>9.2800000000000001E-3</v>
      </c>
      <c r="R11" s="5">
        <v>3.07</v>
      </c>
      <c r="S11">
        <f t="shared" si="1"/>
        <v>4.5080222907771104</v>
      </c>
      <c r="T11">
        <f t="shared" si="0"/>
        <v>13.524066872331332</v>
      </c>
    </row>
    <row r="12" spans="1:20" x14ac:dyDescent="0.2">
      <c r="A12">
        <v>2007</v>
      </c>
      <c r="B12">
        <v>1</v>
      </c>
      <c r="D12" t="s">
        <v>10</v>
      </c>
      <c r="E12" t="s">
        <v>11</v>
      </c>
      <c r="F12">
        <v>6</v>
      </c>
      <c r="G12" t="s">
        <v>136</v>
      </c>
      <c r="H12" t="s">
        <v>12</v>
      </c>
      <c r="I12" t="s">
        <v>176</v>
      </c>
      <c r="J12" t="s">
        <v>13</v>
      </c>
      <c r="K12" t="s">
        <v>17</v>
      </c>
      <c r="L12" t="s">
        <v>19</v>
      </c>
      <c r="M12">
        <v>3</v>
      </c>
      <c r="N12">
        <v>2.5</v>
      </c>
      <c r="Q12" s="3">
        <v>1.9300000000000001E-2</v>
      </c>
      <c r="R12" s="3">
        <v>2.96</v>
      </c>
      <c r="S12">
        <f t="shared" si="1"/>
        <v>0.29070984172599634</v>
      </c>
      <c r="T12">
        <f t="shared" si="0"/>
        <v>0.87212952517798903</v>
      </c>
    </row>
    <row r="13" spans="1:20" x14ac:dyDescent="0.2">
      <c r="A13">
        <v>2007</v>
      </c>
      <c r="B13">
        <v>1</v>
      </c>
      <c r="D13" t="s">
        <v>10</v>
      </c>
      <c r="E13" t="s">
        <v>11</v>
      </c>
      <c r="F13">
        <v>6</v>
      </c>
      <c r="G13" t="s">
        <v>136</v>
      </c>
      <c r="H13" t="s">
        <v>12</v>
      </c>
      <c r="I13" t="s">
        <v>176</v>
      </c>
      <c r="J13" t="s">
        <v>26</v>
      </c>
      <c r="K13" t="s">
        <v>118</v>
      </c>
      <c r="L13" t="s">
        <v>27</v>
      </c>
      <c r="M13">
        <v>12</v>
      </c>
      <c r="N13">
        <v>2.5</v>
      </c>
      <c r="Q13" s="3">
        <v>1.5900000000000001E-2</v>
      </c>
      <c r="R13" s="3">
        <v>2.9718</v>
      </c>
      <c r="S13">
        <f t="shared" si="1"/>
        <v>0.24210025233267859</v>
      </c>
      <c r="T13">
        <f t="shared" si="0"/>
        <v>2.905203027992143</v>
      </c>
    </row>
    <row r="14" spans="1:20" x14ac:dyDescent="0.2">
      <c r="A14">
        <v>2007</v>
      </c>
      <c r="B14">
        <v>1</v>
      </c>
      <c r="D14" t="s">
        <v>10</v>
      </c>
      <c r="E14" t="s">
        <v>11</v>
      </c>
      <c r="F14">
        <v>6</v>
      </c>
      <c r="G14" t="s">
        <v>136</v>
      </c>
      <c r="H14" t="s">
        <v>12</v>
      </c>
      <c r="I14" t="s">
        <v>176</v>
      </c>
      <c r="J14" t="s">
        <v>23</v>
      </c>
      <c r="K14" t="s">
        <v>33</v>
      </c>
      <c r="L14" t="s">
        <v>34</v>
      </c>
      <c r="M14">
        <v>4</v>
      </c>
      <c r="N14">
        <v>2.5</v>
      </c>
      <c r="Q14" s="2">
        <v>8.8999999999999999E-3</v>
      </c>
      <c r="R14" s="5">
        <v>3</v>
      </c>
      <c r="S14">
        <f t="shared" si="1"/>
        <v>0.13906250000000001</v>
      </c>
      <c r="T14">
        <f t="shared" si="0"/>
        <v>0.55625000000000002</v>
      </c>
    </row>
    <row r="15" spans="1:20" x14ac:dyDescent="0.2">
      <c r="A15">
        <v>2007</v>
      </c>
      <c r="B15">
        <v>2</v>
      </c>
      <c r="D15" t="s">
        <v>10</v>
      </c>
      <c r="E15" t="s">
        <v>11</v>
      </c>
      <c r="F15">
        <v>6</v>
      </c>
      <c r="G15" t="s">
        <v>136</v>
      </c>
      <c r="H15" t="s">
        <v>12</v>
      </c>
      <c r="I15" t="s">
        <v>176</v>
      </c>
      <c r="J15" t="s">
        <v>44</v>
      </c>
      <c r="K15" t="s">
        <v>21</v>
      </c>
      <c r="L15" t="s">
        <v>22</v>
      </c>
      <c r="M15">
        <v>2</v>
      </c>
      <c r="N15">
        <v>25</v>
      </c>
      <c r="Q15" s="3">
        <v>1.14E-2</v>
      </c>
      <c r="R15" s="6">
        <v>3.1280000000000001</v>
      </c>
      <c r="S15">
        <f t="shared" si="1"/>
        <v>268.94359042953022</v>
      </c>
      <c r="T15">
        <f t="shared" si="0"/>
        <v>537.88718085906044</v>
      </c>
    </row>
    <row r="16" spans="1:20" x14ac:dyDescent="0.2">
      <c r="A16">
        <v>2007</v>
      </c>
      <c r="B16">
        <v>2</v>
      </c>
      <c r="D16" t="s">
        <v>10</v>
      </c>
      <c r="E16" t="s">
        <v>11</v>
      </c>
      <c r="F16">
        <v>6</v>
      </c>
      <c r="G16" t="s">
        <v>136</v>
      </c>
      <c r="H16" t="s">
        <v>12</v>
      </c>
      <c r="I16" t="s">
        <v>176</v>
      </c>
      <c r="J16" t="s">
        <v>23</v>
      </c>
      <c r="K16" t="s">
        <v>31</v>
      </c>
      <c r="L16" t="s">
        <v>32</v>
      </c>
      <c r="M16">
        <v>1</v>
      </c>
      <c r="N16">
        <v>25</v>
      </c>
      <c r="Q16" s="3">
        <v>7.9000000000000008E-3</v>
      </c>
      <c r="R16" s="3">
        <v>3.0760000000000001</v>
      </c>
      <c r="S16">
        <f t="shared" si="1"/>
        <v>157.64875958225977</v>
      </c>
      <c r="T16">
        <f t="shared" si="0"/>
        <v>157.64875958225977</v>
      </c>
    </row>
    <row r="17" spans="1:20" x14ac:dyDescent="0.2">
      <c r="A17">
        <v>2007</v>
      </c>
      <c r="B17">
        <v>2</v>
      </c>
      <c r="D17" t="s">
        <v>10</v>
      </c>
      <c r="E17" t="s">
        <v>11</v>
      </c>
      <c r="F17">
        <v>6</v>
      </c>
      <c r="G17" t="s">
        <v>136</v>
      </c>
      <c r="H17" t="s">
        <v>12</v>
      </c>
      <c r="I17" t="s">
        <v>176</v>
      </c>
      <c r="J17" t="s">
        <v>16</v>
      </c>
      <c r="K17" t="s">
        <v>17</v>
      </c>
      <c r="L17" t="s">
        <v>18</v>
      </c>
      <c r="M17">
        <v>2</v>
      </c>
      <c r="N17">
        <v>15</v>
      </c>
      <c r="Q17" s="3">
        <v>2.2700000000000001E-2</v>
      </c>
      <c r="R17" s="3">
        <v>3.12</v>
      </c>
      <c r="S17">
        <f t="shared" si="1"/>
        <v>106.03044532761471</v>
      </c>
      <c r="T17">
        <f t="shared" si="0"/>
        <v>212.06089065522943</v>
      </c>
    </row>
    <row r="18" spans="1:20" x14ac:dyDescent="0.2">
      <c r="A18">
        <v>2007</v>
      </c>
      <c r="B18">
        <v>2</v>
      </c>
      <c r="D18" t="s">
        <v>10</v>
      </c>
      <c r="E18" t="s">
        <v>11</v>
      </c>
      <c r="F18">
        <v>6</v>
      </c>
      <c r="G18" t="s">
        <v>136</v>
      </c>
      <c r="H18" t="s">
        <v>12</v>
      </c>
      <c r="I18" t="s">
        <v>176</v>
      </c>
      <c r="J18" t="s">
        <v>13</v>
      </c>
      <c r="K18" t="s">
        <v>17</v>
      </c>
      <c r="L18" t="s">
        <v>127</v>
      </c>
      <c r="M18">
        <v>1</v>
      </c>
      <c r="N18">
        <v>15</v>
      </c>
      <c r="Q18" s="3">
        <v>2.3900000000000001E-2</v>
      </c>
      <c r="R18" s="6">
        <v>3.0819999999999999</v>
      </c>
      <c r="S18">
        <f t="shared" si="1"/>
        <v>100.71894345437795</v>
      </c>
      <c r="T18">
        <f t="shared" si="0"/>
        <v>100.71894345437795</v>
      </c>
    </row>
    <row r="19" spans="1:20" x14ac:dyDescent="0.2">
      <c r="A19">
        <v>2007</v>
      </c>
      <c r="B19">
        <v>2</v>
      </c>
      <c r="D19" t="s">
        <v>10</v>
      </c>
      <c r="E19" t="s">
        <v>11</v>
      </c>
      <c r="F19">
        <v>6</v>
      </c>
      <c r="G19" t="s">
        <v>136</v>
      </c>
      <c r="H19" t="s">
        <v>12</v>
      </c>
      <c r="I19" t="s">
        <v>176</v>
      </c>
      <c r="J19" t="s">
        <v>16</v>
      </c>
      <c r="K19" t="s">
        <v>28</v>
      </c>
      <c r="L19" t="s">
        <v>29</v>
      </c>
      <c r="M19">
        <v>21</v>
      </c>
      <c r="N19">
        <v>15</v>
      </c>
      <c r="P19">
        <f>N19/1.14172</f>
        <v>13.138072382020109</v>
      </c>
      <c r="Q19">
        <v>5.7999999999999996E-3</v>
      </c>
      <c r="R19" s="4">
        <v>3.5539999999999998</v>
      </c>
      <c r="S19">
        <f>Q19*(P19^R19)</f>
        <v>54.788508570307343</v>
      </c>
      <c r="T19">
        <f t="shared" si="0"/>
        <v>1150.5586799764542</v>
      </c>
    </row>
    <row r="20" spans="1:20" x14ac:dyDescent="0.2">
      <c r="A20">
        <v>2007</v>
      </c>
      <c r="B20">
        <v>2</v>
      </c>
      <c r="D20" t="s">
        <v>10</v>
      </c>
      <c r="E20" t="s">
        <v>11</v>
      </c>
      <c r="F20">
        <v>6</v>
      </c>
      <c r="G20" t="s">
        <v>136</v>
      </c>
      <c r="H20" t="s">
        <v>12</v>
      </c>
      <c r="I20" t="s">
        <v>176</v>
      </c>
      <c r="J20" t="s">
        <v>44</v>
      </c>
      <c r="K20" t="s">
        <v>21</v>
      </c>
      <c r="L20" t="s">
        <v>22</v>
      </c>
      <c r="M20">
        <v>1</v>
      </c>
      <c r="N20">
        <v>15</v>
      </c>
      <c r="Q20" s="3">
        <v>1.14E-2</v>
      </c>
      <c r="R20" s="6">
        <v>3.1280000000000001</v>
      </c>
      <c r="S20">
        <f t="shared" ref="S20:S27" si="2">Q20*(N20^R20)</f>
        <v>54.414959423729201</v>
      </c>
      <c r="T20">
        <f t="shared" si="0"/>
        <v>54.414959423729201</v>
      </c>
    </row>
    <row r="21" spans="1:20" x14ac:dyDescent="0.2">
      <c r="A21">
        <v>2007</v>
      </c>
      <c r="B21">
        <v>2</v>
      </c>
      <c r="D21" t="s">
        <v>10</v>
      </c>
      <c r="E21" t="s">
        <v>11</v>
      </c>
      <c r="F21">
        <v>6</v>
      </c>
      <c r="G21" t="s">
        <v>136</v>
      </c>
      <c r="H21" t="s">
        <v>12</v>
      </c>
      <c r="I21" t="s">
        <v>176</v>
      </c>
      <c r="J21" t="s">
        <v>26</v>
      </c>
      <c r="K21" t="s">
        <v>118</v>
      </c>
      <c r="L21" t="s">
        <v>27</v>
      </c>
      <c r="M21">
        <v>6</v>
      </c>
      <c r="N21">
        <v>7.5</v>
      </c>
      <c r="Q21" s="3">
        <v>1.5900000000000001E-2</v>
      </c>
      <c r="R21" s="3">
        <v>2.9718</v>
      </c>
      <c r="S21">
        <f t="shared" si="2"/>
        <v>6.3372988368370082</v>
      </c>
      <c r="T21">
        <f t="shared" si="0"/>
        <v>38.023793021022051</v>
      </c>
    </row>
    <row r="22" spans="1:20" x14ac:dyDescent="0.2">
      <c r="A22">
        <v>2007</v>
      </c>
      <c r="B22">
        <v>2</v>
      </c>
      <c r="D22" t="s">
        <v>10</v>
      </c>
      <c r="E22" t="s">
        <v>11</v>
      </c>
      <c r="F22">
        <v>6</v>
      </c>
      <c r="G22" t="s">
        <v>136</v>
      </c>
      <c r="H22" t="s">
        <v>12</v>
      </c>
      <c r="I22" t="s">
        <v>176</v>
      </c>
      <c r="J22" t="s">
        <v>13</v>
      </c>
      <c r="K22" t="s">
        <v>194</v>
      </c>
      <c r="L22" t="s">
        <v>35</v>
      </c>
      <c r="M22">
        <v>1</v>
      </c>
      <c r="N22">
        <v>7.5</v>
      </c>
      <c r="Q22">
        <v>3.2399999999999998E-2</v>
      </c>
      <c r="R22" s="37">
        <v>2.379</v>
      </c>
      <c r="S22">
        <f t="shared" si="2"/>
        <v>3.9112516180267258</v>
      </c>
      <c r="T22">
        <f t="shared" si="0"/>
        <v>3.9112516180267258</v>
      </c>
    </row>
    <row r="23" spans="1:20" x14ac:dyDescent="0.2">
      <c r="A23">
        <v>2007</v>
      </c>
      <c r="B23">
        <v>2</v>
      </c>
      <c r="D23" t="s">
        <v>10</v>
      </c>
      <c r="E23" t="s">
        <v>11</v>
      </c>
      <c r="F23">
        <v>6</v>
      </c>
      <c r="G23" t="s">
        <v>136</v>
      </c>
      <c r="H23" t="s">
        <v>12</v>
      </c>
      <c r="I23" t="s">
        <v>176</v>
      </c>
      <c r="J23" t="s">
        <v>26</v>
      </c>
      <c r="K23" t="s">
        <v>118</v>
      </c>
      <c r="L23" t="s">
        <v>27</v>
      </c>
      <c r="M23">
        <v>14</v>
      </c>
      <c r="N23">
        <v>2.5</v>
      </c>
      <c r="Q23" s="3">
        <v>1.5900000000000001E-2</v>
      </c>
      <c r="R23" s="3">
        <v>2.9718</v>
      </c>
      <c r="S23">
        <f t="shared" si="2"/>
        <v>0.24210025233267859</v>
      </c>
      <c r="T23">
        <f t="shared" si="0"/>
        <v>3.3894035326575005</v>
      </c>
    </row>
    <row r="24" spans="1:20" x14ac:dyDescent="0.2">
      <c r="A24">
        <v>2007</v>
      </c>
      <c r="B24">
        <v>2</v>
      </c>
      <c r="D24" t="s">
        <v>10</v>
      </c>
      <c r="E24" t="s">
        <v>11</v>
      </c>
      <c r="F24">
        <v>6</v>
      </c>
      <c r="G24" t="s">
        <v>136</v>
      </c>
      <c r="H24" t="s">
        <v>12</v>
      </c>
      <c r="I24" t="s">
        <v>176</v>
      </c>
      <c r="J24" t="s">
        <v>23</v>
      </c>
      <c r="K24" t="s">
        <v>33</v>
      </c>
      <c r="L24" t="s">
        <v>34</v>
      </c>
      <c r="M24">
        <v>8</v>
      </c>
      <c r="N24">
        <v>2.5</v>
      </c>
      <c r="Q24" s="2">
        <v>8.8999999999999999E-3</v>
      </c>
      <c r="R24" s="5">
        <v>3</v>
      </c>
      <c r="S24">
        <f t="shared" si="2"/>
        <v>0.13906250000000001</v>
      </c>
      <c r="T24">
        <f t="shared" si="0"/>
        <v>1.1125</v>
      </c>
    </row>
    <row r="25" spans="1:20" x14ac:dyDescent="0.2">
      <c r="A25">
        <v>2007</v>
      </c>
      <c r="B25">
        <v>3</v>
      </c>
      <c r="D25" t="s">
        <v>10</v>
      </c>
      <c r="E25" t="s">
        <v>11</v>
      </c>
      <c r="F25">
        <v>7</v>
      </c>
      <c r="G25" t="s">
        <v>136</v>
      </c>
      <c r="H25" t="s">
        <v>36</v>
      </c>
      <c r="I25" t="s">
        <v>177</v>
      </c>
      <c r="J25" t="s">
        <v>44</v>
      </c>
      <c r="K25" t="s">
        <v>21</v>
      </c>
      <c r="L25" t="s">
        <v>22</v>
      </c>
      <c r="M25">
        <v>1</v>
      </c>
      <c r="N25">
        <v>35</v>
      </c>
      <c r="Q25" s="3">
        <v>1.14E-2</v>
      </c>
      <c r="R25" s="6">
        <v>3.1280000000000001</v>
      </c>
      <c r="S25">
        <f t="shared" si="2"/>
        <v>770.45928631241588</v>
      </c>
      <c r="T25">
        <f t="shared" si="0"/>
        <v>770.45928631241588</v>
      </c>
    </row>
    <row r="26" spans="1:20" x14ac:dyDescent="0.2">
      <c r="A26">
        <v>2007</v>
      </c>
      <c r="B26">
        <v>3</v>
      </c>
      <c r="D26" t="s">
        <v>10</v>
      </c>
      <c r="E26" t="s">
        <v>11</v>
      </c>
      <c r="F26">
        <v>7</v>
      </c>
      <c r="G26" t="s">
        <v>136</v>
      </c>
      <c r="H26" t="s">
        <v>36</v>
      </c>
      <c r="I26" t="s">
        <v>177</v>
      </c>
      <c r="J26" t="s">
        <v>13</v>
      </c>
      <c r="K26" t="s">
        <v>14</v>
      </c>
      <c r="L26" t="s">
        <v>42</v>
      </c>
      <c r="M26">
        <v>3</v>
      </c>
      <c r="N26">
        <v>25</v>
      </c>
      <c r="Q26" s="3">
        <v>4.2200000000000001E-2</v>
      </c>
      <c r="R26" s="3">
        <v>2.835</v>
      </c>
      <c r="S26">
        <f t="shared" si="2"/>
        <v>387.67908836882333</v>
      </c>
      <c r="T26">
        <f t="shared" si="0"/>
        <v>1163.0372651064699</v>
      </c>
    </row>
    <row r="27" spans="1:20" x14ac:dyDescent="0.2">
      <c r="A27">
        <v>2007</v>
      </c>
      <c r="B27">
        <v>3</v>
      </c>
      <c r="D27" t="s">
        <v>10</v>
      </c>
      <c r="E27" t="s">
        <v>11</v>
      </c>
      <c r="F27">
        <v>7</v>
      </c>
      <c r="G27" t="s">
        <v>136</v>
      </c>
      <c r="H27" t="s">
        <v>36</v>
      </c>
      <c r="I27" t="s">
        <v>177</v>
      </c>
      <c r="J27" t="s">
        <v>13</v>
      </c>
      <c r="K27" t="s">
        <v>14</v>
      </c>
      <c r="L27" t="s">
        <v>15</v>
      </c>
      <c r="M27">
        <v>4</v>
      </c>
      <c r="N27">
        <v>25</v>
      </c>
      <c r="Q27" s="3">
        <v>2.3599999999999999E-2</v>
      </c>
      <c r="R27" s="3">
        <v>2.9750000000000001</v>
      </c>
      <c r="S27">
        <f t="shared" si="2"/>
        <v>340.23855775527943</v>
      </c>
      <c r="T27">
        <f t="shared" si="0"/>
        <v>1360.9542310211177</v>
      </c>
    </row>
    <row r="28" spans="1:20" x14ac:dyDescent="0.2">
      <c r="A28">
        <v>2007</v>
      </c>
      <c r="B28">
        <v>3</v>
      </c>
      <c r="D28" t="s">
        <v>10</v>
      </c>
      <c r="E28" t="s">
        <v>11</v>
      </c>
      <c r="F28">
        <v>7</v>
      </c>
      <c r="G28" t="s">
        <v>136</v>
      </c>
      <c r="H28" t="s">
        <v>36</v>
      </c>
      <c r="I28" t="s">
        <v>177</v>
      </c>
      <c r="J28" t="s">
        <v>16</v>
      </c>
      <c r="K28" t="s">
        <v>28</v>
      </c>
      <c r="L28" t="s">
        <v>29</v>
      </c>
      <c r="M28">
        <v>11</v>
      </c>
      <c r="N28">
        <v>25</v>
      </c>
      <c r="P28">
        <f>N28/1.14172</f>
        <v>21.89678730336685</v>
      </c>
      <c r="Q28">
        <v>5.7999999999999996E-3</v>
      </c>
      <c r="R28" s="4">
        <v>3.5539999999999998</v>
      </c>
      <c r="S28">
        <f>Q28*(P28^R28)</f>
        <v>336.62001464584171</v>
      </c>
      <c r="T28">
        <f t="shared" si="0"/>
        <v>3702.8201611042587</v>
      </c>
    </row>
    <row r="29" spans="1:20" x14ac:dyDescent="0.2">
      <c r="A29">
        <v>2007</v>
      </c>
      <c r="B29">
        <v>3</v>
      </c>
      <c r="D29" t="s">
        <v>10</v>
      </c>
      <c r="E29" t="s">
        <v>11</v>
      </c>
      <c r="F29">
        <v>7</v>
      </c>
      <c r="G29" t="s">
        <v>136</v>
      </c>
      <c r="H29" t="s">
        <v>36</v>
      </c>
      <c r="I29" t="s">
        <v>177</v>
      </c>
      <c r="J29" t="s">
        <v>44</v>
      </c>
      <c r="K29" t="s">
        <v>21</v>
      </c>
      <c r="L29" t="s">
        <v>22</v>
      </c>
      <c r="M29">
        <v>2</v>
      </c>
      <c r="N29">
        <v>25</v>
      </c>
      <c r="Q29" s="3">
        <v>1.14E-2</v>
      </c>
      <c r="R29" s="6">
        <v>3.1280000000000001</v>
      </c>
      <c r="S29">
        <f t="shared" ref="S29:S44" si="3">Q29*(N29^R29)</f>
        <v>268.94359042953022</v>
      </c>
      <c r="T29">
        <f t="shared" si="0"/>
        <v>537.88718085906044</v>
      </c>
    </row>
    <row r="30" spans="1:20" x14ac:dyDescent="0.2">
      <c r="A30">
        <v>2007</v>
      </c>
      <c r="B30">
        <v>3</v>
      </c>
      <c r="D30" t="s">
        <v>10</v>
      </c>
      <c r="E30" t="s">
        <v>11</v>
      </c>
      <c r="F30">
        <v>7</v>
      </c>
      <c r="G30" t="s">
        <v>136</v>
      </c>
      <c r="H30" t="s">
        <v>36</v>
      </c>
      <c r="I30" t="s">
        <v>177</v>
      </c>
      <c r="J30" t="s">
        <v>23</v>
      </c>
      <c r="K30" t="s">
        <v>38</v>
      </c>
      <c r="L30" t="s">
        <v>39</v>
      </c>
      <c r="M30">
        <v>1</v>
      </c>
      <c r="N30">
        <v>25</v>
      </c>
      <c r="Q30" s="36">
        <v>0.17499999999999999</v>
      </c>
      <c r="R30" s="3">
        <v>2.2629999999999999</v>
      </c>
      <c r="S30">
        <f t="shared" si="3"/>
        <v>255.02120195358899</v>
      </c>
      <c r="T30">
        <f t="shared" si="0"/>
        <v>255.02120195358899</v>
      </c>
    </row>
    <row r="31" spans="1:20" x14ac:dyDescent="0.2">
      <c r="A31">
        <v>2007</v>
      </c>
      <c r="B31">
        <v>3</v>
      </c>
      <c r="D31" t="s">
        <v>10</v>
      </c>
      <c r="E31" t="s">
        <v>11</v>
      </c>
      <c r="F31">
        <v>7</v>
      </c>
      <c r="G31" t="s">
        <v>136</v>
      </c>
      <c r="H31" t="s">
        <v>36</v>
      </c>
      <c r="I31" t="s">
        <v>177</v>
      </c>
      <c r="J31" t="s">
        <v>23</v>
      </c>
      <c r="K31" t="s">
        <v>118</v>
      </c>
      <c r="L31" t="s">
        <v>37</v>
      </c>
      <c r="M31">
        <v>3</v>
      </c>
      <c r="N31">
        <v>25</v>
      </c>
      <c r="Q31" s="3">
        <v>1.26E-2</v>
      </c>
      <c r="R31" s="3">
        <v>3.0672999999999999</v>
      </c>
      <c r="S31">
        <f t="shared" si="3"/>
        <v>244.49609871054292</v>
      </c>
      <c r="T31">
        <f t="shared" si="0"/>
        <v>733.48829613162877</v>
      </c>
    </row>
    <row r="32" spans="1:20" x14ac:dyDescent="0.2">
      <c r="A32">
        <v>2007</v>
      </c>
      <c r="B32">
        <v>3</v>
      </c>
      <c r="D32" t="s">
        <v>10</v>
      </c>
      <c r="E32" t="s">
        <v>11</v>
      </c>
      <c r="F32">
        <v>7</v>
      </c>
      <c r="G32" t="s">
        <v>136</v>
      </c>
      <c r="H32" t="s">
        <v>36</v>
      </c>
      <c r="I32" t="s">
        <v>177</v>
      </c>
      <c r="J32" t="s">
        <v>23</v>
      </c>
      <c r="K32" t="s">
        <v>31</v>
      </c>
      <c r="L32" t="s">
        <v>32</v>
      </c>
      <c r="M32">
        <v>1</v>
      </c>
      <c r="N32">
        <v>25</v>
      </c>
      <c r="Q32" s="3">
        <v>7.9000000000000008E-3</v>
      </c>
      <c r="R32" s="3">
        <v>3.0760000000000001</v>
      </c>
      <c r="S32">
        <f t="shared" si="3"/>
        <v>157.64875958225977</v>
      </c>
      <c r="T32">
        <f t="shared" si="0"/>
        <v>157.64875958225977</v>
      </c>
    </row>
    <row r="33" spans="1:20" x14ac:dyDescent="0.2">
      <c r="A33">
        <v>2007</v>
      </c>
      <c r="B33">
        <v>3</v>
      </c>
      <c r="D33" t="s">
        <v>10</v>
      </c>
      <c r="E33" t="s">
        <v>11</v>
      </c>
      <c r="F33">
        <v>7</v>
      </c>
      <c r="G33" t="s">
        <v>136</v>
      </c>
      <c r="H33" t="s">
        <v>36</v>
      </c>
      <c r="I33" t="s">
        <v>177</v>
      </c>
      <c r="J33" t="s">
        <v>16</v>
      </c>
      <c r="K33" t="s">
        <v>17</v>
      </c>
      <c r="L33" t="s">
        <v>18</v>
      </c>
      <c r="M33">
        <v>2</v>
      </c>
      <c r="N33">
        <v>15</v>
      </c>
      <c r="Q33" s="3">
        <v>2.2700000000000001E-2</v>
      </c>
      <c r="R33" s="3">
        <v>3.12</v>
      </c>
      <c r="S33">
        <f t="shared" si="3"/>
        <v>106.03044532761471</v>
      </c>
      <c r="T33">
        <f t="shared" si="0"/>
        <v>212.06089065522943</v>
      </c>
    </row>
    <row r="34" spans="1:20" x14ac:dyDescent="0.2">
      <c r="A34">
        <v>2007</v>
      </c>
      <c r="B34">
        <v>3</v>
      </c>
      <c r="D34" t="s">
        <v>10</v>
      </c>
      <c r="E34" t="s">
        <v>11</v>
      </c>
      <c r="F34">
        <v>7</v>
      </c>
      <c r="G34" t="s">
        <v>136</v>
      </c>
      <c r="H34" t="s">
        <v>36</v>
      </c>
      <c r="I34" t="s">
        <v>177</v>
      </c>
      <c r="J34" t="s">
        <v>13</v>
      </c>
      <c r="K34" t="s">
        <v>14</v>
      </c>
      <c r="L34" t="s">
        <v>15</v>
      </c>
      <c r="M34">
        <v>1</v>
      </c>
      <c r="N34">
        <v>15</v>
      </c>
      <c r="Q34" s="3">
        <v>2.3599999999999999E-2</v>
      </c>
      <c r="R34" s="3">
        <v>2.9750000000000001</v>
      </c>
      <c r="S34">
        <f t="shared" si="3"/>
        <v>74.436080804008085</v>
      </c>
      <c r="T34">
        <f t="shared" si="0"/>
        <v>74.436080804008085</v>
      </c>
    </row>
    <row r="35" spans="1:20" x14ac:dyDescent="0.2">
      <c r="A35">
        <v>2007</v>
      </c>
      <c r="B35">
        <v>3</v>
      </c>
      <c r="D35" t="s">
        <v>10</v>
      </c>
      <c r="E35" t="s">
        <v>11</v>
      </c>
      <c r="F35">
        <v>7</v>
      </c>
      <c r="G35" t="s">
        <v>136</v>
      </c>
      <c r="H35" t="s">
        <v>36</v>
      </c>
      <c r="I35" t="s">
        <v>177</v>
      </c>
      <c r="J35" t="s">
        <v>44</v>
      </c>
      <c r="K35" t="s">
        <v>21</v>
      </c>
      <c r="L35" t="s">
        <v>22</v>
      </c>
      <c r="M35">
        <v>1</v>
      </c>
      <c r="N35">
        <v>15</v>
      </c>
      <c r="Q35" s="3">
        <v>1.14E-2</v>
      </c>
      <c r="R35" s="6">
        <v>3.1280000000000001</v>
      </c>
      <c r="S35">
        <f t="shared" si="3"/>
        <v>54.414959423729201</v>
      </c>
      <c r="T35">
        <f t="shared" si="0"/>
        <v>54.414959423729201</v>
      </c>
    </row>
    <row r="36" spans="1:20" x14ac:dyDescent="0.2">
      <c r="A36">
        <v>2007</v>
      </c>
      <c r="B36">
        <v>3</v>
      </c>
      <c r="D36" t="s">
        <v>10</v>
      </c>
      <c r="E36" t="s">
        <v>11</v>
      </c>
      <c r="F36">
        <v>7</v>
      </c>
      <c r="G36" t="s">
        <v>136</v>
      </c>
      <c r="H36" t="s">
        <v>36</v>
      </c>
      <c r="I36" t="s">
        <v>177</v>
      </c>
      <c r="J36" t="s">
        <v>23</v>
      </c>
      <c r="K36" t="s">
        <v>40</v>
      </c>
      <c r="L36" t="s">
        <v>41</v>
      </c>
      <c r="M36">
        <v>1</v>
      </c>
      <c r="N36">
        <v>7.5</v>
      </c>
      <c r="Q36" s="3">
        <v>2.9000000000000001E-2</v>
      </c>
      <c r="R36" s="3">
        <v>2.98</v>
      </c>
      <c r="S36">
        <f t="shared" si="3"/>
        <v>11.751155218438655</v>
      </c>
      <c r="T36">
        <f t="shared" si="0"/>
        <v>11.751155218438655</v>
      </c>
    </row>
    <row r="37" spans="1:20" x14ac:dyDescent="0.2">
      <c r="A37">
        <v>2007</v>
      </c>
      <c r="B37">
        <v>3</v>
      </c>
      <c r="D37" t="s">
        <v>10</v>
      </c>
      <c r="E37" t="s">
        <v>11</v>
      </c>
      <c r="F37">
        <v>7</v>
      </c>
      <c r="G37" t="s">
        <v>136</v>
      </c>
      <c r="H37" t="s">
        <v>36</v>
      </c>
      <c r="I37" t="s">
        <v>177</v>
      </c>
      <c r="J37" t="s">
        <v>16</v>
      </c>
      <c r="K37" t="s">
        <v>17</v>
      </c>
      <c r="L37" t="s">
        <v>18</v>
      </c>
      <c r="M37">
        <v>3</v>
      </c>
      <c r="N37">
        <v>7.5</v>
      </c>
      <c r="Q37" s="3">
        <v>2.46E-2</v>
      </c>
      <c r="R37" s="3">
        <v>2.85</v>
      </c>
      <c r="S37">
        <f t="shared" si="3"/>
        <v>7.671136449313793</v>
      </c>
      <c r="T37">
        <f t="shared" si="0"/>
        <v>23.01340934794138</v>
      </c>
    </row>
    <row r="38" spans="1:20" x14ac:dyDescent="0.2">
      <c r="A38">
        <v>2007</v>
      </c>
      <c r="B38">
        <v>3</v>
      </c>
      <c r="D38" t="s">
        <v>10</v>
      </c>
      <c r="E38" t="s">
        <v>11</v>
      </c>
      <c r="F38">
        <v>7</v>
      </c>
      <c r="G38" t="s">
        <v>136</v>
      </c>
      <c r="H38" t="s">
        <v>36</v>
      </c>
      <c r="I38" t="s">
        <v>177</v>
      </c>
      <c r="J38" t="s">
        <v>13</v>
      </c>
      <c r="K38" t="s">
        <v>17</v>
      </c>
      <c r="L38" t="s">
        <v>19</v>
      </c>
      <c r="M38">
        <v>1</v>
      </c>
      <c r="N38">
        <v>7.5</v>
      </c>
      <c r="Q38" s="3">
        <v>1.9300000000000001E-2</v>
      </c>
      <c r="R38" s="3">
        <v>2.96</v>
      </c>
      <c r="S38">
        <f t="shared" si="3"/>
        <v>7.5117071566069322</v>
      </c>
      <c r="T38">
        <f t="shared" si="0"/>
        <v>7.5117071566069322</v>
      </c>
    </row>
    <row r="39" spans="1:20" x14ac:dyDescent="0.2">
      <c r="A39">
        <v>2007</v>
      </c>
      <c r="B39">
        <v>3</v>
      </c>
      <c r="D39" t="s">
        <v>10</v>
      </c>
      <c r="E39" t="s">
        <v>11</v>
      </c>
      <c r="F39">
        <v>7</v>
      </c>
      <c r="G39" t="s">
        <v>136</v>
      </c>
      <c r="H39" t="s">
        <v>36</v>
      </c>
      <c r="I39" t="s">
        <v>177</v>
      </c>
      <c r="J39" t="s">
        <v>26</v>
      </c>
      <c r="K39" t="s">
        <v>118</v>
      </c>
      <c r="L39" t="s">
        <v>27</v>
      </c>
      <c r="M39">
        <v>2</v>
      </c>
      <c r="N39">
        <v>7.5</v>
      </c>
      <c r="Q39" s="3">
        <v>1.5900000000000001E-2</v>
      </c>
      <c r="R39" s="3">
        <v>2.9718</v>
      </c>
      <c r="S39">
        <f t="shared" si="3"/>
        <v>6.3372988368370082</v>
      </c>
      <c r="T39">
        <f t="shared" si="0"/>
        <v>12.674597673674016</v>
      </c>
    </row>
    <row r="40" spans="1:20" x14ac:dyDescent="0.2">
      <c r="A40">
        <v>2007</v>
      </c>
      <c r="B40">
        <v>3</v>
      </c>
      <c r="D40" t="s">
        <v>10</v>
      </c>
      <c r="E40" t="s">
        <v>11</v>
      </c>
      <c r="F40">
        <v>7</v>
      </c>
      <c r="G40" t="s">
        <v>136</v>
      </c>
      <c r="H40" t="s">
        <v>36</v>
      </c>
      <c r="I40" t="s">
        <v>177</v>
      </c>
      <c r="J40" t="s">
        <v>23</v>
      </c>
      <c r="K40" t="s">
        <v>118</v>
      </c>
      <c r="L40" t="s">
        <v>30</v>
      </c>
      <c r="M40">
        <v>2</v>
      </c>
      <c r="N40">
        <v>7.5</v>
      </c>
      <c r="Q40" s="2">
        <v>9.2800000000000001E-3</v>
      </c>
      <c r="R40" s="5">
        <v>3.07</v>
      </c>
      <c r="S40">
        <f t="shared" si="3"/>
        <v>4.5080222907771104</v>
      </c>
      <c r="T40">
        <f t="shared" si="0"/>
        <v>9.0160445815542207</v>
      </c>
    </row>
    <row r="41" spans="1:20" x14ac:dyDescent="0.2">
      <c r="A41">
        <v>2007</v>
      </c>
      <c r="B41">
        <v>3</v>
      </c>
      <c r="D41" t="s">
        <v>10</v>
      </c>
      <c r="E41" t="s">
        <v>11</v>
      </c>
      <c r="F41">
        <v>7</v>
      </c>
      <c r="G41" t="s">
        <v>136</v>
      </c>
      <c r="H41" t="s">
        <v>36</v>
      </c>
      <c r="I41" t="s">
        <v>177</v>
      </c>
      <c r="J41" t="s">
        <v>26</v>
      </c>
      <c r="K41" t="s">
        <v>118</v>
      </c>
      <c r="L41" t="s">
        <v>27</v>
      </c>
      <c r="M41">
        <v>5</v>
      </c>
      <c r="N41">
        <v>2.5</v>
      </c>
      <c r="Q41" s="3">
        <v>1.5900000000000001E-2</v>
      </c>
      <c r="R41" s="3">
        <v>2.9718</v>
      </c>
      <c r="S41">
        <f t="shared" si="3"/>
        <v>0.24210025233267859</v>
      </c>
      <c r="T41">
        <f t="shared" si="0"/>
        <v>1.210501261663393</v>
      </c>
    </row>
    <row r="42" spans="1:20" x14ac:dyDescent="0.2">
      <c r="A42">
        <v>2007</v>
      </c>
      <c r="B42">
        <v>3</v>
      </c>
      <c r="D42" t="s">
        <v>10</v>
      </c>
      <c r="E42" t="s">
        <v>11</v>
      </c>
      <c r="F42">
        <v>7</v>
      </c>
      <c r="G42" t="s">
        <v>136</v>
      </c>
      <c r="H42" t="s">
        <v>36</v>
      </c>
      <c r="I42" t="s">
        <v>177</v>
      </c>
      <c r="J42" t="s">
        <v>23</v>
      </c>
      <c r="K42" t="s">
        <v>33</v>
      </c>
      <c r="L42" t="s">
        <v>34</v>
      </c>
      <c r="M42">
        <v>5</v>
      </c>
      <c r="N42">
        <v>2.5</v>
      </c>
      <c r="Q42" s="2">
        <v>8.8999999999999999E-3</v>
      </c>
      <c r="R42" s="5">
        <v>3</v>
      </c>
      <c r="S42">
        <f t="shared" si="3"/>
        <v>0.13906250000000001</v>
      </c>
      <c r="T42">
        <f t="shared" si="0"/>
        <v>0.6953125</v>
      </c>
    </row>
    <row r="43" spans="1:20" x14ac:dyDescent="0.2">
      <c r="A43">
        <v>2007</v>
      </c>
      <c r="B43">
        <v>4</v>
      </c>
      <c r="D43" t="s">
        <v>10</v>
      </c>
      <c r="E43" t="s">
        <v>11</v>
      </c>
      <c r="F43">
        <v>7</v>
      </c>
      <c r="G43" t="s">
        <v>136</v>
      </c>
      <c r="H43" t="s">
        <v>36</v>
      </c>
      <c r="I43" t="s">
        <v>177</v>
      </c>
      <c r="J43" t="s">
        <v>44</v>
      </c>
      <c r="K43" t="s">
        <v>21</v>
      </c>
      <c r="L43" t="s">
        <v>22</v>
      </c>
      <c r="M43">
        <v>1</v>
      </c>
      <c r="N43">
        <v>35</v>
      </c>
      <c r="Q43" s="3">
        <v>1.14E-2</v>
      </c>
      <c r="R43" s="6">
        <v>3.1280000000000001</v>
      </c>
      <c r="S43">
        <f t="shared" si="3"/>
        <v>770.45928631241588</v>
      </c>
      <c r="T43">
        <f t="shared" si="0"/>
        <v>770.45928631241588</v>
      </c>
    </row>
    <row r="44" spans="1:20" x14ac:dyDescent="0.2">
      <c r="A44">
        <v>2007</v>
      </c>
      <c r="B44">
        <v>4</v>
      </c>
      <c r="D44" t="s">
        <v>10</v>
      </c>
      <c r="E44" t="s">
        <v>11</v>
      </c>
      <c r="F44">
        <v>7</v>
      </c>
      <c r="G44" t="s">
        <v>136</v>
      </c>
      <c r="H44" t="s">
        <v>36</v>
      </c>
      <c r="I44" t="s">
        <v>177</v>
      </c>
      <c r="J44" t="s">
        <v>13</v>
      </c>
      <c r="K44" t="s">
        <v>14</v>
      </c>
      <c r="L44" t="s">
        <v>15</v>
      </c>
      <c r="M44">
        <v>2</v>
      </c>
      <c r="N44">
        <v>25</v>
      </c>
      <c r="Q44" s="3">
        <v>2.3599999999999999E-2</v>
      </c>
      <c r="R44" s="3">
        <v>2.9750000000000001</v>
      </c>
      <c r="S44">
        <f t="shared" si="3"/>
        <v>340.23855775527943</v>
      </c>
      <c r="T44">
        <f t="shared" si="0"/>
        <v>680.47711551055886</v>
      </c>
    </row>
    <row r="45" spans="1:20" x14ac:dyDescent="0.2">
      <c r="A45">
        <v>2007</v>
      </c>
      <c r="B45">
        <v>4</v>
      </c>
      <c r="D45" t="s">
        <v>10</v>
      </c>
      <c r="E45" t="s">
        <v>11</v>
      </c>
      <c r="F45">
        <v>7</v>
      </c>
      <c r="G45" t="s">
        <v>136</v>
      </c>
      <c r="H45" t="s">
        <v>36</v>
      </c>
      <c r="I45" t="s">
        <v>177</v>
      </c>
      <c r="J45" t="s">
        <v>16</v>
      </c>
      <c r="K45" t="s">
        <v>28</v>
      </c>
      <c r="L45" t="s">
        <v>29</v>
      </c>
      <c r="M45">
        <v>47</v>
      </c>
      <c r="N45">
        <v>25</v>
      </c>
      <c r="P45">
        <f>N45/1.14172</f>
        <v>21.89678730336685</v>
      </c>
      <c r="Q45">
        <v>5.7999999999999996E-3</v>
      </c>
      <c r="R45" s="4">
        <v>3.5539999999999998</v>
      </c>
      <c r="S45">
        <f>Q45*(P45^R45)</f>
        <v>336.62001464584171</v>
      </c>
      <c r="T45">
        <f t="shared" si="0"/>
        <v>15821.140688354561</v>
      </c>
    </row>
    <row r="46" spans="1:20" x14ac:dyDescent="0.2">
      <c r="A46">
        <v>2007</v>
      </c>
      <c r="B46">
        <v>4</v>
      </c>
      <c r="D46" t="s">
        <v>10</v>
      </c>
      <c r="E46" t="s">
        <v>11</v>
      </c>
      <c r="F46">
        <v>7</v>
      </c>
      <c r="G46" t="s">
        <v>136</v>
      </c>
      <c r="H46" t="s">
        <v>36</v>
      </c>
      <c r="I46" t="s">
        <v>177</v>
      </c>
      <c r="J46" t="s">
        <v>44</v>
      </c>
      <c r="K46" t="s">
        <v>21</v>
      </c>
      <c r="L46" t="s">
        <v>22</v>
      </c>
      <c r="M46">
        <v>2</v>
      </c>
      <c r="N46">
        <v>25</v>
      </c>
      <c r="Q46" s="3">
        <v>1.14E-2</v>
      </c>
      <c r="R46" s="6">
        <v>3.1280000000000001</v>
      </c>
      <c r="S46">
        <f>Q46*(N46^R46)</f>
        <v>268.94359042953022</v>
      </c>
      <c r="T46">
        <f t="shared" si="0"/>
        <v>537.88718085906044</v>
      </c>
    </row>
    <row r="47" spans="1:20" x14ac:dyDescent="0.2">
      <c r="A47">
        <v>2007</v>
      </c>
      <c r="B47">
        <v>4</v>
      </c>
      <c r="D47" t="s">
        <v>10</v>
      </c>
      <c r="E47" t="s">
        <v>11</v>
      </c>
      <c r="F47">
        <v>7</v>
      </c>
      <c r="G47" t="s">
        <v>136</v>
      </c>
      <c r="H47" t="s">
        <v>36</v>
      </c>
      <c r="I47" t="s">
        <v>177</v>
      </c>
      <c r="J47" t="s">
        <v>23</v>
      </c>
      <c r="K47" t="s">
        <v>118</v>
      </c>
      <c r="L47" t="s">
        <v>37</v>
      </c>
      <c r="M47">
        <v>1</v>
      </c>
      <c r="N47">
        <v>25</v>
      </c>
      <c r="Q47" s="3">
        <v>1.26E-2</v>
      </c>
      <c r="R47" s="3">
        <v>3.0672999999999999</v>
      </c>
      <c r="S47">
        <f>Q47*(N47^R47)</f>
        <v>244.49609871054292</v>
      </c>
      <c r="T47">
        <f t="shared" si="0"/>
        <v>244.49609871054292</v>
      </c>
    </row>
    <row r="48" spans="1:20" x14ac:dyDescent="0.2">
      <c r="A48">
        <v>2007</v>
      </c>
      <c r="B48">
        <v>4</v>
      </c>
      <c r="D48" t="s">
        <v>10</v>
      </c>
      <c r="E48" t="s">
        <v>11</v>
      </c>
      <c r="F48">
        <v>7</v>
      </c>
      <c r="G48" t="s">
        <v>136</v>
      </c>
      <c r="H48" t="s">
        <v>36</v>
      </c>
      <c r="I48" t="s">
        <v>177</v>
      </c>
      <c r="J48" t="s">
        <v>23</v>
      </c>
      <c r="K48" t="s">
        <v>118</v>
      </c>
      <c r="L48" t="s">
        <v>43</v>
      </c>
      <c r="M48">
        <v>1</v>
      </c>
      <c r="N48">
        <v>25</v>
      </c>
      <c r="P48">
        <f>N48/1.08175</f>
        <v>23.110700254217704</v>
      </c>
      <c r="Q48" s="3">
        <v>1.4500000000000001E-2</v>
      </c>
      <c r="R48" s="3">
        <v>3.0529999999999999</v>
      </c>
      <c r="S48">
        <f>Q48*(P48^R48)</f>
        <v>211.39242031612073</v>
      </c>
      <c r="T48">
        <f t="shared" si="0"/>
        <v>211.39242031612073</v>
      </c>
    </row>
    <row r="49" spans="1:20" x14ac:dyDescent="0.2">
      <c r="A49">
        <v>2007</v>
      </c>
      <c r="B49">
        <v>4</v>
      </c>
      <c r="D49" t="s">
        <v>10</v>
      </c>
      <c r="E49" t="s">
        <v>11</v>
      </c>
      <c r="F49">
        <v>7</v>
      </c>
      <c r="G49" t="s">
        <v>136</v>
      </c>
      <c r="H49" t="s">
        <v>36</v>
      </c>
      <c r="I49" t="s">
        <v>177</v>
      </c>
      <c r="J49" t="s">
        <v>23</v>
      </c>
      <c r="K49" t="s">
        <v>31</v>
      </c>
      <c r="L49" t="s">
        <v>32</v>
      </c>
      <c r="M49">
        <v>1</v>
      </c>
      <c r="N49">
        <v>25</v>
      </c>
      <c r="Q49" s="3">
        <v>7.9000000000000008E-3</v>
      </c>
      <c r="R49" s="3">
        <v>3.0760000000000001</v>
      </c>
      <c r="S49">
        <f t="shared" ref="S49:S58" si="4">Q49*(N49^R49)</f>
        <v>157.64875958225977</v>
      </c>
      <c r="T49">
        <f t="shared" si="0"/>
        <v>157.64875958225977</v>
      </c>
    </row>
    <row r="50" spans="1:20" x14ac:dyDescent="0.2">
      <c r="A50">
        <v>2007</v>
      </c>
      <c r="B50">
        <v>4</v>
      </c>
      <c r="D50" t="s">
        <v>10</v>
      </c>
      <c r="E50" t="s">
        <v>11</v>
      </c>
      <c r="F50">
        <v>7</v>
      </c>
      <c r="G50" t="s">
        <v>136</v>
      </c>
      <c r="H50" t="s">
        <v>36</v>
      </c>
      <c r="I50" t="s">
        <v>177</v>
      </c>
      <c r="J50" t="s">
        <v>13</v>
      </c>
      <c r="K50" t="s">
        <v>14</v>
      </c>
      <c r="L50" t="s">
        <v>15</v>
      </c>
      <c r="M50">
        <v>1</v>
      </c>
      <c r="N50">
        <v>15</v>
      </c>
      <c r="Q50" s="3">
        <v>2.3599999999999999E-2</v>
      </c>
      <c r="R50" s="3">
        <v>2.9750000000000001</v>
      </c>
      <c r="S50">
        <f t="shared" si="4"/>
        <v>74.436080804008085</v>
      </c>
      <c r="T50">
        <f t="shared" si="0"/>
        <v>74.436080804008085</v>
      </c>
    </row>
    <row r="51" spans="1:20" x14ac:dyDescent="0.2">
      <c r="A51">
        <v>2007</v>
      </c>
      <c r="B51">
        <v>4</v>
      </c>
      <c r="D51" t="s">
        <v>10</v>
      </c>
      <c r="E51" t="s">
        <v>11</v>
      </c>
      <c r="F51">
        <v>7</v>
      </c>
      <c r="G51" t="s">
        <v>136</v>
      </c>
      <c r="H51" t="s">
        <v>36</v>
      </c>
      <c r="I51" t="s">
        <v>177</v>
      </c>
      <c r="J51" t="s">
        <v>44</v>
      </c>
      <c r="K51" t="s">
        <v>21</v>
      </c>
      <c r="L51" t="s">
        <v>22</v>
      </c>
      <c r="M51">
        <v>2</v>
      </c>
      <c r="N51">
        <v>15</v>
      </c>
      <c r="Q51" s="3">
        <v>1.14E-2</v>
      </c>
      <c r="R51" s="6">
        <v>3.1280000000000001</v>
      </c>
      <c r="S51">
        <f t="shared" si="4"/>
        <v>54.414959423729201</v>
      </c>
      <c r="T51">
        <f t="shared" si="0"/>
        <v>108.8299188474584</v>
      </c>
    </row>
    <row r="52" spans="1:20" x14ac:dyDescent="0.2">
      <c r="A52">
        <v>2007</v>
      </c>
      <c r="B52">
        <v>4</v>
      </c>
      <c r="D52" t="s">
        <v>10</v>
      </c>
      <c r="E52" t="s">
        <v>11</v>
      </c>
      <c r="F52">
        <v>7</v>
      </c>
      <c r="G52" t="s">
        <v>136</v>
      </c>
      <c r="H52" t="s">
        <v>36</v>
      </c>
      <c r="I52" t="s">
        <v>177</v>
      </c>
      <c r="J52" t="s">
        <v>44</v>
      </c>
      <c r="K52" t="s">
        <v>21</v>
      </c>
      <c r="L52" t="s">
        <v>45</v>
      </c>
      <c r="M52">
        <v>1</v>
      </c>
      <c r="N52">
        <v>15</v>
      </c>
      <c r="Q52" s="3">
        <v>1.5299999999999999E-2</v>
      </c>
      <c r="R52" s="3">
        <v>3.0038</v>
      </c>
      <c r="S52">
        <f t="shared" si="4"/>
        <v>52.171623892313889</v>
      </c>
      <c r="T52">
        <f t="shared" si="0"/>
        <v>52.171623892313889</v>
      </c>
    </row>
    <row r="53" spans="1:20" x14ac:dyDescent="0.2">
      <c r="A53">
        <v>2007</v>
      </c>
      <c r="B53">
        <v>4</v>
      </c>
      <c r="D53" t="s">
        <v>10</v>
      </c>
      <c r="E53" t="s">
        <v>11</v>
      </c>
      <c r="F53">
        <v>7</v>
      </c>
      <c r="G53" t="s">
        <v>136</v>
      </c>
      <c r="H53" t="s">
        <v>36</v>
      </c>
      <c r="I53" t="s">
        <v>177</v>
      </c>
      <c r="J53" t="s">
        <v>16</v>
      </c>
      <c r="K53" t="s">
        <v>17</v>
      </c>
      <c r="L53" t="s">
        <v>18</v>
      </c>
      <c r="M53">
        <v>2</v>
      </c>
      <c r="N53">
        <v>7.5</v>
      </c>
      <c r="Q53" s="3">
        <v>2.46E-2</v>
      </c>
      <c r="R53" s="3">
        <v>2.85</v>
      </c>
      <c r="S53">
        <f t="shared" si="4"/>
        <v>7.671136449313793</v>
      </c>
      <c r="T53">
        <f t="shared" si="0"/>
        <v>15.342272898627586</v>
      </c>
    </row>
    <row r="54" spans="1:20" x14ac:dyDescent="0.2">
      <c r="A54">
        <v>2007</v>
      </c>
      <c r="B54">
        <v>4</v>
      </c>
      <c r="D54" t="s">
        <v>10</v>
      </c>
      <c r="E54" t="s">
        <v>11</v>
      </c>
      <c r="F54">
        <v>7</v>
      </c>
      <c r="G54" t="s">
        <v>136</v>
      </c>
      <c r="H54" t="s">
        <v>36</v>
      </c>
      <c r="I54" t="s">
        <v>177</v>
      </c>
      <c r="J54" t="s">
        <v>26</v>
      </c>
      <c r="K54" t="s">
        <v>118</v>
      </c>
      <c r="L54" t="s">
        <v>27</v>
      </c>
      <c r="M54">
        <v>1</v>
      </c>
      <c r="N54">
        <v>7.5</v>
      </c>
      <c r="O54" t="s">
        <v>46</v>
      </c>
      <c r="Q54" s="3">
        <v>1.5900000000000001E-2</v>
      </c>
      <c r="R54" s="3">
        <v>2.9718</v>
      </c>
      <c r="S54">
        <f t="shared" si="4"/>
        <v>6.3372988368370082</v>
      </c>
      <c r="T54">
        <f t="shared" si="0"/>
        <v>6.3372988368370082</v>
      </c>
    </row>
    <row r="55" spans="1:20" x14ac:dyDescent="0.2">
      <c r="A55">
        <v>2007</v>
      </c>
      <c r="B55">
        <v>4</v>
      </c>
      <c r="D55" t="s">
        <v>10</v>
      </c>
      <c r="E55" t="s">
        <v>11</v>
      </c>
      <c r="F55">
        <v>7</v>
      </c>
      <c r="G55" t="s">
        <v>136</v>
      </c>
      <c r="H55" t="s">
        <v>36</v>
      </c>
      <c r="I55" t="s">
        <v>177</v>
      </c>
      <c r="J55" t="s">
        <v>26</v>
      </c>
      <c r="K55" t="s">
        <v>118</v>
      </c>
      <c r="L55" t="s">
        <v>27</v>
      </c>
      <c r="M55">
        <v>7</v>
      </c>
      <c r="N55">
        <v>2.5</v>
      </c>
      <c r="Q55" s="3">
        <v>1.5900000000000001E-2</v>
      </c>
      <c r="R55" s="3">
        <v>2.9718</v>
      </c>
      <c r="S55">
        <f t="shared" si="4"/>
        <v>0.24210025233267859</v>
      </c>
      <c r="T55">
        <f t="shared" si="0"/>
        <v>1.6947017663287502</v>
      </c>
    </row>
    <row r="56" spans="1:20" x14ac:dyDescent="0.2">
      <c r="A56">
        <v>2007</v>
      </c>
      <c r="B56">
        <v>4</v>
      </c>
      <c r="D56" t="s">
        <v>10</v>
      </c>
      <c r="E56" t="s">
        <v>11</v>
      </c>
      <c r="F56">
        <v>7</v>
      </c>
      <c r="G56" t="s">
        <v>136</v>
      </c>
      <c r="H56" t="s">
        <v>36</v>
      </c>
      <c r="I56" t="s">
        <v>177</v>
      </c>
      <c r="J56" t="s">
        <v>23</v>
      </c>
      <c r="K56" t="s">
        <v>33</v>
      </c>
      <c r="L56" t="s">
        <v>34</v>
      </c>
      <c r="M56">
        <v>11</v>
      </c>
      <c r="N56">
        <v>2.5</v>
      </c>
      <c r="Q56" s="2">
        <v>8.8999999999999999E-3</v>
      </c>
      <c r="R56" s="5">
        <v>3</v>
      </c>
      <c r="S56">
        <f t="shared" si="4"/>
        <v>0.13906250000000001</v>
      </c>
      <c r="T56">
        <f t="shared" si="0"/>
        <v>1.5296875000000001</v>
      </c>
    </row>
    <row r="57" spans="1:20" x14ac:dyDescent="0.2">
      <c r="A57">
        <v>2007</v>
      </c>
      <c r="B57">
        <v>5</v>
      </c>
      <c r="D57" t="s">
        <v>10</v>
      </c>
      <c r="E57" t="s">
        <v>11</v>
      </c>
      <c r="F57">
        <v>7</v>
      </c>
      <c r="G57" t="s">
        <v>136</v>
      </c>
      <c r="H57" t="s">
        <v>36</v>
      </c>
      <c r="I57" t="s">
        <v>177</v>
      </c>
      <c r="J57" t="s">
        <v>13</v>
      </c>
      <c r="K57" t="s">
        <v>51</v>
      </c>
      <c r="L57" t="s">
        <v>52</v>
      </c>
      <c r="M57">
        <v>1</v>
      </c>
      <c r="N57">
        <v>35</v>
      </c>
      <c r="O57" t="s">
        <v>53</v>
      </c>
      <c r="Q57" s="3">
        <v>1.6199999999999999E-2</v>
      </c>
      <c r="R57" s="3">
        <v>3.0251999999999999</v>
      </c>
      <c r="S57">
        <f t="shared" si="4"/>
        <v>759.67819720000477</v>
      </c>
      <c r="T57">
        <f t="shared" si="0"/>
        <v>759.67819720000477</v>
      </c>
    </row>
    <row r="58" spans="1:20" x14ac:dyDescent="0.2">
      <c r="A58">
        <v>2007</v>
      </c>
      <c r="B58">
        <v>5</v>
      </c>
      <c r="D58" t="s">
        <v>10</v>
      </c>
      <c r="E58" t="s">
        <v>11</v>
      </c>
      <c r="F58">
        <v>7</v>
      </c>
      <c r="G58" t="s">
        <v>136</v>
      </c>
      <c r="H58" t="s">
        <v>36</v>
      </c>
      <c r="I58" t="s">
        <v>177</v>
      </c>
      <c r="J58" t="s">
        <v>23</v>
      </c>
      <c r="K58" t="s">
        <v>49</v>
      </c>
      <c r="L58" t="s">
        <v>50</v>
      </c>
      <c r="M58">
        <v>2</v>
      </c>
      <c r="N58">
        <v>35</v>
      </c>
      <c r="Q58" s="2">
        <v>5.6099999999999997E-2</v>
      </c>
      <c r="R58" s="5">
        <v>2.653</v>
      </c>
      <c r="S58">
        <f t="shared" si="4"/>
        <v>700.44716671055994</v>
      </c>
      <c r="T58">
        <f t="shared" si="0"/>
        <v>1400.8943334211199</v>
      </c>
    </row>
    <row r="59" spans="1:20" x14ac:dyDescent="0.2">
      <c r="A59">
        <v>2007</v>
      </c>
      <c r="B59">
        <v>5</v>
      </c>
      <c r="D59" t="s">
        <v>10</v>
      </c>
      <c r="E59" t="s">
        <v>11</v>
      </c>
      <c r="F59">
        <v>7</v>
      </c>
      <c r="G59" t="s">
        <v>136</v>
      </c>
      <c r="H59" t="s">
        <v>36</v>
      </c>
      <c r="I59" t="s">
        <v>177</v>
      </c>
      <c r="J59" t="s">
        <v>16</v>
      </c>
      <c r="K59" t="s">
        <v>28</v>
      </c>
      <c r="L59" t="s">
        <v>29</v>
      </c>
      <c r="M59">
        <v>30</v>
      </c>
      <c r="N59">
        <v>25</v>
      </c>
      <c r="P59">
        <f>N59/1.14172</f>
        <v>21.89678730336685</v>
      </c>
      <c r="Q59">
        <v>5.7999999999999996E-3</v>
      </c>
      <c r="R59" s="4">
        <v>3.5539999999999998</v>
      </c>
      <c r="S59">
        <f>Q59*(P59^R59)</f>
        <v>336.62001464584171</v>
      </c>
      <c r="T59">
        <f t="shared" si="0"/>
        <v>10098.600439375252</v>
      </c>
    </row>
    <row r="60" spans="1:20" x14ac:dyDescent="0.2">
      <c r="A60">
        <v>2007</v>
      </c>
      <c r="B60">
        <v>5</v>
      </c>
      <c r="D60" t="s">
        <v>10</v>
      </c>
      <c r="E60" t="s">
        <v>11</v>
      </c>
      <c r="F60">
        <v>7</v>
      </c>
      <c r="G60" t="s">
        <v>136</v>
      </c>
      <c r="H60" t="s">
        <v>36</v>
      </c>
      <c r="I60" t="s">
        <v>177</v>
      </c>
      <c r="J60" t="s">
        <v>44</v>
      </c>
      <c r="K60" t="s">
        <v>21</v>
      </c>
      <c r="L60" t="s">
        <v>22</v>
      </c>
      <c r="M60">
        <v>3</v>
      </c>
      <c r="N60">
        <v>25</v>
      </c>
      <c r="Q60" s="3">
        <v>1.14E-2</v>
      </c>
      <c r="R60" s="6">
        <v>3.1280000000000001</v>
      </c>
      <c r="S60">
        <f>Q60*(N60^R60)</f>
        <v>268.94359042953022</v>
      </c>
      <c r="T60">
        <f t="shared" si="0"/>
        <v>806.83077128859065</v>
      </c>
    </row>
    <row r="61" spans="1:20" x14ac:dyDescent="0.2">
      <c r="A61">
        <v>2007</v>
      </c>
      <c r="B61">
        <v>5</v>
      </c>
      <c r="D61" t="s">
        <v>10</v>
      </c>
      <c r="E61" t="s">
        <v>11</v>
      </c>
      <c r="F61">
        <v>7</v>
      </c>
      <c r="G61" t="s">
        <v>136</v>
      </c>
      <c r="H61" t="s">
        <v>36</v>
      </c>
      <c r="I61" t="s">
        <v>177</v>
      </c>
      <c r="J61" t="s">
        <v>13</v>
      </c>
      <c r="K61" t="s">
        <v>47</v>
      </c>
      <c r="L61" t="s">
        <v>48</v>
      </c>
      <c r="M61">
        <v>6</v>
      </c>
      <c r="N61">
        <v>25</v>
      </c>
      <c r="P61">
        <f>N61/1.09917</f>
        <v>22.744434436893293</v>
      </c>
      <c r="Q61" s="2">
        <v>1.7399999999999999E-2</v>
      </c>
      <c r="R61" s="5">
        <v>3.08</v>
      </c>
      <c r="S61">
        <f>Q61*(P61^R61)</f>
        <v>262.86011045493552</v>
      </c>
      <c r="T61">
        <f t="shared" si="0"/>
        <v>1577.1606627296133</v>
      </c>
    </row>
    <row r="62" spans="1:20" x14ac:dyDescent="0.2">
      <c r="A62">
        <v>2007</v>
      </c>
      <c r="B62">
        <v>5</v>
      </c>
      <c r="D62" t="s">
        <v>10</v>
      </c>
      <c r="E62" t="s">
        <v>11</v>
      </c>
      <c r="F62">
        <v>7</v>
      </c>
      <c r="G62" t="s">
        <v>136</v>
      </c>
      <c r="H62" t="s">
        <v>36</v>
      </c>
      <c r="I62" t="s">
        <v>177</v>
      </c>
      <c r="J62" t="s">
        <v>13</v>
      </c>
      <c r="K62" t="s">
        <v>17</v>
      </c>
      <c r="L62" t="s">
        <v>127</v>
      </c>
      <c r="M62">
        <v>2</v>
      </c>
      <c r="N62">
        <v>15</v>
      </c>
      <c r="Q62" s="3">
        <v>2.3900000000000001E-2</v>
      </c>
      <c r="R62" s="6">
        <v>3.0819999999999999</v>
      </c>
      <c r="S62">
        <f>Q62*(N62^R62)</f>
        <v>100.71894345437795</v>
      </c>
      <c r="T62">
        <f t="shared" si="0"/>
        <v>201.4378869087559</v>
      </c>
    </row>
    <row r="63" spans="1:20" x14ac:dyDescent="0.2">
      <c r="A63">
        <v>2007</v>
      </c>
      <c r="B63">
        <v>5</v>
      </c>
      <c r="D63" t="s">
        <v>10</v>
      </c>
      <c r="E63" t="s">
        <v>11</v>
      </c>
      <c r="F63">
        <v>7</v>
      </c>
      <c r="G63" t="s">
        <v>136</v>
      </c>
      <c r="H63" t="s">
        <v>36</v>
      </c>
      <c r="I63" t="s">
        <v>177</v>
      </c>
      <c r="J63" t="s">
        <v>26</v>
      </c>
      <c r="K63" t="s">
        <v>31</v>
      </c>
      <c r="L63" t="s">
        <v>54</v>
      </c>
      <c r="M63">
        <v>1</v>
      </c>
      <c r="N63">
        <v>15</v>
      </c>
      <c r="P63">
        <f>N63*0.812715</f>
        <v>12.190724999999999</v>
      </c>
      <c r="Q63" s="2">
        <v>0.111</v>
      </c>
      <c r="R63" s="5">
        <v>2.72</v>
      </c>
      <c r="S63">
        <f>Q63*(P63^R63)</f>
        <v>99.844308303194822</v>
      </c>
      <c r="T63">
        <f t="shared" si="0"/>
        <v>99.844308303194822</v>
      </c>
    </row>
    <row r="64" spans="1:20" x14ac:dyDescent="0.2">
      <c r="A64">
        <v>2007</v>
      </c>
      <c r="B64">
        <v>5</v>
      </c>
      <c r="D64" t="s">
        <v>10</v>
      </c>
      <c r="E64" t="s">
        <v>11</v>
      </c>
      <c r="F64">
        <v>7</v>
      </c>
      <c r="G64" t="s">
        <v>136</v>
      </c>
      <c r="H64" t="s">
        <v>36</v>
      </c>
      <c r="I64" t="s">
        <v>177</v>
      </c>
      <c r="J64" t="s">
        <v>16</v>
      </c>
      <c r="K64" t="s">
        <v>28</v>
      </c>
      <c r="L64" t="s">
        <v>29</v>
      </c>
      <c r="M64">
        <v>25</v>
      </c>
      <c r="N64">
        <v>15</v>
      </c>
      <c r="P64">
        <f>N64/1.14172</f>
        <v>13.138072382020109</v>
      </c>
      <c r="Q64">
        <v>5.7999999999999996E-3</v>
      </c>
      <c r="R64" s="4">
        <v>3.5539999999999998</v>
      </c>
      <c r="S64">
        <f>Q64*(P64^R64)</f>
        <v>54.788508570307343</v>
      </c>
      <c r="T64">
        <f t="shared" si="0"/>
        <v>1369.7127142576835</v>
      </c>
    </row>
    <row r="65" spans="1:20" x14ac:dyDescent="0.2">
      <c r="A65">
        <v>2007</v>
      </c>
      <c r="B65">
        <v>5</v>
      </c>
      <c r="D65" t="s">
        <v>10</v>
      </c>
      <c r="E65" t="s">
        <v>11</v>
      </c>
      <c r="F65">
        <v>7</v>
      </c>
      <c r="G65" t="s">
        <v>136</v>
      </c>
      <c r="H65" t="s">
        <v>36</v>
      </c>
      <c r="I65" t="s">
        <v>177</v>
      </c>
      <c r="J65" t="s">
        <v>44</v>
      </c>
      <c r="K65" t="s">
        <v>21</v>
      </c>
      <c r="L65" t="s">
        <v>22</v>
      </c>
      <c r="M65">
        <v>2</v>
      </c>
      <c r="N65">
        <v>15</v>
      </c>
      <c r="Q65" s="3">
        <v>1.14E-2</v>
      </c>
      <c r="R65" s="6">
        <v>3.1280000000000001</v>
      </c>
      <c r="S65">
        <f t="shared" ref="S65:S71" si="5">Q65*(N65^R65)</f>
        <v>54.414959423729201</v>
      </c>
      <c r="T65">
        <f t="shared" si="0"/>
        <v>108.8299188474584</v>
      </c>
    </row>
    <row r="66" spans="1:20" x14ac:dyDescent="0.2">
      <c r="A66">
        <v>2007</v>
      </c>
      <c r="B66">
        <v>5</v>
      </c>
      <c r="D66" t="s">
        <v>10</v>
      </c>
      <c r="E66" t="s">
        <v>11</v>
      </c>
      <c r="F66">
        <v>7</v>
      </c>
      <c r="G66" t="s">
        <v>136</v>
      </c>
      <c r="H66" t="s">
        <v>36</v>
      </c>
      <c r="I66" t="s">
        <v>177</v>
      </c>
      <c r="J66" t="s">
        <v>23</v>
      </c>
      <c r="K66" t="s">
        <v>118</v>
      </c>
      <c r="L66" t="s">
        <v>37</v>
      </c>
      <c r="M66">
        <v>2</v>
      </c>
      <c r="N66">
        <v>15</v>
      </c>
      <c r="Q66" s="3">
        <v>1.26E-2</v>
      </c>
      <c r="R66" s="3">
        <v>3.0672999999999999</v>
      </c>
      <c r="S66">
        <f t="shared" si="5"/>
        <v>51.026439339633377</v>
      </c>
      <c r="T66">
        <f t="shared" ref="T66:T129" si="6">M66*S66</f>
        <v>102.05287867926675</v>
      </c>
    </row>
    <row r="67" spans="1:20" x14ac:dyDescent="0.2">
      <c r="A67">
        <v>2007</v>
      </c>
      <c r="B67">
        <v>5</v>
      </c>
      <c r="D67" t="s">
        <v>10</v>
      </c>
      <c r="E67" t="s">
        <v>11</v>
      </c>
      <c r="F67">
        <v>7</v>
      </c>
      <c r="G67" t="s">
        <v>136</v>
      </c>
      <c r="H67" t="s">
        <v>36</v>
      </c>
      <c r="I67" t="s">
        <v>177</v>
      </c>
      <c r="J67" t="s">
        <v>26</v>
      </c>
      <c r="K67" t="s">
        <v>17</v>
      </c>
      <c r="L67" t="s">
        <v>121</v>
      </c>
      <c r="M67">
        <v>6</v>
      </c>
      <c r="N67">
        <v>7.5</v>
      </c>
      <c r="Q67" s="3">
        <v>2.0199999999999999E-2</v>
      </c>
      <c r="R67" s="3">
        <v>2.9594999999999998</v>
      </c>
      <c r="S67">
        <f t="shared" si="5"/>
        <v>7.8540774295436098</v>
      </c>
      <c r="T67">
        <f t="shared" si="6"/>
        <v>47.124464577261662</v>
      </c>
    </row>
    <row r="68" spans="1:20" x14ac:dyDescent="0.2">
      <c r="A68">
        <v>2007</v>
      </c>
      <c r="B68">
        <v>5</v>
      </c>
      <c r="D68" t="s">
        <v>10</v>
      </c>
      <c r="E68" t="s">
        <v>11</v>
      </c>
      <c r="F68">
        <v>7</v>
      </c>
      <c r="G68" t="s">
        <v>136</v>
      </c>
      <c r="H68" t="s">
        <v>36</v>
      </c>
      <c r="I68" t="s">
        <v>177</v>
      </c>
      <c r="J68" t="s">
        <v>16</v>
      </c>
      <c r="K68" t="s">
        <v>17</v>
      </c>
      <c r="L68" t="s">
        <v>18</v>
      </c>
      <c r="M68">
        <v>2</v>
      </c>
      <c r="N68">
        <v>7.5</v>
      </c>
      <c r="Q68" s="3">
        <v>2.46E-2</v>
      </c>
      <c r="R68" s="3">
        <v>2.85</v>
      </c>
      <c r="S68">
        <f t="shared" si="5"/>
        <v>7.671136449313793</v>
      </c>
      <c r="T68">
        <f t="shared" si="6"/>
        <v>15.342272898627586</v>
      </c>
    </row>
    <row r="69" spans="1:20" x14ac:dyDescent="0.2">
      <c r="A69">
        <v>2007</v>
      </c>
      <c r="B69">
        <v>5</v>
      </c>
      <c r="D69" t="s">
        <v>10</v>
      </c>
      <c r="E69" t="s">
        <v>11</v>
      </c>
      <c r="F69">
        <v>7</v>
      </c>
      <c r="G69" t="s">
        <v>136</v>
      </c>
      <c r="H69" t="s">
        <v>36</v>
      </c>
      <c r="I69" t="s">
        <v>177</v>
      </c>
      <c r="J69" t="s">
        <v>13</v>
      </c>
      <c r="K69" t="s">
        <v>194</v>
      </c>
      <c r="L69" t="s">
        <v>35</v>
      </c>
      <c r="M69">
        <v>1</v>
      </c>
      <c r="N69">
        <v>7.5</v>
      </c>
      <c r="Q69">
        <v>3.2399999999999998E-2</v>
      </c>
      <c r="R69" s="37">
        <v>2.379</v>
      </c>
      <c r="S69">
        <f t="shared" si="5"/>
        <v>3.9112516180267258</v>
      </c>
      <c r="T69">
        <f t="shared" si="6"/>
        <v>3.9112516180267258</v>
      </c>
    </row>
    <row r="70" spans="1:20" x14ac:dyDescent="0.2">
      <c r="A70">
        <v>2007</v>
      </c>
      <c r="B70">
        <v>5</v>
      </c>
      <c r="D70" t="s">
        <v>10</v>
      </c>
      <c r="E70" t="s">
        <v>11</v>
      </c>
      <c r="F70">
        <v>7</v>
      </c>
      <c r="G70" t="s">
        <v>136</v>
      </c>
      <c r="H70" t="s">
        <v>36</v>
      </c>
      <c r="I70" t="s">
        <v>177</v>
      </c>
      <c r="J70" t="s">
        <v>23</v>
      </c>
      <c r="K70" t="s">
        <v>33</v>
      </c>
      <c r="L70" t="s">
        <v>34</v>
      </c>
      <c r="M70">
        <v>8</v>
      </c>
      <c r="N70">
        <v>2.5</v>
      </c>
      <c r="Q70" s="2">
        <v>8.8999999999999999E-3</v>
      </c>
      <c r="R70" s="5">
        <v>3</v>
      </c>
      <c r="S70">
        <f t="shared" si="5"/>
        <v>0.13906250000000001</v>
      </c>
      <c r="T70">
        <f t="shared" si="6"/>
        <v>1.1125</v>
      </c>
    </row>
    <row r="71" spans="1:20" x14ac:dyDescent="0.2">
      <c r="A71">
        <v>2007</v>
      </c>
      <c r="B71">
        <v>6</v>
      </c>
      <c r="D71" t="s">
        <v>10</v>
      </c>
      <c r="E71" t="s">
        <v>11</v>
      </c>
      <c r="F71">
        <v>7</v>
      </c>
      <c r="G71" t="s">
        <v>136</v>
      </c>
      <c r="H71" t="s">
        <v>36</v>
      </c>
      <c r="I71" t="s">
        <v>177</v>
      </c>
      <c r="J71" t="s">
        <v>13</v>
      </c>
      <c r="K71" t="s">
        <v>51</v>
      </c>
      <c r="L71" t="s">
        <v>52</v>
      </c>
      <c r="M71">
        <v>1</v>
      </c>
      <c r="N71">
        <v>35</v>
      </c>
      <c r="O71" t="s">
        <v>53</v>
      </c>
      <c r="Q71" s="3">
        <v>1.6199999999999999E-2</v>
      </c>
      <c r="R71" s="3">
        <v>3.0251999999999999</v>
      </c>
      <c r="S71">
        <f t="shared" si="5"/>
        <v>759.67819720000477</v>
      </c>
      <c r="T71">
        <f t="shared" si="6"/>
        <v>759.67819720000477</v>
      </c>
    </row>
    <row r="72" spans="1:20" x14ac:dyDescent="0.2">
      <c r="A72">
        <v>2007</v>
      </c>
      <c r="B72">
        <v>6</v>
      </c>
      <c r="D72" t="s">
        <v>10</v>
      </c>
      <c r="E72" t="s">
        <v>11</v>
      </c>
      <c r="F72">
        <v>7</v>
      </c>
      <c r="G72" t="s">
        <v>136</v>
      </c>
      <c r="H72" t="s">
        <v>36</v>
      </c>
      <c r="I72" t="s">
        <v>177</v>
      </c>
      <c r="J72" t="s">
        <v>16</v>
      </c>
      <c r="K72" t="s">
        <v>28</v>
      </c>
      <c r="L72" t="s">
        <v>29</v>
      </c>
      <c r="M72">
        <v>46</v>
      </c>
      <c r="N72">
        <v>25</v>
      </c>
      <c r="P72">
        <f>N72/1.14172</f>
        <v>21.89678730336685</v>
      </c>
      <c r="Q72">
        <v>5.7999999999999996E-3</v>
      </c>
      <c r="R72" s="4">
        <v>3.5539999999999998</v>
      </c>
      <c r="S72">
        <f>Q72*(P72^R72)</f>
        <v>336.62001464584171</v>
      </c>
      <c r="T72">
        <f t="shared" si="6"/>
        <v>15484.520673708719</v>
      </c>
    </row>
    <row r="73" spans="1:20" x14ac:dyDescent="0.2">
      <c r="A73">
        <v>2007</v>
      </c>
      <c r="B73">
        <v>6</v>
      </c>
      <c r="D73" t="s">
        <v>10</v>
      </c>
      <c r="E73" t="s">
        <v>11</v>
      </c>
      <c r="F73">
        <v>7</v>
      </c>
      <c r="G73" t="s">
        <v>136</v>
      </c>
      <c r="H73" t="s">
        <v>36</v>
      </c>
      <c r="I73" t="s">
        <v>177</v>
      </c>
      <c r="J73" t="s">
        <v>44</v>
      </c>
      <c r="K73" t="s">
        <v>21</v>
      </c>
      <c r="L73" t="s">
        <v>22</v>
      </c>
      <c r="M73">
        <v>2</v>
      </c>
      <c r="N73">
        <v>25</v>
      </c>
      <c r="Q73" s="3">
        <v>1.14E-2</v>
      </c>
      <c r="R73" s="6">
        <v>3.1280000000000001</v>
      </c>
      <c r="S73">
        <f>Q73*(N73^R73)</f>
        <v>268.94359042953022</v>
      </c>
      <c r="T73">
        <f t="shared" si="6"/>
        <v>537.88718085906044</v>
      </c>
    </row>
    <row r="74" spans="1:20" x14ac:dyDescent="0.2">
      <c r="A74">
        <v>2007</v>
      </c>
      <c r="B74">
        <v>6</v>
      </c>
      <c r="D74" t="s">
        <v>10</v>
      </c>
      <c r="E74" t="s">
        <v>11</v>
      </c>
      <c r="F74">
        <v>7</v>
      </c>
      <c r="G74" t="s">
        <v>136</v>
      </c>
      <c r="H74" t="s">
        <v>36</v>
      </c>
      <c r="I74" t="s">
        <v>177</v>
      </c>
      <c r="J74" t="s">
        <v>16</v>
      </c>
      <c r="K74" t="s">
        <v>17</v>
      </c>
      <c r="L74" t="s">
        <v>18</v>
      </c>
      <c r="M74">
        <v>2</v>
      </c>
      <c r="N74">
        <v>15</v>
      </c>
      <c r="Q74" s="3">
        <v>2.2700000000000001E-2</v>
      </c>
      <c r="R74" s="3">
        <v>3.12</v>
      </c>
      <c r="S74">
        <f>Q74*(N74^R74)</f>
        <v>106.03044532761471</v>
      </c>
      <c r="T74">
        <f t="shared" si="6"/>
        <v>212.06089065522943</v>
      </c>
    </row>
    <row r="75" spans="1:20" x14ac:dyDescent="0.2">
      <c r="A75">
        <v>2007</v>
      </c>
      <c r="B75">
        <v>6</v>
      </c>
      <c r="D75" t="s">
        <v>10</v>
      </c>
      <c r="E75" t="s">
        <v>11</v>
      </c>
      <c r="F75">
        <v>7</v>
      </c>
      <c r="G75" t="s">
        <v>136</v>
      </c>
      <c r="H75" t="s">
        <v>36</v>
      </c>
      <c r="I75" t="s">
        <v>177</v>
      </c>
      <c r="J75" t="s">
        <v>13</v>
      </c>
      <c r="K75" t="s">
        <v>17</v>
      </c>
      <c r="L75" t="s">
        <v>127</v>
      </c>
      <c r="M75">
        <v>1</v>
      </c>
      <c r="N75">
        <v>15</v>
      </c>
      <c r="Q75" s="3">
        <v>2.3900000000000001E-2</v>
      </c>
      <c r="R75" s="6">
        <v>3.0819999999999999</v>
      </c>
      <c r="S75">
        <f>Q75*(N75^R75)</f>
        <v>100.71894345437795</v>
      </c>
      <c r="T75">
        <f t="shared" si="6"/>
        <v>100.71894345437795</v>
      </c>
    </row>
    <row r="76" spans="1:20" x14ac:dyDescent="0.2">
      <c r="A76">
        <v>2007</v>
      </c>
      <c r="B76">
        <v>6</v>
      </c>
      <c r="D76" t="s">
        <v>10</v>
      </c>
      <c r="E76" t="s">
        <v>11</v>
      </c>
      <c r="F76">
        <v>7</v>
      </c>
      <c r="G76" t="s">
        <v>136</v>
      </c>
      <c r="H76" t="s">
        <v>36</v>
      </c>
      <c r="I76" t="s">
        <v>177</v>
      </c>
      <c r="J76" t="s">
        <v>26</v>
      </c>
      <c r="K76" t="s">
        <v>31</v>
      </c>
      <c r="L76" t="s">
        <v>54</v>
      </c>
      <c r="M76">
        <v>2</v>
      </c>
      <c r="N76">
        <v>15</v>
      </c>
      <c r="O76" t="s">
        <v>55</v>
      </c>
      <c r="P76">
        <f>N76*0.812715</f>
        <v>12.190724999999999</v>
      </c>
      <c r="Q76" s="2">
        <v>0.111</v>
      </c>
      <c r="R76" s="5">
        <v>2.72</v>
      </c>
      <c r="S76">
        <f>Q76*(P76^R76)</f>
        <v>99.844308303194822</v>
      </c>
      <c r="T76">
        <f t="shared" si="6"/>
        <v>199.68861660638964</v>
      </c>
    </row>
    <row r="77" spans="1:20" x14ac:dyDescent="0.2">
      <c r="A77">
        <v>2007</v>
      </c>
      <c r="B77">
        <v>6</v>
      </c>
      <c r="D77" t="s">
        <v>10</v>
      </c>
      <c r="E77" t="s">
        <v>11</v>
      </c>
      <c r="F77">
        <v>7</v>
      </c>
      <c r="G77" t="s">
        <v>136</v>
      </c>
      <c r="H77" t="s">
        <v>36</v>
      </c>
      <c r="I77" t="s">
        <v>177</v>
      </c>
      <c r="J77" t="s">
        <v>26</v>
      </c>
      <c r="K77" t="s">
        <v>17</v>
      </c>
      <c r="L77" t="s">
        <v>121</v>
      </c>
      <c r="M77">
        <v>1</v>
      </c>
      <c r="N77">
        <v>15</v>
      </c>
      <c r="Q77" s="3">
        <v>2.0199999999999999E-2</v>
      </c>
      <c r="R77" s="3">
        <v>2.9594999999999998</v>
      </c>
      <c r="S77">
        <f t="shared" ref="S77:S92" si="7">Q77*(N77^R77)</f>
        <v>61.093281166361997</v>
      </c>
      <c r="T77">
        <f t="shared" si="6"/>
        <v>61.093281166361997</v>
      </c>
    </row>
    <row r="78" spans="1:20" x14ac:dyDescent="0.2">
      <c r="A78">
        <v>2007</v>
      </c>
      <c r="B78">
        <v>6</v>
      </c>
      <c r="D78" t="s">
        <v>10</v>
      </c>
      <c r="E78" t="s">
        <v>11</v>
      </c>
      <c r="F78">
        <v>7</v>
      </c>
      <c r="G78" t="s">
        <v>136</v>
      </c>
      <c r="H78" t="s">
        <v>36</v>
      </c>
      <c r="I78" t="s">
        <v>177</v>
      </c>
      <c r="J78" t="s">
        <v>44</v>
      </c>
      <c r="K78" t="s">
        <v>21</v>
      </c>
      <c r="L78" t="s">
        <v>22</v>
      </c>
      <c r="M78">
        <v>1</v>
      </c>
      <c r="N78">
        <v>15</v>
      </c>
      <c r="Q78" s="3">
        <v>1.14E-2</v>
      </c>
      <c r="R78" s="6">
        <v>3.1280000000000001</v>
      </c>
      <c r="S78">
        <f t="shared" si="7"/>
        <v>54.414959423729201</v>
      </c>
      <c r="T78">
        <f t="shared" si="6"/>
        <v>54.414959423729201</v>
      </c>
    </row>
    <row r="79" spans="1:20" x14ac:dyDescent="0.2">
      <c r="A79">
        <v>2007</v>
      </c>
      <c r="B79">
        <v>6</v>
      </c>
      <c r="D79" t="s">
        <v>10</v>
      </c>
      <c r="E79" t="s">
        <v>11</v>
      </c>
      <c r="F79">
        <v>7</v>
      </c>
      <c r="G79" t="s">
        <v>136</v>
      </c>
      <c r="H79" t="s">
        <v>36</v>
      </c>
      <c r="I79" t="s">
        <v>177</v>
      </c>
      <c r="K79" t="s">
        <v>21</v>
      </c>
      <c r="L79" t="s">
        <v>202</v>
      </c>
      <c r="M79">
        <v>1</v>
      </c>
      <c r="N79">
        <v>15</v>
      </c>
      <c r="Q79" s="3">
        <v>1.2449999999999999E-2</v>
      </c>
      <c r="R79" s="3">
        <v>3.0855000000000001</v>
      </c>
      <c r="S79">
        <f t="shared" si="7"/>
        <v>52.966214044857814</v>
      </c>
      <c r="T79">
        <f t="shared" si="6"/>
        <v>52.966214044857814</v>
      </c>
    </row>
    <row r="80" spans="1:20" x14ac:dyDescent="0.2">
      <c r="A80">
        <v>2007</v>
      </c>
      <c r="B80">
        <v>6</v>
      </c>
      <c r="D80" t="s">
        <v>10</v>
      </c>
      <c r="E80" t="s">
        <v>11</v>
      </c>
      <c r="F80">
        <v>7</v>
      </c>
      <c r="G80" t="s">
        <v>136</v>
      </c>
      <c r="H80" t="s">
        <v>36</v>
      </c>
      <c r="I80" t="s">
        <v>177</v>
      </c>
      <c r="J80" t="s">
        <v>26</v>
      </c>
      <c r="K80" t="s">
        <v>17</v>
      </c>
      <c r="L80" t="s">
        <v>121</v>
      </c>
      <c r="M80">
        <v>10</v>
      </c>
      <c r="N80">
        <v>7.5</v>
      </c>
      <c r="Q80" s="3">
        <v>2.0199999999999999E-2</v>
      </c>
      <c r="R80" s="3">
        <v>2.9594999999999998</v>
      </c>
      <c r="S80">
        <f t="shared" si="7"/>
        <v>7.8540774295436098</v>
      </c>
      <c r="T80">
        <f t="shared" si="6"/>
        <v>78.540774295436094</v>
      </c>
    </row>
    <row r="81" spans="1:20" x14ac:dyDescent="0.2">
      <c r="A81">
        <v>2007</v>
      </c>
      <c r="B81">
        <v>6</v>
      </c>
      <c r="D81" t="s">
        <v>10</v>
      </c>
      <c r="E81" t="s">
        <v>11</v>
      </c>
      <c r="F81">
        <v>7</v>
      </c>
      <c r="G81" t="s">
        <v>136</v>
      </c>
      <c r="H81" t="s">
        <v>36</v>
      </c>
      <c r="I81" t="s">
        <v>177</v>
      </c>
      <c r="J81" t="s">
        <v>16</v>
      </c>
      <c r="K81" t="s">
        <v>17</v>
      </c>
      <c r="L81" t="s">
        <v>18</v>
      </c>
      <c r="M81">
        <v>2</v>
      </c>
      <c r="N81">
        <v>7.5</v>
      </c>
      <c r="Q81" s="3">
        <v>2.46E-2</v>
      </c>
      <c r="R81" s="3">
        <v>2.85</v>
      </c>
      <c r="S81">
        <f t="shared" si="7"/>
        <v>7.671136449313793</v>
      </c>
      <c r="T81">
        <f t="shared" si="6"/>
        <v>15.342272898627586</v>
      </c>
    </row>
    <row r="82" spans="1:20" x14ac:dyDescent="0.2">
      <c r="A82">
        <v>2007</v>
      </c>
      <c r="B82">
        <v>6</v>
      </c>
      <c r="D82" t="s">
        <v>10</v>
      </c>
      <c r="E82" t="s">
        <v>11</v>
      </c>
      <c r="F82">
        <v>7</v>
      </c>
      <c r="G82" t="s">
        <v>136</v>
      </c>
      <c r="H82" t="s">
        <v>36</v>
      </c>
      <c r="I82" t="s">
        <v>177</v>
      </c>
      <c r="J82" t="s">
        <v>13</v>
      </c>
      <c r="K82" t="s">
        <v>17</v>
      </c>
      <c r="L82" t="s">
        <v>19</v>
      </c>
      <c r="M82">
        <v>2</v>
      </c>
      <c r="N82">
        <v>7.5</v>
      </c>
      <c r="Q82" s="3">
        <v>1.9300000000000001E-2</v>
      </c>
      <c r="R82" s="3">
        <v>2.96</v>
      </c>
      <c r="S82">
        <f t="shared" si="7"/>
        <v>7.5117071566069322</v>
      </c>
      <c r="T82">
        <f t="shared" si="6"/>
        <v>15.023414313213864</v>
      </c>
    </row>
    <row r="83" spans="1:20" x14ac:dyDescent="0.2">
      <c r="A83">
        <v>2007</v>
      </c>
      <c r="B83">
        <v>6</v>
      </c>
      <c r="D83" t="s">
        <v>10</v>
      </c>
      <c r="E83" t="s">
        <v>11</v>
      </c>
      <c r="F83">
        <v>7</v>
      </c>
      <c r="G83" t="s">
        <v>136</v>
      </c>
      <c r="H83" t="s">
        <v>36</v>
      </c>
      <c r="I83" t="s">
        <v>177</v>
      </c>
      <c r="J83" t="s">
        <v>26</v>
      </c>
      <c r="K83" t="s">
        <v>118</v>
      </c>
      <c r="L83" t="s">
        <v>27</v>
      </c>
      <c r="M83">
        <v>1</v>
      </c>
      <c r="N83">
        <v>7.5</v>
      </c>
      <c r="Q83" s="3">
        <v>1.5900000000000001E-2</v>
      </c>
      <c r="R83" s="3">
        <v>2.9718</v>
      </c>
      <c r="S83">
        <f t="shared" si="7"/>
        <v>6.3372988368370082</v>
      </c>
      <c r="T83">
        <f t="shared" si="6"/>
        <v>6.3372988368370082</v>
      </c>
    </row>
    <row r="84" spans="1:20" x14ac:dyDescent="0.2">
      <c r="A84">
        <v>2007</v>
      </c>
      <c r="B84">
        <v>6</v>
      </c>
      <c r="D84" t="s">
        <v>10</v>
      </c>
      <c r="E84" t="s">
        <v>11</v>
      </c>
      <c r="F84">
        <v>7</v>
      </c>
      <c r="G84" t="s">
        <v>136</v>
      </c>
      <c r="H84" t="s">
        <v>36</v>
      </c>
      <c r="I84" t="s">
        <v>177</v>
      </c>
      <c r="J84" t="s">
        <v>13</v>
      </c>
      <c r="K84" t="s">
        <v>194</v>
      </c>
      <c r="L84" t="s">
        <v>35</v>
      </c>
      <c r="M84">
        <v>1</v>
      </c>
      <c r="N84">
        <v>2.5</v>
      </c>
      <c r="Q84">
        <v>3.2399999999999998E-2</v>
      </c>
      <c r="R84" s="37">
        <v>2.379</v>
      </c>
      <c r="S84">
        <f t="shared" si="7"/>
        <v>0.2865789524483992</v>
      </c>
      <c r="T84">
        <f t="shared" si="6"/>
        <v>0.2865789524483992</v>
      </c>
    </row>
    <row r="85" spans="1:20" x14ac:dyDescent="0.2">
      <c r="A85">
        <v>2007</v>
      </c>
      <c r="B85">
        <v>6</v>
      </c>
      <c r="D85" t="s">
        <v>10</v>
      </c>
      <c r="E85" t="s">
        <v>11</v>
      </c>
      <c r="F85">
        <v>7</v>
      </c>
      <c r="G85" t="s">
        <v>136</v>
      </c>
      <c r="H85" t="s">
        <v>36</v>
      </c>
      <c r="I85" t="s">
        <v>177</v>
      </c>
      <c r="J85" t="s">
        <v>26</v>
      </c>
      <c r="K85" t="s">
        <v>118</v>
      </c>
      <c r="L85" t="s">
        <v>27</v>
      </c>
      <c r="M85">
        <v>8</v>
      </c>
      <c r="N85">
        <v>2.5</v>
      </c>
      <c r="Q85" s="3">
        <v>1.5900000000000001E-2</v>
      </c>
      <c r="R85" s="3">
        <v>2.9718</v>
      </c>
      <c r="S85">
        <f t="shared" si="7"/>
        <v>0.24210025233267859</v>
      </c>
      <c r="T85">
        <f t="shared" si="6"/>
        <v>1.9368020186614288</v>
      </c>
    </row>
    <row r="86" spans="1:20" x14ac:dyDescent="0.2">
      <c r="A86">
        <v>2007</v>
      </c>
      <c r="B86">
        <v>6</v>
      </c>
      <c r="D86" t="s">
        <v>10</v>
      </c>
      <c r="E86" t="s">
        <v>11</v>
      </c>
      <c r="F86">
        <v>7</v>
      </c>
      <c r="G86" t="s">
        <v>136</v>
      </c>
      <c r="H86" t="s">
        <v>36</v>
      </c>
      <c r="I86" t="s">
        <v>177</v>
      </c>
      <c r="J86" t="s">
        <v>23</v>
      </c>
      <c r="K86" t="s">
        <v>33</v>
      </c>
      <c r="L86" t="s">
        <v>34</v>
      </c>
      <c r="M86">
        <v>11</v>
      </c>
      <c r="N86">
        <v>2.5</v>
      </c>
      <c r="Q86" s="2">
        <v>8.8999999999999999E-3</v>
      </c>
      <c r="R86" s="5">
        <v>3</v>
      </c>
      <c r="S86">
        <f t="shared" si="7"/>
        <v>0.13906250000000001</v>
      </c>
      <c r="T86">
        <f t="shared" si="6"/>
        <v>1.5296875000000001</v>
      </c>
    </row>
    <row r="87" spans="1:20" x14ac:dyDescent="0.2">
      <c r="A87">
        <v>2007</v>
      </c>
      <c r="B87">
        <v>7</v>
      </c>
      <c r="D87" t="s">
        <v>10</v>
      </c>
      <c r="E87" t="s">
        <v>11</v>
      </c>
      <c r="F87">
        <v>7</v>
      </c>
      <c r="G87" t="s">
        <v>136</v>
      </c>
      <c r="H87" t="s">
        <v>36</v>
      </c>
      <c r="I87" t="s">
        <v>177</v>
      </c>
      <c r="J87" t="s">
        <v>13</v>
      </c>
      <c r="K87" t="s">
        <v>51</v>
      </c>
      <c r="L87" t="s">
        <v>57</v>
      </c>
      <c r="M87">
        <v>1</v>
      </c>
      <c r="N87">
        <v>40</v>
      </c>
      <c r="O87" t="s">
        <v>53</v>
      </c>
      <c r="Q87" s="3">
        <v>1.6199999999999999E-2</v>
      </c>
      <c r="R87" s="3">
        <v>3.0251999999999999</v>
      </c>
      <c r="S87">
        <f t="shared" si="7"/>
        <v>1137.8025435833395</v>
      </c>
      <c r="T87">
        <f t="shared" si="6"/>
        <v>1137.8025435833395</v>
      </c>
    </row>
    <row r="88" spans="1:20" x14ac:dyDescent="0.2">
      <c r="A88">
        <v>2007</v>
      </c>
      <c r="B88">
        <v>7</v>
      </c>
      <c r="D88" t="s">
        <v>10</v>
      </c>
      <c r="E88" t="s">
        <v>11</v>
      </c>
      <c r="F88">
        <v>7</v>
      </c>
      <c r="G88" t="s">
        <v>136</v>
      </c>
      <c r="H88" t="s">
        <v>36</v>
      </c>
      <c r="I88" t="s">
        <v>177</v>
      </c>
      <c r="J88" t="s">
        <v>23</v>
      </c>
      <c r="K88" t="s">
        <v>28</v>
      </c>
      <c r="L88" t="s">
        <v>56</v>
      </c>
      <c r="M88">
        <v>1</v>
      </c>
      <c r="N88">
        <v>35</v>
      </c>
      <c r="Q88">
        <v>2.1700000000000001E-2</v>
      </c>
      <c r="R88" s="4">
        <v>3</v>
      </c>
      <c r="S88">
        <f t="shared" si="7"/>
        <v>930.38750000000005</v>
      </c>
      <c r="T88">
        <f t="shared" si="6"/>
        <v>930.38750000000005</v>
      </c>
    </row>
    <row r="89" spans="1:20" x14ac:dyDescent="0.2">
      <c r="A89">
        <v>2007</v>
      </c>
      <c r="B89">
        <v>7</v>
      </c>
      <c r="D89" t="s">
        <v>10</v>
      </c>
      <c r="E89" t="s">
        <v>11</v>
      </c>
      <c r="F89">
        <v>7</v>
      </c>
      <c r="G89" t="s">
        <v>136</v>
      </c>
      <c r="H89" t="s">
        <v>36</v>
      </c>
      <c r="I89" t="s">
        <v>177</v>
      </c>
      <c r="J89" t="s">
        <v>13</v>
      </c>
      <c r="K89" t="s">
        <v>51</v>
      </c>
      <c r="L89" t="s">
        <v>57</v>
      </c>
      <c r="M89">
        <v>1</v>
      </c>
      <c r="N89">
        <v>35</v>
      </c>
      <c r="O89" t="s">
        <v>53</v>
      </c>
      <c r="Q89" s="3">
        <v>1.6199999999999999E-2</v>
      </c>
      <c r="R89" s="3">
        <v>3.0251999999999999</v>
      </c>
      <c r="S89">
        <f t="shared" si="7"/>
        <v>759.67819720000477</v>
      </c>
      <c r="T89">
        <f t="shared" si="6"/>
        <v>759.67819720000477</v>
      </c>
    </row>
    <row r="90" spans="1:20" x14ac:dyDescent="0.2">
      <c r="A90">
        <v>2007</v>
      </c>
      <c r="B90">
        <v>7</v>
      </c>
      <c r="D90" t="s">
        <v>10</v>
      </c>
      <c r="E90" t="s">
        <v>11</v>
      </c>
      <c r="F90">
        <v>7</v>
      </c>
      <c r="G90" t="s">
        <v>136</v>
      </c>
      <c r="H90" t="s">
        <v>36</v>
      </c>
      <c r="I90" t="s">
        <v>177</v>
      </c>
      <c r="J90" t="s">
        <v>13</v>
      </c>
      <c r="K90" t="s">
        <v>17</v>
      </c>
      <c r="L90" t="s">
        <v>127</v>
      </c>
      <c r="M90">
        <v>1</v>
      </c>
      <c r="N90">
        <v>25</v>
      </c>
      <c r="Q90" s="3">
        <v>2.3900000000000001E-2</v>
      </c>
      <c r="R90" s="6">
        <v>3.0819999999999999</v>
      </c>
      <c r="S90">
        <f t="shared" si="7"/>
        <v>486.23812459083422</v>
      </c>
      <c r="T90">
        <f t="shared" si="6"/>
        <v>486.23812459083422</v>
      </c>
    </row>
    <row r="91" spans="1:20" x14ac:dyDescent="0.2">
      <c r="A91">
        <v>2007</v>
      </c>
      <c r="B91">
        <v>7</v>
      </c>
      <c r="D91" t="s">
        <v>10</v>
      </c>
      <c r="E91" t="s">
        <v>11</v>
      </c>
      <c r="F91">
        <v>7</v>
      </c>
      <c r="G91" t="s">
        <v>136</v>
      </c>
      <c r="H91" t="s">
        <v>36</v>
      </c>
      <c r="I91" t="s">
        <v>177</v>
      </c>
      <c r="J91" t="s">
        <v>23</v>
      </c>
      <c r="K91" t="s">
        <v>31</v>
      </c>
      <c r="L91" t="s">
        <v>32</v>
      </c>
      <c r="M91">
        <v>1</v>
      </c>
      <c r="N91">
        <v>35</v>
      </c>
      <c r="Q91" s="3">
        <v>7.9000000000000008E-3</v>
      </c>
      <c r="R91" s="3">
        <v>3.0760000000000001</v>
      </c>
      <c r="S91">
        <f t="shared" si="7"/>
        <v>443.79294680201997</v>
      </c>
      <c r="T91">
        <f t="shared" si="6"/>
        <v>443.79294680201997</v>
      </c>
    </row>
    <row r="92" spans="1:20" x14ac:dyDescent="0.2">
      <c r="A92">
        <v>2007</v>
      </c>
      <c r="B92">
        <v>7</v>
      </c>
      <c r="D92" t="s">
        <v>10</v>
      </c>
      <c r="E92" t="s">
        <v>11</v>
      </c>
      <c r="F92">
        <v>7</v>
      </c>
      <c r="G92" t="s">
        <v>136</v>
      </c>
      <c r="H92" t="s">
        <v>36</v>
      </c>
      <c r="I92" t="s">
        <v>177</v>
      </c>
      <c r="J92" t="s">
        <v>13</v>
      </c>
      <c r="K92" t="s">
        <v>14</v>
      </c>
      <c r="L92" t="s">
        <v>15</v>
      </c>
      <c r="M92">
        <v>1</v>
      </c>
      <c r="N92">
        <v>25</v>
      </c>
      <c r="Q92" s="3">
        <v>2.3599999999999999E-2</v>
      </c>
      <c r="R92" s="3">
        <v>2.9750000000000001</v>
      </c>
      <c r="S92">
        <f t="shared" si="7"/>
        <v>340.23855775527943</v>
      </c>
      <c r="T92">
        <f t="shared" si="6"/>
        <v>340.23855775527943</v>
      </c>
    </row>
    <row r="93" spans="1:20" x14ac:dyDescent="0.2">
      <c r="A93">
        <v>2007</v>
      </c>
      <c r="B93">
        <v>7</v>
      </c>
      <c r="D93" t="s">
        <v>10</v>
      </c>
      <c r="E93" t="s">
        <v>11</v>
      </c>
      <c r="F93">
        <v>7</v>
      </c>
      <c r="G93" t="s">
        <v>136</v>
      </c>
      <c r="H93" t="s">
        <v>36</v>
      </c>
      <c r="I93" t="s">
        <v>177</v>
      </c>
      <c r="J93" t="s">
        <v>16</v>
      </c>
      <c r="K93" t="s">
        <v>28</v>
      </c>
      <c r="L93" t="s">
        <v>29</v>
      </c>
      <c r="M93">
        <v>33</v>
      </c>
      <c r="N93">
        <v>25</v>
      </c>
      <c r="P93">
        <f>N93/1.14172</f>
        <v>21.89678730336685</v>
      </c>
      <c r="Q93">
        <v>5.7999999999999996E-3</v>
      </c>
      <c r="R93" s="4">
        <v>3.5539999999999998</v>
      </c>
      <c r="S93">
        <f>Q93*(P93^R93)</f>
        <v>336.62001464584171</v>
      </c>
      <c r="T93">
        <f t="shared" si="6"/>
        <v>11108.460483312776</v>
      </c>
    </row>
    <row r="94" spans="1:20" x14ac:dyDescent="0.2">
      <c r="A94">
        <v>2007</v>
      </c>
      <c r="B94">
        <v>7</v>
      </c>
      <c r="D94" t="s">
        <v>10</v>
      </c>
      <c r="E94" t="s">
        <v>11</v>
      </c>
      <c r="F94">
        <v>7</v>
      </c>
      <c r="G94" t="s">
        <v>136</v>
      </c>
      <c r="H94" t="s">
        <v>36</v>
      </c>
      <c r="I94" t="s">
        <v>177</v>
      </c>
      <c r="J94" t="s">
        <v>23</v>
      </c>
      <c r="K94" t="s">
        <v>49</v>
      </c>
      <c r="L94" t="s">
        <v>50</v>
      </c>
      <c r="M94">
        <v>1</v>
      </c>
      <c r="N94">
        <v>25</v>
      </c>
      <c r="Q94" s="2">
        <v>5.6099999999999997E-2</v>
      </c>
      <c r="R94" s="5">
        <v>2.653</v>
      </c>
      <c r="S94">
        <f>Q94*(N94^R94)</f>
        <v>286.87830370223014</v>
      </c>
      <c r="T94">
        <f t="shared" si="6"/>
        <v>286.87830370223014</v>
      </c>
    </row>
    <row r="95" spans="1:20" x14ac:dyDescent="0.2">
      <c r="A95">
        <v>2007</v>
      </c>
      <c r="B95">
        <v>7</v>
      </c>
      <c r="D95" t="s">
        <v>10</v>
      </c>
      <c r="E95" t="s">
        <v>11</v>
      </c>
      <c r="F95">
        <v>7</v>
      </c>
      <c r="G95" t="s">
        <v>136</v>
      </c>
      <c r="H95" t="s">
        <v>36</v>
      </c>
      <c r="I95" t="s">
        <v>177</v>
      </c>
      <c r="J95" t="s">
        <v>44</v>
      </c>
      <c r="K95" t="s">
        <v>21</v>
      </c>
      <c r="L95" t="s">
        <v>22</v>
      </c>
      <c r="M95">
        <v>4</v>
      </c>
      <c r="N95">
        <v>25</v>
      </c>
      <c r="Q95" s="3">
        <v>1.14E-2</v>
      </c>
      <c r="R95" s="6">
        <v>3.1280000000000001</v>
      </c>
      <c r="S95">
        <f>Q95*(N95^R95)</f>
        <v>268.94359042953022</v>
      </c>
      <c r="T95">
        <f t="shared" si="6"/>
        <v>1075.7743617181209</v>
      </c>
    </row>
    <row r="96" spans="1:20" x14ac:dyDescent="0.2">
      <c r="A96">
        <v>2007</v>
      </c>
      <c r="B96">
        <v>7</v>
      </c>
      <c r="D96" t="s">
        <v>10</v>
      </c>
      <c r="E96" t="s">
        <v>11</v>
      </c>
      <c r="F96">
        <v>7</v>
      </c>
      <c r="G96" t="s">
        <v>136</v>
      </c>
      <c r="H96" t="s">
        <v>36</v>
      </c>
      <c r="I96" t="s">
        <v>177</v>
      </c>
      <c r="J96" t="s">
        <v>13</v>
      </c>
      <c r="K96" t="s">
        <v>47</v>
      </c>
      <c r="L96" t="s">
        <v>48</v>
      </c>
      <c r="M96">
        <v>7</v>
      </c>
      <c r="N96">
        <v>25</v>
      </c>
      <c r="P96">
        <f>N96/1.09917</f>
        <v>22.744434436893293</v>
      </c>
      <c r="Q96" s="2">
        <v>1.7399999999999999E-2</v>
      </c>
      <c r="R96" s="5">
        <v>3.08</v>
      </c>
      <c r="S96">
        <f>Q96*(P96^R96)</f>
        <v>262.86011045493552</v>
      </c>
      <c r="T96">
        <f t="shared" si="6"/>
        <v>1840.0207731845487</v>
      </c>
    </row>
    <row r="97" spans="1:20" x14ac:dyDescent="0.2">
      <c r="A97">
        <v>2007</v>
      </c>
      <c r="B97">
        <v>7</v>
      </c>
      <c r="D97" t="s">
        <v>10</v>
      </c>
      <c r="E97" t="s">
        <v>11</v>
      </c>
      <c r="F97">
        <v>7</v>
      </c>
      <c r="G97" t="s">
        <v>136</v>
      </c>
      <c r="H97" t="s">
        <v>36</v>
      </c>
      <c r="I97" t="s">
        <v>177</v>
      </c>
      <c r="J97" t="s">
        <v>23</v>
      </c>
      <c r="K97" t="s">
        <v>118</v>
      </c>
      <c r="L97" t="s">
        <v>37</v>
      </c>
      <c r="M97">
        <v>3</v>
      </c>
      <c r="N97">
        <v>25</v>
      </c>
      <c r="Q97" s="3">
        <v>1.26E-2</v>
      </c>
      <c r="R97" s="3">
        <v>3.0672999999999999</v>
      </c>
      <c r="S97">
        <f t="shared" ref="S97:S105" si="8">Q97*(N97^R97)</f>
        <v>244.49609871054292</v>
      </c>
      <c r="T97">
        <f t="shared" si="6"/>
        <v>733.48829613162877</v>
      </c>
    </row>
    <row r="98" spans="1:20" x14ac:dyDescent="0.2">
      <c r="A98">
        <v>2007</v>
      </c>
      <c r="B98">
        <v>7</v>
      </c>
      <c r="D98" t="s">
        <v>10</v>
      </c>
      <c r="E98" t="s">
        <v>11</v>
      </c>
      <c r="F98">
        <v>7</v>
      </c>
      <c r="G98" t="s">
        <v>136</v>
      </c>
      <c r="H98" t="s">
        <v>36</v>
      </c>
      <c r="I98" t="s">
        <v>177</v>
      </c>
      <c r="J98" t="s">
        <v>16</v>
      </c>
      <c r="K98" t="s">
        <v>17</v>
      </c>
      <c r="L98" t="s">
        <v>18</v>
      </c>
      <c r="M98">
        <v>4</v>
      </c>
      <c r="N98">
        <v>15</v>
      </c>
      <c r="Q98" s="3">
        <v>2.2700000000000001E-2</v>
      </c>
      <c r="R98" s="3">
        <v>3.12</v>
      </c>
      <c r="S98">
        <f t="shared" si="8"/>
        <v>106.03044532761471</v>
      </c>
      <c r="T98">
        <f t="shared" si="6"/>
        <v>424.12178131045886</v>
      </c>
    </row>
    <row r="99" spans="1:20" x14ac:dyDescent="0.2">
      <c r="A99">
        <v>2007</v>
      </c>
      <c r="B99">
        <v>7</v>
      </c>
      <c r="D99" t="s">
        <v>10</v>
      </c>
      <c r="E99" t="s">
        <v>11</v>
      </c>
      <c r="F99">
        <v>7</v>
      </c>
      <c r="G99" t="s">
        <v>136</v>
      </c>
      <c r="H99" t="s">
        <v>36</v>
      </c>
      <c r="I99" t="s">
        <v>177</v>
      </c>
      <c r="J99" t="s">
        <v>13</v>
      </c>
      <c r="K99" t="s">
        <v>17</v>
      </c>
      <c r="L99" t="s">
        <v>127</v>
      </c>
      <c r="M99">
        <v>3</v>
      </c>
      <c r="N99">
        <v>15</v>
      </c>
      <c r="Q99" s="3">
        <v>2.3900000000000001E-2</v>
      </c>
      <c r="R99" s="6">
        <v>3.0819999999999999</v>
      </c>
      <c r="S99">
        <f t="shared" si="8"/>
        <v>100.71894345437795</v>
      </c>
      <c r="T99">
        <f t="shared" si="6"/>
        <v>302.15683036313385</v>
      </c>
    </row>
    <row r="100" spans="1:20" x14ac:dyDescent="0.2">
      <c r="A100">
        <v>2007</v>
      </c>
      <c r="B100">
        <v>7</v>
      </c>
      <c r="D100" t="s">
        <v>10</v>
      </c>
      <c r="E100" t="s">
        <v>11</v>
      </c>
      <c r="F100">
        <v>7</v>
      </c>
      <c r="G100" t="s">
        <v>136</v>
      </c>
      <c r="H100" t="s">
        <v>36</v>
      </c>
      <c r="I100" t="s">
        <v>177</v>
      </c>
      <c r="J100" t="s">
        <v>44</v>
      </c>
      <c r="K100" t="s">
        <v>21</v>
      </c>
      <c r="L100" t="s">
        <v>22</v>
      </c>
      <c r="M100">
        <v>7</v>
      </c>
      <c r="N100">
        <v>15</v>
      </c>
      <c r="Q100" s="3">
        <v>1.14E-2</v>
      </c>
      <c r="R100" s="6">
        <v>3.1280000000000001</v>
      </c>
      <c r="S100">
        <f t="shared" si="8"/>
        <v>54.414959423729201</v>
      </c>
      <c r="T100">
        <f t="shared" si="6"/>
        <v>380.90471596610439</v>
      </c>
    </row>
    <row r="101" spans="1:20" x14ac:dyDescent="0.2">
      <c r="A101">
        <v>2007</v>
      </c>
      <c r="B101">
        <v>7</v>
      </c>
      <c r="D101" t="s">
        <v>10</v>
      </c>
      <c r="E101" t="s">
        <v>11</v>
      </c>
      <c r="F101">
        <v>7</v>
      </c>
      <c r="G101" t="s">
        <v>136</v>
      </c>
      <c r="H101" t="s">
        <v>36</v>
      </c>
      <c r="I101" t="s">
        <v>177</v>
      </c>
      <c r="J101" t="s">
        <v>23</v>
      </c>
      <c r="K101" t="s">
        <v>118</v>
      </c>
      <c r="L101" t="s">
        <v>30</v>
      </c>
      <c r="M101">
        <v>1</v>
      </c>
      <c r="N101">
        <v>15</v>
      </c>
      <c r="Q101" s="2">
        <v>9.2800000000000001E-3</v>
      </c>
      <c r="R101" s="5">
        <v>3.07</v>
      </c>
      <c r="S101">
        <f t="shared" si="8"/>
        <v>37.857169670187268</v>
      </c>
      <c r="T101">
        <f t="shared" si="6"/>
        <v>37.857169670187268</v>
      </c>
    </row>
    <row r="102" spans="1:20" x14ac:dyDescent="0.2">
      <c r="A102">
        <v>2007</v>
      </c>
      <c r="B102">
        <v>7</v>
      </c>
      <c r="D102" t="s">
        <v>10</v>
      </c>
      <c r="E102" t="s">
        <v>11</v>
      </c>
      <c r="F102">
        <v>7</v>
      </c>
      <c r="G102" t="s">
        <v>136</v>
      </c>
      <c r="H102" t="s">
        <v>36</v>
      </c>
      <c r="I102" t="s">
        <v>177</v>
      </c>
      <c r="J102" t="s">
        <v>13</v>
      </c>
      <c r="K102" t="s">
        <v>17</v>
      </c>
      <c r="L102" t="s">
        <v>19</v>
      </c>
      <c r="M102">
        <v>3</v>
      </c>
      <c r="N102">
        <v>7.5</v>
      </c>
      <c r="Q102" s="3">
        <v>1.9300000000000001E-2</v>
      </c>
      <c r="R102" s="3">
        <v>2.96</v>
      </c>
      <c r="S102">
        <f t="shared" si="8"/>
        <v>7.5117071566069322</v>
      </c>
      <c r="T102">
        <f t="shared" si="6"/>
        <v>22.535121469820798</v>
      </c>
    </row>
    <row r="103" spans="1:20" x14ac:dyDescent="0.2">
      <c r="A103">
        <v>2007</v>
      </c>
      <c r="B103">
        <v>7</v>
      </c>
      <c r="D103" t="s">
        <v>10</v>
      </c>
      <c r="E103" t="s">
        <v>11</v>
      </c>
      <c r="F103">
        <v>7</v>
      </c>
      <c r="G103" t="s">
        <v>136</v>
      </c>
      <c r="H103" t="s">
        <v>36</v>
      </c>
      <c r="I103" t="s">
        <v>177</v>
      </c>
      <c r="J103" t="s">
        <v>26</v>
      </c>
      <c r="K103" t="s">
        <v>118</v>
      </c>
      <c r="L103" t="s">
        <v>27</v>
      </c>
      <c r="M103">
        <v>4</v>
      </c>
      <c r="N103">
        <v>7.5</v>
      </c>
      <c r="Q103" s="3">
        <v>1.5900000000000001E-2</v>
      </c>
      <c r="R103" s="3">
        <v>2.9718</v>
      </c>
      <c r="S103">
        <f t="shared" si="8"/>
        <v>6.3372988368370082</v>
      </c>
      <c r="T103">
        <f t="shared" si="6"/>
        <v>25.349195347348033</v>
      </c>
    </row>
    <row r="104" spans="1:20" x14ac:dyDescent="0.2">
      <c r="A104">
        <v>2007</v>
      </c>
      <c r="B104">
        <v>7</v>
      </c>
      <c r="D104" t="s">
        <v>10</v>
      </c>
      <c r="E104" t="s">
        <v>11</v>
      </c>
      <c r="F104">
        <v>7</v>
      </c>
      <c r="G104" t="s">
        <v>136</v>
      </c>
      <c r="H104" t="s">
        <v>36</v>
      </c>
      <c r="I104" t="s">
        <v>177</v>
      </c>
      <c r="J104" t="s">
        <v>26</v>
      </c>
      <c r="K104" t="s">
        <v>118</v>
      </c>
      <c r="L104" t="s">
        <v>27</v>
      </c>
      <c r="M104">
        <v>8</v>
      </c>
      <c r="N104">
        <v>2.5</v>
      </c>
      <c r="Q104" s="3">
        <v>1.5900000000000001E-2</v>
      </c>
      <c r="R104" s="3">
        <v>2.9718</v>
      </c>
      <c r="S104">
        <f t="shared" si="8"/>
        <v>0.24210025233267859</v>
      </c>
      <c r="T104">
        <f t="shared" si="6"/>
        <v>1.9368020186614288</v>
      </c>
    </row>
    <row r="105" spans="1:20" x14ac:dyDescent="0.2">
      <c r="A105">
        <v>2007</v>
      </c>
      <c r="B105">
        <v>7</v>
      </c>
      <c r="D105" t="s">
        <v>10</v>
      </c>
      <c r="E105" t="s">
        <v>11</v>
      </c>
      <c r="F105">
        <v>7</v>
      </c>
      <c r="G105" t="s">
        <v>136</v>
      </c>
      <c r="H105" t="s">
        <v>36</v>
      </c>
      <c r="I105" t="s">
        <v>177</v>
      </c>
      <c r="J105" t="s">
        <v>23</v>
      </c>
      <c r="K105" t="s">
        <v>33</v>
      </c>
      <c r="L105" t="s">
        <v>34</v>
      </c>
      <c r="M105">
        <v>4</v>
      </c>
      <c r="N105">
        <v>2.5</v>
      </c>
      <c r="Q105" s="2">
        <v>8.8999999999999999E-3</v>
      </c>
      <c r="R105" s="5">
        <v>3</v>
      </c>
      <c r="S105">
        <f t="shared" si="8"/>
        <v>0.13906250000000001</v>
      </c>
      <c r="T105">
        <f t="shared" si="6"/>
        <v>0.55625000000000002</v>
      </c>
    </row>
    <row r="106" spans="1:20" x14ac:dyDescent="0.2">
      <c r="A106">
        <v>2007</v>
      </c>
      <c r="B106">
        <v>8</v>
      </c>
      <c r="D106" t="s">
        <v>10</v>
      </c>
      <c r="E106" t="s">
        <v>11</v>
      </c>
      <c r="F106">
        <v>7</v>
      </c>
      <c r="G106" t="s">
        <v>136</v>
      </c>
      <c r="H106" t="s">
        <v>36</v>
      </c>
      <c r="I106" t="s">
        <v>177</v>
      </c>
      <c r="J106" t="s">
        <v>23</v>
      </c>
      <c r="K106" t="s">
        <v>118</v>
      </c>
      <c r="L106" t="s">
        <v>43</v>
      </c>
      <c r="M106">
        <v>2</v>
      </c>
      <c r="N106">
        <v>45</v>
      </c>
      <c r="P106">
        <f>N106/1.08175</f>
        <v>41.599260457591868</v>
      </c>
      <c r="Q106" s="3">
        <v>1.4500000000000001E-2</v>
      </c>
      <c r="R106" s="3">
        <v>3.0529999999999999</v>
      </c>
      <c r="S106">
        <f>Q106*(P106^R106)</f>
        <v>1271.8513909213236</v>
      </c>
      <c r="T106">
        <f t="shared" si="6"/>
        <v>2543.7027818426473</v>
      </c>
    </row>
    <row r="107" spans="1:20" x14ac:dyDescent="0.2">
      <c r="A107">
        <v>2007</v>
      </c>
      <c r="B107">
        <v>8</v>
      </c>
      <c r="D107" t="s">
        <v>10</v>
      </c>
      <c r="E107" t="s">
        <v>11</v>
      </c>
      <c r="F107">
        <v>7</v>
      </c>
      <c r="G107" t="s">
        <v>136</v>
      </c>
      <c r="H107" t="s">
        <v>36</v>
      </c>
      <c r="I107" t="s">
        <v>177</v>
      </c>
      <c r="J107" t="s">
        <v>13</v>
      </c>
      <c r="K107" t="s">
        <v>47</v>
      </c>
      <c r="L107" t="s">
        <v>48</v>
      </c>
      <c r="M107">
        <v>17</v>
      </c>
      <c r="N107">
        <v>35</v>
      </c>
      <c r="P107">
        <f>N107/1.09917</f>
        <v>31.842208211650611</v>
      </c>
      <c r="Q107" s="2">
        <v>1.7399999999999999E-2</v>
      </c>
      <c r="R107" s="5">
        <v>3.08</v>
      </c>
      <c r="S107">
        <f>Q107*(P107^R107)</f>
        <v>740.96728909580781</v>
      </c>
      <c r="T107">
        <f t="shared" si="6"/>
        <v>12596.443914628733</v>
      </c>
    </row>
    <row r="108" spans="1:20" x14ac:dyDescent="0.2">
      <c r="A108">
        <v>2007</v>
      </c>
      <c r="B108">
        <v>8</v>
      </c>
      <c r="D108" t="s">
        <v>10</v>
      </c>
      <c r="E108" t="s">
        <v>11</v>
      </c>
      <c r="F108">
        <v>7</v>
      </c>
      <c r="G108" t="s">
        <v>136</v>
      </c>
      <c r="H108" t="s">
        <v>36</v>
      </c>
      <c r="I108" t="s">
        <v>177</v>
      </c>
      <c r="J108" t="s">
        <v>23</v>
      </c>
      <c r="K108" t="s">
        <v>118</v>
      </c>
      <c r="L108" t="s">
        <v>43</v>
      </c>
      <c r="M108">
        <v>2</v>
      </c>
      <c r="N108">
        <v>35</v>
      </c>
      <c r="P108">
        <f>N108/1.08175</f>
        <v>32.354980355904786</v>
      </c>
      <c r="Q108" s="3">
        <v>1.4500000000000001E-2</v>
      </c>
      <c r="R108" s="3">
        <v>3.0529999999999999</v>
      </c>
      <c r="S108">
        <f>Q108*(P108^R108)</f>
        <v>590.49782747127915</v>
      </c>
      <c r="T108">
        <f t="shared" si="6"/>
        <v>1180.9956549425583</v>
      </c>
    </row>
    <row r="109" spans="1:20" x14ac:dyDescent="0.2">
      <c r="A109">
        <v>2007</v>
      </c>
      <c r="B109">
        <v>8</v>
      </c>
      <c r="D109" t="s">
        <v>10</v>
      </c>
      <c r="E109" t="s">
        <v>11</v>
      </c>
      <c r="F109">
        <v>7</v>
      </c>
      <c r="G109" t="s">
        <v>136</v>
      </c>
      <c r="H109" t="s">
        <v>36</v>
      </c>
      <c r="I109" t="s">
        <v>177</v>
      </c>
      <c r="J109" t="s">
        <v>23</v>
      </c>
      <c r="K109" t="s">
        <v>28</v>
      </c>
      <c r="L109" t="s">
        <v>60</v>
      </c>
      <c r="M109">
        <v>1</v>
      </c>
      <c r="N109">
        <v>35</v>
      </c>
      <c r="P109">
        <f>N109/1.26087</f>
        <v>27.758611117720307</v>
      </c>
      <c r="Q109" s="3">
        <v>3.1399999999999997E-2</v>
      </c>
      <c r="R109" s="3">
        <v>2.9</v>
      </c>
      <c r="S109">
        <f>Q109*(P109^R109)</f>
        <v>481.70712817666475</v>
      </c>
      <c r="T109">
        <f t="shared" si="6"/>
        <v>481.70712817666475</v>
      </c>
    </row>
    <row r="110" spans="1:20" x14ac:dyDescent="0.2">
      <c r="A110">
        <v>2007</v>
      </c>
      <c r="B110">
        <v>8</v>
      </c>
      <c r="D110" t="s">
        <v>10</v>
      </c>
      <c r="E110" t="s">
        <v>11</v>
      </c>
      <c r="F110">
        <v>7</v>
      </c>
      <c r="G110" t="s">
        <v>136</v>
      </c>
      <c r="H110" t="s">
        <v>36</v>
      </c>
      <c r="I110" t="s">
        <v>177</v>
      </c>
      <c r="J110" t="s">
        <v>13</v>
      </c>
      <c r="K110" t="s">
        <v>14</v>
      </c>
      <c r="L110" t="s">
        <v>15</v>
      </c>
      <c r="M110">
        <v>4</v>
      </c>
      <c r="N110">
        <v>25</v>
      </c>
      <c r="Q110" s="3">
        <v>2.3599999999999999E-2</v>
      </c>
      <c r="R110" s="3">
        <v>2.9750000000000001</v>
      </c>
      <c r="S110">
        <f>Q110*(N110^R110)</f>
        <v>340.23855775527943</v>
      </c>
      <c r="T110">
        <f t="shared" si="6"/>
        <v>1360.9542310211177</v>
      </c>
    </row>
    <row r="111" spans="1:20" x14ac:dyDescent="0.2">
      <c r="A111">
        <v>2007</v>
      </c>
      <c r="B111">
        <v>8</v>
      </c>
      <c r="D111" t="s">
        <v>10</v>
      </c>
      <c r="E111" t="s">
        <v>11</v>
      </c>
      <c r="F111">
        <v>7</v>
      </c>
      <c r="G111" t="s">
        <v>136</v>
      </c>
      <c r="H111" t="s">
        <v>36</v>
      </c>
      <c r="I111" t="s">
        <v>177</v>
      </c>
      <c r="J111" t="s">
        <v>16</v>
      </c>
      <c r="K111" t="s">
        <v>28</v>
      </c>
      <c r="L111" t="s">
        <v>29</v>
      </c>
      <c r="M111">
        <v>33</v>
      </c>
      <c r="N111">
        <v>25</v>
      </c>
      <c r="P111">
        <f>N111/1.14172</f>
        <v>21.89678730336685</v>
      </c>
      <c r="Q111">
        <v>5.7999999999999996E-3</v>
      </c>
      <c r="R111" s="4">
        <v>3.5539999999999998</v>
      </c>
      <c r="S111">
        <f>Q111*(P111^R111)</f>
        <v>336.62001464584171</v>
      </c>
      <c r="T111">
        <f t="shared" si="6"/>
        <v>11108.460483312776</v>
      </c>
    </row>
    <row r="112" spans="1:20" x14ac:dyDescent="0.2">
      <c r="A112">
        <v>2007</v>
      </c>
      <c r="B112">
        <v>8</v>
      </c>
      <c r="D112" t="s">
        <v>10</v>
      </c>
      <c r="E112" t="s">
        <v>11</v>
      </c>
      <c r="F112">
        <v>7</v>
      </c>
      <c r="G112" t="s">
        <v>136</v>
      </c>
      <c r="H112" t="s">
        <v>36</v>
      </c>
      <c r="I112" t="s">
        <v>177</v>
      </c>
      <c r="J112" t="s">
        <v>23</v>
      </c>
      <c r="K112" t="s">
        <v>58</v>
      </c>
      <c r="L112" t="s">
        <v>59</v>
      </c>
      <c r="M112">
        <v>1</v>
      </c>
      <c r="N112">
        <v>25</v>
      </c>
      <c r="Q112" s="3">
        <v>2.0400000000000001E-2</v>
      </c>
      <c r="R112" s="3">
        <v>2.9910000000000001</v>
      </c>
      <c r="S112">
        <f>Q112*(N112^R112)</f>
        <v>309.64832376527772</v>
      </c>
      <c r="T112">
        <f t="shared" si="6"/>
        <v>309.64832376527772</v>
      </c>
    </row>
    <row r="113" spans="1:20" x14ac:dyDescent="0.2">
      <c r="A113">
        <v>2007</v>
      </c>
      <c r="B113">
        <v>8</v>
      </c>
      <c r="D113" t="s">
        <v>10</v>
      </c>
      <c r="E113" t="s">
        <v>11</v>
      </c>
      <c r="F113">
        <v>7</v>
      </c>
      <c r="G113" t="s">
        <v>136</v>
      </c>
      <c r="H113" t="s">
        <v>36</v>
      </c>
      <c r="I113" t="s">
        <v>177</v>
      </c>
      <c r="J113" t="s">
        <v>44</v>
      </c>
      <c r="K113" t="s">
        <v>21</v>
      </c>
      <c r="L113" t="s">
        <v>22</v>
      </c>
      <c r="M113">
        <v>4</v>
      </c>
      <c r="N113">
        <v>25</v>
      </c>
      <c r="Q113" s="3">
        <v>1.14E-2</v>
      </c>
      <c r="R113" s="6">
        <v>3.1280000000000001</v>
      </c>
      <c r="S113">
        <f>Q113*(N113^R113)</f>
        <v>268.94359042953022</v>
      </c>
      <c r="T113">
        <f t="shared" si="6"/>
        <v>1075.7743617181209</v>
      </c>
    </row>
    <row r="114" spans="1:20" x14ac:dyDescent="0.2">
      <c r="A114">
        <v>2007</v>
      </c>
      <c r="B114">
        <v>8</v>
      </c>
      <c r="D114" t="s">
        <v>10</v>
      </c>
      <c r="E114" t="s">
        <v>11</v>
      </c>
      <c r="F114">
        <v>7</v>
      </c>
      <c r="G114" t="s">
        <v>136</v>
      </c>
      <c r="H114" t="s">
        <v>36</v>
      </c>
      <c r="I114" t="s">
        <v>177</v>
      </c>
      <c r="J114" t="s">
        <v>13</v>
      </c>
      <c r="K114" t="s">
        <v>47</v>
      </c>
      <c r="L114" t="s">
        <v>48</v>
      </c>
      <c r="M114">
        <v>3</v>
      </c>
      <c r="N114">
        <v>25</v>
      </c>
      <c r="P114">
        <f>N114/1.09917</f>
        <v>22.744434436893293</v>
      </c>
      <c r="Q114" s="2">
        <v>1.7399999999999999E-2</v>
      </c>
      <c r="R114" s="5">
        <v>3.08</v>
      </c>
      <c r="S114">
        <f>Q114*(P114^R114)</f>
        <v>262.86011045493552</v>
      </c>
      <c r="T114">
        <f t="shared" si="6"/>
        <v>788.58033136480663</v>
      </c>
    </row>
    <row r="115" spans="1:20" x14ac:dyDescent="0.2">
      <c r="A115">
        <v>2007</v>
      </c>
      <c r="B115">
        <v>8</v>
      </c>
      <c r="D115" t="s">
        <v>10</v>
      </c>
      <c r="E115" t="s">
        <v>11</v>
      </c>
      <c r="F115">
        <v>7</v>
      </c>
      <c r="G115" t="s">
        <v>136</v>
      </c>
      <c r="H115" t="s">
        <v>36</v>
      </c>
      <c r="I115" t="s">
        <v>177</v>
      </c>
      <c r="J115" t="s">
        <v>44</v>
      </c>
      <c r="K115" t="s">
        <v>21</v>
      </c>
      <c r="L115" t="s">
        <v>22</v>
      </c>
      <c r="M115">
        <v>2</v>
      </c>
      <c r="N115">
        <v>15</v>
      </c>
      <c r="Q115" s="3">
        <v>1.14E-2</v>
      </c>
      <c r="R115" s="6">
        <v>3.1280000000000001</v>
      </c>
      <c r="S115">
        <f>Q115*(N115^R115)</f>
        <v>54.414959423729201</v>
      </c>
      <c r="T115">
        <f t="shared" si="6"/>
        <v>108.8299188474584</v>
      </c>
    </row>
    <row r="116" spans="1:20" x14ac:dyDescent="0.2">
      <c r="A116">
        <v>2007</v>
      </c>
      <c r="B116">
        <v>8</v>
      </c>
      <c r="D116" t="s">
        <v>10</v>
      </c>
      <c r="E116" t="s">
        <v>11</v>
      </c>
      <c r="F116">
        <v>7</v>
      </c>
      <c r="G116" t="s">
        <v>136</v>
      </c>
      <c r="H116" t="s">
        <v>36</v>
      </c>
      <c r="I116" t="s">
        <v>177</v>
      </c>
      <c r="J116" t="s">
        <v>16</v>
      </c>
      <c r="K116" t="s">
        <v>17</v>
      </c>
      <c r="L116" t="s">
        <v>18</v>
      </c>
      <c r="M116">
        <v>3</v>
      </c>
      <c r="N116">
        <v>7.5</v>
      </c>
      <c r="Q116" s="3">
        <v>2.46E-2</v>
      </c>
      <c r="R116" s="3">
        <v>2.85</v>
      </c>
      <c r="S116">
        <f>Q116*(N116^R116)</f>
        <v>7.671136449313793</v>
      </c>
      <c r="T116">
        <f t="shared" si="6"/>
        <v>23.01340934794138</v>
      </c>
    </row>
    <row r="117" spans="1:20" x14ac:dyDescent="0.2">
      <c r="A117">
        <v>2007</v>
      </c>
      <c r="B117">
        <v>8</v>
      </c>
      <c r="D117" t="s">
        <v>10</v>
      </c>
      <c r="E117" t="s">
        <v>11</v>
      </c>
      <c r="F117">
        <v>7</v>
      </c>
      <c r="G117" t="s">
        <v>136</v>
      </c>
      <c r="H117" t="s">
        <v>36</v>
      </c>
      <c r="I117" t="s">
        <v>177</v>
      </c>
      <c r="J117" t="s">
        <v>13</v>
      </c>
      <c r="K117" t="s">
        <v>17</v>
      </c>
      <c r="L117" t="s">
        <v>19</v>
      </c>
      <c r="M117">
        <v>1</v>
      </c>
      <c r="N117">
        <v>2.5</v>
      </c>
      <c r="Q117" s="3">
        <v>1.9300000000000001E-2</v>
      </c>
      <c r="R117" s="3">
        <v>2.96</v>
      </c>
      <c r="S117">
        <f>Q117*(N117^R117)</f>
        <v>0.29070984172599634</v>
      </c>
      <c r="T117">
        <f t="shared" si="6"/>
        <v>0.29070984172599634</v>
      </c>
    </row>
    <row r="118" spans="1:20" x14ac:dyDescent="0.2">
      <c r="A118">
        <v>2007</v>
      </c>
      <c r="B118">
        <v>8</v>
      </c>
      <c r="D118" t="s">
        <v>10</v>
      </c>
      <c r="E118" t="s">
        <v>11</v>
      </c>
      <c r="F118">
        <v>7</v>
      </c>
      <c r="G118" t="s">
        <v>136</v>
      </c>
      <c r="H118" t="s">
        <v>36</v>
      </c>
      <c r="I118" t="s">
        <v>177</v>
      </c>
      <c r="J118" t="s">
        <v>26</v>
      </c>
      <c r="K118" t="s">
        <v>118</v>
      </c>
      <c r="L118" t="s">
        <v>27</v>
      </c>
      <c r="M118">
        <v>9</v>
      </c>
      <c r="N118">
        <v>2.5</v>
      </c>
      <c r="Q118" s="3">
        <v>1.5900000000000001E-2</v>
      </c>
      <c r="R118" s="3">
        <v>2.9718</v>
      </c>
      <c r="S118">
        <f>Q118*(N118^R118)</f>
        <v>0.24210025233267859</v>
      </c>
      <c r="T118">
        <f t="shared" si="6"/>
        <v>2.1789022709941075</v>
      </c>
    </row>
    <row r="119" spans="1:20" x14ac:dyDescent="0.2">
      <c r="A119">
        <v>2007</v>
      </c>
      <c r="B119">
        <v>8</v>
      </c>
      <c r="D119" t="s">
        <v>10</v>
      </c>
      <c r="E119" t="s">
        <v>11</v>
      </c>
      <c r="F119">
        <v>7</v>
      </c>
      <c r="G119" t="s">
        <v>136</v>
      </c>
      <c r="H119" t="s">
        <v>36</v>
      </c>
      <c r="I119" t="s">
        <v>177</v>
      </c>
      <c r="J119" t="s">
        <v>23</v>
      </c>
      <c r="K119" t="s">
        <v>33</v>
      </c>
      <c r="L119" t="s">
        <v>34</v>
      </c>
      <c r="M119">
        <v>8</v>
      </c>
      <c r="N119">
        <v>2.5</v>
      </c>
      <c r="Q119" s="2">
        <v>8.8999999999999999E-3</v>
      </c>
      <c r="R119" s="5">
        <v>3</v>
      </c>
      <c r="S119">
        <f>Q119*(N119^R119)</f>
        <v>0.13906250000000001</v>
      </c>
      <c r="T119">
        <f t="shared" si="6"/>
        <v>1.1125</v>
      </c>
    </row>
    <row r="120" spans="1:20" x14ac:dyDescent="0.2">
      <c r="A120">
        <v>2007</v>
      </c>
      <c r="B120">
        <v>9</v>
      </c>
      <c r="D120" t="s">
        <v>10</v>
      </c>
      <c r="E120" t="s">
        <v>11</v>
      </c>
      <c r="F120">
        <v>7</v>
      </c>
      <c r="G120" t="s">
        <v>136</v>
      </c>
      <c r="H120" t="s">
        <v>61</v>
      </c>
      <c r="I120" t="s">
        <v>177</v>
      </c>
      <c r="J120" t="s">
        <v>23</v>
      </c>
      <c r="K120" t="s">
        <v>118</v>
      </c>
      <c r="L120" t="s">
        <v>43</v>
      </c>
      <c r="M120">
        <v>1</v>
      </c>
      <c r="N120">
        <v>55</v>
      </c>
      <c r="P120">
        <f>N120/1.08175</f>
        <v>50.843540559278949</v>
      </c>
      <c r="Q120" s="3">
        <v>1.4500000000000001E-2</v>
      </c>
      <c r="R120" s="3">
        <v>3.0529999999999999</v>
      </c>
      <c r="S120">
        <f>Q120*(P120^R120)</f>
        <v>2346.9609073628703</v>
      </c>
      <c r="T120">
        <f t="shared" si="6"/>
        <v>2346.9609073628703</v>
      </c>
    </row>
    <row r="121" spans="1:20" x14ac:dyDescent="0.2">
      <c r="A121">
        <v>2007</v>
      </c>
      <c r="B121">
        <v>9</v>
      </c>
      <c r="D121" t="s">
        <v>10</v>
      </c>
      <c r="E121" t="s">
        <v>11</v>
      </c>
      <c r="F121">
        <v>7</v>
      </c>
      <c r="G121" t="s">
        <v>136</v>
      </c>
      <c r="H121" t="s">
        <v>61</v>
      </c>
      <c r="I121" t="s">
        <v>177</v>
      </c>
      <c r="J121" t="s">
        <v>44</v>
      </c>
      <c r="K121" t="s">
        <v>21</v>
      </c>
      <c r="L121" t="s">
        <v>22</v>
      </c>
      <c r="M121">
        <v>4</v>
      </c>
      <c r="N121">
        <v>35</v>
      </c>
      <c r="Q121" s="3">
        <v>1.14E-2</v>
      </c>
      <c r="R121" s="6">
        <v>3.1280000000000001</v>
      </c>
      <c r="S121">
        <f>Q121*(N121^R121)</f>
        <v>770.45928631241588</v>
      </c>
      <c r="T121">
        <f t="shared" si="6"/>
        <v>3081.8371452496635</v>
      </c>
    </row>
    <row r="122" spans="1:20" x14ac:dyDescent="0.2">
      <c r="A122">
        <v>2007</v>
      </c>
      <c r="B122">
        <v>9</v>
      </c>
      <c r="D122" t="s">
        <v>10</v>
      </c>
      <c r="E122" t="s">
        <v>11</v>
      </c>
      <c r="F122">
        <v>7</v>
      </c>
      <c r="G122" t="s">
        <v>136</v>
      </c>
      <c r="H122" t="s">
        <v>61</v>
      </c>
      <c r="I122" t="s">
        <v>177</v>
      </c>
      <c r="J122" t="s">
        <v>13</v>
      </c>
      <c r="K122" t="s">
        <v>47</v>
      </c>
      <c r="L122" t="s">
        <v>48</v>
      </c>
      <c r="M122">
        <v>2</v>
      </c>
      <c r="N122">
        <v>35</v>
      </c>
      <c r="P122">
        <f>N122/1.09917</f>
        <v>31.842208211650611</v>
      </c>
      <c r="Q122" s="2">
        <v>1.7399999999999999E-2</v>
      </c>
      <c r="R122" s="5">
        <v>3.08</v>
      </c>
      <c r="S122">
        <f>Q122*(P122^R122)</f>
        <v>740.96728909580781</v>
      </c>
      <c r="T122">
        <f t="shared" si="6"/>
        <v>1481.9345781916156</v>
      </c>
    </row>
    <row r="123" spans="1:20" x14ac:dyDescent="0.2">
      <c r="A123">
        <v>2007</v>
      </c>
      <c r="B123">
        <v>9</v>
      </c>
      <c r="D123" t="s">
        <v>10</v>
      </c>
      <c r="E123" t="s">
        <v>11</v>
      </c>
      <c r="F123">
        <v>7</v>
      </c>
      <c r="G123" t="s">
        <v>136</v>
      </c>
      <c r="H123" t="s">
        <v>61</v>
      </c>
      <c r="I123" t="s">
        <v>177</v>
      </c>
      <c r="J123" t="s">
        <v>23</v>
      </c>
      <c r="K123" t="s">
        <v>118</v>
      </c>
      <c r="L123" t="s">
        <v>37</v>
      </c>
      <c r="M123">
        <v>1</v>
      </c>
      <c r="N123">
        <v>35</v>
      </c>
      <c r="Q123" s="3">
        <v>1.26E-2</v>
      </c>
      <c r="R123" s="3">
        <v>3.0672999999999999</v>
      </c>
      <c r="S123">
        <f>Q123*(N123^R123)</f>
        <v>686.26279947656167</v>
      </c>
      <c r="T123">
        <f t="shared" si="6"/>
        <v>686.26279947656167</v>
      </c>
    </row>
    <row r="124" spans="1:20" x14ac:dyDescent="0.2">
      <c r="A124">
        <v>2007</v>
      </c>
      <c r="B124">
        <v>9</v>
      </c>
      <c r="D124" t="s">
        <v>10</v>
      </c>
      <c r="E124" t="s">
        <v>11</v>
      </c>
      <c r="F124">
        <v>7</v>
      </c>
      <c r="G124" t="s">
        <v>136</v>
      </c>
      <c r="H124" t="s">
        <v>61</v>
      </c>
      <c r="I124" t="s">
        <v>177</v>
      </c>
      <c r="J124" t="s">
        <v>13</v>
      </c>
      <c r="K124" t="s">
        <v>14</v>
      </c>
      <c r="L124" t="s">
        <v>15</v>
      </c>
      <c r="M124">
        <v>2</v>
      </c>
      <c r="N124">
        <v>25</v>
      </c>
      <c r="Q124" s="3">
        <v>2.3599999999999999E-2</v>
      </c>
      <c r="R124" s="3">
        <v>2.9750000000000001</v>
      </c>
      <c r="S124">
        <f>Q124*(N124^R124)</f>
        <v>340.23855775527943</v>
      </c>
      <c r="T124">
        <f t="shared" si="6"/>
        <v>680.47711551055886</v>
      </c>
    </row>
    <row r="125" spans="1:20" x14ac:dyDescent="0.2">
      <c r="A125">
        <v>2007</v>
      </c>
      <c r="B125">
        <v>9</v>
      </c>
      <c r="D125" t="s">
        <v>10</v>
      </c>
      <c r="E125" t="s">
        <v>11</v>
      </c>
      <c r="F125">
        <v>7</v>
      </c>
      <c r="G125" t="s">
        <v>136</v>
      </c>
      <c r="H125" t="s">
        <v>61</v>
      </c>
      <c r="I125" t="s">
        <v>177</v>
      </c>
      <c r="J125" t="s">
        <v>23</v>
      </c>
      <c r="K125" t="s">
        <v>58</v>
      </c>
      <c r="L125" t="s">
        <v>59</v>
      </c>
      <c r="M125">
        <v>1</v>
      </c>
      <c r="N125">
        <v>25</v>
      </c>
      <c r="Q125" s="3">
        <v>2.0400000000000001E-2</v>
      </c>
      <c r="R125" s="3">
        <v>2.9910000000000001</v>
      </c>
      <c r="S125">
        <f>Q125*(N125^R125)</f>
        <v>309.64832376527772</v>
      </c>
      <c r="T125">
        <f t="shared" si="6"/>
        <v>309.64832376527772</v>
      </c>
    </row>
    <row r="126" spans="1:20" x14ac:dyDescent="0.2">
      <c r="A126">
        <v>2007</v>
      </c>
      <c r="B126">
        <v>9</v>
      </c>
      <c r="D126" t="s">
        <v>10</v>
      </c>
      <c r="E126" t="s">
        <v>11</v>
      </c>
      <c r="F126">
        <v>7</v>
      </c>
      <c r="G126" t="s">
        <v>136</v>
      </c>
      <c r="H126" t="s">
        <v>61</v>
      </c>
      <c r="I126" t="s">
        <v>177</v>
      </c>
      <c r="J126" t="s">
        <v>44</v>
      </c>
      <c r="K126" t="s">
        <v>21</v>
      </c>
      <c r="L126" t="s">
        <v>22</v>
      </c>
      <c r="M126">
        <v>4</v>
      </c>
      <c r="N126">
        <v>25</v>
      </c>
      <c r="Q126" s="3">
        <v>1.14E-2</v>
      </c>
      <c r="R126" s="6">
        <v>3.1280000000000001</v>
      </c>
      <c r="S126">
        <f>Q126*(N126^R126)</f>
        <v>268.94359042953022</v>
      </c>
      <c r="T126">
        <f t="shared" si="6"/>
        <v>1075.7743617181209</v>
      </c>
    </row>
    <row r="127" spans="1:20" x14ac:dyDescent="0.2">
      <c r="A127">
        <v>2007</v>
      </c>
      <c r="B127">
        <v>9</v>
      </c>
      <c r="D127" t="s">
        <v>10</v>
      </c>
      <c r="E127" t="s">
        <v>11</v>
      </c>
      <c r="F127">
        <v>7</v>
      </c>
      <c r="G127" t="s">
        <v>136</v>
      </c>
      <c r="H127" t="s">
        <v>61</v>
      </c>
      <c r="I127" t="s">
        <v>177</v>
      </c>
      <c r="J127" t="s">
        <v>13</v>
      </c>
      <c r="K127" t="s">
        <v>47</v>
      </c>
      <c r="L127" t="s">
        <v>48</v>
      </c>
      <c r="M127">
        <v>2</v>
      </c>
      <c r="N127">
        <v>25</v>
      </c>
      <c r="P127">
        <f>N127/1.09917</f>
        <v>22.744434436893293</v>
      </c>
      <c r="Q127" s="2">
        <v>1.7399999999999999E-2</v>
      </c>
      <c r="R127" s="5">
        <v>3.08</v>
      </c>
      <c r="S127">
        <f>Q127*(P127^R127)</f>
        <v>262.86011045493552</v>
      </c>
      <c r="T127">
        <f t="shared" si="6"/>
        <v>525.72022090987105</v>
      </c>
    </row>
    <row r="128" spans="1:20" x14ac:dyDescent="0.2">
      <c r="A128">
        <v>2007</v>
      </c>
      <c r="B128">
        <v>9</v>
      </c>
      <c r="D128" t="s">
        <v>10</v>
      </c>
      <c r="E128" t="s">
        <v>11</v>
      </c>
      <c r="F128">
        <v>7</v>
      </c>
      <c r="G128" t="s">
        <v>136</v>
      </c>
      <c r="H128" t="s">
        <v>61</v>
      </c>
      <c r="I128" t="s">
        <v>177</v>
      </c>
      <c r="J128" t="s">
        <v>23</v>
      </c>
      <c r="K128" t="s">
        <v>62</v>
      </c>
      <c r="L128" t="s">
        <v>63</v>
      </c>
      <c r="M128">
        <v>1</v>
      </c>
      <c r="N128">
        <v>25</v>
      </c>
      <c r="P128">
        <f>N128/1.08</f>
        <v>23.148148148148145</v>
      </c>
      <c r="Q128" s="3">
        <v>2.29E-2</v>
      </c>
      <c r="R128" s="3">
        <v>2.9580000000000002</v>
      </c>
      <c r="S128">
        <f>Q128*(P128^R128)</f>
        <v>248.92846396069424</v>
      </c>
      <c r="T128">
        <f t="shared" si="6"/>
        <v>248.92846396069424</v>
      </c>
    </row>
    <row r="129" spans="1:20" x14ac:dyDescent="0.2">
      <c r="A129">
        <v>2007</v>
      </c>
      <c r="B129">
        <v>9</v>
      </c>
      <c r="D129" t="s">
        <v>10</v>
      </c>
      <c r="E129" t="s">
        <v>11</v>
      </c>
      <c r="F129">
        <v>7</v>
      </c>
      <c r="G129" t="s">
        <v>136</v>
      </c>
      <c r="H129" t="s">
        <v>61</v>
      </c>
      <c r="I129" t="s">
        <v>177</v>
      </c>
      <c r="J129" t="s">
        <v>23</v>
      </c>
      <c r="K129" t="s">
        <v>118</v>
      </c>
      <c r="L129" t="s">
        <v>37</v>
      </c>
      <c r="M129">
        <v>4</v>
      </c>
      <c r="N129">
        <v>25</v>
      </c>
      <c r="Q129" s="3">
        <v>1.26E-2</v>
      </c>
      <c r="R129" s="3">
        <v>3.0672999999999999</v>
      </c>
      <c r="S129">
        <f t="shared" ref="S129:S149" si="9">Q129*(N129^R129)</f>
        <v>244.49609871054292</v>
      </c>
      <c r="T129">
        <f t="shared" si="6"/>
        <v>977.9843948421717</v>
      </c>
    </row>
    <row r="130" spans="1:20" x14ac:dyDescent="0.2">
      <c r="A130">
        <v>2007</v>
      </c>
      <c r="B130">
        <v>9</v>
      </c>
      <c r="D130" t="s">
        <v>10</v>
      </c>
      <c r="E130" t="s">
        <v>11</v>
      </c>
      <c r="F130">
        <v>7</v>
      </c>
      <c r="G130" t="s">
        <v>136</v>
      </c>
      <c r="H130" t="s">
        <v>61</v>
      </c>
      <c r="I130" t="s">
        <v>177</v>
      </c>
      <c r="J130" t="s">
        <v>23</v>
      </c>
      <c r="K130" t="s">
        <v>31</v>
      </c>
      <c r="L130" t="s">
        <v>32</v>
      </c>
      <c r="M130">
        <v>1</v>
      </c>
      <c r="N130">
        <v>25</v>
      </c>
      <c r="Q130" s="3">
        <v>7.9000000000000008E-3</v>
      </c>
      <c r="R130" s="3">
        <v>3.0760000000000001</v>
      </c>
      <c r="S130">
        <f t="shared" si="9"/>
        <v>157.64875958225977</v>
      </c>
      <c r="T130">
        <f t="shared" ref="T130:T193" si="10">M130*S130</f>
        <v>157.64875958225977</v>
      </c>
    </row>
    <row r="131" spans="1:20" x14ac:dyDescent="0.2">
      <c r="A131">
        <v>2007</v>
      </c>
      <c r="B131">
        <v>9</v>
      </c>
      <c r="D131" t="s">
        <v>10</v>
      </c>
      <c r="E131" t="s">
        <v>11</v>
      </c>
      <c r="F131">
        <v>7</v>
      </c>
      <c r="G131" t="s">
        <v>136</v>
      </c>
      <c r="H131" t="s">
        <v>61</v>
      </c>
      <c r="I131" t="s">
        <v>177</v>
      </c>
      <c r="J131" t="s">
        <v>16</v>
      </c>
      <c r="K131" t="s">
        <v>17</v>
      </c>
      <c r="L131" t="s">
        <v>18</v>
      </c>
      <c r="M131">
        <v>1</v>
      </c>
      <c r="N131">
        <v>15</v>
      </c>
      <c r="Q131" s="3">
        <v>2.2700000000000001E-2</v>
      </c>
      <c r="R131" s="3">
        <v>3.12</v>
      </c>
      <c r="S131">
        <f t="shared" si="9"/>
        <v>106.03044532761471</v>
      </c>
      <c r="T131">
        <f t="shared" si="10"/>
        <v>106.03044532761471</v>
      </c>
    </row>
    <row r="132" spans="1:20" x14ac:dyDescent="0.2">
      <c r="A132">
        <v>2007</v>
      </c>
      <c r="B132">
        <v>9</v>
      </c>
      <c r="D132" t="s">
        <v>10</v>
      </c>
      <c r="E132" t="s">
        <v>11</v>
      </c>
      <c r="F132">
        <v>7</v>
      </c>
      <c r="G132" t="s">
        <v>136</v>
      </c>
      <c r="H132" t="s">
        <v>61</v>
      </c>
      <c r="I132" t="s">
        <v>177</v>
      </c>
      <c r="J132" t="s">
        <v>13</v>
      </c>
      <c r="K132" t="s">
        <v>17</v>
      </c>
      <c r="L132" t="s">
        <v>127</v>
      </c>
      <c r="M132">
        <v>1</v>
      </c>
      <c r="N132">
        <v>15</v>
      </c>
      <c r="Q132" s="3">
        <v>2.3900000000000001E-2</v>
      </c>
      <c r="R132" s="6">
        <v>3.0819999999999999</v>
      </c>
      <c r="S132">
        <f t="shared" si="9"/>
        <v>100.71894345437795</v>
      </c>
      <c r="T132">
        <f t="shared" si="10"/>
        <v>100.71894345437795</v>
      </c>
    </row>
    <row r="133" spans="1:20" x14ac:dyDescent="0.2">
      <c r="A133">
        <v>2007</v>
      </c>
      <c r="B133">
        <v>9</v>
      </c>
      <c r="D133" t="s">
        <v>10</v>
      </c>
      <c r="E133" t="s">
        <v>11</v>
      </c>
      <c r="F133">
        <v>7</v>
      </c>
      <c r="G133" t="s">
        <v>136</v>
      </c>
      <c r="H133" t="s">
        <v>61</v>
      </c>
      <c r="I133" t="s">
        <v>177</v>
      </c>
      <c r="J133" t="s">
        <v>23</v>
      </c>
      <c r="K133" t="s">
        <v>24</v>
      </c>
      <c r="L133" t="s">
        <v>25</v>
      </c>
      <c r="M133">
        <v>2</v>
      </c>
      <c r="N133">
        <v>15</v>
      </c>
      <c r="Q133" s="3">
        <v>4.2799999999999998E-2</v>
      </c>
      <c r="R133" s="3">
        <v>2.8580000000000001</v>
      </c>
      <c r="S133">
        <f t="shared" si="9"/>
        <v>98.336011053719943</v>
      </c>
      <c r="T133">
        <f t="shared" si="10"/>
        <v>196.67202210743989</v>
      </c>
    </row>
    <row r="134" spans="1:20" x14ac:dyDescent="0.2">
      <c r="A134">
        <v>2007</v>
      </c>
      <c r="B134">
        <v>9</v>
      </c>
      <c r="D134" t="s">
        <v>10</v>
      </c>
      <c r="E134" t="s">
        <v>11</v>
      </c>
      <c r="F134">
        <v>7</v>
      </c>
      <c r="G134" t="s">
        <v>136</v>
      </c>
      <c r="H134" t="s">
        <v>61</v>
      </c>
      <c r="I134" t="s">
        <v>177</v>
      </c>
      <c r="J134" t="s">
        <v>44</v>
      </c>
      <c r="K134" t="s">
        <v>21</v>
      </c>
      <c r="L134" t="s">
        <v>22</v>
      </c>
      <c r="M134">
        <v>1</v>
      </c>
      <c r="N134">
        <v>15</v>
      </c>
      <c r="Q134" s="3">
        <v>1.14E-2</v>
      </c>
      <c r="R134" s="6">
        <v>3.1280000000000001</v>
      </c>
      <c r="S134">
        <f t="shared" si="9"/>
        <v>54.414959423729201</v>
      </c>
      <c r="T134">
        <f t="shared" si="10"/>
        <v>54.414959423729201</v>
      </c>
    </row>
    <row r="135" spans="1:20" x14ac:dyDescent="0.2">
      <c r="A135">
        <v>2007</v>
      </c>
      <c r="B135">
        <v>9</v>
      </c>
      <c r="D135" t="s">
        <v>10</v>
      </c>
      <c r="E135" t="s">
        <v>11</v>
      </c>
      <c r="F135">
        <v>7</v>
      </c>
      <c r="G135" t="s">
        <v>136</v>
      </c>
      <c r="H135" t="s">
        <v>61</v>
      </c>
      <c r="I135" t="s">
        <v>177</v>
      </c>
      <c r="J135" t="s">
        <v>23</v>
      </c>
      <c r="K135" t="s">
        <v>118</v>
      </c>
      <c r="L135" t="s">
        <v>37</v>
      </c>
      <c r="M135">
        <v>1</v>
      </c>
      <c r="N135">
        <v>15</v>
      </c>
      <c r="Q135" s="3">
        <v>1.26E-2</v>
      </c>
      <c r="R135" s="3">
        <v>3.0672999999999999</v>
      </c>
      <c r="S135">
        <f t="shared" si="9"/>
        <v>51.026439339633377</v>
      </c>
      <c r="T135">
        <f t="shared" si="10"/>
        <v>51.026439339633377</v>
      </c>
    </row>
    <row r="136" spans="1:20" x14ac:dyDescent="0.2">
      <c r="A136">
        <v>2007</v>
      </c>
      <c r="B136">
        <v>9</v>
      </c>
      <c r="D136" t="s">
        <v>10</v>
      </c>
      <c r="E136" t="s">
        <v>11</v>
      </c>
      <c r="F136">
        <v>7</v>
      </c>
      <c r="G136" t="s">
        <v>136</v>
      </c>
      <c r="H136" t="s">
        <v>61</v>
      </c>
      <c r="I136" t="s">
        <v>177</v>
      </c>
      <c r="J136" t="s">
        <v>23</v>
      </c>
      <c r="K136" t="s">
        <v>64</v>
      </c>
      <c r="L136" t="s">
        <v>65</v>
      </c>
      <c r="M136">
        <v>1</v>
      </c>
      <c r="N136">
        <v>7.5</v>
      </c>
      <c r="Q136" s="3">
        <v>2.35E-2</v>
      </c>
      <c r="R136" s="3">
        <v>3.05</v>
      </c>
      <c r="S136">
        <f t="shared" si="9"/>
        <v>10.964901018865781</v>
      </c>
      <c r="T136">
        <f t="shared" si="10"/>
        <v>10.964901018865781</v>
      </c>
    </row>
    <row r="137" spans="1:20" x14ac:dyDescent="0.2">
      <c r="A137">
        <v>2007</v>
      </c>
      <c r="B137">
        <v>9</v>
      </c>
      <c r="D137" t="s">
        <v>10</v>
      </c>
      <c r="E137" t="s">
        <v>11</v>
      </c>
      <c r="F137">
        <v>7</v>
      </c>
      <c r="G137" t="s">
        <v>136</v>
      </c>
      <c r="H137" t="s">
        <v>61</v>
      </c>
      <c r="I137" t="s">
        <v>177</v>
      </c>
      <c r="J137" t="s">
        <v>26</v>
      </c>
      <c r="K137" t="s">
        <v>17</v>
      </c>
      <c r="L137" t="s">
        <v>121</v>
      </c>
      <c r="M137">
        <v>7</v>
      </c>
      <c r="N137">
        <v>7.5</v>
      </c>
      <c r="Q137" s="3">
        <v>2.0199999999999999E-2</v>
      </c>
      <c r="R137" s="3">
        <v>2.9594999999999998</v>
      </c>
      <c r="S137">
        <f t="shared" si="9"/>
        <v>7.8540774295436098</v>
      </c>
      <c r="T137">
        <f t="shared" si="10"/>
        <v>54.97854200680527</v>
      </c>
    </row>
    <row r="138" spans="1:20" x14ac:dyDescent="0.2">
      <c r="A138">
        <v>2007</v>
      </c>
      <c r="B138">
        <v>9</v>
      </c>
      <c r="D138" t="s">
        <v>10</v>
      </c>
      <c r="E138" t="s">
        <v>11</v>
      </c>
      <c r="F138">
        <v>7</v>
      </c>
      <c r="G138" t="s">
        <v>136</v>
      </c>
      <c r="H138" t="s">
        <v>61</v>
      </c>
      <c r="I138" t="s">
        <v>177</v>
      </c>
      <c r="J138" t="s">
        <v>16</v>
      </c>
      <c r="K138" t="s">
        <v>17</v>
      </c>
      <c r="L138" t="s">
        <v>18</v>
      </c>
      <c r="M138">
        <v>1</v>
      </c>
      <c r="N138">
        <v>7.5</v>
      </c>
      <c r="Q138" s="3">
        <v>2.46E-2</v>
      </c>
      <c r="R138" s="3">
        <v>2.85</v>
      </c>
      <c r="S138">
        <f t="shared" si="9"/>
        <v>7.671136449313793</v>
      </c>
      <c r="T138">
        <f t="shared" si="10"/>
        <v>7.671136449313793</v>
      </c>
    </row>
    <row r="139" spans="1:20" x14ac:dyDescent="0.2">
      <c r="A139">
        <v>2007</v>
      </c>
      <c r="B139">
        <v>9</v>
      </c>
      <c r="D139" t="s">
        <v>10</v>
      </c>
      <c r="E139" t="s">
        <v>11</v>
      </c>
      <c r="F139">
        <v>7</v>
      </c>
      <c r="G139" t="s">
        <v>136</v>
      </c>
      <c r="H139" t="s">
        <v>61</v>
      </c>
      <c r="I139" t="s">
        <v>177</v>
      </c>
      <c r="J139" t="s">
        <v>13</v>
      </c>
      <c r="K139" t="s">
        <v>17</v>
      </c>
      <c r="L139" t="s">
        <v>19</v>
      </c>
      <c r="M139">
        <v>2</v>
      </c>
      <c r="N139">
        <v>7.5</v>
      </c>
      <c r="Q139" s="3">
        <v>1.9300000000000001E-2</v>
      </c>
      <c r="R139" s="3">
        <v>2.96</v>
      </c>
      <c r="S139">
        <f t="shared" si="9"/>
        <v>7.5117071566069322</v>
      </c>
      <c r="T139">
        <f t="shared" si="10"/>
        <v>15.023414313213864</v>
      </c>
    </row>
    <row r="140" spans="1:20" x14ac:dyDescent="0.2">
      <c r="A140">
        <v>2007</v>
      </c>
      <c r="B140">
        <v>9</v>
      </c>
      <c r="D140" t="s">
        <v>10</v>
      </c>
      <c r="E140" t="s">
        <v>11</v>
      </c>
      <c r="F140">
        <v>7</v>
      </c>
      <c r="G140" t="s">
        <v>136</v>
      </c>
      <c r="H140" t="s">
        <v>61</v>
      </c>
      <c r="I140" t="s">
        <v>177</v>
      </c>
      <c r="J140" t="s">
        <v>26</v>
      </c>
      <c r="K140" t="s">
        <v>118</v>
      </c>
      <c r="L140" t="s">
        <v>27</v>
      </c>
      <c r="M140">
        <v>2</v>
      </c>
      <c r="N140">
        <v>7.5</v>
      </c>
      <c r="O140" t="s">
        <v>46</v>
      </c>
      <c r="Q140" s="3">
        <v>1.5900000000000001E-2</v>
      </c>
      <c r="R140" s="3">
        <v>2.9718</v>
      </c>
      <c r="S140">
        <f t="shared" si="9"/>
        <v>6.3372988368370082</v>
      </c>
      <c r="T140">
        <f t="shared" si="10"/>
        <v>12.674597673674016</v>
      </c>
    </row>
    <row r="141" spans="1:20" x14ac:dyDescent="0.2">
      <c r="A141">
        <v>2007</v>
      </c>
      <c r="B141">
        <v>9</v>
      </c>
      <c r="D141" t="s">
        <v>10</v>
      </c>
      <c r="E141" t="s">
        <v>11</v>
      </c>
      <c r="F141">
        <v>7</v>
      </c>
      <c r="G141" t="s">
        <v>136</v>
      </c>
      <c r="H141" t="s">
        <v>61</v>
      </c>
      <c r="I141" t="s">
        <v>177</v>
      </c>
      <c r="J141" t="s">
        <v>26</v>
      </c>
      <c r="K141" t="s">
        <v>118</v>
      </c>
      <c r="L141" t="s">
        <v>27</v>
      </c>
      <c r="M141">
        <v>2</v>
      </c>
      <c r="N141">
        <v>7.5</v>
      </c>
      <c r="Q141" s="3">
        <v>1.5900000000000001E-2</v>
      </c>
      <c r="R141" s="3">
        <v>2.9718</v>
      </c>
      <c r="S141">
        <f t="shared" si="9"/>
        <v>6.3372988368370082</v>
      </c>
      <c r="T141">
        <f t="shared" si="10"/>
        <v>12.674597673674016</v>
      </c>
    </row>
    <row r="142" spans="1:20" x14ac:dyDescent="0.2">
      <c r="A142">
        <v>2007</v>
      </c>
      <c r="B142">
        <v>9</v>
      </c>
      <c r="D142" t="s">
        <v>10</v>
      </c>
      <c r="E142" t="s">
        <v>11</v>
      </c>
      <c r="F142">
        <v>7</v>
      </c>
      <c r="G142" t="s">
        <v>136</v>
      </c>
      <c r="H142" t="s">
        <v>61</v>
      </c>
      <c r="I142" t="s">
        <v>177</v>
      </c>
      <c r="J142" t="s">
        <v>23</v>
      </c>
      <c r="K142" t="s">
        <v>118</v>
      </c>
      <c r="L142" t="s">
        <v>132</v>
      </c>
      <c r="M142">
        <v>2</v>
      </c>
      <c r="N142">
        <v>7.5</v>
      </c>
      <c r="Q142" s="3">
        <v>1.26E-2</v>
      </c>
      <c r="R142" s="6">
        <v>3.0672999999999999</v>
      </c>
      <c r="S142">
        <f t="shared" si="9"/>
        <v>6.0875978967715536</v>
      </c>
      <c r="T142">
        <f t="shared" si="10"/>
        <v>12.175195793543107</v>
      </c>
    </row>
    <row r="143" spans="1:20" x14ac:dyDescent="0.2">
      <c r="A143">
        <v>2007</v>
      </c>
      <c r="B143">
        <v>9</v>
      </c>
      <c r="D143" t="s">
        <v>10</v>
      </c>
      <c r="E143" t="s">
        <v>11</v>
      </c>
      <c r="F143">
        <v>7</v>
      </c>
      <c r="G143" t="s">
        <v>136</v>
      </c>
      <c r="H143" t="s">
        <v>61</v>
      </c>
      <c r="I143" t="s">
        <v>177</v>
      </c>
      <c r="J143" t="s">
        <v>13</v>
      </c>
      <c r="K143" t="s">
        <v>194</v>
      </c>
      <c r="L143" t="s">
        <v>35</v>
      </c>
      <c r="M143">
        <v>1</v>
      </c>
      <c r="N143">
        <v>7.5</v>
      </c>
      <c r="Q143">
        <v>3.2399999999999998E-2</v>
      </c>
      <c r="R143" s="37">
        <v>2.379</v>
      </c>
      <c r="S143">
        <f t="shared" si="9"/>
        <v>3.9112516180267258</v>
      </c>
      <c r="T143">
        <f t="shared" si="10"/>
        <v>3.9112516180267258</v>
      </c>
    </row>
    <row r="144" spans="1:20" x14ac:dyDescent="0.2">
      <c r="A144">
        <v>2007</v>
      </c>
      <c r="B144">
        <v>9</v>
      </c>
      <c r="D144" t="s">
        <v>10</v>
      </c>
      <c r="E144" t="s">
        <v>11</v>
      </c>
      <c r="F144">
        <v>7</v>
      </c>
      <c r="G144" t="s">
        <v>136</v>
      </c>
      <c r="H144" t="s">
        <v>61</v>
      </c>
      <c r="I144" t="s">
        <v>177</v>
      </c>
      <c r="J144" t="s">
        <v>13</v>
      </c>
      <c r="K144" t="s">
        <v>17</v>
      </c>
      <c r="L144" t="s">
        <v>19</v>
      </c>
      <c r="M144">
        <v>1</v>
      </c>
      <c r="N144">
        <v>2.5</v>
      </c>
      <c r="Q144" s="3">
        <v>1.9300000000000001E-2</v>
      </c>
      <c r="R144" s="3">
        <v>2.96</v>
      </c>
      <c r="S144">
        <f t="shared" si="9"/>
        <v>0.29070984172599634</v>
      </c>
      <c r="T144">
        <f t="shared" si="10"/>
        <v>0.29070984172599634</v>
      </c>
    </row>
    <row r="145" spans="1:20" x14ac:dyDescent="0.2">
      <c r="A145">
        <v>2007</v>
      </c>
      <c r="B145">
        <v>9</v>
      </c>
      <c r="D145" t="s">
        <v>10</v>
      </c>
      <c r="E145" t="s">
        <v>11</v>
      </c>
      <c r="F145">
        <v>7</v>
      </c>
      <c r="G145" t="s">
        <v>136</v>
      </c>
      <c r="H145" t="s">
        <v>61</v>
      </c>
      <c r="I145" t="s">
        <v>177</v>
      </c>
      <c r="J145" t="s">
        <v>26</v>
      </c>
      <c r="K145" t="s">
        <v>118</v>
      </c>
      <c r="L145" t="s">
        <v>27</v>
      </c>
      <c r="M145">
        <v>4</v>
      </c>
      <c r="N145">
        <v>2.5</v>
      </c>
      <c r="Q145" s="3">
        <v>1.5900000000000001E-2</v>
      </c>
      <c r="R145" s="3">
        <v>2.9718</v>
      </c>
      <c r="S145">
        <f t="shared" si="9"/>
        <v>0.24210025233267859</v>
      </c>
      <c r="T145">
        <f t="shared" si="10"/>
        <v>0.96840100933071438</v>
      </c>
    </row>
    <row r="146" spans="1:20" x14ac:dyDescent="0.2">
      <c r="A146">
        <v>2007</v>
      </c>
      <c r="B146">
        <v>9</v>
      </c>
      <c r="D146" t="s">
        <v>10</v>
      </c>
      <c r="E146" t="s">
        <v>11</v>
      </c>
      <c r="F146">
        <v>7</v>
      </c>
      <c r="G146" t="s">
        <v>136</v>
      </c>
      <c r="H146" t="s">
        <v>61</v>
      </c>
      <c r="I146" t="s">
        <v>177</v>
      </c>
      <c r="J146" t="s">
        <v>23</v>
      </c>
      <c r="K146" t="s">
        <v>118</v>
      </c>
      <c r="L146" t="s">
        <v>37</v>
      </c>
      <c r="M146">
        <v>2</v>
      </c>
      <c r="N146">
        <v>2.5</v>
      </c>
      <c r="Q146" s="3">
        <v>1.26E-2</v>
      </c>
      <c r="R146" s="3">
        <v>3.0672999999999999</v>
      </c>
      <c r="S146">
        <f t="shared" si="9"/>
        <v>0.20939771281975608</v>
      </c>
      <c r="T146">
        <f t="shared" si="10"/>
        <v>0.41879542563951216</v>
      </c>
    </row>
    <row r="147" spans="1:20" x14ac:dyDescent="0.2">
      <c r="A147">
        <v>2007</v>
      </c>
      <c r="B147">
        <v>9</v>
      </c>
      <c r="D147" t="s">
        <v>10</v>
      </c>
      <c r="E147" t="s">
        <v>11</v>
      </c>
      <c r="F147">
        <v>7</v>
      </c>
      <c r="G147" t="s">
        <v>136</v>
      </c>
      <c r="H147" t="s">
        <v>61</v>
      </c>
      <c r="I147" t="s">
        <v>177</v>
      </c>
      <c r="J147" t="s">
        <v>23</v>
      </c>
      <c r="K147" t="s">
        <v>33</v>
      </c>
      <c r="L147" t="s">
        <v>34</v>
      </c>
      <c r="M147">
        <v>11</v>
      </c>
      <c r="N147">
        <v>2.5</v>
      </c>
      <c r="Q147" s="2">
        <v>8.8999999999999999E-3</v>
      </c>
      <c r="R147" s="5">
        <v>3</v>
      </c>
      <c r="S147">
        <f t="shared" si="9"/>
        <v>0.13906250000000001</v>
      </c>
      <c r="T147">
        <f t="shared" si="10"/>
        <v>1.5296875000000001</v>
      </c>
    </row>
    <row r="148" spans="1:20" x14ac:dyDescent="0.2">
      <c r="A148">
        <v>2007</v>
      </c>
      <c r="B148">
        <v>10</v>
      </c>
      <c r="D148" t="s">
        <v>10</v>
      </c>
      <c r="E148" t="s">
        <v>11</v>
      </c>
      <c r="F148">
        <v>7</v>
      </c>
      <c r="G148" t="s">
        <v>136</v>
      </c>
      <c r="H148" t="s">
        <v>61</v>
      </c>
      <c r="I148" t="s">
        <v>177</v>
      </c>
      <c r="J148" t="s">
        <v>44</v>
      </c>
      <c r="K148" t="s">
        <v>21</v>
      </c>
      <c r="L148" t="s">
        <v>67</v>
      </c>
      <c r="M148">
        <v>1</v>
      </c>
      <c r="N148">
        <v>45</v>
      </c>
      <c r="Q148">
        <v>1.5299999999999999E-2</v>
      </c>
      <c r="R148" s="4">
        <v>3</v>
      </c>
      <c r="S148">
        <f t="shared" si="9"/>
        <v>1394.2124999999999</v>
      </c>
      <c r="T148">
        <f t="shared" si="10"/>
        <v>1394.2124999999999</v>
      </c>
    </row>
    <row r="149" spans="1:20" x14ac:dyDescent="0.2">
      <c r="A149">
        <v>2007</v>
      </c>
      <c r="B149">
        <v>10</v>
      </c>
      <c r="D149" t="s">
        <v>10</v>
      </c>
      <c r="E149" t="s">
        <v>11</v>
      </c>
      <c r="F149">
        <v>7</v>
      </c>
      <c r="G149" t="s">
        <v>136</v>
      </c>
      <c r="H149" t="s">
        <v>61</v>
      </c>
      <c r="I149" t="s">
        <v>177</v>
      </c>
      <c r="J149" t="s">
        <v>44</v>
      </c>
      <c r="K149" t="s">
        <v>21</v>
      </c>
      <c r="L149" t="s">
        <v>22</v>
      </c>
      <c r="M149">
        <v>1</v>
      </c>
      <c r="N149">
        <v>35</v>
      </c>
      <c r="Q149" s="3">
        <v>1.14E-2</v>
      </c>
      <c r="R149" s="6">
        <v>3.1280000000000001</v>
      </c>
      <c r="S149">
        <f t="shared" si="9"/>
        <v>770.45928631241588</v>
      </c>
      <c r="T149">
        <f t="shared" si="10"/>
        <v>770.45928631241588</v>
      </c>
    </row>
    <row r="150" spans="1:20" x14ac:dyDescent="0.2">
      <c r="A150">
        <v>2007</v>
      </c>
      <c r="B150">
        <v>10</v>
      </c>
      <c r="D150" t="s">
        <v>10</v>
      </c>
      <c r="E150" t="s">
        <v>11</v>
      </c>
      <c r="F150">
        <v>7</v>
      </c>
      <c r="G150" t="s">
        <v>136</v>
      </c>
      <c r="H150" t="s">
        <v>61</v>
      </c>
      <c r="I150" t="s">
        <v>177</v>
      </c>
      <c r="J150" t="s">
        <v>13</v>
      </c>
      <c r="K150" t="s">
        <v>47</v>
      </c>
      <c r="L150" t="s">
        <v>48</v>
      </c>
      <c r="M150">
        <v>1</v>
      </c>
      <c r="N150">
        <v>35</v>
      </c>
      <c r="P150">
        <f>N150/1.09917</f>
        <v>31.842208211650611</v>
      </c>
      <c r="Q150" s="2">
        <v>1.7399999999999999E-2</v>
      </c>
      <c r="R150" s="5">
        <v>3.08</v>
      </c>
      <c r="S150">
        <f>Q150*(P150^R150)</f>
        <v>740.96728909580781</v>
      </c>
      <c r="T150">
        <f t="shared" si="10"/>
        <v>740.96728909580781</v>
      </c>
    </row>
    <row r="151" spans="1:20" x14ac:dyDescent="0.2">
      <c r="A151">
        <v>2007</v>
      </c>
      <c r="B151">
        <v>10</v>
      </c>
      <c r="D151" t="s">
        <v>10</v>
      </c>
      <c r="E151" t="s">
        <v>11</v>
      </c>
      <c r="F151">
        <v>7</v>
      </c>
      <c r="G151" t="s">
        <v>136</v>
      </c>
      <c r="H151" t="s">
        <v>61</v>
      </c>
      <c r="I151" t="s">
        <v>177</v>
      </c>
      <c r="J151" t="s">
        <v>44</v>
      </c>
      <c r="K151" t="s">
        <v>21</v>
      </c>
      <c r="L151" t="s">
        <v>67</v>
      </c>
      <c r="M151">
        <v>1</v>
      </c>
      <c r="N151">
        <v>35</v>
      </c>
      <c r="Q151">
        <v>1.5299999999999999E-2</v>
      </c>
      <c r="R151" s="4">
        <v>3</v>
      </c>
      <c r="S151">
        <f>Q151*(N151^R151)</f>
        <v>655.98749999999995</v>
      </c>
      <c r="T151">
        <f t="shared" si="10"/>
        <v>655.98749999999995</v>
      </c>
    </row>
    <row r="152" spans="1:20" x14ac:dyDescent="0.2">
      <c r="A152">
        <v>2007</v>
      </c>
      <c r="B152">
        <v>10</v>
      </c>
      <c r="D152" t="s">
        <v>10</v>
      </c>
      <c r="E152" t="s">
        <v>11</v>
      </c>
      <c r="F152">
        <v>7</v>
      </c>
      <c r="G152" t="s">
        <v>136</v>
      </c>
      <c r="H152" t="s">
        <v>61</v>
      </c>
      <c r="I152" t="s">
        <v>177</v>
      </c>
      <c r="J152" t="s">
        <v>26</v>
      </c>
      <c r="K152" t="s">
        <v>31</v>
      </c>
      <c r="L152" t="s">
        <v>54</v>
      </c>
      <c r="M152">
        <v>1</v>
      </c>
      <c r="N152">
        <v>25</v>
      </c>
      <c r="P152">
        <f>N152*0.812715</f>
        <v>20.317875000000001</v>
      </c>
      <c r="Q152" s="2">
        <v>0.111</v>
      </c>
      <c r="R152" s="5">
        <v>2.72</v>
      </c>
      <c r="S152">
        <f>Q152*(P152^R152)</f>
        <v>400.63779005068659</v>
      </c>
      <c r="T152">
        <f t="shared" si="10"/>
        <v>400.63779005068659</v>
      </c>
    </row>
    <row r="153" spans="1:20" x14ac:dyDescent="0.2">
      <c r="A153">
        <v>2007</v>
      </c>
      <c r="B153">
        <v>10</v>
      </c>
      <c r="D153" t="s">
        <v>10</v>
      </c>
      <c r="E153" t="s">
        <v>11</v>
      </c>
      <c r="F153">
        <v>7</v>
      </c>
      <c r="G153" t="s">
        <v>136</v>
      </c>
      <c r="H153" t="s">
        <v>61</v>
      </c>
      <c r="I153" t="s">
        <v>177</v>
      </c>
      <c r="J153" t="s">
        <v>16</v>
      </c>
      <c r="K153" t="s">
        <v>28</v>
      </c>
      <c r="L153" t="s">
        <v>29</v>
      </c>
      <c r="M153">
        <v>20</v>
      </c>
      <c r="N153">
        <v>25</v>
      </c>
      <c r="P153">
        <f>N153/1.14172</f>
        <v>21.89678730336685</v>
      </c>
      <c r="Q153">
        <v>5.7999999999999996E-3</v>
      </c>
      <c r="R153" s="4">
        <v>3.5539999999999998</v>
      </c>
      <c r="S153">
        <f>Q153*(P153^R153)</f>
        <v>336.62001464584171</v>
      </c>
      <c r="T153">
        <f t="shared" si="10"/>
        <v>6732.4002929168346</v>
      </c>
    </row>
    <row r="154" spans="1:20" x14ac:dyDescent="0.2">
      <c r="A154">
        <v>2007</v>
      </c>
      <c r="B154">
        <v>10</v>
      </c>
      <c r="D154" t="s">
        <v>10</v>
      </c>
      <c r="E154" t="s">
        <v>11</v>
      </c>
      <c r="F154">
        <v>7</v>
      </c>
      <c r="G154" t="s">
        <v>136</v>
      </c>
      <c r="H154" t="s">
        <v>61</v>
      </c>
      <c r="I154" t="s">
        <v>177</v>
      </c>
      <c r="J154" t="s">
        <v>44</v>
      </c>
      <c r="K154" t="s">
        <v>21</v>
      </c>
      <c r="L154" t="s">
        <v>22</v>
      </c>
      <c r="M154">
        <v>4</v>
      </c>
      <c r="N154">
        <v>25</v>
      </c>
      <c r="Q154" s="3">
        <v>1.14E-2</v>
      </c>
      <c r="R154" s="6">
        <v>3.1280000000000001</v>
      </c>
      <c r="S154">
        <f t="shared" ref="S154:S168" si="11">Q154*(N154^R154)</f>
        <v>268.94359042953022</v>
      </c>
      <c r="T154">
        <f t="shared" si="10"/>
        <v>1075.7743617181209</v>
      </c>
    </row>
    <row r="155" spans="1:20" x14ac:dyDescent="0.2">
      <c r="A155">
        <v>2007</v>
      </c>
      <c r="B155">
        <v>10</v>
      </c>
      <c r="D155" t="s">
        <v>10</v>
      </c>
      <c r="E155" t="s">
        <v>11</v>
      </c>
      <c r="F155">
        <v>7</v>
      </c>
      <c r="G155" t="s">
        <v>136</v>
      </c>
      <c r="H155" t="s">
        <v>61</v>
      </c>
      <c r="I155" t="s">
        <v>177</v>
      </c>
      <c r="J155" t="s">
        <v>23</v>
      </c>
      <c r="K155" t="s">
        <v>49</v>
      </c>
      <c r="L155" t="s">
        <v>66</v>
      </c>
      <c r="M155">
        <v>1</v>
      </c>
      <c r="N155">
        <v>15</v>
      </c>
      <c r="Q155" s="2">
        <v>6.83E-2</v>
      </c>
      <c r="R155" s="5">
        <v>2.5630000000000002</v>
      </c>
      <c r="S155">
        <f t="shared" si="11"/>
        <v>70.589905523267788</v>
      </c>
      <c r="T155">
        <f t="shared" si="10"/>
        <v>70.589905523267788</v>
      </c>
    </row>
    <row r="156" spans="1:20" x14ac:dyDescent="0.2">
      <c r="A156">
        <v>2007</v>
      </c>
      <c r="B156">
        <v>10</v>
      </c>
      <c r="D156" t="s">
        <v>10</v>
      </c>
      <c r="E156" t="s">
        <v>11</v>
      </c>
      <c r="F156">
        <v>7</v>
      </c>
      <c r="G156" t="s">
        <v>136</v>
      </c>
      <c r="H156" t="s">
        <v>61</v>
      </c>
      <c r="I156" t="s">
        <v>177</v>
      </c>
      <c r="J156" t="s">
        <v>44</v>
      </c>
      <c r="K156" t="s">
        <v>21</v>
      </c>
      <c r="L156" t="s">
        <v>22</v>
      </c>
      <c r="M156">
        <v>3</v>
      </c>
      <c r="N156">
        <v>15</v>
      </c>
      <c r="Q156" s="3">
        <v>1.14E-2</v>
      </c>
      <c r="R156" s="6">
        <v>3.1280000000000001</v>
      </c>
      <c r="S156">
        <f t="shared" si="11"/>
        <v>54.414959423729201</v>
      </c>
      <c r="T156">
        <f t="shared" si="10"/>
        <v>163.24487827118759</v>
      </c>
    </row>
    <row r="157" spans="1:20" x14ac:dyDescent="0.2">
      <c r="A157">
        <v>2007</v>
      </c>
      <c r="B157">
        <v>10</v>
      </c>
      <c r="D157" t="s">
        <v>10</v>
      </c>
      <c r="E157" t="s">
        <v>11</v>
      </c>
      <c r="F157">
        <v>7</v>
      </c>
      <c r="G157" t="s">
        <v>136</v>
      </c>
      <c r="H157" t="s">
        <v>61</v>
      </c>
      <c r="I157" t="s">
        <v>177</v>
      </c>
      <c r="J157" t="s">
        <v>23</v>
      </c>
      <c r="K157" t="s">
        <v>118</v>
      </c>
      <c r="L157" t="s">
        <v>37</v>
      </c>
      <c r="M157">
        <v>1</v>
      </c>
      <c r="N157">
        <v>15</v>
      </c>
      <c r="Q157" s="3">
        <v>1.26E-2</v>
      </c>
      <c r="R157" s="3">
        <v>3.0672999999999999</v>
      </c>
      <c r="S157">
        <f t="shared" si="11"/>
        <v>51.026439339633377</v>
      </c>
      <c r="T157">
        <f t="shared" si="10"/>
        <v>51.026439339633377</v>
      </c>
    </row>
    <row r="158" spans="1:20" x14ac:dyDescent="0.2">
      <c r="A158">
        <v>2007</v>
      </c>
      <c r="B158">
        <v>10</v>
      </c>
      <c r="D158" t="s">
        <v>10</v>
      </c>
      <c r="E158" t="s">
        <v>11</v>
      </c>
      <c r="F158">
        <v>7</v>
      </c>
      <c r="G158" t="s">
        <v>136</v>
      </c>
      <c r="H158" t="s">
        <v>61</v>
      </c>
      <c r="I158" t="s">
        <v>177</v>
      </c>
      <c r="J158" t="s">
        <v>23</v>
      </c>
      <c r="K158" t="s">
        <v>118</v>
      </c>
      <c r="L158" t="s">
        <v>132</v>
      </c>
      <c r="M158">
        <v>1</v>
      </c>
      <c r="N158">
        <v>15</v>
      </c>
      <c r="Q158" s="3">
        <v>1.26E-2</v>
      </c>
      <c r="R158" s="6">
        <v>3.0672999999999999</v>
      </c>
      <c r="S158">
        <f t="shared" si="11"/>
        <v>51.026439339633377</v>
      </c>
      <c r="T158">
        <f t="shared" si="10"/>
        <v>51.026439339633377</v>
      </c>
    </row>
    <row r="159" spans="1:20" x14ac:dyDescent="0.2">
      <c r="A159">
        <v>2007</v>
      </c>
      <c r="B159">
        <v>10</v>
      </c>
      <c r="D159" t="s">
        <v>10</v>
      </c>
      <c r="E159" t="s">
        <v>11</v>
      </c>
      <c r="F159">
        <v>7</v>
      </c>
      <c r="G159" t="s">
        <v>136</v>
      </c>
      <c r="H159" t="s">
        <v>61</v>
      </c>
      <c r="I159" t="s">
        <v>177</v>
      </c>
      <c r="J159" t="s">
        <v>23</v>
      </c>
      <c r="K159" t="s">
        <v>118</v>
      </c>
      <c r="L159" t="s">
        <v>30</v>
      </c>
      <c r="M159">
        <v>3</v>
      </c>
      <c r="N159">
        <v>15</v>
      </c>
      <c r="Q159" s="2">
        <v>9.2800000000000001E-3</v>
      </c>
      <c r="R159" s="5">
        <v>3.07</v>
      </c>
      <c r="S159">
        <f t="shared" si="11"/>
        <v>37.857169670187268</v>
      </c>
      <c r="T159">
        <f t="shared" si="10"/>
        <v>113.57150901056181</v>
      </c>
    </row>
    <row r="160" spans="1:20" x14ac:dyDescent="0.2">
      <c r="A160">
        <v>2007</v>
      </c>
      <c r="B160">
        <v>10</v>
      </c>
      <c r="D160" t="s">
        <v>10</v>
      </c>
      <c r="E160" t="s">
        <v>11</v>
      </c>
      <c r="F160">
        <v>7</v>
      </c>
      <c r="G160" t="s">
        <v>136</v>
      </c>
      <c r="H160" t="s">
        <v>61</v>
      </c>
      <c r="I160" t="s">
        <v>177</v>
      </c>
      <c r="J160" t="s">
        <v>16</v>
      </c>
      <c r="K160" t="s">
        <v>17</v>
      </c>
      <c r="L160" t="s">
        <v>18</v>
      </c>
      <c r="M160">
        <v>2</v>
      </c>
      <c r="N160">
        <v>7.5</v>
      </c>
      <c r="Q160" s="3">
        <v>2.46E-2</v>
      </c>
      <c r="R160" s="3">
        <v>2.85</v>
      </c>
      <c r="S160">
        <f t="shared" si="11"/>
        <v>7.671136449313793</v>
      </c>
      <c r="T160">
        <f t="shared" si="10"/>
        <v>15.342272898627586</v>
      </c>
    </row>
    <row r="161" spans="1:20" x14ac:dyDescent="0.2">
      <c r="A161">
        <v>2007</v>
      </c>
      <c r="B161">
        <v>10</v>
      </c>
      <c r="D161" t="s">
        <v>10</v>
      </c>
      <c r="E161" t="s">
        <v>11</v>
      </c>
      <c r="F161">
        <v>7</v>
      </c>
      <c r="G161" t="s">
        <v>136</v>
      </c>
      <c r="H161" t="s">
        <v>61</v>
      </c>
      <c r="I161" t="s">
        <v>177</v>
      </c>
      <c r="J161" t="s">
        <v>13</v>
      </c>
      <c r="K161" t="s">
        <v>17</v>
      </c>
      <c r="L161" t="s">
        <v>19</v>
      </c>
      <c r="M161">
        <v>1</v>
      </c>
      <c r="N161">
        <v>7.5</v>
      </c>
      <c r="Q161" s="3">
        <v>1.9300000000000001E-2</v>
      </c>
      <c r="R161" s="3">
        <v>2.96</v>
      </c>
      <c r="S161">
        <f t="shared" si="11"/>
        <v>7.5117071566069322</v>
      </c>
      <c r="T161">
        <f t="shared" si="10"/>
        <v>7.5117071566069322</v>
      </c>
    </row>
    <row r="162" spans="1:20" x14ac:dyDescent="0.2">
      <c r="A162">
        <v>2007</v>
      </c>
      <c r="B162">
        <v>10</v>
      </c>
      <c r="D162" t="s">
        <v>10</v>
      </c>
      <c r="E162" t="s">
        <v>11</v>
      </c>
      <c r="F162">
        <v>7</v>
      </c>
      <c r="G162" t="s">
        <v>136</v>
      </c>
      <c r="H162" t="s">
        <v>61</v>
      </c>
      <c r="I162" t="s">
        <v>177</v>
      </c>
      <c r="J162" t="s">
        <v>26</v>
      </c>
      <c r="K162" t="s">
        <v>118</v>
      </c>
      <c r="L162" t="s">
        <v>27</v>
      </c>
      <c r="M162">
        <v>1</v>
      </c>
      <c r="N162">
        <v>7.5</v>
      </c>
      <c r="O162" t="s">
        <v>46</v>
      </c>
      <c r="Q162" s="3">
        <v>1.5900000000000001E-2</v>
      </c>
      <c r="R162" s="3">
        <v>2.9718</v>
      </c>
      <c r="S162">
        <f t="shared" si="11"/>
        <v>6.3372988368370082</v>
      </c>
      <c r="T162">
        <f t="shared" si="10"/>
        <v>6.3372988368370082</v>
      </c>
    </row>
    <row r="163" spans="1:20" x14ac:dyDescent="0.2">
      <c r="A163">
        <v>2007</v>
      </c>
      <c r="B163">
        <v>10</v>
      </c>
      <c r="D163" t="s">
        <v>10</v>
      </c>
      <c r="E163" t="s">
        <v>11</v>
      </c>
      <c r="F163">
        <v>7</v>
      </c>
      <c r="G163" t="s">
        <v>136</v>
      </c>
      <c r="H163" t="s">
        <v>61</v>
      </c>
      <c r="I163" t="s">
        <v>177</v>
      </c>
      <c r="J163" t="s">
        <v>23</v>
      </c>
      <c r="K163" t="s">
        <v>118</v>
      </c>
      <c r="L163" t="s">
        <v>132</v>
      </c>
      <c r="M163">
        <v>13</v>
      </c>
      <c r="N163">
        <v>7.5</v>
      </c>
      <c r="Q163" s="3">
        <v>1.26E-2</v>
      </c>
      <c r="R163" s="6">
        <v>3.0672999999999999</v>
      </c>
      <c r="S163">
        <f t="shared" si="11"/>
        <v>6.0875978967715536</v>
      </c>
      <c r="T163">
        <f t="shared" si="10"/>
        <v>79.138772658030192</v>
      </c>
    </row>
    <row r="164" spans="1:20" x14ac:dyDescent="0.2">
      <c r="A164">
        <v>2007</v>
      </c>
      <c r="B164">
        <v>10</v>
      </c>
      <c r="D164" t="s">
        <v>10</v>
      </c>
      <c r="E164" t="s">
        <v>11</v>
      </c>
      <c r="F164">
        <v>7</v>
      </c>
      <c r="G164" t="s">
        <v>136</v>
      </c>
      <c r="H164" t="s">
        <v>61</v>
      </c>
      <c r="I164" t="s">
        <v>177</v>
      </c>
      <c r="J164" t="s">
        <v>23</v>
      </c>
      <c r="K164" t="s">
        <v>118</v>
      </c>
      <c r="L164" t="s">
        <v>30</v>
      </c>
      <c r="M164">
        <v>7</v>
      </c>
      <c r="N164">
        <v>7.5</v>
      </c>
      <c r="Q164" s="2">
        <v>9.2800000000000001E-3</v>
      </c>
      <c r="R164" s="5">
        <v>3.07</v>
      </c>
      <c r="S164">
        <f t="shared" si="11"/>
        <v>4.5080222907771104</v>
      </c>
      <c r="T164">
        <f t="shared" si="10"/>
        <v>31.556156035439773</v>
      </c>
    </row>
    <row r="165" spans="1:20" x14ac:dyDescent="0.2">
      <c r="A165">
        <v>2007</v>
      </c>
      <c r="B165">
        <v>10</v>
      </c>
      <c r="D165" t="s">
        <v>10</v>
      </c>
      <c r="E165" t="s">
        <v>11</v>
      </c>
      <c r="F165">
        <v>7</v>
      </c>
      <c r="G165" t="s">
        <v>136</v>
      </c>
      <c r="H165" t="s">
        <v>61</v>
      </c>
      <c r="I165" t="s">
        <v>177</v>
      </c>
      <c r="J165" t="s">
        <v>13</v>
      </c>
      <c r="K165" t="s">
        <v>194</v>
      </c>
      <c r="L165" t="s">
        <v>35</v>
      </c>
      <c r="M165">
        <v>1</v>
      </c>
      <c r="N165">
        <v>7.5</v>
      </c>
      <c r="Q165">
        <v>3.2399999999999998E-2</v>
      </c>
      <c r="R165" s="37">
        <v>2.379</v>
      </c>
      <c r="S165">
        <f t="shared" si="11"/>
        <v>3.9112516180267258</v>
      </c>
      <c r="T165">
        <f t="shared" si="10"/>
        <v>3.9112516180267258</v>
      </c>
    </row>
    <row r="166" spans="1:20" x14ac:dyDescent="0.2">
      <c r="A166">
        <v>2007</v>
      </c>
      <c r="B166">
        <v>10</v>
      </c>
      <c r="D166" t="s">
        <v>10</v>
      </c>
      <c r="E166" t="s">
        <v>11</v>
      </c>
      <c r="F166">
        <v>7</v>
      </c>
      <c r="G166" t="s">
        <v>136</v>
      </c>
      <c r="H166" t="s">
        <v>61</v>
      </c>
      <c r="I166" t="s">
        <v>177</v>
      </c>
      <c r="J166" t="s">
        <v>13</v>
      </c>
      <c r="K166" t="s">
        <v>17</v>
      </c>
      <c r="L166" t="s">
        <v>19</v>
      </c>
      <c r="M166">
        <v>2</v>
      </c>
      <c r="N166">
        <v>2.5</v>
      </c>
      <c r="Q166" s="3">
        <v>1.9300000000000001E-2</v>
      </c>
      <c r="R166" s="3">
        <v>2.96</v>
      </c>
      <c r="S166">
        <f t="shared" si="11"/>
        <v>0.29070984172599634</v>
      </c>
      <c r="T166">
        <f t="shared" si="10"/>
        <v>0.58141968345199269</v>
      </c>
    </row>
    <row r="167" spans="1:20" x14ac:dyDescent="0.2">
      <c r="A167">
        <v>2007</v>
      </c>
      <c r="B167">
        <v>10</v>
      </c>
      <c r="D167" t="s">
        <v>10</v>
      </c>
      <c r="E167" t="s">
        <v>11</v>
      </c>
      <c r="F167">
        <v>7</v>
      </c>
      <c r="G167" t="s">
        <v>136</v>
      </c>
      <c r="H167" t="s">
        <v>61</v>
      </c>
      <c r="I167" t="s">
        <v>177</v>
      </c>
      <c r="J167" t="s">
        <v>26</v>
      </c>
      <c r="K167" t="s">
        <v>118</v>
      </c>
      <c r="L167" t="s">
        <v>27</v>
      </c>
      <c r="M167">
        <v>4</v>
      </c>
      <c r="N167">
        <v>2.5</v>
      </c>
      <c r="Q167" s="3">
        <v>1.5900000000000001E-2</v>
      </c>
      <c r="R167" s="3">
        <v>2.9718</v>
      </c>
      <c r="S167">
        <f t="shared" si="11"/>
        <v>0.24210025233267859</v>
      </c>
      <c r="T167">
        <f t="shared" si="10"/>
        <v>0.96840100933071438</v>
      </c>
    </row>
    <row r="168" spans="1:20" x14ac:dyDescent="0.2">
      <c r="A168">
        <v>2007</v>
      </c>
      <c r="B168">
        <v>10</v>
      </c>
      <c r="D168" t="s">
        <v>10</v>
      </c>
      <c r="E168" t="s">
        <v>11</v>
      </c>
      <c r="F168">
        <v>7</v>
      </c>
      <c r="G168" t="s">
        <v>136</v>
      </c>
      <c r="H168" t="s">
        <v>61</v>
      </c>
      <c r="I168" t="s">
        <v>177</v>
      </c>
      <c r="J168" t="s">
        <v>23</v>
      </c>
      <c r="K168" t="s">
        <v>33</v>
      </c>
      <c r="L168" t="s">
        <v>34</v>
      </c>
      <c r="M168">
        <v>19</v>
      </c>
      <c r="N168">
        <v>2.5</v>
      </c>
      <c r="Q168" s="2">
        <v>8.8999999999999999E-3</v>
      </c>
      <c r="R168" s="5">
        <v>3</v>
      </c>
      <c r="S168">
        <f t="shared" si="11"/>
        <v>0.13906250000000001</v>
      </c>
      <c r="T168">
        <f t="shared" si="10"/>
        <v>2.6421874999999999</v>
      </c>
    </row>
    <row r="169" spans="1:20" x14ac:dyDescent="0.2">
      <c r="A169">
        <v>2007</v>
      </c>
      <c r="B169">
        <v>11</v>
      </c>
      <c r="D169" t="s">
        <v>10</v>
      </c>
      <c r="E169" t="s">
        <v>11</v>
      </c>
      <c r="F169">
        <v>8</v>
      </c>
      <c r="G169" t="s">
        <v>125</v>
      </c>
      <c r="H169" t="s">
        <v>61</v>
      </c>
      <c r="I169" t="s">
        <v>177</v>
      </c>
      <c r="J169" t="s">
        <v>23</v>
      </c>
      <c r="K169" t="s">
        <v>118</v>
      </c>
      <c r="L169" t="s">
        <v>43</v>
      </c>
      <c r="M169">
        <v>1</v>
      </c>
      <c r="N169">
        <v>60</v>
      </c>
      <c r="P169">
        <f>N169/1.08175</f>
        <v>55.46568061012249</v>
      </c>
      <c r="Q169" s="3">
        <v>1.4500000000000001E-2</v>
      </c>
      <c r="R169" s="3">
        <v>3.0529999999999999</v>
      </c>
      <c r="S169">
        <f>Q169*(P169^R169)</f>
        <v>3061.077549237792</v>
      </c>
      <c r="T169">
        <f t="shared" si="10"/>
        <v>3061.077549237792</v>
      </c>
    </row>
    <row r="170" spans="1:20" x14ac:dyDescent="0.2">
      <c r="A170">
        <v>2007</v>
      </c>
      <c r="B170">
        <v>11</v>
      </c>
      <c r="D170" t="s">
        <v>10</v>
      </c>
      <c r="E170" t="s">
        <v>11</v>
      </c>
      <c r="F170">
        <v>8</v>
      </c>
      <c r="G170" t="s">
        <v>125</v>
      </c>
      <c r="H170" t="s">
        <v>61</v>
      </c>
      <c r="I170" t="s">
        <v>177</v>
      </c>
      <c r="J170" t="s">
        <v>13</v>
      </c>
      <c r="K170" t="s">
        <v>14</v>
      </c>
      <c r="L170" t="s">
        <v>42</v>
      </c>
      <c r="M170">
        <v>1</v>
      </c>
      <c r="N170">
        <v>35</v>
      </c>
      <c r="Q170" s="3">
        <v>4.2200000000000001E-2</v>
      </c>
      <c r="R170" s="3">
        <v>2.835</v>
      </c>
      <c r="S170">
        <f>Q170*(N170^R170)</f>
        <v>1006.3414397267468</v>
      </c>
      <c r="T170">
        <f t="shared" si="10"/>
        <v>1006.3414397267468</v>
      </c>
    </row>
    <row r="171" spans="1:20" x14ac:dyDescent="0.2">
      <c r="A171">
        <v>2007</v>
      </c>
      <c r="B171">
        <v>11</v>
      </c>
      <c r="D171" t="s">
        <v>10</v>
      </c>
      <c r="E171" t="s">
        <v>11</v>
      </c>
      <c r="F171">
        <v>8</v>
      </c>
      <c r="G171" t="s">
        <v>125</v>
      </c>
      <c r="H171" t="s">
        <v>61</v>
      </c>
      <c r="I171" t="s">
        <v>177</v>
      </c>
      <c r="J171" t="s">
        <v>23</v>
      </c>
      <c r="K171" t="s">
        <v>58</v>
      </c>
      <c r="L171" t="s">
        <v>59</v>
      </c>
      <c r="M171">
        <v>1</v>
      </c>
      <c r="N171">
        <v>35</v>
      </c>
      <c r="Q171" s="3">
        <v>2.0400000000000001E-2</v>
      </c>
      <c r="R171" s="3">
        <v>2.9910000000000001</v>
      </c>
      <c r="S171">
        <f>Q171*(N171^R171)</f>
        <v>847.10586393905476</v>
      </c>
      <c r="T171">
        <f t="shared" si="10"/>
        <v>847.10586393905476</v>
      </c>
    </row>
    <row r="172" spans="1:20" x14ac:dyDescent="0.2">
      <c r="A172">
        <v>2007</v>
      </c>
      <c r="B172">
        <v>11</v>
      </c>
      <c r="D172" t="s">
        <v>10</v>
      </c>
      <c r="E172" t="s">
        <v>11</v>
      </c>
      <c r="F172">
        <v>8</v>
      </c>
      <c r="G172" t="s">
        <v>125</v>
      </c>
      <c r="H172" t="s">
        <v>61</v>
      </c>
      <c r="I172" t="s">
        <v>177</v>
      </c>
      <c r="J172" t="s">
        <v>44</v>
      </c>
      <c r="K172" t="s">
        <v>21</v>
      </c>
      <c r="L172" t="s">
        <v>22</v>
      </c>
      <c r="M172">
        <v>5</v>
      </c>
      <c r="N172">
        <v>35</v>
      </c>
      <c r="Q172" s="3">
        <v>1.14E-2</v>
      </c>
      <c r="R172" s="6">
        <v>3.1280000000000001</v>
      </c>
      <c r="S172">
        <f>Q172*(N172^R172)</f>
        <v>770.45928631241588</v>
      </c>
      <c r="T172">
        <f t="shared" si="10"/>
        <v>3852.2964315620793</v>
      </c>
    </row>
    <row r="173" spans="1:20" x14ac:dyDescent="0.2">
      <c r="A173">
        <v>2007</v>
      </c>
      <c r="B173">
        <v>11</v>
      </c>
      <c r="D173" t="s">
        <v>10</v>
      </c>
      <c r="E173" t="s">
        <v>11</v>
      </c>
      <c r="F173">
        <v>8</v>
      </c>
      <c r="G173" t="s">
        <v>125</v>
      </c>
      <c r="H173" t="s">
        <v>61</v>
      </c>
      <c r="I173" t="s">
        <v>177</v>
      </c>
      <c r="J173" t="s">
        <v>23</v>
      </c>
      <c r="K173" t="s">
        <v>118</v>
      </c>
      <c r="L173" t="s">
        <v>37</v>
      </c>
      <c r="M173">
        <v>1</v>
      </c>
      <c r="N173">
        <v>35</v>
      </c>
      <c r="Q173" s="3">
        <v>1.26E-2</v>
      </c>
      <c r="R173" s="3">
        <v>3.0672999999999999</v>
      </c>
      <c r="S173">
        <f>Q173*(N173^R173)</f>
        <v>686.26279947656167</v>
      </c>
      <c r="T173">
        <f t="shared" si="10"/>
        <v>686.26279947656167</v>
      </c>
    </row>
    <row r="174" spans="1:20" x14ac:dyDescent="0.2">
      <c r="A174">
        <v>2007</v>
      </c>
      <c r="B174">
        <v>11</v>
      </c>
      <c r="D174" t="s">
        <v>10</v>
      </c>
      <c r="E174" t="s">
        <v>11</v>
      </c>
      <c r="F174">
        <v>8</v>
      </c>
      <c r="G174" t="s">
        <v>125</v>
      </c>
      <c r="H174" t="s">
        <v>61</v>
      </c>
      <c r="I174" t="s">
        <v>177</v>
      </c>
      <c r="J174" t="s">
        <v>23</v>
      </c>
      <c r="K174" t="s">
        <v>31</v>
      </c>
      <c r="L174" t="s">
        <v>32</v>
      </c>
      <c r="M174">
        <v>1</v>
      </c>
      <c r="N174">
        <v>35</v>
      </c>
      <c r="Q174" s="3">
        <v>7.9000000000000008E-3</v>
      </c>
      <c r="R174" s="3">
        <v>3.0760000000000001</v>
      </c>
      <c r="S174">
        <f>Q174*(N174^R174)</f>
        <v>443.79294680201997</v>
      </c>
      <c r="T174">
        <f t="shared" si="10"/>
        <v>443.79294680201997</v>
      </c>
    </row>
    <row r="175" spans="1:20" x14ac:dyDescent="0.2">
      <c r="A175">
        <v>2007</v>
      </c>
      <c r="B175">
        <v>11</v>
      </c>
      <c r="D175" t="s">
        <v>10</v>
      </c>
      <c r="E175" t="s">
        <v>11</v>
      </c>
      <c r="F175">
        <v>8</v>
      </c>
      <c r="G175" t="s">
        <v>125</v>
      </c>
      <c r="H175" t="s">
        <v>61</v>
      </c>
      <c r="I175" t="s">
        <v>177</v>
      </c>
      <c r="J175" t="s">
        <v>20</v>
      </c>
      <c r="K175" t="s">
        <v>68</v>
      </c>
      <c r="L175" t="s">
        <v>69</v>
      </c>
      <c r="M175">
        <v>1</v>
      </c>
      <c r="N175">
        <v>35</v>
      </c>
      <c r="P175">
        <f>N175*0.863</f>
        <v>30.204999999999998</v>
      </c>
      <c r="Q175">
        <v>2.5100000000000001E-2</v>
      </c>
      <c r="R175">
        <v>2.84</v>
      </c>
      <c r="S175">
        <f>Q175*(P175^R175)</f>
        <v>400.9568406262739</v>
      </c>
      <c r="T175">
        <f t="shared" si="10"/>
        <v>400.9568406262739</v>
      </c>
    </row>
    <row r="176" spans="1:20" x14ac:dyDescent="0.2">
      <c r="A176">
        <v>2007</v>
      </c>
      <c r="B176">
        <v>11</v>
      </c>
      <c r="D176" t="s">
        <v>10</v>
      </c>
      <c r="E176" t="s">
        <v>11</v>
      </c>
      <c r="F176">
        <v>8</v>
      </c>
      <c r="G176" t="s">
        <v>125</v>
      </c>
      <c r="H176" t="s">
        <v>61</v>
      </c>
      <c r="I176" t="s">
        <v>177</v>
      </c>
      <c r="J176" t="s">
        <v>13</v>
      </c>
      <c r="K176" t="s">
        <v>14</v>
      </c>
      <c r="L176" t="s">
        <v>42</v>
      </c>
      <c r="M176">
        <v>1</v>
      </c>
      <c r="N176">
        <v>25</v>
      </c>
      <c r="Q176" s="3">
        <v>4.2200000000000001E-2</v>
      </c>
      <c r="R176" s="3">
        <v>2.835</v>
      </c>
      <c r="S176">
        <f>Q176*(N176^R176)</f>
        <v>387.67908836882333</v>
      </c>
      <c r="T176">
        <f t="shared" si="10"/>
        <v>387.67908836882333</v>
      </c>
    </row>
    <row r="177" spans="1:20" x14ac:dyDescent="0.2">
      <c r="A177">
        <v>2007</v>
      </c>
      <c r="B177">
        <v>11</v>
      </c>
      <c r="D177" t="s">
        <v>10</v>
      </c>
      <c r="E177" t="s">
        <v>11</v>
      </c>
      <c r="F177">
        <v>8</v>
      </c>
      <c r="G177" t="s">
        <v>125</v>
      </c>
      <c r="H177" t="s">
        <v>61</v>
      </c>
      <c r="I177" t="s">
        <v>177</v>
      </c>
      <c r="J177" t="s">
        <v>13</v>
      </c>
      <c r="K177" t="s">
        <v>14</v>
      </c>
      <c r="L177" t="s">
        <v>15</v>
      </c>
      <c r="M177">
        <v>1</v>
      </c>
      <c r="N177">
        <v>25</v>
      </c>
      <c r="Q177" s="3">
        <v>2.3599999999999999E-2</v>
      </c>
      <c r="R177" s="3">
        <v>2.9750000000000001</v>
      </c>
      <c r="S177">
        <f>Q177*(N177^R177)</f>
        <v>340.23855775527943</v>
      </c>
      <c r="T177">
        <f t="shared" si="10"/>
        <v>340.23855775527943</v>
      </c>
    </row>
    <row r="178" spans="1:20" x14ac:dyDescent="0.2">
      <c r="A178">
        <v>2007</v>
      </c>
      <c r="B178">
        <v>11</v>
      </c>
      <c r="D178" t="s">
        <v>10</v>
      </c>
      <c r="E178" t="s">
        <v>11</v>
      </c>
      <c r="F178">
        <v>8</v>
      </c>
      <c r="G178" t="s">
        <v>125</v>
      </c>
      <c r="H178" t="s">
        <v>61</v>
      </c>
      <c r="I178" t="s">
        <v>177</v>
      </c>
      <c r="J178" t="s">
        <v>16</v>
      </c>
      <c r="K178" t="s">
        <v>28</v>
      </c>
      <c r="L178" t="s">
        <v>29</v>
      </c>
      <c r="M178">
        <v>40</v>
      </c>
      <c r="N178">
        <v>25</v>
      </c>
      <c r="P178">
        <f>N178/1.14172</f>
        <v>21.89678730336685</v>
      </c>
      <c r="Q178">
        <v>5.7999999999999996E-3</v>
      </c>
      <c r="R178" s="4">
        <v>3.5539999999999998</v>
      </c>
      <c r="S178">
        <f>Q178*(P178^R178)</f>
        <v>336.62001464584171</v>
      </c>
      <c r="T178">
        <f t="shared" si="10"/>
        <v>13464.800585833669</v>
      </c>
    </row>
    <row r="179" spans="1:20" x14ac:dyDescent="0.2">
      <c r="A179">
        <v>2007</v>
      </c>
      <c r="B179">
        <v>11</v>
      </c>
      <c r="D179" t="s">
        <v>10</v>
      </c>
      <c r="E179" t="s">
        <v>11</v>
      </c>
      <c r="F179">
        <v>8</v>
      </c>
      <c r="G179" t="s">
        <v>125</v>
      </c>
      <c r="H179" t="s">
        <v>61</v>
      </c>
      <c r="I179" t="s">
        <v>177</v>
      </c>
      <c r="J179" t="s">
        <v>44</v>
      </c>
      <c r="K179" t="s">
        <v>21</v>
      </c>
      <c r="L179" t="s">
        <v>22</v>
      </c>
      <c r="M179">
        <v>5</v>
      </c>
      <c r="N179">
        <v>25</v>
      </c>
      <c r="Q179" s="3">
        <v>1.14E-2</v>
      </c>
      <c r="R179" s="6">
        <v>3.1280000000000001</v>
      </c>
      <c r="S179">
        <f t="shared" ref="S179:S191" si="12">Q179*(N179^R179)</f>
        <v>268.94359042953022</v>
      </c>
      <c r="T179">
        <f t="shared" si="10"/>
        <v>1344.717952147651</v>
      </c>
    </row>
    <row r="180" spans="1:20" x14ac:dyDescent="0.2">
      <c r="A180">
        <v>2007</v>
      </c>
      <c r="B180">
        <v>11</v>
      </c>
      <c r="D180" t="s">
        <v>10</v>
      </c>
      <c r="E180" t="s">
        <v>11</v>
      </c>
      <c r="F180">
        <v>8</v>
      </c>
      <c r="G180" t="s">
        <v>125</v>
      </c>
      <c r="H180" t="s">
        <v>61</v>
      </c>
      <c r="I180" t="s">
        <v>177</v>
      </c>
      <c r="J180" t="s">
        <v>23</v>
      </c>
      <c r="K180" t="s">
        <v>118</v>
      </c>
      <c r="L180" t="s">
        <v>37</v>
      </c>
      <c r="M180">
        <v>1</v>
      </c>
      <c r="N180">
        <v>25</v>
      </c>
      <c r="Q180" s="3">
        <v>1.26E-2</v>
      </c>
      <c r="R180" s="3">
        <v>3.0672999999999999</v>
      </c>
      <c r="S180">
        <f t="shared" si="12"/>
        <v>244.49609871054292</v>
      </c>
      <c r="T180">
        <f t="shared" si="10"/>
        <v>244.49609871054292</v>
      </c>
    </row>
    <row r="181" spans="1:20" x14ac:dyDescent="0.2">
      <c r="A181">
        <v>2007</v>
      </c>
      <c r="B181">
        <v>11</v>
      </c>
      <c r="D181" t="s">
        <v>10</v>
      </c>
      <c r="E181" t="s">
        <v>11</v>
      </c>
      <c r="F181">
        <v>8</v>
      </c>
      <c r="G181" t="s">
        <v>125</v>
      </c>
      <c r="H181" t="s">
        <v>61</v>
      </c>
      <c r="I181" t="s">
        <v>177</v>
      </c>
      <c r="J181" t="s">
        <v>13</v>
      </c>
      <c r="K181" t="s">
        <v>17</v>
      </c>
      <c r="L181" t="s">
        <v>127</v>
      </c>
      <c r="M181">
        <v>1</v>
      </c>
      <c r="N181">
        <v>15</v>
      </c>
      <c r="Q181" s="3">
        <v>2.3900000000000001E-2</v>
      </c>
      <c r="R181" s="6">
        <v>3.0819999999999999</v>
      </c>
      <c r="S181">
        <f t="shared" si="12"/>
        <v>100.71894345437795</v>
      </c>
      <c r="T181">
        <f t="shared" si="10"/>
        <v>100.71894345437795</v>
      </c>
    </row>
    <row r="182" spans="1:20" x14ac:dyDescent="0.2">
      <c r="A182">
        <v>2007</v>
      </c>
      <c r="B182">
        <v>11</v>
      </c>
      <c r="D182" t="s">
        <v>10</v>
      </c>
      <c r="E182" t="s">
        <v>11</v>
      </c>
      <c r="F182">
        <v>8</v>
      </c>
      <c r="G182" t="s">
        <v>125</v>
      </c>
      <c r="H182" t="s">
        <v>61</v>
      </c>
      <c r="I182" t="s">
        <v>177</v>
      </c>
      <c r="J182" t="s">
        <v>13</v>
      </c>
      <c r="K182" t="s">
        <v>14</v>
      </c>
      <c r="L182" t="s">
        <v>15</v>
      </c>
      <c r="M182">
        <v>2</v>
      </c>
      <c r="N182">
        <v>15</v>
      </c>
      <c r="Q182" s="3">
        <v>2.3599999999999999E-2</v>
      </c>
      <c r="R182" s="3">
        <v>2.9750000000000001</v>
      </c>
      <c r="S182">
        <f t="shared" si="12"/>
        <v>74.436080804008085</v>
      </c>
      <c r="T182">
        <f t="shared" si="10"/>
        <v>148.87216160801617</v>
      </c>
    </row>
    <row r="183" spans="1:20" x14ac:dyDescent="0.2">
      <c r="A183">
        <v>2007</v>
      </c>
      <c r="B183">
        <v>11</v>
      </c>
      <c r="D183" t="s">
        <v>10</v>
      </c>
      <c r="E183" t="s">
        <v>11</v>
      </c>
      <c r="F183">
        <v>8</v>
      </c>
      <c r="G183" t="s">
        <v>125</v>
      </c>
      <c r="H183" t="s">
        <v>61</v>
      </c>
      <c r="I183" t="s">
        <v>177</v>
      </c>
      <c r="J183" t="s">
        <v>44</v>
      </c>
      <c r="K183" t="s">
        <v>21</v>
      </c>
      <c r="L183" t="s">
        <v>22</v>
      </c>
      <c r="M183">
        <v>2</v>
      </c>
      <c r="N183">
        <v>15</v>
      </c>
      <c r="Q183" s="3">
        <v>1.14E-2</v>
      </c>
      <c r="R183" s="6">
        <v>3.1280000000000001</v>
      </c>
      <c r="S183">
        <f t="shared" si="12"/>
        <v>54.414959423729201</v>
      </c>
      <c r="T183">
        <f t="shared" si="10"/>
        <v>108.8299188474584</v>
      </c>
    </row>
    <row r="184" spans="1:20" x14ac:dyDescent="0.2">
      <c r="A184">
        <v>2007</v>
      </c>
      <c r="B184">
        <v>11</v>
      </c>
      <c r="D184" t="s">
        <v>10</v>
      </c>
      <c r="E184" t="s">
        <v>11</v>
      </c>
      <c r="F184">
        <v>8</v>
      </c>
      <c r="G184" t="s">
        <v>125</v>
      </c>
      <c r="H184" t="s">
        <v>61</v>
      </c>
      <c r="I184" t="s">
        <v>177</v>
      </c>
      <c r="J184" t="s">
        <v>26</v>
      </c>
      <c r="K184" t="s">
        <v>17</v>
      </c>
      <c r="L184" t="s">
        <v>121</v>
      </c>
      <c r="M184">
        <v>6</v>
      </c>
      <c r="N184">
        <v>7.5</v>
      </c>
      <c r="Q184" s="3">
        <v>2.0199999999999999E-2</v>
      </c>
      <c r="R184" s="3">
        <v>2.9594999999999998</v>
      </c>
      <c r="S184">
        <f t="shared" si="12"/>
        <v>7.8540774295436098</v>
      </c>
      <c r="T184">
        <f t="shared" si="10"/>
        <v>47.124464577261662</v>
      </c>
    </row>
    <row r="185" spans="1:20" x14ac:dyDescent="0.2">
      <c r="A185">
        <v>2007</v>
      </c>
      <c r="B185">
        <v>11</v>
      </c>
      <c r="D185" t="s">
        <v>10</v>
      </c>
      <c r="E185" t="s">
        <v>11</v>
      </c>
      <c r="F185">
        <v>8</v>
      </c>
      <c r="G185" t="s">
        <v>125</v>
      </c>
      <c r="H185" t="s">
        <v>61</v>
      </c>
      <c r="I185" t="s">
        <v>177</v>
      </c>
      <c r="J185" t="s">
        <v>16</v>
      </c>
      <c r="K185" t="s">
        <v>17</v>
      </c>
      <c r="L185" t="s">
        <v>18</v>
      </c>
      <c r="M185">
        <v>6</v>
      </c>
      <c r="N185">
        <v>7.5</v>
      </c>
      <c r="Q185" s="3">
        <v>2.46E-2</v>
      </c>
      <c r="R185" s="3">
        <v>2.85</v>
      </c>
      <c r="S185">
        <f t="shared" si="12"/>
        <v>7.671136449313793</v>
      </c>
      <c r="T185">
        <f t="shared" si="10"/>
        <v>46.02681869588276</v>
      </c>
    </row>
    <row r="186" spans="1:20" x14ac:dyDescent="0.2">
      <c r="A186">
        <v>2007</v>
      </c>
      <c r="B186">
        <v>11</v>
      </c>
      <c r="D186" t="s">
        <v>10</v>
      </c>
      <c r="E186" t="s">
        <v>11</v>
      </c>
      <c r="F186">
        <v>8</v>
      </c>
      <c r="G186" t="s">
        <v>125</v>
      </c>
      <c r="H186" t="s">
        <v>61</v>
      </c>
      <c r="I186" t="s">
        <v>177</v>
      </c>
      <c r="J186" t="s">
        <v>26</v>
      </c>
      <c r="K186" t="s">
        <v>118</v>
      </c>
      <c r="L186" t="s">
        <v>27</v>
      </c>
      <c r="M186">
        <v>1</v>
      </c>
      <c r="N186">
        <v>7.5</v>
      </c>
      <c r="O186" t="s">
        <v>46</v>
      </c>
      <c r="Q186" s="3">
        <v>1.5900000000000001E-2</v>
      </c>
      <c r="R186" s="3">
        <v>2.9718</v>
      </c>
      <c r="S186">
        <f t="shared" si="12"/>
        <v>6.3372988368370082</v>
      </c>
      <c r="T186">
        <f t="shared" si="10"/>
        <v>6.3372988368370082</v>
      </c>
    </row>
    <row r="187" spans="1:20" x14ac:dyDescent="0.2">
      <c r="A187">
        <v>2007</v>
      </c>
      <c r="B187">
        <v>11</v>
      </c>
      <c r="D187" t="s">
        <v>10</v>
      </c>
      <c r="E187" t="s">
        <v>11</v>
      </c>
      <c r="F187">
        <v>8</v>
      </c>
      <c r="G187" t="s">
        <v>125</v>
      </c>
      <c r="H187" t="s">
        <v>61</v>
      </c>
      <c r="I187" t="s">
        <v>177</v>
      </c>
      <c r="J187" t="s">
        <v>13</v>
      </c>
      <c r="K187" t="s">
        <v>17</v>
      </c>
      <c r="L187" t="s">
        <v>19</v>
      </c>
      <c r="M187">
        <v>2</v>
      </c>
      <c r="N187">
        <v>2.5</v>
      </c>
      <c r="Q187" s="3">
        <v>1.9300000000000001E-2</v>
      </c>
      <c r="R187" s="3">
        <v>2.96</v>
      </c>
      <c r="S187">
        <f t="shared" si="12"/>
        <v>0.29070984172599634</v>
      </c>
      <c r="T187">
        <f t="shared" si="10"/>
        <v>0.58141968345199269</v>
      </c>
    </row>
    <row r="188" spans="1:20" x14ac:dyDescent="0.2">
      <c r="A188">
        <v>2007</v>
      </c>
      <c r="B188">
        <v>11</v>
      </c>
      <c r="D188" t="s">
        <v>10</v>
      </c>
      <c r="E188" t="s">
        <v>11</v>
      </c>
      <c r="F188">
        <v>8</v>
      </c>
      <c r="G188" t="s">
        <v>125</v>
      </c>
      <c r="H188" t="s">
        <v>61</v>
      </c>
      <c r="I188" t="s">
        <v>177</v>
      </c>
      <c r="J188" t="s">
        <v>26</v>
      </c>
      <c r="K188" t="s">
        <v>118</v>
      </c>
      <c r="L188" t="s">
        <v>27</v>
      </c>
      <c r="M188">
        <v>6</v>
      </c>
      <c r="N188">
        <v>2.5</v>
      </c>
      <c r="Q188" s="3">
        <v>1.5900000000000001E-2</v>
      </c>
      <c r="R188" s="3">
        <v>2.9718</v>
      </c>
      <c r="S188">
        <f t="shared" si="12"/>
        <v>0.24210025233267859</v>
      </c>
      <c r="T188">
        <f t="shared" si="10"/>
        <v>1.4526015139960715</v>
      </c>
    </row>
    <row r="189" spans="1:20" x14ac:dyDescent="0.2">
      <c r="A189">
        <v>2007</v>
      </c>
      <c r="B189">
        <v>11</v>
      </c>
      <c r="D189" t="s">
        <v>10</v>
      </c>
      <c r="E189" t="s">
        <v>11</v>
      </c>
      <c r="F189">
        <v>8</v>
      </c>
      <c r="G189" t="s">
        <v>125</v>
      </c>
      <c r="H189" t="s">
        <v>61</v>
      </c>
      <c r="I189" t="s">
        <v>177</v>
      </c>
      <c r="J189" t="s">
        <v>23</v>
      </c>
      <c r="K189" t="s">
        <v>118</v>
      </c>
      <c r="L189" t="s">
        <v>37</v>
      </c>
      <c r="M189">
        <v>1</v>
      </c>
      <c r="N189">
        <v>2.5</v>
      </c>
      <c r="Q189" s="3">
        <v>1.26E-2</v>
      </c>
      <c r="R189" s="3">
        <v>3.0672999999999999</v>
      </c>
      <c r="S189">
        <f t="shared" si="12"/>
        <v>0.20939771281975608</v>
      </c>
      <c r="T189">
        <f t="shared" si="10"/>
        <v>0.20939771281975608</v>
      </c>
    </row>
    <row r="190" spans="1:20" x14ac:dyDescent="0.2">
      <c r="A190">
        <v>2007</v>
      </c>
      <c r="B190">
        <v>11</v>
      </c>
      <c r="D190" t="s">
        <v>10</v>
      </c>
      <c r="E190" t="s">
        <v>11</v>
      </c>
      <c r="F190">
        <v>8</v>
      </c>
      <c r="G190" t="s">
        <v>125</v>
      </c>
      <c r="H190" t="s">
        <v>61</v>
      </c>
      <c r="I190" t="s">
        <v>177</v>
      </c>
      <c r="J190" t="s">
        <v>23</v>
      </c>
      <c r="K190" t="s">
        <v>33</v>
      </c>
      <c r="L190" t="s">
        <v>34</v>
      </c>
      <c r="M190">
        <v>8</v>
      </c>
      <c r="N190">
        <v>2.5</v>
      </c>
      <c r="Q190" s="2">
        <v>8.8999999999999999E-3</v>
      </c>
      <c r="R190" s="5">
        <v>3</v>
      </c>
      <c r="S190">
        <f t="shared" si="12"/>
        <v>0.13906250000000001</v>
      </c>
      <c r="T190">
        <f t="shared" si="10"/>
        <v>1.1125</v>
      </c>
    </row>
    <row r="191" spans="1:20" x14ac:dyDescent="0.2">
      <c r="A191">
        <v>2007</v>
      </c>
      <c r="B191">
        <v>12</v>
      </c>
      <c r="D191" t="s">
        <v>10</v>
      </c>
      <c r="E191" t="s">
        <v>11</v>
      </c>
      <c r="F191">
        <v>12</v>
      </c>
      <c r="G191" t="s">
        <v>125</v>
      </c>
      <c r="H191" t="s">
        <v>61</v>
      </c>
      <c r="I191" t="s">
        <v>177</v>
      </c>
      <c r="J191" t="s">
        <v>13</v>
      </c>
      <c r="K191" t="s">
        <v>51</v>
      </c>
      <c r="L191" t="s">
        <v>57</v>
      </c>
      <c r="M191">
        <v>1</v>
      </c>
      <c r="N191">
        <v>45</v>
      </c>
      <c r="O191" t="s">
        <v>53</v>
      </c>
      <c r="Q191" s="3">
        <v>1.6199999999999999E-2</v>
      </c>
      <c r="R191" s="3">
        <v>3.0251999999999999</v>
      </c>
      <c r="S191">
        <f t="shared" si="12"/>
        <v>1624.8508847285632</v>
      </c>
      <c r="T191">
        <f t="shared" si="10"/>
        <v>1624.8508847285632</v>
      </c>
    </row>
    <row r="192" spans="1:20" x14ac:dyDescent="0.2">
      <c r="A192">
        <v>2007</v>
      </c>
      <c r="B192">
        <v>12</v>
      </c>
      <c r="D192" t="s">
        <v>10</v>
      </c>
      <c r="E192" t="s">
        <v>11</v>
      </c>
      <c r="F192">
        <v>12</v>
      </c>
      <c r="G192" t="s">
        <v>125</v>
      </c>
      <c r="H192" t="s">
        <v>61</v>
      </c>
      <c r="I192" t="s">
        <v>177</v>
      </c>
      <c r="J192" t="s">
        <v>23</v>
      </c>
      <c r="K192" t="s">
        <v>118</v>
      </c>
      <c r="L192" t="s">
        <v>43</v>
      </c>
      <c r="M192">
        <v>2</v>
      </c>
      <c r="N192">
        <v>45</v>
      </c>
      <c r="P192">
        <f>N192/1.08175</f>
        <v>41.599260457591868</v>
      </c>
      <c r="Q192" s="3">
        <v>1.4500000000000001E-2</v>
      </c>
      <c r="R192" s="3">
        <v>3.0529999999999999</v>
      </c>
      <c r="S192">
        <f>Q192*(P192^R192)</f>
        <v>1271.8513909213236</v>
      </c>
      <c r="T192">
        <f t="shared" si="10"/>
        <v>2543.7027818426473</v>
      </c>
    </row>
    <row r="193" spans="1:20" x14ac:dyDescent="0.2">
      <c r="A193">
        <v>2007</v>
      </c>
      <c r="B193">
        <v>12</v>
      </c>
      <c r="D193" t="s">
        <v>10</v>
      </c>
      <c r="E193" t="s">
        <v>11</v>
      </c>
      <c r="F193">
        <v>12</v>
      </c>
      <c r="G193" t="s">
        <v>125</v>
      </c>
      <c r="H193" t="s">
        <v>61</v>
      </c>
      <c r="I193" t="s">
        <v>177</v>
      </c>
      <c r="J193" t="s">
        <v>13</v>
      </c>
      <c r="K193" t="s">
        <v>51</v>
      </c>
      <c r="L193" t="s">
        <v>52</v>
      </c>
      <c r="M193">
        <v>2</v>
      </c>
      <c r="N193">
        <v>40</v>
      </c>
      <c r="O193" t="s">
        <v>53</v>
      </c>
      <c r="Q193" s="3">
        <v>1.6199999999999999E-2</v>
      </c>
      <c r="R193" s="3">
        <v>3.0251999999999999</v>
      </c>
      <c r="S193">
        <f>Q193*(N193^R193)</f>
        <v>1137.8025435833395</v>
      </c>
      <c r="T193">
        <f t="shared" si="10"/>
        <v>2275.6050871666789</v>
      </c>
    </row>
    <row r="194" spans="1:20" x14ac:dyDescent="0.2">
      <c r="A194">
        <v>2007</v>
      </c>
      <c r="B194">
        <v>12</v>
      </c>
      <c r="D194" t="s">
        <v>10</v>
      </c>
      <c r="E194" t="s">
        <v>11</v>
      </c>
      <c r="F194">
        <v>12</v>
      </c>
      <c r="G194" t="s">
        <v>125</v>
      </c>
      <c r="H194" t="s">
        <v>61</v>
      </c>
      <c r="I194" t="s">
        <v>177</v>
      </c>
      <c r="J194" t="s">
        <v>13</v>
      </c>
      <c r="K194" t="s">
        <v>47</v>
      </c>
      <c r="L194" t="s">
        <v>48</v>
      </c>
      <c r="M194">
        <v>2</v>
      </c>
      <c r="N194">
        <v>40</v>
      </c>
      <c r="P194">
        <f>N194/1.09917</f>
        <v>36.391095099029265</v>
      </c>
      <c r="Q194" s="2">
        <v>1.7399999999999999E-2</v>
      </c>
      <c r="R194" s="5">
        <v>3.08</v>
      </c>
      <c r="S194">
        <f>Q194*(P194^R194)</f>
        <v>1117.929026716055</v>
      </c>
      <c r="T194">
        <f t="shared" ref="T194:T257" si="13">M194*S194</f>
        <v>2235.85805343211</v>
      </c>
    </row>
    <row r="195" spans="1:20" x14ac:dyDescent="0.2">
      <c r="A195">
        <v>2007</v>
      </c>
      <c r="B195">
        <v>12</v>
      </c>
      <c r="D195" t="s">
        <v>10</v>
      </c>
      <c r="E195" t="s">
        <v>11</v>
      </c>
      <c r="F195">
        <v>12</v>
      </c>
      <c r="G195" t="s">
        <v>125</v>
      </c>
      <c r="H195" t="s">
        <v>61</v>
      </c>
      <c r="I195" t="s">
        <v>177</v>
      </c>
      <c r="J195" t="s">
        <v>13</v>
      </c>
      <c r="K195" t="s">
        <v>14</v>
      </c>
      <c r="L195" t="s">
        <v>42</v>
      </c>
      <c r="M195">
        <v>3</v>
      </c>
      <c r="N195">
        <v>35</v>
      </c>
      <c r="Q195" s="3">
        <v>4.2200000000000001E-2</v>
      </c>
      <c r="R195" s="3">
        <v>2.835</v>
      </c>
      <c r="S195">
        <f>Q195*(N195^R195)</f>
        <v>1006.3414397267468</v>
      </c>
      <c r="T195">
        <f t="shared" si="13"/>
        <v>3019.0243191802401</v>
      </c>
    </row>
    <row r="196" spans="1:20" x14ac:dyDescent="0.2">
      <c r="A196">
        <v>2007</v>
      </c>
      <c r="B196">
        <v>12</v>
      </c>
      <c r="D196" t="s">
        <v>10</v>
      </c>
      <c r="E196" t="s">
        <v>11</v>
      </c>
      <c r="F196">
        <v>12</v>
      </c>
      <c r="G196" t="s">
        <v>125</v>
      </c>
      <c r="H196" t="s">
        <v>61</v>
      </c>
      <c r="I196" t="s">
        <v>177</v>
      </c>
      <c r="J196" t="s">
        <v>44</v>
      </c>
      <c r="K196" t="s">
        <v>21</v>
      </c>
      <c r="L196" t="s">
        <v>67</v>
      </c>
      <c r="M196">
        <v>1</v>
      </c>
      <c r="N196">
        <v>40</v>
      </c>
      <c r="Q196">
        <v>1.5299999999999999E-2</v>
      </c>
      <c r="R196" s="4">
        <v>3</v>
      </c>
      <c r="S196">
        <f>Q196*(N196^R196)</f>
        <v>979.19999999999993</v>
      </c>
      <c r="T196">
        <f t="shared" si="13"/>
        <v>979.19999999999993</v>
      </c>
    </row>
    <row r="197" spans="1:20" x14ac:dyDescent="0.2">
      <c r="A197">
        <v>2007</v>
      </c>
      <c r="B197">
        <v>12</v>
      </c>
      <c r="D197" t="s">
        <v>10</v>
      </c>
      <c r="E197" t="s">
        <v>11</v>
      </c>
      <c r="F197">
        <v>12</v>
      </c>
      <c r="G197" t="s">
        <v>125</v>
      </c>
      <c r="H197" t="s">
        <v>61</v>
      </c>
      <c r="I197" t="s">
        <v>177</v>
      </c>
      <c r="J197" t="s">
        <v>23</v>
      </c>
      <c r="K197" t="s">
        <v>58</v>
      </c>
      <c r="L197" t="s">
        <v>59</v>
      </c>
      <c r="M197">
        <v>2</v>
      </c>
      <c r="N197">
        <v>35</v>
      </c>
      <c r="Q197" s="3">
        <v>2.0400000000000001E-2</v>
      </c>
      <c r="R197" s="3">
        <v>2.9910000000000001</v>
      </c>
      <c r="S197">
        <f>Q197*(N197^R197)</f>
        <v>847.10586393905476</v>
      </c>
      <c r="T197">
        <f t="shared" si="13"/>
        <v>1694.2117278781095</v>
      </c>
    </row>
    <row r="198" spans="1:20" x14ac:dyDescent="0.2">
      <c r="A198">
        <v>2007</v>
      </c>
      <c r="B198">
        <v>12</v>
      </c>
      <c r="D198" t="s">
        <v>10</v>
      </c>
      <c r="E198" t="s">
        <v>11</v>
      </c>
      <c r="F198">
        <v>12</v>
      </c>
      <c r="G198" t="s">
        <v>125</v>
      </c>
      <c r="H198" t="s">
        <v>61</v>
      </c>
      <c r="I198" t="s">
        <v>177</v>
      </c>
      <c r="J198" t="s">
        <v>44</v>
      </c>
      <c r="K198" t="s">
        <v>21</v>
      </c>
      <c r="L198" t="s">
        <v>22</v>
      </c>
      <c r="M198">
        <v>3</v>
      </c>
      <c r="N198">
        <v>35</v>
      </c>
      <c r="Q198" s="3">
        <v>1.14E-2</v>
      </c>
      <c r="R198" s="6">
        <v>3.1280000000000001</v>
      </c>
      <c r="S198">
        <f>Q198*(N198^R198)</f>
        <v>770.45928631241588</v>
      </c>
      <c r="T198">
        <f t="shared" si="13"/>
        <v>2311.3778589372478</v>
      </c>
    </row>
    <row r="199" spans="1:20" x14ac:dyDescent="0.2">
      <c r="A199">
        <v>2007</v>
      </c>
      <c r="B199">
        <v>12</v>
      </c>
      <c r="D199" t="s">
        <v>10</v>
      </c>
      <c r="E199" t="s">
        <v>11</v>
      </c>
      <c r="F199">
        <v>12</v>
      </c>
      <c r="G199" t="s">
        <v>125</v>
      </c>
      <c r="H199" t="s">
        <v>61</v>
      </c>
      <c r="I199" t="s">
        <v>177</v>
      </c>
      <c r="J199" t="s">
        <v>13</v>
      </c>
      <c r="K199" t="s">
        <v>51</v>
      </c>
      <c r="L199" t="s">
        <v>52</v>
      </c>
      <c r="M199">
        <v>2</v>
      </c>
      <c r="N199">
        <v>35</v>
      </c>
      <c r="O199" t="s">
        <v>53</v>
      </c>
      <c r="Q199" s="3">
        <v>1.6199999999999999E-2</v>
      </c>
      <c r="R199" s="3">
        <v>3.0251999999999999</v>
      </c>
      <c r="S199">
        <f>Q199*(N199^R199)</f>
        <v>759.67819720000477</v>
      </c>
      <c r="T199">
        <f t="shared" si="13"/>
        <v>1519.3563944000095</v>
      </c>
    </row>
    <row r="200" spans="1:20" x14ac:dyDescent="0.2">
      <c r="A200">
        <v>2007</v>
      </c>
      <c r="B200">
        <v>12</v>
      </c>
      <c r="D200" t="s">
        <v>10</v>
      </c>
      <c r="E200" t="s">
        <v>11</v>
      </c>
      <c r="F200">
        <v>12</v>
      </c>
      <c r="G200" t="s">
        <v>125</v>
      </c>
      <c r="H200" t="s">
        <v>61</v>
      </c>
      <c r="I200" t="s">
        <v>177</v>
      </c>
      <c r="J200" t="s">
        <v>13</v>
      </c>
      <c r="K200" t="s">
        <v>47</v>
      </c>
      <c r="L200" t="s">
        <v>48</v>
      </c>
      <c r="M200">
        <v>7</v>
      </c>
      <c r="N200">
        <v>35</v>
      </c>
      <c r="P200">
        <f>N200/1.09917</f>
        <v>31.842208211650611</v>
      </c>
      <c r="Q200" s="2">
        <v>1.7399999999999999E-2</v>
      </c>
      <c r="R200" s="5">
        <v>3.08</v>
      </c>
      <c r="S200">
        <f>Q200*(P200^R200)</f>
        <v>740.96728909580781</v>
      </c>
      <c r="T200">
        <f t="shared" si="13"/>
        <v>5186.7710236706544</v>
      </c>
    </row>
    <row r="201" spans="1:20" x14ac:dyDescent="0.2">
      <c r="A201">
        <v>2007</v>
      </c>
      <c r="B201">
        <v>12</v>
      </c>
      <c r="D201" t="s">
        <v>10</v>
      </c>
      <c r="E201" t="s">
        <v>11</v>
      </c>
      <c r="F201">
        <v>12</v>
      </c>
      <c r="G201" t="s">
        <v>125</v>
      </c>
      <c r="H201" t="s">
        <v>61</v>
      </c>
      <c r="I201" t="s">
        <v>177</v>
      </c>
      <c r="J201" t="s">
        <v>23</v>
      </c>
      <c r="K201" t="s">
        <v>118</v>
      </c>
      <c r="L201" t="s">
        <v>37</v>
      </c>
      <c r="M201">
        <v>2</v>
      </c>
      <c r="N201">
        <v>35</v>
      </c>
      <c r="Q201" s="3">
        <v>1.26E-2</v>
      </c>
      <c r="R201" s="3">
        <v>3.0672999999999999</v>
      </c>
      <c r="S201">
        <f>Q201*(N201^R201)</f>
        <v>686.26279947656167</v>
      </c>
      <c r="T201">
        <f t="shared" si="13"/>
        <v>1372.5255989531233</v>
      </c>
    </row>
    <row r="202" spans="1:20" x14ac:dyDescent="0.2">
      <c r="A202">
        <v>2007</v>
      </c>
      <c r="B202">
        <v>12</v>
      </c>
      <c r="D202" t="s">
        <v>10</v>
      </c>
      <c r="E202" t="s">
        <v>11</v>
      </c>
      <c r="F202">
        <v>12</v>
      </c>
      <c r="G202" t="s">
        <v>125</v>
      </c>
      <c r="H202" t="s">
        <v>61</v>
      </c>
      <c r="I202" t="s">
        <v>177</v>
      </c>
      <c r="J202" t="s">
        <v>23</v>
      </c>
      <c r="K202" t="s">
        <v>24</v>
      </c>
      <c r="L202" t="s">
        <v>25</v>
      </c>
      <c r="M202">
        <v>1</v>
      </c>
      <c r="N202">
        <v>25</v>
      </c>
      <c r="Q202" s="3">
        <v>4.2799999999999998E-2</v>
      </c>
      <c r="R202" s="3">
        <v>2.8580000000000001</v>
      </c>
      <c r="S202">
        <f>Q202*(N202^R202)</f>
        <v>423.40532317837847</v>
      </c>
      <c r="T202">
        <f t="shared" si="13"/>
        <v>423.40532317837847</v>
      </c>
    </row>
    <row r="203" spans="1:20" x14ac:dyDescent="0.2">
      <c r="A203">
        <v>2007</v>
      </c>
      <c r="B203">
        <v>12</v>
      </c>
      <c r="D203" t="s">
        <v>10</v>
      </c>
      <c r="E203" t="s">
        <v>11</v>
      </c>
      <c r="F203">
        <v>12</v>
      </c>
      <c r="G203" t="s">
        <v>125</v>
      </c>
      <c r="H203" t="s">
        <v>61</v>
      </c>
      <c r="I203" t="s">
        <v>177</v>
      </c>
      <c r="J203" t="s">
        <v>13</v>
      </c>
      <c r="K203" t="s">
        <v>14</v>
      </c>
      <c r="L203" t="s">
        <v>15</v>
      </c>
      <c r="M203">
        <v>1</v>
      </c>
      <c r="N203">
        <v>25</v>
      </c>
      <c r="Q203" s="3">
        <v>2.3599999999999999E-2</v>
      </c>
      <c r="R203" s="3">
        <v>2.9750000000000001</v>
      </c>
      <c r="S203">
        <f>Q203*(N203^R203)</f>
        <v>340.23855775527943</v>
      </c>
      <c r="T203">
        <f t="shared" si="13"/>
        <v>340.23855775527943</v>
      </c>
    </row>
    <row r="204" spans="1:20" x14ac:dyDescent="0.2">
      <c r="A204">
        <v>2007</v>
      </c>
      <c r="B204">
        <v>12</v>
      </c>
      <c r="D204" t="s">
        <v>10</v>
      </c>
      <c r="E204" t="s">
        <v>11</v>
      </c>
      <c r="F204">
        <v>12</v>
      </c>
      <c r="G204" t="s">
        <v>125</v>
      </c>
      <c r="H204" t="s">
        <v>61</v>
      </c>
      <c r="I204" t="s">
        <v>177</v>
      </c>
      <c r="J204" t="s">
        <v>23</v>
      </c>
      <c r="K204" t="s">
        <v>58</v>
      </c>
      <c r="L204" t="s">
        <v>59</v>
      </c>
      <c r="M204">
        <v>2</v>
      </c>
      <c r="N204">
        <v>25</v>
      </c>
      <c r="Q204" s="3">
        <v>2.0400000000000001E-2</v>
      </c>
      <c r="R204" s="3">
        <v>2.9910000000000001</v>
      </c>
      <c r="S204">
        <f>Q204*(N204^R204)</f>
        <v>309.64832376527772</v>
      </c>
      <c r="T204">
        <f t="shared" si="13"/>
        <v>619.29664753055545</v>
      </c>
    </row>
    <row r="205" spans="1:20" x14ac:dyDescent="0.2">
      <c r="A205">
        <v>2007</v>
      </c>
      <c r="B205">
        <v>12</v>
      </c>
      <c r="D205" t="s">
        <v>10</v>
      </c>
      <c r="E205" t="s">
        <v>11</v>
      </c>
      <c r="F205">
        <v>12</v>
      </c>
      <c r="G205" t="s">
        <v>125</v>
      </c>
      <c r="H205" t="s">
        <v>61</v>
      </c>
      <c r="I205" t="s">
        <v>177</v>
      </c>
      <c r="J205" t="s">
        <v>44</v>
      </c>
      <c r="K205" t="s">
        <v>21</v>
      </c>
      <c r="L205" t="s">
        <v>22</v>
      </c>
      <c r="M205">
        <v>12</v>
      </c>
      <c r="N205">
        <v>25</v>
      </c>
      <c r="Q205" s="3">
        <v>1.14E-2</v>
      </c>
      <c r="R205" s="6">
        <v>3.1280000000000001</v>
      </c>
      <c r="S205">
        <f>Q205*(N205^R205)</f>
        <v>268.94359042953022</v>
      </c>
      <c r="T205">
        <f t="shared" si="13"/>
        <v>3227.3230851543626</v>
      </c>
    </row>
    <row r="206" spans="1:20" x14ac:dyDescent="0.2">
      <c r="A206">
        <v>2007</v>
      </c>
      <c r="B206">
        <v>12</v>
      </c>
      <c r="D206" t="s">
        <v>10</v>
      </c>
      <c r="E206" t="s">
        <v>11</v>
      </c>
      <c r="F206">
        <v>12</v>
      </c>
      <c r="G206" t="s">
        <v>125</v>
      </c>
      <c r="H206" t="s">
        <v>61</v>
      </c>
      <c r="I206" t="s">
        <v>177</v>
      </c>
      <c r="J206" t="s">
        <v>23</v>
      </c>
      <c r="K206" t="s">
        <v>118</v>
      </c>
      <c r="L206" t="s">
        <v>43</v>
      </c>
      <c r="M206">
        <v>1</v>
      </c>
      <c r="N206">
        <v>25</v>
      </c>
      <c r="P206">
        <f>N206/1.08175</f>
        <v>23.110700254217704</v>
      </c>
      <c r="Q206" s="3">
        <v>1.4500000000000001E-2</v>
      </c>
      <c r="R206" s="3">
        <v>3.0529999999999999</v>
      </c>
      <c r="S206">
        <f>Q206*(P206^R206)</f>
        <v>211.39242031612073</v>
      </c>
      <c r="T206">
        <f t="shared" si="13"/>
        <v>211.39242031612073</v>
      </c>
    </row>
    <row r="207" spans="1:20" x14ac:dyDescent="0.2">
      <c r="A207">
        <v>2007</v>
      </c>
      <c r="B207">
        <v>12</v>
      </c>
      <c r="D207" t="s">
        <v>10</v>
      </c>
      <c r="E207" t="s">
        <v>11</v>
      </c>
      <c r="F207">
        <v>12</v>
      </c>
      <c r="G207" t="s">
        <v>125</v>
      </c>
      <c r="H207" t="s">
        <v>61</v>
      </c>
      <c r="I207" t="s">
        <v>177</v>
      </c>
      <c r="J207" t="s">
        <v>23</v>
      </c>
      <c r="K207" t="s">
        <v>70</v>
      </c>
      <c r="L207" t="s">
        <v>71</v>
      </c>
      <c r="M207">
        <v>1</v>
      </c>
      <c r="N207">
        <v>25</v>
      </c>
      <c r="P207">
        <f>N207*0.84141</f>
        <v>21.035250000000001</v>
      </c>
      <c r="Q207">
        <v>1.8800000000000001E-2</v>
      </c>
      <c r="R207">
        <v>3</v>
      </c>
      <c r="S207">
        <f>Q207*(P207^R207)</f>
        <v>174.98502461447123</v>
      </c>
      <c r="T207">
        <f t="shared" si="13"/>
        <v>174.98502461447123</v>
      </c>
    </row>
    <row r="208" spans="1:20" x14ac:dyDescent="0.2">
      <c r="A208">
        <v>2007</v>
      </c>
      <c r="B208">
        <v>12</v>
      </c>
      <c r="D208" t="s">
        <v>10</v>
      </c>
      <c r="E208" t="s">
        <v>11</v>
      </c>
      <c r="F208">
        <v>12</v>
      </c>
      <c r="G208" t="s">
        <v>125</v>
      </c>
      <c r="H208" t="s">
        <v>61</v>
      </c>
      <c r="I208" t="s">
        <v>177</v>
      </c>
      <c r="J208" t="s">
        <v>13</v>
      </c>
      <c r="K208" t="s">
        <v>17</v>
      </c>
      <c r="L208" t="s">
        <v>127</v>
      </c>
      <c r="M208">
        <v>3</v>
      </c>
      <c r="N208">
        <v>15</v>
      </c>
      <c r="Q208" s="3">
        <v>2.3900000000000001E-2</v>
      </c>
      <c r="R208" s="6">
        <v>3.0819999999999999</v>
      </c>
      <c r="S208">
        <f>Q208*(N208^R208)</f>
        <v>100.71894345437795</v>
      </c>
      <c r="T208">
        <f t="shared" si="13"/>
        <v>302.15683036313385</v>
      </c>
    </row>
    <row r="209" spans="1:20" x14ac:dyDescent="0.2">
      <c r="A209">
        <v>2007</v>
      </c>
      <c r="B209">
        <v>12</v>
      </c>
      <c r="D209" t="s">
        <v>10</v>
      </c>
      <c r="E209" t="s">
        <v>11</v>
      </c>
      <c r="F209">
        <v>12</v>
      </c>
      <c r="G209" t="s">
        <v>125</v>
      </c>
      <c r="H209" t="s">
        <v>61</v>
      </c>
      <c r="I209" t="s">
        <v>177</v>
      </c>
      <c r="J209" t="s">
        <v>26</v>
      </c>
      <c r="K209" t="s">
        <v>31</v>
      </c>
      <c r="L209" t="s">
        <v>54</v>
      </c>
      <c r="M209">
        <v>3</v>
      </c>
      <c r="N209">
        <v>15</v>
      </c>
      <c r="P209">
        <f>N209*0.812715</f>
        <v>12.190724999999999</v>
      </c>
      <c r="Q209" s="2">
        <v>0.111</v>
      </c>
      <c r="R209" s="5">
        <v>2.72</v>
      </c>
      <c r="S209">
        <f>Q209*(P209^R209)</f>
        <v>99.844308303194822</v>
      </c>
      <c r="T209">
        <f t="shared" si="13"/>
        <v>299.53292490958449</v>
      </c>
    </row>
    <row r="210" spans="1:20" x14ac:dyDescent="0.2">
      <c r="A210">
        <v>2007</v>
      </c>
      <c r="B210">
        <v>12</v>
      </c>
      <c r="D210" t="s">
        <v>10</v>
      </c>
      <c r="E210" t="s">
        <v>11</v>
      </c>
      <c r="F210">
        <v>12</v>
      </c>
      <c r="G210" t="s">
        <v>125</v>
      </c>
      <c r="H210" t="s">
        <v>61</v>
      </c>
      <c r="I210" t="s">
        <v>177</v>
      </c>
      <c r="J210" t="s">
        <v>44</v>
      </c>
      <c r="K210" t="s">
        <v>21</v>
      </c>
      <c r="L210" t="s">
        <v>22</v>
      </c>
      <c r="M210">
        <v>7</v>
      </c>
      <c r="N210">
        <v>15</v>
      </c>
      <c r="Q210" s="3">
        <v>1.14E-2</v>
      </c>
      <c r="R210" s="6">
        <v>3.1280000000000001</v>
      </c>
      <c r="S210">
        <f>Q210*(N210^R210)</f>
        <v>54.414959423729201</v>
      </c>
      <c r="T210">
        <f t="shared" si="13"/>
        <v>380.90471596610439</v>
      </c>
    </row>
    <row r="211" spans="1:20" x14ac:dyDescent="0.2">
      <c r="A211">
        <v>2007</v>
      </c>
      <c r="B211">
        <v>12</v>
      </c>
      <c r="D211" t="s">
        <v>10</v>
      </c>
      <c r="E211" t="s">
        <v>11</v>
      </c>
      <c r="F211">
        <v>12</v>
      </c>
      <c r="G211" t="s">
        <v>125</v>
      </c>
      <c r="H211" t="s">
        <v>61</v>
      </c>
      <c r="I211" t="s">
        <v>177</v>
      </c>
      <c r="J211" t="s">
        <v>44</v>
      </c>
      <c r="K211" t="s">
        <v>21</v>
      </c>
      <c r="L211" t="s">
        <v>45</v>
      </c>
      <c r="M211">
        <v>2</v>
      </c>
      <c r="N211">
        <v>15</v>
      </c>
      <c r="Q211" s="3">
        <v>1.5299999999999999E-2</v>
      </c>
      <c r="R211" s="3">
        <v>3.0038</v>
      </c>
      <c r="S211">
        <f>Q211*(N211^R211)</f>
        <v>52.171623892313889</v>
      </c>
      <c r="T211">
        <f t="shared" si="13"/>
        <v>104.34324778462778</v>
      </c>
    </row>
    <row r="212" spans="1:20" x14ac:dyDescent="0.2">
      <c r="A212">
        <v>2007</v>
      </c>
      <c r="B212">
        <v>12</v>
      </c>
      <c r="D212" t="s">
        <v>10</v>
      </c>
      <c r="E212" t="s">
        <v>11</v>
      </c>
      <c r="F212">
        <v>12</v>
      </c>
      <c r="G212" t="s">
        <v>125</v>
      </c>
      <c r="H212" t="s">
        <v>61</v>
      </c>
      <c r="I212" t="s">
        <v>177</v>
      </c>
      <c r="J212" t="s">
        <v>23</v>
      </c>
      <c r="K212" t="s">
        <v>118</v>
      </c>
      <c r="L212" t="s">
        <v>43</v>
      </c>
      <c r="M212">
        <v>2</v>
      </c>
      <c r="N212">
        <v>15</v>
      </c>
      <c r="P212">
        <f>N212/1.08175</f>
        <v>13.866420152530623</v>
      </c>
      <c r="Q212" s="3">
        <v>1.4500000000000001E-2</v>
      </c>
      <c r="R212" s="3">
        <v>3.0529999999999999</v>
      </c>
      <c r="S212">
        <f>Q212*(P212^R212)</f>
        <v>44.441138743501973</v>
      </c>
      <c r="T212">
        <f t="shared" si="13"/>
        <v>88.882277487003947</v>
      </c>
    </row>
    <row r="213" spans="1:20" x14ac:dyDescent="0.2">
      <c r="A213">
        <v>2007</v>
      </c>
      <c r="B213">
        <v>12</v>
      </c>
      <c r="D213" t="s">
        <v>10</v>
      </c>
      <c r="E213" t="s">
        <v>11</v>
      </c>
      <c r="F213">
        <v>12</v>
      </c>
      <c r="G213" t="s">
        <v>125</v>
      </c>
      <c r="H213" t="s">
        <v>61</v>
      </c>
      <c r="I213" t="s">
        <v>177</v>
      </c>
      <c r="J213" t="s">
        <v>26</v>
      </c>
      <c r="K213" t="s">
        <v>17</v>
      </c>
      <c r="L213" t="s">
        <v>121</v>
      </c>
      <c r="M213">
        <v>36</v>
      </c>
      <c r="N213">
        <v>7.5</v>
      </c>
      <c r="Q213" s="3">
        <v>2.0199999999999999E-2</v>
      </c>
      <c r="R213" s="3">
        <v>2.9594999999999998</v>
      </c>
      <c r="S213">
        <f>Q213*(N213^R213)</f>
        <v>7.8540774295436098</v>
      </c>
      <c r="T213">
        <f t="shared" si="13"/>
        <v>282.74678746356994</v>
      </c>
    </row>
    <row r="214" spans="1:20" x14ac:dyDescent="0.2">
      <c r="A214">
        <v>2007</v>
      </c>
      <c r="B214">
        <v>12</v>
      </c>
      <c r="D214" t="s">
        <v>10</v>
      </c>
      <c r="E214" t="s">
        <v>11</v>
      </c>
      <c r="F214">
        <v>12</v>
      </c>
      <c r="G214" t="s">
        <v>125</v>
      </c>
      <c r="H214" t="s">
        <v>61</v>
      </c>
      <c r="I214" t="s">
        <v>177</v>
      </c>
      <c r="J214" t="s">
        <v>16</v>
      </c>
      <c r="K214" t="s">
        <v>17</v>
      </c>
      <c r="L214" t="s">
        <v>18</v>
      </c>
      <c r="M214">
        <v>7</v>
      </c>
      <c r="N214">
        <v>7.5</v>
      </c>
      <c r="Q214" s="3">
        <v>2.46E-2</v>
      </c>
      <c r="R214" s="3">
        <v>2.85</v>
      </c>
      <c r="S214">
        <f>Q214*(N214^R214)</f>
        <v>7.671136449313793</v>
      </c>
      <c r="T214">
        <f t="shared" si="13"/>
        <v>53.697955145196552</v>
      </c>
    </row>
    <row r="215" spans="1:20" x14ac:dyDescent="0.2">
      <c r="A215">
        <v>2007</v>
      </c>
      <c r="B215">
        <v>12</v>
      </c>
      <c r="D215" t="s">
        <v>10</v>
      </c>
      <c r="E215" t="s">
        <v>11</v>
      </c>
      <c r="F215">
        <v>12</v>
      </c>
      <c r="G215" t="s">
        <v>125</v>
      </c>
      <c r="H215" t="s">
        <v>61</v>
      </c>
      <c r="I215" t="s">
        <v>177</v>
      </c>
      <c r="J215" t="s">
        <v>13</v>
      </c>
      <c r="K215" t="s">
        <v>17</v>
      </c>
      <c r="L215" t="s">
        <v>19</v>
      </c>
      <c r="M215">
        <v>2</v>
      </c>
      <c r="N215">
        <v>7.5</v>
      </c>
      <c r="Q215" s="3">
        <v>1.9300000000000001E-2</v>
      </c>
      <c r="R215" s="3">
        <v>2.96</v>
      </c>
      <c r="S215">
        <f>Q215*(N215^R215)</f>
        <v>7.5117071566069322</v>
      </c>
      <c r="T215">
        <f t="shared" si="13"/>
        <v>15.023414313213864</v>
      </c>
    </row>
    <row r="216" spans="1:20" x14ac:dyDescent="0.2">
      <c r="A216">
        <v>2007</v>
      </c>
      <c r="B216">
        <v>12</v>
      </c>
      <c r="D216" t="s">
        <v>10</v>
      </c>
      <c r="E216" t="s">
        <v>11</v>
      </c>
      <c r="F216">
        <v>12</v>
      </c>
      <c r="G216" t="s">
        <v>125</v>
      </c>
      <c r="H216" t="s">
        <v>61</v>
      </c>
      <c r="I216" t="s">
        <v>177</v>
      </c>
      <c r="J216" t="s">
        <v>23</v>
      </c>
      <c r="K216" t="s">
        <v>33</v>
      </c>
      <c r="L216" t="s">
        <v>34</v>
      </c>
      <c r="M216">
        <v>4</v>
      </c>
      <c r="N216">
        <v>2.5</v>
      </c>
      <c r="Q216" s="2">
        <v>8.8999999999999999E-3</v>
      </c>
      <c r="R216" s="5">
        <v>3</v>
      </c>
      <c r="S216">
        <f>Q216*(N216^R216)</f>
        <v>0.13906250000000001</v>
      </c>
      <c r="T216">
        <f t="shared" si="13"/>
        <v>0.55625000000000002</v>
      </c>
    </row>
    <row r="217" spans="1:20" x14ac:dyDescent="0.2">
      <c r="A217">
        <v>2007</v>
      </c>
      <c r="B217">
        <v>13</v>
      </c>
      <c r="D217" t="s">
        <v>10</v>
      </c>
      <c r="E217" t="s">
        <v>11</v>
      </c>
      <c r="F217">
        <v>12</v>
      </c>
      <c r="G217" t="s">
        <v>125</v>
      </c>
      <c r="H217" t="s">
        <v>61</v>
      </c>
      <c r="I217" t="s">
        <v>177</v>
      </c>
      <c r="J217" t="s">
        <v>44</v>
      </c>
      <c r="K217" t="s">
        <v>21</v>
      </c>
      <c r="L217" t="s">
        <v>22</v>
      </c>
      <c r="M217">
        <v>7</v>
      </c>
      <c r="N217">
        <v>35</v>
      </c>
      <c r="Q217" s="3">
        <v>1.14E-2</v>
      </c>
      <c r="R217" s="6">
        <v>3.1280000000000001</v>
      </c>
      <c r="S217">
        <f>Q217*(N217^R217)</f>
        <v>770.45928631241588</v>
      </c>
      <c r="T217">
        <f t="shared" si="13"/>
        <v>5393.2150041869108</v>
      </c>
    </row>
    <row r="218" spans="1:20" x14ac:dyDescent="0.2">
      <c r="A218">
        <v>2007</v>
      </c>
      <c r="B218">
        <v>13</v>
      </c>
      <c r="D218" t="s">
        <v>10</v>
      </c>
      <c r="E218" t="s">
        <v>11</v>
      </c>
      <c r="F218">
        <v>12</v>
      </c>
      <c r="G218" t="s">
        <v>125</v>
      </c>
      <c r="H218" t="s">
        <v>61</v>
      </c>
      <c r="I218" t="s">
        <v>177</v>
      </c>
      <c r="J218" t="s">
        <v>13</v>
      </c>
      <c r="K218" t="s">
        <v>47</v>
      </c>
      <c r="L218" t="s">
        <v>48</v>
      </c>
      <c r="M218">
        <v>7</v>
      </c>
      <c r="N218">
        <v>35</v>
      </c>
      <c r="P218">
        <f>N218/1.09917</f>
        <v>31.842208211650611</v>
      </c>
      <c r="Q218" s="2">
        <v>1.7399999999999999E-2</v>
      </c>
      <c r="R218" s="5">
        <v>3.08</v>
      </c>
      <c r="S218">
        <f>Q218*(P218^R218)</f>
        <v>740.96728909580781</v>
      </c>
      <c r="T218">
        <f t="shared" si="13"/>
        <v>5186.7710236706544</v>
      </c>
    </row>
    <row r="219" spans="1:20" x14ac:dyDescent="0.2">
      <c r="A219">
        <v>2007</v>
      </c>
      <c r="B219">
        <v>13</v>
      </c>
      <c r="D219" t="s">
        <v>10</v>
      </c>
      <c r="E219" t="s">
        <v>11</v>
      </c>
      <c r="F219">
        <v>12</v>
      </c>
      <c r="G219" t="s">
        <v>125</v>
      </c>
      <c r="H219" t="s">
        <v>61</v>
      </c>
      <c r="I219" t="s">
        <v>177</v>
      </c>
      <c r="J219" t="s">
        <v>13</v>
      </c>
      <c r="K219" t="s">
        <v>14</v>
      </c>
      <c r="L219" t="s">
        <v>15</v>
      </c>
      <c r="M219">
        <v>3</v>
      </c>
      <c r="N219">
        <v>25</v>
      </c>
      <c r="Q219" s="3">
        <v>2.3599999999999999E-2</v>
      </c>
      <c r="R219" s="3">
        <v>2.9750000000000001</v>
      </c>
      <c r="S219">
        <f>Q219*(N219^R219)</f>
        <v>340.23855775527943</v>
      </c>
      <c r="T219">
        <f t="shared" si="13"/>
        <v>1020.7156732658383</v>
      </c>
    </row>
    <row r="220" spans="1:20" x14ac:dyDescent="0.2">
      <c r="A220">
        <v>2007</v>
      </c>
      <c r="B220">
        <v>13</v>
      </c>
      <c r="D220" t="s">
        <v>10</v>
      </c>
      <c r="E220" t="s">
        <v>11</v>
      </c>
      <c r="F220">
        <v>12</v>
      </c>
      <c r="G220" t="s">
        <v>125</v>
      </c>
      <c r="H220" t="s">
        <v>61</v>
      </c>
      <c r="I220" t="s">
        <v>177</v>
      </c>
      <c r="J220" t="s">
        <v>16</v>
      </c>
      <c r="K220" t="s">
        <v>28</v>
      </c>
      <c r="L220" t="s">
        <v>29</v>
      </c>
      <c r="M220">
        <v>48</v>
      </c>
      <c r="N220">
        <v>25</v>
      </c>
      <c r="P220">
        <f>N220/1.14172</f>
        <v>21.89678730336685</v>
      </c>
      <c r="Q220">
        <v>5.7999999999999996E-3</v>
      </c>
      <c r="R220" s="4">
        <v>3.5539999999999998</v>
      </c>
      <c r="S220">
        <f>Q220*(P220^R220)</f>
        <v>336.62001464584171</v>
      </c>
      <c r="T220">
        <f t="shared" si="13"/>
        <v>16157.760703000402</v>
      </c>
    </row>
    <row r="221" spans="1:20" x14ac:dyDescent="0.2">
      <c r="A221">
        <v>2007</v>
      </c>
      <c r="B221">
        <v>13</v>
      </c>
      <c r="D221" t="s">
        <v>10</v>
      </c>
      <c r="E221" t="s">
        <v>11</v>
      </c>
      <c r="F221">
        <v>12</v>
      </c>
      <c r="G221" t="s">
        <v>125</v>
      </c>
      <c r="H221" t="s">
        <v>61</v>
      </c>
      <c r="I221" t="s">
        <v>177</v>
      </c>
      <c r="J221" t="s">
        <v>44</v>
      </c>
      <c r="K221" t="s">
        <v>21</v>
      </c>
      <c r="L221" t="s">
        <v>22</v>
      </c>
      <c r="M221">
        <v>8</v>
      </c>
      <c r="N221">
        <v>25</v>
      </c>
      <c r="Q221" s="3">
        <v>1.14E-2</v>
      </c>
      <c r="R221" s="6">
        <v>3.1280000000000001</v>
      </c>
      <c r="S221">
        <f>Q221*(N221^R221)</f>
        <v>268.94359042953022</v>
      </c>
      <c r="T221">
        <f t="shared" si="13"/>
        <v>2151.5487234362417</v>
      </c>
    </row>
    <row r="222" spans="1:20" x14ac:dyDescent="0.2">
      <c r="A222">
        <v>2007</v>
      </c>
      <c r="B222">
        <v>13</v>
      </c>
      <c r="D222" t="s">
        <v>10</v>
      </c>
      <c r="E222" t="s">
        <v>11</v>
      </c>
      <c r="F222">
        <v>12</v>
      </c>
      <c r="G222" t="s">
        <v>125</v>
      </c>
      <c r="H222" t="s">
        <v>61</v>
      </c>
      <c r="I222" t="s">
        <v>177</v>
      </c>
      <c r="J222" t="s">
        <v>23</v>
      </c>
      <c r="K222" t="s">
        <v>118</v>
      </c>
      <c r="L222" t="s">
        <v>43</v>
      </c>
      <c r="M222">
        <v>2</v>
      </c>
      <c r="N222">
        <v>25</v>
      </c>
      <c r="P222">
        <f>N222/1.08175</f>
        <v>23.110700254217704</v>
      </c>
      <c r="Q222" s="3">
        <v>1.4500000000000001E-2</v>
      </c>
      <c r="R222" s="3">
        <v>3.0529999999999999</v>
      </c>
      <c r="S222">
        <f>Q222*(P222^R222)</f>
        <v>211.39242031612073</v>
      </c>
      <c r="T222">
        <f t="shared" si="13"/>
        <v>422.78484063224147</v>
      </c>
    </row>
    <row r="223" spans="1:20" x14ac:dyDescent="0.2">
      <c r="A223">
        <v>2007</v>
      </c>
      <c r="B223">
        <v>13</v>
      </c>
      <c r="D223" t="s">
        <v>10</v>
      </c>
      <c r="E223" t="s">
        <v>11</v>
      </c>
      <c r="F223">
        <v>12</v>
      </c>
      <c r="G223" t="s">
        <v>125</v>
      </c>
      <c r="H223" t="s">
        <v>61</v>
      </c>
      <c r="I223" t="s">
        <v>177</v>
      </c>
      <c r="J223" t="s">
        <v>16</v>
      </c>
      <c r="K223" t="s">
        <v>17</v>
      </c>
      <c r="L223" t="s">
        <v>18</v>
      </c>
      <c r="M223">
        <v>2</v>
      </c>
      <c r="N223">
        <v>15</v>
      </c>
      <c r="Q223" s="3">
        <v>2.2700000000000001E-2</v>
      </c>
      <c r="R223" s="3">
        <v>3.12</v>
      </c>
      <c r="S223">
        <f>Q223*(N223^R223)</f>
        <v>106.03044532761471</v>
      </c>
      <c r="T223">
        <f t="shared" si="13"/>
        <v>212.06089065522943</v>
      </c>
    </row>
    <row r="224" spans="1:20" x14ac:dyDescent="0.2">
      <c r="A224">
        <v>2007</v>
      </c>
      <c r="B224">
        <v>13</v>
      </c>
      <c r="D224" t="s">
        <v>10</v>
      </c>
      <c r="E224" t="s">
        <v>11</v>
      </c>
      <c r="F224">
        <v>12</v>
      </c>
      <c r="G224" t="s">
        <v>125</v>
      </c>
      <c r="H224" t="s">
        <v>61</v>
      </c>
      <c r="I224" t="s">
        <v>177</v>
      </c>
      <c r="J224" t="s">
        <v>13</v>
      </c>
      <c r="K224" t="s">
        <v>17</v>
      </c>
      <c r="L224" t="s">
        <v>127</v>
      </c>
      <c r="M224">
        <v>1</v>
      </c>
      <c r="N224">
        <v>15</v>
      </c>
      <c r="Q224" s="3">
        <v>2.3900000000000001E-2</v>
      </c>
      <c r="R224" s="6">
        <v>3.0819999999999999</v>
      </c>
      <c r="S224">
        <f>Q224*(N224^R224)</f>
        <v>100.71894345437795</v>
      </c>
      <c r="T224">
        <f t="shared" si="13"/>
        <v>100.71894345437795</v>
      </c>
    </row>
    <row r="225" spans="1:20" x14ac:dyDescent="0.2">
      <c r="A225">
        <v>2007</v>
      </c>
      <c r="B225">
        <v>13</v>
      </c>
      <c r="D225" t="s">
        <v>10</v>
      </c>
      <c r="E225" t="s">
        <v>11</v>
      </c>
      <c r="F225">
        <v>12</v>
      </c>
      <c r="G225" t="s">
        <v>125</v>
      </c>
      <c r="H225" t="s">
        <v>61</v>
      </c>
      <c r="I225" t="s">
        <v>177</v>
      </c>
      <c r="J225" t="s">
        <v>26</v>
      </c>
      <c r="K225" t="s">
        <v>31</v>
      </c>
      <c r="L225" t="s">
        <v>54</v>
      </c>
      <c r="M225">
        <v>2</v>
      </c>
      <c r="N225">
        <v>15</v>
      </c>
      <c r="P225">
        <f>N225*0.812715</f>
        <v>12.190724999999999</v>
      </c>
      <c r="Q225" s="2">
        <v>0.111</v>
      </c>
      <c r="R225" s="5">
        <v>2.72</v>
      </c>
      <c r="S225">
        <f>Q225*(P225^R225)</f>
        <v>99.844308303194822</v>
      </c>
      <c r="T225">
        <f t="shared" si="13"/>
        <v>199.68861660638964</v>
      </c>
    </row>
    <row r="226" spans="1:20" x14ac:dyDescent="0.2">
      <c r="A226">
        <v>2007</v>
      </c>
      <c r="B226">
        <v>13</v>
      </c>
      <c r="D226" t="s">
        <v>10</v>
      </c>
      <c r="E226" t="s">
        <v>11</v>
      </c>
      <c r="F226">
        <v>12</v>
      </c>
      <c r="G226" t="s">
        <v>125</v>
      </c>
      <c r="H226" t="s">
        <v>61</v>
      </c>
      <c r="I226" t="s">
        <v>177</v>
      </c>
      <c r="J226" t="s">
        <v>44</v>
      </c>
      <c r="K226" t="s">
        <v>74</v>
      </c>
      <c r="L226" t="s">
        <v>75</v>
      </c>
      <c r="M226">
        <v>1</v>
      </c>
      <c r="N226">
        <v>40</v>
      </c>
      <c r="Q226" s="3">
        <v>1E-3</v>
      </c>
      <c r="R226" s="3">
        <v>3.07</v>
      </c>
      <c r="S226">
        <f>Q226*(N226^R226)</f>
        <v>82.85604009080248</v>
      </c>
      <c r="T226">
        <f t="shared" si="13"/>
        <v>82.85604009080248</v>
      </c>
    </row>
    <row r="227" spans="1:20" x14ac:dyDescent="0.2">
      <c r="A227">
        <v>2007</v>
      </c>
      <c r="B227">
        <v>13</v>
      </c>
      <c r="D227" t="s">
        <v>10</v>
      </c>
      <c r="E227" t="s">
        <v>11</v>
      </c>
      <c r="F227">
        <v>12</v>
      </c>
      <c r="G227" t="s">
        <v>125</v>
      </c>
      <c r="H227" t="s">
        <v>61</v>
      </c>
      <c r="I227" t="s">
        <v>177</v>
      </c>
      <c r="J227" t="s">
        <v>26</v>
      </c>
      <c r="K227" t="s">
        <v>17</v>
      </c>
      <c r="L227" t="s">
        <v>121</v>
      </c>
      <c r="M227">
        <v>7</v>
      </c>
      <c r="N227">
        <v>15</v>
      </c>
      <c r="Q227" s="3">
        <v>2.0199999999999999E-2</v>
      </c>
      <c r="R227" s="3">
        <v>2.9594999999999998</v>
      </c>
      <c r="S227">
        <f>Q227*(N227^R227)</f>
        <v>61.093281166361997</v>
      </c>
      <c r="T227">
        <f t="shared" si="13"/>
        <v>427.652968164534</v>
      </c>
    </row>
    <row r="228" spans="1:20" x14ac:dyDescent="0.2">
      <c r="A228">
        <v>2007</v>
      </c>
      <c r="B228">
        <v>13</v>
      </c>
      <c r="D228" t="s">
        <v>10</v>
      </c>
      <c r="E228" t="s">
        <v>11</v>
      </c>
      <c r="F228">
        <v>12</v>
      </c>
      <c r="G228" t="s">
        <v>125</v>
      </c>
      <c r="H228" t="s">
        <v>61</v>
      </c>
      <c r="I228" t="s">
        <v>177</v>
      </c>
      <c r="J228" t="s">
        <v>13</v>
      </c>
      <c r="K228" t="s">
        <v>17</v>
      </c>
      <c r="L228" t="s">
        <v>19</v>
      </c>
      <c r="M228">
        <v>2</v>
      </c>
      <c r="N228">
        <v>15</v>
      </c>
      <c r="Q228" s="3">
        <v>1.9300000000000001E-2</v>
      </c>
      <c r="R228" s="3">
        <v>2.96</v>
      </c>
      <c r="S228">
        <f>Q228*(N228^R228)</f>
        <v>58.450393035088091</v>
      </c>
      <c r="T228">
        <f t="shared" si="13"/>
        <v>116.90078607017618</v>
      </c>
    </row>
    <row r="229" spans="1:20" x14ac:dyDescent="0.2">
      <c r="A229">
        <v>2007</v>
      </c>
      <c r="B229">
        <v>13</v>
      </c>
      <c r="D229" t="s">
        <v>10</v>
      </c>
      <c r="E229" t="s">
        <v>11</v>
      </c>
      <c r="F229">
        <v>12</v>
      </c>
      <c r="G229" t="s">
        <v>125</v>
      </c>
      <c r="H229" t="s">
        <v>61</v>
      </c>
      <c r="I229" t="s">
        <v>177</v>
      </c>
      <c r="J229" t="s">
        <v>44</v>
      </c>
      <c r="K229" t="s">
        <v>21</v>
      </c>
      <c r="L229" t="s">
        <v>22</v>
      </c>
      <c r="M229">
        <v>6</v>
      </c>
      <c r="N229">
        <v>15</v>
      </c>
      <c r="Q229" s="3">
        <v>1.14E-2</v>
      </c>
      <c r="R229" s="6">
        <v>3.1280000000000001</v>
      </c>
      <c r="S229">
        <f>Q229*(N229^R229)</f>
        <v>54.414959423729201</v>
      </c>
      <c r="T229">
        <f t="shared" si="13"/>
        <v>326.48975654237518</v>
      </c>
    </row>
    <row r="230" spans="1:20" x14ac:dyDescent="0.2">
      <c r="A230">
        <v>2007</v>
      </c>
      <c r="B230">
        <v>13</v>
      </c>
      <c r="D230" t="s">
        <v>10</v>
      </c>
      <c r="E230" t="s">
        <v>11</v>
      </c>
      <c r="F230">
        <v>12</v>
      </c>
      <c r="G230" t="s">
        <v>125</v>
      </c>
      <c r="H230" t="s">
        <v>61</v>
      </c>
      <c r="I230" t="s">
        <v>177</v>
      </c>
      <c r="J230" t="s">
        <v>23</v>
      </c>
      <c r="K230" t="s">
        <v>70</v>
      </c>
      <c r="L230" t="s">
        <v>71</v>
      </c>
      <c r="M230">
        <v>2</v>
      </c>
      <c r="N230">
        <v>15</v>
      </c>
      <c r="P230">
        <f>N230*0.84141</f>
        <v>12.62115</v>
      </c>
      <c r="Q230">
        <v>1.8800000000000001E-2</v>
      </c>
      <c r="R230">
        <v>3</v>
      </c>
      <c r="S230">
        <f>Q230*(P230^R230)</f>
        <v>37.796765316725775</v>
      </c>
      <c r="T230">
        <f t="shared" si="13"/>
        <v>75.59353063345155</v>
      </c>
    </row>
    <row r="231" spans="1:20" x14ac:dyDescent="0.2">
      <c r="A231">
        <v>2007</v>
      </c>
      <c r="B231">
        <v>13</v>
      </c>
      <c r="D231" t="s">
        <v>10</v>
      </c>
      <c r="E231" t="s">
        <v>11</v>
      </c>
      <c r="F231">
        <v>12</v>
      </c>
      <c r="G231" t="s">
        <v>125</v>
      </c>
      <c r="H231" t="s">
        <v>61</v>
      </c>
      <c r="I231" t="s">
        <v>177</v>
      </c>
      <c r="J231" t="s">
        <v>13</v>
      </c>
      <c r="K231" t="s">
        <v>17</v>
      </c>
      <c r="L231" t="s">
        <v>127</v>
      </c>
      <c r="M231">
        <v>1</v>
      </c>
      <c r="N231">
        <v>7.5</v>
      </c>
      <c r="Q231" s="3">
        <v>2.3900000000000001E-2</v>
      </c>
      <c r="R231" s="6">
        <v>3.0819999999999999</v>
      </c>
      <c r="S231">
        <f t="shared" ref="S231:S240" si="14">Q231*(N231^R231)</f>
        <v>11.894240475111069</v>
      </c>
      <c r="T231">
        <f t="shared" si="13"/>
        <v>11.894240475111069</v>
      </c>
    </row>
    <row r="232" spans="1:20" x14ac:dyDescent="0.2">
      <c r="A232">
        <v>2007</v>
      </c>
      <c r="B232">
        <v>13</v>
      </c>
      <c r="D232" t="s">
        <v>10</v>
      </c>
      <c r="E232" t="s">
        <v>11</v>
      </c>
      <c r="F232">
        <v>12</v>
      </c>
      <c r="G232" t="s">
        <v>125</v>
      </c>
      <c r="H232" t="s">
        <v>61</v>
      </c>
      <c r="I232" t="s">
        <v>177</v>
      </c>
      <c r="J232" t="s">
        <v>26</v>
      </c>
      <c r="K232" t="s">
        <v>17</v>
      </c>
      <c r="L232" t="s">
        <v>121</v>
      </c>
      <c r="M232">
        <v>2</v>
      </c>
      <c r="N232">
        <v>7.5</v>
      </c>
      <c r="Q232" s="3">
        <v>2.0199999999999999E-2</v>
      </c>
      <c r="R232" s="3">
        <v>2.9594999999999998</v>
      </c>
      <c r="S232">
        <f t="shared" si="14"/>
        <v>7.8540774295436098</v>
      </c>
      <c r="T232">
        <f t="shared" si="13"/>
        <v>15.70815485908722</v>
      </c>
    </row>
    <row r="233" spans="1:20" x14ac:dyDescent="0.2">
      <c r="A233">
        <v>2007</v>
      </c>
      <c r="B233">
        <v>13</v>
      </c>
      <c r="D233" t="s">
        <v>10</v>
      </c>
      <c r="E233" t="s">
        <v>11</v>
      </c>
      <c r="F233">
        <v>12</v>
      </c>
      <c r="G233" t="s">
        <v>125</v>
      </c>
      <c r="H233" t="s">
        <v>61</v>
      </c>
      <c r="I233" t="s">
        <v>177</v>
      </c>
      <c r="J233" t="s">
        <v>16</v>
      </c>
      <c r="K233" t="s">
        <v>17</v>
      </c>
      <c r="L233" t="s">
        <v>18</v>
      </c>
      <c r="M233">
        <v>4</v>
      </c>
      <c r="N233">
        <v>7.5</v>
      </c>
      <c r="Q233" s="3">
        <v>2.46E-2</v>
      </c>
      <c r="R233" s="3">
        <v>2.85</v>
      </c>
      <c r="S233">
        <f t="shared" si="14"/>
        <v>7.671136449313793</v>
      </c>
      <c r="T233">
        <f t="shared" si="13"/>
        <v>30.684545797255172</v>
      </c>
    </row>
    <row r="234" spans="1:20" x14ac:dyDescent="0.2">
      <c r="A234">
        <v>2007</v>
      </c>
      <c r="B234">
        <v>13</v>
      </c>
      <c r="D234" t="s">
        <v>10</v>
      </c>
      <c r="E234" t="s">
        <v>11</v>
      </c>
      <c r="F234">
        <v>12</v>
      </c>
      <c r="G234" t="s">
        <v>125</v>
      </c>
      <c r="H234" t="s">
        <v>61</v>
      </c>
      <c r="I234" t="s">
        <v>177</v>
      </c>
      <c r="J234" t="s">
        <v>13</v>
      </c>
      <c r="K234" t="s">
        <v>17</v>
      </c>
      <c r="L234" t="s">
        <v>19</v>
      </c>
      <c r="M234">
        <v>1</v>
      </c>
      <c r="N234">
        <v>7.5</v>
      </c>
      <c r="Q234" s="3">
        <v>1.9300000000000001E-2</v>
      </c>
      <c r="R234" s="3">
        <v>2.96</v>
      </c>
      <c r="S234">
        <f t="shared" si="14"/>
        <v>7.5117071566069322</v>
      </c>
      <c r="T234">
        <f t="shared" si="13"/>
        <v>7.5117071566069322</v>
      </c>
    </row>
    <row r="235" spans="1:20" x14ac:dyDescent="0.2">
      <c r="A235">
        <v>2007</v>
      </c>
      <c r="B235">
        <v>13</v>
      </c>
      <c r="D235" t="s">
        <v>10</v>
      </c>
      <c r="E235" t="s">
        <v>11</v>
      </c>
      <c r="F235">
        <v>12</v>
      </c>
      <c r="G235" t="s">
        <v>125</v>
      </c>
      <c r="H235" t="s">
        <v>61</v>
      </c>
      <c r="I235" t="s">
        <v>177</v>
      </c>
      <c r="J235" t="s">
        <v>26</v>
      </c>
      <c r="K235" t="s">
        <v>118</v>
      </c>
      <c r="L235" t="s">
        <v>27</v>
      </c>
      <c r="M235">
        <v>7</v>
      </c>
      <c r="N235">
        <v>7.5</v>
      </c>
      <c r="Q235" s="3">
        <v>1.5900000000000001E-2</v>
      </c>
      <c r="R235" s="3">
        <v>2.9718</v>
      </c>
      <c r="S235">
        <f t="shared" si="14"/>
        <v>6.3372988368370082</v>
      </c>
      <c r="T235">
        <f t="shared" si="13"/>
        <v>44.361091857859059</v>
      </c>
    </row>
    <row r="236" spans="1:20" x14ac:dyDescent="0.2">
      <c r="A236">
        <v>2007</v>
      </c>
      <c r="B236">
        <v>13</v>
      </c>
      <c r="D236" t="s">
        <v>10</v>
      </c>
      <c r="E236" t="s">
        <v>11</v>
      </c>
      <c r="F236">
        <v>12</v>
      </c>
      <c r="G236" t="s">
        <v>125</v>
      </c>
      <c r="H236" t="s">
        <v>61</v>
      </c>
      <c r="I236" t="s">
        <v>177</v>
      </c>
      <c r="J236" t="s">
        <v>13</v>
      </c>
      <c r="K236" t="s">
        <v>51</v>
      </c>
      <c r="L236" t="s">
        <v>57</v>
      </c>
      <c r="M236">
        <v>6</v>
      </c>
      <c r="N236">
        <v>2.5</v>
      </c>
      <c r="O236" t="s">
        <v>53</v>
      </c>
      <c r="Q236" s="3">
        <v>1.6199999999999999E-2</v>
      </c>
      <c r="R236" s="3">
        <v>3.0251999999999999</v>
      </c>
      <c r="S236">
        <f t="shared" si="14"/>
        <v>0.25903779153143841</v>
      </c>
      <c r="T236">
        <f t="shared" si="13"/>
        <v>1.5542267491886306</v>
      </c>
    </row>
    <row r="237" spans="1:20" x14ac:dyDescent="0.2">
      <c r="A237">
        <v>2007</v>
      </c>
      <c r="B237">
        <v>13</v>
      </c>
      <c r="D237" t="s">
        <v>10</v>
      </c>
      <c r="E237" t="s">
        <v>11</v>
      </c>
      <c r="F237">
        <v>12</v>
      </c>
      <c r="G237" t="s">
        <v>125</v>
      </c>
      <c r="H237" t="s">
        <v>61</v>
      </c>
      <c r="I237" t="s">
        <v>177</v>
      </c>
      <c r="J237" t="s">
        <v>23</v>
      </c>
      <c r="K237" t="s">
        <v>72</v>
      </c>
      <c r="L237" t="s">
        <v>73</v>
      </c>
      <c r="M237">
        <v>2</v>
      </c>
      <c r="N237">
        <v>2.5</v>
      </c>
      <c r="Q237" s="2">
        <v>8.0000000000000002E-3</v>
      </c>
      <c r="R237" s="5">
        <v>3.137</v>
      </c>
      <c r="S237">
        <f t="shared" si="14"/>
        <v>0.14171890699888887</v>
      </c>
      <c r="T237">
        <f t="shared" si="13"/>
        <v>0.28343781399777773</v>
      </c>
    </row>
    <row r="238" spans="1:20" x14ac:dyDescent="0.2">
      <c r="A238">
        <v>2007</v>
      </c>
      <c r="B238">
        <v>13</v>
      </c>
      <c r="D238" t="s">
        <v>10</v>
      </c>
      <c r="E238" t="s">
        <v>11</v>
      </c>
      <c r="F238">
        <v>12</v>
      </c>
      <c r="G238" t="s">
        <v>125</v>
      </c>
      <c r="H238" t="s">
        <v>61</v>
      </c>
      <c r="I238" t="s">
        <v>177</v>
      </c>
      <c r="J238" t="s">
        <v>23</v>
      </c>
      <c r="K238" t="s">
        <v>33</v>
      </c>
      <c r="L238" t="s">
        <v>34</v>
      </c>
      <c r="M238">
        <v>1</v>
      </c>
      <c r="N238">
        <v>2.5</v>
      </c>
      <c r="Q238" s="2">
        <v>8.8999999999999999E-3</v>
      </c>
      <c r="R238" s="5">
        <v>3</v>
      </c>
      <c r="S238">
        <f t="shared" si="14"/>
        <v>0.13906250000000001</v>
      </c>
      <c r="T238">
        <f t="shared" si="13"/>
        <v>0.13906250000000001</v>
      </c>
    </row>
    <row r="239" spans="1:20" x14ac:dyDescent="0.2">
      <c r="A239">
        <v>2007</v>
      </c>
      <c r="B239">
        <v>14</v>
      </c>
      <c r="D239" t="s">
        <v>10</v>
      </c>
      <c r="E239" t="s">
        <v>11</v>
      </c>
      <c r="F239">
        <v>12</v>
      </c>
      <c r="G239" t="s">
        <v>125</v>
      </c>
      <c r="H239" t="s">
        <v>61</v>
      </c>
      <c r="I239" t="s">
        <v>177</v>
      </c>
      <c r="J239" t="s">
        <v>44</v>
      </c>
      <c r="K239" t="s">
        <v>21</v>
      </c>
      <c r="L239" t="s">
        <v>22</v>
      </c>
      <c r="M239">
        <v>2</v>
      </c>
      <c r="N239">
        <v>35</v>
      </c>
      <c r="Q239" s="3">
        <v>1.14E-2</v>
      </c>
      <c r="R239" s="6">
        <v>3.1280000000000001</v>
      </c>
      <c r="S239">
        <f t="shared" si="14"/>
        <v>770.45928631241588</v>
      </c>
      <c r="T239">
        <f t="shared" si="13"/>
        <v>1540.9185726248318</v>
      </c>
    </row>
    <row r="240" spans="1:20" x14ac:dyDescent="0.2">
      <c r="A240">
        <v>2007</v>
      </c>
      <c r="B240">
        <v>14</v>
      </c>
      <c r="D240" t="s">
        <v>10</v>
      </c>
      <c r="E240" t="s">
        <v>11</v>
      </c>
      <c r="F240">
        <v>12</v>
      </c>
      <c r="G240" t="s">
        <v>125</v>
      </c>
      <c r="H240" t="s">
        <v>61</v>
      </c>
      <c r="I240" t="s">
        <v>177</v>
      </c>
      <c r="J240" t="s">
        <v>13</v>
      </c>
      <c r="K240" t="s">
        <v>14</v>
      </c>
      <c r="L240" t="s">
        <v>15</v>
      </c>
      <c r="M240">
        <v>4</v>
      </c>
      <c r="N240">
        <v>25</v>
      </c>
      <c r="Q240" s="3">
        <v>2.3599999999999999E-2</v>
      </c>
      <c r="R240" s="3">
        <v>2.9750000000000001</v>
      </c>
      <c r="S240">
        <f t="shared" si="14"/>
        <v>340.23855775527943</v>
      </c>
      <c r="T240">
        <f t="shared" si="13"/>
        <v>1360.9542310211177</v>
      </c>
    </row>
    <row r="241" spans="1:20" x14ac:dyDescent="0.2">
      <c r="A241">
        <v>2007</v>
      </c>
      <c r="B241">
        <v>14</v>
      </c>
      <c r="D241" t="s">
        <v>10</v>
      </c>
      <c r="E241" t="s">
        <v>11</v>
      </c>
      <c r="F241">
        <v>12</v>
      </c>
      <c r="G241" t="s">
        <v>125</v>
      </c>
      <c r="H241" t="s">
        <v>61</v>
      </c>
      <c r="I241" t="s">
        <v>177</v>
      </c>
      <c r="J241" t="s">
        <v>16</v>
      </c>
      <c r="K241" t="s">
        <v>28</v>
      </c>
      <c r="L241" t="s">
        <v>29</v>
      </c>
      <c r="M241">
        <v>13</v>
      </c>
      <c r="N241">
        <v>25</v>
      </c>
      <c r="P241">
        <f>N241/1.14172</f>
        <v>21.89678730336685</v>
      </c>
      <c r="Q241">
        <v>5.7999999999999996E-3</v>
      </c>
      <c r="R241" s="4">
        <v>3.5539999999999998</v>
      </c>
      <c r="S241">
        <f>Q241*(P241^R241)</f>
        <v>336.62001464584171</v>
      </c>
      <c r="T241">
        <f t="shared" si="13"/>
        <v>4376.0601903959423</v>
      </c>
    </row>
    <row r="242" spans="1:20" x14ac:dyDescent="0.2">
      <c r="A242">
        <v>2007</v>
      </c>
      <c r="B242">
        <v>14</v>
      </c>
      <c r="D242" t="s">
        <v>10</v>
      </c>
      <c r="E242" t="s">
        <v>11</v>
      </c>
      <c r="F242">
        <v>12</v>
      </c>
      <c r="G242" t="s">
        <v>125</v>
      </c>
      <c r="H242" t="s">
        <v>61</v>
      </c>
      <c r="I242" t="s">
        <v>177</v>
      </c>
      <c r="J242" t="s">
        <v>44</v>
      </c>
      <c r="K242" t="s">
        <v>21</v>
      </c>
      <c r="L242" t="s">
        <v>22</v>
      </c>
      <c r="M242">
        <v>7</v>
      </c>
      <c r="N242">
        <v>25</v>
      </c>
      <c r="Q242" s="3">
        <v>1.14E-2</v>
      </c>
      <c r="R242" s="6">
        <v>3.1280000000000001</v>
      </c>
      <c r="S242">
        <f t="shared" ref="S242:S261" si="15">Q242*(N242^R242)</f>
        <v>268.94359042953022</v>
      </c>
      <c r="T242">
        <f t="shared" si="13"/>
        <v>1882.6051330067116</v>
      </c>
    </row>
    <row r="243" spans="1:20" x14ac:dyDescent="0.2">
      <c r="A243">
        <v>2007</v>
      </c>
      <c r="B243">
        <v>14</v>
      </c>
      <c r="D243" t="s">
        <v>10</v>
      </c>
      <c r="E243" t="s">
        <v>11</v>
      </c>
      <c r="F243">
        <v>12</v>
      </c>
      <c r="G243" t="s">
        <v>125</v>
      </c>
      <c r="H243" t="s">
        <v>61</v>
      </c>
      <c r="I243" t="s">
        <v>177</v>
      </c>
      <c r="J243" t="s">
        <v>16</v>
      </c>
      <c r="K243" t="s">
        <v>17</v>
      </c>
      <c r="L243" t="s">
        <v>18</v>
      </c>
      <c r="M243">
        <v>1</v>
      </c>
      <c r="N243">
        <v>15</v>
      </c>
      <c r="Q243" s="3">
        <v>2.2700000000000001E-2</v>
      </c>
      <c r="R243" s="3">
        <v>3.12</v>
      </c>
      <c r="S243">
        <f t="shared" si="15"/>
        <v>106.03044532761471</v>
      </c>
      <c r="T243">
        <f t="shared" si="13"/>
        <v>106.03044532761471</v>
      </c>
    </row>
    <row r="244" spans="1:20" x14ac:dyDescent="0.2">
      <c r="A244">
        <v>2007</v>
      </c>
      <c r="B244">
        <v>14</v>
      </c>
      <c r="D244" t="s">
        <v>10</v>
      </c>
      <c r="E244" t="s">
        <v>11</v>
      </c>
      <c r="F244">
        <v>12</v>
      </c>
      <c r="G244" t="s">
        <v>125</v>
      </c>
      <c r="H244" t="s">
        <v>61</v>
      </c>
      <c r="I244" t="s">
        <v>177</v>
      </c>
      <c r="J244" t="s">
        <v>13</v>
      </c>
      <c r="K244" t="s">
        <v>14</v>
      </c>
      <c r="L244" t="s">
        <v>15</v>
      </c>
      <c r="M244">
        <v>1</v>
      </c>
      <c r="N244">
        <v>15</v>
      </c>
      <c r="Q244" s="3">
        <v>2.3599999999999999E-2</v>
      </c>
      <c r="R244" s="3">
        <v>2.9750000000000001</v>
      </c>
      <c r="S244">
        <f t="shared" si="15"/>
        <v>74.436080804008085</v>
      </c>
      <c r="T244">
        <f t="shared" si="13"/>
        <v>74.436080804008085</v>
      </c>
    </row>
    <row r="245" spans="1:20" x14ac:dyDescent="0.2">
      <c r="A245">
        <v>2007</v>
      </c>
      <c r="B245">
        <v>14</v>
      </c>
      <c r="D245" t="s">
        <v>10</v>
      </c>
      <c r="E245" t="s">
        <v>11</v>
      </c>
      <c r="F245">
        <v>12</v>
      </c>
      <c r="G245" t="s">
        <v>125</v>
      </c>
      <c r="H245" t="s">
        <v>61</v>
      </c>
      <c r="I245" t="s">
        <v>177</v>
      </c>
      <c r="J245" t="s">
        <v>26</v>
      </c>
      <c r="K245" t="s">
        <v>17</v>
      </c>
      <c r="L245" t="s">
        <v>121</v>
      </c>
      <c r="M245">
        <v>1</v>
      </c>
      <c r="N245">
        <v>15</v>
      </c>
      <c r="Q245" s="3">
        <v>2.0199999999999999E-2</v>
      </c>
      <c r="R245" s="3">
        <v>2.9594999999999998</v>
      </c>
      <c r="S245">
        <f t="shared" si="15"/>
        <v>61.093281166361997</v>
      </c>
      <c r="T245">
        <f t="shared" si="13"/>
        <v>61.093281166361997</v>
      </c>
    </row>
    <row r="246" spans="1:20" x14ac:dyDescent="0.2">
      <c r="A246">
        <v>2007</v>
      </c>
      <c r="B246">
        <v>14</v>
      </c>
      <c r="D246" t="s">
        <v>10</v>
      </c>
      <c r="E246" t="s">
        <v>11</v>
      </c>
      <c r="F246">
        <v>12</v>
      </c>
      <c r="G246" t="s">
        <v>125</v>
      </c>
      <c r="H246" t="s">
        <v>61</v>
      </c>
      <c r="I246" t="s">
        <v>177</v>
      </c>
      <c r="J246" t="s">
        <v>44</v>
      </c>
      <c r="K246" t="s">
        <v>21</v>
      </c>
      <c r="L246" t="s">
        <v>22</v>
      </c>
      <c r="M246">
        <v>8</v>
      </c>
      <c r="N246">
        <v>15</v>
      </c>
      <c r="Q246" s="3">
        <v>1.14E-2</v>
      </c>
      <c r="R246" s="6">
        <v>3.1280000000000001</v>
      </c>
      <c r="S246">
        <f t="shared" si="15"/>
        <v>54.414959423729201</v>
      </c>
      <c r="T246">
        <f t="shared" si="13"/>
        <v>435.31967538983361</v>
      </c>
    </row>
    <row r="247" spans="1:20" x14ac:dyDescent="0.2">
      <c r="A247">
        <v>2007</v>
      </c>
      <c r="B247">
        <v>14</v>
      </c>
      <c r="D247" t="s">
        <v>10</v>
      </c>
      <c r="E247" t="s">
        <v>11</v>
      </c>
      <c r="F247">
        <v>12</v>
      </c>
      <c r="G247" t="s">
        <v>125</v>
      </c>
      <c r="H247" t="s">
        <v>61</v>
      </c>
      <c r="I247" t="s">
        <v>177</v>
      </c>
      <c r="J247" t="s">
        <v>26</v>
      </c>
      <c r="K247" t="s">
        <v>17</v>
      </c>
      <c r="L247" t="s">
        <v>121</v>
      </c>
      <c r="M247">
        <v>10</v>
      </c>
      <c r="N247">
        <v>7.5</v>
      </c>
      <c r="Q247" s="3">
        <v>2.0199999999999999E-2</v>
      </c>
      <c r="R247" s="3">
        <v>2.9594999999999998</v>
      </c>
      <c r="S247">
        <f t="shared" si="15"/>
        <v>7.8540774295436098</v>
      </c>
      <c r="T247">
        <f t="shared" si="13"/>
        <v>78.540774295436094</v>
      </c>
    </row>
    <row r="248" spans="1:20" x14ac:dyDescent="0.2">
      <c r="A248">
        <v>2007</v>
      </c>
      <c r="B248">
        <v>14</v>
      </c>
      <c r="D248" t="s">
        <v>10</v>
      </c>
      <c r="E248" t="s">
        <v>11</v>
      </c>
      <c r="F248">
        <v>12</v>
      </c>
      <c r="G248" t="s">
        <v>125</v>
      </c>
      <c r="H248" t="s">
        <v>61</v>
      </c>
      <c r="I248" t="s">
        <v>177</v>
      </c>
      <c r="J248" t="s">
        <v>16</v>
      </c>
      <c r="K248" t="s">
        <v>17</v>
      </c>
      <c r="L248" t="s">
        <v>18</v>
      </c>
      <c r="M248">
        <v>2</v>
      </c>
      <c r="N248">
        <v>7.5</v>
      </c>
      <c r="Q248" s="3">
        <v>2.46E-2</v>
      </c>
      <c r="R248" s="3">
        <v>2.85</v>
      </c>
      <c r="S248">
        <f t="shared" si="15"/>
        <v>7.671136449313793</v>
      </c>
      <c r="T248">
        <f t="shared" si="13"/>
        <v>15.342272898627586</v>
      </c>
    </row>
    <row r="249" spans="1:20" x14ac:dyDescent="0.2">
      <c r="A249">
        <v>2007</v>
      </c>
      <c r="B249">
        <v>14</v>
      </c>
      <c r="D249" t="s">
        <v>10</v>
      </c>
      <c r="E249" t="s">
        <v>11</v>
      </c>
      <c r="F249">
        <v>12</v>
      </c>
      <c r="G249" t="s">
        <v>125</v>
      </c>
      <c r="H249" t="s">
        <v>61</v>
      </c>
      <c r="I249" t="s">
        <v>177</v>
      </c>
      <c r="J249" t="s">
        <v>13</v>
      </c>
      <c r="K249" t="s">
        <v>17</v>
      </c>
      <c r="L249" t="s">
        <v>19</v>
      </c>
      <c r="M249">
        <v>4</v>
      </c>
      <c r="N249">
        <v>7.5</v>
      </c>
      <c r="Q249" s="3">
        <v>1.9300000000000001E-2</v>
      </c>
      <c r="R249" s="3">
        <v>2.96</v>
      </c>
      <c r="S249">
        <f t="shared" si="15"/>
        <v>7.5117071566069322</v>
      </c>
      <c r="T249">
        <f t="shared" si="13"/>
        <v>30.046828626427729</v>
      </c>
    </row>
    <row r="250" spans="1:20" x14ac:dyDescent="0.2">
      <c r="A250">
        <v>2007</v>
      </c>
      <c r="B250">
        <v>14</v>
      </c>
      <c r="D250" t="s">
        <v>10</v>
      </c>
      <c r="E250" t="s">
        <v>11</v>
      </c>
      <c r="F250">
        <v>12</v>
      </c>
      <c r="G250" t="s">
        <v>125</v>
      </c>
      <c r="H250" t="s">
        <v>61</v>
      </c>
      <c r="I250" t="s">
        <v>177</v>
      </c>
      <c r="J250" t="s">
        <v>26</v>
      </c>
      <c r="K250" t="s">
        <v>118</v>
      </c>
      <c r="L250" t="s">
        <v>27</v>
      </c>
      <c r="M250">
        <v>1</v>
      </c>
      <c r="N250">
        <v>7.5</v>
      </c>
      <c r="Q250" s="3">
        <v>1.5900000000000001E-2</v>
      </c>
      <c r="R250" s="3">
        <v>2.9718</v>
      </c>
      <c r="S250">
        <f t="shared" si="15"/>
        <v>6.3372988368370082</v>
      </c>
      <c r="T250">
        <f t="shared" si="13"/>
        <v>6.3372988368370082</v>
      </c>
    </row>
    <row r="251" spans="1:20" x14ac:dyDescent="0.2">
      <c r="A251">
        <v>2007</v>
      </c>
      <c r="B251">
        <v>14</v>
      </c>
      <c r="D251" t="s">
        <v>10</v>
      </c>
      <c r="E251" t="s">
        <v>11</v>
      </c>
      <c r="F251">
        <v>12</v>
      </c>
      <c r="G251" t="s">
        <v>125</v>
      </c>
      <c r="H251" t="s">
        <v>61</v>
      </c>
      <c r="I251" t="s">
        <v>177</v>
      </c>
      <c r="J251" t="s">
        <v>23</v>
      </c>
      <c r="K251" t="s">
        <v>118</v>
      </c>
      <c r="L251" t="s">
        <v>132</v>
      </c>
      <c r="M251">
        <v>2</v>
      </c>
      <c r="N251">
        <v>7.5</v>
      </c>
      <c r="Q251" s="3">
        <v>1.26E-2</v>
      </c>
      <c r="R251" s="6">
        <v>3.0672999999999999</v>
      </c>
      <c r="S251">
        <f t="shared" si="15"/>
        <v>6.0875978967715536</v>
      </c>
      <c r="T251">
        <f t="shared" si="13"/>
        <v>12.175195793543107</v>
      </c>
    </row>
    <row r="252" spans="1:20" x14ac:dyDescent="0.2">
      <c r="A252">
        <v>2007</v>
      </c>
      <c r="B252">
        <v>14</v>
      </c>
      <c r="D252" t="s">
        <v>10</v>
      </c>
      <c r="E252" t="s">
        <v>11</v>
      </c>
      <c r="F252">
        <v>12</v>
      </c>
      <c r="G252" t="s">
        <v>125</v>
      </c>
      <c r="H252" t="s">
        <v>61</v>
      </c>
      <c r="I252" t="s">
        <v>177</v>
      </c>
      <c r="J252" t="s">
        <v>23</v>
      </c>
      <c r="K252" t="s">
        <v>118</v>
      </c>
      <c r="L252" t="s">
        <v>37</v>
      </c>
      <c r="M252">
        <v>1</v>
      </c>
      <c r="N252">
        <v>7.5</v>
      </c>
      <c r="Q252" s="3">
        <v>1.26E-2</v>
      </c>
      <c r="R252" s="3">
        <v>3.0672999999999999</v>
      </c>
      <c r="S252">
        <f t="shared" si="15"/>
        <v>6.0875978967715536</v>
      </c>
      <c r="T252">
        <f t="shared" si="13"/>
        <v>6.0875978967715536</v>
      </c>
    </row>
    <row r="253" spans="1:20" x14ac:dyDescent="0.2">
      <c r="A253">
        <v>2007</v>
      </c>
      <c r="B253">
        <v>14</v>
      </c>
      <c r="D253" t="s">
        <v>10</v>
      </c>
      <c r="E253" t="s">
        <v>11</v>
      </c>
      <c r="F253">
        <v>12</v>
      </c>
      <c r="G253" t="s">
        <v>125</v>
      </c>
      <c r="H253" t="s">
        <v>61</v>
      </c>
      <c r="I253" t="s">
        <v>177</v>
      </c>
      <c r="J253" t="s">
        <v>44</v>
      </c>
      <c r="K253" t="s">
        <v>74</v>
      </c>
      <c r="L253" t="s">
        <v>196</v>
      </c>
      <c r="M253">
        <v>1</v>
      </c>
      <c r="N253">
        <v>15</v>
      </c>
      <c r="Q253">
        <v>1.6999999999999999E-3</v>
      </c>
      <c r="R253" s="4">
        <v>3</v>
      </c>
      <c r="S253">
        <f t="shared" si="15"/>
        <v>5.7374999999999998</v>
      </c>
      <c r="T253">
        <f t="shared" si="13"/>
        <v>5.7374999999999998</v>
      </c>
    </row>
    <row r="254" spans="1:20" x14ac:dyDescent="0.2">
      <c r="A254">
        <v>2007</v>
      </c>
      <c r="B254">
        <v>14</v>
      </c>
      <c r="D254" t="s">
        <v>10</v>
      </c>
      <c r="E254" t="s">
        <v>11</v>
      </c>
      <c r="F254">
        <v>12</v>
      </c>
      <c r="G254" t="s">
        <v>125</v>
      </c>
      <c r="H254" t="s">
        <v>61</v>
      </c>
      <c r="I254" t="s">
        <v>177</v>
      </c>
      <c r="J254" t="s">
        <v>13</v>
      </c>
      <c r="K254" t="s">
        <v>17</v>
      </c>
      <c r="L254" t="s">
        <v>19</v>
      </c>
      <c r="M254">
        <v>2</v>
      </c>
      <c r="N254">
        <v>2.5</v>
      </c>
      <c r="Q254" s="3">
        <v>1.9300000000000001E-2</v>
      </c>
      <c r="R254" s="3">
        <v>2.96</v>
      </c>
      <c r="S254">
        <f t="shared" si="15"/>
        <v>0.29070984172599634</v>
      </c>
      <c r="T254">
        <f t="shared" si="13"/>
        <v>0.58141968345199269</v>
      </c>
    </row>
    <row r="255" spans="1:20" x14ac:dyDescent="0.2">
      <c r="A255">
        <v>2007</v>
      </c>
      <c r="B255">
        <v>14</v>
      </c>
      <c r="D255" t="s">
        <v>10</v>
      </c>
      <c r="E255" t="s">
        <v>11</v>
      </c>
      <c r="F255">
        <v>12</v>
      </c>
      <c r="G255" t="s">
        <v>125</v>
      </c>
      <c r="H255" t="s">
        <v>61</v>
      </c>
      <c r="I255" t="s">
        <v>177</v>
      </c>
      <c r="J255" t="s">
        <v>26</v>
      </c>
      <c r="K255" t="s">
        <v>118</v>
      </c>
      <c r="L255" t="s">
        <v>27</v>
      </c>
      <c r="M255">
        <v>7</v>
      </c>
      <c r="N255">
        <v>2.5</v>
      </c>
      <c r="Q255" s="3">
        <v>1.5900000000000001E-2</v>
      </c>
      <c r="R255" s="3">
        <v>2.9718</v>
      </c>
      <c r="S255">
        <f t="shared" si="15"/>
        <v>0.24210025233267859</v>
      </c>
      <c r="T255">
        <f t="shared" si="13"/>
        <v>1.6947017663287502</v>
      </c>
    </row>
    <row r="256" spans="1:20" x14ac:dyDescent="0.2">
      <c r="A256">
        <v>2007</v>
      </c>
      <c r="B256">
        <v>14</v>
      </c>
      <c r="D256" t="s">
        <v>10</v>
      </c>
      <c r="E256" t="s">
        <v>11</v>
      </c>
      <c r="F256">
        <v>12</v>
      </c>
      <c r="G256" t="s">
        <v>125</v>
      </c>
      <c r="H256" t="s">
        <v>61</v>
      </c>
      <c r="I256" t="s">
        <v>177</v>
      </c>
      <c r="J256" t="s">
        <v>13</v>
      </c>
      <c r="K256" t="s">
        <v>194</v>
      </c>
      <c r="L256" t="s">
        <v>138</v>
      </c>
      <c r="M256">
        <v>1</v>
      </c>
      <c r="N256">
        <v>2.5</v>
      </c>
      <c r="Q256">
        <v>9.1000000000000004E-3</v>
      </c>
      <c r="R256" s="4">
        <v>2.9904000000000002</v>
      </c>
      <c r="S256">
        <f t="shared" si="15"/>
        <v>0.14094224804199171</v>
      </c>
      <c r="T256">
        <f t="shared" si="13"/>
        <v>0.14094224804199171</v>
      </c>
    </row>
    <row r="257" spans="1:20" x14ac:dyDescent="0.2">
      <c r="A257">
        <v>2007</v>
      </c>
      <c r="B257">
        <v>14</v>
      </c>
      <c r="D257" t="s">
        <v>10</v>
      </c>
      <c r="E257" t="s">
        <v>11</v>
      </c>
      <c r="F257">
        <v>12</v>
      </c>
      <c r="G257" t="s">
        <v>125</v>
      </c>
      <c r="H257" t="s">
        <v>61</v>
      </c>
      <c r="I257" t="s">
        <v>177</v>
      </c>
      <c r="J257" t="s">
        <v>23</v>
      </c>
      <c r="K257" t="s">
        <v>33</v>
      </c>
      <c r="L257" t="s">
        <v>34</v>
      </c>
      <c r="M257">
        <v>13</v>
      </c>
      <c r="N257">
        <v>2.5</v>
      </c>
      <c r="Q257" s="2">
        <v>8.8999999999999999E-3</v>
      </c>
      <c r="R257" s="5">
        <v>3</v>
      </c>
      <c r="S257">
        <f t="shared" si="15"/>
        <v>0.13906250000000001</v>
      </c>
      <c r="T257">
        <f t="shared" si="13"/>
        <v>1.8078125</v>
      </c>
    </row>
    <row r="258" spans="1:20" x14ac:dyDescent="0.2">
      <c r="A258">
        <v>2007</v>
      </c>
      <c r="B258">
        <v>15</v>
      </c>
      <c r="D258" t="s">
        <v>10</v>
      </c>
      <c r="E258" t="s">
        <v>11</v>
      </c>
      <c r="F258">
        <v>12</v>
      </c>
      <c r="G258" t="s">
        <v>125</v>
      </c>
      <c r="H258" t="s">
        <v>61</v>
      </c>
      <c r="I258" t="s">
        <v>177</v>
      </c>
      <c r="J258" t="s">
        <v>13</v>
      </c>
      <c r="K258" t="s">
        <v>51</v>
      </c>
      <c r="L258" t="s">
        <v>57</v>
      </c>
      <c r="M258">
        <v>1</v>
      </c>
      <c r="N258">
        <v>40</v>
      </c>
      <c r="O258" t="s">
        <v>53</v>
      </c>
      <c r="Q258" s="3">
        <v>1.6199999999999999E-2</v>
      </c>
      <c r="R258" s="3">
        <v>3.0251999999999999</v>
      </c>
      <c r="S258">
        <f t="shared" si="15"/>
        <v>1137.8025435833395</v>
      </c>
      <c r="T258">
        <f t="shared" ref="T258:T321" si="16">M258*S258</f>
        <v>1137.8025435833395</v>
      </c>
    </row>
    <row r="259" spans="1:20" x14ac:dyDescent="0.2">
      <c r="A259">
        <v>2007</v>
      </c>
      <c r="B259">
        <v>15</v>
      </c>
      <c r="D259" t="s">
        <v>10</v>
      </c>
      <c r="E259" t="s">
        <v>11</v>
      </c>
      <c r="F259">
        <v>12</v>
      </c>
      <c r="G259" t="s">
        <v>125</v>
      </c>
      <c r="H259" t="s">
        <v>61</v>
      </c>
      <c r="I259" t="s">
        <v>177</v>
      </c>
      <c r="J259" t="s">
        <v>13</v>
      </c>
      <c r="K259" t="s">
        <v>51</v>
      </c>
      <c r="L259" t="s">
        <v>52</v>
      </c>
      <c r="M259">
        <v>2</v>
      </c>
      <c r="N259">
        <v>40</v>
      </c>
      <c r="O259" t="s">
        <v>53</v>
      </c>
      <c r="Q259" s="3">
        <v>1.6199999999999999E-2</v>
      </c>
      <c r="R259" s="3">
        <v>3.0251999999999999</v>
      </c>
      <c r="S259">
        <f t="shared" si="15"/>
        <v>1137.8025435833395</v>
      </c>
      <c r="T259">
        <f t="shared" si="16"/>
        <v>2275.6050871666789</v>
      </c>
    </row>
    <row r="260" spans="1:20" x14ac:dyDescent="0.2">
      <c r="A260">
        <v>2007</v>
      </c>
      <c r="B260">
        <v>15</v>
      </c>
      <c r="D260" t="s">
        <v>10</v>
      </c>
      <c r="E260" t="s">
        <v>11</v>
      </c>
      <c r="F260">
        <v>12</v>
      </c>
      <c r="G260" t="s">
        <v>125</v>
      </c>
      <c r="H260" t="s">
        <v>61</v>
      </c>
      <c r="I260" t="s">
        <v>177</v>
      </c>
      <c r="J260" t="s">
        <v>13</v>
      </c>
      <c r="K260" t="s">
        <v>14</v>
      </c>
      <c r="L260" t="s">
        <v>42</v>
      </c>
      <c r="M260">
        <v>1</v>
      </c>
      <c r="N260">
        <v>35</v>
      </c>
      <c r="Q260" s="3">
        <v>4.2200000000000001E-2</v>
      </c>
      <c r="R260" s="3">
        <v>2.835</v>
      </c>
      <c r="S260">
        <f t="shared" si="15"/>
        <v>1006.3414397267468</v>
      </c>
      <c r="T260">
        <f t="shared" si="16"/>
        <v>1006.3414397267468</v>
      </c>
    </row>
    <row r="261" spans="1:20" x14ac:dyDescent="0.2">
      <c r="A261">
        <v>2007</v>
      </c>
      <c r="B261">
        <v>15</v>
      </c>
      <c r="D261" t="s">
        <v>10</v>
      </c>
      <c r="E261" t="s">
        <v>11</v>
      </c>
      <c r="F261">
        <v>12</v>
      </c>
      <c r="G261" t="s">
        <v>125</v>
      </c>
      <c r="H261" t="s">
        <v>61</v>
      </c>
      <c r="I261" t="s">
        <v>177</v>
      </c>
      <c r="J261" t="s">
        <v>44</v>
      </c>
      <c r="K261" t="s">
        <v>21</v>
      </c>
      <c r="L261" t="s">
        <v>22</v>
      </c>
      <c r="M261">
        <v>6</v>
      </c>
      <c r="N261">
        <v>35</v>
      </c>
      <c r="Q261" s="3">
        <v>1.14E-2</v>
      </c>
      <c r="R261" s="6">
        <v>3.1280000000000001</v>
      </c>
      <c r="S261">
        <f t="shared" si="15"/>
        <v>770.45928631241588</v>
      </c>
      <c r="T261">
        <f t="shared" si="16"/>
        <v>4622.7557178744955</v>
      </c>
    </row>
    <row r="262" spans="1:20" x14ac:dyDescent="0.2">
      <c r="A262">
        <v>2007</v>
      </c>
      <c r="B262">
        <v>15</v>
      </c>
      <c r="D262" t="s">
        <v>10</v>
      </c>
      <c r="E262" t="s">
        <v>11</v>
      </c>
      <c r="F262">
        <v>12</v>
      </c>
      <c r="G262" t="s">
        <v>125</v>
      </c>
      <c r="H262" t="s">
        <v>61</v>
      </c>
      <c r="I262" t="s">
        <v>177</v>
      </c>
      <c r="J262" t="s">
        <v>13</v>
      </c>
      <c r="K262" t="s">
        <v>47</v>
      </c>
      <c r="L262" t="s">
        <v>48</v>
      </c>
      <c r="M262">
        <v>2</v>
      </c>
      <c r="N262">
        <v>35</v>
      </c>
      <c r="P262">
        <f>N262/1.09917</f>
        <v>31.842208211650611</v>
      </c>
      <c r="Q262" s="2">
        <v>1.7399999999999999E-2</v>
      </c>
      <c r="R262" s="5">
        <v>3.08</v>
      </c>
      <c r="S262">
        <f>Q262*(P262^R262)</f>
        <v>740.96728909580781</v>
      </c>
      <c r="T262">
        <f t="shared" si="16"/>
        <v>1481.9345781916156</v>
      </c>
    </row>
    <row r="263" spans="1:20" x14ac:dyDescent="0.2">
      <c r="A263">
        <v>2007</v>
      </c>
      <c r="B263">
        <v>15</v>
      </c>
      <c r="D263" t="s">
        <v>10</v>
      </c>
      <c r="E263" t="s">
        <v>11</v>
      </c>
      <c r="F263">
        <v>12</v>
      </c>
      <c r="G263" t="s">
        <v>125</v>
      </c>
      <c r="H263" t="s">
        <v>61</v>
      </c>
      <c r="I263" t="s">
        <v>177</v>
      </c>
      <c r="J263" t="s">
        <v>23</v>
      </c>
      <c r="K263" t="s">
        <v>118</v>
      </c>
      <c r="L263" t="s">
        <v>37</v>
      </c>
      <c r="M263">
        <v>2</v>
      </c>
      <c r="N263">
        <v>35</v>
      </c>
      <c r="Q263" s="3">
        <v>1.26E-2</v>
      </c>
      <c r="R263" s="3">
        <v>3.0672999999999999</v>
      </c>
      <c r="S263">
        <f>Q263*(N263^R263)</f>
        <v>686.26279947656167</v>
      </c>
      <c r="T263">
        <f t="shared" si="16"/>
        <v>1372.5255989531233</v>
      </c>
    </row>
    <row r="264" spans="1:20" x14ac:dyDescent="0.2">
      <c r="A264">
        <v>2007</v>
      </c>
      <c r="B264">
        <v>15</v>
      </c>
      <c r="D264" t="s">
        <v>10</v>
      </c>
      <c r="E264" t="s">
        <v>11</v>
      </c>
      <c r="F264">
        <v>12</v>
      </c>
      <c r="G264" t="s">
        <v>125</v>
      </c>
      <c r="H264" t="s">
        <v>61</v>
      </c>
      <c r="I264" t="s">
        <v>177</v>
      </c>
      <c r="J264" t="s">
        <v>26</v>
      </c>
      <c r="K264" t="s">
        <v>31</v>
      </c>
      <c r="L264" t="s">
        <v>54</v>
      </c>
      <c r="M264">
        <v>2</v>
      </c>
      <c r="N264">
        <v>25</v>
      </c>
      <c r="P264">
        <f>N264*0.812715</f>
        <v>20.317875000000001</v>
      </c>
      <c r="Q264" s="2">
        <v>0.111</v>
      </c>
      <c r="R264" s="5">
        <v>2.72</v>
      </c>
      <c r="S264">
        <f>Q264*(P264^R264)</f>
        <v>400.63779005068659</v>
      </c>
      <c r="T264">
        <f t="shared" si="16"/>
        <v>801.27558010137318</v>
      </c>
    </row>
    <row r="265" spans="1:20" x14ac:dyDescent="0.2">
      <c r="A265">
        <v>2007</v>
      </c>
      <c r="B265">
        <v>15</v>
      </c>
      <c r="D265" t="s">
        <v>10</v>
      </c>
      <c r="E265" t="s">
        <v>11</v>
      </c>
      <c r="F265">
        <v>12</v>
      </c>
      <c r="G265" t="s">
        <v>125</v>
      </c>
      <c r="H265" t="s">
        <v>61</v>
      </c>
      <c r="I265" t="s">
        <v>177</v>
      </c>
      <c r="J265" t="s">
        <v>13</v>
      </c>
      <c r="K265" t="s">
        <v>14</v>
      </c>
      <c r="L265" t="s">
        <v>15</v>
      </c>
      <c r="M265">
        <v>2</v>
      </c>
      <c r="N265">
        <v>25</v>
      </c>
      <c r="Q265" s="3">
        <v>2.3599999999999999E-2</v>
      </c>
      <c r="R265" s="3">
        <v>2.9750000000000001</v>
      </c>
      <c r="S265">
        <f>Q265*(N265^R265)</f>
        <v>340.23855775527943</v>
      </c>
      <c r="T265">
        <f t="shared" si="16"/>
        <v>680.47711551055886</v>
      </c>
    </row>
    <row r="266" spans="1:20" x14ac:dyDescent="0.2">
      <c r="A266">
        <v>2007</v>
      </c>
      <c r="B266">
        <v>15</v>
      </c>
      <c r="D266" t="s">
        <v>10</v>
      </c>
      <c r="E266" t="s">
        <v>11</v>
      </c>
      <c r="F266">
        <v>12</v>
      </c>
      <c r="G266" t="s">
        <v>125</v>
      </c>
      <c r="H266" t="s">
        <v>61</v>
      </c>
      <c r="I266" t="s">
        <v>177</v>
      </c>
      <c r="J266" t="s">
        <v>16</v>
      </c>
      <c r="K266" t="s">
        <v>28</v>
      </c>
      <c r="L266" t="s">
        <v>29</v>
      </c>
      <c r="M266">
        <v>15</v>
      </c>
      <c r="N266">
        <v>25</v>
      </c>
      <c r="P266">
        <f>N266/1.14172</f>
        <v>21.89678730336685</v>
      </c>
      <c r="Q266">
        <v>5.7999999999999996E-3</v>
      </c>
      <c r="R266" s="4">
        <v>3.5539999999999998</v>
      </c>
      <c r="S266">
        <f>Q266*(P266^R266)</f>
        <v>336.62001464584171</v>
      </c>
      <c r="T266">
        <f t="shared" si="16"/>
        <v>5049.3002196876259</v>
      </c>
    </row>
    <row r="267" spans="1:20" x14ac:dyDescent="0.2">
      <c r="A267">
        <v>2007</v>
      </c>
      <c r="B267">
        <v>15</v>
      </c>
      <c r="D267" t="s">
        <v>10</v>
      </c>
      <c r="E267" t="s">
        <v>11</v>
      </c>
      <c r="F267">
        <v>12</v>
      </c>
      <c r="G267" t="s">
        <v>125</v>
      </c>
      <c r="H267" t="s">
        <v>61</v>
      </c>
      <c r="I267" t="s">
        <v>177</v>
      </c>
      <c r="J267" t="s">
        <v>44</v>
      </c>
      <c r="K267" t="s">
        <v>21</v>
      </c>
      <c r="L267" t="s">
        <v>22</v>
      </c>
      <c r="M267">
        <v>5</v>
      </c>
      <c r="N267">
        <v>25</v>
      </c>
      <c r="Q267" s="3">
        <v>1.14E-2</v>
      </c>
      <c r="R267" s="6">
        <v>3.1280000000000001</v>
      </c>
      <c r="S267">
        <f>Q267*(N267^R267)</f>
        <v>268.94359042953022</v>
      </c>
      <c r="T267">
        <f t="shared" si="16"/>
        <v>1344.717952147651</v>
      </c>
    </row>
    <row r="268" spans="1:20" x14ac:dyDescent="0.2">
      <c r="A268">
        <v>2007</v>
      </c>
      <c r="B268">
        <v>15</v>
      </c>
      <c r="D268" t="s">
        <v>10</v>
      </c>
      <c r="E268" t="s">
        <v>11</v>
      </c>
      <c r="F268">
        <v>12</v>
      </c>
      <c r="G268" t="s">
        <v>125</v>
      </c>
      <c r="H268" t="s">
        <v>61</v>
      </c>
      <c r="I268" t="s">
        <v>177</v>
      </c>
      <c r="J268" t="s">
        <v>13</v>
      </c>
      <c r="K268" t="s">
        <v>47</v>
      </c>
      <c r="L268" t="s">
        <v>48</v>
      </c>
      <c r="M268">
        <v>2</v>
      </c>
      <c r="N268">
        <v>25</v>
      </c>
      <c r="P268">
        <f>N268/1.09917</f>
        <v>22.744434436893293</v>
      </c>
      <c r="Q268" s="2">
        <v>1.7399999999999999E-2</v>
      </c>
      <c r="R268" s="5">
        <v>3.08</v>
      </c>
      <c r="S268">
        <f>Q268*(P268^R268)</f>
        <v>262.86011045493552</v>
      </c>
      <c r="T268">
        <f t="shared" si="16"/>
        <v>525.72022090987105</v>
      </c>
    </row>
    <row r="269" spans="1:20" x14ac:dyDescent="0.2">
      <c r="A269">
        <v>2007</v>
      </c>
      <c r="B269">
        <v>15</v>
      </c>
      <c r="D269" t="s">
        <v>10</v>
      </c>
      <c r="E269" t="s">
        <v>11</v>
      </c>
      <c r="F269">
        <v>12</v>
      </c>
      <c r="G269" t="s">
        <v>125</v>
      </c>
      <c r="H269" t="s">
        <v>61</v>
      </c>
      <c r="I269" t="s">
        <v>177</v>
      </c>
      <c r="J269" t="s">
        <v>23</v>
      </c>
      <c r="K269" t="s">
        <v>49</v>
      </c>
      <c r="L269" t="s">
        <v>66</v>
      </c>
      <c r="M269">
        <v>1</v>
      </c>
      <c r="N269">
        <v>25</v>
      </c>
      <c r="Q269" s="2">
        <v>6.83E-2</v>
      </c>
      <c r="R269" s="5">
        <v>2.5630000000000002</v>
      </c>
      <c r="S269">
        <f>Q269*(N269^R269)</f>
        <v>261.42128550317625</v>
      </c>
      <c r="T269">
        <f t="shared" si="16"/>
        <v>261.42128550317625</v>
      </c>
    </row>
    <row r="270" spans="1:20" x14ac:dyDescent="0.2">
      <c r="A270">
        <v>2007</v>
      </c>
      <c r="B270">
        <v>15</v>
      </c>
      <c r="D270" t="s">
        <v>10</v>
      </c>
      <c r="E270" t="s">
        <v>11</v>
      </c>
      <c r="F270">
        <v>12</v>
      </c>
      <c r="G270" t="s">
        <v>125</v>
      </c>
      <c r="H270" t="s">
        <v>61</v>
      </c>
      <c r="I270" t="s">
        <v>177</v>
      </c>
      <c r="J270" t="s">
        <v>23</v>
      </c>
      <c r="K270" t="s">
        <v>62</v>
      </c>
      <c r="L270" t="s">
        <v>63</v>
      </c>
      <c r="M270">
        <v>1</v>
      </c>
      <c r="N270">
        <v>25</v>
      </c>
      <c r="P270">
        <f>N270/1.08</f>
        <v>23.148148148148145</v>
      </c>
      <c r="Q270" s="3">
        <v>2.29E-2</v>
      </c>
      <c r="R270" s="3">
        <v>2.9580000000000002</v>
      </c>
      <c r="S270">
        <f>Q270*(P270^R270)</f>
        <v>248.92846396069424</v>
      </c>
      <c r="T270">
        <f t="shared" si="16"/>
        <v>248.92846396069424</v>
      </c>
    </row>
    <row r="271" spans="1:20" x14ac:dyDescent="0.2">
      <c r="A271">
        <v>2007</v>
      </c>
      <c r="B271">
        <v>15</v>
      </c>
      <c r="D271" t="s">
        <v>10</v>
      </c>
      <c r="E271" t="s">
        <v>11</v>
      </c>
      <c r="F271">
        <v>12</v>
      </c>
      <c r="G271" t="s">
        <v>125</v>
      </c>
      <c r="H271" t="s">
        <v>61</v>
      </c>
      <c r="I271" t="s">
        <v>177</v>
      </c>
      <c r="J271" t="s">
        <v>23</v>
      </c>
      <c r="K271" t="s">
        <v>118</v>
      </c>
      <c r="L271" t="s">
        <v>37</v>
      </c>
      <c r="M271">
        <v>2</v>
      </c>
      <c r="N271">
        <v>25</v>
      </c>
      <c r="Q271" s="3">
        <v>1.26E-2</v>
      </c>
      <c r="R271" s="3">
        <v>3.0672999999999999</v>
      </c>
      <c r="S271">
        <f>Q271*(N271^R271)</f>
        <v>244.49609871054292</v>
      </c>
      <c r="T271">
        <f t="shared" si="16"/>
        <v>488.99219742108585</v>
      </c>
    </row>
    <row r="272" spans="1:20" x14ac:dyDescent="0.2">
      <c r="A272">
        <v>2007</v>
      </c>
      <c r="B272">
        <v>15</v>
      </c>
      <c r="D272" t="s">
        <v>10</v>
      </c>
      <c r="E272" t="s">
        <v>11</v>
      </c>
      <c r="F272">
        <v>12</v>
      </c>
      <c r="G272" t="s">
        <v>125</v>
      </c>
      <c r="H272" t="s">
        <v>61</v>
      </c>
      <c r="I272" t="s">
        <v>177</v>
      </c>
      <c r="J272" t="s">
        <v>26</v>
      </c>
      <c r="K272" t="s">
        <v>31</v>
      </c>
      <c r="L272" t="s">
        <v>54</v>
      </c>
      <c r="M272">
        <v>2</v>
      </c>
      <c r="N272">
        <v>15</v>
      </c>
      <c r="P272">
        <f>N272*0.812715</f>
        <v>12.190724999999999</v>
      </c>
      <c r="Q272" s="2">
        <v>0.111</v>
      </c>
      <c r="R272" s="5">
        <v>2.72</v>
      </c>
      <c r="S272">
        <f>Q272*(P272^R272)</f>
        <v>99.844308303194822</v>
      </c>
      <c r="T272">
        <f t="shared" si="16"/>
        <v>199.68861660638964</v>
      </c>
    </row>
    <row r="273" spans="1:20" x14ac:dyDescent="0.2">
      <c r="A273">
        <v>2007</v>
      </c>
      <c r="B273">
        <v>15</v>
      </c>
      <c r="D273" t="s">
        <v>10</v>
      </c>
      <c r="E273" t="s">
        <v>11</v>
      </c>
      <c r="F273">
        <v>12</v>
      </c>
      <c r="G273" t="s">
        <v>125</v>
      </c>
      <c r="H273" t="s">
        <v>61</v>
      </c>
      <c r="I273" t="s">
        <v>177</v>
      </c>
      <c r="J273" t="s">
        <v>13</v>
      </c>
      <c r="K273" t="s">
        <v>17</v>
      </c>
      <c r="L273" t="s">
        <v>19</v>
      </c>
      <c r="M273">
        <v>2</v>
      </c>
      <c r="N273">
        <v>7.5</v>
      </c>
      <c r="Q273" s="3">
        <v>1.9300000000000001E-2</v>
      </c>
      <c r="R273" s="3">
        <v>2.96</v>
      </c>
      <c r="S273">
        <f>Q273*(N273^R273)</f>
        <v>7.5117071566069322</v>
      </c>
      <c r="T273">
        <f t="shared" si="16"/>
        <v>15.023414313213864</v>
      </c>
    </row>
    <row r="274" spans="1:20" x14ac:dyDescent="0.2">
      <c r="A274">
        <v>2007</v>
      </c>
      <c r="B274">
        <v>15</v>
      </c>
      <c r="D274" t="s">
        <v>10</v>
      </c>
      <c r="E274" t="s">
        <v>11</v>
      </c>
      <c r="F274">
        <v>12</v>
      </c>
      <c r="G274" t="s">
        <v>125</v>
      </c>
      <c r="H274" t="s">
        <v>61</v>
      </c>
      <c r="I274" t="s">
        <v>177</v>
      </c>
      <c r="J274" t="s">
        <v>26</v>
      </c>
      <c r="K274" t="s">
        <v>118</v>
      </c>
      <c r="L274" t="s">
        <v>27</v>
      </c>
      <c r="M274">
        <v>1</v>
      </c>
      <c r="N274">
        <v>7.5</v>
      </c>
      <c r="O274" t="s">
        <v>46</v>
      </c>
      <c r="Q274" s="3">
        <v>1.5900000000000001E-2</v>
      </c>
      <c r="R274" s="3">
        <v>2.9718</v>
      </c>
      <c r="S274">
        <f>Q274*(N274^R274)</f>
        <v>6.3372988368370082</v>
      </c>
      <c r="T274">
        <f t="shared" si="16"/>
        <v>6.3372988368370082</v>
      </c>
    </row>
    <row r="275" spans="1:20" x14ac:dyDescent="0.2">
      <c r="A275">
        <v>2007</v>
      </c>
      <c r="B275">
        <v>15</v>
      </c>
      <c r="D275" t="s">
        <v>10</v>
      </c>
      <c r="E275" t="s">
        <v>11</v>
      </c>
      <c r="F275">
        <v>12</v>
      </c>
      <c r="G275" t="s">
        <v>125</v>
      </c>
      <c r="H275" t="s">
        <v>61</v>
      </c>
      <c r="I275" t="s">
        <v>177</v>
      </c>
      <c r="J275" t="s">
        <v>23</v>
      </c>
      <c r="K275" t="s">
        <v>118</v>
      </c>
      <c r="L275" t="s">
        <v>132</v>
      </c>
      <c r="M275">
        <v>3</v>
      </c>
      <c r="N275">
        <v>7.5</v>
      </c>
      <c r="Q275" s="3">
        <v>1.26E-2</v>
      </c>
      <c r="R275" s="6">
        <v>3.0672999999999999</v>
      </c>
      <c r="S275">
        <f>Q275*(N275^R275)</f>
        <v>6.0875978967715536</v>
      </c>
      <c r="T275">
        <f t="shared" si="16"/>
        <v>18.262793690314659</v>
      </c>
    </row>
    <row r="276" spans="1:20" x14ac:dyDescent="0.2">
      <c r="A276">
        <v>2007</v>
      </c>
      <c r="B276">
        <v>15</v>
      </c>
      <c r="D276" t="s">
        <v>10</v>
      </c>
      <c r="E276" t="s">
        <v>11</v>
      </c>
      <c r="F276">
        <v>12</v>
      </c>
      <c r="G276" t="s">
        <v>125</v>
      </c>
      <c r="H276" t="s">
        <v>61</v>
      </c>
      <c r="I276" t="s">
        <v>177</v>
      </c>
      <c r="J276" t="s">
        <v>23</v>
      </c>
      <c r="K276" t="s">
        <v>33</v>
      </c>
      <c r="L276" t="s">
        <v>34</v>
      </c>
      <c r="M276">
        <v>5</v>
      </c>
      <c r="N276">
        <v>2.5</v>
      </c>
      <c r="Q276" s="2">
        <v>8.8999999999999999E-3</v>
      </c>
      <c r="R276" s="5">
        <v>3</v>
      </c>
      <c r="S276">
        <f>Q276*(N276^R276)</f>
        <v>0.13906250000000001</v>
      </c>
      <c r="T276">
        <f t="shared" si="16"/>
        <v>0.6953125</v>
      </c>
    </row>
    <row r="277" spans="1:20" x14ac:dyDescent="0.2">
      <c r="A277">
        <v>2007</v>
      </c>
      <c r="B277">
        <v>16</v>
      </c>
      <c r="D277" t="s">
        <v>10</v>
      </c>
      <c r="E277" t="s">
        <v>11</v>
      </c>
      <c r="F277">
        <v>12</v>
      </c>
      <c r="G277" t="s">
        <v>125</v>
      </c>
      <c r="H277" t="s">
        <v>61</v>
      </c>
      <c r="I277" t="s">
        <v>177</v>
      </c>
      <c r="J277" t="s">
        <v>23</v>
      </c>
      <c r="K277" t="s">
        <v>118</v>
      </c>
      <c r="L277" t="s">
        <v>43</v>
      </c>
      <c r="M277">
        <v>1</v>
      </c>
      <c r="N277">
        <v>55</v>
      </c>
      <c r="P277">
        <f>N277/1.08175</f>
        <v>50.843540559278949</v>
      </c>
      <c r="Q277" s="3">
        <v>1.4500000000000001E-2</v>
      </c>
      <c r="R277" s="3">
        <v>3.0529999999999999</v>
      </c>
      <c r="S277">
        <f>Q277*(P277^R277)</f>
        <v>2346.9609073628703</v>
      </c>
      <c r="T277">
        <f t="shared" si="16"/>
        <v>2346.9609073628703</v>
      </c>
    </row>
    <row r="278" spans="1:20" x14ac:dyDescent="0.2">
      <c r="A278">
        <v>2007</v>
      </c>
      <c r="B278">
        <v>16</v>
      </c>
      <c r="D278" t="s">
        <v>10</v>
      </c>
      <c r="E278" t="s">
        <v>11</v>
      </c>
      <c r="F278">
        <v>12</v>
      </c>
      <c r="G278" t="s">
        <v>125</v>
      </c>
      <c r="H278" t="s">
        <v>61</v>
      </c>
      <c r="I278" t="s">
        <v>177</v>
      </c>
      <c r="J278" t="s">
        <v>44</v>
      </c>
      <c r="K278" t="s">
        <v>21</v>
      </c>
      <c r="L278" t="s">
        <v>22</v>
      </c>
      <c r="M278">
        <v>2</v>
      </c>
      <c r="N278">
        <v>35</v>
      </c>
      <c r="Q278" s="3">
        <v>1.14E-2</v>
      </c>
      <c r="R278" s="6">
        <v>3.1280000000000001</v>
      </c>
      <c r="S278">
        <f>Q278*(N278^R278)</f>
        <v>770.45928631241588</v>
      </c>
      <c r="T278">
        <f t="shared" si="16"/>
        <v>1540.9185726248318</v>
      </c>
    </row>
    <row r="279" spans="1:20" x14ac:dyDescent="0.2">
      <c r="A279">
        <v>2007</v>
      </c>
      <c r="B279">
        <v>16</v>
      </c>
      <c r="D279" t="s">
        <v>10</v>
      </c>
      <c r="E279" t="s">
        <v>11</v>
      </c>
      <c r="F279">
        <v>12</v>
      </c>
      <c r="G279" t="s">
        <v>125</v>
      </c>
      <c r="H279" t="s">
        <v>61</v>
      </c>
      <c r="I279" t="s">
        <v>177</v>
      </c>
      <c r="J279" t="s">
        <v>23</v>
      </c>
      <c r="K279" t="s">
        <v>118</v>
      </c>
      <c r="L279" t="s">
        <v>43</v>
      </c>
      <c r="M279">
        <v>1</v>
      </c>
      <c r="N279">
        <v>35</v>
      </c>
      <c r="P279">
        <f>N279/1.08175</f>
        <v>32.354980355904786</v>
      </c>
      <c r="Q279" s="3">
        <v>1.4500000000000001E-2</v>
      </c>
      <c r="R279" s="3">
        <v>3.0529999999999999</v>
      </c>
      <c r="S279">
        <f>Q279*(P279^R279)</f>
        <v>590.49782747127915</v>
      </c>
      <c r="T279">
        <f t="shared" si="16"/>
        <v>590.49782747127915</v>
      </c>
    </row>
    <row r="280" spans="1:20" x14ac:dyDescent="0.2">
      <c r="A280">
        <v>2007</v>
      </c>
      <c r="B280">
        <v>16</v>
      </c>
      <c r="D280" t="s">
        <v>10</v>
      </c>
      <c r="E280" t="s">
        <v>11</v>
      </c>
      <c r="F280">
        <v>12</v>
      </c>
      <c r="G280" t="s">
        <v>125</v>
      </c>
      <c r="H280" t="s">
        <v>61</v>
      </c>
      <c r="I280" t="s">
        <v>177</v>
      </c>
      <c r="J280" t="s">
        <v>16</v>
      </c>
      <c r="K280" t="s">
        <v>28</v>
      </c>
      <c r="L280" t="s">
        <v>29</v>
      </c>
      <c r="M280">
        <v>10</v>
      </c>
      <c r="N280">
        <v>25</v>
      </c>
      <c r="P280">
        <f>N280/1.14172</f>
        <v>21.89678730336685</v>
      </c>
      <c r="Q280">
        <v>5.7999999999999996E-3</v>
      </c>
      <c r="R280" s="4">
        <v>3.5539999999999998</v>
      </c>
      <c r="S280">
        <f>Q280*(P280^R280)</f>
        <v>336.62001464584171</v>
      </c>
      <c r="T280">
        <f t="shared" si="16"/>
        <v>3366.2001464584173</v>
      </c>
    </row>
    <row r="281" spans="1:20" x14ac:dyDescent="0.2">
      <c r="A281">
        <v>2007</v>
      </c>
      <c r="B281">
        <v>16</v>
      </c>
      <c r="D281" t="s">
        <v>10</v>
      </c>
      <c r="E281" t="s">
        <v>11</v>
      </c>
      <c r="F281">
        <v>12</v>
      </c>
      <c r="G281" t="s">
        <v>125</v>
      </c>
      <c r="H281" t="s">
        <v>61</v>
      </c>
      <c r="I281" t="s">
        <v>177</v>
      </c>
      <c r="J281" t="s">
        <v>44</v>
      </c>
      <c r="K281" t="s">
        <v>21</v>
      </c>
      <c r="L281" t="s">
        <v>22</v>
      </c>
      <c r="M281">
        <v>8</v>
      </c>
      <c r="N281">
        <v>25</v>
      </c>
      <c r="Q281" s="3">
        <v>1.14E-2</v>
      </c>
      <c r="R281" s="6">
        <v>3.1280000000000001</v>
      </c>
      <c r="S281">
        <f>Q281*(N281^R281)</f>
        <v>268.94359042953022</v>
      </c>
      <c r="T281">
        <f t="shared" si="16"/>
        <v>2151.5487234362417</v>
      </c>
    </row>
    <row r="282" spans="1:20" x14ac:dyDescent="0.2">
      <c r="A282">
        <v>2007</v>
      </c>
      <c r="B282">
        <v>16</v>
      </c>
      <c r="D282" t="s">
        <v>10</v>
      </c>
      <c r="E282" t="s">
        <v>11</v>
      </c>
      <c r="F282">
        <v>12</v>
      </c>
      <c r="G282" t="s">
        <v>125</v>
      </c>
      <c r="H282" t="s">
        <v>61</v>
      </c>
      <c r="I282" t="s">
        <v>177</v>
      </c>
      <c r="J282" t="s">
        <v>23</v>
      </c>
      <c r="K282" t="s">
        <v>118</v>
      </c>
      <c r="L282" t="s">
        <v>37</v>
      </c>
      <c r="M282">
        <v>1</v>
      </c>
      <c r="N282">
        <v>25</v>
      </c>
      <c r="Q282" s="3">
        <v>1.26E-2</v>
      </c>
      <c r="R282" s="3">
        <v>3.0672999999999999</v>
      </c>
      <c r="S282">
        <f>Q282*(N282^R282)</f>
        <v>244.49609871054292</v>
      </c>
      <c r="T282">
        <f t="shared" si="16"/>
        <v>244.49609871054292</v>
      </c>
    </row>
    <row r="283" spans="1:20" x14ac:dyDescent="0.2">
      <c r="A283">
        <v>2007</v>
      </c>
      <c r="B283">
        <v>16</v>
      </c>
      <c r="D283" t="s">
        <v>10</v>
      </c>
      <c r="E283" t="s">
        <v>11</v>
      </c>
      <c r="F283">
        <v>12</v>
      </c>
      <c r="G283" t="s">
        <v>125</v>
      </c>
      <c r="H283" t="s">
        <v>61</v>
      </c>
      <c r="I283" t="s">
        <v>177</v>
      </c>
      <c r="J283" t="s">
        <v>16</v>
      </c>
      <c r="K283" t="s">
        <v>17</v>
      </c>
      <c r="L283" t="s">
        <v>18</v>
      </c>
      <c r="M283">
        <v>1</v>
      </c>
      <c r="N283">
        <v>15</v>
      </c>
      <c r="Q283" s="3">
        <v>2.2700000000000001E-2</v>
      </c>
      <c r="R283" s="3">
        <v>3.12</v>
      </c>
      <c r="S283">
        <f>Q283*(N283^R283)</f>
        <v>106.03044532761471</v>
      </c>
      <c r="T283">
        <f t="shared" si="16"/>
        <v>106.03044532761471</v>
      </c>
    </row>
    <row r="284" spans="1:20" x14ac:dyDescent="0.2">
      <c r="A284">
        <v>2007</v>
      </c>
      <c r="B284">
        <v>16</v>
      </c>
      <c r="D284" t="s">
        <v>10</v>
      </c>
      <c r="E284" t="s">
        <v>11</v>
      </c>
      <c r="F284">
        <v>12</v>
      </c>
      <c r="G284" t="s">
        <v>125</v>
      </c>
      <c r="H284" t="s">
        <v>61</v>
      </c>
      <c r="I284" t="s">
        <v>177</v>
      </c>
      <c r="J284" t="s">
        <v>13</v>
      </c>
      <c r="K284" t="s">
        <v>17</v>
      </c>
      <c r="L284" t="s">
        <v>127</v>
      </c>
      <c r="M284">
        <v>2</v>
      </c>
      <c r="N284">
        <v>15</v>
      </c>
      <c r="Q284" s="3">
        <v>2.3900000000000001E-2</v>
      </c>
      <c r="R284" s="6">
        <v>3.0819999999999999</v>
      </c>
      <c r="S284">
        <f>Q284*(N284^R284)</f>
        <v>100.71894345437795</v>
      </c>
      <c r="T284">
        <f t="shared" si="16"/>
        <v>201.4378869087559</v>
      </c>
    </row>
    <row r="285" spans="1:20" x14ac:dyDescent="0.2">
      <c r="A285">
        <v>2007</v>
      </c>
      <c r="B285">
        <v>16</v>
      </c>
      <c r="D285" t="s">
        <v>10</v>
      </c>
      <c r="E285" t="s">
        <v>11</v>
      </c>
      <c r="F285">
        <v>12</v>
      </c>
      <c r="G285" t="s">
        <v>125</v>
      </c>
      <c r="H285" t="s">
        <v>61</v>
      </c>
      <c r="I285" t="s">
        <v>177</v>
      </c>
      <c r="J285" t="s">
        <v>26</v>
      </c>
      <c r="K285" t="s">
        <v>31</v>
      </c>
      <c r="L285" t="s">
        <v>54</v>
      </c>
      <c r="M285">
        <v>4</v>
      </c>
      <c r="N285">
        <v>15</v>
      </c>
      <c r="P285">
        <f>N285*0.812715</f>
        <v>12.190724999999999</v>
      </c>
      <c r="Q285" s="2">
        <v>0.111</v>
      </c>
      <c r="R285" s="5">
        <v>2.72</v>
      </c>
      <c r="S285">
        <f>Q285*(P285^R285)</f>
        <v>99.844308303194822</v>
      </c>
      <c r="T285">
        <f t="shared" si="16"/>
        <v>399.37723321277929</v>
      </c>
    </row>
    <row r="286" spans="1:20" x14ac:dyDescent="0.2">
      <c r="A286">
        <v>2007</v>
      </c>
      <c r="B286">
        <v>16</v>
      </c>
      <c r="D286" t="s">
        <v>10</v>
      </c>
      <c r="E286" t="s">
        <v>11</v>
      </c>
      <c r="F286">
        <v>12</v>
      </c>
      <c r="G286" t="s">
        <v>125</v>
      </c>
      <c r="H286" t="s">
        <v>61</v>
      </c>
      <c r="I286" t="s">
        <v>177</v>
      </c>
      <c r="J286" t="s">
        <v>44</v>
      </c>
      <c r="K286" t="s">
        <v>21</v>
      </c>
      <c r="L286" t="s">
        <v>22</v>
      </c>
      <c r="M286">
        <v>7</v>
      </c>
      <c r="N286">
        <v>15</v>
      </c>
      <c r="Q286" s="3">
        <v>1.14E-2</v>
      </c>
      <c r="R286" s="6">
        <v>3.1280000000000001</v>
      </c>
      <c r="S286">
        <f t="shared" ref="S286:S295" si="17">Q286*(N286^R286)</f>
        <v>54.414959423729201</v>
      </c>
      <c r="T286">
        <f t="shared" si="16"/>
        <v>380.90471596610439</v>
      </c>
    </row>
    <row r="287" spans="1:20" x14ac:dyDescent="0.2">
      <c r="A287">
        <v>2007</v>
      </c>
      <c r="B287">
        <v>16</v>
      </c>
      <c r="D287" t="s">
        <v>10</v>
      </c>
      <c r="E287" t="s">
        <v>11</v>
      </c>
      <c r="F287">
        <v>12</v>
      </c>
      <c r="G287" t="s">
        <v>125</v>
      </c>
      <c r="H287" t="s">
        <v>61</v>
      </c>
      <c r="I287" t="s">
        <v>177</v>
      </c>
      <c r="J287" t="s">
        <v>26</v>
      </c>
      <c r="K287" t="s">
        <v>17</v>
      </c>
      <c r="L287" t="s">
        <v>121</v>
      </c>
      <c r="M287">
        <v>8</v>
      </c>
      <c r="N287">
        <v>7.5</v>
      </c>
      <c r="Q287" s="3">
        <v>2.0199999999999999E-2</v>
      </c>
      <c r="R287" s="3">
        <v>2.9594999999999998</v>
      </c>
      <c r="S287">
        <f t="shared" si="17"/>
        <v>7.8540774295436098</v>
      </c>
      <c r="T287">
        <f t="shared" si="16"/>
        <v>62.832619436348878</v>
      </c>
    </row>
    <row r="288" spans="1:20" x14ac:dyDescent="0.2">
      <c r="A288">
        <v>2007</v>
      </c>
      <c r="B288">
        <v>16</v>
      </c>
      <c r="D288" t="s">
        <v>10</v>
      </c>
      <c r="E288" t="s">
        <v>11</v>
      </c>
      <c r="F288">
        <v>12</v>
      </c>
      <c r="G288" t="s">
        <v>125</v>
      </c>
      <c r="H288" t="s">
        <v>61</v>
      </c>
      <c r="I288" t="s">
        <v>177</v>
      </c>
      <c r="J288" t="s">
        <v>16</v>
      </c>
      <c r="K288" t="s">
        <v>17</v>
      </c>
      <c r="L288" t="s">
        <v>18</v>
      </c>
      <c r="M288">
        <v>3</v>
      </c>
      <c r="N288">
        <v>7.5</v>
      </c>
      <c r="Q288" s="3">
        <v>2.46E-2</v>
      </c>
      <c r="R288" s="3">
        <v>2.85</v>
      </c>
      <c r="S288">
        <f t="shared" si="17"/>
        <v>7.671136449313793</v>
      </c>
      <c r="T288">
        <f t="shared" si="16"/>
        <v>23.01340934794138</v>
      </c>
    </row>
    <row r="289" spans="1:20" x14ac:dyDescent="0.2">
      <c r="A289">
        <v>2007</v>
      </c>
      <c r="B289">
        <v>16</v>
      </c>
      <c r="D289" t="s">
        <v>10</v>
      </c>
      <c r="E289" t="s">
        <v>11</v>
      </c>
      <c r="F289">
        <v>12</v>
      </c>
      <c r="G289" t="s">
        <v>125</v>
      </c>
      <c r="H289" t="s">
        <v>61</v>
      </c>
      <c r="I289" t="s">
        <v>177</v>
      </c>
      <c r="J289" t="s">
        <v>13</v>
      </c>
      <c r="K289" t="s">
        <v>17</v>
      </c>
      <c r="L289" t="s">
        <v>19</v>
      </c>
      <c r="M289">
        <v>3</v>
      </c>
      <c r="N289">
        <v>7.5</v>
      </c>
      <c r="Q289" s="3">
        <v>1.9300000000000001E-2</v>
      </c>
      <c r="R289" s="3">
        <v>2.96</v>
      </c>
      <c r="S289">
        <f t="shared" si="17"/>
        <v>7.5117071566069322</v>
      </c>
      <c r="T289">
        <f t="shared" si="16"/>
        <v>22.535121469820798</v>
      </c>
    </row>
    <row r="290" spans="1:20" x14ac:dyDescent="0.2">
      <c r="A290">
        <v>2007</v>
      </c>
      <c r="B290">
        <v>16</v>
      </c>
      <c r="D290" t="s">
        <v>10</v>
      </c>
      <c r="E290" t="s">
        <v>11</v>
      </c>
      <c r="F290">
        <v>12</v>
      </c>
      <c r="G290" t="s">
        <v>125</v>
      </c>
      <c r="H290" t="s">
        <v>61</v>
      </c>
      <c r="I290" t="s">
        <v>177</v>
      </c>
      <c r="J290" t="s">
        <v>26</v>
      </c>
      <c r="K290" t="s">
        <v>118</v>
      </c>
      <c r="L290" t="s">
        <v>27</v>
      </c>
      <c r="M290">
        <v>1</v>
      </c>
      <c r="N290">
        <v>7.5</v>
      </c>
      <c r="O290" t="s">
        <v>46</v>
      </c>
      <c r="Q290" s="3">
        <v>1.5900000000000001E-2</v>
      </c>
      <c r="R290" s="3">
        <v>2.9718</v>
      </c>
      <c r="S290">
        <f t="shared" si="17"/>
        <v>6.3372988368370082</v>
      </c>
      <c r="T290">
        <f t="shared" si="16"/>
        <v>6.3372988368370082</v>
      </c>
    </row>
    <row r="291" spans="1:20" x14ac:dyDescent="0.2">
      <c r="A291">
        <v>2007</v>
      </c>
      <c r="B291">
        <v>16</v>
      </c>
      <c r="D291" t="s">
        <v>10</v>
      </c>
      <c r="E291" t="s">
        <v>11</v>
      </c>
      <c r="F291">
        <v>12</v>
      </c>
      <c r="G291" t="s">
        <v>125</v>
      </c>
      <c r="H291" t="s">
        <v>61</v>
      </c>
      <c r="I291" t="s">
        <v>177</v>
      </c>
      <c r="J291" t="s">
        <v>13</v>
      </c>
      <c r="K291" t="s">
        <v>17</v>
      </c>
      <c r="L291" t="s">
        <v>19</v>
      </c>
      <c r="M291">
        <v>2</v>
      </c>
      <c r="N291">
        <v>2.5</v>
      </c>
      <c r="Q291" s="3">
        <v>1.9300000000000001E-2</v>
      </c>
      <c r="R291" s="3">
        <v>2.96</v>
      </c>
      <c r="S291">
        <f t="shared" si="17"/>
        <v>0.29070984172599634</v>
      </c>
      <c r="T291">
        <f t="shared" si="16"/>
        <v>0.58141968345199269</v>
      </c>
    </row>
    <row r="292" spans="1:20" x14ac:dyDescent="0.2">
      <c r="A292">
        <v>2007</v>
      </c>
      <c r="B292">
        <v>16</v>
      </c>
      <c r="D292" t="s">
        <v>10</v>
      </c>
      <c r="E292" t="s">
        <v>11</v>
      </c>
      <c r="F292">
        <v>12</v>
      </c>
      <c r="G292" t="s">
        <v>125</v>
      </c>
      <c r="H292" t="s">
        <v>61</v>
      </c>
      <c r="I292" t="s">
        <v>177</v>
      </c>
      <c r="J292" t="s">
        <v>13</v>
      </c>
      <c r="K292" t="s">
        <v>194</v>
      </c>
      <c r="L292" t="s">
        <v>35</v>
      </c>
      <c r="M292">
        <v>2</v>
      </c>
      <c r="N292">
        <v>2.5</v>
      </c>
      <c r="Q292">
        <v>3.2399999999999998E-2</v>
      </c>
      <c r="R292" s="37">
        <v>2.379</v>
      </c>
      <c r="S292">
        <f t="shared" si="17"/>
        <v>0.2865789524483992</v>
      </c>
      <c r="T292">
        <f t="shared" si="16"/>
        <v>0.57315790489679841</v>
      </c>
    </row>
    <row r="293" spans="1:20" x14ac:dyDescent="0.2">
      <c r="A293">
        <v>2007</v>
      </c>
      <c r="B293">
        <v>16</v>
      </c>
      <c r="D293" t="s">
        <v>10</v>
      </c>
      <c r="E293" t="s">
        <v>11</v>
      </c>
      <c r="F293">
        <v>12</v>
      </c>
      <c r="G293" t="s">
        <v>125</v>
      </c>
      <c r="H293" t="s">
        <v>61</v>
      </c>
      <c r="I293" t="s">
        <v>177</v>
      </c>
      <c r="J293" t="s">
        <v>26</v>
      </c>
      <c r="K293" t="s">
        <v>118</v>
      </c>
      <c r="L293" t="s">
        <v>27</v>
      </c>
      <c r="M293">
        <v>4</v>
      </c>
      <c r="N293">
        <v>2.5</v>
      </c>
      <c r="Q293" s="3">
        <v>1.5900000000000001E-2</v>
      </c>
      <c r="R293" s="3">
        <v>2.9718</v>
      </c>
      <c r="S293">
        <f t="shared" si="17"/>
        <v>0.24210025233267859</v>
      </c>
      <c r="T293">
        <f t="shared" si="16"/>
        <v>0.96840100933071438</v>
      </c>
    </row>
    <row r="294" spans="1:20" x14ac:dyDescent="0.2">
      <c r="A294">
        <v>2007</v>
      </c>
      <c r="B294">
        <v>16</v>
      </c>
      <c r="D294" t="s">
        <v>10</v>
      </c>
      <c r="E294" t="s">
        <v>11</v>
      </c>
      <c r="F294">
        <v>12</v>
      </c>
      <c r="G294" t="s">
        <v>125</v>
      </c>
      <c r="H294" t="s">
        <v>61</v>
      </c>
      <c r="I294" t="s">
        <v>177</v>
      </c>
      <c r="J294" t="s">
        <v>23</v>
      </c>
      <c r="K294" t="s">
        <v>33</v>
      </c>
      <c r="L294" t="s">
        <v>34</v>
      </c>
      <c r="M294">
        <v>14</v>
      </c>
      <c r="N294">
        <v>2.5</v>
      </c>
      <c r="Q294" s="2">
        <v>8.8999999999999999E-3</v>
      </c>
      <c r="R294" s="5">
        <v>3</v>
      </c>
      <c r="S294">
        <f t="shared" si="17"/>
        <v>0.13906250000000001</v>
      </c>
      <c r="T294">
        <f t="shared" si="16"/>
        <v>1.9468750000000001</v>
      </c>
    </row>
    <row r="295" spans="1:20" x14ac:dyDescent="0.2">
      <c r="A295">
        <v>2007</v>
      </c>
      <c r="B295">
        <v>17</v>
      </c>
      <c r="D295" t="s">
        <v>77</v>
      </c>
      <c r="E295" s="1">
        <v>0.375</v>
      </c>
      <c r="F295">
        <v>6</v>
      </c>
      <c r="G295" t="s">
        <v>136</v>
      </c>
      <c r="H295" t="s">
        <v>36</v>
      </c>
      <c r="I295" t="s">
        <v>177</v>
      </c>
      <c r="J295" t="s">
        <v>13</v>
      </c>
      <c r="K295" t="s">
        <v>51</v>
      </c>
      <c r="L295" t="s">
        <v>57</v>
      </c>
      <c r="M295">
        <v>1</v>
      </c>
      <c r="N295">
        <v>55</v>
      </c>
      <c r="O295" t="s">
        <v>46</v>
      </c>
      <c r="Q295" s="3">
        <v>1.6199999999999999E-2</v>
      </c>
      <c r="R295" s="3">
        <v>3.0251999999999999</v>
      </c>
      <c r="S295">
        <f t="shared" si="17"/>
        <v>2981.6744427047388</v>
      </c>
      <c r="T295">
        <f t="shared" si="16"/>
        <v>2981.6744427047388</v>
      </c>
    </row>
    <row r="296" spans="1:20" x14ac:dyDescent="0.2">
      <c r="A296">
        <v>2007</v>
      </c>
      <c r="B296">
        <v>17</v>
      </c>
      <c r="D296" t="s">
        <v>77</v>
      </c>
      <c r="E296" s="1">
        <v>0.375</v>
      </c>
      <c r="F296">
        <v>6</v>
      </c>
      <c r="G296" t="s">
        <v>136</v>
      </c>
      <c r="H296" t="s">
        <v>36</v>
      </c>
      <c r="I296" t="s">
        <v>177</v>
      </c>
      <c r="J296" t="s">
        <v>20</v>
      </c>
      <c r="K296" t="s">
        <v>68</v>
      </c>
      <c r="L296" t="s">
        <v>69</v>
      </c>
      <c r="M296">
        <v>1</v>
      </c>
      <c r="N296">
        <v>55</v>
      </c>
      <c r="P296">
        <f>N296*0.863</f>
        <v>47.464999999999996</v>
      </c>
      <c r="Q296">
        <v>2.5100000000000001E-2</v>
      </c>
      <c r="R296">
        <v>2.84</v>
      </c>
      <c r="S296">
        <f>Q296*(P296^R296)</f>
        <v>1447.3528461427304</v>
      </c>
      <c r="T296">
        <f t="shared" si="16"/>
        <v>1447.3528461427304</v>
      </c>
    </row>
    <row r="297" spans="1:20" x14ac:dyDescent="0.2">
      <c r="A297">
        <v>2007</v>
      </c>
      <c r="B297">
        <v>17</v>
      </c>
      <c r="D297" t="s">
        <v>77</v>
      </c>
      <c r="E297" s="1">
        <v>0.375</v>
      </c>
      <c r="F297">
        <v>6</v>
      </c>
      <c r="G297" t="s">
        <v>136</v>
      </c>
      <c r="H297" t="s">
        <v>36</v>
      </c>
      <c r="I297" t="s">
        <v>177</v>
      </c>
      <c r="J297" t="s">
        <v>13</v>
      </c>
      <c r="K297" t="s">
        <v>14</v>
      </c>
      <c r="L297" t="s">
        <v>42</v>
      </c>
      <c r="M297">
        <v>1</v>
      </c>
      <c r="N297">
        <v>35</v>
      </c>
      <c r="Q297" s="3">
        <v>4.2200000000000001E-2</v>
      </c>
      <c r="R297" s="3">
        <v>2.835</v>
      </c>
      <c r="S297">
        <f>Q297*(N297^R297)</f>
        <v>1006.3414397267468</v>
      </c>
      <c r="T297">
        <f t="shared" si="16"/>
        <v>1006.3414397267468</v>
      </c>
    </row>
    <row r="298" spans="1:20" x14ac:dyDescent="0.2">
      <c r="A298">
        <v>2007</v>
      </c>
      <c r="B298">
        <v>17</v>
      </c>
      <c r="D298" t="s">
        <v>77</v>
      </c>
      <c r="E298" s="1">
        <v>0.375</v>
      </c>
      <c r="F298">
        <v>6</v>
      </c>
      <c r="G298" t="s">
        <v>136</v>
      </c>
      <c r="H298" t="s">
        <v>36</v>
      </c>
      <c r="I298" t="s">
        <v>177</v>
      </c>
      <c r="J298" t="s">
        <v>44</v>
      </c>
      <c r="K298" t="s">
        <v>21</v>
      </c>
      <c r="L298" t="s">
        <v>22</v>
      </c>
      <c r="M298">
        <v>2</v>
      </c>
      <c r="N298">
        <v>35</v>
      </c>
      <c r="Q298" s="3">
        <v>1.14E-2</v>
      </c>
      <c r="R298" s="6">
        <v>3.1280000000000001</v>
      </c>
      <c r="S298">
        <f>Q298*(N298^R298)</f>
        <v>770.45928631241588</v>
      </c>
      <c r="T298">
        <f t="shared" si="16"/>
        <v>1540.9185726248318</v>
      </c>
    </row>
    <row r="299" spans="1:20" x14ac:dyDescent="0.2">
      <c r="A299">
        <v>2007</v>
      </c>
      <c r="B299">
        <v>17</v>
      </c>
      <c r="D299" t="s">
        <v>77</v>
      </c>
      <c r="E299" s="1">
        <v>0.375</v>
      </c>
      <c r="F299">
        <v>6</v>
      </c>
      <c r="G299" t="s">
        <v>136</v>
      </c>
      <c r="H299" t="s">
        <v>36</v>
      </c>
      <c r="I299" t="s">
        <v>177</v>
      </c>
      <c r="J299" t="s">
        <v>13</v>
      </c>
      <c r="K299" t="s">
        <v>51</v>
      </c>
      <c r="L299" t="s">
        <v>52</v>
      </c>
      <c r="M299">
        <v>2</v>
      </c>
      <c r="N299">
        <v>35</v>
      </c>
      <c r="O299" t="s">
        <v>53</v>
      </c>
      <c r="Q299" s="3">
        <v>1.6199999999999999E-2</v>
      </c>
      <c r="R299" s="3">
        <v>3.0251999999999999</v>
      </c>
      <c r="S299">
        <f>Q299*(N299^R299)</f>
        <v>759.67819720000477</v>
      </c>
      <c r="T299">
        <f t="shared" si="16"/>
        <v>1519.3563944000095</v>
      </c>
    </row>
    <row r="300" spans="1:20" x14ac:dyDescent="0.2">
      <c r="A300">
        <v>2007</v>
      </c>
      <c r="B300">
        <v>17</v>
      </c>
      <c r="D300" t="s">
        <v>77</v>
      </c>
      <c r="E300" s="1">
        <v>0.375</v>
      </c>
      <c r="F300">
        <v>6</v>
      </c>
      <c r="G300" t="s">
        <v>136</v>
      </c>
      <c r="H300" t="s">
        <v>36</v>
      </c>
      <c r="I300" t="s">
        <v>177</v>
      </c>
      <c r="J300" t="s">
        <v>13</v>
      </c>
      <c r="K300" t="s">
        <v>47</v>
      </c>
      <c r="L300" t="s">
        <v>48</v>
      </c>
      <c r="M300">
        <v>7</v>
      </c>
      <c r="N300">
        <v>35</v>
      </c>
      <c r="P300">
        <f>N300/1.09917</f>
        <v>31.842208211650611</v>
      </c>
      <c r="Q300" s="2">
        <v>1.7399999999999999E-2</v>
      </c>
      <c r="R300" s="5">
        <v>3.08</v>
      </c>
      <c r="S300">
        <f>Q300*(P300^R300)</f>
        <v>740.96728909580781</v>
      </c>
      <c r="T300">
        <f t="shared" si="16"/>
        <v>5186.7710236706544</v>
      </c>
    </row>
    <row r="301" spans="1:20" x14ac:dyDescent="0.2">
      <c r="A301">
        <v>2007</v>
      </c>
      <c r="B301">
        <v>17</v>
      </c>
      <c r="D301" t="s">
        <v>77</v>
      </c>
      <c r="E301" s="1">
        <v>0.375</v>
      </c>
      <c r="F301">
        <v>6</v>
      </c>
      <c r="G301" t="s">
        <v>136</v>
      </c>
      <c r="H301" t="s">
        <v>36</v>
      </c>
      <c r="I301" t="s">
        <v>177</v>
      </c>
      <c r="J301" t="s">
        <v>26</v>
      </c>
      <c r="K301" t="s">
        <v>31</v>
      </c>
      <c r="L301" t="s">
        <v>54</v>
      </c>
      <c r="M301">
        <v>1</v>
      </c>
      <c r="N301">
        <v>25</v>
      </c>
      <c r="P301">
        <f>N301*0.812715</f>
        <v>20.317875000000001</v>
      </c>
      <c r="Q301" s="2">
        <v>0.111</v>
      </c>
      <c r="R301" s="5">
        <v>2.72</v>
      </c>
      <c r="S301">
        <f>Q301*(P301^R301)</f>
        <v>400.63779005068659</v>
      </c>
      <c r="T301">
        <f t="shared" si="16"/>
        <v>400.63779005068659</v>
      </c>
    </row>
    <row r="302" spans="1:20" x14ac:dyDescent="0.2">
      <c r="A302">
        <v>2007</v>
      </c>
      <c r="B302">
        <v>17</v>
      </c>
      <c r="D302" t="s">
        <v>77</v>
      </c>
      <c r="E302" s="1">
        <v>0.375</v>
      </c>
      <c r="F302">
        <v>6</v>
      </c>
      <c r="G302" t="s">
        <v>136</v>
      </c>
      <c r="H302" t="s">
        <v>36</v>
      </c>
      <c r="I302" t="s">
        <v>177</v>
      </c>
      <c r="J302" t="s">
        <v>13</v>
      </c>
      <c r="K302" t="s">
        <v>14</v>
      </c>
      <c r="L302" t="s">
        <v>42</v>
      </c>
      <c r="M302">
        <v>2</v>
      </c>
      <c r="N302">
        <v>25</v>
      </c>
      <c r="Q302" s="3">
        <v>4.2200000000000001E-2</v>
      </c>
      <c r="R302" s="3">
        <v>2.835</v>
      </c>
      <c r="S302">
        <f>Q302*(N302^R302)</f>
        <v>387.67908836882333</v>
      </c>
      <c r="T302">
        <f t="shared" si="16"/>
        <v>775.35817673764666</v>
      </c>
    </row>
    <row r="303" spans="1:20" x14ac:dyDescent="0.2">
      <c r="A303">
        <v>2007</v>
      </c>
      <c r="B303">
        <v>17</v>
      </c>
      <c r="D303" t="s">
        <v>77</v>
      </c>
      <c r="E303" s="1">
        <v>0.375</v>
      </c>
      <c r="F303">
        <v>6</v>
      </c>
      <c r="G303" t="s">
        <v>136</v>
      </c>
      <c r="H303" t="s">
        <v>36</v>
      </c>
      <c r="I303" t="s">
        <v>177</v>
      </c>
      <c r="J303" t="s">
        <v>16</v>
      </c>
      <c r="K303" t="s">
        <v>28</v>
      </c>
      <c r="L303" t="s">
        <v>29</v>
      </c>
      <c r="M303">
        <v>65</v>
      </c>
      <c r="N303">
        <v>25</v>
      </c>
      <c r="P303">
        <f>N303/1.14172</f>
        <v>21.89678730336685</v>
      </c>
      <c r="Q303">
        <v>5.7999999999999996E-3</v>
      </c>
      <c r="R303" s="4">
        <v>3.5539999999999998</v>
      </c>
      <c r="S303">
        <f>Q303*(P303^R303)</f>
        <v>336.62001464584171</v>
      </c>
      <c r="T303">
        <f t="shared" si="16"/>
        <v>21880.300951979712</v>
      </c>
    </row>
    <row r="304" spans="1:20" x14ac:dyDescent="0.2">
      <c r="A304">
        <v>2007</v>
      </c>
      <c r="B304">
        <v>17</v>
      </c>
      <c r="D304" t="s">
        <v>77</v>
      </c>
      <c r="E304" s="1">
        <v>0.375</v>
      </c>
      <c r="F304">
        <v>6</v>
      </c>
      <c r="G304" t="s">
        <v>136</v>
      </c>
      <c r="H304" t="s">
        <v>36</v>
      </c>
      <c r="I304" t="s">
        <v>177</v>
      </c>
      <c r="J304" t="s">
        <v>44</v>
      </c>
      <c r="K304" t="s">
        <v>21</v>
      </c>
      <c r="L304" t="s">
        <v>22</v>
      </c>
      <c r="M304">
        <v>3</v>
      </c>
      <c r="N304">
        <v>25</v>
      </c>
      <c r="Q304" s="3">
        <v>1.14E-2</v>
      </c>
      <c r="R304" s="6">
        <v>3.1280000000000001</v>
      </c>
      <c r="S304">
        <f t="shared" ref="S304:S317" si="18">Q304*(N304^R304)</f>
        <v>268.94359042953022</v>
      </c>
      <c r="T304">
        <f t="shared" si="16"/>
        <v>806.83077128859065</v>
      </c>
    </row>
    <row r="305" spans="1:20" x14ac:dyDescent="0.2">
      <c r="A305">
        <v>2007</v>
      </c>
      <c r="B305">
        <v>17</v>
      </c>
      <c r="D305" t="s">
        <v>77</v>
      </c>
      <c r="E305" s="1">
        <v>0.375</v>
      </c>
      <c r="F305">
        <v>6</v>
      </c>
      <c r="G305" t="s">
        <v>136</v>
      </c>
      <c r="H305" t="s">
        <v>36</v>
      </c>
      <c r="I305" t="s">
        <v>177</v>
      </c>
      <c r="J305" t="s">
        <v>23</v>
      </c>
      <c r="K305" t="s">
        <v>118</v>
      </c>
      <c r="L305" t="s">
        <v>30</v>
      </c>
      <c r="M305">
        <v>3</v>
      </c>
      <c r="N305">
        <v>15</v>
      </c>
      <c r="Q305" s="2">
        <v>9.2800000000000001E-3</v>
      </c>
      <c r="R305" s="5">
        <v>3.07</v>
      </c>
      <c r="S305">
        <f t="shared" si="18"/>
        <v>37.857169670187268</v>
      </c>
      <c r="T305">
        <f t="shared" si="16"/>
        <v>113.57150901056181</v>
      </c>
    </row>
    <row r="306" spans="1:20" x14ac:dyDescent="0.2">
      <c r="A306">
        <v>2007</v>
      </c>
      <c r="B306">
        <v>17</v>
      </c>
      <c r="D306" t="s">
        <v>77</v>
      </c>
      <c r="E306" s="1">
        <v>0.375</v>
      </c>
      <c r="F306">
        <v>6</v>
      </c>
      <c r="G306" t="s">
        <v>136</v>
      </c>
      <c r="H306" t="s">
        <v>36</v>
      </c>
      <c r="I306" t="s">
        <v>177</v>
      </c>
      <c r="J306" t="s">
        <v>26</v>
      </c>
      <c r="K306" t="s">
        <v>17</v>
      </c>
      <c r="L306" t="s">
        <v>121</v>
      </c>
      <c r="M306">
        <v>7</v>
      </c>
      <c r="N306">
        <v>7.5</v>
      </c>
      <c r="Q306" s="3">
        <v>2.0199999999999999E-2</v>
      </c>
      <c r="R306" s="3">
        <v>2.9594999999999998</v>
      </c>
      <c r="S306">
        <f t="shared" si="18"/>
        <v>7.8540774295436098</v>
      </c>
      <c r="T306">
        <f t="shared" si="16"/>
        <v>54.97854200680527</v>
      </c>
    </row>
    <row r="307" spans="1:20" x14ac:dyDescent="0.2">
      <c r="A307">
        <v>2007</v>
      </c>
      <c r="B307">
        <v>17</v>
      </c>
      <c r="D307" t="s">
        <v>77</v>
      </c>
      <c r="E307" s="1">
        <v>0.375</v>
      </c>
      <c r="F307">
        <v>6</v>
      </c>
      <c r="G307" t="s">
        <v>136</v>
      </c>
      <c r="H307" t="s">
        <v>36</v>
      </c>
      <c r="I307" t="s">
        <v>177</v>
      </c>
      <c r="J307" t="s">
        <v>13</v>
      </c>
      <c r="K307" t="s">
        <v>17</v>
      </c>
      <c r="L307" t="s">
        <v>19</v>
      </c>
      <c r="M307">
        <v>1</v>
      </c>
      <c r="N307">
        <v>7.5</v>
      </c>
      <c r="Q307" s="3">
        <v>1.9300000000000001E-2</v>
      </c>
      <c r="R307" s="3">
        <v>2.96</v>
      </c>
      <c r="S307">
        <f t="shared" si="18"/>
        <v>7.5117071566069322</v>
      </c>
      <c r="T307">
        <f t="shared" si="16"/>
        <v>7.5117071566069322</v>
      </c>
    </row>
    <row r="308" spans="1:20" x14ac:dyDescent="0.2">
      <c r="A308">
        <v>2007</v>
      </c>
      <c r="B308">
        <v>17</v>
      </c>
      <c r="D308" t="s">
        <v>77</v>
      </c>
      <c r="E308" s="1">
        <v>0.375</v>
      </c>
      <c r="F308">
        <v>6</v>
      </c>
      <c r="G308" t="s">
        <v>136</v>
      </c>
      <c r="H308" t="s">
        <v>36</v>
      </c>
      <c r="I308" t="s">
        <v>177</v>
      </c>
      <c r="J308" t="s">
        <v>26</v>
      </c>
      <c r="K308" t="s">
        <v>118</v>
      </c>
      <c r="L308" t="s">
        <v>27</v>
      </c>
      <c r="M308">
        <v>4</v>
      </c>
      <c r="N308">
        <v>7.5</v>
      </c>
      <c r="Q308" s="3">
        <v>1.5900000000000001E-2</v>
      </c>
      <c r="R308" s="3">
        <v>2.9718</v>
      </c>
      <c r="S308">
        <f t="shared" si="18"/>
        <v>6.3372988368370082</v>
      </c>
      <c r="T308">
        <f t="shared" si="16"/>
        <v>25.349195347348033</v>
      </c>
    </row>
    <row r="309" spans="1:20" x14ac:dyDescent="0.2">
      <c r="A309">
        <v>2007</v>
      </c>
      <c r="B309">
        <v>17</v>
      </c>
      <c r="D309" t="s">
        <v>77</v>
      </c>
      <c r="E309" s="1">
        <v>0.375</v>
      </c>
      <c r="F309">
        <v>6</v>
      </c>
      <c r="G309" t="s">
        <v>136</v>
      </c>
      <c r="H309" t="s">
        <v>36</v>
      </c>
      <c r="I309" t="s">
        <v>177</v>
      </c>
      <c r="J309" t="s">
        <v>13</v>
      </c>
      <c r="K309" t="s">
        <v>17</v>
      </c>
      <c r="L309" t="s">
        <v>19</v>
      </c>
      <c r="M309">
        <v>1</v>
      </c>
      <c r="N309">
        <v>2.5</v>
      </c>
      <c r="Q309" s="3">
        <v>1.9300000000000001E-2</v>
      </c>
      <c r="R309" s="3">
        <v>2.96</v>
      </c>
      <c r="S309">
        <f t="shared" si="18"/>
        <v>0.29070984172599634</v>
      </c>
      <c r="T309">
        <f t="shared" si="16"/>
        <v>0.29070984172599634</v>
      </c>
    </row>
    <row r="310" spans="1:20" x14ac:dyDescent="0.2">
      <c r="A310">
        <v>2007</v>
      </c>
      <c r="B310">
        <v>17</v>
      </c>
      <c r="D310" t="s">
        <v>77</v>
      </c>
      <c r="E310" s="1">
        <v>0.375</v>
      </c>
      <c r="F310">
        <v>6</v>
      </c>
      <c r="G310" t="s">
        <v>136</v>
      </c>
      <c r="H310" t="s">
        <v>36</v>
      </c>
      <c r="I310" t="s">
        <v>177</v>
      </c>
      <c r="J310" t="s">
        <v>13</v>
      </c>
      <c r="K310" t="s">
        <v>194</v>
      </c>
      <c r="L310" t="s">
        <v>35</v>
      </c>
      <c r="M310">
        <v>2</v>
      </c>
      <c r="N310">
        <v>2.5</v>
      </c>
      <c r="Q310">
        <v>3.2399999999999998E-2</v>
      </c>
      <c r="R310" s="37">
        <v>2.379</v>
      </c>
      <c r="S310">
        <f t="shared" si="18"/>
        <v>0.2865789524483992</v>
      </c>
      <c r="T310">
        <f t="shared" si="16"/>
        <v>0.57315790489679841</v>
      </c>
    </row>
    <row r="311" spans="1:20" x14ac:dyDescent="0.2">
      <c r="A311">
        <v>2007</v>
      </c>
      <c r="B311">
        <v>17</v>
      </c>
      <c r="D311" t="s">
        <v>77</v>
      </c>
      <c r="E311" s="1">
        <v>0.375</v>
      </c>
      <c r="F311">
        <v>6</v>
      </c>
      <c r="G311" t="s">
        <v>136</v>
      </c>
      <c r="H311" t="s">
        <v>36</v>
      </c>
      <c r="I311" t="s">
        <v>177</v>
      </c>
      <c r="J311" t="s">
        <v>26</v>
      </c>
      <c r="K311" t="s">
        <v>118</v>
      </c>
      <c r="L311" t="s">
        <v>27</v>
      </c>
      <c r="M311">
        <v>1</v>
      </c>
      <c r="N311">
        <v>2.5</v>
      </c>
      <c r="Q311" s="3">
        <v>1.5900000000000001E-2</v>
      </c>
      <c r="R311" s="3">
        <v>2.9718</v>
      </c>
      <c r="S311">
        <f t="shared" si="18"/>
        <v>0.24210025233267859</v>
      </c>
      <c r="T311">
        <f t="shared" si="16"/>
        <v>0.24210025233267859</v>
      </c>
    </row>
    <row r="312" spans="1:20" x14ac:dyDescent="0.2">
      <c r="A312">
        <v>2007</v>
      </c>
      <c r="B312">
        <v>17</v>
      </c>
      <c r="D312" t="s">
        <v>77</v>
      </c>
      <c r="E312" s="1">
        <v>0.375</v>
      </c>
      <c r="F312">
        <v>6</v>
      </c>
      <c r="G312" t="s">
        <v>136</v>
      </c>
      <c r="H312" t="s">
        <v>36</v>
      </c>
      <c r="I312" t="s">
        <v>177</v>
      </c>
      <c r="J312" t="s">
        <v>23</v>
      </c>
      <c r="K312" t="s">
        <v>33</v>
      </c>
      <c r="L312" t="s">
        <v>34</v>
      </c>
      <c r="M312">
        <v>5</v>
      </c>
      <c r="N312">
        <v>2.5</v>
      </c>
      <c r="Q312" s="2">
        <v>8.8999999999999999E-3</v>
      </c>
      <c r="R312" s="5">
        <v>3</v>
      </c>
      <c r="S312">
        <f t="shared" si="18"/>
        <v>0.13906250000000001</v>
      </c>
      <c r="T312">
        <f t="shared" si="16"/>
        <v>0.6953125</v>
      </c>
    </row>
    <row r="313" spans="1:20" x14ac:dyDescent="0.2">
      <c r="A313">
        <v>2007</v>
      </c>
      <c r="B313">
        <v>18</v>
      </c>
      <c r="D313" t="s">
        <v>77</v>
      </c>
      <c r="E313" s="1">
        <v>0.375</v>
      </c>
      <c r="F313">
        <v>6</v>
      </c>
      <c r="G313" t="s">
        <v>136</v>
      </c>
      <c r="H313" t="s">
        <v>36</v>
      </c>
      <c r="I313" t="s">
        <v>177</v>
      </c>
      <c r="J313" t="s">
        <v>13</v>
      </c>
      <c r="K313" t="s">
        <v>51</v>
      </c>
      <c r="L313" t="s">
        <v>57</v>
      </c>
      <c r="M313">
        <v>2</v>
      </c>
      <c r="N313">
        <v>55</v>
      </c>
      <c r="O313" t="s">
        <v>46</v>
      </c>
      <c r="Q313" s="3">
        <v>1.6199999999999999E-2</v>
      </c>
      <c r="R313" s="3">
        <v>3.0251999999999999</v>
      </c>
      <c r="S313">
        <f t="shared" si="18"/>
        <v>2981.6744427047388</v>
      </c>
      <c r="T313">
        <f t="shared" si="16"/>
        <v>5963.3488854094776</v>
      </c>
    </row>
    <row r="314" spans="1:20" x14ac:dyDescent="0.2">
      <c r="A314">
        <v>2007</v>
      </c>
      <c r="B314">
        <v>18</v>
      </c>
      <c r="D314" t="s">
        <v>77</v>
      </c>
      <c r="E314" s="1">
        <v>0.375</v>
      </c>
      <c r="F314">
        <v>6</v>
      </c>
      <c r="G314" t="s">
        <v>136</v>
      </c>
      <c r="H314" t="s">
        <v>36</v>
      </c>
      <c r="I314" t="s">
        <v>177</v>
      </c>
      <c r="J314" t="s">
        <v>44</v>
      </c>
      <c r="K314" t="s">
        <v>74</v>
      </c>
      <c r="L314" t="s">
        <v>75</v>
      </c>
      <c r="M314">
        <v>1</v>
      </c>
      <c r="N314">
        <v>100</v>
      </c>
      <c r="Q314" s="3">
        <v>1E-3</v>
      </c>
      <c r="R314" s="3">
        <v>3.07</v>
      </c>
      <c r="S314">
        <f t="shared" si="18"/>
        <v>1380.384264602885</v>
      </c>
      <c r="T314">
        <f t="shared" si="16"/>
        <v>1380.384264602885</v>
      </c>
    </row>
    <row r="315" spans="1:20" x14ac:dyDescent="0.2">
      <c r="A315">
        <v>2007</v>
      </c>
      <c r="B315">
        <v>18</v>
      </c>
      <c r="D315" t="s">
        <v>77</v>
      </c>
      <c r="E315" s="1">
        <v>0.375</v>
      </c>
      <c r="F315">
        <v>6</v>
      </c>
      <c r="G315" t="s">
        <v>136</v>
      </c>
      <c r="H315" t="s">
        <v>36</v>
      </c>
      <c r="I315" t="s">
        <v>177</v>
      </c>
      <c r="J315" t="s">
        <v>13</v>
      </c>
      <c r="K315" t="s">
        <v>51</v>
      </c>
      <c r="L315" t="s">
        <v>57</v>
      </c>
      <c r="M315">
        <v>4</v>
      </c>
      <c r="N315">
        <v>40</v>
      </c>
      <c r="O315" t="s">
        <v>53</v>
      </c>
      <c r="Q315" s="3">
        <v>1.6199999999999999E-2</v>
      </c>
      <c r="R315" s="3">
        <v>3.0251999999999999</v>
      </c>
      <c r="S315">
        <f t="shared" si="18"/>
        <v>1137.8025435833395</v>
      </c>
      <c r="T315">
        <f t="shared" si="16"/>
        <v>4551.2101743333578</v>
      </c>
    </row>
    <row r="316" spans="1:20" x14ac:dyDescent="0.2">
      <c r="A316">
        <v>2007</v>
      </c>
      <c r="B316">
        <v>18</v>
      </c>
      <c r="D316" t="s">
        <v>77</v>
      </c>
      <c r="E316" s="1">
        <v>0.375</v>
      </c>
      <c r="F316">
        <v>6</v>
      </c>
      <c r="G316" t="s">
        <v>136</v>
      </c>
      <c r="H316" t="s">
        <v>36</v>
      </c>
      <c r="I316" t="s">
        <v>177</v>
      </c>
      <c r="J316" t="s">
        <v>13</v>
      </c>
      <c r="K316" t="s">
        <v>14</v>
      </c>
      <c r="L316" t="s">
        <v>42</v>
      </c>
      <c r="M316">
        <v>1</v>
      </c>
      <c r="N316">
        <v>35</v>
      </c>
      <c r="Q316" s="3">
        <v>4.2200000000000001E-2</v>
      </c>
      <c r="R316" s="3">
        <v>2.835</v>
      </c>
      <c r="S316">
        <f t="shared" si="18"/>
        <v>1006.3414397267468</v>
      </c>
      <c r="T316">
        <f t="shared" si="16"/>
        <v>1006.3414397267468</v>
      </c>
    </row>
    <row r="317" spans="1:20" x14ac:dyDescent="0.2">
      <c r="A317">
        <v>2007</v>
      </c>
      <c r="B317">
        <v>18</v>
      </c>
      <c r="D317" t="s">
        <v>77</v>
      </c>
      <c r="E317" s="1">
        <v>0.375</v>
      </c>
      <c r="F317">
        <v>6</v>
      </c>
      <c r="G317" t="s">
        <v>136</v>
      </c>
      <c r="H317" t="s">
        <v>36</v>
      </c>
      <c r="I317" t="s">
        <v>177</v>
      </c>
      <c r="J317" t="s">
        <v>44</v>
      </c>
      <c r="K317" t="s">
        <v>21</v>
      </c>
      <c r="L317" t="s">
        <v>22</v>
      </c>
      <c r="M317">
        <v>8</v>
      </c>
      <c r="N317">
        <v>35</v>
      </c>
      <c r="Q317" s="3">
        <v>1.14E-2</v>
      </c>
      <c r="R317" s="6">
        <v>3.1280000000000001</v>
      </c>
      <c r="S317">
        <f t="shared" si="18"/>
        <v>770.45928631241588</v>
      </c>
      <c r="T317">
        <f t="shared" si="16"/>
        <v>6163.6742904993271</v>
      </c>
    </row>
    <row r="318" spans="1:20" x14ac:dyDescent="0.2">
      <c r="A318">
        <v>2007</v>
      </c>
      <c r="B318">
        <v>18</v>
      </c>
      <c r="D318" t="s">
        <v>77</v>
      </c>
      <c r="E318" s="1">
        <v>0.375</v>
      </c>
      <c r="F318">
        <v>6</v>
      </c>
      <c r="G318" t="s">
        <v>136</v>
      </c>
      <c r="H318" t="s">
        <v>36</v>
      </c>
      <c r="I318" t="s">
        <v>177</v>
      </c>
      <c r="J318" t="s">
        <v>13</v>
      </c>
      <c r="K318" t="s">
        <v>47</v>
      </c>
      <c r="L318" t="s">
        <v>48</v>
      </c>
      <c r="M318">
        <v>10</v>
      </c>
      <c r="N318">
        <v>35</v>
      </c>
      <c r="P318">
        <f>N318/1.09917</f>
        <v>31.842208211650611</v>
      </c>
      <c r="Q318" s="2">
        <v>1.7399999999999999E-2</v>
      </c>
      <c r="R318" s="5">
        <v>3.08</v>
      </c>
      <c r="S318">
        <f>Q318*(P318^R318)</f>
        <v>740.96728909580781</v>
      </c>
      <c r="T318">
        <f t="shared" si="16"/>
        <v>7409.6728909580779</v>
      </c>
    </row>
    <row r="319" spans="1:20" x14ac:dyDescent="0.2">
      <c r="A319">
        <v>2007</v>
      </c>
      <c r="B319">
        <v>18</v>
      </c>
      <c r="D319" t="s">
        <v>77</v>
      </c>
      <c r="E319" s="1">
        <v>0.375</v>
      </c>
      <c r="F319">
        <v>6</v>
      </c>
      <c r="G319" t="s">
        <v>136</v>
      </c>
      <c r="H319" t="s">
        <v>36</v>
      </c>
      <c r="I319" t="s">
        <v>177</v>
      </c>
      <c r="J319" t="s">
        <v>23</v>
      </c>
      <c r="K319" t="s">
        <v>118</v>
      </c>
      <c r="L319" t="s">
        <v>43</v>
      </c>
      <c r="M319">
        <v>1</v>
      </c>
      <c r="N319">
        <v>35</v>
      </c>
      <c r="P319">
        <f>N319/1.08175</f>
        <v>32.354980355904786</v>
      </c>
      <c r="Q319" s="3">
        <v>1.4500000000000001E-2</v>
      </c>
      <c r="R319" s="3">
        <v>3.0529999999999999</v>
      </c>
      <c r="S319">
        <f>Q319*(P319^R319)</f>
        <v>590.49782747127915</v>
      </c>
      <c r="T319">
        <f t="shared" si="16"/>
        <v>590.49782747127915</v>
      </c>
    </row>
    <row r="320" spans="1:20" x14ac:dyDescent="0.2">
      <c r="A320">
        <v>2007</v>
      </c>
      <c r="B320">
        <v>18</v>
      </c>
      <c r="D320" t="s">
        <v>77</v>
      </c>
      <c r="E320" s="1">
        <v>0.375</v>
      </c>
      <c r="F320">
        <v>6</v>
      </c>
      <c r="G320" t="s">
        <v>136</v>
      </c>
      <c r="H320" t="s">
        <v>36</v>
      </c>
      <c r="I320" t="s">
        <v>177</v>
      </c>
      <c r="J320" t="s">
        <v>16</v>
      </c>
      <c r="K320" t="s">
        <v>28</v>
      </c>
      <c r="L320" t="s">
        <v>29</v>
      </c>
      <c r="M320">
        <v>45</v>
      </c>
      <c r="N320">
        <v>25</v>
      </c>
      <c r="P320">
        <f>N320/1.14172</f>
        <v>21.89678730336685</v>
      </c>
      <c r="Q320">
        <v>5.7999999999999996E-3</v>
      </c>
      <c r="R320" s="4">
        <v>3.5539999999999998</v>
      </c>
      <c r="S320">
        <f>Q320*(P320^R320)</f>
        <v>336.62001464584171</v>
      </c>
      <c r="T320">
        <f t="shared" si="16"/>
        <v>15147.900659062876</v>
      </c>
    </row>
    <row r="321" spans="1:20" x14ac:dyDescent="0.2">
      <c r="A321">
        <v>2007</v>
      </c>
      <c r="B321">
        <v>18</v>
      </c>
      <c r="D321" t="s">
        <v>77</v>
      </c>
      <c r="E321" s="1">
        <v>0.375</v>
      </c>
      <c r="F321">
        <v>6</v>
      </c>
      <c r="G321" t="s">
        <v>136</v>
      </c>
      <c r="H321" t="s">
        <v>36</v>
      </c>
      <c r="I321" t="s">
        <v>177</v>
      </c>
      <c r="J321" t="s">
        <v>44</v>
      </c>
      <c r="K321" t="s">
        <v>21</v>
      </c>
      <c r="L321" t="s">
        <v>22</v>
      </c>
      <c r="M321">
        <v>4</v>
      </c>
      <c r="N321">
        <v>25</v>
      </c>
      <c r="Q321" s="3">
        <v>1.14E-2</v>
      </c>
      <c r="R321" s="6">
        <v>3.1280000000000001</v>
      </c>
      <c r="S321">
        <f>Q321*(N321^R321)</f>
        <v>268.94359042953022</v>
      </c>
      <c r="T321">
        <f t="shared" si="16"/>
        <v>1075.7743617181209</v>
      </c>
    </row>
    <row r="322" spans="1:20" x14ac:dyDescent="0.2">
      <c r="A322">
        <v>2007</v>
      </c>
      <c r="B322">
        <v>18</v>
      </c>
      <c r="D322" t="s">
        <v>77</v>
      </c>
      <c r="E322" s="1">
        <v>0.375</v>
      </c>
      <c r="F322">
        <v>6</v>
      </c>
      <c r="G322" t="s">
        <v>136</v>
      </c>
      <c r="H322" t="s">
        <v>36</v>
      </c>
      <c r="I322" t="s">
        <v>177</v>
      </c>
      <c r="J322" t="s">
        <v>23</v>
      </c>
      <c r="K322" t="s">
        <v>118</v>
      </c>
      <c r="L322" t="s">
        <v>37</v>
      </c>
      <c r="M322">
        <v>1</v>
      </c>
      <c r="N322">
        <v>25</v>
      </c>
      <c r="Q322" s="3">
        <v>1.26E-2</v>
      </c>
      <c r="R322" s="3">
        <v>3.0672999999999999</v>
      </c>
      <c r="S322">
        <f>Q322*(N322^R322)</f>
        <v>244.49609871054292</v>
      </c>
      <c r="T322">
        <f t="shared" ref="T322:T385" si="19">M322*S322</f>
        <v>244.49609871054292</v>
      </c>
    </row>
    <row r="323" spans="1:20" x14ac:dyDescent="0.2">
      <c r="A323">
        <v>2007</v>
      </c>
      <c r="B323">
        <v>18</v>
      </c>
      <c r="D323" t="s">
        <v>77</v>
      </c>
      <c r="E323" s="1">
        <v>0.375</v>
      </c>
      <c r="F323">
        <v>6</v>
      </c>
      <c r="G323" t="s">
        <v>136</v>
      </c>
      <c r="H323" t="s">
        <v>36</v>
      </c>
      <c r="I323" t="s">
        <v>177</v>
      </c>
      <c r="J323" t="s">
        <v>23</v>
      </c>
      <c r="K323" t="s">
        <v>70</v>
      </c>
      <c r="L323" t="s">
        <v>71</v>
      </c>
      <c r="M323">
        <v>1</v>
      </c>
      <c r="N323">
        <v>25</v>
      </c>
      <c r="P323">
        <f>N323*0.84141</f>
        <v>21.035250000000001</v>
      </c>
      <c r="Q323">
        <v>1.8800000000000001E-2</v>
      </c>
      <c r="R323">
        <v>3</v>
      </c>
      <c r="S323">
        <f>Q323*(P323^R323)</f>
        <v>174.98502461447123</v>
      </c>
      <c r="T323">
        <f t="shared" si="19"/>
        <v>174.98502461447123</v>
      </c>
    </row>
    <row r="324" spans="1:20" x14ac:dyDescent="0.2">
      <c r="A324">
        <v>2007</v>
      </c>
      <c r="B324">
        <v>18</v>
      </c>
      <c r="D324" t="s">
        <v>77</v>
      </c>
      <c r="E324" s="1">
        <v>0.375</v>
      </c>
      <c r="F324">
        <v>6</v>
      </c>
      <c r="G324" t="s">
        <v>136</v>
      </c>
      <c r="H324" t="s">
        <v>36</v>
      </c>
      <c r="I324" t="s">
        <v>177</v>
      </c>
      <c r="J324" t="s">
        <v>13</v>
      </c>
      <c r="K324" t="s">
        <v>17</v>
      </c>
      <c r="L324" t="s">
        <v>127</v>
      </c>
      <c r="M324">
        <v>3</v>
      </c>
      <c r="N324">
        <v>15</v>
      </c>
      <c r="Q324" s="3">
        <v>2.3900000000000001E-2</v>
      </c>
      <c r="R324" s="6">
        <v>3.0819999999999999</v>
      </c>
      <c r="S324">
        <f t="shared" ref="S324:S339" si="20">Q324*(N324^R324)</f>
        <v>100.71894345437795</v>
      </c>
      <c r="T324">
        <f t="shared" si="19"/>
        <v>302.15683036313385</v>
      </c>
    </row>
    <row r="325" spans="1:20" x14ac:dyDescent="0.2">
      <c r="A325">
        <v>2007</v>
      </c>
      <c r="B325">
        <v>18</v>
      </c>
      <c r="D325" t="s">
        <v>77</v>
      </c>
      <c r="E325" s="1">
        <v>0.375</v>
      </c>
      <c r="F325">
        <v>6</v>
      </c>
      <c r="G325" t="s">
        <v>136</v>
      </c>
      <c r="H325" t="s">
        <v>36</v>
      </c>
      <c r="I325" t="s">
        <v>177</v>
      </c>
      <c r="J325" t="s">
        <v>23</v>
      </c>
      <c r="K325" t="s">
        <v>118</v>
      </c>
      <c r="L325" t="s">
        <v>37</v>
      </c>
      <c r="M325">
        <v>2</v>
      </c>
      <c r="N325">
        <v>15</v>
      </c>
      <c r="Q325" s="3">
        <v>1.26E-2</v>
      </c>
      <c r="R325" s="3">
        <v>3.0672999999999999</v>
      </c>
      <c r="S325">
        <f t="shared" si="20"/>
        <v>51.026439339633377</v>
      </c>
      <c r="T325">
        <f t="shared" si="19"/>
        <v>102.05287867926675</v>
      </c>
    </row>
    <row r="326" spans="1:20" x14ac:dyDescent="0.2">
      <c r="A326">
        <v>2007</v>
      </c>
      <c r="B326">
        <v>18</v>
      </c>
      <c r="D326" t="s">
        <v>77</v>
      </c>
      <c r="E326" s="1">
        <v>0.375</v>
      </c>
      <c r="F326">
        <v>6</v>
      </c>
      <c r="G326" t="s">
        <v>136</v>
      </c>
      <c r="H326" t="s">
        <v>36</v>
      </c>
      <c r="I326" t="s">
        <v>177</v>
      </c>
      <c r="J326" t="s">
        <v>23</v>
      </c>
      <c r="K326" t="s">
        <v>118</v>
      </c>
      <c r="L326" t="s">
        <v>30</v>
      </c>
      <c r="M326">
        <v>1</v>
      </c>
      <c r="N326">
        <v>15</v>
      </c>
      <c r="Q326" s="2">
        <v>9.2800000000000001E-3</v>
      </c>
      <c r="R326" s="5">
        <v>3.07</v>
      </c>
      <c r="S326">
        <f t="shared" si="20"/>
        <v>37.857169670187268</v>
      </c>
      <c r="T326">
        <f t="shared" si="19"/>
        <v>37.857169670187268</v>
      </c>
    </row>
    <row r="327" spans="1:20" x14ac:dyDescent="0.2">
      <c r="A327">
        <v>2007</v>
      </c>
      <c r="B327">
        <v>18</v>
      </c>
      <c r="D327" t="s">
        <v>77</v>
      </c>
      <c r="E327" s="1">
        <v>0.375</v>
      </c>
      <c r="F327">
        <v>6</v>
      </c>
      <c r="G327" t="s">
        <v>136</v>
      </c>
      <c r="H327" t="s">
        <v>36</v>
      </c>
      <c r="I327" t="s">
        <v>177</v>
      </c>
      <c r="J327" t="s">
        <v>13</v>
      </c>
      <c r="K327" t="s">
        <v>17</v>
      </c>
      <c r="L327" t="s">
        <v>127</v>
      </c>
      <c r="M327">
        <v>1</v>
      </c>
      <c r="N327">
        <v>7.5</v>
      </c>
      <c r="Q327" s="3">
        <v>2.3900000000000001E-2</v>
      </c>
      <c r="R327" s="6">
        <v>3.0819999999999999</v>
      </c>
      <c r="S327">
        <f t="shared" si="20"/>
        <v>11.894240475111069</v>
      </c>
      <c r="T327">
        <f t="shared" si="19"/>
        <v>11.894240475111069</v>
      </c>
    </row>
    <row r="328" spans="1:20" x14ac:dyDescent="0.2">
      <c r="A328">
        <v>2007</v>
      </c>
      <c r="B328">
        <v>18</v>
      </c>
      <c r="D328" t="s">
        <v>77</v>
      </c>
      <c r="E328" s="1">
        <v>0.375</v>
      </c>
      <c r="F328">
        <v>6</v>
      </c>
      <c r="G328" t="s">
        <v>136</v>
      </c>
      <c r="H328" t="s">
        <v>36</v>
      </c>
      <c r="I328" t="s">
        <v>177</v>
      </c>
      <c r="J328" t="s">
        <v>26</v>
      </c>
      <c r="K328" t="s">
        <v>17</v>
      </c>
      <c r="L328" t="s">
        <v>121</v>
      </c>
      <c r="M328">
        <v>9</v>
      </c>
      <c r="N328">
        <v>7.5</v>
      </c>
      <c r="Q328" s="3">
        <v>2.0199999999999999E-2</v>
      </c>
      <c r="R328" s="3">
        <v>2.9594999999999998</v>
      </c>
      <c r="S328">
        <f t="shared" si="20"/>
        <v>7.8540774295436098</v>
      </c>
      <c r="T328">
        <f t="shared" si="19"/>
        <v>70.686696865892486</v>
      </c>
    </row>
    <row r="329" spans="1:20" x14ac:dyDescent="0.2">
      <c r="A329">
        <v>2007</v>
      </c>
      <c r="B329">
        <v>18</v>
      </c>
      <c r="D329" t="s">
        <v>77</v>
      </c>
      <c r="E329" s="1">
        <v>0.375</v>
      </c>
      <c r="F329">
        <v>6</v>
      </c>
      <c r="G329" t="s">
        <v>136</v>
      </c>
      <c r="H329" t="s">
        <v>36</v>
      </c>
      <c r="I329" t="s">
        <v>177</v>
      </c>
      <c r="J329" t="s">
        <v>13</v>
      </c>
      <c r="K329" t="s">
        <v>17</v>
      </c>
      <c r="L329" t="s">
        <v>19</v>
      </c>
      <c r="M329">
        <v>1</v>
      </c>
      <c r="N329">
        <v>7.5</v>
      </c>
      <c r="Q329" s="3">
        <v>1.9300000000000001E-2</v>
      </c>
      <c r="R329" s="3">
        <v>2.96</v>
      </c>
      <c r="S329">
        <f t="shared" si="20"/>
        <v>7.5117071566069322</v>
      </c>
      <c r="T329">
        <f t="shared" si="19"/>
        <v>7.5117071566069322</v>
      </c>
    </row>
    <row r="330" spans="1:20" x14ac:dyDescent="0.2">
      <c r="A330">
        <v>2007</v>
      </c>
      <c r="B330">
        <v>18</v>
      </c>
      <c r="D330" t="s">
        <v>77</v>
      </c>
      <c r="E330" s="1">
        <v>0.375</v>
      </c>
      <c r="F330">
        <v>6</v>
      </c>
      <c r="G330" t="s">
        <v>136</v>
      </c>
      <c r="H330" t="s">
        <v>36</v>
      </c>
      <c r="I330" t="s">
        <v>177</v>
      </c>
      <c r="J330" t="s">
        <v>26</v>
      </c>
      <c r="K330" t="s">
        <v>118</v>
      </c>
      <c r="L330" t="s">
        <v>27</v>
      </c>
      <c r="M330">
        <v>5</v>
      </c>
      <c r="N330">
        <v>7.5</v>
      </c>
      <c r="Q330" s="3">
        <v>1.5900000000000001E-2</v>
      </c>
      <c r="R330" s="3">
        <v>2.9718</v>
      </c>
      <c r="S330">
        <f t="shared" si="20"/>
        <v>6.3372988368370082</v>
      </c>
      <c r="T330">
        <f t="shared" si="19"/>
        <v>31.68649418418504</v>
      </c>
    </row>
    <row r="331" spans="1:20" x14ac:dyDescent="0.2">
      <c r="A331">
        <v>2007</v>
      </c>
      <c r="B331">
        <v>18</v>
      </c>
      <c r="D331" t="s">
        <v>77</v>
      </c>
      <c r="E331" s="1">
        <v>0.375</v>
      </c>
      <c r="F331">
        <v>6</v>
      </c>
      <c r="G331" t="s">
        <v>136</v>
      </c>
      <c r="H331" t="s">
        <v>36</v>
      </c>
      <c r="I331" t="s">
        <v>177</v>
      </c>
      <c r="J331" t="s">
        <v>26</v>
      </c>
      <c r="K331" t="s">
        <v>118</v>
      </c>
      <c r="L331" t="s">
        <v>27</v>
      </c>
      <c r="M331">
        <v>1</v>
      </c>
      <c r="N331">
        <v>7.5</v>
      </c>
      <c r="O331" t="s">
        <v>46</v>
      </c>
      <c r="Q331" s="3">
        <v>1.5900000000000001E-2</v>
      </c>
      <c r="R331" s="3">
        <v>2.9718</v>
      </c>
      <c r="S331">
        <f t="shared" si="20"/>
        <v>6.3372988368370082</v>
      </c>
      <c r="T331">
        <f t="shared" si="19"/>
        <v>6.3372988368370082</v>
      </c>
    </row>
    <row r="332" spans="1:20" x14ac:dyDescent="0.2">
      <c r="A332">
        <v>2007</v>
      </c>
      <c r="B332">
        <v>18</v>
      </c>
      <c r="D332" t="s">
        <v>77</v>
      </c>
      <c r="E332" s="1">
        <v>0.375</v>
      </c>
      <c r="F332">
        <v>6</v>
      </c>
      <c r="G332" t="s">
        <v>136</v>
      </c>
      <c r="H332" t="s">
        <v>36</v>
      </c>
      <c r="I332" t="s">
        <v>177</v>
      </c>
      <c r="J332" t="s">
        <v>13</v>
      </c>
      <c r="K332" t="s">
        <v>17</v>
      </c>
      <c r="L332" t="s">
        <v>127</v>
      </c>
      <c r="M332">
        <v>2</v>
      </c>
      <c r="N332">
        <v>2.5</v>
      </c>
      <c r="Q332" s="3">
        <v>2.3900000000000001E-2</v>
      </c>
      <c r="R332" s="6">
        <v>3.0819999999999999</v>
      </c>
      <c r="S332">
        <f t="shared" si="20"/>
        <v>0.40257704495316349</v>
      </c>
      <c r="T332">
        <f t="shared" si="19"/>
        <v>0.80515408990632698</v>
      </c>
    </row>
    <row r="333" spans="1:20" x14ac:dyDescent="0.2">
      <c r="A333">
        <v>2007</v>
      </c>
      <c r="B333">
        <v>18</v>
      </c>
      <c r="D333" t="s">
        <v>77</v>
      </c>
      <c r="E333" s="1">
        <v>0.375</v>
      </c>
      <c r="F333">
        <v>6</v>
      </c>
      <c r="G333" t="s">
        <v>136</v>
      </c>
      <c r="H333" t="s">
        <v>36</v>
      </c>
      <c r="I333" t="s">
        <v>177</v>
      </c>
      <c r="J333" t="s">
        <v>26</v>
      </c>
      <c r="K333" t="s">
        <v>118</v>
      </c>
      <c r="L333" t="s">
        <v>27</v>
      </c>
      <c r="M333">
        <v>4</v>
      </c>
      <c r="N333">
        <v>2.5</v>
      </c>
      <c r="Q333" s="3">
        <v>1.5900000000000001E-2</v>
      </c>
      <c r="R333" s="3">
        <v>2.9718</v>
      </c>
      <c r="S333">
        <f t="shared" si="20"/>
        <v>0.24210025233267859</v>
      </c>
      <c r="T333">
        <f t="shared" si="19"/>
        <v>0.96840100933071438</v>
      </c>
    </row>
    <row r="334" spans="1:20" x14ac:dyDescent="0.2">
      <c r="A334">
        <v>2007</v>
      </c>
      <c r="B334">
        <v>18</v>
      </c>
      <c r="D334" t="s">
        <v>77</v>
      </c>
      <c r="E334" s="1">
        <v>0.375</v>
      </c>
      <c r="F334">
        <v>6</v>
      </c>
      <c r="G334" t="s">
        <v>136</v>
      </c>
      <c r="H334" t="s">
        <v>36</v>
      </c>
      <c r="I334" t="s">
        <v>177</v>
      </c>
      <c r="J334" t="s">
        <v>23</v>
      </c>
      <c r="K334" t="s">
        <v>33</v>
      </c>
      <c r="L334" t="s">
        <v>34</v>
      </c>
      <c r="M334">
        <v>6</v>
      </c>
      <c r="N334">
        <v>2.5</v>
      </c>
      <c r="Q334" s="2">
        <v>8.8999999999999999E-3</v>
      </c>
      <c r="R334" s="5">
        <v>3</v>
      </c>
      <c r="S334">
        <f t="shared" si="20"/>
        <v>0.13906250000000001</v>
      </c>
      <c r="T334">
        <f t="shared" si="19"/>
        <v>0.83437500000000009</v>
      </c>
    </row>
    <row r="335" spans="1:20" x14ac:dyDescent="0.2">
      <c r="A335">
        <v>2007</v>
      </c>
      <c r="B335">
        <v>19</v>
      </c>
      <c r="D335" t="s">
        <v>77</v>
      </c>
      <c r="E335" s="1">
        <v>0.375</v>
      </c>
      <c r="F335">
        <v>8</v>
      </c>
      <c r="G335" t="s">
        <v>125</v>
      </c>
      <c r="H335" t="s">
        <v>61</v>
      </c>
      <c r="I335" t="s">
        <v>177</v>
      </c>
      <c r="J335" t="s">
        <v>44</v>
      </c>
      <c r="K335" t="s">
        <v>21</v>
      </c>
      <c r="L335" t="s">
        <v>67</v>
      </c>
      <c r="M335">
        <v>1</v>
      </c>
      <c r="N335">
        <v>65</v>
      </c>
      <c r="Q335">
        <v>1.5299999999999999E-2</v>
      </c>
      <c r="R335" s="4">
        <v>3</v>
      </c>
      <c r="S335">
        <f t="shared" si="20"/>
        <v>4201.7624999999998</v>
      </c>
      <c r="T335">
        <f t="shared" si="19"/>
        <v>4201.7624999999998</v>
      </c>
    </row>
    <row r="336" spans="1:20" x14ac:dyDescent="0.2">
      <c r="A336">
        <v>2007</v>
      </c>
      <c r="B336">
        <v>19</v>
      </c>
      <c r="D336" t="s">
        <v>77</v>
      </c>
      <c r="E336" s="1">
        <v>0.375</v>
      </c>
      <c r="F336">
        <v>8</v>
      </c>
      <c r="G336" t="s">
        <v>125</v>
      </c>
      <c r="H336" t="s">
        <v>61</v>
      </c>
      <c r="I336" t="s">
        <v>177</v>
      </c>
      <c r="J336" t="s">
        <v>13</v>
      </c>
      <c r="K336" t="s">
        <v>51</v>
      </c>
      <c r="L336" t="s">
        <v>57</v>
      </c>
      <c r="M336">
        <v>1</v>
      </c>
      <c r="N336">
        <v>50</v>
      </c>
      <c r="O336" t="s">
        <v>46</v>
      </c>
      <c r="Q336" s="3">
        <v>1.6199999999999999E-2</v>
      </c>
      <c r="R336" s="3">
        <v>3.0251999999999999</v>
      </c>
      <c r="S336">
        <f t="shared" si="20"/>
        <v>2234.8021044952443</v>
      </c>
      <c r="T336">
        <f t="shared" si="19"/>
        <v>2234.8021044952443</v>
      </c>
    </row>
    <row r="337" spans="1:20" x14ac:dyDescent="0.2">
      <c r="A337">
        <v>2007</v>
      </c>
      <c r="B337">
        <v>19</v>
      </c>
      <c r="D337" t="s">
        <v>77</v>
      </c>
      <c r="E337" s="1">
        <v>0.375</v>
      </c>
      <c r="F337">
        <v>8</v>
      </c>
      <c r="G337" t="s">
        <v>125</v>
      </c>
      <c r="H337" t="s">
        <v>61</v>
      </c>
      <c r="I337" t="s">
        <v>177</v>
      </c>
      <c r="J337" t="s">
        <v>13</v>
      </c>
      <c r="K337" t="s">
        <v>51</v>
      </c>
      <c r="L337" t="s">
        <v>57</v>
      </c>
      <c r="M337">
        <v>5</v>
      </c>
      <c r="N337">
        <v>45</v>
      </c>
      <c r="O337" t="s">
        <v>53</v>
      </c>
      <c r="Q337" s="3">
        <v>1.6199999999999999E-2</v>
      </c>
      <c r="R337" s="3">
        <v>3.0251999999999999</v>
      </c>
      <c r="S337">
        <f t="shared" si="20"/>
        <v>1624.8508847285632</v>
      </c>
      <c r="T337">
        <f t="shared" si="19"/>
        <v>8124.2544236428157</v>
      </c>
    </row>
    <row r="338" spans="1:20" x14ac:dyDescent="0.2">
      <c r="A338">
        <v>2007</v>
      </c>
      <c r="B338">
        <v>19</v>
      </c>
      <c r="D338" t="s">
        <v>77</v>
      </c>
      <c r="E338" s="1">
        <v>0.375</v>
      </c>
      <c r="F338">
        <v>8</v>
      </c>
      <c r="G338" t="s">
        <v>125</v>
      </c>
      <c r="H338" t="s">
        <v>61</v>
      </c>
      <c r="I338" t="s">
        <v>177</v>
      </c>
      <c r="J338" t="s">
        <v>13</v>
      </c>
      <c r="K338" t="s">
        <v>14</v>
      </c>
      <c r="L338" t="s">
        <v>42</v>
      </c>
      <c r="M338">
        <v>2</v>
      </c>
      <c r="N338">
        <v>35</v>
      </c>
      <c r="Q338" s="3">
        <v>4.2200000000000001E-2</v>
      </c>
      <c r="R338" s="3">
        <v>2.835</v>
      </c>
      <c r="S338">
        <f t="shared" si="20"/>
        <v>1006.3414397267468</v>
      </c>
      <c r="T338">
        <f t="shared" si="19"/>
        <v>2012.6828794534936</v>
      </c>
    </row>
    <row r="339" spans="1:20" x14ac:dyDescent="0.2">
      <c r="A339">
        <v>2007</v>
      </c>
      <c r="B339">
        <v>19</v>
      </c>
      <c r="D339" t="s">
        <v>77</v>
      </c>
      <c r="E339" s="1">
        <v>0.375</v>
      </c>
      <c r="F339">
        <v>8</v>
      </c>
      <c r="G339" t="s">
        <v>125</v>
      </c>
      <c r="H339" t="s">
        <v>61</v>
      </c>
      <c r="I339" t="s">
        <v>177</v>
      </c>
      <c r="J339" t="s">
        <v>44</v>
      </c>
      <c r="K339" t="s">
        <v>21</v>
      </c>
      <c r="L339" t="s">
        <v>22</v>
      </c>
      <c r="M339">
        <v>1</v>
      </c>
      <c r="N339">
        <v>35</v>
      </c>
      <c r="Q339" s="3">
        <v>1.14E-2</v>
      </c>
      <c r="R339" s="6">
        <v>3.1280000000000001</v>
      </c>
      <c r="S339">
        <f t="shared" si="20"/>
        <v>770.45928631241588</v>
      </c>
      <c r="T339">
        <f t="shared" si="19"/>
        <v>770.45928631241588</v>
      </c>
    </row>
    <row r="340" spans="1:20" x14ac:dyDescent="0.2">
      <c r="A340">
        <v>2007</v>
      </c>
      <c r="B340">
        <v>19</v>
      </c>
      <c r="D340" t="s">
        <v>77</v>
      </c>
      <c r="E340" s="1">
        <v>0.375</v>
      </c>
      <c r="F340">
        <v>8</v>
      </c>
      <c r="G340" t="s">
        <v>125</v>
      </c>
      <c r="H340" t="s">
        <v>61</v>
      </c>
      <c r="I340" t="s">
        <v>177</v>
      </c>
      <c r="J340" t="s">
        <v>13</v>
      </c>
      <c r="K340" t="s">
        <v>47</v>
      </c>
      <c r="L340" t="s">
        <v>48</v>
      </c>
      <c r="M340">
        <v>17</v>
      </c>
      <c r="N340">
        <v>35</v>
      </c>
      <c r="P340">
        <f>N340/1.09917</f>
        <v>31.842208211650611</v>
      </c>
      <c r="Q340" s="2">
        <v>1.7399999999999999E-2</v>
      </c>
      <c r="R340" s="5">
        <v>3.08</v>
      </c>
      <c r="S340">
        <f>Q340*(P340^R340)</f>
        <v>740.96728909580781</v>
      </c>
      <c r="T340">
        <f t="shared" si="19"/>
        <v>12596.443914628733</v>
      </c>
    </row>
    <row r="341" spans="1:20" x14ac:dyDescent="0.2">
      <c r="A341">
        <v>2007</v>
      </c>
      <c r="B341">
        <v>19</v>
      </c>
      <c r="D341" t="s">
        <v>77</v>
      </c>
      <c r="E341" s="1">
        <v>0.375</v>
      </c>
      <c r="F341">
        <v>8</v>
      </c>
      <c r="G341" t="s">
        <v>125</v>
      </c>
      <c r="H341" t="s">
        <v>61</v>
      </c>
      <c r="I341" t="s">
        <v>177</v>
      </c>
      <c r="J341" t="s">
        <v>16</v>
      </c>
      <c r="K341" t="s">
        <v>28</v>
      </c>
      <c r="L341" t="s">
        <v>29</v>
      </c>
      <c r="M341">
        <v>50</v>
      </c>
      <c r="N341">
        <v>25</v>
      </c>
      <c r="P341">
        <f>N341/1.14172</f>
        <v>21.89678730336685</v>
      </c>
      <c r="Q341">
        <v>5.7999999999999996E-3</v>
      </c>
      <c r="R341" s="4">
        <v>3.5539999999999998</v>
      </c>
      <c r="S341">
        <f>Q341*(P341^R341)</f>
        <v>336.62001464584171</v>
      </c>
      <c r="T341">
        <f t="shared" si="19"/>
        <v>16831.000732292086</v>
      </c>
    </row>
    <row r="342" spans="1:20" x14ac:dyDescent="0.2">
      <c r="A342">
        <v>2007</v>
      </c>
      <c r="B342">
        <v>19</v>
      </c>
      <c r="D342" t="s">
        <v>77</v>
      </c>
      <c r="E342" s="1">
        <v>0.375</v>
      </c>
      <c r="F342">
        <v>8</v>
      </c>
      <c r="G342" t="s">
        <v>125</v>
      </c>
      <c r="H342" t="s">
        <v>61</v>
      </c>
      <c r="I342" t="s">
        <v>177</v>
      </c>
      <c r="J342" t="s">
        <v>44</v>
      </c>
      <c r="K342" t="s">
        <v>21</v>
      </c>
      <c r="L342" t="s">
        <v>22</v>
      </c>
      <c r="M342">
        <v>2</v>
      </c>
      <c r="N342">
        <v>25</v>
      </c>
      <c r="Q342" s="3">
        <v>1.14E-2</v>
      </c>
      <c r="R342" s="6">
        <v>3.1280000000000001</v>
      </c>
      <c r="S342">
        <f>Q342*(N342^R342)</f>
        <v>268.94359042953022</v>
      </c>
      <c r="T342">
        <f t="shared" si="19"/>
        <v>537.88718085906044</v>
      </c>
    </row>
    <row r="343" spans="1:20" x14ac:dyDescent="0.2">
      <c r="A343">
        <v>2007</v>
      </c>
      <c r="B343">
        <v>19</v>
      </c>
      <c r="D343" t="s">
        <v>77</v>
      </c>
      <c r="E343" s="1">
        <v>0.375</v>
      </c>
      <c r="F343">
        <v>8</v>
      </c>
      <c r="G343" t="s">
        <v>125</v>
      </c>
      <c r="H343" t="s">
        <v>61</v>
      </c>
      <c r="I343" t="s">
        <v>177</v>
      </c>
      <c r="J343" t="s">
        <v>23</v>
      </c>
      <c r="K343" t="s">
        <v>49</v>
      </c>
      <c r="L343" t="s">
        <v>66</v>
      </c>
      <c r="M343">
        <v>1</v>
      </c>
      <c r="N343">
        <v>25</v>
      </c>
      <c r="Q343" s="2">
        <v>6.83E-2</v>
      </c>
      <c r="R343" s="5">
        <v>2.5630000000000002</v>
      </c>
      <c r="S343">
        <f>Q343*(N343^R343)</f>
        <v>261.42128550317625</v>
      </c>
      <c r="T343">
        <f t="shared" si="19"/>
        <v>261.42128550317625</v>
      </c>
    </row>
    <row r="344" spans="1:20" x14ac:dyDescent="0.2">
      <c r="A344">
        <v>2007</v>
      </c>
      <c r="B344">
        <v>19</v>
      </c>
      <c r="D344" t="s">
        <v>77</v>
      </c>
      <c r="E344" s="1">
        <v>0.375</v>
      </c>
      <c r="F344">
        <v>8</v>
      </c>
      <c r="G344" t="s">
        <v>125</v>
      </c>
      <c r="H344" t="s">
        <v>61</v>
      </c>
      <c r="I344" t="s">
        <v>177</v>
      </c>
      <c r="J344" t="s">
        <v>26</v>
      </c>
      <c r="K344" t="s">
        <v>31</v>
      </c>
      <c r="L344" t="s">
        <v>54</v>
      </c>
      <c r="M344">
        <v>1</v>
      </c>
      <c r="N344">
        <v>15</v>
      </c>
      <c r="P344">
        <f>N344*0.812715</f>
        <v>12.190724999999999</v>
      </c>
      <c r="Q344" s="2">
        <v>0.111</v>
      </c>
      <c r="R344" s="5">
        <v>2.72</v>
      </c>
      <c r="S344">
        <f>Q344*(P344^R344)</f>
        <v>99.844308303194822</v>
      </c>
      <c r="T344">
        <f t="shared" si="19"/>
        <v>99.844308303194822</v>
      </c>
    </row>
    <row r="345" spans="1:20" x14ac:dyDescent="0.2">
      <c r="A345">
        <v>2007</v>
      </c>
      <c r="B345">
        <v>19</v>
      </c>
      <c r="D345" t="s">
        <v>77</v>
      </c>
      <c r="E345" s="1">
        <v>0.375</v>
      </c>
      <c r="F345">
        <v>8</v>
      </c>
      <c r="G345" t="s">
        <v>125</v>
      </c>
      <c r="H345" t="s">
        <v>61</v>
      </c>
      <c r="I345" t="s">
        <v>177</v>
      </c>
      <c r="J345" t="s">
        <v>23</v>
      </c>
      <c r="K345" t="s">
        <v>118</v>
      </c>
      <c r="L345" t="s">
        <v>30</v>
      </c>
      <c r="M345">
        <v>3</v>
      </c>
      <c r="N345">
        <v>15</v>
      </c>
      <c r="Q345" s="2">
        <v>9.2800000000000001E-3</v>
      </c>
      <c r="R345" s="5">
        <v>3.07</v>
      </c>
      <c r="S345">
        <f t="shared" ref="S345:S359" si="21">Q345*(N345^R345)</f>
        <v>37.857169670187268</v>
      </c>
      <c r="T345">
        <f t="shared" si="19"/>
        <v>113.57150901056181</v>
      </c>
    </row>
    <row r="346" spans="1:20" x14ac:dyDescent="0.2">
      <c r="A346">
        <v>2007</v>
      </c>
      <c r="B346">
        <v>19</v>
      </c>
      <c r="D346" t="s">
        <v>77</v>
      </c>
      <c r="E346" s="1">
        <v>0.375</v>
      </c>
      <c r="F346">
        <v>8</v>
      </c>
      <c r="G346" t="s">
        <v>125</v>
      </c>
      <c r="H346" t="s">
        <v>61</v>
      </c>
      <c r="I346" t="s">
        <v>177</v>
      </c>
      <c r="J346" t="s">
        <v>13</v>
      </c>
      <c r="K346" t="s">
        <v>17</v>
      </c>
      <c r="L346" t="s">
        <v>19</v>
      </c>
      <c r="M346">
        <v>1</v>
      </c>
      <c r="N346">
        <v>7.5</v>
      </c>
      <c r="Q346" s="3">
        <v>1.9300000000000001E-2</v>
      </c>
      <c r="R346" s="3">
        <v>2.96</v>
      </c>
      <c r="S346">
        <f t="shared" si="21"/>
        <v>7.5117071566069322</v>
      </c>
      <c r="T346">
        <f t="shared" si="19"/>
        <v>7.5117071566069322</v>
      </c>
    </row>
    <row r="347" spans="1:20" x14ac:dyDescent="0.2">
      <c r="A347">
        <v>2007</v>
      </c>
      <c r="B347">
        <v>19</v>
      </c>
      <c r="D347" t="s">
        <v>77</v>
      </c>
      <c r="E347" s="1">
        <v>0.375</v>
      </c>
      <c r="F347">
        <v>8</v>
      </c>
      <c r="G347" t="s">
        <v>125</v>
      </c>
      <c r="H347" t="s">
        <v>61</v>
      </c>
      <c r="I347" t="s">
        <v>177</v>
      </c>
      <c r="J347" t="s">
        <v>23</v>
      </c>
      <c r="K347" t="s">
        <v>118</v>
      </c>
      <c r="L347" t="s">
        <v>30</v>
      </c>
      <c r="M347">
        <v>2</v>
      </c>
      <c r="N347">
        <v>7.5</v>
      </c>
      <c r="Q347" s="2">
        <v>9.2800000000000001E-3</v>
      </c>
      <c r="R347" s="5">
        <v>3.07</v>
      </c>
      <c r="S347">
        <f t="shared" si="21"/>
        <v>4.5080222907771104</v>
      </c>
      <c r="T347">
        <f t="shared" si="19"/>
        <v>9.0160445815542207</v>
      </c>
    </row>
    <row r="348" spans="1:20" x14ac:dyDescent="0.2">
      <c r="A348">
        <v>2007</v>
      </c>
      <c r="B348">
        <v>19</v>
      </c>
      <c r="D348" t="s">
        <v>77</v>
      </c>
      <c r="E348" s="1">
        <v>0.375</v>
      </c>
      <c r="F348">
        <v>8</v>
      </c>
      <c r="G348" t="s">
        <v>125</v>
      </c>
      <c r="H348" t="s">
        <v>61</v>
      </c>
      <c r="I348" t="s">
        <v>177</v>
      </c>
      <c r="J348" t="s">
        <v>13</v>
      </c>
      <c r="K348" t="s">
        <v>17</v>
      </c>
      <c r="L348" t="s">
        <v>19</v>
      </c>
      <c r="M348">
        <v>1</v>
      </c>
      <c r="N348">
        <v>2.5</v>
      </c>
      <c r="Q348" s="3">
        <v>1.9300000000000001E-2</v>
      </c>
      <c r="R348" s="3">
        <v>2.96</v>
      </c>
      <c r="S348">
        <f t="shared" si="21"/>
        <v>0.29070984172599634</v>
      </c>
      <c r="T348">
        <f t="shared" si="19"/>
        <v>0.29070984172599634</v>
      </c>
    </row>
    <row r="349" spans="1:20" x14ac:dyDescent="0.2">
      <c r="A349">
        <v>2007</v>
      </c>
      <c r="B349">
        <v>19</v>
      </c>
      <c r="D349" t="s">
        <v>77</v>
      </c>
      <c r="E349" s="1">
        <v>0.375</v>
      </c>
      <c r="F349">
        <v>8</v>
      </c>
      <c r="G349" t="s">
        <v>125</v>
      </c>
      <c r="H349" t="s">
        <v>61</v>
      </c>
      <c r="I349" t="s">
        <v>177</v>
      </c>
      <c r="J349" t="s">
        <v>13</v>
      </c>
      <c r="K349" t="s">
        <v>51</v>
      </c>
      <c r="L349" t="s">
        <v>57</v>
      </c>
      <c r="M349">
        <v>1</v>
      </c>
      <c r="N349">
        <v>2.5</v>
      </c>
      <c r="O349" t="s">
        <v>53</v>
      </c>
      <c r="Q349" s="3">
        <v>1.6199999999999999E-2</v>
      </c>
      <c r="R349" s="3">
        <v>3.0251999999999999</v>
      </c>
      <c r="S349">
        <f t="shared" si="21"/>
        <v>0.25903779153143841</v>
      </c>
      <c r="T349">
        <f t="shared" si="19"/>
        <v>0.25903779153143841</v>
      </c>
    </row>
    <row r="350" spans="1:20" x14ac:dyDescent="0.2">
      <c r="A350">
        <v>2007</v>
      </c>
      <c r="B350">
        <v>19</v>
      </c>
      <c r="D350" t="s">
        <v>77</v>
      </c>
      <c r="E350" s="1">
        <v>0.375</v>
      </c>
      <c r="F350">
        <v>8</v>
      </c>
      <c r="G350" t="s">
        <v>125</v>
      </c>
      <c r="H350" t="s">
        <v>61</v>
      </c>
      <c r="I350" t="s">
        <v>177</v>
      </c>
      <c r="J350" t="s">
        <v>13</v>
      </c>
      <c r="K350" t="s">
        <v>51</v>
      </c>
      <c r="L350" t="s">
        <v>52</v>
      </c>
      <c r="M350">
        <v>1</v>
      </c>
      <c r="N350">
        <v>2.5</v>
      </c>
      <c r="O350" t="s">
        <v>53</v>
      </c>
      <c r="Q350" s="3">
        <v>1.6199999999999999E-2</v>
      </c>
      <c r="R350" s="3">
        <v>3.0251999999999999</v>
      </c>
      <c r="S350">
        <f t="shared" si="21"/>
        <v>0.25903779153143841</v>
      </c>
      <c r="T350">
        <f t="shared" si="19"/>
        <v>0.25903779153143841</v>
      </c>
    </row>
    <row r="351" spans="1:20" x14ac:dyDescent="0.2">
      <c r="A351">
        <v>2007</v>
      </c>
      <c r="B351">
        <v>19</v>
      </c>
      <c r="D351" t="s">
        <v>77</v>
      </c>
      <c r="E351" s="1">
        <v>0.375</v>
      </c>
      <c r="F351">
        <v>8</v>
      </c>
      <c r="G351" t="s">
        <v>125</v>
      </c>
      <c r="H351" t="s">
        <v>61</v>
      </c>
      <c r="I351" t="s">
        <v>177</v>
      </c>
      <c r="J351" t="s">
        <v>26</v>
      </c>
      <c r="K351" t="s">
        <v>118</v>
      </c>
      <c r="L351" t="s">
        <v>27</v>
      </c>
      <c r="M351">
        <v>3</v>
      </c>
      <c r="N351">
        <v>2.5</v>
      </c>
      <c r="Q351" s="3">
        <v>1.5900000000000001E-2</v>
      </c>
      <c r="R351" s="3">
        <v>2.9718</v>
      </c>
      <c r="S351">
        <f t="shared" si="21"/>
        <v>0.24210025233267859</v>
      </c>
      <c r="T351">
        <f t="shared" si="19"/>
        <v>0.72630075699803576</v>
      </c>
    </row>
    <row r="352" spans="1:20" x14ac:dyDescent="0.2">
      <c r="A352">
        <v>2007</v>
      </c>
      <c r="B352">
        <v>19</v>
      </c>
      <c r="D352" t="s">
        <v>77</v>
      </c>
      <c r="E352" s="1">
        <v>0.375</v>
      </c>
      <c r="F352">
        <v>8</v>
      </c>
      <c r="G352" t="s">
        <v>125</v>
      </c>
      <c r="H352" t="s">
        <v>61</v>
      </c>
      <c r="I352" t="s">
        <v>177</v>
      </c>
      <c r="J352" t="s">
        <v>23</v>
      </c>
      <c r="K352" t="s">
        <v>33</v>
      </c>
      <c r="L352" t="s">
        <v>34</v>
      </c>
      <c r="M352">
        <v>1</v>
      </c>
      <c r="N352">
        <v>2.5</v>
      </c>
      <c r="Q352" s="2">
        <v>8.8999999999999999E-3</v>
      </c>
      <c r="R352" s="5">
        <v>3</v>
      </c>
      <c r="S352">
        <f t="shared" si="21"/>
        <v>0.13906250000000001</v>
      </c>
      <c r="T352">
        <f t="shared" si="19"/>
        <v>0.13906250000000001</v>
      </c>
    </row>
    <row r="353" spans="1:20" x14ac:dyDescent="0.2">
      <c r="A353">
        <v>2007</v>
      </c>
      <c r="B353">
        <v>20</v>
      </c>
      <c r="D353" t="s">
        <v>77</v>
      </c>
      <c r="E353" s="1">
        <v>0.375</v>
      </c>
      <c r="F353">
        <v>8</v>
      </c>
      <c r="G353" t="s">
        <v>125</v>
      </c>
      <c r="H353" t="s">
        <v>61</v>
      </c>
      <c r="I353" t="s">
        <v>177</v>
      </c>
      <c r="J353" t="s">
        <v>13</v>
      </c>
      <c r="K353" t="s">
        <v>51</v>
      </c>
      <c r="L353" t="s">
        <v>52</v>
      </c>
      <c r="M353">
        <v>1</v>
      </c>
      <c r="N353">
        <v>60</v>
      </c>
      <c r="O353" t="s">
        <v>46</v>
      </c>
      <c r="Q353" s="3">
        <v>1.6199999999999999E-2</v>
      </c>
      <c r="R353" s="3">
        <v>3.0251999999999999</v>
      </c>
      <c r="S353">
        <f t="shared" si="21"/>
        <v>3879.521626552199</v>
      </c>
      <c r="T353">
        <f t="shared" si="19"/>
        <v>3879.521626552199</v>
      </c>
    </row>
    <row r="354" spans="1:20" x14ac:dyDescent="0.2">
      <c r="A354">
        <v>2007</v>
      </c>
      <c r="B354">
        <v>20</v>
      </c>
      <c r="D354" t="s">
        <v>77</v>
      </c>
      <c r="E354" s="1">
        <v>0.375</v>
      </c>
      <c r="F354">
        <v>8</v>
      </c>
      <c r="G354" t="s">
        <v>125</v>
      </c>
      <c r="H354" t="s">
        <v>61</v>
      </c>
      <c r="I354" t="s">
        <v>177</v>
      </c>
      <c r="J354" t="s">
        <v>23</v>
      </c>
      <c r="K354" t="s">
        <v>28</v>
      </c>
      <c r="L354" t="s">
        <v>56</v>
      </c>
      <c r="M354">
        <v>1</v>
      </c>
      <c r="N354">
        <v>55</v>
      </c>
      <c r="Q354">
        <v>2.1700000000000001E-2</v>
      </c>
      <c r="R354" s="4">
        <v>3</v>
      </c>
      <c r="S354">
        <f t="shared" si="21"/>
        <v>3610.3375000000001</v>
      </c>
      <c r="T354">
        <f t="shared" si="19"/>
        <v>3610.3375000000001</v>
      </c>
    </row>
    <row r="355" spans="1:20" x14ac:dyDescent="0.2">
      <c r="A355">
        <v>2007</v>
      </c>
      <c r="B355">
        <v>20</v>
      </c>
      <c r="D355" t="s">
        <v>77</v>
      </c>
      <c r="E355" s="1">
        <v>0.375</v>
      </c>
      <c r="F355">
        <v>8</v>
      </c>
      <c r="G355" t="s">
        <v>125</v>
      </c>
      <c r="H355" t="s">
        <v>61</v>
      </c>
      <c r="I355" t="s">
        <v>177</v>
      </c>
      <c r="J355" t="s">
        <v>20</v>
      </c>
      <c r="K355" t="s">
        <v>78</v>
      </c>
      <c r="L355" t="s">
        <v>79</v>
      </c>
      <c r="M355">
        <v>1</v>
      </c>
      <c r="N355">
        <v>80</v>
      </c>
      <c r="Q355">
        <v>7.0000000000000001E-3</v>
      </c>
      <c r="R355" s="39">
        <v>2.972</v>
      </c>
      <c r="S355">
        <f t="shared" si="21"/>
        <v>3170.1621859536208</v>
      </c>
      <c r="T355">
        <f t="shared" si="19"/>
        <v>3170.1621859536208</v>
      </c>
    </row>
    <row r="356" spans="1:20" x14ac:dyDescent="0.2">
      <c r="A356">
        <v>2007</v>
      </c>
      <c r="B356">
        <v>20</v>
      </c>
      <c r="D356" t="s">
        <v>77</v>
      </c>
      <c r="E356" s="1">
        <v>0.375</v>
      </c>
      <c r="F356">
        <v>8</v>
      </c>
      <c r="G356" t="s">
        <v>125</v>
      </c>
      <c r="H356" t="s">
        <v>61</v>
      </c>
      <c r="I356" t="s">
        <v>177</v>
      </c>
      <c r="J356" t="s">
        <v>13</v>
      </c>
      <c r="K356" t="s">
        <v>51</v>
      </c>
      <c r="L356" t="s">
        <v>57</v>
      </c>
      <c r="M356">
        <v>1</v>
      </c>
      <c r="N356">
        <v>50</v>
      </c>
      <c r="O356" t="s">
        <v>46</v>
      </c>
      <c r="Q356" s="3">
        <v>1.6199999999999999E-2</v>
      </c>
      <c r="R356" s="3">
        <v>3.0251999999999999</v>
      </c>
      <c r="S356">
        <f t="shared" si="21"/>
        <v>2234.8021044952443</v>
      </c>
      <c r="T356">
        <f t="shared" si="19"/>
        <v>2234.8021044952443</v>
      </c>
    </row>
    <row r="357" spans="1:20" x14ac:dyDescent="0.2">
      <c r="A357">
        <v>2007</v>
      </c>
      <c r="B357">
        <v>20</v>
      </c>
      <c r="D357" t="s">
        <v>77</v>
      </c>
      <c r="E357" s="1">
        <v>0.375</v>
      </c>
      <c r="F357">
        <v>8</v>
      </c>
      <c r="G357" t="s">
        <v>125</v>
      </c>
      <c r="H357" t="s">
        <v>61</v>
      </c>
      <c r="I357" t="s">
        <v>177</v>
      </c>
      <c r="J357" t="s">
        <v>13</v>
      </c>
      <c r="K357" t="s">
        <v>51</v>
      </c>
      <c r="L357" t="s">
        <v>57</v>
      </c>
      <c r="M357">
        <v>4</v>
      </c>
      <c r="N357">
        <v>45</v>
      </c>
      <c r="O357" t="s">
        <v>53</v>
      </c>
      <c r="Q357" s="3">
        <v>1.6199999999999999E-2</v>
      </c>
      <c r="R357" s="3">
        <v>3.0251999999999999</v>
      </c>
      <c r="S357">
        <f t="shared" si="21"/>
        <v>1624.8508847285632</v>
      </c>
      <c r="T357">
        <f t="shared" si="19"/>
        <v>6499.4035389142527</v>
      </c>
    </row>
    <row r="358" spans="1:20" x14ac:dyDescent="0.2">
      <c r="A358">
        <v>2007</v>
      </c>
      <c r="B358">
        <v>20</v>
      </c>
      <c r="D358" t="s">
        <v>77</v>
      </c>
      <c r="E358" s="1">
        <v>0.375</v>
      </c>
      <c r="F358">
        <v>8</v>
      </c>
      <c r="G358" t="s">
        <v>125</v>
      </c>
      <c r="H358" t="s">
        <v>61</v>
      </c>
      <c r="I358" t="s">
        <v>177</v>
      </c>
      <c r="J358" t="s">
        <v>13</v>
      </c>
      <c r="K358" t="s">
        <v>14</v>
      </c>
      <c r="L358" t="s">
        <v>42</v>
      </c>
      <c r="M358">
        <v>5</v>
      </c>
      <c r="N358">
        <v>35</v>
      </c>
      <c r="Q358" s="3">
        <v>4.2200000000000001E-2</v>
      </c>
      <c r="R358" s="3">
        <v>2.835</v>
      </c>
      <c r="S358">
        <f t="shared" si="21"/>
        <v>1006.3414397267468</v>
      </c>
      <c r="T358">
        <f t="shared" si="19"/>
        <v>5031.7071986337342</v>
      </c>
    </row>
    <row r="359" spans="1:20" x14ac:dyDescent="0.2">
      <c r="A359">
        <v>2007</v>
      </c>
      <c r="B359">
        <v>20</v>
      </c>
      <c r="D359" t="s">
        <v>77</v>
      </c>
      <c r="E359" s="1">
        <v>0.375</v>
      </c>
      <c r="F359">
        <v>8</v>
      </c>
      <c r="G359" t="s">
        <v>125</v>
      </c>
      <c r="H359" t="s">
        <v>61</v>
      </c>
      <c r="I359" t="s">
        <v>177</v>
      </c>
      <c r="J359" t="s">
        <v>44</v>
      </c>
      <c r="K359" t="s">
        <v>21</v>
      </c>
      <c r="L359" t="s">
        <v>22</v>
      </c>
      <c r="M359">
        <v>6</v>
      </c>
      <c r="N359">
        <v>35</v>
      </c>
      <c r="Q359" s="3">
        <v>1.14E-2</v>
      </c>
      <c r="R359" s="6">
        <v>3.1280000000000001</v>
      </c>
      <c r="S359">
        <f t="shared" si="21"/>
        <v>770.45928631241588</v>
      </c>
      <c r="T359">
        <f t="shared" si="19"/>
        <v>4622.7557178744955</v>
      </c>
    </row>
    <row r="360" spans="1:20" x14ac:dyDescent="0.2">
      <c r="A360">
        <v>2007</v>
      </c>
      <c r="B360">
        <v>20</v>
      </c>
      <c r="D360" t="s">
        <v>77</v>
      </c>
      <c r="E360" s="1">
        <v>0.375</v>
      </c>
      <c r="F360">
        <v>8</v>
      </c>
      <c r="G360" t="s">
        <v>125</v>
      </c>
      <c r="H360" t="s">
        <v>61</v>
      </c>
      <c r="I360" t="s">
        <v>177</v>
      </c>
      <c r="J360" t="s">
        <v>13</v>
      </c>
      <c r="K360" t="s">
        <v>47</v>
      </c>
      <c r="L360" t="s">
        <v>48</v>
      </c>
      <c r="M360">
        <v>47</v>
      </c>
      <c r="N360">
        <v>35</v>
      </c>
      <c r="P360">
        <f>N360/1.09917</f>
        <v>31.842208211650611</v>
      </c>
      <c r="Q360" s="2">
        <v>1.7399999999999999E-2</v>
      </c>
      <c r="R360" s="5">
        <v>3.08</v>
      </c>
      <c r="S360">
        <f>Q360*(P360^R360)</f>
        <v>740.96728909580781</v>
      </c>
      <c r="T360">
        <f t="shared" si="19"/>
        <v>34825.462587502967</v>
      </c>
    </row>
    <row r="361" spans="1:20" x14ac:dyDescent="0.2">
      <c r="A361">
        <v>2007</v>
      </c>
      <c r="B361">
        <v>20</v>
      </c>
      <c r="D361" t="s">
        <v>77</v>
      </c>
      <c r="E361" s="1">
        <v>0.375</v>
      </c>
      <c r="F361">
        <v>8</v>
      </c>
      <c r="G361" t="s">
        <v>125</v>
      </c>
      <c r="H361" t="s">
        <v>61</v>
      </c>
      <c r="I361" t="s">
        <v>177</v>
      </c>
      <c r="J361" t="s">
        <v>13</v>
      </c>
      <c r="K361" t="s">
        <v>14</v>
      </c>
      <c r="L361" t="s">
        <v>42</v>
      </c>
      <c r="M361">
        <v>15</v>
      </c>
      <c r="N361">
        <v>25</v>
      </c>
      <c r="Q361" s="3">
        <v>4.2200000000000001E-2</v>
      </c>
      <c r="R361" s="3">
        <v>2.835</v>
      </c>
      <c r="S361">
        <f>Q361*(N361^R361)</f>
        <v>387.67908836882333</v>
      </c>
      <c r="T361">
        <f t="shared" si="19"/>
        <v>5815.1863255323497</v>
      </c>
    </row>
    <row r="362" spans="1:20" x14ac:dyDescent="0.2">
      <c r="A362">
        <v>2007</v>
      </c>
      <c r="B362">
        <v>20</v>
      </c>
      <c r="D362" t="s">
        <v>77</v>
      </c>
      <c r="E362" s="1">
        <v>0.375</v>
      </c>
      <c r="F362">
        <v>8</v>
      </c>
      <c r="G362" t="s">
        <v>125</v>
      </c>
      <c r="H362" t="s">
        <v>61</v>
      </c>
      <c r="I362" t="s">
        <v>177</v>
      </c>
      <c r="J362" t="s">
        <v>16</v>
      </c>
      <c r="K362" t="s">
        <v>28</v>
      </c>
      <c r="L362" t="s">
        <v>29</v>
      </c>
      <c r="M362">
        <v>33</v>
      </c>
      <c r="N362">
        <v>25</v>
      </c>
      <c r="P362">
        <f>N362/1.14172</f>
        <v>21.89678730336685</v>
      </c>
      <c r="Q362">
        <v>5.7999999999999996E-3</v>
      </c>
      <c r="R362" s="4">
        <v>3.5539999999999998</v>
      </c>
      <c r="S362">
        <f>Q362*(P362^R362)</f>
        <v>336.62001464584171</v>
      </c>
      <c r="T362">
        <f t="shared" si="19"/>
        <v>11108.460483312776</v>
      </c>
    </row>
    <row r="363" spans="1:20" x14ac:dyDescent="0.2">
      <c r="A363">
        <v>2007</v>
      </c>
      <c r="B363">
        <v>20</v>
      </c>
      <c r="D363" t="s">
        <v>77</v>
      </c>
      <c r="E363" s="1">
        <v>0.375</v>
      </c>
      <c r="F363">
        <v>8</v>
      </c>
      <c r="G363" t="s">
        <v>125</v>
      </c>
      <c r="H363" t="s">
        <v>61</v>
      </c>
      <c r="I363" t="s">
        <v>177</v>
      </c>
      <c r="J363" t="s">
        <v>23</v>
      </c>
      <c r="K363" t="s">
        <v>49</v>
      </c>
      <c r="L363" t="s">
        <v>50</v>
      </c>
      <c r="M363">
        <v>2</v>
      </c>
      <c r="N363">
        <v>25</v>
      </c>
      <c r="Q363" s="2">
        <v>5.6099999999999997E-2</v>
      </c>
      <c r="R363" s="5">
        <v>2.653</v>
      </c>
      <c r="S363">
        <f t="shared" ref="S363:S373" si="22">Q363*(N363^R363)</f>
        <v>286.87830370223014</v>
      </c>
      <c r="T363">
        <f t="shared" si="19"/>
        <v>573.75660740446028</v>
      </c>
    </row>
    <row r="364" spans="1:20" x14ac:dyDescent="0.2">
      <c r="A364">
        <v>2007</v>
      </c>
      <c r="B364">
        <v>20</v>
      </c>
      <c r="D364" t="s">
        <v>77</v>
      </c>
      <c r="E364" s="1">
        <v>0.375</v>
      </c>
      <c r="F364">
        <v>8</v>
      </c>
      <c r="G364" t="s">
        <v>125</v>
      </c>
      <c r="H364" t="s">
        <v>61</v>
      </c>
      <c r="I364" t="s">
        <v>177</v>
      </c>
      <c r="J364" t="s">
        <v>44</v>
      </c>
      <c r="K364" t="s">
        <v>21</v>
      </c>
      <c r="L364" t="s">
        <v>22</v>
      </c>
      <c r="M364">
        <v>2</v>
      </c>
      <c r="N364">
        <v>25</v>
      </c>
      <c r="Q364" s="3">
        <v>1.14E-2</v>
      </c>
      <c r="R364" s="6">
        <v>3.1280000000000001</v>
      </c>
      <c r="S364">
        <f t="shared" si="22"/>
        <v>268.94359042953022</v>
      </c>
      <c r="T364">
        <f t="shared" si="19"/>
        <v>537.88718085906044</v>
      </c>
    </row>
    <row r="365" spans="1:20" x14ac:dyDescent="0.2">
      <c r="A365">
        <v>2007</v>
      </c>
      <c r="B365">
        <v>20</v>
      </c>
      <c r="D365" t="s">
        <v>77</v>
      </c>
      <c r="E365" s="1">
        <v>0.375</v>
      </c>
      <c r="F365">
        <v>8</v>
      </c>
      <c r="G365" t="s">
        <v>125</v>
      </c>
      <c r="H365" t="s">
        <v>61</v>
      </c>
      <c r="I365" t="s">
        <v>177</v>
      </c>
      <c r="J365" t="s">
        <v>23</v>
      </c>
      <c r="K365" t="s">
        <v>118</v>
      </c>
      <c r="L365" t="s">
        <v>30</v>
      </c>
      <c r="M365">
        <v>2</v>
      </c>
      <c r="N365">
        <v>15</v>
      </c>
      <c r="Q365" s="2">
        <v>9.2800000000000001E-3</v>
      </c>
      <c r="R365" s="5">
        <v>3.07</v>
      </c>
      <c r="S365">
        <f t="shared" si="22"/>
        <v>37.857169670187268</v>
      </c>
      <c r="T365">
        <f t="shared" si="19"/>
        <v>75.714339340374536</v>
      </c>
    </row>
    <row r="366" spans="1:20" x14ac:dyDescent="0.2">
      <c r="A366">
        <v>2007</v>
      </c>
      <c r="B366">
        <v>20</v>
      </c>
      <c r="D366" t="s">
        <v>77</v>
      </c>
      <c r="E366" s="1">
        <v>0.375</v>
      </c>
      <c r="F366">
        <v>8</v>
      </c>
      <c r="G366" t="s">
        <v>125</v>
      </c>
      <c r="H366" t="s">
        <v>61</v>
      </c>
      <c r="I366" t="s">
        <v>177</v>
      </c>
      <c r="J366" t="s">
        <v>13</v>
      </c>
      <c r="K366" t="s">
        <v>17</v>
      </c>
      <c r="L366" t="s">
        <v>19</v>
      </c>
      <c r="M366">
        <v>3</v>
      </c>
      <c r="N366">
        <v>7.5</v>
      </c>
      <c r="Q366" s="3">
        <v>1.9300000000000001E-2</v>
      </c>
      <c r="R366" s="3">
        <v>2.96</v>
      </c>
      <c r="S366">
        <f t="shared" si="22"/>
        <v>7.5117071566069322</v>
      </c>
      <c r="T366">
        <f t="shared" si="19"/>
        <v>22.535121469820798</v>
      </c>
    </row>
    <row r="367" spans="1:20" x14ac:dyDescent="0.2">
      <c r="A367">
        <v>2007</v>
      </c>
      <c r="B367">
        <v>20</v>
      </c>
      <c r="D367" t="s">
        <v>77</v>
      </c>
      <c r="E367" s="1">
        <v>0.375</v>
      </c>
      <c r="F367">
        <v>8</v>
      </c>
      <c r="G367" t="s">
        <v>125</v>
      </c>
      <c r="H367" t="s">
        <v>61</v>
      </c>
      <c r="I367" t="s">
        <v>177</v>
      </c>
      <c r="J367" t="s">
        <v>23</v>
      </c>
      <c r="K367" t="s">
        <v>118</v>
      </c>
      <c r="L367" t="s">
        <v>30</v>
      </c>
      <c r="M367">
        <v>1</v>
      </c>
      <c r="N367">
        <v>7.5</v>
      </c>
      <c r="Q367" s="2">
        <v>9.2800000000000001E-3</v>
      </c>
      <c r="R367" s="5">
        <v>3.07</v>
      </c>
      <c r="S367">
        <f t="shared" si="22"/>
        <v>4.5080222907771104</v>
      </c>
      <c r="T367">
        <f t="shared" si="19"/>
        <v>4.5080222907771104</v>
      </c>
    </row>
    <row r="368" spans="1:20" x14ac:dyDescent="0.2">
      <c r="A368">
        <v>2007</v>
      </c>
      <c r="B368">
        <v>20</v>
      </c>
      <c r="D368" t="s">
        <v>77</v>
      </c>
      <c r="E368" s="1">
        <v>0.375</v>
      </c>
      <c r="F368">
        <v>8</v>
      </c>
      <c r="G368" t="s">
        <v>125</v>
      </c>
      <c r="H368" t="s">
        <v>61</v>
      </c>
      <c r="I368" t="s">
        <v>177</v>
      </c>
      <c r="J368" t="s">
        <v>13</v>
      </c>
      <c r="K368" t="s">
        <v>17</v>
      </c>
      <c r="L368" t="s">
        <v>19</v>
      </c>
      <c r="M368">
        <v>2</v>
      </c>
      <c r="N368">
        <v>2.5</v>
      </c>
      <c r="Q368" s="3">
        <v>1.9300000000000001E-2</v>
      </c>
      <c r="R368" s="3">
        <v>2.96</v>
      </c>
      <c r="S368">
        <f t="shared" si="22"/>
        <v>0.29070984172599634</v>
      </c>
      <c r="T368">
        <f t="shared" si="19"/>
        <v>0.58141968345199269</v>
      </c>
    </row>
    <row r="369" spans="1:20" x14ac:dyDescent="0.2">
      <c r="A369">
        <v>2007</v>
      </c>
      <c r="B369">
        <v>20</v>
      </c>
      <c r="D369" t="s">
        <v>77</v>
      </c>
      <c r="E369" s="1">
        <v>0.375</v>
      </c>
      <c r="F369">
        <v>8</v>
      </c>
      <c r="G369" t="s">
        <v>125</v>
      </c>
      <c r="H369" t="s">
        <v>61</v>
      </c>
      <c r="I369" t="s">
        <v>177</v>
      </c>
      <c r="J369" t="s">
        <v>26</v>
      </c>
      <c r="K369" t="s">
        <v>118</v>
      </c>
      <c r="L369" t="s">
        <v>27</v>
      </c>
      <c r="M369">
        <v>8</v>
      </c>
      <c r="N369">
        <v>2.5</v>
      </c>
      <c r="Q369" s="3">
        <v>1.5900000000000001E-2</v>
      </c>
      <c r="R369" s="3">
        <v>2.9718</v>
      </c>
      <c r="S369">
        <f t="shared" si="22"/>
        <v>0.24210025233267859</v>
      </c>
      <c r="T369">
        <f t="shared" si="19"/>
        <v>1.9368020186614288</v>
      </c>
    </row>
    <row r="370" spans="1:20" x14ac:dyDescent="0.2">
      <c r="A370">
        <v>2007</v>
      </c>
      <c r="B370">
        <v>21</v>
      </c>
      <c r="D370" t="s">
        <v>77</v>
      </c>
      <c r="E370" s="1">
        <v>0.375</v>
      </c>
      <c r="F370">
        <v>10</v>
      </c>
      <c r="G370" t="s">
        <v>125</v>
      </c>
      <c r="H370" t="s">
        <v>61</v>
      </c>
      <c r="I370" t="s">
        <v>177</v>
      </c>
      <c r="J370" t="s">
        <v>23</v>
      </c>
      <c r="K370" t="s">
        <v>28</v>
      </c>
      <c r="L370" t="s">
        <v>56</v>
      </c>
      <c r="M370">
        <v>1</v>
      </c>
      <c r="N370">
        <v>60</v>
      </c>
      <c r="Q370">
        <v>2.1700000000000001E-2</v>
      </c>
      <c r="R370" s="4">
        <v>3</v>
      </c>
      <c r="S370">
        <f t="shared" si="22"/>
        <v>4687.2</v>
      </c>
      <c r="T370">
        <f t="shared" si="19"/>
        <v>4687.2</v>
      </c>
    </row>
    <row r="371" spans="1:20" x14ac:dyDescent="0.2">
      <c r="A371">
        <v>2007</v>
      </c>
      <c r="B371">
        <v>21</v>
      </c>
      <c r="D371" t="s">
        <v>77</v>
      </c>
      <c r="E371" s="1">
        <v>0.375</v>
      </c>
      <c r="F371">
        <v>10</v>
      </c>
      <c r="G371" t="s">
        <v>125</v>
      </c>
      <c r="H371" t="s">
        <v>61</v>
      </c>
      <c r="I371" t="s">
        <v>177</v>
      </c>
      <c r="J371" t="s">
        <v>44</v>
      </c>
      <c r="K371" t="s">
        <v>21</v>
      </c>
      <c r="L371" t="s">
        <v>67</v>
      </c>
      <c r="M371">
        <v>1</v>
      </c>
      <c r="N371">
        <v>45</v>
      </c>
      <c r="Q371">
        <v>1.5299999999999999E-2</v>
      </c>
      <c r="R371" s="4">
        <v>3</v>
      </c>
      <c r="S371">
        <f t="shared" si="22"/>
        <v>1394.2124999999999</v>
      </c>
      <c r="T371">
        <f t="shared" si="19"/>
        <v>1394.2124999999999</v>
      </c>
    </row>
    <row r="372" spans="1:20" x14ac:dyDescent="0.2">
      <c r="A372">
        <v>2007</v>
      </c>
      <c r="B372">
        <v>21</v>
      </c>
      <c r="D372" t="s">
        <v>77</v>
      </c>
      <c r="E372" s="1">
        <v>0.375</v>
      </c>
      <c r="F372">
        <v>10</v>
      </c>
      <c r="G372" t="s">
        <v>125</v>
      </c>
      <c r="H372" t="s">
        <v>61</v>
      </c>
      <c r="I372" t="s">
        <v>177</v>
      </c>
      <c r="J372" t="s">
        <v>13</v>
      </c>
      <c r="K372" t="s">
        <v>51</v>
      </c>
      <c r="L372" t="s">
        <v>57</v>
      </c>
      <c r="M372">
        <v>3</v>
      </c>
      <c r="N372">
        <v>40</v>
      </c>
      <c r="O372" t="s">
        <v>53</v>
      </c>
      <c r="Q372" s="3">
        <v>1.6199999999999999E-2</v>
      </c>
      <c r="R372" s="3">
        <v>3.0251999999999999</v>
      </c>
      <c r="S372">
        <f t="shared" si="22"/>
        <v>1137.8025435833395</v>
      </c>
      <c r="T372">
        <f t="shared" si="19"/>
        <v>3413.4076307500181</v>
      </c>
    </row>
    <row r="373" spans="1:20" x14ac:dyDescent="0.2">
      <c r="A373">
        <v>2007</v>
      </c>
      <c r="B373">
        <v>21</v>
      </c>
      <c r="D373" t="s">
        <v>77</v>
      </c>
      <c r="E373" s="1">
        <v>0.375</v>
      </c>
      <c r="F373">
        <v>10</v>
      </c>
      <c r="G373" t="s">
        <v>125</v>
      </c>
      <c r="H373" t="s">
        <v>61</v>
      </c>
      <c r="I373" t="s">
        <v>177</v>
      </c>
      <c r="J373" t="s">
        <v>13</v>
      </c>
      <c r="K373" t="s">
        <v>51</v>
      </c>
      <c r="L373" t="s">
        <v>57</v>
      </c>
      <c r="M373">
        <v>1</v>
      </c>
      <c r="N373">
        <v>40</v>
      </c>
      <c r="O373" t="s">
        <v>46</v>
      </c>
      <c r="Q373" s="3">
        <v>1.6199999999999999E-2</v>
      </c>
      <c r="R373" s="3">
        <v>3.0251999999999999</v>
      </c>
      <c r="S373">
        <f t="shared" si="22"/>
        <v>1137.8025435833395</v>
      </c>
      <c r="T373">
        <f t="shared" si="19"/>
        <v>1137.8025435833395</v>
      </c>
    </row>
    <row r="374" spans="1:20" x14ac:dyDescent="0.2">
      <c r="A374">
        <v>2007</v>
      </c>
      <c r="B374">
        <v>21</v>
      </c>
      <c r="D374" t="s">
        <v>77</v>
      </c>
      <c r="E374" s="1">
        <v>0.375</v>
      </c>
      <c r="F374">
        <v>10</v>
      </c>
      <c r="G374" t="s">
        <v>125</v>
      </c>
      <c r="H374" t="s">
        <v>61</v>
      </c>
      <c r="I374" t="s">
        <v>177</v>
      </c>
      <c r="J374" t="s">
        <v>16</v>
      </c>
      <c r="K374" t="s">
        <v>28</v>
      </c>
      <c r="L374" t="s">
        <v>29</v>
      </c>
      <c r="M374">
        <v>1</v>
      </c>
      <c r="N374">
        <v>35</v>
      </c>
      <c r="P374">
        <f>N374/1.14172</f>
        <v>30.655502224713587</v>
      </c>
      <c r="Q374">
        <v>5.7999999999999996E-3</v>
      </c>
      <c r="R374" s="4">
        <v>3.5539999999999998</v>
      </c>
      <c r="S374">
        <f>Q374*(P374^R374)</f>
        <v>1112.9585068900108</v>
      </c>
      <c r="T374">
        <f t="shared" si="19"/>
        <v>1112.9585068900108</v>
      </c>
    </row>
    <row r="375" spans="1:20" x14ac:dyDescent="0.2">
      <c r="A375">
        <v>2007</v>
      </c>
      <c r="B375">
        <v>21</v>
      </c>
      <c r="D375" t="s">
        <v>77</v>
      </c>
      <c r="E375" s="1">
        <v>0.375</v>
      </c>
      <c r="F375">
        <v>10</v>
      </c>
      <c r="G375" t="s">
        <v>125</v>
      </c>
      <c r="H375" t="s">
        <v>61</v>
      </c>
      <c r="I375" t="s">
        <v>177</v>
      </c>
      <c r="J375" t="s">
        <v>13</v>
      </c>
      <c r="K375" t="s">
        <v>14</v>
      </c>
      <c r="L375" t="s">
        <v>42</v>
      </c>
      <c r="M375">
        <v>2</v>
      </c>
      <c r="N375">
        <v>35</v>
      </c>
      <c r="Q375" s="3">
        <v>4.2200000000000001E-2</v>
      </c>
      <c r="R375" s="3">
        <v>2.835</v>
      </c>
      <c r="S375">
        <f>Q375*(N375^R375)</f>
        <v>1006.3414397267468</v>
      </c>
      <c r="T375">
        <f t="shared" si="19"/>
        <v>2012.6828794534936</v>
      </c>
    </row>
    <row r="376" spans="1:20" x14ac:dyDescent="0.2">
      <c r="A376">
        <v>2007</v>
      </c>
      <c r="B376">
        <v>21</v>
      </c>
      <c r="D376" t="s">
        <v>77</v>
      </c>
      <c r="E376" s="1">
        <v>0.375</v>
      </c>
      <c r="F376">
        <v>10</v>
      </c>
      <c r="G376" t="s">
        <v>125</v>
      </c>
      <c r="H376" t="s">
        <v>61</v>
      </c>
      <c r="I376" t="s">
        <v>177</v>
      </c>
      <c r="J376" t="s">
        <v>44</v>
      </c>
      <c r="K376" t="s">
        <v>21</v>
      </c>
      <c r="L376" t="s">
        <v>22</v>
      </c>
      <c r="M376">
        <v>8</v>
      </c>
      <c r="N376">
        <v>35</v>
      </c>
      <c r="Q376" s="3">
        <v>1.14E-2</v>
      </c>
      <c r="R376" s="6">
        <v>3.1280000000000001</v>
      </c>
      <c r="S376">
        <f>Q376*(N376^R376)</f>
        <v>770.45928631241588</v>
      </c>
      <c r="T376">
        <f t="shared" si="19"/>
        <v>6163.6742904993271</v>
      </c>
    </row>
    <row r="377" spans="1:20" x14ac:dyDescent="0.2">
      <c r="A377">
        <v>2007</v>
      </c>
      <c r="B377">
        <v>21</v>
      </c>
      <c r="D377" t="s">
        <v>77</v>
      </c>
      <c r="E377" s="1">
        <v>0.375</v>
      </c>
      <c r="F377">
        <v>10</v>
      </c>
      <c r="G377" t="s">
        <v>125</v>
      </c>
      <c r="H377" t="s">
        <v>61</v>
      </c>
      <c r="I377" t="s">
        <v>177</v>
      </c>
      <c r="J377" t="s">
        <v>13</v>
      </c>
      <c r="K377" t="s">
        <v>47</v>
      </c>
      <c r="L377" t="s">
        <v>48</v>
      </c>
      <c r="M377">
        <v>24</v>
      </c>
      <c r="N377">
        <v>35</v>
      </c>
      <c r="P377">
        <f>N377/1.09917</f>
        <v>31.842208211650611</v>
      </c>
      <c r="Q377" s="2">
        <v>1.7399999999999999E-2</v>
      </c>
      <c r="R377" s="5">
        <v>3.08</v>
      </c>
      <c r="S377">
        <f>Q377*(P377^R377)</f>
        <v>740.96728909580781</v>
      </c>
      <c r="T377">
        <f t="shared" si="19"/>
        <v>17783.214938299388</v>
      </c>
    </row>
    <row r="378" spans="1:20" x14ac:dyDescent="0.2">
      <c r="A378">
        <v>2007</v>
      </c>
      <c r="B378">
        <v>21</v>
      </c>
      <c r="D378" t="s">
        <v>77</v>
      </c>
      <c r="E378" s="1">
        <v>0.375</v>
      </c>
      <c r="F378">
        <v>10</v>
      </c>
      <c r="G378" t="s">
        <v>125</v>
      </c>
      <c r="H378" t="s">
        <v>61</v>
      </c>
      <c r="I378" t="s">
        <v>177</v>
      </c>
      <c r="J378" t="s">
        <v>23</v>
      </c>
      <c r="K378" t="s">
        <v>70</v>
      </c>
      <c r="L378" t="s">
        <v>71</v>
      </c>
      <c r="M378">
        <v>1</v>
      </c>
      <c r="N378">
        <v>35</v>
      </c>
      <c r="P378">
        <f>N378*0.84141</f>
        <v>29.449349999999999</v>
      </c>
      <c r="Q378">
        <v>1.8800000000000001E-2</v>
      </c>
      <c r="R378">
        <v>3</v>
      </c>
      <c r="S378">
        <f>Q378*(P378^R378)</f>
        <v>480.15890754210886</v>
      </c>
      <c r="T378">
        <f t="shared" si="19"/>
        <v>480.15890754210886</v>
      </c>
    </row>
    <row r="379" spans="1:20" x14ac:dyDescent="0.2">
      <c r="A379">
        <v>2007</v>
      </c>
      <c r="B379">
        <v>21</v>
      </c>
      <c r="D379" t="s">
        <v>77</v>
      </c>
      <c r="E379" s="1">
        <v>0.375</v>
      </c>
      <c r="F379">
        <v>10</v>
      </c>
      <c r="G379" t="s">
        <v>125</v>
      </c>
      <c r="H379" t="s">
        <v>61</v>
      </c>
      <c r="I379" t="s">
        <v>177</v>
      </c>
      <c r="J379" t="s">
        <v>16</v>
      </c>
      <c r="K379" t="s">
        <v>28</v>
      </c>
      <c r="L379" t="s">
        <v>29</v>
      </c>
      <c r="M379">
        <v>25</v>
      </c>
      <c r="N379">
        <v>25</v>
      </c>
      <c r="P379">
        <f>N379/1.14172</f>
        <v>21.89678730336685</v>
      </c>
      <c r="Q379">
        <v>5.7999999999999996E-3</v>
      </c>
      <c r="R379" s="4">
        <v>3.5539999999999998</v>
      </c>
      <c r="S379">
        <f>Q379*(P379^R379)</f>
        <v>336.62001464584171</v>
      </c>
      <c r="T379">
        <f t="shared" si="19"/>
        <v>8415.5003661460432</v>
      </c>
    </row>
    <row r="380" spans="1:20" x14ac:dyDescent="0.2">
      <c r="A380">
        <v>2007</v>
      </c>
      <c r="B380">
        <v>21</v>
      </c>
      <c r="D380" t="s">
        <v>77</v>
      </c>
      <c r="E380" s="1">
        <v>0.375</v>
      </c>
      <c r="F380">
        <v>10</v>
      </c>
      <c r="G380" t="s">
        <v>125</v>
      </c>
      <c r="H380" t="s">
        <v>61</v>
      </c>
      <c r="I380" t="s">
        <v>177</v>
      </c>
      <c r="J380" t="s">
        <v>44</v>
      </c>
      <c r="K380" t="s">
        <v>21</v>
      </c>
      <c r="L380" t="s">
        <v>22</v>
      </c>
      <c r="M380">
        <v>2</v>
      </c>
      <c r="N380">
        <v>25</v>
      </c>
      <c r="Q380" s="3">
        <v>1.14E-2</v>
      </c>
      <c r="R380" s="6">
        <v>3.1280000000000001</v>
      </c>
      <c r="S380">
        <f t="shared" ref="S380:S391" si="23">Q380*(N380^R380)</f>
        <v>268.94359042953022</v>
      </c>
      <c r="T380">
        <f t="shared" si="19"/>
        <v>537.88718085906044</v>
      </c>
    </row>
    <row r="381" spans="1:20" x14ac:dyDescent="0.2">
      <c r="A381">
        <v>2007</v>
      </c>
      <c r="B381">
        <v>21</v>
      </c>
      <c r="D381" t="s">
        <v>77</v>
      </c>
      <c r="E381" s="1">
        <v>0.375</v>
      </c>
      <c r="F381">
        <v>10</v>
      </c>
      <c r="G381" t="s">
        <v>125</v>
      </c>
      <c r="H381" t="s">
        <v>61</v>
      </c>
      <c r="I381" t="s">
        <v>177</v>
      </c>
      <c r="J381" t="s">
        <v>13</v>
      </c>
      <c r="K381" t="s">
        <v>17</v>
      </c>
      <c r="L381" t="s">
        <v>127</v>
      </c>
      <c r="M381">
        <v>2</v>
      </c>
      <c r="N381">
        <v>15</v>
      </c>
      <c r="Q381" s="3">
        <v>2.3900000000000001E-2</v>
      </c>
      <c r="R381" s="6">
        <v>3.0819999999999999</v>
      </c>
      <c r="S381">
        <f t="shared" si="23"/>
        <v>100.71894345437795</v>
      </c>
      <c r="T381">
        <f t="shared" si="19"/>
        <v>201.4378869087559</v>
      </c>
    </row>
    <row r="382" spans="1:20" x14ac:dyDescent="0.2">
      <c r="A382">
        <v>2007</v>
      </c>
      <c r="B382">
        <v>21</v>
      </c>
      <c r="D382" t="s">
        <v>77</v>
      </c>
      <c r="E382" s="1">
        <v>0.375</v>
      </c>
      <c r="F382">
        <v>10</v>
      </c>
      <c r="G382" t="s">
        <v>125</v>
      </c>
      <c r="H382" t="s">
        <v>61</v>
      </c>
      <c r="I382" t="s">
        <v>177</v>
      </c>
      <c r="J382" t="s">
        <v>13</v>
      </c>
      <c r="K382" t="s">
        <v>17</v>
      </c>
      <c r="L382" t="s">
        <v>127</v>
      </c>
      <c r="M382">
        <v>2</v>
      </c>
      <c r="N382">
        <v>7.5</v>
      </c>
      <c r="Q382" s="3">
        <v>2.3900000000000001E-2</v>
      </c>
      <c r="R382" s="6">
        <v>3.0819999999999999</v>
      </c>
      <c r="S382">
        <f t="shared" si="23"/>
        <v>11.894240475111069</v>
      </c>
      <c r="T382">
        <f t="shared" si="19"/>
        <v>23.788480950222137</v>
      </c>
    </row>
    <row r="383" spans="1:20" x14ac:dyDescent="0.2">
      <c r="A383">
        <v>2007</v>
      </c>
      <c r="B383">
        <v>21</v>
      </c>
      <c r="D383" t="s">
        <v>77</v>
      </c>
      <c r="E383" s="1">
        <v>0.375</v>
      </c>
      <c r="F383">
        <v>10</v>
      </c>
      <c r="G383" t="s">
        <v>125</v>
      </c>
      <c r="H383" t="s">
        <v>61</v>
      </c>
      <c r="I383" t="s">
        <v>177</v>
      </c>
      <c r="J383" t="s">
        <v>23</v>
      </c>
      <c r="K383" t="s">
        <v>118</v>
      </c>
      <c r="L383" t="s">
        <v>132</v>
      </c>
      <c r="M383">
        <v>2</v>
      </c>
      <c r="N383">
        <v>7.5</v>
      </c>
      <c r="Q383" s="3">
        <v>1.26E-2</v>
      </c>
      <c r="R383" s="6">
        <v>3.0672999999999999</v>
      </c>
      <c r="S383">
        <f t="shared" si="23"/>
        <v>6.0875978967715536</v>
      </c>
      <c r="T383">
        <f t="shared" si="19"/>
        <v>12.175195793543107</v>
      </c>
    </row>
    <row r="384" spans="1:20" x14ac:dyDescent="0.2">
      <c r="A384">
        <v>2007</v>
      </c>
      <c r="B384">
        <v>21</v>
      </c>
      <c r="D384" t="s">
        <v>77</v>
      </c>
      <c r="E384" s="1">
        <v>0.375</v>
      </c>
      <c r="F384">
        <v>10</v>
      </c>
      <c r="G384" t="s">
        <v>125</v>
      </c>
      <c r="H384" t="s">
        <v>61</v>
      </c>
      <c r="I384" t="s">
        <v>177</v>
      </c>
      <c r="J384" t="s">
        <v>13</v>
      </c>
      <c r="K384" t="s">
        <v>17</v>
      </c>
      <c r="L384" t="s">
        <v>19</v>
      </c>
      <c r="M384">
        <v>1</v>
      </c>
      <c r="N384">
        <v>2.5</v>
      </c>
      <c r="Q384" s="3">
        <v>1.9300000000000001E-2</v>
      </c>
      <c r="R384" s="3">
        <v>2.96</v>
      </c>
      <c r="S384">
        <f t="shared" si="23"/>
        <v>0.29070984172599634</v>
      </c>
      <c r="T384">
        <f t="shared" si="19"/>
        <v>0.29070984172599634</v>
      </c>
    </row>
    <row r="385" spans="1:20" x14ac:dyDescent="0.2">
      <c r="A385">
        <v>2007</v>
      </c>
      <c r="B385">
        <v>21</v>
      </c>
      <c r="D385" t="s">
        <v>77</v>
      </c>
      <c r="E385" s="1">
        <v>0.375</v>
      </c>
      <c r="F385">
        <v>10</v>
      </c>
      <c r="G385" t="s">
        <v>125</v>
      </c>
      <c r="H385" t="s">
        <v>61</v>
      </c>
      <c r="I385" t="s">
        <v>177</v>
      </c>
      <c r="J385" t="s">
        <v>13</v>
      </c>
      <c r="K385" t="s">
        <v>194</v>
      </c>
      <c r="L385" t="s">
        <v>35</v>
      </c>
      <c r="M385">
        <v>2</v>
      </c>
      <c r="N385">
        <v>2.5</v>
      </c>
      <c r="Q385">
        <v>3.2399999999999998E-2</v>
      </c>
      <c r="R385" s="37">
        <v>2.379</v>
      </c>
      <c r="S385">
        <f t="shared" si="23"/>
        <v>0.2865789524483992</v>
      </c>
      <c r="T385">
        <f t="shared" si="19"/>
        <v>0.57315790489679841</v>
      </c>
    </row>
    <row r="386" spans="1:20" x14ac:dyDescent="0.2">
      <c r="A386">
        <v>2007</v>
      </c>
      <c r="B386">
        <v>21</v>
      </c>
      <c r="D386" t="s">
        <v>77</v>
      </c>
      <c r="E386" s="1">
        <v>0.375</v>
      </c>
      <c r="F386">
        <v>10</v>
      </c>
      <c r="G386" t="s">
        <v>125</v>
      </c>
      <c r="H386" t="s">
        <v>61</v>
      </c>
      <c r="I386" t="s">
        <v>177</v>
      </c>
      <c r="J386" t="s">
        <v>26</v>
      </c>
      <c r="K386" t="s">
        <v>118</v>
      </c>
      <c r="L386" t="s">
        <v>27</v>
      </c>
      <c r="M386">
        <v>4</v>
      </c>
      <c r="N386">
        <v>2.5</v>
      </c>
      <c r="Q386" s="3">
        <v>1.5900000000000001E-2</v>
      </c>
      <c r="R386" s="3">
        <v>2.9718</v>
      </c>
      <c r="S386">
        <f t="shared" si="23"/>
        <v>0.24210025233267859</v>
      </c>
      <c r="T386">
        <f t="shared" ref="T386:T449" si="24">M386*S386</f>
        <v>0.96840100933071438</v>
      </c>
    </row>
    <row r="387" spans="1:20" x14ac:dyDescent="0.2">
      <c r="A387">
        <v>2007</v>
      </c>
      <c r="B387">
        <v>21</v>
      </c>
      <c r="D387" t="s">
        <v>77</v>
      </c>
      <c r="E387" s="1">
        <v>0.375</v>
      </c>
      <c r="F387">
        <v>10</v>
      </c>
      <c r="G387" t="s">
        <v>125</v>
      </c>
      <c r="H387" t="s">
        <v>61</v>
      </c>
      <c r="I387" t="s">
        <v>177</v>
      </c>
      <c r="J387" t="s">
        <v>23</v>
      </c>
      <c r="K387" t="s">
        <v>118</v>
      </c>
      <c r="L387" t="s">
        <v>132</v>
      </c>
      <c r="M387">
        <v>2</v>
      </c>
      <c r="N387">
        <v>2.5</v>
      </c>
      <c r="Q387" s="3">
        <v>1.26E-2</v>
      </c>
      <c r="R387" s="6">
        <v>3.0672999999999999</v>
      </c>
      <c r="S387">
        <f t="shared" si="23"/>
        <v>0.20939771281975608</v>
      </c>
      <c r="T387">
        <f t="shared" si="24"/>
        <v>0.41879542563951216</v>
      </c>
    </row>
    <row r="388" spans="1:20" x14ac:dyDescent="0.2">
      <c r="A388">
        <v>2007</v>
      </c>
      <c r="B388">
        <v>21</v>
      </c>
      <c r="D388" t="s">
        <v>77</v>
      </c>
      <c r="E388" s="1">
        <v>0.375</v>
      </c>
      <c r="F388">
        <v>10</v>
      </c>
      <c r="G388" t="s">
        <v>125</v>
      </c>
      <c r="H388" t="s">
        <v>61</v>
      </c>
      <c r="I388" t="s">
        <v>177</v>
      </c>
      <c r="J388" t="s">
        <v>23</v>
      </c>
      <c r="K388" t="s">
        <v>33</v>
      </c>
      <c r="L388" t="s">
        <v>34</v>
      </c>
      <c r="M388">
        <v>3</v>
      </c>
      <c r="N388">
        <v>2.5</v>
      </c>
      <c r="Q388" s="2">
        <v>8.8999999999999999E-3</v>
      </c>
      <c r="R388" s="5">
        <v>3</v>
      </c>
      <c r="S388">
        <f t="shared" si="23"/>
        <v>0.13906250000000001</v>
      </c>
      <c r="T388">
        <f t="shared" si="24"/>
        <v>0.41718750000000004</v>
      </c>
    </row>
    <row r="389" spans="1:20" x14ac:dyDescent="0.2">
      <c r="A389">
        <v>2007</v>
      </c>
      <c r="B389">
        <v>22</v>
      </c>
      <c r="D389" t="s">
        <v>77</v>
      </c>
      <c r="E389" s="1">
        <v>0.375</v>
      </c>
      <c r="F389">
        <v>10</v>
      </c>
      <c r="G389" t="s">
        <v>125</v>
      </c>
      <c r="H389" t="s">
        <v>61</v>
      </c>
      <c r="I389" t="s">
        <v>177</v>
      </c>
      <c r="J389" t="s">
        <v>13</v>
      </c>
      <c r="K389" t="s">
        <v>51</v>
      </c>
      <c r="L389" t="s">
        <v>57</v>
      </c>
      <c r="M389">
        <v>2</v>
      </c>
      <c r="N389">
        <v>50</v>
      </c>
      <c r="O389" t="s">
        <v>46</v>
      </c>
      <c r="Q389" s="3">
        <v>1.6199999999999999E-2</v>
      </c>
      <c r="R389" s="3">
        <v>3.0251999999999999</v>
      </c>
      <c r="S389">
        <f t="shared" si="23"/>
        <v>2234.8021044952443</v>
      </c>
      <c r="T389">
        <f t="shared" si="24"/>
        <v>4469.6042089904886</v>
      </c>
    </row>
    <row r="390" spans="1:20" x14ac:dyDescent="0.2">
      <c r="A390">
        <v>2007</v>
      </c>
      <c r="B390">
        <v>22</v>
      </c>
      <c r="D390" t="s">
        <v>77</v>
      </c>
      <c r="E390" s="1">
        <v>0.375</v>
      </c>
      <c r="F390">
        <v>10</v>
      </c>
      <c r="G390" t="s">
        <v>125</v>
      </c>
      <c r="H390" t="s">
        <v>61</v>
      </c>
      <c r="I390" t="s">
        <v>177</v>
      </c>
      <c r="J390" t="s">
        <v>13</v>
      </c>
      <c r="K390" t="s">
        <v>14</v>
      </c>
      <c r="L390" t="s">
        <v>42</v>
      </c>
      <c r="M390">
        <v>1</v>
      </c>
      <c r="N390">
        <v>35</v>
      </c>
      <c r="Q390" s="3">
        <v>4.2200000000000001E-2</v>
      </c>
      <c r="R390" s="3">
        <v>2.835</v>
      </c>
      <c r="S390">
        <f t="shared" si="23"/>
        <v>1006.3414397267468</v>
      </c>
      <c r="T390">
        <f t="shared" si="24"/>
        <v>1006.3414397267468</v>
      </c>
    </row>
    <row r="391" spans="1:20" x14ac:dyDescent="0.2">
      <c r="A391">
        <v>2007</v>
      </c>
      <c r="B391">
        <v>22</v>
      </c>
      <c r="D391" t="s">
        <v>77</v>
      </c>
      <c r="E391" s="1">
        <v>0.375</v>
      </c>
      <c r="F391">
        <v>10</v>
      </c>
      <c r="G391" t="s">
        <v>125</v>
      </c>
      <c r="H391" t="s">
        <v>61</v>
      </c>
      <c r="I391" t="s">
        <v>177</v>
      </c>
      <c r="J391" t="s">
        <v>44</v>
      </c>
      <c r="K391" t="s">
        <v>21</v>
      </c>
      <c r="L391" t="s">
        <v>22</v>
      </c>
      <c r="M391">
        <v>7</v>
      </c>
      <c r="N391">
        <v>35</v>
      </c>
      <c r="Q391" s="3">
        <v>1.14E-2</v>
      </c>
      <c r="R391" s="6">
        <v>3.1280000000000001</v>
      </c>
      <c r="S391">
        <f t="shared" si="23"/>
        <v>770.45928631241588</v>
      </c>
      <c r="T391">
        <f t="shared" si="24"/>
        <v>5393.2150041869108</v>
      </c>
    </row>
    <row r="392" spans="1:20" x14ac:dyDescent="0.2">
      <c r="A392">
        <v>2007</v>
      </c>
      <c r="B392">
        <v>22</v>
      </c>
      <c r="D392" t="s">
        <v>77</v>
      </c>
      <c r="E392" s="1">
        <v>0.375</v>
      </c>
      <c r="F392">
        <v>10</v>
      </c>
      <c r="G392" t="s">
        <v>125</v>
      </c>
      <c r="H392" t="s">
        <v>61</v>
      </c>
      <c r="I392" t="s">
        <v>177</v>
      </c>
      <c r="J392" t="s">
        <v>13</v>
      </c>
      <c r="K392" t="s">
        <v>47</v>
      </c>
      <c r="L392" t="s">
        <v>48</v>
      </c>
      <c r="M392">
        <v>116</v>
      </c>
      <c r="N392">
        <v>35</v>
      </c>
      <c r="P392">
        <f>N392/1.09917</f>
        <v>31.842208211650611</v>
      </c>
      <c r="Q392" s="2">
        <v>1.7399999999999999E-2</v>
      </c>
      <c r="R392" s="5">
        <v>3.08</v>
      </c>
      <c r="S392">
        <f>Q392*(P392^R392)</f>
        <v>740.96728909580781</v>
      </c>
      <c r="T392">
        <f t="shared" si="24"/>
        <v>85952.20553511371</v>
      </c>
    </row>
    <row r="393" spans="1:20" x14ac:dyDescent="0.2">
      <c r="A393">
        <v>2007</v>
      </c>
      <c r="B393">
        <v>22</v>
      </c>
      <c r="D393" t="s">
        <v>77</v>
      </c>
      <c r="E393" s="1">
        <v>0.375</v>
      </c>
      <c r="F393">
        <v>10</v>
      </c>
      <c r="G393" t="s">
        <v>125</v>
      </c>
      <c r="H393" t="s">
        <v>61</v>
      </c>
      <c r="I393" t="s">
        <v>177</v>
      </c>
      <c r="J393" t="s">
        <v>13</v>
      </c>
      <c r="K393" t="s">
        <v>14</v>
      </c>
      <c r="L393" t="s">
        <v>42</v>
      </c>
      <c r="M393">
        <v>2</v>
      </c>
      <c r="N393">
        <v>25</v>
      </c>
      <c r="Q393" s="3">
        <v>4.2200000000000001E-2</v>
      </c>
      <c r="R393" s="3">
        <v>2.835</v>
      </c>
      <c r="S393">
        <f>Q393*(N393^R393)</f>
        <v>387.67908836882333</v>
      </c>
      <c r="T393">
        <f t="shared" si="24"/>
        <v>775.35817673764666</v>
      </c>
    </row>
    <row r="394" spans="1:20" x14ac:dyDescent="0.2">
      <c r="A394">
        <v>2007</v>
      </c>
      <c r="B394">
        <v>22</v>
      </c>
      <c r="D394" t="s">
        <v>77</v>
      </c>
      <c r="E394" s="1">
        <v>0.375</v>
      </c>
      <c r="F394">
        <v>10</v>
      </c>
      <c r="G394" t="s">
        <v>125</v>
      </c>
      <c r="H394" t="s">
        <v>61</v>
      </c>
      <c r="I394" t="s">
        <v>177</v>
      </c>
      <c r="J394" t="s">
        <v>16</v>
      </c>
      <c r="K394" t="s">
        <v>28</v>
      </c>
      <c r="L394" t="s">
        <v>29</v>
      </c>
      <c r="M394">
        <v>40</v>
      </c>
      <c r="N394">
        <v>25</v>
      </c>
      <c r="P394">
        <f>N394/1.14172</f>
        <v>21.89678730336685</v>
      </c>
      <c r="Q394">
        <v>5.7999999999999996E-3</v>
      </c>
      <c r="R394" s="4">
        <v>3.5539999999999998</v>
      </c>
      <c r="S394">
        <f>Q394*(P394^R394)</f>
        <v>336.62001464584171</v>
      </c>
      <c r="T394">
        <f t="shared" si="24"/>
        <v>13464.800585833669</v>
      </c>
    </row>
    <row r="395" spans="1:20" x14ac:dyDescent="0.2">
      <c r="A395">
        <v>2007</v>
      </c>
      <c r="B395">
        <v>22</v>
      </c>
      <c r="D395" t="s">
        <v>77</v>
      </c>
      <c r="E395" s="1">
        <v>0.375</v>
      </c>
      <c r="F395">
        <v>10</v>
      </c>
      <c r="G395" t="s">
        <v>125</v>
      </c>
      <c r="H395" t="s">
        <v>61</v>
      </c>
      <c r="I395" t="s">
        <v>177</v>
      </c>
      <c r="J395" t="s">
        <v>44</v>
      </c>
      <c r="K395" t="s">
        <v>21</v>
      </c>
      <c r="L395" t="s">
        <v>22</v>
      </c>
      <c r="M395">
        <v>7</v>
      </c>
      <c r="N395">
        <v>25</v>
      </c>
      <c r="Q395" s="3">
        <v>1.14E-2</v>
      </c>
      <c r="R395" s="6">
        <v>3.1280000000000001</v>
      </c>
      <c r="S395">
        <f>Q395*(N395^R395)</f>
        <v>268.94359042953022</v>
      </c>
      <c r="T395">
        <f t="shared" si="24"/>
        <v>1882.6051330067116</v>
      </c>
    </row>
    <row r="396" spans="1:20" x14ac:dyDescent="0.2">
      <c r="A396">
        <v>2007</v>
      </c>
      <c r="B396">
        <v>22</v>
      </c>
      <c r="D396" t="s">
        <v>77</v>
      </c>
      <c r="E396" s="1">
        <v>0.375</v>
      </c>
      <c r="F396">
        <v>10</v>
      </c>
      <c r="G396" t="s">
        <v>125</v>
      </c>
      <c r="H396" t="s">
        <v>61</v>
      </c>
      <c r="I396" t="s">
        <v>177</v>
      </c>
      <c r="J396" t="s">
        <v>13</v>
      </c>
      <c r="K396" t="s">
        <v>47</v>
      </c>
      <c r="L396" t="s">
        <v>48</v>
      </c>
      <c r="M396">
        <v>12</v>
      </c>
      <c r="N396">
        <v>25</v>
      </c>
      <c r="P396">
        <f>N396/1.09917</f>
        <v>22.744434436893293</v>
      </c>
      <c r="Q396" s="2">
        <v>1.7399999999999999E-2</v>
      </c>
      <c r="R396" s="5">
        <v>3.08</v>
      </c>
      <c r="S396">
        <f>Q396*(P396^R396)</f>
        <v>262.86011045493552</v>
      </c>
      <c r="T396">
        <f t="shared" si="24"/>
        <v>3154.3213254592265</v>
      </c>
    </row>
    <row r="397" spans="1:20" x14ac:dyDescent="0.2">
      <c r="A397">
        <v>2007</v>
      </c>
      <c r="B397">
        <v>22</v>
      </c>
      <c r="D397" t="s">
        <v>77</v>
      </c>
      <c r="E397" s="1">
        <v>0.375</v>
      </c>
      <c r="F397">
        <v>10</v>
      </c>
      <c r="G397" t="s">
        <v>125</v>
      </c>
      <c r="H397" t="s">
        <v>61</v>
      </c>
      <c r="I397" t="s">
        <v>177</v>
      </c>
      <c r="J397" t="s">
        <v>23</v>
      </c>
      <c r="K397" t="s">
        <v>118</v>
      </c>
      <c r="L397" t="s">
        <v>37</v>
      </c>
      <c r="M397">
        <v>1</v>
      </c>
      <c r="N397">
        <v>25</v>
      </c>
      <c r="Q397" s="3">
        <v>1.26E-2</v>
      </c>
      <c r="R397" s="3">
        <v>3.0672999999999999</v>
      </c>
      <c r="S397">
        <f t="shared" ref="S397:S408" si="25">Q397*(N397^R397)</f>
        <v>244.49609871054292</v>
      </c>
      <c r="T397">
        <f t="shared" si="24"/>
        <v>244.49609871054292</v>
      </c>
    </row>
    <row r="398" spans="1:20" x14ac:dyDescent="0.2">
      <c r="A398">
        <v>2007</v>
      </c>
      <c r="B398">
        <v>22</v>
      </c>
      <c r="D398" t="s">
        <v>77</v>
      </c>
      <c r="E398" s="1">
        <v>0.375</v>
      </c>
      <c r="F398">
        <v>10</v>
      </c>
      <c r="G398" t="s">
        <v>125</v>
      </c>
      <c r="H398" t="s">
        <v>61</v>
      </c>
      <c r="I398" t="s">
        <v>177</v>
      </c>
      <c r="J398" t="s">
        <v>23</v>
      </c>
      <c r="K398" t="s">
        <v>118</v>
      </c>
      <c r="L398" t="s">
        <v>30</v>
      </c>
      <c r="M398">
        <v>1</v>
      </c>
      <c r="N398">
        <v>15</v>
      </c>
      <c r="Q398" s="2">
        <v>9.2800000000000001E-3</v>
      </c>
      <c r="R398" s="5">
        <v>3.07</v>
      </c>
      <c r="S398">
        <f t="shared" si="25"/>
        <v>37.857169670187268</v>
      </c>
      <c r="T398">
        <f t="shared" si="24"/>
        <v>37.857169670187268</v>
      </c>
    </row>
    <row r="399" spans="1:20" x14ac:dyDescent="0.2">
      <c r="A399">
        <v>2007</v>
      </c>
      <c r="B399">
        <v>22</v>
      </c>
      <c r="D399" t="s">
        <v>77</v>
      </c>
      <c r="E399" s="1">
        <v>0.375</v>
      </c>
      <c r="F399">
        <v>10</v>
      </c>
      <c r="G399" t="s">
        <v>125</v>
      </c>
      <c r="H399" t="s">
        <v>61</v>
      </c>
      <c r="I399" t="s">
        <v>177</v>
      </c>
      <c r="J399" t="s">
        <v>13</v>
      </c>
      <c r="K399" t="s">
        <v>17</v>
      </c>
      <c r="L399" t="s">
        <v>127</v>
      </c>
      <c r="M399">
        <v>1</v>
      </c>
      <c r="N399">
        <v>7.5</v>
      </c>
      <c r="Q399" s="3">
        <v>2.3900000000000001E-2</v>
      </c>
      <c r="R399" s="6">
        <v>3.0819999999999999</v>
      </c>
      <c r="S399">
        <f t="shared" si="25"/>
        <v>11.894240475111069</v>
      </c>
      <c r="T399">
        <f t="shared" si="24"/>
        <v>11.894240475111069</v>
      </c>
    </row>
    <row r="400" spans="1:20" x14ac:dyDescent="0.2">
      <c r="A400">
        <v>2007</v>
      </c>
      <c r="B400">
        <v>22</v>
      </c>
      <c r="D400" t="s">
        <v>77</v>
      </c>
      <c r="E400" s="1">
        <v>0.375</v>
      </c>
      <c r="F400">
        <v>10</v>
      </c>
      <c r="G400" t="s">
        <v>125</v>
      </c>
      <c r="H400" t="s">
        <v>61</v>
      </c>
      <c r="I400" t="s">
        <v>177</v>
      </c>
      <c r="J400" t="s">
        <v>23</v>
      </c>
      <c r="K400" t="s">
        <v>118</v>
      </c>
      <c r="L400" t="s">
        <v>132</v>
      </c>
      <c r="M400">
        <v>5</v>
      </c>
      <c r="N400">
        <v>7.5</v>
      </c>
      <c r="Q400" s="3">
        <v>1.26E-2</v>
      </c>
      <c r="R400" s="6">
        <v>3.0672999999999999</v>
      </c>
      <c r="S400">
        <f t="shared" si="25"/>
        <v>6.0875978967715536</v>
      </c>
      <c r="T400">
        <f t="shared" si="24"/>
        <v>30.43798948385777</v>
      </c>
    </row>
    <row r="401" spans="1:20" x14ac:dyDescent="0.2">
      <c r="A401">
        <v>2007</v>
      </c>
      <c r="B401">
        <v>22</v>
      </c>
      <c r="D401" t="s">
        <v>77</v>
      </c>
      <c r="E401" s="1">
        <v>0.375</v>
      </c>
      <c r="F401">
        <v>10</v>
      </c>
      <c r="G401" t="s">
        <v>125</v>
      </c>
      <c r="H401" t="s">
        <v>61</v>
      </c>
      <c r="I401" t="s">
        <v>177</v>
      </c>
      <c r="J401" t="s">
        <v>23</v>
      </c>
      <c r="K401" t="s">
        <v>118</v>
      </c>
      <c r="L401" t="s">
        <v>30</v>
      </c>
      <c r="M401">
        <v>2</v>
      </c>
      <c r="N401">
        <v>7.5</v>
      </c>
      <c r="Q401" s="2">
        <v>9.2800000000000001E-3</v>
      </c>
      <c r="R401" s="5">
        <v>3.07</v>
      </c>
      <c r="S401">
        <f t="shared" si="25"/>
        <v>4.5080222907771104</v>
      </c>
      <c r="T401">
        <f t="shared" si="24"/>
        <v>9.0160445815542207</v>
      </c>
    </row>
    <row r="402" spans="1:20" x14ac:dyDescent="0.2">
      <c r="A402">
        <v>2007</v>
      </c>
      <c r="B402">
        <v>22</v>
      </c>
      <c r="D402" t="s">
        <v>77</v>
      </c>
      <c r="E402" s="1">
        <v>0.375</v>
      </c>
      <c r="F402">
        <v>10</v>
      </c>
      <c r="G402" t="s">
        <v>125</v>
      </c>
      <c r="H402" t="s">
        <v>61</v>
      </c>
      <c r="I402" t="s">
        <v>177</v>
      </c>
      <c r="J402" t="s">
        <v>13</v>
      </c>
      <c r="K402" t="s">
        <v>17</v>
      </c>
      <c r="L402" t="s">
        <v>19</v>
      </c>
      <c r="M402">
        <v>6</v>
      </c>
      <c r="N402">
        <v>2.5</v>
      </c>
      <c r="Q402" s="3">
        <v>1.9300000000000001E-2</v>
      </c>
      <c r="R402" s="3">
        <v>2.96</v>
      </c>
      <c r="S402">
        <f t="shared" si="25"/>
        <v>0.29070984172599634</v>
      </c>
      <c r="T402">
        <f t="shared" si="24"/>
        <v>1.7442590503559781</v>
      </c>
    </row>
    <row r="403" spans="1:20" x14ac:dyDescent="0.2">
      <c r="A403">
        <v>2007</v>
      </c>
      <c r="B403">
        <v>22</v>
      </c>
      <c r="D403" t="s">
        <v>77</v>
      </c>
      <c r="E403" s="1">
        <v>0.375</v>
      </c>
      <c r="F403">
        <v>10</v>
      </c>
      <c r="G403" t="s">
        <v>125</v>
      </c>
      <c r="H403" t="s">
        <v>61</v>
      </c>
      <c r="I403" t="s">
        <v>177</v>
      </c>
      <c r="J403" t="s">
        <v>13</v>
      </c>
      <c r="K403" t="s">
        <v>194</v>
      </c>
      <c r="L403" t="s">
        <v>35</v>
      </c>
      <c r="M403">
        <v>1</v>
      </c>
      <c r="N403">
        <v>2.5</v>
      </c>
      <c r="Q403">
        <v>3.2399999999999998E-2</v>
      </c>
      <c r="R403" s="37">
        <v>2.379</v>
      </c>
      <c r="S403">
        <f t="shared" si="25"/>
        <v>0.2865789524483992</v>
      </c>
      <c r="T403">
        <f t="shared" si="24"/>
        <v>0.2865789524483992</v>
      </c>
    </row>
    <row r="404" spans="1:20" x14ac:dyDescent="0.2">
      <c r="A404">
        <v>2007</v>
      </c>
      <c r="B404">
        <v>22</v>
      </c>
      <c r="D404" t="s">
        <v>77</v>
      </c>
      <c r="E404" s="1">
        <v>0.375</v>
      </c>
      <c r="F404">
        <v>10</v>
      </c>
      <c r="G404" t="s">
        <v>125</v>
      </c>
      <c r="H404" t="s">
        <v>61</v>
      </c>
      <c r="I404" t="s">
        <v>177</v>
      </c>
      <c r="J404" t="s">
        <v>26</v>
      </c>
      <c r="K404" t="s">
        <v>118</v>
      </c>
      <c r="L404" t="s">
        <v>27</v>
      </c>
      <c r="M404">
        <v>8</v>
      </c>
      <c r="N404">
        <v>2.5</v>
      </c>
      <c r="Q404" s="3">
        <v>1.5900000000000001E-2</v>
      </c>
      <c r="R404" s="3">
        <v>2.9718</v>
      </c>
      <c r="S404">
        <f t="shared" si="25"/>
        <v>0.24210025233267859</v>
      </c>
      <c r="T404">
        <f t="shared" si="24"/>
        <v>1.9368020186614288</v>
      </c>
    </row>
    <row r="405" spans="1:20" x14ac:dyDescent="0.2">
      <c r="A405">
        <v>2007</v>
      </c>
      <c r="B405">
        <v>22</v>
      </c>
      <c r="D405" t="s">
        <v>77</v>
      </c>
      <c r="E405" s="1">
        <v>0.375</v>
      </c>
      <c r="F405">
        <v>10</v>
      </c>
      <c r="G405" t="s">
        <v>125</v>
      </c>
      <c r="H405" t="s">
        <v>61</v>
      </c>
      <c r="I405" t="s">
        <v>177</v>
      </c>
      <c r="J405" t="s">
        <v>23</v>
      </c>
      <c r="K405" t="s">
        <v>118</v>
      </c>
      <c r="L405" t="s">
        <v>132</v>
      </c>
      <c r="M405">
        <v>4</v>
      </c>
      <c r="N405">
        <v>2.5</v>
      </c>
      <c r="Q405" s="3">
        <v>1.26E-2</v>
      </c>
      <c r="R405" s="6">
        <v>3.0672999999999999</v>
      </c>
      <c r="S405">
        <f t="shared" si="25"/>
        <v>0.20939771281975608</v>
      </c>
      <c r="T405">
        <f t="shared" si="24"/>
        <v>0.83759085127902433</v>
      </c>
    </row>
    <row r="406" spans="1:20" x14ac:dyDescent="0.2">
      <c r="A406">
        <v>2007</v>
      </c>
      <c r="B406">
        <v>23</v>
      </c>
      <c r="D406" t="s">
        <v>77</v>
      </c>
      <c r="E406" s="1">
        <v>0.375</v>
      </c>
      <c r="F406">
        <v>10</v>
      </c>
      <c r="G406" t="s">
        <v>80</v>
      </c>
      <c r="H406" t="s">
        <v>36</v>
      </c>
      <c r="I406" t="s">
        <v>177</v>
      </c>
      <c r="J406" t="s">
        <v>23</v>
      </c>
      <c r="K406" t="s">
        <v>28</v>
      </c>
      <c r="L406" t="s">
        <v>56</v>
      </c>
      <c r="M406">
        <v>2</v>
      </c>
      <c r="N406">
        <v>60</v>
      </c>
      <c r="Q406">
        <v>2.1700000000000001E-2</v>
      </c>
      <c r="R406" s="4">
        <v>3</v>
      </c>
      <c r="S406">
        <f t="shared" si="25"/>
        <v>4687.2</v>
      </c>
      <c r="T406">
        <f t="shared" si="24"/>
        <v>9374.4</v>
      </c>
    </row>
    <row r="407" spans="1:20" x14ac:dyDescent="0.2">
      <c r="A407">
        <v>2007</v>
      </c>
      <c r="B407">
        <v>23</v>
      </c>
      <c r="D407" t="s">
        <v>77</v>
      </c>
      <c r="E407" s="1">
        <v>0.375</v>
      </c>
      <c r="F407">
        <v>10</v>
      </c>
      <c r="G407" t="s">
        <v>80</v>
      </c>
      <c r="H407" t="s">
        <v>36</v>
      </c>
      <c r="I407" t="s">
        <v>177</v>
      </c>
      <c r="J407" t="s">
        <v>13</v>
      </c>
      <c r="K407" t="s">
        <v>51</v>
      </c>
      <c r="L407" t="s">
        <v>57</v>
      </c>
      <c r="M407">
        <v>1</v>
      </c>
      <c r="N407">
        <v>60</v>
      </c>
      <c r="O407" t="s">
        <v>46</v>
      </c>
      <c r="Q407" s="3">
        <v>1.6199999999999999E-2</v>
      </c>
      <c r="R407" s="3">
        <v>3.0251999999999999</v>
      </c>
      <c r="S407">
        <f t="shared" si="25"/>
        <v>3879.521626552199</v>
      </c>
      <c r="T407">
        <f t="shared" si="24"/>
        <v>3879.521626552199</v>
      </c>
    </row>
    <row r="408" spans="1:20" x14ac:dyDescent="0.2">
      <c r="A408">
        <v>2007</v>
      </c>
      <c r="B408">
        <v>23</v>
      </c>
      <c r="D408" t="s">
        <v>77</v>
      </c>
      <c r="E408" s="1">
        <v>0.375</v>
      </c>
      <c r="F408">
        <v>10</v>
      </c>
      <c r="G408" t="s">
        <v>80</v>
      </c>
      <c r="H408" t="s">
        <v>36</v>
      </c>
      <c r="I408" t="s">
        <v>177</v>
      </c>
      <c r="J408" t="s">
        <v>13</v>
      </c>
      <c r="K408" t="s">
        <v>51</v>
      </c>
      <c r="L408" t="s">
        <v>57</v>
      </c>
      <c r="M408">
        <v>5</v>
      </c>
      <c r="N408">
        <v>40</v>
      </c>
      <c r="O408" t="s">
        <v>53</v>
      </c>
      <c r="Q408" s="3">
        <v>1.6199999999999999E-2</v>
      </c>
      <c r="R408" s="3">
        <v>3.0251999999999999</v>
      </c>
      <c r="S408">
        <f t="shared" si="25"/>
        <v>1137.8025435833395</v>
      </c>
      <c r="T408">
        <f t="shared" si="24"/>
        <v>5689.0127179166975</v>
      </c>
    </row>
    <row r="409" spans="1:20" x14ac:dyDescent="0.2">
      <c r="A409">
        <v>2007</v>
      </c>
      <c r="B409">
        <v>23</v>
      </c>
      <c r="D409" t="s">
        <v>77</v>
      </c>
      <c r="E409" s="1">
        <v>0.375</v>
      </c>
      <c r="F409">
        <v>10</v>
      </c>
      <c r="G409" t="s">
        <v>80</v>
      </c>
      <c r="H409" t="s">
        <v>36</v>
      </c>
      <c r="I409" t="s">
        <v>177</v>
      </c>
      <c r="J409" t="s">
        <v>16</v>
      </c>
      <c r="K409" t="s">
        <v>28</v>
      </c>
      <c r="L409" t="s">
        <v>29</v>
      </c>
      <c r="M409">
        <v>26</v>
      </c>
      <c r="N409">
        <v>35</v>
      </c>
      <c r="P409">
        <f>N409/1.14172</f>
        <v>30.655502224713587</v>
      </c>
      <c r="Q409">
        <v>5.7999999999999996E-3</v>
      </c>
      <c r="R409" s="4">
        <v>3.5539999999999998</v>
      </c>
      <c r="S409">
        <f>Q409*(P409^R409)</f>
        <v>1112.9585068900108</v>
      </c>
      <c r="T409">
        <f t="shared" si="24"/>
        <v>28936.921179140281</v>
      </c>
    </row>
    <row r="410" spans="1:20" x14ac:dyDescent="0.2">
      <c r="A410">
        <v>2007</v>
      </c>
      <c r="B410">
        <v>23</v>
      </c>
      <c r="D410" t="s">
        <v>77</v>
      </c>
      <c r="E410" s="1">
        <v>0.375</v>
      </c>
      <c r="F410">
        <v>10</v>
      </c>
      <c r="G410" t="s">
        <v>80</v>
      </c>
      <c r="H410" t="s">
        <v>36</v>
      </c>
      <c r="I410" t="s">
        <v>177</v>
      </c>
      <c r="J410" t="s">
        <v>13</v>
      </c>
      <c r="K410" t="s">
        <v>14</v>
      </c>
      <c r="L410" t="s">
        <v>42</v>
      </c>
      <c r="M410">
        <v>3</v>
      </c>
      <c r="N410">
        <v>35</v>
      </c>
      <c r="Q410" s="3">
        <v>4.2200000000000001E-2</v>
      </c>
      <c r="R410" s="3">
        <v>2.835</v>
      </c>
      <c r="S410">
        <f>Q410*(N410^R410)</f>
        <v>1006.3414397267468</v>
      </c>
      <c r="T410">
        <f t="shared" si="24"/>
        <v>3019.0243191802401</v>
      </c>
    </row>
    <row r="411" spans="1:20" x14ac:dyDescent="0.2">
      <c r="A411">
        <v>2007</v>
      </c>
      <c r="B411">
        <v>23</v>
      </c>
      <c r="D411" t="s">
        <v>77</v>
      </c>
      <c r="E411" s="1">
        <v>0.375</v>
      </c>
      <c r="F411">
        <v>10</v>
      </c>
      <c r="G411" t="s">
        <v>80</v>
      </c>
      <c r="H411" t="s">
        <v>36</v>
      </c>
      <c r="I411" t="s">
        <v>177</v>
      </c>
      <c r="J411" t="s">
        <v>20</v>
      </c>
      <c r="K411" t="s">
        <v>68</v>
      </c>
      <c r="L411" t="s">
        <v>69</v>
      </c>
      <c r="M411">
        <v>1</v>
      </c>
      <c r="N411">
        <v>45</v>
      </c>
      <c r="P411">
        <f>N411*0.863</f>
        <v>38.835000000000001</v>
      </c>
      <c r="Q411">
        <v>2.5100000000000001E-2</v>
      </c>
      <c r="R411">
        <v>2.84</v>
      </c>
      <c r="S411">
        <f>Q411*(P411^R411)</f>
        <v>818.5927999638775</v>
      </c>
      <c r="T411">
        <f t="shared" si="24"/>
        <v>818.5927999638775</v>
      </c>
    </row>
    <row r="412" spans="1:20" x14ac:dyDescent="0.2">
      <c r="A412">
        <v>2007</v>
      </c>
      <c r="B412">
        <v>23</v>
      </c>
      <c r="D412" t="s">
        <v>77</v>
      </c>
      <c r="E412" s="1">
        <v>0.375</v>
      </c>
      <c r="F412">
        <v>10</v>
      </c>
      <c r="G412" t="s">
        <v>80</v>
      </c>
      <c r="H412" t="s">
        <v>36</v>
      </c>
      <c r="I412" t="s">
        <v>177</v>
      </c>
      <c r="J412" t="s">
        <v>44</v>
      </c>
      <c r="K412" t="s">
        <v>21</v>
      </c>
      <c r="L412" t="s">
        <v>22</v>
      </c>
      <c r="M412">
        <v>14</v>
      </c>
      <c r="N412">
        <v>35</v>
      </c>
      <c r="Q412" s="3">
        <v>1.14E-2</v>
      </c>
      <c r="R412" s="6">
        <v>3.1280000000000001</v>
      </c>
      <c r="S412">
        <f>Q412*(N412^R412)</f>
        <v>770.45928631241588</v>
      </c>
      <c r="T412">
        <f t="shared" si="24"/>
        <v>10786.430008373822</v>
      </c>
    </row>
    <row r="413" spans="1:20" x14ac:dyDescent="0.2">
      <c r="A413">
        <v>2007</v>
      </c>
      <c r="B413">
        <v>23</v>
      </c>
      <c r="D413" t="s">
        <v>77</v>
      </c>
      <c r="E413" s="1">
        <v>0.375</v>
      </c>
      <c r="F413">
        <v>10</v>
      </c>
      <c r="G413" t="s">
        <v>80</v>
      </c>
      <c r="H413" t="s">
        <v>36</v>
      </c>
      <c r="I413" t="s">
        <v>177</v>
      </c>
      <c r="J413" t="s">
        <v>13</v>
      </c>
      <c r="K413" t="s">
        <v>51</v>
      </c>
      <c r="L413" t="s">
        <v>57</v>
      </c>
      <c r="M413">
        <v>1</v>
      </c>
      <c r="N413">
        <v>35</v>
      </c>
      <c r="O413" t="s">
        <v>53</v>
      </c>
      <c r="Q413" s="3">
        <v>1.6199999999999999E-2</v>
      </c>
      <c r="R413" s="3">
        <v>3.0251999999999999</v>
      </c>
      <c r="S413">
        <f>Q413*(N413^R413)</f>
        <v>759.67819720000477</v>
      </c>
      <c r="T413">
        <f t="shared" si="24"/>
        <v>759.67819720000477</v>
      </c>
    </row>
    <row r="414" spans="1:20" x14ac:dyDescent="0.2">
      <c r="A414">
        <v>2007</v>
      </c>
      <c r="B414">
        <v>23</v>
      </c>
      <c r="D414" t="s">
        <v>77</v>
      </c>
      <c r="E414" s="1">
        <v>0.375</v>
      </c>
      <c r="F414">
        <v>10</v>
      </c>
      <c r="G414" t="s">
        <v>80</v>
      </c>
      <c r="H414" t="s">
        <v>36</v>
      </c>
      <c r="I414" t="s">
        <v>177</v>
      </c>
      <c r="J414" t="s">
        <v>13</v>
      </c>
      <c r="K414" t="s">
        <v>47</v>
      </c>
      <c r="L414" t="s">
        <v>48</v>
      </c>
      <c r="M414">
        <v>28</v>
      </c>
      <c r="N414">
        <v>35</v>
      </c>
      <c r="P414">
        <f>N414/1.09917</f>
        <v>31.842208211650611</v>
      </c>
      <c r="Q414" s="2">
        <v>1.7399999999999999E-2</v>
      </c>
      <c r="R414" s="5">
        <v>3.08</v>
      </c>
      <c r="S414">
        <f>Q414*(P414^R414)</f>
        <v>740.96728909580781</v>
      </c>
      <c r="T414">
        <f t="shared" si="24"/>
        <v>20747.084094682617</v>
      </c>
    </row>
    <row r="415" spans="1:20" x14ac:dyDescent="0.2">
      <c r="A415">
        <v>2007</v>
      </c>
      <c r="B415">
        <v>23</v>
      </c>
      <c r="D415" t="s">
        <v>77</v>
      </c>
      <c r="E415" s="1">
        <v>0.375</v>
      </c>
      <c r="F415">
        <v>10</v>
      </c>
      <c r="G415" t="s">
        <v>80</v>
      </c>
      <c r="H415" t="s">
        <v>36</v>
      </c>
      <c r="I415" t="s">
        <v>177</v>
      </c>
      <c r="J415" t="s">
        <v>13</v>
      </c>
      <c r="K415" t="s">
        <v>17</v>
      </c>
      <c r="L415" t="s">
        <v>127</v>
      </c>
      <c r="M415">
        <v>2</v>
      </c>
      <c r="N415">
        <v>25</v>
      </c>
      <c r="Q415" s="3">
        <v>2.3900000000000001E-2</v>
      </c>
      <c r="R415" s="6">
        <v>3.0819999999999999</v>
      </c>
      <c r="S415">
        <f>Q415*(N415^R415)</f>
        <v>486.23812459083422</v>
      </c>
      <c r="T415">
        <f t="shared" si="24"/>
        <v>972.47624918166844</v>
      </c>
    </row>
    <row r="416" spans="1:20" x14ac:dyDescent="0.2">
      <c r="A416">
        <v>2007</v>
      </c>
      <c r="B416">
        <v>23</v>
      </c>
      <c r="D416" t="s">
        <v>77</v>
      </c>
      <c r="E416" s="1">
        <v>0.375</v>
      </c>
      <c r="F416">
        <v>10</v>
      </c>
      <c r="G416" t="s">
        <v>80</v>
      </c>
      <c r="H416" t="s">
        <v>36</v>
      </c>
      <c r="I416" t="s">
        <v>177</v>
      </c>
      <c r="J416" t="s">
        <v>20</v>
      </c>
      <c r="K416" t="s">
        <v>68</v>
      </c>
      <c r="L416" t="s">
        <v>69</v>
      </c>
      <c r="M416">
        <v>4</v>
      </c>
      <c r="N416">
        <v>35</v>
      </c>
      <c r="O416" t="s">
        <v>80</v>
      </c>
      <c r="P416">
        <f>N416*0.863</f>
        <v>30.204999999999998</v>
      </c>
      <c r="Q416">
        <v>2.5100000000000001E-2</v>
      </c>
      <c r="R416">
        <v>2.84</v>
      </c>
      <c r="S416">
        <f>Q416*(P416^R416)</f>
        <v>400.9568406262739</v>
      </c>
      <c r="T416">
        <f t="shared" si="24"/>
        <v>1603.8273625050956</v>
      </c>
    </row>
    <row r="417" spans="1:20" x14ac:dyDescent="0.2">
      <c r="A417">
        <v>2007</v>
      </c>
      <c r="B417">
        <v>23</v>
      </c>
      <c r="D417" t="s">
        <v>77</v>
      </c>
      <c r="E417" s="1">
        <v>0.375</v>
      </c>
      <c r="F417">
        <v>10</v>
      </c>
      <c r="G417" t="s">
        <v>80</v>
      </c>
      <c r="H417" t="s">
        <v>36</v>
      </c>
      <c r="I417" t="s">
        <v>177</v>
      </c>
      <c r="J417" t="s">
        <v>44</v>
      </c>
      <c r="K417" t="s">
        <v>21</v>
      </c>
      <c r="L417" t="s">
        <v>22</v>
      </c>
      <c r="M417">
        <v>8</v>
      </c>
      <c r="N417">
        <v>25</v>
      </c>
      <c r="Q417" s="3">
        <v>1.14E-2</v>
      </c>
      <c r="R417" s="6">
        <v>3.1280000000000001</v>
      </c>
      <c r="S417">
        <f>Q417*(N417^R417)</f>
        <v>268.94359042953022</v>
      </c>
      <c r="T417">
        <f t="shared" si="24"/>
        <v>2151.5487234362417</v>
      </c>
    </row>
    <row r="418" spans="1:20" x14ac:dyDescent="0.2">
      <c r="A418">
        <v>2007</v>
      </c>
      <c r="B418">
        <v>23</v>
      </c>
      <c r="D418" t="s">
        <v>77</v>
      </c>
      <c r="E418" s="1">
        <v>0.375</v>
      </c>
      <c r="F418">
        <v>10</v>
      </c>
      <c r="G418" t="s">
        <v>80</v>
      </c>
      <c r="H418" t="s">
        <v>36</v>
      </c>
      <c r="I418" t="s">
        <v>177</v>
      </c>
      <c r="J418" t="s">
        <v>13</v>
      </c>
      <c r="K418" t="s">
        <v>47</v>
      </c>
      <c r="L418" t="s">
        <v>48</v>
      </c>
      <c r="M418">
        <v>3</v>
      </c>
      <c r="N418">
        <v>25</v>
      </c>
      <c r="P418">
        <f>N418/1.09917</f>
        <v>22.744434436893293</v>
      </c>
      <c r="Q418" s="2">
        <v>1.7399999999999999E-2</v>
      </c>
      <c r="R418" s="5">
        <v>3.08</v>
      </c>
      <c r="S418">
        <f>Q418*(P418^R418)</f>
        <v>262.86011045493552</v>
      </c>
      <c r="T418">
        <f t="shared" si="24"/>
        <v>788.58033136480663</v>
      </c>
    </row>
    <row r="419" spans="1:20" x14ac:dyDescent="0.2">
      <c r="A419">
        <v>2007</v>
      </c>
      <c r="B419">
        <v>23</v>
      </c>
      <c r="D419" t="s">
        <v>77</v>
      </c>
      <c r="E419" s="1">
        <v>0.375</v>
      </c>
      <c r="F419">
        <v>10</v>
      </c>
      <c r="G419" t="s">
        <v>80</v>
      </c>
      <c r="H419" t="s">
        <v>36</v>
      </c>
      <c r="I419" t="s">
        <v>177</v>
      </c>
      <c r="J419" t="s">
        <v>13</v>
      </c>
      <c r="K419" t="s">
        <v>17</v>
      </c>
      <c r="L419" t="s">
        <v>127</v>
      </c>
      <c r="M419">
        <v>2</v>
      </c>
      <c r="N419">
        <v>15</v>
      </c>
      <c r="Q419" s="3">
        <v>2.3900000000000001E-2</v>
      </c>
      <c r="R419" s="6">
        <v>3.0819999999999999</v>
      </c>
      <c r="S419">
        <f t="shared" ref="S419:S431" si="26">Q419*(N419^R419)</f>
        <v>100.71894345437795</v>
      </c>
      <c r="T419">
        <f t="shared" si="24"/>
        <v>201.4378869087559</v>
      </c>
    </row>
    <row r="420" spans="1:20" x14ac:dyDescent="0.2">
      <c r="A420">
        <v>2007</v>
      </c>
      <c r="B420">
        <v>23</v>
      </c>
      <c r="D420" t="s">
        <v>77</v>
      </c>
      <c r="E420" s="1">
        <v>0.375</v>
      </c>
      <c r="F420">
        <v>10</v>
      </c>
      <c r="G420" t="s">
        <v>80</v>
      </c>
      <c r="H420" t="s">
        <v>36</v>
      </c>
      <c r="I420" t="s">
        <v>177</v>
      </c>
      <c r="J420" t="s">
        <v>23</v>
      </c>
      <c r="K420" t="s">
        <v>118</v>
      </c>
      <c r="L420" t="s">
        <v>81</v>
      </c>
      <c r="M420">
        <v>1</v>
      </c>
      <c r="N420">
        <v>15</v>
      </c>
      <c r="Q420" s="3">
        <v>1.26E-2</v>
      </c>
      <c r="R420" s="6">
        <v>3.0672999999999999</v>
      </c>
      <c r="S420">
        <f t="shared" si="26"/>
        <v>51.026439339633377</v>
      </c>
      <c r="T420">
        <f t="shared" si="24"/>
        <v>51.026439339633377</v>
      </c>
    </row>
    <row r="421" spans="1:20" x14ac:dyDescent="0.2">
      <c r="A421">
        <v>2007</v>
      </c>
      <c r="B421">
        <v>23</v>
      </c>
      <c r="D421" t="s">
        <v>77</v>
      </c>
      <c r="E421" s="1">
        <v>0.375</v>
      </c>
      <c r="F421">
        <v>10</v>
      </c>
      <c r="G421" t="s">
        <v>80</v>
      </c>
      <c r="H421" t="s">
        <v>36</v>
      </c>
      <c r="I421" t="s">
        <v>177</v>
      </c>
      <c r="J421" t="s">
        <v>16</v>
      </c>
      <c r="K421" t="s">
        <v>17</v>
      </c>
      <c r="L421" t="s">
        <v>18</v>
      </c>
      <c r="M421">
        <v>1</v>
      </c>
      <c r="N421">
        <v>7.5</v>
      </c>
      <c r="Q421" s="3">
        <v>2.46E-2</v>
      </c>
      <c r="R421" s="3">
        <v>2.85</v>
      </c>
      <c r="S421">
        <f t="shared" si="26"/>
        <v>7.671136449313793</v>
      </c>
      <c r="T421">
        <f t="shared" si="24"/>
        <v>7.671136449313793</v>
      </c>
    </row>
    <row r="422" spans="1:20" x14ac:dyDescent="0.2">
      <c r="A422">
        <v>2007</v>
      </c>
      <c r="B422">
        <v>23</v>
      </c>
      <c r="D422" t="s">
        <v>77</v>
      </c>
      <c r="E422" s="1">
        <v>0.375</v>
      </c>
      <c r="F422">
        <v>10</v>
      </c>
      <c r="G422" t="s">
        <v>80</v>
      </c>
      <c r="H422" t="s">
        <v>36</v>
      </c>
      <c r="I422" t="s">
        <v>177</v>
      </c>
      <c r="J422" t="s">
        <v>13</v>
      </c>
      <c r="K422" t="s">
        <v>17</v>
      </c>
      <c r="L422" t="s">
        <v>19</v>
      </c>
      <c r="M422">
        <v>2</v>
      </c>
      <c r="N422">
        <v>7.5</v>
      </c>
      <c r="Q422" s="3">
        <v>1.9300000000000001E-2</v>
      </c>
      <c r="R422" s="3">
        <v>2.96</v>
      </c>
      <c r="S422">
        <f t="shared" si="26"/>
        <v>7.5117071566069322</v>
      </c>
      <c r="T422">
        <f t="shared" si="24"/>
        <v>15.023414313213864</v>
      </c>
    </row>
    <row r="423" spans="1:20" x14ac:dyDescent="0.2">
      <c r="A423">
        <v>2007</v>
      </c>
      <c r="B423">
        <v>23</v>
      </c>
      <c r="D423" t="s">
        <v>77</v>
      </c>
      <c r="E423" s="1">
        <v>0.375</v>
      </c>
      <c r="F423">
        <v>10</v>
      </c>
      <c r="G423" t="s">
        <v>80</v>
      </c>
      <c r="H423" t="s">
        <v>36</v>
      </c>
      <c r="I423" t="s">
        <v>177</v>
      </c>
      <c r="J423" t="s">
        <v>26</v>
      </c>
      <c r="K423" t="s">
        <v>118</v>
      </c>
      <c r="L423" t="s">
        <v>27</v>
      </c>
      <c r="M423">
        <v>1</v>
      </c>
      <c r="N423">
        <v>7.5</v>
      </c>
      <c r="O423" t="s">
        <v>46</v>
      </c>
      <c r="Q423" s="3">
        <v>1.5900000000000001E-2</v>
      </c>
      <c r="R423" s="3">
        <v>2.9718</v>
      </c>
      <c r="S423">
        <f t="shared" si="26"/>
        <v>6.3372988368370082</v>
      </c>
      <c r="T423">
        <f t="shared" si="24"/>
        <v>6.3372988368370082</v>
      </c>
    </row>
    <row r="424" spans="1:20" x14ac:dyDescent="0.2">
      <c r="A424">
        <v>2007</v>
      </c>
      <c r="B424">
        <v>23</v>
      </c>
      <c r="D424" t="s">
        <v>77</v>
      </c>
      <c r="E424" s="1">
        <v>0.375</v>
      </c>
      <c r="F424">
        <v>10</v>
      </c>
      <c r="G424" t="s">
        <v>80</v>
      </c>
      <c r="H424" t="s">
        <v>36</v>
      </c>
      <c r="I424" t="s">
        <v>177</v>
      </c>
      <c r="J424" t="s">
        <v>13</v>
      </c>
      <c r="K424" t="s">
        <v>194</v>
      </c>
      <c r="L424" t="s">
        <v>35</v>
      </c>
      <c r="M424">
        <v>2</v>
      </c>
      <c r="N424">
        <v>2.5</v>
      </c>
      <c r="Q424">
        <v>3.2399999999999998E-2</v>
      </c>
      <c r="R424" s="37">
        <v>2.379</v>
      </c>
      <c r="S424">
        <f t="shared" si="26"/>
        <v>0.2865789524483992</v>
      </c>
      <c r="T424">
        <f t="shared" si="24"/>
        <v>0.57315790489679841</v>
      </c>
    </row>
    <row r="425" spans="1:20" x14ac:dyDescent="0.2">
      <c r="A425">
        <v>2007</v>
      </c>
      <c r="B425">
        <v>23</v>
      </c>
      <c r="D425" t="s">
        <v>77</v>
      </c>
      <c r="E425" s="1">
        <v>0.375</v>
      </c>
      <c r="F425">
        <v>10</v>
      </c>
      <c r="G425" t="s">
        <v>80</v>
      </c>
      <c r="H425" t="s">
        <v>36</v>
      </c>
      <c r="I425" t="s">
        <v>177</v>
      </c>
      <c r="J425" t="s">
        <v>26</v>
      </c>
      <c r="K425" t="s">
        <v>118</v>
      </c>
      <c r="L425" t="s">
        <v>27</v>
      </c>
      <c r="M425">
        <v>12</v>
      </c>
      <c r="N425">
        <v>2.5</v>
      </c>
      <c r="Q425" s="3">
        <v>1.5900000000000001E-2</v>
      </c>
      <c r="R425" s="3">
        <v>2.9718</v>
      </c>
      <c r="S425">
        <f t="shared" si="26"/>
        <v>0.24210025233267859</v>
      </c>
      <c r="T425">
        <f t="shared" si="24"/>
        <v>2.905203027992143</v>
      </c>
    </row>
    <row r="426" spans="1:20" x14ac:dyDescent="0.2">
      <c r="A426">
        <v>2007</v>
      </c>
      <c r="B426">
        <v>23</v>
      </c>
      <c r="D426" t="s">
        <v>77</v>
      </c>
      <c r="E426" s="1">
        <v>0.375</v>
      </c>
      <c r="F426">
        <v>10</v>
      </c>
      <c r="G426" t="s">
        <v>80</v>
      </c>
      <c r="H426" t="s">
        <v>36</v>
      </c>
      <c r="I426" t="s">
        <v>177</v>
      </c>
      <c r="J426" t="s">
        <v>23</v>
      </c>
      <c r="K426" t="s">
        <v>118</v>
      </c>
      <c r="L426" t="s">
        <v>132</v>
      </c>
      <c r="M426">
        <v>4</v>
      </c>
      <c r="N426">
        <v>2.5</v>
      </c>
      <c r="Q426" s="3">
        <v>1.26E-2</v>
      </c>
      <c r="R426" s="6">
        <v>3.0672999999999999</v>
      </c>
      <c r="S426">
        <f t="shared" si="26"/>
        <v>0.20939771281975608</v>
      </c>
      <c r="T426">
        <f t="shared" si="24"/>
        <v>0.83759085127902433</v>
      </c>
    </row>
    <row r="427" spans="1:20" x14ac:dyDescent="0.2">
      <c r="A427">
        <v>2007</v>
      </c>
      <c r="B427">
        <v>23</v>
      </c>
      <c r="D427" t="s">
        <v>77</v>
      </c>
      <c r="E427" s="1">
        <v>0.375</v>
      </c>
      <c r="F427">
        <v>10</v>
      </c>
      <c r="G427" t="s">
        <v>80</v>
      </c>
      <c r="H427" t="s">
        <v>36</v>
      </c>
      <c r="I427" t="s">
        <v>177</v>
      </c>
      <c r="J427" t="s">
        <v>23</v>
      </c>
      <c r="K427" t="s">
        <v>33</v>
      </c>
      <c r="L427" t="s">
        <v>34</v>
      </c>
      <c r="M427">
        <v>7</v>
      </c>
      <c r="N427">
        <v>2.5</v>
      </c>
      <c r="Q427" s="2">
        <v>8.8999999999999999E-3</v>
      </c>
      <c r="R427" s="5">
        <v>3</v>
      </c>
      <c r="S427">
        <f t="shared" si="26"/>
        <v>0.13906250000000001</v>
      </c>
      <c r="T427">
        <f t="shared" si="24"/>
        <v>0.97343750000000007</v>
      </c>
    </row>
    <row r="428" spans="1:20" x14ac:dyDescent="0.2">
      <c r="A428">
        <v>2007</v>
      </c>
      <c r="B428">
        <v>24</v>
      </c>
      <c r="D428" t="s">
        <v>77</v>
      </c>
      <c r="E428" s="1">
        <v>0.375</v>
      </c>
      <c r="F428">
        <v>10</v>
      </c>
      <c r="G428" t="s">
        <v>125</v>
      </c>
      <c r="H428" t="s">
        <v>36</v>
      </c>
      <c r="I428" t="s">
        <v>177</v>
      </c>
      <c r="J428" t="s">
        <v>13</v>
      </c>
      <c r="K428" t="s">
        <v>51</v>
      </c>
      <c r="L428" t="s">
        <v>57</v>
      </c>
      <c r="M428">
        <v>1</v>
      </c>
      <c r="N428">
        <v>55</v>
      </c>
      <c r="O428" t="s">
        <v>46</v>
      </c>
      <c r="Q428" s="3">
        <v>1.6199999999999999E-2</v>
      </c>
      <c r="R428" s="3">
        <v>3.0251999999999999</v>
      </c>
      <c r="S428">
        <f t="shared" si="26"/>
        <v>2981.6744427047388</v>
      </c>
      <c r="T428">
        <f t="shared" si="24"/>
        <v>2981.6744427047388</v>
      </c>
    </row>
    <row r="429" spans="1:20" x14ac:dyDescent="0.2">
      <c r="A429">
        <v>2007</v>
      </c>
      <c r="B429">
        <v>24</v>
      </c>
      <c r="D429" t="s">
        <v>77</v>
      </c>
      <c r="E429" s="1">
        <v>0.375</v>
      </c>
      <c r="F429">
        <v>10</v>
      </c>
      <c r="G429" t="s">
        <v>125</v>
      </c>
      <c r="H429" t="s">
        <v>36</v>
      </c>
      <c r="I429" t="s">
        <v>177</v>
      </c>
      <c r="J429" t="s">
        <v>13</v>
      </c>
      <c r="K429" t="s">
        <v>14</v>
      </c>
      <c r="L429" t="s">
        <v>42</v>
      </c>
      <c r="M429">
        <v>1</v>
      </c>
      <c r="N429">
        <v>35</v>
      </c>
      <c r="Q429" s="3">
        <v>4.2200000000000001E-2</v>
      </c>
      <c r="R429" s="3">
        <v>2.835</v>
      </c>
      <c r="S429">
        <f t="shared" si="26"/>
        <v>1006.3414397267468</v>
      </c>
      <c r="T429">
        <f t="shared" si="24"/>
        <v>1006.3414397267468</v>
      </c>
    </row>
    <row r="430" spans="1:20" x14ac:dyDescent="0.2">
      <c r="A430">
        <v>2007</v>
      </c>
      <c r="B430">
        <v>24</v>
      </c>
      <c r="D430" t="s">
        <v>77</v>
      </c>
      <c r="E430" s="1">
        <v>0.375</v>
      </c>
      <c r="F430">
        <v>10</v>
      </c>
      <c r="G430" t="s">
        <v>125</v>
      </c>
      <c r="H430" t="s">
        <v>36</v>
      </c>
      <c r="I430" t="s">
        <v>177</v>
      </c>
      <c r="J430" t="s">
        <v>23</v>
      </c>
      <c r="K430" t="s">
        <v>28</v>
      </c>
      <c r="L430" t="s">
        <v>56</v>
      </c>
      <c r="M430">
        <v>1</v>
      </c>
      <c r="N430">
        <v>35</v>
      </c>
      <c r="Q430">
        <v>2.1700000000000001E-2</v>
      </c>
      <c r="R430" s="4">
        <v>3</v>
      </c>
      <c r="S430">
        <f t="shared" si="26"/>
        <v>930.38750000000005</v>
      </c>
      <c r="T430">
        <f t="shared" si="24"/>
        <v>930.38750000000005</v>
      </c>
    </row>
    <row r="431" spans="1:20" x14ac:dyDescent="0.2">
      <c r="A431">
        <v>2007</v>
      </c>
      <c r="B431">
        <v>24</v>
      </c>
      <c r="D431" t="s">
        <v>77</v>
      </c>
      <c r="E431" s="1">
        <v>0.375</v>
      </c>
      <c r="F431">
        <v>10</v>
      </c>
      <c r="G431" t="s">
        <v>125</v>
      </c>
      <c r="H431" t="s">
        <v>36</v>
      </c>
      <c r="I431" t="s">
        <v>177</v>
      </c>
      <c r="J431" t="s">
        <v>44</v>
      </c>
      <c r="K431" t="s">
        <v>21</v>
      </c>
      <c r="L431" t="s">
        <v>22</v>
      </c>
      <c r="M431">
        <v>2</v>
      </c>
      <c r="N431">
        <v>35</v>
      </c>
      <c r="Q431" s="3">
        <v>1.14E-2</v>
      </c>
      <c r="R431" s="6">
        <v>3.1280000000000001</v>
      </c>
      <c r="S431">
        <f t="shared" si="26"/>
        <v>770.45928631241588</v>
      </c>
      <c r="T431">
        <f t="shared" si="24"/>
        <v>1540.9185726248318</v>
      </c>
    </row>
    <row r="432" spans="1:20" x14ac:dyDescent="0.2">
      <c r="A432">
        <v>2007</v>
      </c>
      <c r="B432">
        <v>24</v>
      </c>
      <c r="D432" t="s">
        <v>77</v>
      </c>
      <c r="E432" s="1">
        <v>0.375</v>
      </c>
      <c r="F432">
        <v>10</v>
      </c>
      <c r="G432" t="s">
        <v>125</v>
      </c>
      <c r="H432" t="s">
        <v>36</v>
      </c>
      <c r="I432" t="s">
        <v>177</v>
      </c>
      <c r="J432" t="s">
        <v>13</v>
      </c>
      <c r="K432" t="s">
        <v>47</v>
      </c>
      <c r="L432" t="s">
        <v>48</v>
      </c>
      <c r="M432">
        <v>12</v>
      </c>
      <c r="N432">
        <v>35</v>
      </c>
      <c r="P432">
        <f>N432/1.09917</f>
        <v>31.842208211650611</v>
      </c>
      <c r="Q432" s="2">
        <v>1.7399999999999999E-2</v>
      </c>
      <c r="R432" s="5">
        <v>3.08</v>
      </c>
      <c r="S432">
        <f>Q432*(P432^R432)</f>
        <v>740.96728909580781</v>
      </c>
      <c r="T432">
        <f t="shared" si="24"/>
        <v>8891.6074691496942</v>
      </c>
    </row>
    <row r="433" spans="1:20" x14ac:dyDescent="0.2">
      <c r="A433">
        <v>2007</v>
      </c>
      <c r="B433">
        <v>24</v>
      </c>
      <c r="D433" t="s">
        <v>77</v>
      </c>
      <c r="E433" s="1">
        <v>0.375</v>
      </c>
      <c r="F433">
        <v>10</v>
      </c>
      <c r="G433" t="s">
        <v>125</v>
      </c>
      <c r="H433" t="s">
        <v>36</v>
      </c>
      <c r="I433" t="s">
        <v>177</v>
      </c>
      <c r="J433" t="s">
        <v>23</v>
      </c>
      <c r="K433" t="s">
        <v>24</v>
      </c>
      <c r="L433" t="s">
        <v>25</v>
      </c>
      <c r="M433">
        <v>1</v>
      </c>
      <c r="N433">
        <v>25</v>
      </c>
      <c r="Q433" s="3">
        <v>4.2799999999999998E-2</v>
      </c>
      <c r="R433" s="3">
        <v>2.8580000000000001</v>
      </c>
      <c r="S433">
        <f>Q433*(N433^R433)</f>
        <v>423.40532317837847</v>
      </c>
      <c r="T433">
        <f t="shared" si="24"/>
        <v>423.40532317837847</v>
      </c>
    </row>
    <row r="434" spans="1:20" x14ac:dyDescent="0.2">
      <c r="A434">
        <v>2007</v>
      </c>
      <c r="B434">
        <v>24</v>
      </c>
      <c r="D434" t="s">
        <v>77</v>
      </c>
      <c r="E434" s="1">
        <v>0.375</v>
      </c>
      <c r="F434">
        <v>10</v>
      </c>
      <c r="G434" t="s">
        <v>125</v>
      </c>
      <c r="H434" t="s">
        <v>36</v>
      </c>
      <c r="I434" t="s">
        <v>177</v>
      </c>
      <c r="J434" t="s">
        <v>20</v>
      </c>
      <c r="K434" t="s">
        <v>68</v>
      </c>
      <c r="L434" t="s">
        <v>69</v>
      </c>
      <c r="M434">
        <v>1</v>
      </c>
      <c r="N434">
        <v>35</v>
      </c>
      <c r="P434">
        <f>N434*0.863</f>
        <v>30.204999999999998</v>
      </c>
      <c r="Q434">
        <v>2.5100000000000001E-2</v>
      </c>
      <c r="R434">
        <v>2.84</v>
      </c>
      <c r="S434">
        <f>Q434*(P434^R434)</f>
        <v>400.9568406262739</v>
      </c>
      <c r="T434">
        <f t="shared" si="24"/>
        <v>400.9568406262739</v>
      </c>
    </row>
    <row r="435" spans="1:20" x14ac:dyDescent="0.2">
      <c r="A435">
        <v>2007</v>
      </c>
      <c r="B435">
        <v>24</v>
      </c>
      <c r="D435" t="s">
        <v>77</v>
      </c>
      <c r="E435" s="1">
        <v>0.375</v>
      </c>
      <c r="F435">
        <v>10</v>
      </c>
      <c r="G435" t="s">
        <v>125</v>
      </c>
      <c r="H435" t="s">
        <v>36</v>
      </c>
      <c r="I435" t="s">
        <v>177</v>
      </c>
      <c r="J435" t="s">
        <v>16</v>
      </c>
      <c r="K435" t="s">
        <v>28</v>
      </c>
      <c r="L435" t="s">
        <v>29</v>
      </c>
      <c r="M435">
        <v>95</v>
      </c>
      <c r="N435">
        <v>25</v>
      </c>
      <c r="P435">
        <f>N435/1.14172</f>
        <v>21.89678730336685</v>
      </c>
      <c r="Q435">
        <v>5.7999999999999996E-3</v>
      </c>
      <c r="R435" s="4">
        <v>3.5539999999999998</v>
      </c>
      <c r="S435">
        <f>Q435*(P435^R435)</f>
        <v>336.62001464584171</v>
      </c>
      <c r="T435">
        <f t="shared" si="24"/>
        <v>31978.901391354961</v>
      </c>
    </row>
    <row r="436" spans="1:20" x14ac:dyDescent="0.2">
      <c r="A436">
        <v>2007</v>
      </c>
      <c r="B436">
        <v>24</v>
      </c>
      <c r="D436" t="s">
        <v>77</v>
      </c>
      <c r="E436" s="1">
        <v>0.375</v>
      </c>
      <c r="F436">
        <v>10</v>
      </c>
      <c r="G436" t="s">
        <v>125</v>
      </c>
      <c r="H436" t="s">
        <v>36</v>
      </c>
      <c r="I436" t="s">
        <v>177</v>
      </c>
      <c r="J436" t="s">
        <v>44</v>
      </c>
      <c r="K436" t="s">
        <v>21</v>
      </c>
      <c r="L436" t="s">
        <v>22</v>
      </c>
      <c r="M436">
        <v>2</v>
      </c>
      <c r="N436">
        <v>25</v>
      </c>
      <c r="Q436" s="3">
        <v>1.14E-2</v>
      </c>
      <c r="R436" s="6">
        <v>3.1280000000000001</v>
      </c>
      <c r="S436">
        <f t="shared" ref="S436:S444" si="27">Q436*(N436^R436)</f>
        <v>268.94359042953022</v>
      </c>
      <c r="T436">
        <f t="shared" si="24"/>
        <v>537.88718085906044</v>
      </c>
    </row>
    <row r="437" spans="1:20" x14ac:dyDescent="0.2">
      <c r="A437">
        <v>2007</v>
      </c>
      <c r="B437">
        <v>24</v>
      </c>
      <c r="D437" t="s">
        <v>77</v>
      </c>
      <c r="E437" s="1">
        <v>0.375</v>
      </c>
      <c r="F437">
        <v>10</v>
      </c>
      <c r="G437" t="s">
        <v>125</v>
      </c>
      <c r="H437" t="s">
        <v>36</v>
      </c>
      <c r="I437" t="s">
        <v>177</v>
      </c>
      <c r="J437" t="s">
        <v>13</v>
      </c>
      <c r="K437" t="s">
        <v>17</v>
      </c>
      <c r="L437" t="s">
        <v>127</v>
      </c>
      <c r="M437">
        <v>1</v>
      </c>
      <c r="N437">
        <v>15</v>
      </c>
      <c r="Q437" s="3">
        <v>2.3900000000000001E-2</v>
      </c>
      <c r="R437" s="6">
        <v>3.0819999999999999</v>
      </c>
      <c r="S437">
        <f t="shared" si="27"/>
        <v>100.71894345437795</v>
      </c>
      <c r="T437">
        <f t="shared" si="24"/>
        <v>100.71894345437795</v>
      </c>
    </row>
    <row r="438" spans="1:20" x14ac:dyDescent="0.2">
      <c r="A438">
        <v>2007</v>
      </c>
      <c r="B438">
        <v>24</v>
      </c>
      <c r="D438" t="s">
        <v>77</v>
      </c>
      <c r="E438" s="1">
        <v>0.375</v>
      </c>
      <c r="F438">
        <v>10</v>
      </c>
      <c r="G438" t="s">
        <v>125</v>
      </c>
      <c r="H438" t="s">
        <v>36</v>
      </c>
      <c r="I438" t="s">
        <v>177</v>
      </c>
      <c r="J438" t="s">
        <v>23</v>
      </c>
      <c r="K438" t="s">
        <v>24</v>
      </c>
      <c r="L438" t="s">
        <v>25</v>
      </c>
      <c r="M438">
        <v>1</v>
      </c>
      <c r="N438">
        <v>15</v>
      </c>
      <c r="Q438" s="3">
        <v>4.2799999999999998E-2</v>
      </c>
      <c r="R438" s="3">
        <v>2.8580000000000001</v>
      </c>
      <c r="S438">
        <f t="shared" si="27"/>
        <v>98.336011053719943</v>
      </c>
      <c r="T438">
        <f t="shared" si="24"/>
        <v>98.336011053719943</v>
      </c>
    </row>
    <row r="439" spans="1:20" x14ac:dyDescent="0.2">
      <c r="A439">
        <v>2007</v>
      </c>
      <c r="B439">
        <v>24</v>
      </c>
      <c r="D439" t="s">
        <v>77</v>
      </c>
      <c r="E439" s="1">
        <v>0.375</v>
      </c>
      <c r="F439">
        <v>10</v>
      </c>
      <c r="G439" t="s">
        <v>125</v>
      </c>
      <c r="H439" t="s">
        <v>36</v>
      </c>
      <c r="I439" t="s">
        <v>177</v>
      </c>
      <c r="J439" t="s">
        <v>13</v>
      </c>
      <c r="K439" t="s">
        <v>194</v>
      </c>
      <c r="L439" t="s">
        <v>35</v>
      </c>
      <c r="M439">
        <v>1</v>
      </c>
      <c r="N439">
        <v>2.5</v>
      </c>
      <c r="Q439">
        <v>3.2399999999999998E-2</v>
      </c>
      <c r="R439" s="37">
        <v>2.379</v>
      </c>
      <c r="S439">
        <f t="shared" si="27"/>
        <v>0.2865789524483992</v>
      </c>
      <c r="T439">
        <f t="shared" si="24"/>
        <v>0.2865789524483992</v>
      </c>
    </row>
    <row r="440" spans="1:20" x14ac:dyDescent="0.2">
      <c r="A440">
        <v>2007</v>
      </c>
      <c r="B440">
        <v>24</v>
      </c>
      <c r="D440" t="s">
        <v>77</v>
      </c>
      <c r="E440" s="1">
        <v>0.375</v>
      </c>
      <c r="F440">
        <v>10</v>
      </c>
      <c r="G440" t="s">
        <v>125</v>
      </c>
      <c r="H440" t="s">
        <v>36</v>
      </c>
      <c r="I440" t="s">
        <v>177</v>
      </c>
      <c r="J440" t="s">
        <v>26</v>
      </c>
      <c r="K440" t="s">
        <v>118</v>
      </c>
      <c r="L440" t="s">
        <v>27</v>
      </c>
      <c r="M440">
        <v>19</v>
      </c>
      <c r="N440">
        <v>2.5</v>
      </c>
      <c r="Q440" s="3">
        <v>1.5900000000000001E-2</v>
      </c>
      <c r="R440" s="3">
        <v>2.9718</v>
      </c>
      <c r="S440">
        <f t="shared" si="27"/>
        <v>0.24210025233267859</v>
      </c>
      <c r="T440">
        <f t="shared" si="24"/>
        <v>4.5999047943208931</v>
      </c>
    </row>
    <row r="441" spans="1:20" x14ac:dyDescent="0.2">
      <c r="A441">
        <v>2007</v>
      </c>
      <c r="B441">
        <v>24</v>
      </c>
      <c r="D441" t="s">
        <v>77</v>
      </c>
      <c r="E441" s="1">
        <v>0.375</v>
      </c>
      <c r="F441">
        <v>10</v>
      </c>
      <c r="G441" t="s">
        <v>125</v>
      </c>
      <c r="H441" t="s">
        <v>36</v>
      </c>
      <c r="I441" t="s">
        <v>177</v>
      </c>
      <c r="J441" t="s">
        <v>23</v>
      </c>
      <c r="K441" t="s">
        <v>33</v>
      </c>
      <c r="L441" t="s">
        <v>34</v>
      </c>
      <c r="M441">
        <v>2</v>
      </c>
      <c r="N441">
        <v>2.5</v>
      </c>
      <c r="Q441" s="2">
        <v>8.8999999999999999E-3</v>
      </c>
      <c r="R441" s="5">
        <v>3</v>
      </c>
      <c r="S441">
        <f t="shared" si="27"/>
        <v>0.13906250000000001</v>
      </c>
      <c r="T441">
        <f t="shared" si="24"/>
        <v>0.27812500000000001</v>
      </c>
    </row>
    <row r="442" spans="1:20" x14ac:dyDescent="0.2">
      <c r="A442">
        <v>2007</v>
      </c>
      <c r="B442">
        <v>25</v>
      </c>
      <c r="D442" t="s">
        <v>77</v>
      </c>
      <c r="E442" s="1">
        <v>0.375</v>
      </c>
      <c r="F442">
        <v>10</v>
      </c>
      <c r="G442" t="s">
        <v>125</v>
      </c>
      <c r="H442" t="s">
        <v>36</v>
      </c>
      <c r="I442" t="s">
        <v>177</v>
      </c>
      <c r="J442" t="s">
        <v>23</v>
      </c>
      <c r="K442" t="s">
        <v>28</v>
      </c>
      <c r="L442" t="s">
        <v>56</v>
      </c>
      <c r="M442">
        <v>2</v>
      </c>
      <c r="N442">
        <v>40</v>
      </c>
      <c r="Q442">
        <v>2.1700000000000001E-2</v>
      </c>
      <c r="R442" s="4">
        <v>3</v>
      </c>
      <c r="S442">
        <f t="shared" si="27"/>
        <v>1388.8</v>
      </c>
      <c r="T442">
        <f t="shared" si="24"/>
        <v>2777.6</v>
      </c>
    </row>
    <row r="443" spans="1:20" x14ac:dyDescent="0.2">
      <c r="A443">
        <v>2007</v>
      </c>
      <c r="B443">
        <v>25</v>
      </c>
      <c r="D443" t="s">
        <v>77</v>
      </c>
      <c r="E443" s="1">
        <v>0.375</v>
      </c>
      <c r="F443">
        <v>10</v>
      </c>
      <c r="G443" t="s">
        <v>125</v>
      </c>
      <c r="H443" t="s">
        <v>36</v>
      </c>
      <c r="I443" t="s">
        <v>177</v>
      </c>
      <c r="J443" t="s">
        <v>13</v>
      </c>
      <c r="K443" t="s">
        <v>51</v>
      </c>
      <c r="L443" t="s">
        <v>57</v>
      </c>
      <c r="M443">
        <v>1</v>
      </c>
      <c r="N443">
        <v>40</v>
      </c>
      <c r="O443" t="s">
        <v>46</v>
      </c>
      <c r="Q443" s="3">
        <v>1.6199999999999999E-2</v>
      </c>
      <c r="R443" s="3">
        <v>3.0251999999999999</v>
      </c>
      <c r="S443">
        <f t="shared" si="27"/>
        <v>1137.8025435833395</v>
      </c>
      <c r="T443">
        <f t="shared" si="24"/>
        <v>1137.8025435833395</v>
      </c>
    </row>
    <row r="444" spans="1:20" x14ac:dyDescent="0.2">
      <c r="A444">
        <v>2007</v>
      </c>
      <c r="B444">
        <v>25</v>
      </c>
      <c r="D444" t="s">
        <v>77</v>
      </c>
      <c r="E444" s="1">
        <v>0.375</v>
      </c>
      <c r="F444">
        <v>10</v>
      </c>
      <c r="G444" t="s">
        <v>125</v>
      </c>
      <c r="H444" t="s">
        <v>36</v>
      </c>
      <c r="I444" t="s">
        <v>177</v>
      </c>
      <c r="J444" t="s">
        <v>44</v>
      </c>
      <c r="K444" t="s">
        <v>21</v>
      </c>
      <c r="L444" t="s">
        <v>22</v>
      </c>
      <c r="M444">
        <v>7</v>
      </c>
      <c r="N444">
        <v>35</v>
      </c>
      <c r="Q444" s="3">
        <v>1.14E-2</v>
      </c>
      <c r="R444" s="6">
        <v>3.1280000000000001</v>
      </c>
      <c r="S444">
        <f t="shared" si="27"/>
        <v>770.45928631241588</v>
      </c>
      <c r="T444">
        <f t="shared" si="24"/>
        <v>5393.2150041869108</v>
      </c>
    </row>
    <row r="445" spans="1:20" x14ac:dyDescent="0.2">
      <c r="A445">
        <v>2007</v>
      </c>
      <c r="B445">
        <v>25</v>
      </c>
      <c r="D445" t="s">
        <v>77</v>
      </c>
      <c r="E445" s="1">
        <v>0.375</v>
      </c>
      <c r="F445">
        <v>10</v>
      </c>
      <c r="G445" t="s">
        <v>125</v>
      </c>
      <c r="H445" t="s">
        <v>36</v>
      </c>
      <c r="I445" t="s">
        <v>177</v>
      </c>
      <c r="J445" t="s">
        <v>13</v>
      </c>
      <c r="K445" t="s">
        <v>47</v>
      </c>
      <c r="L445" t="s">
        <v>48</v>
      </c>
      <c r="M445">
        <v>32</v>
      </c>
      <c r="N445">
        <v>35</v>
      </c>
      <c r="P445">
        <f>N445/1.09917</f>
        <v>31.842208211650611</v>
      </c>
      <c r="Q445" s="2">
        <v>1.7399999999999999E-2</v>
      </c>
      <c r="R445" s="5">
        <v>3.08</v>
      </c>
      <c r="S445">
        <f>Q445*(P445^R445)</f>
        <v>740.96728909580781</v>
      </c>
      <c r="T445">
        <f t="shared" si="24"/>
        <v>23710.95325106585</v>
      </c>
    </row>
    <row r="446" spans="1:20" x14ac:dyDescent="0.2">
      <c r="A446">
        <v>2007</v>
      </c>
      <c r="B446">
        <v>25</v>
      </c>
      <c r="D446" t="s">
        <v>77</v>
      </c>
      <c r="E446" s="1">
        <v>0.375</v>
      </c>
      <c r="F446">
        <v>10</v>
      </c>
      <c r="G446" t="s">
        <v>125</v>
      </c>
      <c r="H446" t="s">
        <v>36</v>
      </c>
      <c r="I446" t="s">
        <v>177</v>
      </c>
      <c r="J446" t="s">
        <v>44</v>
      </c>
      <c r="K446" t="s">
        <v>21</v>
      </c>
      <c r="L446" t="s">
        <v>22</v>
      </c>
      <c r="M446">
        <v>4</v>
      </c>
      <c r="N446">
        <v>25</v>
      </c>
      <c r="Q446" s="3">
        <v>1.14E-2</v>
      </c>
      <c r="R446" s="6">
        <v>3.1280000000000001</v>
      </c>
      <c r="S446">
        <f t="shared" ref="S446:S464" si="28">Q446*(N446^R446)</f>
        <v>268.94359042953022</v>
      </c>
      <c r="T446">
        <f t="shared" si="24"/>
        <v>1075.7743617181209</v>
      </c>
    </row>
    <row r="447" spans="1:20" x14ac:dyDescent="0.2">
      <c r="A447">
        <v>2007</v>
      </c>
      <c r="B447">
        <v>25</v>
      </c>
      <c r="D447" t="s">
        <v>77</v>
      </c>
      <c r="E447" s="1">
        <v>0.375</v>
      </c>
      <c r="F447">
        <v>10</v>
      </c>
      <c r="G447" t="s">
        <v>125</v>
      </c>
      <c r="H447" t="s">
        <v>36</v>
      </c>
      <c r="I447" t="s">
        <v>177</v>
      </c>
      <c r="J447" t="s">
        <v>13</v>
      </c>
      <c r="K447" t="s">
        <v>17</v>
      </c>
      <c r="L447" t="s">
        <v>127</v>
      </c>
      <c r="M447">
        <v>1</v>
      </c>
      <c r="N447">
        <v>15</v>
      </c>
      <c r="Q447" s="3">
        <v>2.3900000000000001E-2</v>
      </c>
      <c r="R447" s="6">
        <v>3.0819999999999999</v>
      </c>
      <c r="S447">
        <f t="shared" si="28"/>
        <v>100.71894345437795</v>
      </c>
      <c r="T447">
        <f t="shared" si="24"/>
        <v>100.71894345437795</v>
      </c>
    </row>
    <row r="448" spans="1:20" x14ac:dyDescent="0.2">
      <c r="A448">
        <v>2007</v>
      </c>
      <c r="B448">
        <v>25</v>
      </c>
      <c r="D448" t="s">
        <v>77</v>
      </c>
      <c r="E448" s="1">
        <v>0.375</v>
      </c>
      <c r="F448">
        <v>10</v>
      </c>
      <c r="G448" t="s">
        <v>125</v>
      </c>
      <c r="H448" t="s">
        <v>36</v>
      </c>
      <c r="I448" t="s">
        <v>177</v>
      </c>
      <c r="J448" t="s">
        <v>44</v>
      </c>
      <c r="K448" t="s">
        <v>21</v>
      </c>
      <c r="L448" t="s">
        <v>22</v>
      </c>
      <c r="M448">
        <v>1</v>
      </c>
      <c r="N448">
        <v>15</v>
      </c>
      <c r="Q448" s="3">
        <v>1.14E-2</v>
      </c>
      <c r="R448" s="6">
        <v>3.1280000000000001</v>
      </c>
      <c r="S448">
        <f t="shared" si="28"/>
        <v>54.414959423729201</v>
      </c>
      <c r="T448">
        <f t="shared" si="24"/>
        <v>54.414959423729201</v>
      </c>
    </row>
    <row r="449" spans="1:20" x14ac:dyDescent="0.2">
      <c r="A449">
        <v>2007</v>
      </c>
      <c r="B449">
        <v>25</v>
      </c>
      <c r="D449" t="s">
        <v>77</v>
      </c>
      <c r="E449" s="1">
        <v>0.375</v>
      </c>
      <c r="F449">
        <v>10</v>
      </c>
      <c r="G449" t="s">
        <v>125</v>
      </c>
      <c r="H449" t="s">
        <v>36</v>
      </c>
      <c r="I449" t="s">
        <v>177</v>
      </c>
      <c r="J449" t="s">
        <v>23</v>
      </c>
      <c r="K449" t="s">
        <v>118</v>
      </c>
      <c r="L449" t="s">
        <v>81</v>
      </c>
      <c r="M449">
        <v>1</v>
      </c>
      <c r="N449">
        <v>15</v>
      </c>
      <c r="Q449" s="3">
        <v>1.26E-2</v>
      </c>
      <c r="R449" s="6">
        <v>3.0672999999999999</v>
      </c>
      <c r="S449">
        <f t="shared" si="28"/>
        <v>51.026439339633377</v>
      </c>
      <c r="T449">
        <f t="shared" si="24"/>
        <v>51.026439339633377</v>
      </c>
    </row>
    <row r="450" spans="1:20" x14ac:dyDescent="0.2">
      <c r="A450">
        <v>2007</v>
      </c>
      <c r="B450">
        <v>25</v>
      </c>
      <c r="D450" t="s">
        <v>77</v>
      </c>
      <c r="E450" s="1">
        <v>0.375</v>
      </c>
      <c r="F450">
        <v>10</v>
      </c>
      <c r="G450" t="s">
        <v>125</v>
      </c>
      <c r="H450" t="s">
        <v>36</v>
      </c>
      <c r="I450" t="s">
        <v>177</v>
      </c>
      <c r="J450" t="s">
        <v>13</v>
      </c>
      <c r="K450" t="s">
        <v>17</v>
      </c>
      <c r="L450" t="s">
        <v>127</v>
      </c>
      <c r="M450">
        <v>2</v>
      </c>
      <c r="N450">
        <v>7.5</v>
      </c>
      <c r="Q450" s="3">
        <v>2.3900000000000001E-2</v>
      </c>
      <c r="R450" s="6">
        <v>3.0819999999999999</v>
      </c>
      <c r="S450">
        <f t="shared" si="28"/>
        <v>11.894240475111069</v>
      </c>
      <c r="T450">
        <f t="shared" ref="T450:T513" si="29">M450*S450</f>
        <v>23.788480950222137</v>
      </c>
    </row>
    <row r="451" spans="1:20" x14ac:dyDescent="0.2">
      <c r="A451">
        <v>2007</v>
      </c>
      <c r="B451">
        <v>25</v>
      </c>
      <c r="D451" t="s">
        <v>77</v>
      </c>
      <c r="E451" s="1">
        <v>0.375</v>
      </c>
      <c r="F451">
        <v>10</v>
      </c>
      <c r="G451" t="s">
        <v>125</v>
      </c>
      <c r="H451" t="s">
        <v>36</v>
      </c>
      <c r="I451" t="s">
        <v>177</v>
      </c>
      <c r="J451" t="s">
        <v>26</v>
      </c>
      <c r="K451" t="s">
        <v>118</v>
      </c>
      <c r="L451" t="s">
        <v>27</v>
      </c>
      <c r="M451">
        <v>1</v>
      </c>
      <c r="N451">
        <v>7.5</v>
      </c>
      <c r="O451" t="s">
        <v>46</v>
      </c>
      <c r="Q451" s="3">
        <v>1.5900000000000001E-2</v>
      </c>
      <c r="R451" s="3">
        <v>2.9718</v>
      </c>
      <c r="S451">
        <f t="shared" si="28"/>
        <v>6.3372988368370082</v>
      </c>
      <c r="T451">
        <f t="shared" si="29"/>
        <v>6.3372988368370082</v>
      </c>
    </row>
    <row r="452" spans="1:20" x14ac:dyDescent="0.2">
      <c r="A452">
        <v>2007</v>
      </c>
      <c r="B452">
        <v>25</v>
      </c>
      <c r="D452" t="s">
        <v>77</v>
      </c>
      <c r="E452" s="1">
        <v>0.375</v>
      </c>
      <c r="F452">
        <v>10</v>
      </c>
      <c r="G452" t="s">
        <v>125</v>
      </c>
      <c r="H452" t="s">
        <v>36</v>
      </c>
      <c r="I452" t="s">
        <v>177</v>
      </c>
      <c r="J452" t="s">
        <v>23</v>
      </c>
      <c r="K452" t="s">
        <v>118</v>
      </c>
      <c r="L452" t="s">
        <v>132</v>
      </c>
      <c r="M452">
        <v>5</v>
      </c>
      <c r="N452">
        <v>7.5</v>
      </c>
      <c r="Q452" s="3">
        <v>1.26E-2</v>
      </c>
      <c r="R452" s="6">
        <v>3.0672999999999999</v>
      </c>
      <c r="S452">
        <f t="shared" si="28"/>
        <v>6.0875978967715536</v>
      </c>
      <c r="T452">
        <f t="shared" si="29"/>
        <v>30.43798948385777</v>
      </c>
    </row>
    <row r="453" spans="1:20" x14ac:dyDescent="0.2">
      <c r="A453">
        <v>2007</v>
      </c>
      <c r="B453">
        <v>25</v>
      </c>
      <c r="D453" t="s">
        <v>77</v>
      </c>
      <c r="E453" s="1">
        <v>0.375</v>
      </c>
      <c r="F453">
        <v>10</v>
      </c>
      <c r="G453" t="s">
        <v>125</v>
      </c>
      <c r="H453" t="s">
        <v>36</v>
      </c>
      <c r="I453" t="s">
        <v>177</v>
      </c>
      <c r="J453" t="s">
        <v>23</v>
      </c>
      <c r="K453" t="s">
        <v>118</v>
      </c>
      <c r="L453" t="s">
        <v>81</v>
      </c>
      <c r="M453">
        <v>2</v>
      </c>
      <c r="N453">
        <v>7.5</v>
      </c>
      <c r="Q453" s="3">
        <v>1.26E-2</v>
      </c>
      <c r="R453" s="6">
        <v>3.0672999999999999</v>
      </c>
      <c r="S453">
        <f t="shared" si="28"/>
        <v>6.0875978967715536</v>
      </c>
      <c r="T453">
        <f t="shared" si="29"/>
        <v>12.175195793543107</v>
      </c>
    </row>
    <row r="454" spans="1:20" x14ac:dyDescent="0.2">
      <c r="A454">
        <v>2007</v>
      </c>
      <c r="B454">
        <v>25</v>
      </c>
      <c r="D454" t="s">
        <v>77</v>
      </c>
      <c r="E454" s="1">
        <v>0.375</v>
      </c>
      <c r="F454">
        <v>10</v>
      </c>
      <c r="G454" t="s">
        <v>125</v>
      </c>
      <c r="H454" t="s">
        <v>36</v>
      </c>
      <c r="I454" t="s">
        <v>177</v>
      </c>
      <c r="J454" t="s">
        <v>23</v>
      </c>
      <c r="K454" t="s">
        <v>118</v>
      </c>
      <c r="L454" t="s">
        <v>30</v>
      </c>
      <c r="M454">
        <v>2</v>
      </c>
      <c r="N454">
        <v>7.5</v>
      </c>
      <c r="Q454" s="2">
        <v>9.2800000000000001E-3</v>
      </c>
      <c r="R454" s="5">
        <v>3.07</v>
      </c>
      <c r="S454">
        <f t="shared" si="28"/>
        <v>4.5080222907771104</v>
      </c>
      <c r="T454">
        <f t="shared" si="29"/>
        <v>9.0160445815542207</v>
      </c>
    </row>
    <row r="455" spans="1:20" x14ac:dyDescent="0.2">
      <c r="A455">
        <v>2007</v>
      </c>
      <c r="B455">
        <v>25</v>
      </c>
      <c r="D455" t="s">
        <v>77</v>
      </c>
      <c r="E455" s="1">
        <v>0.375</v>
      </c>
      <c r="F455">
        <v>10</v>
      </c>
      <c r="G455" t="s">
        <v>125</v>
      </c>
      <c r="H455" t="s">
        <v>36</v>
      </c>
      <c r="I455" t="s">
        <v>177</v>
      </c>
      <c r="J455" t="s">
        <v>13</v>
      </c>
      <c r="K455" t="s">
        <v>17</v>
      </c>
      <c r="L455" t="s">
        <v>19</v>
      </c>
      <c r="M455">
        <v>2</v>
      </c>
      <c r="N455">
        <v>2.5</v>
      </c>
      <c r="Q455" s="3">
        <v>1.9300000000000001E-2</v>
      </c>
      <c r="R455" s="3">
        <v>2.96</v>
      </c>
      <c r="S455">
        <f t="shared" si="28"/>
        <v>0.29070984172599634</v>
      </c>
      <c r="T455">
        <f t="shared" si="29"/>
        <v>0.58141968345199269</v>
      </c>
    </row>
    <row r="456" spans="1:20" x14ac:dyDescent="0.2">
      <c r="A456">
        <v>2007</v>
      </c>
      <c r="B456">
        <v>25</v>
      </c>
      <c r="D456" t="s">
        <v>77</v>
      </c>
      <c r="E456" s="1">
        <v>0.375</v>
      </c>
      <c r="F456">
        <v>10</v>
      </c>
      <c r="G456" t="s">
        <v>125</v>
      </c>
      <c r="H456" t="s">
        <v>36</v>
      </c>
      <c r="I456" t="s">
        <v>177</v>
      </c>
      <c r="J456" t="s">
        <v>13</v>
      </c>
      <c r="K456" t="s">
        <v>194</v>
      </c>
      <c r="L456" t="s">
        <v>35</v>
      </c>
      <c r="M456">
        <v>3</v>
      </c>
      <c r="N456">
        <v>2.5</v>
      </c>
      <c r="Q456">
        <v>3.2399999999999998E-2</v>
      </c>
      <c r="R456" s="37">
        <v>2.379</v>
      </c>
      <c r="S456">
        <f t="shared" si="28"/>
        <v>0.2865789524483992</v>
      </c>
      <c r="T456">
        <f t="shared" si="29"/>
        <v>0.85973685734519756</v>
      </c>
    </row>
    <row r="457" spans="1:20" x14ac:dyDescent="0.2">
      <c r="A457">
        <v>2007</v>
      </c>
      <c r="B457">
        <v>25</v>
      </c>
      <c r="D457" t="s">
        <v>77</v>
      </c>
      <c r="E457" s="1">
        <v>0.375</v>
      </c>
      <c r="F457">
        <v>10</v>
      </c>
      <c r="G457" t="s">
        <v>125</v>
      </c>
      <c r="H457" t="s">
        <v>36</v>
      </c>
      <c r="I457" t="s">
        <v>177</v>
      </c>
      <c r="J457" t="s">
        <v>26</v>
      </c>
      <c r="K457" t="s">
        <v>118</v>
      </c>
      <c r="L457" t="s">
        <v>27</v>
      </c>
      <c r="M457">
        <v>17</v>
      </c>
      <c r="N457">
        <v>2.5</v>
      </c>
      <c r="Q457" s="3">
        <v>1.5900000000000001E-2</v>
      </c>
      <c r="R457" s="3">
        <v>2.9718</v>
      </c>
      <c r="S457">
        <f t="shared" si="28"/>
        <v>0.24210025233267859</v>
      </c>
      <c r="T457">
        <f t="shared" si="29"/>
        <v>4.115704289655536</v>
      </c>
    </row>
    <row r="458" spans="1:20" x14ac:dyDescent="0.2">
      <c r="A458">
        <v>2007</v>
      </c>
      <c r="B458">
        <v>25</v>
      </c>
      <c r="D458" t="s">
        <v>77</v>
      </c>
      <c r="E458" s="1">
        <v>0.375</v>
      </c>
      <c r="F458">
        <v>10</v>
      </c>
      <c r="G458" t="s">
        <v>125</v>
      </c>
      <c r="H458" t="s">
        <v>36</v>
      </c>
      <c r="I458" t="s">
        <v>177</v>
      </c>
      <c r="J458" t="s">
        <v>23</v>
      </c>
      <c r="K458" t="s">
        <v>118</v>
      </c>
      <c r="L458" t="s">
        <v>132</v>
      </c>
      <c r="M458">
        <v>7</v>
      </c>
      <c r="N458">
        <v>2.5</v>
      </c>
      <c r="Q458" s="3">
        <v>1.26E-2</v>
      </c>
      <c r="R458" s="6">
        <v>3.0672999999999999</v>
      </c>
      <c r="S458">
        <f t="shared" si="28"/>
        <v>0.20939771281975608</v>
      </c>
      <c r="T458">
        <f t="shared" si="29"/>
        <v>1.4657839897382925</v>
      </c>
    </row>
    <row r="459" spans="1:20" x14ac:dyDescent="0.2">
      <c r="A459">
        <v>2007</v>
      </c>
      <c r="B459">
        <v>25</v>
      </c>
      <c r="D459" t="s">
        <v>77</v>
      </c>
      <c r="E459" s="1">
        <v>0.375</v>
      </c>
      <c r="F459">
        <v>10</v>
      </c>
      <c r="G459" t="s">
        <v>125</v>
      </c>
      <c r="H459" t="s">
        <v>36</v>
      </c>
      <c r="I459" t="s">
        <v>177</v>
      </c>
      <c r="J459" t="s">
        <v>23</v>
      </c>
      <c r="K459" t="s">
        <v>33</v>
      </c>
      <c r="L459" t="s">
        <v>34</v>
      </c>
      <c r="M459">
        <v>1</v>
      </c>
      <c r="N459">
        <v>2.5</v>
      </c>
      <c r="Q459" s="2">
        <v>8.8999999999999999E-3</v>
      </c>
      <c r="R459" s="5">
        <v>3</v>
      </c>
      <c r="S459">
        <f t="shared" si="28"/>
        <v>0.13906250000000001</v>
      </c>
      <c r="T459">
        <f t="shared" si="29"/>
        <v>0.13906250000000001</v>
      </c>
    </row>
    <row r="460" spans="1:20" x14ac:dyDescent="0.2">
      <c r="A460">
        <v>2007</v>
      </c>
      <c r="B460">
        <v>26</v>
      </c>
      <c r="D460" t="s">
        <v>77</v>
      </c>
      <c r="E460" s="1">
        <v>0.375</v>
      </c>
      <c r="F460">
        <v>10</v>
      </c>
      <c r="G460" t="s">
        <v>125</v>
      </c>
      <c r="H460" t="s">
        <v>36</v>
      </c>
      <c r="I460" t="s">
        <v>177</v>
      </c>
      <c r="J460" t="s">
        <v>13</v>
      </c>
      <c r="K460" t="s">
        <v>51</v>
      </c>
      <c r="L460" t="s">
        <v>57</v>
      </c>
      <c r="M460">
        <v>1</v>
      </c>
      <c r="N460">
        <v>50</v>
      </c>
      <c r="O460" t="s">
        <v>46</v>
      </c>
      <c r="Q460" s="3">
        <v>1.6199999999999999E-2</v>
      </c>
      <c r="R460" s="3">
        <v>3.0251999999999999</v>
      </c>
      <c r="S460">
        <f t="shared" si="28"/>
        <v>2234.8021044952443</v>
      </c>
      <c r="T460">
        <f t="shared" si="29"/>
        <v>2234.8021044952443</v>
      </c>
    </row>
    <row r="461" spans="1:20" x14ac:dyDescent="0.2">
      <c r="A461">
        <v>2007</v>
      </c>
      <c r="B461">
        <v>26</v>
      </c>
      <c r="D461" t="s">
        <v>77</v>
      </c>
      <c r="E461" s="1">
        <v>0.375</v>
      </c>
      <c r="F461">
        <v>10</v>
      </c>
      <c r="G461" t="s">
        <v>125</v>
      </c>
      <c r="H461" t="s">
        <v>36</v>
      </c>
      <c r="I461" t="s">
        <v>177</v>
      </c>
      <c r="J461" t="s">
        <v>23</v>
      </c>
      <c r="K461" t="s">
        <v>118</v>
      </c>
      <c r="L461" t="s">
        <v>37</v>
      </c>
      <c r="M461">
        <v>1</v>
      </c>
      <c r="N461">
        <v>40</v>
      </c>
      <c r="Q461" s="3">
        <v>1.26E-2</v>
      </c>
      <c r="R461" s="3">
        <v>3.0672999999999999</v>
      </c>
      <c r="S461">
        <f t="shared" si="28"/>
        <v>1033.6396409228757</v>
      </c>
      <c r="T461">
        <f t="shared" si="29"/>
        <v>1033.6396409228757</v>
      </c>
    </row>
    <row r="462" spans="1:20" x14ac:dyDescent="0.2">
      <c r="A462">
        <v>2007</v>
      </c>
      <c r="B462">
        <v>26</v>
      </c>
      <c r="D462" t="s">
        <v>77</v>
      </c>
      <c r="E462" s="1">
        <v>0.375</v>
      </c>
      <c r="F462">
        <v>10</v>
      </c>
      <c r="G462" t="s">
        <v>125</v>
      </c>
      <c r="H462" t="s">
        <v>36</v>
      </c>
      <c r="I462" t="s">
        <v>177</v>
      </c>
      <c r="J462" t="s">
        <v>13</v>
      </c>
      <c r="K462" t="s">
        <v>14</v>
      </c>
      <c r="L462" t="s">
        <v>42</v>
      </c>
      <c r="M462">
        <v>2</v>
      </c>
      <c r="N462">
        <v>35</v>
      </c>
      <c r="Q462" s="3">
        <v>4.2200000000000001E-2</v>
      </c>
      <c r="R462" s="3">
        <v>2.835</v>
      </c>
      <c r="S462">
        <f t="shared" si="28"/>
        <v>1006.3414397267468</v>
      </c>
      <c r="T462">
        <f t="shared" si="29"/>
        <v>2012.6828794534936</v>
      </c>
    </row>
    <row r="463" spans="1:20" x14ac:dyDescent="0.2">
      <c r="A463">
        <v>2007</v>
      </c>
      <c r="B463">
        <v>26</v>
      </c>
      <c r="D463" t="s">
        <v>77</v>
      </c>
      <c r="E463" s="1">
        <v>0.375</v>
      </c>
      <c r="F463">
        <v>10</v>
      </c>
      <c r="G463" t="s">
        <v>125</v>
      </c>
      <c r="H463" t="s">
        <v>36</v>
      </c>
      <c r="I463" t="s">
        <v>177</v>
      </c>
      <c r="J463" t="s">
        <v>23</v>
      </c>
      <c r="K463" t="s">
        <v>28</v>
      </c>
      <c r="L463" t="s">
        <v>56</v>
      </c>
      <c r="M463">
        <v>6</v>
      </c>
      <c r="N463">
        <v>35</v>
      </c>
      <c r="Q463">
        <v>2.1700000000000001E-2</v>
      </c>
      <c r="R463" s="4">
        <v>3</v>
      </c>
      <c r="S463">
        <f t="shared" si="28"/>
        <v>930.38750000000005</v>
      </c>
      <c r="T463">
        <f t="shared" si="29"/>
        <v>5582.3250000000007</v>
      </c>
    </row>
    <row r="464" spans="1:20" x14ac:dyDescent="0.2">
      <c r="A464">
        <v>2007</v>
      </c>
      <c r="B464">
        <v>26</v>
      </c>
      <c r="D464" t="s">
        <v>77</v>
      </c>
      <c r="E464" s="1">
        <v>0.375</v>
      </c>
      <c r="F464">
        <v>10</v>
      </c>
      <c r="G464" t="s">
        <v>125</v>
      </c>
      <c r="H464" t="s">
        <v>36</v>
      </c>
      <c r="I464" t="s">
        <v>177</v>
      </c>
      <c r="J464" t="s">
        <v>44</v>
      </c>
      <c r="K464" t="s">
        <v>21</v>
      </c>
      <c r="L464" t="s">
        <v>22</v>
      </c>
      <c r="M464">
        <v>2</v>
      </c>
      <c r="N464">
        <v>35</v>
      </c>
      <c r="Q464" s="3">
        <v>1.14E-2</v>
      </c>
      <c r="R464" s="6">
        <v>3.1280000000000001</v>
      </c>
      <c r="S464">
        <f t="shared" si="28"/>
        <v>770.45928631241588</v>
      </c>
      <c r="T464">
        <f t="shared" si="29"/>
        <v>1540.9185726248318</v>
      </c>
    </row>
    <row r="465" spans="1:20" x14ac:dyDescent="0.2">
      <c r="A465">
        <v>2007</v>
      </c>
      <c r="B465">
        <v>26</v>
      </c>
      <c r="D465" t="s">
        <v>77</v>
      </c>
      <c r="E465" s="1">
        <v>0.375</v>
      </c>
      <c r="F465">
        <v>10</v>
      </c>
      <c r="G465" t="s">
        <v>125</v>
      </c>
      <c r="H465" t="s">
        <v>36</v>
      </c>
      <c r="I465" t="s">
        <v>177</v>
      </c>
      <c r="J465" t="s">
        <v>13</v>
      </c>
      <c r="K465" t="s">
        <v>47</v>
      </c>
      <c r="L465" t="s">
        <v>48</v>
      </c>
      <c r="M465">
        <v>32</v>
      </c>
      <c r="N465">
        <v>35</v>
      </c>
      <c r="P465">
        <f>N465/1.09917</f>
        <v>31.842208211650611</v>
      </c>
      <c r="Q465" s="2">
        <v>1.7399999999999999E-2</v>
      </c>
      <c r="R465" s="5">
        <v>3.08</v>
      </c>
      <c r="S465">
        <f>Q465*(P465^R465)</f>
        <v>740.96728909580781</v>
      </c>
      <c r="T465">
        <f t="shared" si="29"/>
        <v>23710.95325106585</v>
      </c>
    </row>
    <row r="466" spans="1:20" x14ac:dyDescent="0.2">
      <c r="A466">
        <v>2007</v>
      </c>
      <c r="B466">
        <v>26</v>
      </c>
      <c r="D466" t="s">
        <v>77</v>
      </c>
      <c r="E466" s="1">
        <v>0.375</v>
      </c>
      <c r="F466">
        <v>10</v>
      </c>
      <c r="G466" t="s">
        <v>125</v>
      </c>
      <c r="H466" t="s">
        <v>36</v>
      </c>
      <c r="I466" t="s">
        <v>177</v>
      </c>
      <c r="J466" t="s">
        <v>13</v>
      </c>
      <c r="K466" t="s">
        <v>47</v>
      </c>
      <c r="L466" t="s">
        <v>48</v>
      </c>
      <c r="M466">
        <v>2</v>
      </c>
      <c r="N466">
        <v>35</v>
      </c>
      <c r="O466" t="s">
        <v>82</v>
      </c>
      <c r="P466">
        <f>N466/1.09917</f>
        <v>31.842208211650611</v>
      </c>
      <c r="Q466" s="2">
        <v>1.7399999999999999E-2</v>
      </c>
      <c r="R466" s="5">
        <v>3.08</v>
      </c>
      <c r="S466">
        <f>Q466*(P466^R466)</f>
        <v>740.96728909580781</v>
      </c>
      <c r="T466">
        <f t="shared" si="29"/>
        <v>1481.9345781916156</v>
      </c>
    </row>
    <row r="467" spans="1:20" x14ac:dyDescent="0.2">
      <c r="A467">
        <v>2007</v>
      </c>
      <c r="B467">
        <v>26</v>
      </c>
      <c r="D467" t="s">
        <v>77</v>
      </c>
      <c r="E467" s="1">
        <v>0.375</v>
      </c>
      <c r="F467">
        <v>10</v>
      </c>
      <c r="G467" t="s">
        <v>125</v>
      </c>
      <c r="H467" t="s">
        <v>36</v>
      </c>
      <c r="I467" t="s">
        <v>177</v>
      </c>
      <c r="J467" t="s">
        <v>23</v>
      </c>
      <c r="K467" t="s">
        <v>31</v>
      </c>
      <c r="L467" t="s">
        <v>32</v>
      </c>
      <c r="M467">
        <v>1</v>
      </c>
      <c r="N467">
        <v>35</v>
      </c>
      <c r="Q467" s="3">
        <v>7.9000000000000008E-3</v>
      </c>
      <c r="R467" s="3">
        <v>3.0760000000000001</v>
      </c>
      <c r="S467">
        <f>Q467*(N467^R467)</f>
        <v>443.79294680201997</v>
      </c>
      <c r="T467">
        <f t="shared" si="29"/>
        <v>443.79294680201997</v>
      </c>
    </row>
    <row r="468" spans="1:20" x14ac:dyDescent="0.2">
      <c r="A468">
        <v>2007</v>
      </c>
      <c r="B468">
        <v>26</v>
      </c>
      <c r="D468" t="s">
        <v>77</v>
      </c>
      <c r="E468" s="1">
        <v>0.375</v>
      </c>
      <c r="F468">
        <v>10</v>
      </c>
      <c r="G468" t="s">
        <v>125</v>
      </c>
      <c r="H468" t="s">
        <v>36</v>
      </c>
      <c r="I468" t="s">
        <v>177</v>
      </c>
      <c r="J468" t="s">
        <v>16</v>
      </c>
      <c r="K468" t="s">
        <v>28</v>
      </c>
      <c r="L468" t="s">
        <v>29</v>
      </c>
      <c r="M468">
        <v>21</v>
      </c>
      <c r="N468">
        <v>25</v>
      </c>
      <c r="P468">
        <f>N468/1.14172</f>
        <v>21.89678730336685</v>
      </c>
      <c r="Q468">
        <v>5.7999999999999996E-3</v>
      </c>
      <c r="R468" s="4">
        <v>3.5539999999999998</v>
      </c>
      <c r="S468">
        <f>Q468*(P468^R468)</f>
        <v>336.62001464584171</v>
      </c>
      <c r="T468">
        <f t="shared" si="29"/>
        <v>7069.020307562676</v>
      </c>
    </row>
    <row r="469" spans="1:20" x14ac:dyDescent="0.2">
      <c r="A469">
        <v>2007</v>
      </c>
      <c r="B469">
        <v>26</v>
      </c>
      <c r="D469" t="s">
        <v>77</v>
      </c>
      <c r="E469" s="1">
        <v>0.375</v>
      </c>
      <c r="F469">
        <v>10</v>
      </c>
      <c r="G469" t="s">
        <v>125</v>
      </c>
      <c r="H469" t="s">
        <v>36</v>
      </c>
      <c r="I469" t="s">
        <v>177</v>
      </c>
      <c r="J469" t="s">
        <v>44</v>
      </c>
      <c r="K469" t="s">
        <v>21</v>
      </c>
      <c r="L469" t="s">
        <v>22</v>
      </c>
      <c r="M469">
        <v>6</v>
      </c>
      <c r="N469">
        <v>25</v>
      </c>
      <c r="Q469" s="3">
        <v>1.14E-2</v>
      </c>
      <c r="R469" s="6">
        <v>3.1280000000000001</v>
      </c>
      <c r="S469">
        <f t="shared" ref="S469:S480" si="30">Q469*(N469^R469)</f>
        <v>268.94359042953022</v>
      </c>
      <c r="T469">
        <f t="shared" si="29"/>
        <v>1613.6615425771813</v>
      </c>
    </row>
    <row r="470" spans="1:20" x14ac:dyDescent="0.2">
      <c r="A470">
        <v>2007</v>
      </c>
      <c r="B470">
        <v>26</v>
      </c>
      <c r="D470" t="s">
        <v>77</v>
      </c>
      <c r="E470" s="1">
        <v>0.375</v>
      </c>
      <c r="F470">
        <v>10</v>
      </c>
      <c r="G470" t="s">
        <v>125</v>
      </c>
      <c r="H470" t="s">
        <v>36</v>
      </c>
      <c r="I470" t="s">
        <v>177</v>
      </c>
      <c r="J470" t="s">
        <v>13</v>
      </c>
      <c r="K470" t="s">
        <v>14</v>
      </c>
      <c r="L470" t="s">
        <v>15</v>
      </c>
      <c r="M470">
        <v>2</v>
      </c>
      <c r="N470">
        <v>15</v>
      </c>
      <c r="Q470" s="3">
        <v>2.3599999999999999E-2</v>
      </c>
      <c r="R470" s="3">
        <v>2.9750000000000001</v>
      </c>
      <c r="S470">
        <f t="shared" si="30"/>
        <v>74.436080804008085</v>
      </c>
      <c r="T470">
        <f t="shared" si="29"/>
        <v>148.87216160801617</v>
      </c>
    </row>
    <row r="471" spans="1:20" x14ac:dyDescent="0.2">
      <c r="A471">
        <v>2007</v>
      </c>
      <c r="B471">
        <v>26</v>
      </c>
      <c r="D471" t="s">
        <v>77</v>
      </c>
      <c r="E471" s="1">
        <v>0.375</v>
      </c>
      <c r="F471">
        <v>10</v>
      </c>
      <c r="G471" t="s">
        <v>125</v>
      </c>
      <c r="H471" t="s">
        <v>36</v>
      </c>
      <c r="I471" t="s">
        <v>177</v>
      </c>
      <c r="J471" t="s">
        <v>23</v>
      </c>
      <c r="K471" t="s">
        <v>118</v>
      </c>
      <c r="L471" t="s">
        <v>81</v>
      </c>
      <c r="M471">
        <v>1</v>
      </c>
      <c r="N471">
        <v>15</v>
      </c>
      <c r="Q471" s="3">
        <v>1.26E-2</v>
      </c>
      <c r="R471" s="6">
        <v>3.0672999999999999</v>
      </c>
      <c r="S471">
        <f t="shared" si="30"/>
        <v>51.026439339633377</v>
      </c>
      <c r="T471">
        <f t="shared" si="29"/>
        <v>51.026439339633377</v>
      </c>
    </row>
    <row r="472" spans="1:20" x14ac:dyDescent="0.2">
      <c r="A472">
        <v>2007</v>
      </c>
      <c r="B472">
        <v>26</v>
      </c>
      <c r="D472" t="s">
        <v>77</v>
      </c>
      <c r="E472" s="1">
        <v>0.375</v>
      </c>
      <c r="F472">
        <v>10</v>
      </c>
      <c r="G472" t="s">
        <v>125</v>
      </c>
      <c r="H472" t="s">
        <v>36</v>
      </c>
      <c r="I472" t="s">
        <v>177</v>
      </c>
      <c r="J472" t="s">
        <v>16</v>
      </c>
      <c r="K472" t="s">
        <v>17</v>
      </c>
      <c r="L472" t="s">
        <v>18</v>
      </c>
      <c r="M472">
        <v>2</v>
      </c>
      <c r="N472">
        <v>7.5</v>
      </c>
      <c r="Q472" s="3">
        <v>2.46E-2</v>
      </c>
      <c r="R472" s="3">
        <v>2.85</v>
      </c>
      <c r="S472">
        <f t="shared" si="30"/>
        <v>7.671136449313793</v>
      </c>
      <c r="T472">
        <f t="shared" si="29"/>
        <v>15.342272898627586</v>
      </c>
    </row>
    <row r="473" spans="1:20" x14ac:dyDescent="0.2">
      <c r="A473">
        <v>2007</v>
      </c>
      <c r="B473">
        <v>26</v>
      </c>
      <c r="D473" t="s">
        <v>77</v>
      </c>
      <c r="E473" s="1">
        <v>0.375</v>
      </c>
      <c r="F473">
        <v>10</v>
      </c>
      <c r="G473" t="s">
        <v>125</v>
      </c>
      <c r="H473" t="s">
        <v>36</v>
      </c>
      <c r="I473" t="s">
        <v>177</v>
      </c>
      <c r="J473" t="s">
        <v>26</v>
      </c>
      <c r="K473" t="s">
        <v>118</v>
      </c>
      <c r="L473" t="s">
        <v>27</v>
      </c>
      <c r="M473">
        <v>1</v>
      </c>
      <c r="N473">
        <v>7.5</v>
      </c>
      <c r="Q473" s="3">
        <v>1.5900000000000001E-2</v>
      </c>
      <c r="R473" s="3">
        <v>2.9718</v>
      </c>
      <c r="S473">
        <f t="shared" si="30"/>
        <v>6.3372988368370082</v>
      </c>
      <c r="T473">
        <f t="shared" si="29"/>
        <v>6.3372988368370082</v>
      </c>
    </row>
    <row r="474" spans="1:20" x14ac:dyDescent="0.2">
      <c r="A474">
        <v>2007</v>
      </c>
      <c r="B474">
        <v>26</v>
      </c>
      <c r="D474" t="s">
        <v>77</v>
      </c>
      <c r="E474" s="1">
        <v>0.375</v>
      </c>
      <c r="F474">
        <v>10</v>
      </c>
      <c r="G474" t="s">
        <v>125</v>
      </c>
      <c r="H474" t="s">
        <v>36</v>
      </c>
      <c r="I474" t="s">
        <v>177</v>
      </c>
      <c r="J474" t="s">
        <v>23</v>
      </c>
      <c r="K474" t="s">
        <v>118</v>
      </c>
      <c r="L474" t="s">
        <v>81</v>
      </c>
      <c r="M474">
        <v>1</v>
      </c>
      <c r="N474">
        <v>7.5</v>
      </c>
      <c r="Q474" s="3">
        <v>1.26E-2</v>
      </c>
      <c r="R474" s="6">
        <v>3.0672999999999999</v>
      </c>
      <c r="S474">
        <f t="shared" si="30"/>
        <v>6.0875978967715536</v>
      </c>
      <c r="T474">
        <f t="shared" si="29"/>
        <v>6.0875978967715536</v>
      </c>
    </row>
    <row r="475" spans="1:20" x14ac:dyDescent="0.2">
      <c r="A475">
        <v>2007</v>
      </c>
      <c r="B475">
        <v>26</v>
      </c>
      <c r="D475" t="s">
        <v>77</v>
      </c>
      <c r="E475" s="1">
        <v>0.375</v>
      </c>
      <c r="F475">
        <v>10</v>
      </c>
      <c r="G475" t="s">
        <v>125</v>
      </c>
      <c r="H475" t="s">
        <v>36</v>
      </c>
      <c r="I475" t="s">
        <v>177</v>
      </c>
      <c r="J475" t="s">
        <v>23</v>
      </c>
      <c r="K475" t="s">
        <v>118</v>
      </c>
      <c r="L475" t="s">
        <v>132</v>
      </c>
      <c r="M475">
        <v>1</v>
      </c>
      <c r="N475">
        <v>7.5</v>
      </c>
      <c r="Q475" s="3">
        <v>1.26E-2</v>
      </c>
      <c r="R475" s="6">
        <v>3.0672999999999999</v>
      </c>
      <c r="S475">
        <f t="shared" si="30"/>
        <v>6.0875978967715536</v>
      </c>
      <c r="T475">
        <f t="shared" si="29"/>
        <v>6.0875978967715536</v>
      </c>
    </row>
    <row r="476" spans="1:20" x14ac:dyDescent="0.2">
      <c r="A476">
        <v>2007</v>
      </c>
      <c r="B476">
        <v>26</v>
      </c>
      <c r="D476" t="s">
        <v>77</v>
      </c>
      <c r="E476" s="1">
        <v>0.375</v>
      </c>
      <c r="F476">
        <v>10</v>
      </c>
      <c r="G476" t="s">
        <v>125</v>
      </c>
      <c r="H476" t="s">
        <v>36</v>
      </c>
      <c r="I476" t="s">
        <v>177</v>
      </c>
      <c r="J476" t="s">
        <v>13</v>
      </c>
      <c r="K476" t="s">
        <v>17</v>
      </c>
      <c r="L476" t="s">
        <v>19</v>
      </c>
      <c r="M476">
        <v>1</v>
      </c>
      <c r="N476">
        <v>2.5</v>
      </c>
      <c r="Q476" s="3">
        <v>1.9300000000000001E-2</v>
      </c>
      <c r="R476" s="3">
        <v>2.96</v>
      </c>
      <c r="S476">
        <f t="shared" si="30"/>
        <v>0.29070984172599634</v>
      </c>
      <c r="T476">
        <f t="shared" si="29"/>
        <v>0.29070984172599634</v>
      </c>
    </row>
    <row r="477" spans="1:20" x14ac:dyDescent="0.2">
      <c r="A477">
        <v>2007</v>
      </c>
      <c r="B477">
        <v>26</v>
      </c>
      <c r="D477" t="s">
        <v>77</v>
      </c>
      <c r="E477" s="1">
        <v>0.375</v>
      </c>
      <c r="F477">
        <v>10</v>
      </c>
      <c r="G477" t="s">
        <v>125</v>
      </c>
      <c r="H477" t="s">
        <v>36</v>
      </c>
      <c r="I477" t="s">
        <v>177</v>
      </c>
      <c r="J477" t="s">
        <v>13</v>
      </c>
      <c r="K477" t="s">
        <v>194</v>
      </c>
      <c r="L477" t="s">
        <v>35</v>
      </c>
      <c r="M477">
        <v>6</v>
      </c>
      <c r="N477">
        <v>2.5</v>
      </c>
      <c r="Q477">
        <v>3.2399999999999998E-2</v>
      </c>
      <c r="R477" s="37">
        <v>2.379</v>
      </c>
      <c r="S477">
        <f t="shared" si="30"/>
        <v>0.2865789524483992</v>
      </c>
      <c r="T477">
        <f t="shared" si="29"/>
        <v>1.7194737146903951</v>
      </c>
    </row>
    <row r="478" spans="1:20" x14ac:dyDescent="0.2">
      <c r="A478">
        <v>2007</v>
      </c>
      <c r="B478">
        <v>26</v>
      </c>
      <c r="D478" t="s">
        <v>77</v>
      </c>
      <c r="E478" s="1">
        <v>0.375</v>
      </c>
      <c r="F478">
        <v>10</v>
      </c>
      <c r="G478" t="s">
        <v>125</v>
      </c>
      <c r="H478" t="s">
        <v>36</v>
      </c>
      <c r="I478" t="s">
        <v>177</v>
      </c>
      <c r="J478" t="s">
        <v>26</v>
      </c>
      <c r="K478" t="s">
        <v>118</v>
      </c>
      <c r="L478" t="s">
        <v>27</v>
      </c>
      <c r="M478">
        <v>36</v>
      </c>
      <c r="N478">
        <v>2.5</v>
      </c>
      <c r="Q478" s="3">
        <v>1.5900000000000001E-2</v>
      </c>
      <c r="R478" s="3">
        <v>2.9718</v>
      </c>
      <c r="S478">
        <f t="shared" si="30"/>
        <v>0.24210025233267859</v>
      </c>
      <c r="T478">
        <f t="shared" si="29"/>
        <v>8.71560908397643</v>
      </c>
    </row>
    <row r="479" spans="1:20" x14ac:dyDescent="0.2">
      <c r="A479">
        <v>2007</v>
      </c>
      <c r="B479">
        <v>26</v>
      </c>
      <c r="D479" t="s">
        <v>77</v>
      </c>
      <c r="E479" s="1">
        <v>0.375</v>
      </c>
      <c r="F479">
        <v>10</v>
      </c>
      <c r="G479" t="s">
        <v>125</v>
      </c>
      <c r="H479" t="s">
        <v>36</v>
      </c>
      <c r="I479" t="s">
        <v>177</v>
      </c>
      <c r="J479" t="s">
        <v>23</v>
      </c>
      <c r="K479" t="s">
        <v>118</v>
      </c>
      <c r="L479" t="s">
        <v>132</v>
      </c>
      <c r="M479">
        <v>2</v>
      </c>
      <c r="N479">
        <v>2.5</v>
      </c>
      <c r="Q479" s="3">
        <v>1.26E-2</v>
      </c>
      <c r="R479" s="6">
        <v>3.0672999999999999</v>
      </c>
      <c r="S479">
        <f t="shared" si="30"/>
        <v>0.20939771281975608</v>
      </c>
      <c r="T479">
        <f t="shared" si="29"/>
        <v>0.41879542563951216</v>
      </c>
    </row>
    <row r="480" spans="1:20" x14ac:dyDescent="0.2">
      <c r="A480">
        <v>2007</v>
      </c>
      <c r="B480">
        <v>26</v>
      </c>
      <c r="D480" t="s">
        <v>77</v>
      </c>
      <c r="E480" s="1">
        <v>0.375</v>
      </c>
      <c r="F480">
        <v>10</v>
      </c>
      <c r="G480" t="s">
        <v>125</v>
      </c>
      <c r="H480" t="s">
        <v>36</v>
      </c>
      <c r="I480" t="s">
        <v>177</v>
      </c>
      <c r="J480" t="s">
        <v>23</v>
      </c>
      <c r="K480" t="s">
        <v>33</v>
      </c>
      <c r="L480" t="s">
        <v>34</v>
      </c>
      <c r="M480">
        <v>3</v>
      </c>
      <c r="N480">
        <v>2.5</v>
      </c>
      <c r="Q480" s="2">
        <v>8.8999999999999999E-3</v>
      </c>
      <c r="R480" s="5">
        <v>3</v>
      </c>
      <c r="S480">
        <f t="shared" si="30"/>
        <v>0.13906250000000001</v>
      </c>
      <c r="T480">
        <f t="shared" si="29"/>
        <v>0.41718750000000004</v>
      </c>
    </row>
    <row r="481" spans="1:20" x14ac:dyDescent="0.2">
      <c r="A481">
        <v>2007</v>
      </c>
      <c r="B481">
        <v>27</v>
      </c>
      <c r="D481" t="s">
        <v>77</v>
      </c>
      <c r="E481" s="1">
        <v>0.375</v>
      </c>
      <c r="F481">
        <v>10</v>
      </c>
      <c r="G481" t="s">
        <v>125</v>
      </c>
      <c r="H481" t="s">
        <v>36</v>
      </c>
      <c r="I481" t="s">
        <v>177</v>
      </c>
      <c r="J481" t="s">
        <v>23</v>
      </c>
      <c r="K481" t="s">
        <v>118</v>
      </c>
      <c r="L481" t="s">
        <v>43</v>
      </c>
      <c r="M481">
        <v>1</v>
      </c>
      <c r="N481">
        <v>65</v>
      </c>
      <c r="P481">
        <f>N481/1.08175</f>
        <v>60.087820660966031</v>
      </c>
      <c r="Q481" s="3">
        <v>1.4500000000000001E-2</v>
      </c>
      <c r="R481" s="3">
        <v>3.0529999999999999</v>
      </c>
      <c r="S481">
        <f>Q481*(P481^R481)</f>
        <v>3908.4363392624919</v>
      </c>
      <c r="T481">
        <f t="shared" si="29"/>
        <v>3908.4363392624919</v>
      </c>
    </row>
    <row r="482" spans="1:20" x14ac:dyDescent="0.2">
      <c r="A482">
        <v>2007</v>
      </c>
      <c r="B482">
        <v>27</v>
      </c>
      <c r="D482" t="s">
        <v>77</v>
      </c>
      <c r="E482" s="1">
        <v>0.375</v>
      </c>
      <c r="F482">
        <v>10</v>
      </c>
      <c r="G482" t="s">
        <v>125</v>
      </c>
      <c r="H482" t="s">
        <v>36</v>
      </c>
      <c r="I482" t="s">
        <v>177</v>
      </c>
      <c r="J482" t="s">
        <v>13</v>
      </c>
      <c r="K482" t="s">
        <v>51</v>
      </c>
      <c r="L482" t="s">
        <v>57</v>
      </c>
      <c r="M482">
        <v>5</v>
      </c>
      <c r="N482">
        <v>40</v>
      </c>
      <c r="O482" t="s">
        <v>53</v>
      </c>
      <c r="Q482" s="3">
        <v>1.6199999999999999E-2</v>
      </c>
      <c r="R482" s="3">
        <v>3.0251999999999999</v>
      </c>
      <c r="S482">
        <f>Q482*(N482^R482)</f>
        <v>1137.8025435833395</v>
      </c>
      <c r="T482">
        <f t="shared" si="29"/>
        <v>5689.0127179166975</v>
      </c>
    </row>
    <row r="483" spans="1:20" x14ac:dyDescent="0.2">
      <c r="A483">
        <v>2007</v>
      </c>
      <c r="B483">
        <v>27</v>
      </c>
      <c r="D483" t="s">
        <v>77</v>
      </c>
      <c r="E483" s="1">
        <v>0.375</v>
      </c>
      <c r="F483">
        <v>10</v>
      </c>
      <c r="G483" t="s">
        <v>125</v>
      </c>
      <c r="H483" t="s">
        <v>36</v>
      </c>
      <c r="I483" t="s">
        <v>177</v>
      </c>
      <c r="J483" t="s">
        <v>23</v>
      </c>
      <c r="K483" t="s">
        <v>118</v>
      </c>
      <c r="L483" t="s">
        <v>37</v>
      </c>
      <c r="M483">
        <v>1</v>
      </c>
      <c r="N483">
        <v>40</v>
      </c>
      <c r="Q483" s="3">
        <v>1.26E-2</v>
      </c>
      <c r="R483" s="3">
        <v>3.0672999999999999</v>
      </c>
      <c r="S483">
        <f>Q483*(N483^R483)</f>
        <v>1033.6396409228757</v>
      </c>
      <c r="T483">
        <f t="shared" si="29"/>
        <v>1033.6396409228757</v>
      </c>
    </row>
    <row r="484" spans="1:20" x14ac:dyDescent="0.2">
      <c r="A484">
        <v>2007</v>
      </c>
      <c r="B484">
        <v>27</v>
      </c>
      <c r="D484" t="s">
        <v>77</v>
      </c>
      <c r="E484" s="1">
        <v>0.375</v>
      </c>
      <c r="F484">
        <v>10</v>
      </c>
      <c r="G484" t="s">
        <v>125</v>
      </c>
      <c r="H484" t="s">
        <v>36</v>
      </c>
      <c r="I484" t="s">
        <v>177</v>
      </c>
      <c r="J484" t="s">
        <v>44</v>
      </c>
      <c r="K484" t="s">
        <v>21</v>
      </c>
      <c r="L484" t="s">
        <v>22</v>
      </c>
      <c r="M484">
        <v>8</v>
      </c>
      <c r="N484">
        <v>35</v>
      </c>
      <c r="Q484" s="3">
        <v>1.14E-2</v>
      </c>
      <c r="R484" s="6">
        <v>3.1280000000000001</v>
      </c>
      <c r="S484">
        <f>Q484*(N484^R484)</f>
        <v>770.45928631241588</v>
      </c>
      <c r="T484">
        <f t="shared" si="29"/>
        <v>6163.6742904993271</v>
      </c>
    </row>
    <row r="485" spans="1:20" x14ac:dyDescent="0.2">
      <c r="A485">
        <v>2007</v>
      </c>
      <c r="B485">
        <v>27</v>
      </c>
      <c r="D485" t="s">
        <v>77</v>
      </c>
      <c r="E485" s="1">
        <v>0.375</v>
      </c>
      <c r="F485">
        <v>10</v>
      </c>
      <c r="G485" t="s">
        <v>125</v>
      </c>
      <c r="H485" t="s">
        <v>36</v>
      </c>
      <c r="I485" t="s">
        <v>177</v>
      </c>
      <c r="J485" t="s">
        <v>13</v>
      </c>
      <c r="K485" t="s">
        <v>51</v>
      </c>
      <c r="L485" t="s">
        <v>57</v>
      </c>
      <c r="M485">
        <v>2</v>
      </c>
      <c r="N485">
        <v>35</v>
      </c>
      <c r="O485" t="s">
        <v>53</v>
      </c>
      <c r="Q485" s="3">
        <v>1.6199999999999999E-2</v>
      </c>
      <c r="R485" s="3">
        <v>3.0251999999999999</v>
      </c>
      <c r="S485">
        <f>Q485*(N485^R485)</f>
        <v>759.67819720000477</v>
      </c>
      <c r="T485">
        <f t="shared" si="29"/>
        <v>1519.3563944000095</v>
      </c>
    </row>
    <row r="486" spans="1:20" x14ac:dyDescent="0.2">
      <c r="A486">
        <v>2007</v>
      </c>
      <c r="B486">
        <v>27</v>
      </c>
      <c r="D486" t="s">
        <v>77</v>
      </c>
      <c r="E486" s="1">
        <v>0.375</v>
      </c>
      <c r="F486">
        <v>10</v>
      </c>
      <c r="G486" t="s">
        <v>125</v>
      </c>
      <c r="H486" t="s">
        <v>36</v>
      </c>
      <c r="I486" t="s">
        <v>177</v>
      </c>
      <c r="J486" t="s">
        <v>13</v>
      </c>
      <c r="K486" t="s">
        <v>47</v>
      </c>
      <c r="L486" t="s">
        <v>48</v>
      </c>
      <c r="M486">
        <v>55</v>
      </c>
      <c r="N486">
        <v>35</v>
      </c>
      <c r="P486">
        <f>N486/1.09917</f>
        <v>31.842208211650611</v>
      </c>
      <c r="Q486" s="2">
        <v>1.7399999999999999E-2</v>
      </c>
      <c r="R486" s="5">
        <v>3.08</v>
      </c>
      <c r="S486">
        <f>Q486*(P486^R486)</f>
        <v>740.96728909580781</v>
      </c>
      <c r="T486">
        <f t="shared" si="29"/>
        <v>40753.200900269432</v>
      </c>
    </row>
    <row r="487" spans="1:20" x14ac:dyDescent="0.2">
      <c r="A487">
        <v>2007</v>
      </c>
      <c r="B487">
        <v>27</v>
      </c>
      <c r="D487" t="s">
        <v>77</v>
      </c>
      <c r="E487" s="1">
        <v>0.375</v>
      </c>
      <c r="F487">
        <v>10</v>
      </c>
      <c r="G487" t="s">
        <v>125</v>
      </c>
      <c r="H487" t="s">
        <v>36</v>
      </c>
      <c r="I487" t="s">
        <v>177</v>
      </c>
      <c r="J487" t="s">
        <v>13</v>
      </c>
      <c r="K487" t="s">
        <v>47</v>
      </c>
      <c r="L487" t="s">
        <v>48</v>
      </c>
      <c r="M487">
        <v>1</v>
      </c>
      <c r="N487">
        <v>35</v>
      </c>
      <c r="O487" t="s">
        <v>82</v>
      </c>
      <c r="P487">
        <f>N487/1.09917</f>
        <v>31.842208211650611</v>
      </c>
      <c r="Q487" s="2">
        <v>1.7399999999999999E-2</v>
      </c>
      <c r="R487" s="5">
        <v>3.08</v>
      </c>
      <c r="S487">
        <f>Q487*(P487^R487)</f>
        <v>740.96728909580781</v>
      </c>
      <c r="T487">
        <f t="shared" si="29"/>
        <v>740.96728909580781</v>
      </c>
    </row>
    <row r="488" spans="1:20" x14ac:dyDescent="0.2">
      <c r="A488">
        <v>2007</v>
      </c>
      <c r="B488">
        <v>27</v>
      </c>
      <c r="D488" t="s">
        <v>77</v>
      </c>
      <c r="E488" s="1">
        <v>0.375</v>
      </c>
      <c r="F488">
        <v>10</v>
      </c>
      <c r="G488" t="s">
        <v>125</v>
      </c>
      <c r="H488" t="s">
        <v>36</v>
      </c>
      <c r="I488" t="s">
        <v>177</v>
      </c>
      <c r="J488" t="s">
        <v>23</v>
      </c>
      <c r="K488" t="s">
        <v>62</v>
      </c>
      <c r="L488" t="s">
        <v>83</v>
      </c>
      <c r="M488">
        <v>2</v>
      </c>
      <c r="N488">
        <v>35</v>
      </c>
      <c r="P488">
        <f>N488*0.901</f>
        <v>31.535</v>
      </c>
      <c r="Q488" s="3">
        <v>2.07E-2</v>
      </c>
      <c r="R488" s="3">
        <v>3</v>
      </c>
      <c r="S488">
        <f>Q488*(P488^R488)</f>
        <v>649.15566504626247</v>
      </c>
      <c r="T488">
        <f t="shared" si="29"/>
        <v>1298.3113300925249</v>
      </c>
    </row>
    <row r="489" spans="1:20" x14ac:dyDescent="0.2">
      <c r="A489">
        <v>2007</v>
      </c>
      <c r="B489">
        <v>27</v>
      </c>
      <c r="D489" t="s">
        <v>77</v>
      </c>
      <c r="E489" s="1">
        <v>0.375</v>
      </c>
      <c r="F489">
        <v>10</v>
      </c>
      <c r="G489" t="s">
        <v>125</v>
      </c>
      <c r="H489" t="s">
        <v>36</v>
      </c>
      <c r="I489" t="s">
        <v>177</v>
      </c>
      <c r="J489" t="s">
        <v>23</v>
      </c>
      <c r="K489" t="s">
        <v>31</v>
      </c>
      <c r="L489" t="s">
        <v>32</v>
      </c>
      <c r="M489">
        <v>2</v>
      </c>
      <c r="N489">
        <v>35</v>
      </c>
      <c r="Q489" s="3">
        <v>7.9000000000000008E-3</v>
      </c>
      <c r="R489" s="3">
        <v>3.0760000000000001</v>
      </c>
      <c r="S489">
        <f>Q489*(N489^R489)</f>
        <v>443.79294680201997</v>
      </c>
      <c r="T489">
        <f t="shared" si="29"/>
        <v>887.58589360403994</v>
      </c>
    </row>
    <row r="490" spans="1:20" x14ac:dyDescent="0.2">
      <c r="A490">
        <v>2007</v>
      </c>
      <c r="B490">
        <v>27</v>
      </c>
      <c r="D490" t="s">
        <v>77</v>
      </c>
      <c r="E490" s="1">
        <v>0.375</v>
      </c>
      <c r="F490">
        <v>10</v>
      </c>
      <c r="G490" t="s">
        <v>125</v>
      </c>
      <c r="H490" t="s">
        <v>36</v>
      </c>
      <c r="I490" t="s">
        <v>177</v>
      </c>
      <c r="J490" t="s">
        <v>44</v>
      </c>
      <c r="K490" t="s">
        <v>21</v>
      </c>
      <c r="L490" t="s">
        <v>22</v>
      </c>
      <c r="M490">
        <v>2</v>
      </c>
      <c r="N490">
        <v>25</v>
      </c>
      <c r="Q490" s="3">
        <v>1.14E-2</v>
      </c>
      <c r="R490" s="6">
        <v>3.1280000000000001</v>
      </c>
      <c r="S490">
        <f>Q490*(N490^R490)</f>
        <v>268.94359042953022</v>
      </c>
      <c r="T490">
        <f t="shared" si="29"/>
        <v>537.88718085906044</v>
      </c>
    </row>
    <row r="491" spans="1:20" x14ac:dyDescent="0.2">
      <c r="A491">
        <v>2007</v>
      </c>
      <c r="B491">
        <v>27</v>
      </c>
      <c r="D491" t="s">
        <v>77</v>
      </c>
      <c r="E491" s="1">
        <v>0.375</v>
      </c>
      <c r="F491">
        <v>10</v>
      </c>
      <c r="G491" t="s">
        <v>125</v>
      </c>
      <c r="H491" t="s">
        <v>36</v>
      </c>
      <c r="I491" t="s">
        <v>177</v>
      </c>
      <c r="J491" t="s">
        <v>13</v>
      </c>
      <c r="K491" t="s">
        <v>47</v>
      </c>
      <c r="L491" t="s">
        <v>48</v>
      </c>
      <c r="M491">
        <v>40</v>
      </c>
      <c r="N491">
        <v>25</v>
      </c>
      <c r="P491">
        <f>N491/1.09917</f>
        <v>22.744434436893293</v>
      </c>
      <c r="Q491" s="2">
        <v>1.7399999999999999E-2</v>
      </c>
      <c r="R491" s="5">
        <v>3.08</v>
      </c>
      <c r="S491">
        <f>Q491*(P491^R491)</f>
        <v>262.86011045493552</v>
      </c>
      <c r="T491">
        <f t="shared" si="29"/>
        <v>10514.40441819742</v>
      </c>
    </row>
    <row r="492" spans="1:20" x14ac:dyDescent="0.2">
      <c r="A492">
        <v>2007</v>
      </c>
      <c r="B492">
        <v>27</v>
      </c>
      <c r="D492" t="s">
        <v>77</v>
      </c>
      <c r="E492" s="1">
        <v>0.375</v>
      </c>
      <c r="F492">
        <v>10</v>
      </c>
      <c r="G492" t="s">
        <v>125</v>
      </c>
      <c r="H492" t="s">
        <v>36</v>
      </c>
      <c r="I492" t="s">
        <v>177</v>
      </c>
      <c r="J492" t="s">
        <v>13</v>
      </c>
      <c r="K492" t="s">
        <v>47</v>
      </c>
      <c r="L492" t="s">
        <v>48</v>
      </c>
      <c r="M492">
        <v>1</v>
      </c>
      <c r="N492">
        <v>25</v>
      </c>
      <c r="O492" t="s">
        <v>82</v>
      </c>
      <c r="P492">
        <f>N492/1.09917</f>
        <v>22.744434436893293</v>
      </c>
      <c r="Q492" s="2">
        <v>1.7399999999999999E-2</v>
      </c>
      <c r="R492" s="5">
        <v>3.08</v>
      </c>
      <c r="S492">
        <f>Q492*(P492^R492)</f>
        <v>262.86011045493552</v>
      </c>
      <c r="T492">
        <f t="shared" si="29"/>
        <v>262.86011045493552</v>
      </c>
    </row>
    <row r="493" spans="1:20" x14ac:dyDescent="0.2">
      <c r="A493">
        <v>2007</v>
      </c>
      <c r="B493">
        <v>27</v>
      </c>
      <c r="D493" t="s">
        <v>77</v>
      </c>
      <c r="E493" s="1">
        <v>0.375</v>
      </c>
      <c r="F493">
        <v>10</v>
      </c>
      <c r="G493" t="s">
        <v>125</v>
      </c>
      <c r="H493" t="s">
        <v>36</v>
      </c>
      <c r="I493" t="s">
        <v>177</v>
      </c>
      <c r="J493" t="s">
        <v>13</v>
      </c>
      <c r="K493" t="s">
        <v>17</v>
      </c>
      <c r="L493" t="s">
        <v>127</v>
      </c>
      <c r="M493">
        <v>6</v>
      </c>
      <c r="N493">
        <v>15</v>
      </c>
      <c r="Q493" s="3">
        <v>2.3900000000000001E-2</v>
      </c>
      <c r="R493" s="6">
        <v>3.0819999999999999</v>
      </c>
      <c r="S493">
        <f t="shared" ref="S493:S501" si="31">Q493*(N493^R493)</f>
        <v>100.71894345437795</v>
      </c>
      <c r="T493">
        <f t="shared" si="29"/>
        <v>604.3136607262677</v>
      </c>
    </row>
    <row r="494" spans="1:20" x14ac:dyDescent="0.2">
      <c r="A494">
        <v>2007</v>
      </c>
      <c r="B494">
        <v>27</v>
      </c>
      <c r="D494" t="s">
        <v>77</v>
      </c>
      <c r="E494" s="1">
        <v>0.375</v>
      </c>
      <c r="F494">
        <v>10</v>
      </c>
      <c r="G494" t="s">
        <v>125</v>
      </c>
      <c r="H494" t="s">
        <v>36</v>
      </c>
      <c r="I494" t="s">
        <v>177</v>
      </c>
      <c r="J494" t="s">
        <v>13</v>
      </c>
      <c r="K494" t="s">
        <v>17</v>
      </c>
      <c r="L494" t="s">
        <v>19</v>
      </c>
      <c r="M494">
        <v>2</v>
      </c>
      <c r="N494">
        <v>7.5</v>
      </c>
      <c r="Q494" s="3">
        <v>1.9300000000000001E-2</v>
      </c>
      <c r="R494" s="3">
        <v>2.96</v>
      </c>
      <c r="S494">
        <f t="shared" si="31"/>
        <v>7.5117071566069322</v>
      </c>
      <c r="T494">
        <f t="shared" si="29"/>
        <v>15.023414313213864</v>
      </c>
    </row>
    <row r="495" spans="1:20" x14ac:dyDescent="0.2">
      <c r="A495">
        <v>2007</v>
      </c>
      <c r="B495">
        <v>27</v>
      </c>
      <c r="D495" t="s">
        <v>77</v>
      </c>
      <c r="E495" s="1">
        <v>0.375</v>
      </c>
      <c r="F495">
        <v>10</v>
      </c>
      <c r="G495" t="s">
        <v>125</v>
      </c>
      <c r="H495" t="s">
        <v>36</v>
      </c>
      <c r="I495" t="s">
        <v>177</v>
      </c>
      <c r="J495" t="s">
        <v>26</v>
      </c>
      <c r="K495" t="s">
        <v>118</v>
      </c>
      <c r="L495" t="s">
        <v>27</v>
      </c>
      <c r="M495">
        <v>2</v>
      </c>
      <c r="N495">
        <v>7.5</v>
      </c>
      <c r="Q495" s="3">
        <v>1.5900000000000001E-2</v>
      </c>
      <c r="R495" s="3">
        <v>2.9718</v>
      </c>
      <c r="S495">
        <f t="shared" si="31"/>
        <v>6.3372988368370082</v>
      </c>
      <c r="T495">
        <f t="shared" si="29"/>
        <v>12.674597673674016</v>
      </c>
    </row>
    <row r="496" spans="1:20" x14ac:dyDescent="0.2">
      <c r="A496">
        <v>2007</v>
      </c>
      <c r="B496">
        <v>27</v>
      </c>
      <c r="D496" t="s">
        <v>77</v>
      </c>
      <c r="E496" s="1">
        <v>0.375</v>
      </c>
      <c r="F496">
        <v>10</v>
      </c>
      <c r="G496" t="s">
        <v>125</v>
      </c>
      <c r="H496" t="s">
        <v>36</v>
      </c>
      <c r="I496" t="s">
        <v>177</v>
      </c>
      <c r="J496" t="s">
        <v>13</v>
      </c>
      <c r="K496" t="s">
        <v>17</v>
      </c>
      <c r="L496" t="s">
        <v>19</v>
      </c>
      <c r="M496">
        <v>4</v>
      </c>
      <c r="N496">
        <v>2.5</v>
      </c>
      <c r="Q496" s="3">
        <v>1.9300000000000001E-2</v>
      </c>
      <c r="R496" s="3">
        <v>2.96</v>
      </c>
      <c r="S496">
        <f t="shared" si="31"/>
        <v>0.29070984172599634</v>
      </c>
      <c r="T496">
        <f t="shared" si="29"/>
        <v>1.1628393669039854</v>
      </c>
    </row>
    <row r="497" spans="1:20" x14ac:dyDescent="0.2">
      <c r="A497">
        <v>2007</v>
      </c>
      <c r="B497">
        <v>27</v>
      </c>
      <c r="D497" t="s">
        <v>77</v>
      </c>
      <c r="E497" s="1">
        <v>0.375</v>
      </c>
      <c r="F497">
        <v>10</v>
      </c>
      <c r="G497" t="s">
        <v>125</v>
      </c>
      <c r="H497" t="s">
        <v>36</v>
      </c>
      <c r="I497" t="s">
        <v>177</v>
      </c>
      <c r="J497" t="s">
        <v>13</v>
      </c>
      <c r="K497" t="s">
        <v>194</v>
      </c>
      <c r="L497" t="s">
        <v>35</v>
      </c>
      <c r="M497">
        <v>5</v>
      </c>
      <c r="N497">
        <v>2.5</v>
      </c>
      <c r="Q497">
        <v>3.2399999999999998E-2</v>
      </c>
      <c r="R497" s="37">
        <v>2.379</v>
      </c>
      <c r="S497">
        <f t="shared" si="31"/>
        <v>0.2865789524483992</v>
      </c>
      <c r="T497">
        <f t="shared" si="29"/>
        <v>1.4328947622419961</v>
      </c>
    </row>
    <row r="498" spans="1:20" x14ac:dyDescent="0.2">
      <c r="A498">
        <v>2007</v>
      </c>
      <c r="B498">
        <v>27</v>
      </c>
      <c r="D498" t="s">
        <v>77</v>
      </c>
      <c r="E498" s="1">
        <v>0.375</v>
      </c>
      <c r="F498">
        <v>10</v>
      </c>
      <c r="G498" t="s">
        <v>125</v>
      </c>
      <c r="H498" t="s">
        <v>36</v>
      </c>
      <c r="I498" t="s">
        <v>177</v>
      </c>
      <c r="J498" t="s">
        <v>26</v>
      </c>
      <c r="K498" t="s">
        <v>118</v>
      </c>
      <c r="L498" t="s">
        <v>27</v>
      </c>
      <c r="M498">
        <v>21</v>
      </c>
      <c r="N498">
        <v>2.5</v>
      </c>
      <c r="Q498" s="3">
        <v>1.5900000000000001E-2</v>
      </c>
      <c r="R498" s="3">
        <v>2.9718</v>
      </c>
      <c r="S498">
        <f t="shared" si="31"/>
        <v>0.24210025233267859</v>
      </c>
      <c r="T498">
        <f t="shared" si="29"/>
        <v>5.0841052989862501</v>
      </c>
    </row>
    <row r="499" spans="1:20" x14ac:dyDescent="0.2">
      <c r="A499">
        <v>2007</v>
      </c>
      <c r="B499">
        <v>27</v>
      </c>
      <c r="D499" t="s">
        <v>77</v>
      </c>
      <c r="E499" s="1">
        <v>0.375</v>
      </c>
      <c r="F499">
        <v>10</v>
      </c>
      <c r="G499" t="s">
        <v>125</v>
      </c>
      <c r="H499" t="s">
        <v>36</v>
      </c>
      <c r="I499" t="s">
        <v>177</v>
      </c>
      <c r="J499" t="s">
        <v>23</v>
      </c>
      <c r="K499" t="s">
        <v>33</v>
      </c>
      <c r="L499" t="s">
        <v>34</v>
      </c>
      <c r="M499">
        <v>4</v>
      </c>
      <c r="N499">
        <v>2.5</v>
      </c>
      <c r="Q499" s="2">
        <v>8.8999999999999999E-3</v>
      </c>
      <c r="R499" s="5">
        <v>3</v>
      </c>
      <c r="S499">
        <f t="shared" si="31"/>
        <v>0.13906250000000001</v>
      </c>
      <c r="T499">
        <f t="shared" si="29"/>
        <v>0.55625000000000002</v>
      </c>
    </row>
    <row r="500" spans="1:20" x14ac:dyDescent="0.2">
      <c r="A500">
        <v>2007</v>
      </c>
      <c r="B500">
        <v>28</v>
      </c>
      <c r="D500" t="s">
        <v>77</v>
      </c>
      <c r="E500" s="1">
        <v>0.375</v>
      </c>
      <c r="F500">
        <v>10</v>
      </c>
      <c r="G500" t="s">
        <v>125</v>
      </c>
      <c r="H500" t="s">
        <v>36</v>
      </c>
      <c r="I500" t="s">
        <v>177</v>
      </c>
      <c r="J500" t="s">
        <v>13</v>
      </c>
      <c r="K500" t="s">
        <v>51</v>
      </c>
      <c r="L500" t="s">
        <v>57</v>
      </c>
      <c r="M500">
        <v>1</v>
      </c>
      <c r="N500">
        <v>55</v>
      </c>
      <c r="O500" t="s">
        <v>46</v>
      </c>
      <c r="Q500" s="3">
        <v>1.6199999999999999E-2</v>
      </c>
      <c r="R500" s="3">
        <v>3.0251999999999999</v>
      </c>
      <c r="S500">
        <f t="shared" si="31"/>
        <v>2981.6744427047388</v>
      </c>
      <c r="T500">
        <f t="shared" si="29"/>
        <v>2981.6744427047388</v>
      </c>
    </row>
    <row r="501" spans="1:20" x14ac:dyDescent="0.2">
      <c r="A501">
        <v>2007</v>
      </c>
      <c r="B501">
        <v>28</v>
      </c>
      <c r="D501" t="s">
        <v>77</v>
      </c>
      <c r="E501" s="1">
        <v>0.375</v>
      </c>
      <c r="F501">
        <v>10</v>
      </c>
      <c r="G501" t="s">
        <v>125</v>
      </c>
      <c r="H501" t="s">
        <v>36</v>
      </c>
      <c r="I501" t="s">
        <v>177</v>
      </c>
      <c r="J501" t="s">
        <v>13</v>
      </c>
      <c r="K501" t="s">
        <v>51</v>
      </c>
      <c r="L501" t="s">
        <v>57</v>
      </c>
      <c r="M501">
        <v>3</v>
      </c>
      <c r="N501">
        <v>40</v>
      </c>
      <c r="O501" t="s">
        <v>53</v>
      </c>
      <c r="Q501" s="3">
        <v>1.6199999999999999E-2</v>
      </c>
      <c r="R501" s="3">
        <v>3.0251999999999999</v>
      </c>
      <c r="S501">
        <f t="shared" si="31"/>
        <v>1137.8025435833395</v>
      </c>
      <c r="T501">
        <f t="shared" si="29"/>
        <v>3413.4076307500181</v>
      </c>
    </row>
    <row r="502" spans="1:20" x14ac:dyDescent="0.2">
      <c r="A502">
        <v>2007</v>
      </c>
      <c r="B502">
        <v>28</v>
      </c>
      <c r="D502" t="s">
        <v>77</v>
      </c>
      <c r="E502" s="1">
        <v>0.375</v>
      </c>
      <c r="F502">
        <v>10</v>
      </c>
      <c r="G502" t="s">
        <v>125</v>
      </c>
      <c r="H502" t="s">
        <v>36</v>
      </c>
      <c r="I502" t="s">
        <v>177</v>
      </c>
      <c r="J502" t="s">
        <v>13</v>
      </c>
      <c r="K502" t="s">
        <v>47</v>
      </c>
      <c r="L502" t="s">
        <v>48</v>
      </c>
      <c r="M502">
        <v>1</v>
      </c>
      <c r="N502">
        <v>40</v>
      </c>
      <c r="P502">
        <f>N502/1.09917</f>
        <v>36.391095099029265</v>
      </c>
      <c r="Q502" s="2">
        <v>1.7399999999999999E-2</v>
      </c>
      <c r="R502" s="5">
        <v>3.08</v>
      </c>
      <c r="S502">
        <f>Q502*(P502^R502)</f>
        <v>1117.929026716055</v>
      </c>
      <c r="T502">
        <f t="shared" si="29"/>
        <v>1117.929026716055</v>
      </c>
    </row>
    <row r="503" spans="1:20" x14ac:dyDescent="0.2">
      <c r="A503">
        <v>2007</v>
      </c>
      <c r="B503">
        <v>28</v>
      </c>
      <c r="D503" t="s">
        <v>77</v>
      </c>
      <c r="E503" s="1">
        <v>0.375</v>
      </c>
      <c r="F503">
        <v>10</v>
      </c>
      <c r="G503" t="s">
        <v>125</v>
      </c>
      <c r="H503" t="s">
        <v>36</v>
      </c>
      <c r="I503" t="s">
        <v>177</v>
      </c>
      <c r="J503" t="s">
        <v>13</v>
      </c>
      <c r="K503" t="s">
        <v>14</v>
      </c>
      <c r="L503" t="s">
        <v>42</v>
      </c>
      <c r="M503">
        <v>2</v>
      </c>
      <c r="N503">
        <v>35</v>
      </c>
      <c r="Q503" s="3">
        <v>4.2200000000000001E-2</v>
      </c>
      <c r="R503" s="3">
        <v>2.835</v>
      </c>
      <c r="S503">
        <f>Q503*(N503^R503)</f>
        <v>1006.3414397267468</v>
      </c>
      <c r="T503">
        <f t="shared" si="29"/>
        <v>2012.6828794534936</v>
      </c>
    </row>
    <row r="504" spans="1:20" x14ac:dyDescent="0.2">
      <c r="A504">
        <v>2007</v>
      </c>
      <c r="B504">
        <v>28</v>
      </c>
      <c r="D504" t="s">
        <v>77</v>
      </c>
      <c r="E504" s="1">
        <v>0.375</v>
      </c>
      <c r="F504">
        <v>10</v>
      </c>
      <c r="G504" t="s">
        <v>125</v>
      </c>
      <c r="H504" t="s">
        <v>36</v>
      </c>
      <c r="I504" t="s">
        <v>177</v>
      </c>
      <c r="J504" t="s">
        <v>44</v>
      </c>
      <c r="K504" t="s">
        <v>21</v>
      </c>
      <c r="L504" t="s">
        <v>22</v>
      </c>
      <c r="M504">
        <v>5</v>
      </c>
      <c r="N504">
        <v>35</v>
      </c>
      <c r="Q504" s="3">
        <v>1.14E-2</v>
      </c>
      <c r="R504" s="6">
        <v>3.1280000000000001</v>
      </c>
      <c r="S504">
        <f>Q504*(N504^R504)</f>
        <v>770.45928631241588</v>
      </c>
      <c r="T504">
        <f t="shared" si="29"/>
        <v>3852.2964315620793</v>
      </c>
    </row>
    <row r="505" spans="1:20" x14ac:dyDescent="0.2">
      <c r="A505">
        <v>2007</v>
      </c>
      <c r="B505">
        <v>28</v>
      </c>
      <c r="D505" t="s">
        <v>77</v>
      </c>
      <c r="E505" s="1">
        <v>0.375</v>
      </c>
      <c r="F505">
        <v>10</v>
      </c>
      <c r="G505" t="s">
        <v>125</v>
      </c>
      <c r="H505" t="s">
        <v>36</v>
      </c>
      <c r="I505" t="s">
        <v>177</v>
      </c>
      <c r="J505" t="s">
        <v>13</v>
      </c>
      <c r="K505" t="s">
        <v>51</v>
      </c>
      <c r="L505" t="s">
        <v>57</v>
      </c>
      <c r="M505">
        <v>1</v>
      </c>
      <c r="N505">
        <v>35</v>
      </c>
      <c r="O505" t="s">
        <v>53</v>
      </c>
      <c r="Q505" s="3">
        <v>1.6199999999999999E-2</v>
      </c>
      <c r="R505" s="3">
        <v>3.0251999999999999</v>
      </c>
      <c r="S505">
        <f>Q505*(N505^R505)</f>
        <v>759.67819720000477</v>
      </c>
      <c r="T505">
        <f t="shared" si="29"/>
        <v>759.67819720000477</v>
      </c>
    </row>
    <row r="506" spans="1:20" x14ac:dyDescent="0.2">
      <c r="A506">
        <v>2007</v>
      </c>
      <c r="B506">
        <v>28</v>
      </c>
      <c r="D506" t="s">
        <v>77</v>
      </c>
      <c r="E506" s="1">
        <v>0.375</v>
      </c>
      <c r="F506">
        <v>10</v>
      </c>
      <c r="G506" t="s">
        <v>125</v>
      </c>
      <c r="H506" t="s">
        <v>36</v>
      </c>
      <c r="I506" t="s">
        <v>177</v>
      </c>
      <c r="J506" t="s">
        <v>13</v>
      </c>
      <c r="K506" t="s">
        <v>47</v>
      </c>
      <c r="L506" t="s">
        <v>48</v>
      </c>
      <c r="M506">
        <v>16</v>
      </c>
      <c r="N506">
        <v>35</v>
      </c>
      <c r="P506">
        <f>N506/1.09917</f>
        <v>31.842208211650611</v>
      </c>
      <c r="Q506" s="2">
        <v>1.7399999999999999E-2</v>
      </c>
      <c r="R506" s="5">
        <v>3.08</v>
      </c>
      <c r="S506">
        <f>Q506*(P506^R506)</f>
        <v>740.96728909580781</v>
      </c>
      <c r="T506">
        <f t="shared" si="29"/>
        <v>11855.476625532925</v>
      </c>
    </row>
    <row r="507" spans="1:20" x14ac:dyDescent="0.2">
      <c r="A507">
        <v>2007</v>
      </c>
      <c r="B507">
        <v>28</v>
      </c>
      <c r="D507" t="s">
        <v>77</v>
      </c>
      <c r="E507" s="1">
        <v>0.375</v>
      </c>
      <c r="F507">
        <v>10</v>
      </c>
      <c r="G507" t="s">
        <v>125</v>
      </c>
      <c r="H507" t="s">
        <v>36</v>
      </c>
      <c r="I507" t="s">
        <v>177</v>
      </c>
      <c r="J507" t="s">
        <v>23</v>
      </c>
      <c r="K507" t="s">
        <v>118</v>
      </c>
      <c r="L507" t="s">
        <v>37</v>
      </c>
      <c r="M507">
        <v>2</v>
      </c>
      <c r="N507">
        <v>35</v>
      </c>
      <c r="Q507" s="3">
        <v>1.26E-2</v>
      </c>
      <c r="R507" s="3">
        <v>3.0672999999999999</v>
      </c>
      <c r="S507">
        <f>Q507*(N507^R507)</f>
        <v>686.26279947656167</v>
      </c>
      <c r="T507">
        <f t="shared" si="29"/>
        <v>1372.5255989531233</v>
      </c>
    </row>
    <row r="508" spans="1:20" x14ac:dyDescent="0.2">
      <c r="A508">
        <v>2007</v>
      </c>
      <c r="B508">
        <v>28</v>
      </c>
      <c r="D508" t="s">
        <v>77</v>
      </c>
      <c r="E508" s="1">
        <v>0.375</v>
      </c>
      <c r="F508">
        <v>10</v>
      </c>
      <c r="G508" t="s">
        <v>125</v>
      </c>
      <c r="H508" t="s">
        <v>36</v>
      </c>
      <c r="I508" t="s">
        <v>177</v>
      </c>
      <c r="J508" t="s">
        <v>23</v>
      </c>
      <c r="K508" t="s">
        <v>31</v>
      </c>
      <c r="L508" t="s">
        <v>32</v>
      </c>
      <c r="M508">
        <v>1</v>
      </c>
      <c r="N508">
        <v>35</v>
      </c>
      <c r="Q508" s="3">
        <v>7.9000000000000008E-3</v>
      </c>
      <c r="R508" s="3">
        <v>3.0760000000000001</v>
      </c>
      <c r="S508">
        <f>Q508*(N508^R508)</f>
        <v>443.79294680201997</v>
      </c>
      <c r="T508">
        <f t="shared" si="29"/>
        <v>443.79294680201997</v>
      </c>
    </row>
    <row r="509" spans="1:20" x14ac:dyDescent="0.2">
      <c r="A509">
        <v>2007</v>
      </c>
      <c r="B509">
        <v>28</v>
      </c>
      <c r="D509" t="s">
        <v>77</v>
      </c>
      <c r="E509" s="1">
        <v>0.375</v>
      </c>
      <c r="F509">
        <v>10</v>
      </c>
      <c r="G509" t="s">
        <v>125</v>
      </c>
      <c r="H509" t="s">
        <v>36</v>
      </c>
      <c r="I509" t="s">
        <v>177</v>
      </c>
      <c r="J509" t="s">
        <v>13</v>
      </c>
      <c r="K509" t="s">
        <v>14</v>
      </c>
      <c r="L509" t="s">
        <v>42</v>
      </c>
      <c r="M509">
        <v>1</v>
      </c>
      <c r="N509">
        <v>25</v>
      </c>
      <c r="Q509" s="3">
        <v>4.2200000000000001E-2</v>
      </c>
      <c r="R509" s="3">
        <v>2.835</v>
      </c>
      <c r="S509">
        <f>Q509*(N509^R509)</f>
        <v>387.67908836882333</v>
      </c>
      <c r="T509">
        <f t="shared" si="29"/>
        <v>387.67908836882333</v>
      </c>
    </row>
    <row r="510" spans="1:20" x14ac:dyDescent="0.2">
      <c r="A510">
        <v>2007</v>
      </c>
      <c r="B510">
        <v>28</v>
      </c>
      <c r="D510" t="s">
        <v>77</v>
      </c>
      <c r="E510" s="1">
        <v>0.375</v>
      </c>
      <c r="F510">
        <v>10</v>
      </c>
      <c r="G510" t="s">
        <v>125</v>
      </c>
      <c r="H510" t="s">
        <v>36</v>
      </c>
      <c r="I510" t="s">
        <v>177</v>
      </c>
      <c r="J510" t="s">
        <v>16</v>
      </c>
      <c r="K510" t="s">
        <v>28</v>
      </c>
      <c r="L510" t="s">
        <v>29</v>
      </c>
      <c r="M510">
        <v>35</v>
      </c>
      <c r="N510">
        <v>25</v>
      </c>
      <c r="P510">
        <f>N510/1.14172</f>
        <v>21.89678730336685</v>
      </c>
      <c r="Q510">
        <v>5.7999999999999996E-3</v>
      </c>
      <c r="R510" s="4">
        <v>3.5539999999999998</v>
      </c>
      <c r="S510">
        <f>Q510*(P510^R510)</f>
        <v>336.62001464584171</v>
      </c>
      <c r="T510">
        <f t="shared" si="29"/>
        <v>11781.700512604461</v>
      </c>
    </row>
    <row r="511" spans="1:20" x14ac:dyDescent="0.2">
      <c r="A511">
        <v>2007</v>
      </c>
      <c r="B511">
        <v>28</v>
      </c>
      <c r="D511" t="s">
        <v>77</v>
      </c>
      <c r="E511" s="1">
        <v>0.375</v>
      </c>
      <c r="F511">
        <v>10</v>
      </c>
      <c r="G511" t="s">
        <v>125</v>
      </c>
      <c r="H511" t="s">
        <v>36</v>
      </c>
      <c r="I511" t="s">
        <v>177</v>
      </c>
      <c r="J511" t="s">
        <v>44</v>
      </c>
      <c r="K511" t="s">
        <v>21</v>
      </c>
      <c r="L511" t="s">
        <v>22</v>
      </c>
      <c r="M511">
        <v>5</v>
      </c>
      <c r="N511">
        <v>25</v>
      </c>
      <c r="Q511" s="3">
        <v>1.14E-2</v>
      </c>
      <c r="R511" s="6">
        <v>3.1280000000000001</v>
      </c>
      <c r="S511">
        <f>Q511*(N511^R511)</f>
        <v>268.94359042953022</v>
      </c>
      <c r="T511">
        <f t="shared" si="29"/>
        <v>1344.717952147651</v>
      </c>
    </row>
    <row r="512" spans="1:20" x14ac:dyDescent="0.2">
      <c r="A512">
        <v>2007</v>
      </c>
      <c r="B512">
        <v>28</v>
      </c>
      <c r="D512" t="s">
        <v>77</v>
      </c>
      <c r="E512" s="1">
        <v>0.375</v>
      </c>
      <c r="F512">
        <v>10</v>
      </c>
      <c r="G512" t="s">
        <v>125</v>
      </c>
      <c r="H512" t="s">
        <v>36</v>
      </c>
      <c r="I512" t="s">
        <v>177</v>
      </c>
      <c r="J512" t="s">
        <v>13</v>
      </c>
      <c r="K512" t="s">
        <v>47</v>
      </c>
      <c r="L512" t="s">
        <v>48</v>
      </c>
      <c r="M512">
        <v>13</v>
      </c>
      <c r="N512">
        <v>25</v>
      </c>
      <c r="P512">
        <f>N512/1.09917</f>
        <v>22.744434436893293</v>
      </c>
      <c r="Q512" s="2">
        <v>1.7399999999999999E-2</v>
      </c>
      <c r="R512" s="5">
        <v>3.08</v>
      </c>
      <c r="S512">
        <f>Q512*(P512^R512)</f>
        <v>262.86011045493552</v>
      </c>
      <c r="T512">
        <f t="shared" si="29"/>
        <v>3417.1814359141617</v>
      </c>
    </row>
    <row r="513" spans="1:20" x14ac:dyDescent="0.2">
      <c r="A513">
        <v>2007</v>
      </c>
      <c r="B513">
        <v>28</v>
      </c>
      <c r="D513" t="s">
        <v>77</v>
      </c>
      <c r="E513" s="1">
        <v>0.375</v>
      </c>
      <c r="F513">
        <v>10</v>
      </c>
      <c r="G513" t="s">
        <v>125</v>
      </c>
      <c r="H513" t="s">
        <v>36</v>
      </c>
      <c r="I513" t="s">
        <v>177</v>
      </c>
      <c r="J513" t="s">
        <v>13</v>
      </c>
      <c r="K513" t="s">
        <v>17</v>
      </c>
      <c r="L513" t="s">
        <v>127</v>
      </c>
      <c r="M513">
        <v>3</v>
      </c>
      <c r="N513">
        <v>15</v>
      </c>
      <c r="Q513" s="3">
        <v>2.3900000000000001E-2</v>
      </c>
      <c r="R513" s="6">
        <v>3.0819999999999999</v>
      </c>
      <c r="S513">
        <f t="shared" ref="S513:S524" si="32">Q513*(N513^R513)</f>
        <v>100.71894345437795</v>
      </c>
      <c r="T513">
        <f t="shared" si="29"/>
        <v>302.15683036313385</v>
      </c>
    </row>
    <row r="514" spans="1:20" x14ac:dyDescent="0.2">
      <c r="A514">
        <v>2007</v>
      </c>
      <c r="B514">
        <v>28</v>
      </c>
      <c r="D514" t="s">
        <v>77</v>
      </c>
      <c r="E514" s="1">
        <v>0.375</v>
      </c>
      <c r="F514">
        <v>10</v>
      </c>
      <c r="G514" t="s">
        <v>125</v>
      </c>
      <c r="H514" t="s">
        <v>36</v>
      </c>
      <c r="I514" t="s">
        <v>177</v>
      </c>
      <c r="J514" t="s">
        <v>13</v>
      </c>
      <c r="K514" t="s">
        <v>17</v>
      </c>
      <c r="L514" t="s">
        <v>127</v>
      </c>
      <c r="M514">
        <v>2</v>
      </c>
      <c r="N514">
        <v>7.5</v>
      </c>
      <c r="Q514" s="3">
        <v>2.3900000000000001E-2</v>
      </c>
      <c r="R514" s="6">
        <v>3.0819999999999999</v>
      </c>
      <c r="S514">
        <f t="shared" si="32"/>
        <v>11.894240475111069</v>
      </c>
      <c r="T514">
        <f t="shared" ref="T514:T577" si="33">M514*S514</f>
        <v>23.788480950222137</v>
      </c>
    </row>
    <row r="515" spans="1:20" x14ac:dyDescent="0.2">
      <c r="A515">
        <v>2007</v>
      </c>
      <c r="B515">
        <v>28</v>
      </c>
      <c r="D515" t="s">
        <v>77</v>
      </c>
      <c r="E515" s="1">
        <v>0.375</v>
      </c>
      <c r="F515">
        <v>10</v>
      </c>
      <c r="G515" t="s">
        <v>125</v>
      </c>
      <c r="H515" t="s">
        <v>36</v>
      </c>
      <c r="I515" t="s">
        <v>177</v>
      </c>
      <c r="J515" t="s">
        <v>13</v>
      </c>
      <c r="K515" t="s">
        <v>17</v>
      </c>
      <c r="L515" t="s">
        <v>19</v>
      </c>
      <c r="M515">
        <v>1</v>
      </c>
      <c r="N515">
        <v>7.5</v>
      </c>
      <c r="Q515" s="3">
        <v>1.9300000000000001E-2</v>
      </c>
      <c r="R515" s="3">
        <v>2.96</v>
      </c>
      <c r="S515">
        <f t="shared" si="32"/>
        <v>7.5117071566069322</v>
      </c>
      <c r="T515">
        <f t="shared" si="33"/>
        <v>7.5117071566069322</v>
      </c>
    </row>
    <row r="516" spans="1:20" x14ac:dyDescent="0.2">
      <c r="A516">
        <v>2007</v>
      </c>
      <c r="B516">
        <v>28</v>
      </c>
      <c r="D516" t="s">
        <v>77</v>
      </c>
      <c r="E516" s="1">
        <v>0.375</v>
      </c>
      <c r="F516">
        <v>10</v>
      </c>
      <c r="G516" t="s">
        <v>125</v>
      </c>
      <c r="H516" t="s">
        <v>36</v>
      </c>
      <c r="I516" t="s">
        <v>177</v>
      </c>
      <c r="J516" t="s">
        <v>26</v>
      </c>
      <c r="K516" t="s">
        <v>118</v>
      </c>
      <c r="L516" t="s">
        <v>27</v>
      </c>
      <c r="M516">
        <v>2</v>
      </c>
      <c r="N516">
        <v>7.5</v>
      </c>
      <c r="Q516" s="3">
        <v>1.5900000000000001E-2</v>
      </c>
      <c r="R516" s="3">
        <v>2.9718</v>
      </c>
      <c r="S516">
        <f t="shared" si="32"/>
        <v>6.3372988368370082</v>
      </c>
      <c r="T516">
        <f t="shared" si="33"/>
        <v>12.674597673674016</v>
      </c>
    </row>
    <row r="517" spans="1:20" x14ac:dyDescent="0.2">
      <c r="A517">
        <v>2007</v>
      </c>
      <c r="B517">
        <v>28</v>
      </c>
      <c r="D517" t="s">
        <v>77</v>
      </c>
      <c r="E517" s="1">
        <v>0.375</v>
      </c>
      <c r="F517">
        <v>10</v>
      </c>
      <c r="G517" t="s">
        <v>125</v>
      </c>
      <c r="H517" t="s">
        <v>36</v>
      </c>
      <c r="I517" t="s">
        <v>177</v>
      </c>
      <c r="J517" t="s">
        <v>13</v>
      </c>
      <c r="K517" t="s">
        <v>17</v>
      </c>
      <c r="L517" t="s">
        <v>127</v>
      </c>
      <c r="M517">
        <v>2</v>
      </c>
      <c r="N517">
        <v>2.5</v>
      </c>
      <c r="Q517" s="3">
        <v>2.3900000000000001E-2</v>
      </c>
      <c r="R517" s="6">
        <v>3.0819999999999999</v>
      </c>
      <c r="S517">
        <f t="shared" si="32"/>
        <v>0.40257704495316349</v>
      </c>
      <c r="T517">
        <f t="shared" si="33"/>
        <v>0.80515408990632698</v>
      </c>
    </row>
    <row r="518" spans="1:20" x14ac:dyDescent="0.2">
      <c r="A518">
        <v>2007</v>
      </c>
      <c r="B518">
        <v>28</v>
      </c>
      <c r="D518" t="s">
        <v>77</v>
      </c>
      <c r="E518" s="1">
        <v>0.375</v>
      </c>
      <c r="F518">
        <v>10</v>
      </c>
      <c r="G518" t="s">
        <v>125</v>
      </c>
      <c r="H518" t="s">
        <v>36</v>
      </c>
      <c r="I518" t="s">
        <v>177</v>
      </c>
      <c r="J518" t="s">
        <v>13</v>
      </c>
      <c r="K518" t="s">
        <v>17</v>
      </c>
      <c r="L518" t="s">
        <v>19</v>
      </c>
      <c r="M518">
        <v>2</v>
      </c>
      <c r="N518">
        <v>2.5</v>
      </c>
      <c r="Q518" s="3">
        <v>1.9300000000000001E-2</v>
      </c>
      <c r="R518" s="3">
        <v>2.96</v>
      </c>
      <c r="S518">
        <f t="shared" si="32"/>
        <v>0.29070984172599634</v>
      </c>
      <c r="T518">
        <f t="shared" si="33"/>
        <v>0.58141968345199269</v>
      </c>
    </row>
    <row r="519" spans="1:20" x14ac:dyDescent="0.2">
      <c r="A519">
        <v>2007</v>
      </c>
      <c r="B519">
        <v>28</v>
      </c>
      <c r="D519" t="s">
        <v>77</v>
      </c>
      <c r="E519" s="1">
        <v>0.375</v>
      </c>
      <c r="F519">
        <v>10</v>
      </c>
      <c r="G519" t="s">
        <v>125</v>
      </c>
      <c r="H519" t="s">
        <v>36</v>
      </c>
      <c r="I519" t="s">
        <v>177</v>
      </c>
      <c r="J519" t="s">
        <v>13</v>
      </c>
      <c r="K519" t="s">
        <v>194</v>
      </c>
      <c r="L519" t="s">
        <v>35</v>
      </c>
      <c r="M519">
        <v>8</v>
      </c>
      <c r="N519">
        <v>2.5</v>
      </c>
      <c r="Q519">
        <v>3.2399999999999998E-2</v>
      </c>
      <c r="R519" s="37">
        <v>2.379</v>
      </c>
      <c r="S519">
        <f t="shared" si="32"/>
        <v>0.2865789524483992</v>
      </c>
      <c r="T519">
        <f t="shared" si="33"/>
        <v>2.2926316195871936</v>
      </c>
    </row>
    <row r="520" spans="1:20" x14ac:dyDescent="0.2">
      <c r="A520">
        <v>2007</v>
      </c>
      <c r="B520">
        <v>28</v>
      </c>
      <c r="D520" t="s">
        <v>77</v>
      </c>
      <c r="E520" s="1">
        <v>0.375</v>
      </c>
      <c r="F520">
        <v>10</v>
      </c>
      <c r="G520" t="s">
        <v>125</v>
      </c>
      <c r="H520" t="s">
        <v>36</v>
      </c>
      <c r="I520" t="s">
        <v>177</v>
      </c>
      <c r="J520" t="s">
        <v>26</v>
      </c>
      <c r="K520" t="s">
        <v>118</v>
      </c>
      <c r="L520" t="s">
        <v>27</v>
      </c>
      <c r="M520">
        <v>12</v>
      </c>
      <c r="N520">
        <v>2.5</v>
      </c>
      <c r="Q520" s="3">
        <v>1.5900000000000001E-2</v>
      </c>
      <c r="R520" s="3">
        <v>2.9718</v>
      </c>
      <c r="S520">
        <f t="shared" si="32"/>
        <v>0.24210025233267859</v>
      </c>
      <c r="T520">
        <f t="shared" si="33"/>
        <v>2.905203027992143</v>
      </c>
    </row>
    <row r="521" spans="1:20" x14ac:dyDescent="0.2">
      <c r="A521">
        <v>2007</v>
      </c>
      <c r="B521">
        <v>28</v>
      </c>
      <c r="D521" t="s">
        <v>77</v>
      </c>
      <c r="E521" s="1">
        <v>0.375</v>
      </c>
      <c r="F521">
        <v>10</v>
      </c>
      <c r="G521" t="s">
        <v>125</v>
      </c>
      <c r="H521" t="s">
        <v>36</v>
      </c>
      <c r="I521" t="s">
        <v>177</v>
      </c>
      <c r="J521" t="s">
        <v>23</v>
      </c>
      <c r="K521" t="s">
        <v>33</v>
      </c>
      <c r="L521" t="s">
        <v>34</v>
      </c>
      <c r="M521">
        <v>2</v>
      </c>
      <c r="N521">
        <v>2.5</v>
      </c>
      <c r="Q521" s="2">
        <v>8.8999999999999999E-3</v>
      </c>
      <c r="R521" s="5">
        <v>3</v>
      </c>
      <c r="S521">
        <f t="shared" si="32"/>
        <v>0.13906250000000001</v>
      </c>
      <c r="T521">
        <f t="shared" si="33"/>
        <v>0.27812500000000001</v>
      </c>
    </row>
    <row r="522" spans="1:20" x14ac:dyDescent="0.2">
      <c r="A522">
        <v>2007</v>
      </c>
      <c r="B522">
        <v>29</v>
      </c>
      <c r="D522" t="s">
        <v>77</v>
      </c>
      <c r="E522" s="1">
        <v>0.375</v>
      </c>
      <c r="F522">
        <v>10</v>
      </c>
      <c r="G522" t="s">
        <v>125</v>
      </c>
      <c r="H522" t="s">
        <v>36</v>
      </c>
      <c r="I522" t="s">
        <v>177</v>
      </c>
      <c r="J522" t="s">
        <v>13</v>
      </c>
      <c r="K522" t="s">
        <v>51</v>
      </c>
      <c r="L522" t="s">
        <v>57</v>
      </c>
      <c r="M522">
        <v>4</v>
      </c>
      <c r="N522">
        <v>50</v>
      </c>
      <c r="O522" t="s">
        <v>53</v>
      </c>
      <c r="Q522" s="3">
        <v>1.6199999999999999E-2</v>
      </c>
      <c r="R522" s="3">
        <v>3.0251999999999999</v>
      </c>
      <c r="S522">
        <f t="shared" si="32"/>
        <v>2234.8021044952443</v>
      </c>
      <c r="T522">
        <f t="shared" si="33"/>
        <v>8939.2084179809772</v>
      </c>
    </row>
    <row r="523" spans="1:20" x14ac:dyDescent="0.2">
      <c r="A523">
        <v>2007</v>
      </c>
      <c r="B523">
        <v>29</v>
      </c>
      <c r="D523" t="s">
        <v>77</v>
      </c>
      <c r="E523" s="1">
        <v>0.375</v>
      </c>
      <c r="F523">
        <v>10</v>
      </c>
      <c r="G523" t="s">
        <v>125</v>
      </c>
      <c r="H523" t="s">
        <v>36</v>
      </c>
      <c r="I523" t="s">
        <v>177</v>
      </c>
      <c r="J523" t="s">
        <v>13</v>
      </c>
      <c r="K523" t="s">
        <v>51</v>
      </c>
      <c r="L523" t="s">
        <v>57</v>
      </c>
      <c r="M523">
        <v>3</v>
      </c>
      <c r="N523">
        <v>50</v>
      </c>
      <c r="O523" t="s">
        <v>46</v>
      </c>
      <c r="Q523" s="3">
        <v>1.6199999999999999E-2</v>
      </c>
      <c r="R523" s="3">
        <v>3.0251999999999999</v>
      </c>
      <c r="S523">
        <f t="shared" si="32"/>
        <v>2234.8021044952443</v>
      </c>
      <c r="T523">
        <f t="shared" si="33"/>
        <v>6704.4063134857333</v>
      </c>
    </row>
    <row r="524" spans="1:20" x14ac:dyDescent="0.2">
      <c r="A524">
        <v>2007</v>
      </c>
      <c r="B524">
        <v>29</v>
      </c>
      <c r="D524" t="s">
        <v>77</v>
      </c>
      <c r="E524" s="1">
        <v>0.375</v>
      </c>
      <c r="F524">
        <v>10</v>
      </c>
      <c r="G524" t="s">
        <v>125</v>
      </c>
      <c r="H524" t="s">
        <v>36</v>
      </c>
      <c r="I524" t="s">
        <v>177</v>
      </c>
      <c r="J524" t="s">
        <v>44</v>
      </c>
      <c r="K524" t="s">
        <v>21</v>
      </c>
      <c r="L524" t="s">
        <v>22</v>
      </c>
      <c r="M524">
        <v>7</v>
      </c>
      <c r="N524">
        <v>35</v>
      </c>
      <c r="Q524" s="3">
        <v>1.14E-2</v>
      </c>
      <c r="R524" s="6">
        <v>3.1280000000000001</v>
      </c>
      <c r="S524">
        <f t="shared" si="32"/>
        <v>770.45928631241588</v>
      </c>
      <c r="T524">
        <f t="shared" si="33"/>
        <v>5393.2150041869108</v>
      </c>
    </row>
    <row r="525" spans="1:20" x14ac:dyDescent="0.2">
      <c r="A525">
        <v>2007</v>
      </c>
      <c r="B525">
        <v>29</v>
      </c>
      <c r="D525" t="s">
        <v>77</v>
      </c>
      <c r="E525" s="1">
        <v>0.375</v>
      </c>
      <c r="F525">
        <v>10</v>
      </c>
      <c r="G525" t="s">
        <v>125</v>
      </c>
      <c r="H525" t="s">
        <v>36</v>
      </c>
      <c r="I525" t="s">
        <v>177</v>
      </c>
      <c r="J525" t="s">
        <v>13</v>
      </c>
      <c r="K525" t="s">
        <v>47</v>
      </c>
      <c r="L525" t="s">
        <v>48</v>
      </c>
      <c r="M525">
        <v>15</v>
      </c>
      <c r="N525">
        <v>35</v>
      </c>
      <c r="P525">
        <f>N525/1.09917</f>
        <v>31.842208211650611</v>
      </c>
      <c r="Q525" s="2">
        <v>1.7399999999999999E-2</v>
      </c>
      <c r="R525" s="5">
        <v>3.08</v>
      </c>
      <c r="S525">
        <f>Q525*(P525^R525)</f>
        <v>740.96728909580781</v>
      </c>
      <c r="T525">
        <f t="shared" si="33"/>
        <v>11114.509336437117</v>
      </c>
    </row>
    <row r="526" spans="1:20" x14ac:dyDescent="0.2">
      <c r="A526">
        <v>2007</v>
      </c>
      <c r="B526">
        <v>29</v>
      </c>
      <c r="D526" t="s">
        <v>77</v>
      </c>
      <c r="E526" s="1">
        <v>0.375</v>
      </c>
      <c r="F526">
        <v>10</v>
      </c>
      <c r="G526" t="s">
        <v>125</v>
      </c>
      <c r="H526" t="s">
        <v>36</v>
      </c>
      <c r="I526" t="s">
        <v>177</v>
      </c>
      <c r="J526" t="s">
        <v>23</v>
      </c>
      <c r="K526" t="s">
        <v>62</v>
      </c>
      <c r="L526" t="s">
        <v>83</v>
      </c>
      <c r="M526">
        <v>2</v>
      </c>
      <c r="N526">
        <v>35</v>
      </c>
      <c r="P526">
        <f>N526*0.901</f>
        <v>31.535</v>
      </c>
      <c r="Q526" s="3">
        <v>2.07E-2</v>
      </c>
      <c r="R526" s="3">
        <v>3</v>
      </c>
      <c r="S526">
        <f>Q526*(P526^R526)</f>
        <v>649.15566504626247</v>
      </c>
      <c r="T526">
        <f t="shared" si="33"/>
        <v>1298.3113300925249</v>
      </c>
    </row>
    <row r="527" spans="1:20" x14ac:dyDescent="0.2">
      <c r="A527">
        <v>2007</v>
      </c>
      <c r="B527">
        <v>29</v>
      </c>
      <c r="D527" t="s">
        <v>77</v>
      </c>
      <c r="E527" s="1">
        <v>0.375</v>
      </c>
      <c r="F527">
        <v>10</v>
      </c>
      <c r="G527" t="s">
        <v>125</v>
      </c>
      <c r="H527" t="s">
        <v>36</v>
      </c>
      <c r="I527" t="s">
        <v>177</v>
      </c>
      <c r="J527" t="s">
        <v>16</v>
      </c>
      <c r="K527" t="s">
        <v>28</v>
      </c>
      <c r="L527" t="s">
        <v>29</v>
      </c>
      <c r="M527">
        <v>25</v>
      </c>
      <c r="N527">
        <v>25</v>
      </c>
      <c r="P527">
        <f>N527/1.14172</f>
        <v>21.89678730336685</v>
      </c>
      <c r="Q527">
        <v>5.7999999999999996E-3</v>
      </c>
      <c r="R527" s="4">
        <v>3.5539999999999998</v>
      </c>
      <c r="S527">
        <f>Q527*(P527^R527)</f>
        <v>336.62001464584171</v>
      </c>
      <c r="T527">
        <f t="shared" si="33"/>
        <v>8415.5003661460432</v>
      </c>
    </row>
    <row r="528" spans="1:20" x14ac:dyDescent="0.2">
      <c r="A528">
        <v>2007</v>
      </c>
      <c r="B528">
        <v>29</v>
      </c>
      <c r="D528" t="s">
        <v>77</v>
      </c>
      <c r="E528" s="1">
        <v>0.375</v>
      </c>
      <c r="F528">
        <v>10</v>
      </c>
      <c r="G528" t="s">
        <v>125</v>
      </c>
      <c r="H528" t="s">
        <v>36</v>
      </c>
      <c r="I528" t="s">
        <v>177</v>
      </c>
      <c r="J528" t="s">
        <v>44</v>
      </c>
      <c r="K528" t="s">
        <v>21</v>
      </c>
      <c r="L528" t="s">
        <v>22</v>
      </c>
      <c r="M528">
        <v>2</v>
      </c>
      <c r="N528">
        <v>25</v>
      </c>
      <c r="Q528" s="3">
        <v>1.14E-2</v>
      </c>
      <c r="R528" s="6">
        <v>3.1280000000000001</v>
      </c>
      <c r="S528">
        <f>Q528*(N528^R528)</f>
        <v>268.94359042953022</v>
      </c>
      <c r="T528">
        <f t="shared" si="33"/>
        <v>537.88718085906044</v>
      </c>
    </row>
    <row r="529" spans="1:20" x14ac:dyDescent="0.2">
      <c r="A529">
        <v>2007</v>
      </c>
      <c r="B529">
        <v>29</v>
      </c>
      <c r="D529" t="s">
        <v>77</v>
      </c>
      <c r="E529" s="1">
        <v>0.375</v>
      </c>
      <c r="F529">
        <v>10</v>
      </c>
      <c r="G529" t="s">
        <v>125</v>
      </c>
      <c r="H529" t="s">
        <v>36</v>
      </c>
      <c r="I529" t="s">
        <v>177</v>
      </c>
      <c r="J529" t="s">
        <v>13</v>
      </c>
      <c r="K529" t="s">
        <v>47</v>
      </c>
      <c r="L529" t="s">
        <v>48</v>
      </c>
      <c r="M529">
        <v>13</v>
      </c>
      <c r="N529">
        <v>25</v>
      </c>
      <c r="P529">
        <f>N529/1.09917</f>
        <v>22.744434436893293</v>
      </c>
      <c r="Q529" s="2">
        <v>1.7399999999999999E-2</v>
      </c>
      <c r="R529" s="5">
        <v>3.08</v>
      </c>
      <c r="S529">
        <f>Q529*(P529^R529)</f>
        <v>262.86011045493552</v>
      </c>
      <c r="T529">
        <f t="shared" si="33"/>
        <v>3417.1814359141617</v>
      </c>
    </row>
    <row r="530" spans="1:20" x14ac:dyDescent="0.2">
      <c r="A530">
        <v>2007</v>
      </c>
      <c r="B530">
        <v>29</v>
      </c>
      <c r="D530" t="s">
        <v>77</v>
      </c>
      <c r="E530" s="1">
        <v>0.375</v>
      </c>
      <c r="F530">
        <v>10</v>
      </c>
      <c r="G530" t="s">
        <v>125</v>
      </c>
      <c r="H530" t="s">
        <v>36</v>
      </c>
      <c r="I530" t="s">
        <v>177</v>
      </c>
      <c r="J530" t="s">
        <v>16</v>
      </c>
      <c r="K530" t="s">
        <v>17</v>
      </c>
      <c r="L530" t="s">
        <v>18</v>
      </c>
      <c r="M530">
        <v>1</v>
      </c>
      <c r="N530">
        <v>15</v>
      </c>
      <c r="Q530" s="3">
        <v>2.2700000000000001E-2</v>
      </c>
      <c r="R530" s="3">
        <v>3.12</v>
      </c>
      <c r="S530">
        <f>Q530*(N530^R530)</f>
        <v>106.03044532761471</v>
      </c>
      <c r="T530">
        <f t="shared" si="33"/>
        <v>106.03044532761471</v>
      </c>
    </row>
    <row r="531" spans="1:20" x14ac:dyDescent="0.2">
      <c r="A531">
        <v>2007</v>
      </c>
      <c r="B531">
        <v>29</v>
      </c>
      <c r="D531" t="s">
        <v>77</v>
      </c>
      <c r="E531" s="1">
        <v>0.375</v>
      </c>
      <c r="F531">
        <v>10</v>
      </c>
      <c r="G531" t="s">
        <v>125</v>
      </c>
      <c r="H531" t="s">
        <v>36</v>
      </c>
      <c r="I531" t="s">
        <v>177</v>
      </c>
      <c r="J531" t="s">
        <v>13</v>
      </c>
      <c r="K531" t="s">
        <v>17</v>
      </c>
      <c r="L531" t="s">
        <v>127</v>
      </c>
      <c r="M531">
        <v>2</v>
      </c>
      <c r="N531">
        <v>15</v>
      </c>
      <c r="Q531" s="3">
        <v>2.3900000000000001E-2</v>
      </c>
      <c r="R531" s="6">
        <v>3.0819999999999999</v>
      </c>
      <c r="S531">
        <f>Q531*(N531^R531)</f>
        <v>100.71894345437795</v>
      </c>
      <c r="T531">
        <f t="shared" si="33"/>
        <v>201.4378869087559</v>
      </c>
    </row>
    <row r="532" spans="1:20" x14ac:dyDescent="0.2">
      <c r="A532">
        <v>2007</v>
      </c>
      <c r="B532">
        <v>29</v>
      </c>
      <c r="D532" t="s">
        <v>77</v>
      </c>
      <c r="E532" s="1">
        <v>0.375</v>
      </c>
      <c r="F532">
        <v>10</v>
      </c>
      <c r="G532" t="s">
        <v>125</v>
      </c>
      <c r="H532" t="s">
        <v>36</v>
      </c>
      <c r="I532" t="s">
        <v>177</v>
      </c>
      <c r="J532" t="s">
        <v>44</v>
      </c>
      <c r="K532" t="s">
        <v>21</v>
      </c>
      <c r="L532" t="s">
        <v>22</v>
      </c>
      <c r="M532">
        <v>3</v>
      </c>
      <c r="N532">
        <v>15</v>
      </c>
      <c r="Q532" s="3">
        <v>1.14E-2</v>
      </c>
      <c r="R532" s="6">
        <v>3.1280000000000001</v>
      </c>
      <c r="S532">
        <f>Q532*(N532^R532)</f>
        <v>54.414959423729201</v>
      </c>
      <c r="T532">
        <f t="shared" si="33"/>
        <v>163.24487827118759</v>
      </c>
    </row>
    <row r="533" spans="1:20" x14ac:dyDescent="0.2">
      <c r="A533">
        <v>2007</v>
      </c>
      <c r="B533">
        <v>29</v>
      </c>
      <c r="D533" t="s">
        <v>77</v>
      </c>
      <c r="E533" s="1">
        <v>0.375</v>
      </c>
      <c r="F533">
        <v>10</v>
      </c>
      <c r="G533" t="s">
        <v>125</v>
      </c>
      <c r="H533" t="s">
        <v>36</v>
      </c>
      <c r="I533" t="s">
        <v>177</v>
      </c>
      <c r="J533" t="s">
        <v>23</v>
      </c>
      <c r="K533" t="s">
        <v>62</v>
      </c>
      <c r="L533" t="s">
        <v>83</v>
      </c>
      <c r="M533">
        <v>1</v>
      </c>
      <c r="N533">
        <v>15</v>
      </c>
      <c r="P533">
        <f>N533*0.901</f>
        <v>13.515000000000001</v>
      </c>
      <c r="Q533" s="3">
        <v>2.07E-2</v>
      </c>
      <c r="R533" s="3">
        <v>3</v>
      </c>
      <c r="S533">
        <f>Q533*(P533^R533)</f>
        <v>51.099717073612503</v>
      </c>
      <c r="T533">
        <f t="shared" si="33"/>
        <v>51.099717073612503</v>
      </c>
    </row>
    <row r="534" spans="1:20" x14ac:dyDescent="0.2">
      <c r="A534">
        <v>2007</v>
      </c>
      <c r="B534">
        <v>29</v>
      </c>
      <c r="D534" t="s">
        <v>77</v>
      </c>
      <c r="E534" s="1">
        <v>0.375</v>
      </c>
      <c r="F534">
        <v>10</v>
      </c>
      <c r="G534" t="s">
        <v>125</v>
      </c>
      <c r="H534" t="s">
        <v>36</v>
      </c>
      <c r="I534" t="s">
        <v>177</v>
      </c>
      <c r="J534" t="s">
        <v>23</v>
      </c>
      <c r="K534" t="s">
        <v>118</v>
      </c>
      <c r="L534" t="s">
        <v>37</v>
      </c>
      <c r="M534">
        <v>1</v>
      </c>
      <c r="N534">
        <v>15</v>
      </c>
      <c r="Q534" s="3">
        <v>1.26E-2</v>
      </c>
      <c r="R534" s="3">
        <v>3.0672999999999999</v>
      </c>
      <c r="S534">
        <f t="shared" ref="S534:S544" si="34">Q534*(N534^R534)</f>
        <v>51.026439339633377</v>
      </c>
      <c r="T534">
        <f t="shared" si="33"/>
        <v>51.026439339633377</v>
      </c>
    </row>
    <row r="535" spans="1:20" x14ac:dyDescent="0.2">
      <c r="A535">
        <v>2007</v>
      </c>
      <c r="B535">
        <v>29</v>
      </c>
      <c r="D535" t="s">
        <v>77</v>
      </c>
      <c r="E535" s="1">
        <v>0.375</v>
      </c>
      <c r="F535">
        <v>10</v>
      </c>
      <c r="G535" t="s">
        <v>125</v>
      </c>
      <c r="H535" t="s">
        <v>36</v>
      </c>
      <c r="I535" t="s">
        <v>177</v>
      </c>
      <c r="J535" t="s">
        <v>13</v>
      </c>
      <c r="K535" t="s">
        <v>17</v>
      </c>
      <c r="L535" t="s">
        <v>19</v>
      </c>
      <c r="M535">
        <v>6</v>
      </c>
      <c r="N535">
        <v>7.5</v>
      </c>
      <c r="Q535" s="3">
        <v>1.9300000000000001E-2</v>
      </c>
      <c r="R535" s="3">
        <v>2.96</v>
      </c>
      <c r="S535">
        <f t="shared" si="34"/>
        <v>7.5117071566069322</v>
      </c>
      <c r="T535">
        <f t="shared" si="33"/>
        <v>45.070242939641595</v>
      </c>
    </row>
    <row r="536" spans="1:20" x14ac:dyDescent="0.2">
      <c r="A536">
        <v>2007</v>
      </c>
      <c r="B536">
        <v>29</v>
      </c>
      <c r="D536" t="s">
        <v>77</v>
      </c>
      <c r="E536" s="1">
        <v>0.375</v>
      </c>
      <c r="F536">
        <v>10</v>
      </c>
      <c r="G536" t="s">
        <v>125</v>
      </c>
      <c r="H536" t="s">
        <v>36</v>
      </c>
      <c r="I536" t="s">
        <v>177</v>
      </c>
      <c r="J536" t="s">
        <v>26</v>
      </c>
      <c r="K536" t="s">
        <v>118</v>
      </c>
      <c r="L536" t="s">
        <v>27</v>
      </c>
      <c r="M536">
        <v>2</v>
      </c>
      <c r="N536">
        <v>7.5</v>
      </c>
      <c r="Q536" s="3">
        <v>1.5900000000000001E-2</v>
      </c>
      <c r="R536" s="3">
        <v>2.9718</v>
      </c>
      <c r="S536">
        <f t="shared" si="34"/>
        <v>6.3372988368370082</v>
      </c>
      <c r="T536">
        <f t="shared" si="33"/>
        <v>12.674597673674016</v>
      </c>
    </row>
    <row r="537" spans="1:20" x14ac:dyDescent="0.2">
      <c r="A537">
        <v>2007</v>
      </c>
      <c r="B537">
        <v>29</v>
      </c>
      <c r="D537" t="s">
        <v>77</v>
      </c>
      <c r="E537" s="1">
        <v>0.375</v>
      </c>
      <c r="F537">
        <v>10</v>
      </c>
      <c r="G537" t="s">
        <v>125</v>
      </c>
      <c r="H537" t="s">
        <v>36</v>
      </c>
      <c r="I537" t="s">
        <v>177</v>
      </c>
      <c r="J537" t="s">
        <v>23</v>
      </c>
      <c r="K537" t="s">
        <v>118</v>
      </c>
      <c r="L537" t="s">
        <v>37</v>
      </c>
      <c r="M537">
        <v>1</v>
      </c>
      <c r="N537">
        <v>7.5</v>
      </c>
      <c r="Q537" s="3">
        <v>1.26E-2</v>
      </c>
      <c r="R537" s="3">
        <v>3.0672999999999999</v>
      </c>
      <c r="S537">
        <f t="shared" si="34"/>
        <v>6.0875978967715536</v>
      </c>
      <c r="T537">
        <f t="shared" si="33"/>
        <v>6.0875978967715536</v>
      </c>
    </row>
    <row r="538" spans="1:20" x14ac:dyDescent="0.2">
      <c r="A538">
        <v>2007</v>
      </c>
      <c r="B538">
        <v>29</v>
      </c>
      <c r="D538" t="s">
        <v>77</v>
      </c>
      <c r="E538" s="1">
        <v>0.375</v>
      </c>
      <c r="F538">
        <v>10</v>
      </c>
      <c r="G538" t="s">
        <v>125</v>
      </c>
      <c r="H538" t="s">
        <v>36</v>
      </c>
      <c r="I538" t="s">
        <v>177</v>
      </c>
      <c r="J538" t="s">
        <v>13</v>
      </c>
      <c r="K538" t="s">
        <v>194</v>
      </c>
      <c r="L538" t="s">
        <v>35</v>
      </c>
      <c r="M538">
        <v>1</v>
      </c>
      <c r="N538">
        <v>7.5</v>
      </c>
      <c r="Q538">
        <v>3.2399999999999998E-2</v>
      </c>
      <c r="R538" s="37">
        <v>2.379</v>
      </c>
      <c r="S538">
        <f t="shared" si="34"/>
        <v>3.9112516180267258</v>
      </c>
      <c r="T538">
        <f t="shared" si="33"/>
        <v>3.9112516180267258</v>
      </c>
    </row>
    <row r="539" spans="1:20" x14ac:dyDescent="0.2">
      <c r="A539">
        <v>2007</v>
      </c>
      <c r="B539">
        <v>29</v>
      </c>
      <c r="D539" t="s">
        <v>77</v>
      </c>
      <c r="E539" s="1">
        <v>0.375</v>
      </c>
      <c r="F539">
        <v>10</v>
      </c>
      <c r="G539" t="s">
        <v>125</v>
      </c>
      <c r="H539" t="s">
        <v>36</v>
      </c>
      <c r="I539" t="s">
        <v>177</v>
      </c>
      <c r="J539" t="s">
        <v>13</v>
      </c>
      <c r="K539" t="s">
        <v>17</v>
      </c>
      <c r="L539" t="s">
        <v>127</v>
      </c>
      <c r="M539">
        <v>2</v>
      </c>
      <c r="N539">
        <v>2.5</v>
      </c>
      <c r="Q539" s="3">
        <v>2.3900000000000001E-2</v>
      </c>
      <c r="R539" s="6">
        <v>3.0819999999999999</v>
      </c>
      <c r="S539">
        <f t="shared" si="34"/>
        <v>0.40257704495316349</v>
      </c>
      <c r="T539">
        <f t="shared" si="33"/>
        <v>0.80515408990632698</v>
      </c>
    </row>
    <row r="540" spans="1:20" x14ac:dyDescent="0.2">
      <c r="A540">
        <v>2007</v>
      </c>
      <c r="B540">
        <v>29</v>
      </c>
      <c r="D540" t="s">
        <v>77</v>
      </c>
      <c r="E540" s="1">
        <v>0.375</v>
      </c>
      <c r="F540">
        <v>10</v>
      </c>
      <c r="G540" t="s">
        <v>125</v>
      </c>
      <c r="H540" t="s">
        <v>36</v>
      </c>
      <c r="I540" t="s">
        <v>177</v>
      </c>
      <c r="J540" t="s">
        <v>13</v>
      </c>
      <c r="K540" t="s">
        <v>17</v>
      </c>
      <c r="L540" t="s">
        <v>19</v>
      </c>
      <c r="M540">
        <v>2</v>
      </c>
      <c r="N540">
        <v>2.5</v>
      </c>
      <c r="Q540" s="3">
        <v>1.9300000000000001E-2</v>
      </c>
      <c r="R540" s="3">
        <v>2.96</v>
      </c>
      <c r="S540">
        <f t="shared" si="34"/>
        <v>0.29070984172599634</v>
      </c>
      <c r="T540">
        <f t="shared" si="33"/>
        <v>0.58141968345199269</v>
      </c>
    </row>
    <row r="541" spans="1:20" x14ac:dyDescent="0.2">
      <c r="A541">
        <v>2007</v>
      </c>
      <c r="B541">
        <v>29</v>
      </c>
      <c r="D541" t="s">
        <v>77</v>
      </c>
      <c r="E541" s="1">
        <v>0.375</v>
      </c>
      <c r="F541">
        <v>10</v>
      </c>
      <c r="G541" t="s">
        <v>125</v>
      </c>
      <c r="H541" t="s">
        <v>36</v>
      </c>
      <c r="I541" t="s">
        <v>177</v>
      </c>
      <c r="J541" t="s">
        <v>13</v>
      </c>
      <c r="K541" t="s">
        <v>194</v>
      </c>
      <c r="L541" t="s">
        <v>35</v>
      </c>
      <c r="M541">
        <v>3</v>
      </c>
      <c r="N541">
        <v>2.5</v>
      </c>
      <c r="Q541">
        <v>3.2399999999999998E-2</v>
      </c>
      <c r="R541" s="37">
        <v>2.379</v>
      </c>
      <c r="S541">
        <f t="shared" si="34"/>
        <v>0.2865789524483992</v>
      </c>
      <c r="T541">
        <f t="shared" si="33"/>
        <v>0.85973685734519756</v>
      </c>
    </row>
    <row r="542" spans="1:20" x14ac:dyDescent="0.2">
      <c r="A542">
        <v>2007</v>
      </c>
      <c r="B542">
        <v>29</v>
      </c>
      <c r="D542" t="s">
        <v>77</v>
      </c>
      <c r="E542" s="1">
        <v>0.375</v>
      </c>
      <c r="F542">
        <v>10</v>
      </c>
      <c r="G542" t="s">
        <v>125</v>
      </c>
      <c r="H542" t="s">
        <v>36</v>
      </c>
      <c r="I542" t="s">
        <v>177</v>
      </c>
      <c r="J542" t="s">
        <v>26</v>
      </c>
      <c r="K542" t="s">
        <v>118</v>
      </c>
      <c r="L542" t="s">
        <v>27</v>
      </c>
      <c r="M542">
        <v>25</v>
      </c>
      <c r="N542">
        <v>2.5</v>
      </c>
      <c r="Q542" s="3">
        <v>1.5900000000000001E-2</v>
      </c>
      <c r="R542" s="3">
        <v>2.9718</v>
      </c>
      <c r="S542">
        <f t="shared" si="34"/>
        <v>0.24210025233267859</v>
      </c>
      <c r="T542">
        <f t="shared" si="33"/>
        <v>6.052506308316965</v>
      </c>
    </row>
    <row r="543" spans="1:20" x14ac:dyDescent="0.2">
      <c r="A543">
        <v>2007</v>
      </c>
      <c r="B543">
        <v>29</v>
      </c>
      <c r="D543" t="s">
        <v>77</v>
      </c>
      <c r="E543" s="1">
        <v>0.375</v>
      </c>
      <c r="F543">
        <v>10</v>
      </c>
      <c r="G543" t="s">
        <v>125</v>
      </c>
      <c r="H543" t="s">
        <v>36</v>
      </c>
      <c r="I543" t="s">
        <v>177</v>
      </c>
      <c r="J543" t="s">
        <v>13</v>
      </c>
      <c r="K543" t="s">
        <v>194</v>
      </c>
      <c r="L543" t="s">
        <v>138</v>
      </c>
      <c r="M543">
        <v>1</v>
      </c>
      <c r="N543">
        <v>2.5</v>
      </c>
      <c r="Q543">
        <v>9.1000000000000004E-3</v>
      </c>
      <c r="R543" s="4">
        <v>2.9904000000000002</v>
      </c>
      <c r="S543">
        <f t="shared" si="34"/>
        <v>0.14094224804199171</v>
      </c>
      <c r="T543">
        <f t="shared" si="33"/>
        <v>0.14094224804199171</v>
      </c>
    </row>
    <row r="544" spans="1:20" x14ac:dyDescent="0.2">
      <c r="A544">
        <v>2007</v>
      </c>
      <c r="B544">
        <v>29</v>
      </c>
      <c r="D544" t="s">
        <v>77</v>
      </c>
      <c r="E544" s="1">
        <v>0.375</v>
      </c>
      <c r="F544">
        <v>10</v>
      </c>
      <c r="G544" t="s">
        <v>125</v>
      </c>
      <c r="H544" t="s">
        <v>36</v>
      </c>
      <c r="I544" t="s">
        <v>177</v>
      </c>
      <c r="J544" t="s">
        <v>23</v>
      </c>
      <c r="K544" t="s">
        <v>33</v>
      </c>
      <c r="L544" t="s">
        <v>34</v>
      </c>
      <c r="M544">
        <v>2</v>
      </c>
      <c r="N544">
        <v>2.5</v>
      </c>
      <c r="Q544" s="2">
        <v>8.8999999999999999E-3</v>
      </c>
      <c r="R544" s="5">
        <v>3</v>
      </c>
      <c r="S544">
        <f t="shared" si="34"/>
        <v>0.13906250000000001</v>
      </c>
      <c r="T544">
        <f t="shared" si="33"/>
        <v>0.27812500000000001</v>
      </c>
    </row>
    <row r="545" spans="1:20" x14ac:dyDescent="0.2">
      <c r="A545">
        <v>2007</v>
      </c>
      <c r="B545">
        <v>30</v>
      </c>
      <c r="D545" t="s">
        <v>77</v>
      </c>
      <c r="E545" s="1">
        <v>0.375</v>
      </c>
      <c r="F545">
        <v>10</v>
      </c>
      <c r="G545" t="s">
        <v>125</v>
      </c>
      <c r="H545" t="s">
        <v>61</v>
      </c>
      <c r="I545" t="s">
        <v>177</v>
      </c>
      <c r="J545" t="s">
        <v>23</v>
      </c>
      <c r="K545" t="s">
        <v>118</v>
      </c>
      <c r="L545" t="s">
        <v>43</v>
      </c>
      <c r="M545">
        <v>1</v>
      </c>
      <c r="N545">
        <v>60</v>
      </c>
      <c r="P545">
        <f>N545/1.08175</f>
        <v>55.46568061012249</v>
      </c>
      <c r="Q545" s="3">
        <v>1.4500000000000001E-2</v>
      </c>
      <c r="R545" s="3">
        <v>3.0529999999999999</v>
      </c>
      <c r="S545">
        <f>Q545*(P545^R545)</f>
        <v>3061.077549237792</v>
      </c>
      <c r="T545">
        <f t="shared" si="33"/>
        <v>3061.077549237792</v>
      </c>
    </row>
    <row r="546" spans="1:20" x14ac:dyDescent="0.2">
      <c r="A546">
        <v>2007</v>
      </c>
      <c r="B546">
        <v>30</v>
      </c>
      <c r="D546" t="s">
        <v>77</v>
      </c>
      <c r="E546" s="1">
        <v>0.375</v>
      </c>
      <c r="F546">
        <v>10</v>
      </c>
      <c r="G546" t="s">
        <v>125</v>
      </c>
      <c r="H546" t="s">
        <v>61</v>
      </c>
      <c r="I546" t="s">
        <v>177</v>
      </c>
      <c r="J546" t="s">
        <v>13</v>
      </c>
      <c r="K546" t="s">
        <v>14</v>
      </c>
      <c r="L546" t="s">
        <v>42</v>
      </c>
      <c r="M546">
        <v>1</v>
      </c>
      <c r="N546">
        <v>35</v>
      </c>
      <c r="Q546" s="3">
        <v>4.2200000000000001E-2</v>
      </c>
      <c r="R546" s="3">
        <v>2.835</v>
      </c>
      <c r="S546">
        <f>Q546*(N546^R546)</f>
        <v>1006.3414397267468</v>
      </c>
      <c r="T546">
        <f t="shared" si="33"/>
        <v>1006.3414397267468</v>
      </c>
    </row>
    <row r="547" spans="1:20" x14ac:dyDescent="0.2">
      <c r="A547">
        <v>2007</v>
      </c>
      <c r="B547">
        <v>30</v>
      </c>
      <c r="D547" t="s">
        <v>77</v>
      </c>
      <c r="E547" s="1">
        <v>0.375</v>
      </c>
      <c r="F547">
        <v>10</v>
      </c>
      <c r="G547" t="s">
        <v>125</v>
      </c>
      <c r="H547" t="s">
        <v>61</v>
      </c>
      <c r="I547" t="s">
        <v>177</v>
      </c>
      <c r="J547" t="s">
        <v>44</v>
      </c>
      <c r="K547" t="s">
        <v>21</v>
      </c>
      <c r="L547" t="s">
        <v>22</v>
      </c>
      <c r="M547">
        <v>7</v>
      </c>
      <c r="N547">
        <v>35</v>
      </c>
      <c r="Q547" s="3">
        <v>1.14E-2</v>
      </c>
      <c r="R547" s="6">
        <v>3.1280000000000001</v>
      </c>
      <c r="S547">
        <f>Q547*(N547^R547)</f>
        <v>770.45928631241588</v>
      </c>
      <c r="T547">
        <f t="shared" si="33"/>
        <v>5393.2150041869108</v>
      </c>
    </row>
    <row r="548" spans="1:20" x14ac:dyDescent="0.2">
      <c r="A548">
        <v>2007</v>
      </c>
      <c r="B548">
        <v>30</v>
      </c>
      <c r="D548" t="s">
        <v>77</v>
      </c>
      <c r="E548" s="1">
        <v>0.375</v>
      </c>
      <c r="F548">
        <v>10</v>
      </c>
      <c r="G548" t="s">
        <v>125</v>
      </c>
      <c r="H548" t="s">
        <v>61</v>
      </c>
      <c r="I548" t="s">
        <v>177</v>
      </c>
      <c r="J548" t="s">
        <v>13</v>
      </c>
      <c r="K548" t="s">
        <v>47</v>
      </c>
      <c r="L548" t="s">
        <v>48</v>
      </c>
      <c r="M548">
        <v>1</v>
      </c>
      <c r="N548">
        <v>35</v>
      </c>
      <c r="P548">
        <f>N548/1.09917</f>
        <v>31.842208211650611</v>
      </c>
      <c r="Q548" s="2">
        <v>1.7399999999999999E-2</v>
      </c>
      <c r="R548" s="5">
        <v>3.08</v>
      </c>
      <c r="S548">
        <f>Q548*(P548^R548)</f>
        <v>740.96728909580781</v>
      </c>
      <c r="T548">
        <f t="shared" si="33"/>
        <v>740.96728909580781</v>
      </c>
    </row>
    <row r="549" spans="1:20" x14ac:dyDescent="0.2">
      <c r="A549">
        <v>2007</v>
      </c>
      <c r="B549">
        <v>30</v>
      </c>
      <c r="D549" t="s">
        <v>77</v>
      </c>
      <c r="E549" s="1">
        <v>0.375</v>
      </c>
      <c r="F549">
        <v>10</v>
      </c>
      <c r="G549" t="s">
        <v>125</v>
      </c>
      <c r="H549" t="s">
        <v>61</v>
      </c>
      <c r="I549" t="s">
        <v>177</v>
      </c>
      <c r="J549" t="s">
        <v>20</v>
      </c>
      <c r="K549" t="s">
        <v>68</v>
      </c>
      <c r="L549" t="s">
        <v>69</v>
      </c>
      <c r="M549">
        <v>1</v>
      </c>
      <c r="N549">
        <v>35</v>
      </c>
      <c r="P549">
        <f>N549*0.863</f>
        <v>30.204999999999998</v>
      </c>
      <c r="Q549">
        <v>2.5100000000000001E-2</v>
      </c>
      <c r="R549">
        <v>2.84</v>
      </c>
      <c r="S549">
        <f>Q549*(P549^R549)</f>
        <v>400.9568406262739</v>
      </c>
      <c r="T549">
        <f t="shared" si="33"/>
        <v>400.9568406262739</v>
      </c>
    </row>
    <row r="550" spans="1:20" x14ac:dyDescent="0.2">
      <c r="A550">
        <v>2007</v>
      </c>
      <c r="B550">
        <v>30</v>
      </c>
      <c r="D550" t="s">
        <v>77</v>
      </c>
      <c r="E550" s="1">
        <v>0.375</v>
      </c>
      <c r="F550">
        <v>10</v>
      </c>
      <c r="G550" t="s">
        <v>125</v>
      </c>
      <c r="H550" t="s">
        <v>61</v>
      </c>
      <c r="I550" t="s">
        <v>177</v>
      </c>
      <c r="J550" t="s">
        <v>13</v>
      </c>
      <c r="K550" t="s">
        <v>14</v>
      </c>
      <c r="L550" t="s">
        <v>42</v>
      </c>
      <c r="M550">
        <v>3</v>
      </c>
      <c r="N550">
        <v>25</v>
      </c>
      <c r="Q550" s="3">
        <v>4.2200000000000001E-2</v>
      </c>
      <c r="R550" s="3">
        <v>2.835</v>
      </c>
      <c r="S550">
        <f>Q550*(N550^R550)</f>
        <v>387.67908836882333</v>
      </c>
      <c r="T550">
        <f t="shared" si="33"/>
        <v>1163.0372651064699</v>
      </c>
    </row>
    <row r="551" spans="1:20" x14ac:dyDescent="0.2">
      <c r="A551">
        <v>2007</v>
      </c>
      <c r="B551">
        <v>30</v>
      </c>
      <c r="D551" t="s">
        <v>77</v>
      </c>
      <c r="E551" s="1">
        <v>0.375</v>
      </c>
      <c r="F551">
        <v>10</v>
      </c>
      <c r="G551" t="s">
        <v>125</v>
      </c>
      <c r="H551" t="s">
        <v>61</v>
      </c>
      <c r="I551" t="s">
        <v>177</v>
      </c>
      <c r="J551" t="s">
        <v>44</v>
      </c>
      <c r="K551" t="s">
        <v>21</v>
      </c>
      <c r="L551" t="s">
        <v>22</v>
      </c>
      <c r="M551">
        <v>4</v>
      </c>
      <c r="N551">
        <v>25</v>
      </c>
      <c r="Q551" s="3">
        <v>1.14E-2</v>
      </c>
      <c r="R551" s="6">
        <v>3.1280000000000001</v>
      </c>
      <c r="S551">
        <f>Q551*(N551^R551)</f>
        <v>268.94359042953022</v>
      </c>
      <c r="T551">
        <f t="shared" si="33"/>
        <v>1075.7743617181209</v>
      </c>
    </row>
    <row r="552" spans="1:20" x14ac:dyDescent="0.2">
      <c r="A552">
        <v>2007</v>
      </c>
      <c r="B552">
        <v>30</v>
      </c>
      <c r="D552" t="s">
        <v>77</v>
      </c>
      <c r="E552" s="1">
        <v>0.375</v>
      </c>
      <c r="F552">
        <v>10</v>
      </c>
      <c r="G552" t="s">
        <v>125</v>
      </c>
      <c r="H552" t="s">
        <v>61</v>
      </c>
      <c r="I552" t="s">
        <v>177</v>
      </c>
      <c r="J552" t="s">
        <v>13</v>
      </c>
      <c r="K552" t="s">
        <v>17</v>
      </c>
      <c r="L552" t="s">
        <v>127</v>
      </c>
      <c r="M552">
        <v>1</v>
      </c>
      <c r="N552">
        <v>15</v>
      </c>
      <c r="Q552" s="3">
        <v>2.3900000000000001E-2</v>
      </c>
      <c r="R552" s="6">
        <v>3.0819999999999999</v>
      </c>
      <c r="S552">
        <f>Q552*(N552^R552)</f>
        <v>100.71894345437795</v>
      </c>
      <c r="T552">
        <f t="shared" si="33"/>
        <v>100.71894345437795</v>
      </c>
    </row>
    <row r="553" spans="1:20" x14ac:dyDescent="0.2">
      <c r="A553">
        <v>2007</v>
      </c>
      <c r="B553">
        <v>30</v>
      </c>
      <c r="D553" t="s">
        <v>77</v>
      </c>
      <c r="E553" s="1">
        <v>0.375</v>
      </c>
      <c r="F553">
        <v>10</v>
      </c>
      <c r="G553" t="s">
        <v>125</v>
      </c>
      <c r="H553" t="s">
        <v>61</v>
      </c>
      <c r="I553" t="s">
        <v>177</v>
      </c>
      <c r="J553" t="s">
        <v>26</v>
      </c>
      <c r="K553" t="s">
        <v>31</v>
      </c>
      <c r="L553" t="s">
        <v>54</v>
      </c>
      <c r="M553">
        <v>1</v>
      </c>
      <c r="N553">
        <v>15</v>
      </c>
      <c r="P553">
        <f>N553*0.812715</f>
        <v>12.190724999999999</v>
      </c>
      <c r="Q553" s="2">
        <v>0.111</v>
      </c>
      <c r="R553" s="5">
        <v>2.72</v>
      </c>
      <c r="S553">
        <f>Q553*(P553^R553)</f>
        <v>99.844308303194822</v>
      </c>
      <c r="T553">
        <f t="shared" si="33"/>
        <v>99.844308303194822</v>
      </c>
    </row>
    <row r="554" spans="1:20" x14ac:dyDescent="0.2">
      <c r="A554">
        <v>2007</v>
      </c>
      <c r="B554">
        <v>30</v>
      </c>
      <c r="D554" t="s">
        <v>77</v>
      </c>
      <c r="E554" s="1">
        <v>0.375</v>
      </c>
      <c r="F554">
        <v>10</v>
      </c>
      <c r="G554" t="s">
        <v>125</v>
      </c>
      <c r="H554" t="s">
        <v>61</v>
      </c>
      <c r="I554" t="s">
        <v>177</v>
      </c>
      <c r="J554" t="s">
        <v>23</v>
      </c>
      <c r="K554" t="s">
        <v>118</v>
      </c>
      <c r="L554" t="s">
        <v>30</v>
      </c>
      <c r="M554">
        <v>1</v>
      </c>
      <c r="N554">
        <v>15</v>
      </c>
      <c r="Q554" s="2">
        <v>9.2800000000000001E-3</v>
      </c>
      <c r="R554" s="5">
        <v>3.07</v>
      </c>
      <c r="S554">
        <f t="shared" ref="S554:S562" si="35">Q554*(N554^R554)</f>
        <v>37.857169670187268</v>
      </c>
      <c r="T554">
        <f t="shared" si="33"/>
        <v>37.857169670187268</v>
      </c>
    </row>
    <row r="555" spans="1:20" x14ac:dyDescent="0.2">
      <c r="A555">
        <v>2007</v>
      </c>
      <c r="B555">
        <v>30</v>
      </c>
      <c r="D555" t="s">
        <v>77</v>
      </c>
      <c r="E555" s="1">
        <v>0.375</v>
      </c>
      <c r="F555">
        <v>10</v>
      </c>
      <c r="G555" t="s">
        <v>125</v>
      </c>
      <c r="H555" t="s">
        <v>61</v>
      </c>
      <c r="I555" t="s">
        <v>177</v>
      </c>
      <c r="J555" t="s">
        <v>13</v>
      </c>
      <c r="K555" t="s">
        <v>17</v>
      </c>
      <c r="L555" t="s">
        <v>19</v>
      </c>
      <c r="M555">
        <v>3</v>
      </c>
      <c r="N555">
        <v>7.5</v>
      </c>
      <c r="Q555" s="3">
        <v>1.9300000000000001E-2</v>
      </c>
      <c r="R555" s="3">
        <v>2.96</v>
      </c>
      <c r="S555">
        <f t="shared" si="35"/>
        <v>7.5117071566069322</v>
      </c>
      <c r="T555">
        <f t="shared" si="33"/>
        <v>22.535121469820798</v>
      </c>
    </row>
    <row r="556" spans="1:20" x14ac:dyDescent="0.2">
      <c r="A556">
        <v>2007</v>
      </c>
      <c r="B556">
        <v>30</v>
      </c>
      <c r="D556" t="s">
        <v>77</v>
      </c>
      <c r="E556" s="1">
        <v>0.375</v>
      </c>
      <c r="F556">
        <v>10</v>
      </c>
      <c r="G556" t="s">
        <v>125</v>
      </c>
      <c r="H556" t="s">
        <v>61</v>
      </c>
      <c r="I556" t="s">
        <v>177</v>
      </c>
      <c r="J556" t="s">
        <v>26</v>
      </c>
      <c r="K556" t="s">
        <v>17</v>
      </c>
      <c r="L556" t="s">
        <v>121</v>
      </c>
      <c r="M556">
        <v>6</v>
      </c>
      <c r="N556">
        <v>2.5</v>
      </c>
      <c r="Q556" s="3">
        <v>2.0199999999999999E-2</v>
      </c>
      <c r="R556" s="3">
        <v>2.9594999999999998</v>
      </c>
      <c r="S556">
        <f t="shared" si="35"/>
        <v>0.30412689296657719</v>
      </c>
      <c r="T556">
        <f t="shared" si="33"/>
        <v>1.824761357799463</v>
      </c>
    </row>
    <row r="557" spans="1:20" x14ac:dyDescent="0.2">
      <c r="A557">
        <v>2007</v>
      </c>
      <c r="B557">
        <v>30</v>
      </c>
      <c r="D557" t="s">
        <v>77</v>
      </c>
      <c r="E557" s="1">
        <v>0.375</v>
      </c>
      <c r="F557">
        <v>10</v>
      </c>
      <c r="G557" t="s">
        <v>125</v>
      </c>
      <c r="H557" t="s">
        <v>61</v>
      </c>
      <c r="I557" t="s">
        <v>177</v>
      </c>
      <c r="J557" t="s">
        <v>26</v>
      </c>
      <c r="K557" t="s">
        <v>118</v>
      </c>
      <c r="L557" t="s">
        <v>27</v>
      </c>
      <c r="M557">
        <v>7</v>
      </c>
      <c r="N557">
        <v>2.5</v>
      </c>
      <c r="Q557" s="3">
        <v>1.5900000000000001E-2</v>
      </c>
      <c r="R557" s="3">
        <v>2.9718</v>
      </c>
      <c r="S557">
        <f t="shared" si="35"/>
        <v>0.24210025233267859</v>
      </c>
      <c r="T557">
        <f t="shared" si="33"/>
        <v>1.6947017663287502</v>
      </c>
    </row>
    <row r="558" spans="1:20" x14ac:dyDescent="0.2">
      <c r="A558">
        <v>2007</v>
      </c>
      <c r="B558">
        <v>30</v>
      </c>
      <c r="D558" t="s">
        <v>77</v>
      </c>
      <c r="E558" s="1">
        <v>0.375</v>
      </c>
      <c r="F558">
        <v>10</v>
      </c>
      <c r="G558" t="s">
        <v>125</v>
      </c>
      <c r="H558" t="s">
        <v>61</v>
      </c>
      <c r="I558" t="s">
        <v>177</v>
      </c>
      <c r="J558" t="s">
        <v>23</v>
      </c>
      <c r="K558" t="s">
        <v>33</v>
      </c>
      <c r="L558" t="s">
        <v>34</v>
      </c>
      <c r="M558">
        <v>5</v>
      </c>
      <c r="N558">
        <v>2.5</v>
      </c>
      <c r="Q558" s="2">
        <v>8.8999999999999999E-3</v>
      </c>
      <c r="R558" s="5">
        <v>3</v>
      </c>
      <c r="S558">
        <f t="shared" si="35"/>
        <v>0.13906250000000001</v>
      </c>
      <c r="T558">
        <f t="shared" si="33"/>
        <v>0.6953125</v>
      </c>
    </row>
    <row r="559" spans="1:20" x14ac:dyDescent="0.2">
      <c r="A559">
        <v>2007</v>
      </c>
      <c r="B559">
        <v>31</v>
      </c>
      <c r="D559" t="s">
        <v>77</v>
      </c>
      <c r="E559" s="1">
        <v>0.375</v>
      </c>
      <c r="F559">
        <v>10</v>
      </c>
      <c r="G559" t="s">
        <v>125</v>
      </c>
      <c r="H559" t="s">
        <v>61</v>
      </c>
      <c r="I559" t="s">
        <v>177</v>
      </c>
      <c r="J559" t="s">
        <v>23</v>
      </c>
      <c r="K559" t="s">
        <v>28</v>
      </c>
      <c r="L559" t="s">
        <v>56</v>
      </c>
      <c r="M559">
        <v>2</v>
      </c>
      <c r="N559">
        <v>50</v>
      </c>
      <c r="Q559">
        <v>2.1700000000000001E-2</v>
      </c>
      <c r="R559" s="4">
        <v>3</v>
      </c>
      <c r="S559">
        <f t="shared" si="35"/>
        <v>2712.5</v>
      </c>
      <c r="T559">
        <f t="shared" si="33"/>
        <v>5425</v>
      </c>
    </row>
    <row r="560" spans="1:20" x14ac:dyDescent="0.2">
      <c r="A560">
        <v>2007</v>
      </c>
      <c r="B560">
        <v>31</v>
      </c>
      <c r="D560" t="s">
        <v>77</v>
      </c>
      <c r="E560" s="1">
        <v>0.375</v>
      </c>
      <c r="F560">
        <v>10</v>
      </c>
      <c r="G560" t="s">
        <v>125</v>
      </c>
      <c r="H560" t="s">
        <v>61</v>
      </c>
      <c r="I560" t="s">
        <v>177</v>
      </c>
      <c r="J560" t="s">
        <v>13</v>
      </c>
      <c r="K560" t="s">
        <v>51</v>
      </c>
      <c r="L560" t="s">
        <v>57</v>
      </c>
      <c r="M560">
        <v>1</v>
      </c>
      <c r="N560">
        <v>40</v>
      </c>
      <c r="O560" t="s">
        <v>53</v>
      </c>
      <c r="Q560" s="3">
        <v>1.6199999999999999E-2</v>
      </c>
      <c r="R560" s="3">
        <v>3.0251999999999999</v>
      </c>
      <c r="S560">
        <f t="shared" si="35"/>
        <v>1137.8025435833395</v>
      </c>
      <c r="T560">
        <f t="shared" si="33"/>
        <v>1137.8025435833395</v>
      </c>
    </row>
    <row r="561" spans="1:20" x14ac:dyDescent="0.2">
      <c r="A561">
        <v>2007</v>
      </c>
      <c r="B561">
        <v>31</v>
      </c>
      <c r="D561" t="s">
        <v>77</v>
      </c>
      <c r="E561" s="1">
        <v>0.375</v>
      </c>
      <c r="F561">
        <v>10</v>
      </c>
      <c r="G561" t="s">
        <v>125</v>
      </c>
      <c r="H561" t="s">
        <v>61</v>
      </c>
      <c r="I561" t="s">
        <v>177</v>
      </c>
      <c r="J561" t="s">
        <v>13</v>
      </c>
      <c r="K561" t="s">
        <v>14</v>
      </c>
      <c r="L561" t="s">
        <v>42</v>
      </c>
      <c r="M561">
        <v>1</v>
      </c>
      <c r="N561">
        <v>35</v>
      </c>
      <c r="Q561" s="3">
        <v>4.2200000000000001E-2</v>
      </c>
      <c r="R561" s="3">
        <v>2.835</v>
      </c>
      <c r="S561">
        <f t="shared" si="35"/>
        <v>1006.3414397267468</v>
      </c>
      <c r="T561">
        <f t="shared" si="33"/>
        <v>1006.3414397267468</v>
      </c>
    </row>
    <row r="562" spans="1:20" x14ac:dyDescent="0.2">
      <c r="A562">
        <v>2007</v>
      </c>
      <c r="B562">
        <v>31</v>
      </c>
      <c r="D562" t="s">
        <v>77</v>
      </c>
      <c r="E562" s="1">
        <v>0.375</v>
      </c>
      <c r="F562">
        <v>10</v>
      </c>
      <c r="G562" t="s">
        <v>125</v>
      </c>
      <c r="H562" t="s">
        <v>61</v>
      </c>
      <c r="I562" t="s">
        <v>177</v>
      </c>
      <c r="J562" t="s">
        <v>44</v>
      </c>
      <c r="K562" t="s">
        <v>21</v>
      </c>
      <c r="L562" t="s">
        <v>22</v>
      </c>
      <c r="M562">
        <v>7</v>
      </c>
      <c r="N562">
        <v>35</v>
      </c>
      <c r="Q562" s="3">
        <v>1.14E-2</v>
      </c>
      <c r="R562" s="6">
        <v>3.1280000000000001</v>
      </c>
      <c r="S562">
        <f t="shared" si="35"/>
        <v>770.45928631241588</v>
      </c>
      <c r="T562">
        <f t="shared" si="33"/>
        <v>5393.2150041869108</v>
      </c>
    </row>
    <row r="563" spans="1:20" x14ac:dyDescent="0.2">
      <c r="A563">
        <v>2007</v>
      </c>
      <c r="B563">
        <v>31</v>
      </c>
      <c r="D563" t="s">
        <v>77</v>
      </c>
      <c r="E563" s="1">
        <v>0.375</v>
      </c>
      <c r="F563">
        <v>10</v>
      </c>
      <c r="G563" t="s">
        <v>125</v>
      </c>
      <c r="H563" t="s">
        <v>61</v>
      </c>
      <c r="I563" t="s">
        <v>177</v>
      </c>
      <c r="J563" t="s">
        <v>13</v>
      </c>
      <c r="K563" t="s">
        <v>47</v>
      </c>
      <c r="L563" t="s">
        <v>48</v>
      </c>
      <c r="M563">
        <v>7</v>
      </c>
      <c r="N563">
        <v>35</v>
      </c>
      <c r="P563">
        <f>N563/1.09917</f>
        <v>31.842208211650611</v>
      </c>
      <c r="Q563" s="2">
        <v>1.7399999999999999E-2</v>
      </c>
      <c r="R563" s="5">
        <v>3.08</v>
      </c>
      <c r="S563">
        <f t="shared" ref="S563:S568" si="36">Q563*(P563^R563)</f>
        <v>740.96728909580781</v>
      </c>
      <c r="T563">
        <f t="shared" si="33"/>
        <v>5186.7710236706544</v>
      </c>
    </row>
    <row r="564" spans="1:20" x14ac:dyDescent="0.2">
      <c r="A564">
        <v>2007</v>
      </c>
      <c r="B564">
        <v>31</v>
      </c>
      <c r="D564" t="s">
        <v>77</v>
      </c>
      <c r="E564" s="1">
        <v>0.375</v>
      </c>
      <c r="F564">
        <v>10</v>
      </c>
      <c r="G564" t="s">
        <v>125</v>
      </c>
      <c r="H564" t="s">
        <v>61</v>
      </c>
      <c r="I564" t="s">
        <v>177</v>
      </c>
      <c r="J564" t="s">
        <v>23</v>
      </c>
      <c r="K564" t="s">
        <v>118</v>
      </c>
      <c r="L564" t="s">
        <v>43</v>
      </c>
      <c r="M564">
        <v>6</v>
      </c>
      <c r="N564">
        <v>35</v>
      </c>
      <c r="P564">
        <f>N564/1.08175</f>
        <v>32.354980355904786</v>
      </c>
      <c r="Q564" s="3">
        <v>1.4500000000000001E-2</v>
      </c>
      <c r="R564" s="3">
        <v>3.0529999999999999</v>
      </c>
      <c r="S564">
        <f t="shared" si="36"/>
        <v>590.49782747127915</v>
      </c>
      <c r="T564">
        <f t="shared" si="33"/>
        <v>3542.9869648276749</v>
      </c>
    </row>
    <row r="565" spans="1:20" x14ac:dyDescent="0.2">
      <c r="A565">
        <v>2007</v>
      </c>
      <c r="B565">
        <v>31</v>
      </c>
      <c r="D565" t="s">
        <v>77</v>
      </c>
      <c r="E565" s="1">
        <v>0.375</v>
      </c>
      <c r="F565">
        <v>10</v>
      </c>
      <c r="G565" t="s">
        <v>125</v>
      </c>
      <c r="H565" t="s">
        <v>61</v>
      </c>
      <c r="I565" t="s">
        <v>177</v>
      </c>
      <c r="J565" t="s">
        <v>20</v>
      </c>
      <c r="K565" t="s">
        <v>68</v>
      </c>
      <c r="L565" t="s">
        <v>69</v>
      </c>
      <c r="M565">
        <v>3</v>
      </c>
      <c r="N565">
        <v>40</v>
      </c>
      <c r="P565">
        <f>N565*0.863</f>
        <v>34.519999999999996</v>
      </c>
      <c r="Q565">
        <v>2.5100000000000001E-2</v>
      </c>
      <c r="R565">
        <v>2.84</v>
      </c>
      <c r="S565">
        <f t="shared" si="36"/>
        <v>585.86122680541723</v>
      </c>
      <c r="T565">
        <f t="shared" si="33"/>
        <v>1757.5836804162518</v>
      </c>
    </row>
    <row r="566" spans="1:20" x14ac:dyDescent="0.2">
      <c r="A566">
        <v>2007</v>
      </c>
      <c r="B566">
        <v>31</v>
      </c>
      <c r="D566" t="s">
        <v>77</v>
      </c>
      <c r="E566" s="1">
        <v>0.375</v>
      </c>
      <c r="F566">
        <v>10</v>
      </c>
      <c r="G566" t="s">
        <v>125</v>
      </c>
      <c r="H566" t="s">
        <v>61</v>
      </c>
      <c r="I566" t="s">
        <v>177</v>
      </c>
      <c r="J566" t="s">
        <v>26</v>
      </c>
      <c r="K566" t="s">
        <v>31</v>
      </c>
      <c r="L566" t="s">
        <v>54</v>
      </c>
      <c r="M566">
        <v>1</v>
      </c>
      <c r="N566">
        <v>25</v>
      </c>
      <c r="P566">
        <f>N566*0.812715</f>
        <v>20.317875000000001</v>
      </c>
      <c r="Q566" s="2">
        <v>0.111</v>
      </c>
      <c r="R566" s="5">
        <v>2.72</v>
      </c>
      <c r="S566">
        <f t="shared" si="36"/>
        <v>400.63779005068659</v>
      </c>
      <c r="T566">
        <f t="shared" si="33"/>
        <v>400.63779005068659</v>
      </c>
    </row>
    <row r="567" spans="1:20" x14ac:dyDescent="0.2">
      <c r="A567">
        <v>2007</v>
      </c>
      <c r="B567">
        <v>31</v>
      </c>
      <c r="D567" t="s">
        <v>77</v>
      </c>
      <c r="E567" s="1">
        <v>0.375</v>
      </c>
      <c r="F567">
        <v>10</v>
      </c>
      <c r="G567" t="s">
        <v>125</v>
      </c>
      <c r="H567" t="s">
        <v>61</v>
      </c>
      <c r="I567" t="s">
        <v>177</v>
      </c>
      <c r="J567" t="s">
        <v>26</v>
      </c>
      <c r="K567" t="s">
        <v>31</v>
      </c>
      <c r="L567" t="s">
        <v>54</v>
      </c>
      <c r="M567">
        <v>1</v>
      </c>
      <c r="N567">
        <v>25</v>
      </c>
      <c r="P567">
        <f>N567*0.812715</f>
        <v>20.317875000000001</v>
      </c>
      <c r="Q567" s="2">
        <v>0.111</v>
      </c>
      <c r="R567" s="5">
        <v>2.72</v>
      </c>
      <c r="S567">
        <f t="shared" si="36"/>
        <v>400.63779005068659</v>
      </c>
      <c r="T567">
        <f t="shared" si="33"/>
        <v>400.63779005068659</v>
      </c>
    </row>
    <row r="568" spans="1:20" x14ac:dyDescent="0.2">
      <c r="A568">
        <v>2007</v>
      </c>
      <c r="B568">
        <v>31</v>
      </c>
      <c r="D568" t="s">
        <v>77</v>
      </c>
      <c r="E568" s="1">
        <v>0.375</v>
      </c>
      <c r="F568">
        <v>10</v>
      </c>
      <c r="G568" t="s">
        <v>125</v>
      </c>
      <c r="H568" t="s">
        <v>61</v>
      </c>
      <c r="I568" t="s">
        <v>177</v>
      </c>
      <c r="J568" t="s">
        <v>16</v>
      </c>
      <c r="K568" t="s">
        <v>28</v>
      </c>
      <c r="L568" t="s">
        <v>29</v>
      </c>
      <c r="M568">
        <v>32</v>
      </c>
      <c r="N568">
        <v>25</v>
      </c>
      <c r="P568">
        <f>N568/1.14172</f>
        <v>21.89678730336685</v>
      </c>
      <c r="Q568">
        <v>5.7999999999999996E-3</v>
      </c>
      <c r="R568" s="4">
        <v>3.5539999999999998</v>
      </c>
      <c r="S568">
        <f t="shared" si="36"/>
        <v>336.62001464584171</v>
      </c>
      <c r="T568">
        <f t="shared" si="33"/>
        <v>10771.840468666935</v>
      </c>
    </row>
    <row r="569" spans="1:20" x14ac:dyDescent="0.2">
      <c r="A569">
        <v>2007</v>
      </c>
      <c r="B569">
        <v>31</v>
      </c>
      <c r="D569" t="s">
        <v>77</v>
      </c>
      <c r="E569" s="1">
        <v>0.375</v>
      </c>
      <c r="F569">
        <v>10</v>
      </c>
      <c r="G569" t="s">
        <v>125</v>
      </c>
      <c r="H569" t="s">
        <v>61</v>
      </c>
      <c r="I569" t="s">
        <v>177</v>
      </c>
      <c r="J569" t="s">
        <v>44</v>
      </c>
      <c r="K569" t="s">
        <v>21</v>
      </c>
      <c r="L569" t="s">
        <v>22</v>
      </c>
      <c r="M569">
        <v>1</v>
      </c>
      <c r="N569">
        <v>25</v>
      </c>
      <c r="Q569" s="3">
        <v>1.14E-2</v>
      </c>
      <c r="R569" s="6">
        <v>3.1280000000000001</v>
      </c>
      <c r="S569">
        <f>Q569*(N569^R569)</f>
        <v>268.94359042953022</v>
      </c>
      <c r="T569">
        <f t="shared" si="33"/>
        <v>268.94359042953022</v>
      </c>
    </row>
    <row r="570" spans="1:20" x14ac:dyDescent="0.2">
      <c r="A570">
        <v>2007</v>
      </c>
      <c r="B570">
        <v>31</v>
      </c>
      <c r="D570" t="s">
        <v>77</v>
      </c>
      <c r="E570" s="1">
        <v>0.375</v>
      </c>
      <c r="F570">
        <v>10</v>
      </c>
      <c r="G570" t="s">
        <v>125</v>
      </c>
      <c r="H570" t="s">
        <v>61</v>
      </c>
      <c r="I570" t="s">
        <v>177</v>
      </c>
      <c r="J570" t="s">
        <v>13</v>
      </c>
      <c r="K570" t="s">
        <v>47</v>
      </c>
      <c r="L570" t="s">
        <v>48</v>
      </c>
      <c r="M570">
        <v>3</v>
      </c>
      <c r="N570">
        <v>25</v>
      </c>
      <c r="P570">
        <f>N570/1.09917</f>
        <v>22.744434436893293</v>
      </c>
      <c r="Q570" s="2">
        <v>1.7399999999999999E-2</v>
      </c>
      <c r="R570" s="5">
        <v>3.08</v>
      </c>
      <c r="S570">
        <f>Q570*(P570^R570)</f>
        <v>262.86011045493552</v>
      </c>
      <c r="T570">
        <f t="shared" si="33"/>
        <v>788.58033136480663</v>
      </c>
    </row>
    <row r="571" spans="1:20" x14ac:dyDescent="0.2">
      <c r="A571">
        <v>2007</v>
      </c>
      <c r="B571">
        <v>31</v>
      </c>
      <c r="D571" t="s">
        <v>77</v>
      </c>
      <c r="E571" s="1">
        <v>0.375</v>
      </c>
      <c r="F571">
        <v>10</v>
      </c>
      <c r="G571" t="s">
        <v>125</v>
      </c>
      <c r="H571" t="s">
        <v>61</v>
      </c>
      <c r="I571" t="s">
        <v>177</v>
      </c>
      <c r="J571" t="s">
        <v>23</v>
      </c>
      <c r="K571" t="s">
        <v>31</v>
      </c>
      <c r="L571" t="s">
        <v>32</v>
      </c>
      <c r="M571">
        <v>1</v>
      </c>
      <c r="N571">
        <v>25</v>
      </c>
      <c r="Q571" s="3">
        <v>7.9000000000000008E-3</v>
      </c>
      <c r="R571" s="3">
        <v>3.0760000000000001</v>
      </c>
      <c r="S571">
        <f t="shared" ref="S571:S580" si="37">Q571*(N571^R571)</f>
        <v>157.64875958225977</v>
      </c>
      <c r="T571">
        <f t="shared" si="33"/>
        <v>157.64875958225977</v>
      </c>
    </row>
    <row r="572" spans="1:20" x14ac:dyDescent="0.2">
      <c r="A572">
        <v>2007</v>
      </c>
      <c r="B572">
        <v>31</v>
      </c>
      <c r="D572" t="s">
        <v>77</v>
      </c>
      <c r="E572" s="1">
        <v>0.375</v>
      </c>
      <c r="F572">
        <v>10</v>
      </c>
      <c r="G572" t="s">
        <v>125</v>
      </c>
      <c r="H572" t="s">
        <v>61</v>
      </c>
      <c r="I572" t="s">
        <v>177</v>
      </c>
      <c r="J572" t="s">
        <v>44</v>
      </c>
      <c r="K572" t="s">
        <v>21</v>
      </c>
      <c r="L572" t="s">
        <v>22</v>
      </c>
      <c r="M572">
        <v>1</v>
      </c>
      <c r="N572">
        <v>15</v>
      </c>
      <c r="Q572" s="3">
        <v>1.14E-2</v>
      </c>
      <c r="R572" s="6">
        <v>3.1280000000000001</v>
      </c>
      <c r="S572">
        <f t="shared" si="37"/>
        <v>54.414959423729201</v>
      </c>
      <c r="T572">
        <f t="shared" si="33"/>
        <v>54.414959423729201</v>
      </c>
    </row>
    <row r="573" spans="1:20" x14ac:dyDescent="0.2">
      <c r="A573">
        <v>2007</v>
      </c>
      <c r="B573">
        <v>31</v>
      </c>
      <c r="D573" t="s">
        <v>77</v>
      </c>
      <c r="E573" s="1">
        <v>0.375</v>
      </c>
      <c r="F573">
        <v>10</v>
      </c>
      <c r="G573" t="s">
        <v>125</v>
      </c>
      <c r="H573" t="s">
        <v>61</v>
      </c>
      <c r="I573" t="s">
        <v>177</v>
      </c>
      <c r="J573" t="s">
        <v>23</v>
      </c>
      <c r="K573" t="s">
        <v>118</v>
      </c>
      <c r="L573" t="s">
        <v>37</v>
      </c>
      <c r="M573">
        <v>1</v>
      </c>
      <c r="N573">
        <v>15</v>
      </c>
      <c r="Q573" s="3">
        <v>1.26E-2</v>
      </c>
      <c r="R573" s="3">
        <v>3.0672999999999999</v>
      </c>
      <c r="S573">
        <f t="shared" si="37"/>
        <v>51.026439339633377</v>
      </c>
      <c r="T573">
        <f t="shared" si="33"/>
        <v>51.026439339633377</v>
      </c>
    </row>
    <row r="574" spans="1:20" x14ac:dyDescent="0.2">
      <c r="A574">
        <v>2007</v>
      </c>
      <c r="B574">
        <v>31</v>
      </c>
      <c r="D574" t="s">
        <v>77</v>
      </c>
      <c r="E574" s="1">
        <v>0.375</v>
      </c>
      <c r="F574">
        <v>10</v>
      </c>
      <c r="G574" t="s">
        <v>125</v>
      </c>
      <c r="H574" t="s">
        <v>61</v>
      </c>
      <c r="I574" t="s">
        <v>177</v>
      </c>
      <c r="J574" t="s">
        <v>13</v>
      </c>
      <c r="K574" t="s">
        <v>17</v>
      </c>
      <c r="L574" t="s">
        <v>19</v>
      </c>
      <c r="M574">
        <v>7</v>
      </c>
      <c r="N574">
        <v>7.5</v>
      </c>
      <c r="Q574" s="3">
        <v>1.9300000000000001E-2</v>
      </c>
      <c r="R574" s="3">
        <v>2.96</v>
      </c>
      <c r="S574">
        <f t="shared" si="37"/>
        <v>7.5117071566069322</v>
      </c>
      <c r="T574">
        <f t="shared" si="33"/>
        <v>52.581950096248526</v>
      </c>
    </row>
    <row r="575" spans="1:20" x14ac:dyDescent="0.2">
      <c r="A575">
        <v>2007</v>
      </c>
      <c r="B575">
        <v>31</v>
      </c>
      <c r="D575" t="s">
        <v>77</v>
      </c>
      <c r="E575" s="1">
        <v>0.375</v>
      </c>
      <c r="F575">
        <v>10</v>
      </c>
      <c r="G575" t="s">
        <v>125</v>
      </c>
      <c r="H575" t="s">
        <v>61</v>
      </c>
      <c r="I575" t="s">
        <v>177</v>
      </c>
      <c r="J575" t="s">
        <v>13</v>
      </c>
      <c r="K575" t="s">
        <v>17</v>
      </c>
      <c r="L575" t="s">
        <v>19</v>
      </c>
      <c r="M575">
        <v>1</v>
      </c>
      <c r="N575">
        <v>2.5</v>
      </c>
      <c r="Q575" s="3">
        <v>1.9300000000000001E-2</v>
      </c>
      <c r="R575" s="3">
        <v>2.96</v>
      </c>
      <c r="S575">
        <f t="shared" si="37"/>
        <v>0.29070984172599634</v>
      </c>
      <c r="T575">
        <f t="shared" si="33"/>
        <v>0.29070984172599634</v>
      </c>
    </row>
    <row r="576" spans="1:20" x14ac:dyDescent="0.2">
      <c r="A576">
        <v>2007</v>
      </c>
      <c r="B576">
        <v>31</v>
      </c>
      <c r="D576" t="s">
        <v>77</v>
      </c>
      <c r="E576" s="1">
        <v>0.375</v>
      </c>
      <c r="F576">
        <v>10</v>
      </c>
      <c r="G576" t="s">
        <v>125</v>
      </c>
      <c r="H576" t="s">
        <v>61</v>
      </c>
      <c r="I576" t="s">
        <v>177</v>
      </c>
      <c r="J576" t="s">
        <v>26</v>
      </c>
      <c r="K576" t="s">
        <v>118</v>
      </c>
      <c r="L576" t="s">
        <v>27</v>
      </c>
      <c r="M576">
        <v>20</v>
      </c>
      <c r="N576">
        <v>2.5</v>
      </c>
      <c r="Q576" s="3">
        <v>1.5900000000000001E-2</v>
      </c>
      <c r="R576" s="3">
        <v>2.9718</v>
      </c>
      <c r="S576">
        <f t="shared" si="37"/>
        <v>0.24210025233267859</v>
      </c>
      <c r="T576">
        <f t="shared" si="33"/>
        <v>4.842005046653572</v>
      </c>
    </row>
    <row r="577" spans="1:20" x14ac:dyDescent="0.2">
      <c r="A577">
        <v>2007</v>
      </c>
      <c r="B577">
        <v>31</v>
      </c>
      <c r="D577" t="s">
        <v>77</v>
      </c>
      <c r="E577" s="1">
        <v>0.375</v>
      </c>
      <c r="F577">
        <v>10</v>
      </c>
      <c r="G577" t="s">
        <v>125</v>
      </c>
      <c r="H577" t="s">
        <v>61</v>
      </c>
      <c r="I577" t="s">
        <v>177</v>
      </c>
      <c r="J577" t="s">
        <v>23</v>
      </c>
      <c r="K577" t="s">
        <v>118</v>
      </c>
      <c r="L577" t="s">
        <v>37</v>
      </c>
      <c r="M577">
        <v>1</v>
      </c>
      <c r="N577">
        <v>2.5</v>
      </c>
      <c r="Q577" s="3">
        <v>1.26E-2</v>
      </c>
      <c r="R577" s="3">
        <v>3.0672999999999999</v>
      </c>
      <c r="S577">
        <f t="shared" si="37"/>
        <v>0.20939771281975608</v>
      </c>
      <c r="T577">
        <f t="shared" si="33"/>
        <v>0.20939771281975608</v>
      </c>
    </row>
    <row r="578" spans="1:20" x14ac:dyDescent="0.2">
      <c r="A578">
        <v>2007</v>
      </c>
      <c r="B578">
        <v>31</v>
      </c>
      <c r="D578" t="s">
        <v>77</v>
      </c>
      <c r="E578" s="1">
        <v>0.375</v>
      </c>
      <c r="F578">
        <v>10</v>
      </c>
      <c r="G578" t="s">
        <v>125</v>
      </c>
      <c r="H578" t="s">
        <v>61</v>
      </c>
      <c r="I578" t="s">
        <v>177</v>
      </c>
      <c r="J578" t="s">
        <v>23</v>
      </c>
      <c r="K578" t="s">
        <v>33</v>
      </c>
      <c r="L578" t="s">
        <v>34</v>
      </c>
      <c r="M578">
        <v>1</v>
      </c>
      <c r="N578">
        <v>2.5</v>
      </c>
      <c r="Q578" s="2">
        <v>8.8999999999999999E-3</v>
      </c>
      <c r="R578" s="5">
        <v>3</v>
      </c>
      <c r="S578">
        <f t="shared" si="37"/>
        <v>0.13906250000000001</v>
      </c>
      <c r="T578">
        <f t="shared" ref="T578:T641" si="38">M578*S578</f>
        <v>0.13906250000000001</v>
      </c>
    </row>
    <row r="579" spans="1:20" x14ac:dyDescent="0.2">
      <c r="A579">
        <v>2007</v>
      </c>
      <c r="B579">
        <v>32</v>
      </c>
      <c r="D579" t="s">
        <v>77</v>
      </c>
      <c r="E579" s="1">
        <v>0.375</v>
      </c>
      <c r="F579">
        <v>10</v>
      </c>
      <c r="G579" t="s">
        <v>125</v>
      </c>
      <c r="H579" t="s">
        <v>61</v>
      </c>
      <c r="I579" t="s">
        <v>177</v>
      </c>
      <c r="J579" t="s">
        <v>13</v>
      </c>
      <c r="K579" t="s">
        <v>14</v>
      </c>
      <c r="L579" t="s">
        <v>42</v>
      </c>
      <c r="M579">
        <v>1</v>
      </c>
      <c r="N579">
        <v>35</v>
      </c>
      <c r="Q579" s="3">
        <v>4.2200000000000001E-2</v>
      </c>
      <c r="R579" s="3">
        <v>2.835</v>
      </c>
      <c r="S579">
        <f t="shared" si="37"/>
        <v>1006.3414397267468</v>
      </c>
      <c r="T579">
        <f t="shared" si="38"/>
        <v>1006.3414397267468</v>
      </c>
    </row>
    <row r="580" spans="1:20" x14ac:dyDescent="0.2">
      <c r="A580">
        <v>2007</v>
      </c>
      <c r="B580">
        <v>32</v>
      </c>
      <c r="D580" t="s">
        <v>77</v>
      </c>
      <c r="E580" s="1">
        <v>0.375</v>
      </c>
      <c r="F580">
        <v>10</v>
      </c>
      <c r="G580" t="s">
        <v>125</v>
      </c>
      <c r="H580" t="s">
        <v>61</v>
      </c>
      <c r="I580" t="s">
        <v>177</v>
      </c>
      <c r="J580" t="s">
        <v>44</v>
      </c>
      <c r="K580" t="s">
        <v>21</v>
      </c>
      <c r="L580" t="s">
        <v>22</v>
      </c>
      <c r="M580">
        <v>3</v>
      </c>
      <c r="N580">
        <v>35</v>
      </c>
      <c r="Q580" s="3">
        <v>1.14E-2</v>
      </c>
      <c r="R580" s="6">
        <v>3.1280000000000001</v>
      </c>
      <c r="S580">
        <f t="shared" si="37"/>
        <v>770.45928631241588</v>
      </c>
      <c r="T580">
        <f t="shared" si="38"/>
        <v>2311.3778589372478</v>
      </c>
    </row>
    <row r="581" spans="1:20" x14ac:dyDescent="0.2">
      <c r="A581">
        <v>2007</v>
      </c>
      <c r="B581">
        <v>32</v>
      </c>
      <c r="D581" t="s">
        <v>77</v>
      </c>
      <c r="E581" s="1">
        <v>0.375</v>
      </c>
      <c r="F581">
        <v>10</v>
      </c>
      <c r="G581" t="s">
        <v>125</v>
      </c>
      <c r="H581" t="s">
        <v>61</v>
      </c>
      <c r="I581" t="s">
        <v>177</v>
      </c>
      <c r="J581" t="s">
        <v>13</v>
      </c>
      <c r="K581" t="s">
        <v>47</v>
      </c>
      <c r="L581" t="s">
        <v>48</v>
      </c>
      <c r="M581">
        <v>5</v>
      </c>
      <c r="N581">
        <v>35</v>
      </c>
      <c r="P581">
        <f>N581/1.09917</f>
        <v>31.842208211650611</v>
      </c>
      <c r="Q581" s="2">
        <v>1.7399999999999999E-2</v>
      </c>
      <c r="R581" s="5">
        <v>3.08</v>
      </c>
      <c r="S581">
        <f>Q581*(P581^R581)</f>
        <v>740.96728909580781</v>
      </c>
      <c r="T581">
        <f t="shared" si="38"/>
        <v>3704.836445479039</v>
      </c>
    </row>
    <row r="582" spans="1:20" x14ac:dyDescent="0.2">
      <c r="A582">
        <v>2007</v>
      </c>
      <c r="B582">
        <v>32</v>
      </c>
      <c r="D582" t="s">
        <v>77</v>
      </c>
      <c r="E582" s="1">
        <v>0.375</v>
      </c>
      <c r="F582">
        <v>10</v>
      </c>
      <c r="G582" t="s">
        <v>125</v>
      </c>
      <c r="H582" t="s">
        <v>61</v>
      </c>
      <c r="I582" t="s">
        <v>177</v>
      </c>
      <c r="J582" t="s">
        <v>23</v>
      </c>
      <c r="K582" t="s">
        <v>118</v>
      </c>
      <c r="L582" t="s">
        <v>43</v>
      </c>
      <c r="M582">
        <v>1</v>
      </c>
      <c r="N582">
        <v>35</v>
      </c>
      <c r="P582">
        <f>N582/1.08175</f>
        <v>32.354980355904786</v>
      </c>
      <c r="Q582" s="3">
        <v>1.4500000000000001E-2</v>
      </c>
      <c r="R582" s="3">
        <v>3.0529999999999999</v>
      </c>
      <c r="S582">
        <f>Q582*(P582^R582)</f>
        <v>590.49782747127915</v>
      </c>
      <c r="T582">
        <f t="shared" si="38"/>
        <v>590.49782747127915</v>
      </c>
    </row>
    <row r="583" spans="1:20" x14ac:dyDescent="0.2">
      <c r="A583">
        <v>2007</v>
      </c>
      <c r="B583">
        <v>32</v>
      </c>
      <c r="D583" t="s">
        <v>77</v>
      </c>
      <c r="E583" s="1">
        <v>0.375</v>
      </c>
      <c r="F583">
        <v>10</v>
      </c>
      <c r="G583" t="s">
        <v>125</v>
      </c>
      <c r="H583" t="s">
        <v>61</v>
      </c>
      <c r="I583" t="s">
        <v>177</v>
      </c>
      <c r="J583" t="s">
        <v>23</v>
      </c>
      <c r="K583" t="s">
        <v>31</v>
      </c>
      <c r="L583" t="s">
        <v>32</v>
      </c>
      <c r="M583">
        <v>1</v>
      </c>
      <c r="N583">
        <v>35</v>
      </c>
      <c r="Q583" s="3">
        <v>7.9000000000000008E-3</v>
      </c>
      <c r="R583" s="3">
        <v>3.0760000000000001</v>
      </c>
      <c r="S583">
        <f>Q583*(N583^R583)</f>
        <v>443.79294680201997</v>
      </c>
      <c r="T583">
        <f t="shared" si="38"/>
        <v>443.79294680201997</v>
      </c>
    </row>
    <row r="584" spans="1:20" x14ac:dyDescent="0.2">
      <c r="A584">
        <v>2007</v>
      </c>
      <c r="B584">
        <v>32</v>
      </c>
      <c r="D584" t="s">
        <v>77</v>
      </c>
      <c r="E584" s="1">
        <v>0.375</v>
      </c>
      <c r="F584">
        <v>10</v>
      </c>
      <c r="G584" t="s">
        <v>125</v>
      </c>
      <c r="H584" t="s">
        <v>61</v>
      </c>
      <c r="I584" t="s">
        <v>177</v>
      </c>
      <c r="J584" t="s">
        <v>26</v>
      </c>
      <c r="K584" t="s">
        <v>31</v>
      </c>
      <c r="L584" t="s">
        <v>54</v>
      </c>
      <c r="M584">
        <v>3</v>
      </c>
      <c r="N584">
        <v>25</v>
      </c>
      <c r="P584">
        <f>N584*0.812715</f>
        <v>20.317875000000001</v>
      </c>
      <c r="Q584" s="2">
        <v>0.111</v>
      </c>
      <c r="R584" s="5">
        <v>2.72</v>
      </c>
      <c r="S584">
        <f>Q584*(P584^R584)</f>
        <v>400.63779005068659</v>
      </c>
      <c r="T584">
        <f t="shared" si="38"/>
        <v>1201.9133701520598</v>
      </c>
    </row>
    <row r="585" spans="1:20" x14ac:dyDescent="0.2">
      <c r="A585">
        <v>2007</v>
      </c>
      <c r="B585">
        <v>32</v>
      </c>
      <c r="D585" t="s">
        <v>77</v>
      </c>
      <c r="E585" s="1">
        <v>0.375</v>
      </c>
      <c r="F585">
        <v>10</v>
      </c>
      <c r="G585" t="s">
        <v>125</v>
      </c>
      <c r="H585" t="s">
        <v>61</v>
      </c>
      <c r="I585" t="s">
        <v>177</v>
      </c>
      <c r="J585" t="s">
        <v>16</v>
      </c>
      <c r="K585" t="s">
        <v>28</v>
      </c>
      <c r="L585" t="s">
        <v>29</v>
      </c>
      <c r="M585">
        <v>5</v>
      </c>
      <c r="N585">
        <v>25</v>
      </c>
      <c r="P585">
        <f>N585/1.14172</f>
        <v>21.89678730336685</v>
      </c>
      <c r="Q585">
        <v>5.7999999999999996E-3</v>
      </c>
      <c r="R585" s="4">
        <v>3.5539999999999998</v>
      </c>
      <c r="S585">
        <f>Q585*(P585^R585)</f>
        <v>336.62001464584171</v>
      </c>
      <c r="T585">
        <f t="shared" si="38"/>
        <v>1683.1000732292086</v>
      </c>
    </row>
    <row r="586" spans="1:20" x14ac:dyDescent="0.2">
      <c r="A586">
        <v>2007</v>
      </c>
      <c r="B586">
        <v>32</v>
      </c>
      <c r="D586" t="s">
        <v>77</v>
      </c>
      <c r="E586" s="1">
        <v>0.375</v>
      </c>
      <c r="F586">
        <v>10</v>
      </c>
      <c r="G586" t="s">
        <v>125</v>
      </c>
      <c r="H586" t="s">
        <v>61</v>
      </c>
      <c r="I586" t="s">
        <v>177</v>
      </c>
      <c r="J586" t="s">
        <v>44</v>
      </c>
      <c r="K586" t="s">
        <v>21</v>
      </c>
      <c r="L586" t="s">
        <v>22</v>
      </c>
      <c r="M586">
        <v>4</v>
      </c>
      <c r="N586">
        <v>25</v>
      </c>
      <c r="Q586" s="3">
        <v>1.14E-2</v>
      </c>
      <c r="R586" s="6">
        <v>3.1280000000000001</v>
      </c>
      <c r="S586">
        <f>Q586*(N586^R586)</f>
        <v>268.94359042953022</v>
      </c>
      <c r="T586">
        <f t="shared" si="38"/>
        <v>1075.7743617181209</v>
      </c>
    </row>
    <row r="587" spans="1:20" x14ac:dyDescent="0.2">
      <c r="A587">
        <v>2007</v>
      </c>
      <c r="B587">
        <v>32</v>
      </c>
      <c r="D587" t="s">
        <v>77</v>
      </c>
      <c r="E587" s="1">
        <v>0.375</v>
      </c>
      <c r="F587">
        <v>10</v>
      </c>
      <c r="G587" t="s">
        <v>125</v>
      </c>
      <c r="H587" t="s">
        <v>61</v>
      </c>
      <c r="I587" t="s">
        <v>177</v>
      </c>
      <c r="J587" t="s">
        <v>13</v>
      </c>
      <c r="K587" t="s">
        <v>47</v>
      </c>
      <c r="L587" t="s">
        <v>48</v>
      </c>
      <c r="M587">
        <v>2</v>
      </c>
      <c r="N587">
        <v>25</v>
      </c>
      <c r="P587">
        <f>N587/1.09917</f>
        <v>22.744434436893293</v>
      </c>
      <c r="Q587" s="2">
        <v>1.7399999999999999E-2</v>
      </c>
      <c r="R587" s="5">
        <v>3.08</v>
      </c>
      <c r="S587">
        <f>Q587*(P587^R587)</f>
        <v>262.86011045493552</v>
      </c>
      <c r="T587">
        <f t="shared" si="38"/>
        <v>525.72022090987105</v>
      </c>
    </row>
    <row r="588" spans="1:20" x14ac:dyDescent="0.2">
      <c r="A588">
        <v>2007</v>
      </c>
      <c r="B588">
        <v>32</v>
      </c>
      <c r="D588" t="s">
        <v>77</v>
      </c>
      <c r="E588" s="1">
        <v>0.375</v>
      </c>
      <c r="F588">
        <v>10</v>
      </c>
      <c r="G588" t="s">
        <v>125</v>
      </c>
      <c r="H588" t="s">
        <v>61</v>
      </c>
      <c r="I588" t="s">
        <v>177</v>
      </c>
      <c r="J588" t="s">
        <v>23</v>
      </c>
      <c r="K588" t="s">
        <v>49</v>
      </c>
      <c r="L588" t="s">
        <v>66</v>
      </c>
      <c r="M588">
        <v>2</v>
      </c>
      <c r="N588">
        <v>25</v>
      </c>
      <c r="Q588" s="2">
        <v>6.83E-2</v>
      </c>
      <c r="R588" s="5">
        <v>2.5630000000000002</v>
      </c>
      <c r="S588">
        <f t="shared" ref="S588:S593" si="39">Q588*(N588^R588)</f>
        <v>261.42128550317625</v>
      </c>
      <c r="T588">
        <f t="shared" si="38"/>
        <v>522.8425710063525</v>
      </c>
    </row>
    <row r="589" spans="1:20" x14ac:dyDescent="0.2">
      <c r="A589">
        <v>2007</v>
      </c>
      <c r="B589">
        <v>32</v>
      </c>
      <c r="D589" t="s">
        <v>77</v>
      </c>
      <c r="E589" s="1">
        <v>0.375</v>
      </c>
      <c r="F589">
        <v>10</v>
      </c>
      <c r="G589" t="s">
        <v>125</v>
      </c>
      <c r="H589" t="s">
        <v>61</v>
      </c>
      <c r="I589" t="s">
        <v>177</v>
      </c>
      <c r="J589" t="s">
        <v>23</v>
      </c>
      <c r="K589" t="s">
        <v>118</v>
      </c>
      <c r="L589" t="s">
        <v>37</v>
      </c>
      <c r="M589">
        <v>1</v>
      </c>
      <c r="N589">
        <v>25</v>
      </c>
      <c r="Q589" s="3">
        <v>1.26E-2</v>
      </c>
      <c r="R589" s="3">
        <v>3.0672999999999999</v>
      </c>
      <c r="S589">
        <f t="shared" si="39"/>
        <v>244.49609871054292</v>
      </c>
      <c r="T589">
        <f t="shared" si="38"/>
        <v>244.49609871054292</v>
      </c>
    </row>
    <row r="590" spans="1:20" x14ac:dyDescent="0.2">
      <c r="A590">
        <v>2007</v>
      </c>
      <c r="B590">
        <v>32</v>
      </c>
      <c r="D590" t="s">
        <v>77</v>
      </c>
      <c r="E590" s="1">
        <v>0.375</v>
      </c>
      <c r="F590">
        <v>10</v>
      </c>
      <c r="G590" t="s">
        <v>125</v>
      </c>
      <c r="H590" t="s">
        <v>61</v>
      </c>
      <c r="I590" t="s">
        <v>177</v>
      </c>
      <c r="J590" t="s">
        <v>13</v>
      </c>
      <c r="K590" t="s">
        <v>194</v>
      </c>
      <c r="L590" t="s">
        <v>35</v>
      </c>
      <c r="M590">
        <v>1</v>
      </c>
      <c r="N590">
        <v>2.5</v>
      </c>
      <c r="Q590">
        <v>3.2399999999999998E-2</v>
      </c>
      <c r="R590" s="37">
        <v>2.379</v>
      </c>
      <c r="S590">
        <f t="shared" si="39"/>
        <v>0.2865789524483992</v>
      </c>
      <c r="T590">
        <f t="shared" si="38"/>
        <v>0.2865789524483992</v>
      </c>
    </row>
    <row r="591" spans="1:20" x14ac:dyDescent="0.2">
      <c r="A591">
        <v>2007</v>
      </c>
      <c r="B591">
        <v>32</v>
      </c>
      <c r="D591" t="s">
        <v>77</v>
      </c>
      <c r="E591" s="1">
        <v>0.375</v>
      </c>
      <c r="F591">
        <v>10</v>
      </c>
      <c r="G591" t="s">
        <v>125</v>
      </c>
      <c r="H591" t="s">
        <v>61</v>
      </c>
      <c r="I591" t="s">
        <v>177</v>
      </c>
      <c r="J591" t="s">
        <v>26</v>
      </c>
      <c r="K591" t="s">
        <v>118</v>
      </c>
      <c r="L591" t="s">
        <v>27</v>
      </c>
      <c r="M591">
        <v>8</v>
      </c>
      <c r="N591">
        <v>2.5</v>
      </c>
      <c r="Q591" s="3">
        <v>1.5900000000000001E-2</v>
      </c>
      <c r="R591" s="3">
        <v>2.9718</v>
      </c>
      <c r="S591">
        <f t="shared" si="39"/>
        <v>0.24210025233267859</v>
      </c>
      <c r="T591">
        <f t="shared" si="38"/>
        <v>1.9368020186614288</v>
      </c>
    </row>
    <row r="592" spans="1:20" x14ac:dyDescent="0.2">
      <c r="A592">
        <v>2007</v>
      </c>
      <c r="B592">
        <v>33</v>
      </c>
      <c r="D592" t="s">
        <v>77</v>
      </c>
      <c r="E592" s="1">
        <v>0.375</v>
      </c>
      <c r="F592">
        <v>10</v>
      </c>
      <c r="G592" t="s">
        <v>125</v>
      </c>
      <c r="H592" t="s">
        <v>61</v>
      </c>
      <c r="I592" t="s">
        <v>177</v>
      </c>
      <c r="J592" t="s">
        <v>44</v>
      </c>
      <c r="K592" t="s">
        <v>21</v>
      </c>
      <c r="L592" t="s">
        <v>67</v>
      </c>
      <c r="M592">
        <v>1</v>
      </c>
      <c r="N592">
        <v>45</v>
      </c>
      <c r="Q592">
        <v>1.5299999999999999E-2</v>
      </c>
      <c r="R592" s="4">
        <v>3</v>
      </c>
      <c r="S592">
        <f t="shared" si="39"/>
        <v>1394.2124999999999</v>
      </c>
      <c r="T592">
        <f t="shared" si="38"/>
        <v>1394.2124999999999</v>
      </c>
    </row>
    <row r="593" spans="1:20" x14ac:dyDescent="0.2">
      <c r="A593">
        <v>2007</v>
      </c>
      <c r="B593">
        <v>33</v>
      </c>
      <c r="D593" t="s">
        <v>77</v>
      </c>
      <c r="E593" s="1">
        <v>0.375</v>
      </c>
      <c r="F593">
        <v>10</v>
      </c>
      <c r="G593" t="s">
        <v>125</v>
      </c>
      <c r="H593" t="s">
        <v>61</v>
      </c>
      <c r="I593" t="s">
        <v>177</v>
      </c>
      <c r="J593" t="s">
        <v>44</v>
      </c>
      <c r="K593" t="s">
        <v>21</v>
      </c>
      <c r="L593" t="s">
        <v>22</v>
      </c>
      <c r="M593">
        <v>6</v>
      </c>
      <c r="N593">
        <v>35</v>
      </c>
      <c r="Q593" s="3">
        <v>1.14E-2</v>
      </c>
      <c r="R593" s="6">
        <v>3.1280000000000001</v>
      </c>
      <c r="S593">
        <f t="shared" si="39"/>
        <v>770.45928631241588</v>
      </c>
      <c r="T593">
        <f t="shared" si="38"/>
        <v>4622.7557178744955</v>
      </c>
    </row>
    <row r="594" spans="1:20" x14ac:dyDescent="0.2">
      <c r="A594">
        <v>2007</v>
      </c>
      <c r="B594">
        <v>33</v>
      </c>
      <c r="D594" t="s">
        <v>77</v>
      </c>
      <c r="E594" s="1">
        <v>0.375</v>
      </c>
      <c r="F594">
        <v>10</v>
      </c>
      <c r="G594" t="s">
        <v>125</v>
      </c>
      <c r="H594" t="s">
        <v>61</v>
      </c>
      <c r="I594" t="s">
        <v>177</v>
      </c>
      <c r="J594" t="s">
        <v>13</v>
      </c>
      <c r="K594" t="s">
        <v>47</v>
      </c>
      <c r="L594" t="s">
        <v>48</v>
      </c>
      <c r="M594">
        <v>6</v>
      </c>
      <c r="N594">
        <v>35</v>
      </c>
      <c r="P594">
        <f>N594/1.09917</f>
        <v>31.842208211650611</v>
      </c>
      <c r="Q594" s="2">
        <v>1.7399999999999999E-2</v>
      </c>
      <c r="R594" s="5">
        <v>3.08</v>
      </c>
      <c r="S594">
        <f>Q594*(P594^R594)</f>
        <v>740.96728909580781</v>
      </c>
      <c r="T594">
        <f t="shared" si="38"/>
        <v>4445.8037345748471</v>
      </c>
    </row>
    <row r="595" spans="1:20" x14ac:dyDescent="0.2">
      <c r="A595">
        <v>2007</v>
      </c>
      <c r="B595">
        <v>33</v>
      </c>
      <c r="D595" t="s">
        <v>77</v>
      </c>
      <c r="E595" s="1">
        <v>0.375</v>
      </c>
      <c r="F595">
        <v>10</v>
      </c>
      <c r="G595" t="s">
        <v>125</v>
      </c>
      <c r="H595" t="s">
        <v>61</v>
      </c>
      <c r="I595" t="s">
        <v>177</v>
      </c>
      <c r="J595" t="s">
        <v>26</v>
      </c>
      <c r="K595" t="s">
        <v>31</v>
      </c>
      <c r="L595" t="s">
        <v>54</v>
      </c>
      <c r="M595">
        <v>1</v>
      </c>
      <c r="N595">
        <v>25</v>
      </c>
      <c r="P595">
        <f>N595*0.812715</f>
        <v>20.317875000000001</v>
      </c>
      <c r="Q595" s="2">
        <v>0.111</v>
      </c>
      <c r="R595" s="5">
        <v>2.72</v>
      </c>
      <c r="S595">
        <f>Q595*(P595^R595)</f>
        <v>400.63779005068659</v>
      </c>
      <c r="T595">
        <f t="shared" si="38"/>
        <v>400.63779005068659</v>
      </c>
    </row>
    <row r="596" spans="1:20" x14ac:dyDescent="0.2">
      <c r="A596">
        <v>2007</v>
      </c>
      <c r="B596">
        <v>33</v>
      </c>
      <c r="D596" t="s">
        <v>77</v>
      </c>
      <c r="E596" s="1">
        <v>0.375</v>
      </c>
      <c r="F596">
        <v>10</v>
      </c>
      <c r="G596" t="s">
        <v>125</v>
      </c>
      <c r="H596" t="s">
        <v>61</v>
      </c>
      <c r="I596" t="s">
        <v>177</v>
      </c>
      <c r="J596" t="s">
        <v>16</v>
      </c>
      <c r="K596" t="s">
        <v>28</v>
      </c>
      <c r="L596" t="s">
        <v>29</v>
      </c>
      <c r="M596">
        <v>15</v>
      </c>
      <c r="N596">
        <v>25</v>
      </c>
      <c r="P596">
        <f>N596/1.14172</f>
        <v>21.89678730336685</v>
      </c>
      <c r="Q596">
        <v>5.7999999999999996E-3</v>
      </c>
      <c r="R596" s="4">
        <v>3.5539999999999998</v>
      </c>
      <c r="S596">
        <f>Q596*(P596^R596)</f>
        <v>336.62001464584171</v>
      </c>
      <c r="T596">
        <f t="shared" si="38"/>
        <v>5049.3002196876259</v>
      </c>
    </row>
    <row r="597" spans="1:20" x14ac:dyDescent="0.2">
      <c r="A597">
        <v>2007</v>
      </c>
      <c r="B597">
        <v>33</v>
      </c>
      <c r="D597" t="s">
        <v>77</v>
      </c>
      <c r="E597" s="1">
        <v>0.375</v>
      </c>
      <c r="F597">
        <v>10</v>
      </c>
      <c r="G597" t="s">
        <v>125</v>
      </c>
      <c r="H597" t="s">
        <v>61</v>
      </c>
      <c r="I597" t="s">
        <v>177</v>
      </c>
      <c r="J597" t="s">
        <v>44</v>
      </c>
      <c r="K597" t="s">
        <v>21</v>
      </c>
      <c r="L597" t="s">
        <v>22</v>
      </c>
      <c r="M597">
        <v>2</v>
      </c>
      <c r="N597">
        <v>25</v>
      </c>
      <c r="Q597" s="3">
        <v>1.14E-2</v>
      </c>
      <c r="R597" s="6">
        <v>3.1280000000000001</v>
      </c>
      <c r="S597">
        <f t="shared" ref="S597:S608" si="40">Q597*(N597^R597)</f>
        <v>268.94359042953022</v>
      </c>
      <c r="T597">
        <f t="shared" si="38"/>
        <v>537.88718085906044</v>
      </c>
    </row>
    <row r="598" spans="1:20" x14ac:dyDescent="0.2">
      <c r="A598">
        <v>2007</v>
      </c>
      <c r="B598">
        <v>33</v>
      </c>
      <c r="D598" t="s">
        <v>77</v>
      </c>
      <c r="E598" s="1">
        <v>0.375</v>
      </c>
      <c r="F598">
        <v>10</v>
      </c>
      <c r="G598" t="s">
        <v>125</v>
      </c>
      <c r="H598" t="s">
        <v>61</v>
      </c>
      <c r="I598" t="s">
        <v>177</v>
      </c>
      <c r="J598" t="s">
        <v>23</v>
      </c>
      <c r="K598" t="s">
        <v>118</v>
      </c>
      <c r="L598" t="s">
        <v>30</v>
      </c>
      <c r="M598">
        <v>1</v>
      </c>
      <c r="N598">
        <v>15</v>
      </c>
      <c r="Q598" s="2">
        <v>9.2800000000000001E-3</v>
      </c>
      <c r="R598" s="5">
        <v>3.07</v>
      </c>
      <c r="S598">
        <f t="shared" si="40"/>
        <v>37.857169670187268</v>
      </c>
      <c r="T598">
        <f t="shared" si="38"/>
        <v>37.857169670187268</v>
      </c>
    </row>
    <row r="599" spans="1:20" x14ac:dyDescent="0.2">
      <c r="A599">
        <v>2007</v>
      </c>
      <c r="B599">
        <v>33</v>
      </c>
      <c r="D599" t="s">
        <v>77</v>
      </c>
      <c r="E599" s="1">
        <v>0.375</v>
      </c>
      <c r="F599">
        <v>10</v>
      </c>
      <c r="G599" t="s">
        <v>125</v>
      </c>
      <c r="H599" t="s">
        <v>61</v>
      </c>
      <c r="I599" t="s">
        <v>177</v>
      </c>
      <c r="J599" t="s">
        <v>13</v>
      </c>
      <c r="K599" t="s">
        <v>17</v>
      </c>
      <c r="L599" t="s">
        <v>19</v>
      </c>
      <c r="M599">
        <v>3</v>
      </c>
      <c r="N599">
        <v>7.5</v>
      </c>
      <c r="Q599" s="3">
        <v>1.9300000000000001E-2</v>
      </c>
      <c r="R599" s="3">
        <v>2.96</v>
      </c>
      <c r="S599">
        <f t="shared" si="40"/>
        <v>7.5117071566069322</v>
      </c>
      <c r="T599">
        <f t="shared" si="38"/>
        <v>22.535121469820798</v>
      </c>
    </row>
    <row r="600" spans="1:20" x14ac:dyDescent="0.2">
      <c r="A600">
        <v>2007</v>
      </c>
      <c r="B600">
        <v>33</v>
      </c>
      <c r="D600" t="s">
        <v>77</v>
      </c>
      <c r="E600" s="1">
        <v>0.375</v>
      </c>
      <c r="F600">
        <v>10</v>
      </c>
      <c r="G600" t="s">
        <v>125</v>
      </c>
      <c r="H600" t="s">
        <v>61</v>
      </c>
      <c r="I600" t="s">
        <v>177</v>
      </c>
      <c r="J600" t="s">
        <v>23</v>
      </c>
      <c r="K600" t="s">
        <v>118</v>
      </c>
      <c r="L600" t="s">
        <v>30</v>
      </c>
      <c r="M600">
        <v>2</v>
      </c>
      <c r="N600">
        <v>7.5</v>
      </c>
      <c r="Q600" s="2">
        <v>9.2800000000000001E-3</v>
      </c>
      <c r="R600" s="5">
        <v>3.07</v>
      </c>
      <c r="S600">
        <f t="shared" si="40"/>
        <v>4.5080222907771104</v>
      </c>
      <c r="T600">
        <f t="shared" si="38"/>
        <v>9.0160445815542207</v>
      </c>
    </row>
    <row r="601" spans="1:20" x14ac:dyDescent="0.2">
      <c r="A601">
        <v>2007</v>
      </c>
      <c r="B601">
        <v>33</v>
      </c>
      <c r="D601" t="s">
        <v>77</v>
      </c>
      <c r="E601" s="1">
        <v>0.375</v>
      </c>
      <c r="F601">
        <v>10</v>
      </c>
      <c r="G601" t="s">
        <v>125</v>
      </c>
      <c r="H601" t="s">
        <v>61</v>
      </c>
      <c r="I601" t="s">
        <v>177</v>
      </c>
      <c r="J601" t="s">
        <v>13</v>
      </c>
      <c r="K601" t="s">
        <v>17</v>
      </c>
      <c r="L601" t="s">
        <v>19</v>
      </c>
      <c r="M601">
        <v>1</v>
      </c>
      <c r="N601">
        <v>2.5</v>
      </c>
      <c r="Q601" s="3">
        <v>1.9300000000000001E-2</v>
      </c>
      <c r="R601" s="3">
        <v>2.96</v>
      </c>
      <c r="S601">
        <f t="shared" si="40"/>
        <v>0.29070984172599634</v>
      </c>
      <c r="T601">
        <f t="shared" si="38"/>
        <v>0.29070984172599634</v>
      </c>
    </row>
    <row r="602" spans="1:20" x14ac:dyDescent="0.2">
      <c r="A602">
        <v>2007</v>
      </c>
      <c r="B602">
        <v>33</v>
      </c>
      <c r="D602" t="s">
        <v>77</v>
      </c>
      <c r="E602" s="1">
        <v>0.375</v>
      </c>
      <c r="F602">
        <v>10</v>
      </c>
      <c r="G602" t="s">
        <v>125</v>
      </c>
      <c r="H602" t="s">
        <v>61</v>
      </c>
      <c r="I602" t="s">
        <v>177</v>
      </c>
      <c r="J602" t="s">
        <v>13</v>
      </c>
      <c r="K602" t="s">
        <v>194</v>
      </c>
      <c r="L602" t="s">
        <v>35</v>
      </c>
      <c r="M602">
        <v>1</v>
      </c>
      <c r="N602">
        <v>2.5</v>
      </c>
      <c r="Q602">
        <v>3.2399999999999998E-2</v>
      </c>
      <c r="R602" s="37">
        <v>2.379</v>
      </c>
      <c r="S602">
        <f t="shared" si="40"/>
        <v>0.2865789524483992</v>
      </c>
      <c r="T602">
        <f t="shared" si="38"/>
        <v>0.2865789524483992</v>
      </c>
    </row>
    <row r="603" spans="1:20" x14ac:dyDescent="0.2">
      <c r="A603">
        <v>2007</v>
      </c>
      <c r="B603">
        <v>33</v>
      </c>
      <c r="D603" t="s">
        <v>77</v>
      </c>
      <c r="E603" s="1">
        <v>0.375</v>
      </c>
      <c r="F603">
        <v>10</v>
      </c>
      <c r="G603" t="s">
        <v>125</v>
      </c>
      <c r="H603" t="s">
        <v>61</v>
      </c>
      <c r="I603" t="s">
        <v>177</v>
      </c>
      <c r="J603" t="s">
        <v>26</v>
      </c>
      <c r="K603" t="s">
        <v>118</v>
      </c>
      <c r="L603" t="s">
        <v>27</v>
      </c>
      <c r="M603">
        <v>6</v>
      </c>
      <c r="N603">
        <v>2.5</v>
      </c>
      <c r="Q603" s="3">
        <v>1.5900000000000001E-2</v>
      </c>
      <c r="R603" s="3">
        <v>2.9718</v>
      </c>
      <c r="S603">
        <f t="shared" si="40"/>
        <v>0.24210025233267859</v>
      </c>
      <c r="T603">
        <f t="shared" si="38"/>
        <v>1.4526015139960715</v>
      </c>
    </row>
    <row r="604" spans="1:20" x14ac:dyDescent="0.2">
      <c r="A604">
        <v>2007</v>
      </c>
      <c r="B604">
        <v>34</v>
      </c>
      <c r="D604" t="s">
        <v>184</v>
      </c>
      <c r="E604" s="1">
        <v>0.4375</v>
      </c>
      <c r="F604">
        <v>6</v>
      </c>
      <c r="G604" t="s">
        <v>125</v>
      </c>
      <c r="H604" t="s">
        <v>36</v>
      </c>
      <c r="I604" t="s">
        <v>176</v>
      </c>
      <c r="J604" t="s">
        <v>23</v>
      </c>
      <c r="K604" t="s">
        <v>118</v>
      </c>
      <c r="L604" t="s">
        <v>37</v>
      </c>
      <c r="M604">
        <v>1</v>
      </c>
      <c r="N604">
        <v>40</v>
      </c>
      <c r="Q604" s="3">
        <v>1.26E-2</v>
      </c>
      <c r="R604" s="3">
        <v>3.0672999999999999</v>
      </c>
      <c r="S604">
        <f t="shared" si="40"/>
        <v>1033.6396409228757</v>
      </c>
      <c r="T604">
        <f t="shared" si="38"/>
        <v>1033.6396409228757</v>
      </c>
    </row>
    <row r="605" spans="1:20" x14ac:dyDescent="0.2">
      <c r="A605">
        <v>2007</v>
      </c>
      <c r="B605">
        <v>34</v>
      </c>
      <c r="D605" t="s">
        <v>184</v>
      </c>
      <c r="E605" s="1">
        <v>0.4375</v>
      </c>
      <c r="F605">
        <v>6</v>
      </c>
      <c r="G605" t="s">
        <v>125</v>
      </c>
      <c r="H605" t="s">
        <v>36</v>
      </c>
      <c r="I605" t="s">
        <v>176</v>
      </c>
      <c r="J605" t="s">
        <v>44</v>
      </c>
      <c r="K605" t="s">
        <v>21</v>
      </c>
      <c r="L605" t="s">
        <v>22</v>
      </c>
      <c r="M605">
        <v>6</v>
      </c>
      <c r="N605">
        <v>35</v>
      </c>
      <c r="Q605" s="3">
        <v>1.14E-2</v>
      </c>
      <c r="R605" s="6">
        <v>3.1280000000000001</v>
      </c>
      <c r="S605">
        <f t="shared" si="40"/>
        <v>770.45928631241588</v>
      </c>
      <c r="T605">
        <f t="shared" si="38"/>
        <v>4622.7557178744955</v>
      </c>
    </row>
    <row r="606" spans="1:20" x14ac:dyDescent="0.2">
      <c r="A606">
        <v>2007</v>
      </c>
      <c r="B606">
        <v>34</v>
      </c>
      <c r="D606" t="s">
        <v>184</v>
      </c>
      <c r="E606" s="1">
        <v>0.4375</v>
      </c>
      <c r="F606">
        <v>6</v>
      </c>
      <c r="G606" t="s">
        <v>125</v>
      </c>
      <c r="H606" t="s">
        <v>36</v>
      </c>
      <c r="I606" t="s">
        <v>176</v>
      </c>
      <c r="J606" t="s">
        <v>13</v>
      </c>
      <c r="K606" t="s">
        <v>51</v>
      </c>
      <c r="L606" t="s">
        <v>52</v>
      </c>
      <c r="M606">
        <v>2</v>
      </c>
      <c r="N606">
        <v>35</v>
      </c>
      <c r="O606" t="s">
        <v>53</v>
      </c>
      <c r="Q606" s="3">
        <v>1.6199999999999999E-2</v>
      </c>
      <c r="R606" s="3">
        <v>3.0251999999999999</v>
      </c>
      <c r="S606">
        <f t="shared" si="40"/>
        <v>759.67819720000477</v>
      </c>
      <c r="T606">
        <f t="shared" si="38"/>
        <v>1519.3563944000095</v>
      </c>
    </row>
    <row r="607" spans="1:20" x14ac:dyDescent="0.2">
      <c r="A607">
        <v>2007</v>
      </c>
      <c r="B607">
        <v>34</v>
      </c>
      <c r="D607" t="s">
        <v>184</v>
      </c>
      <c r="E607" s="1">
        <v>0.4375</v>
      </c>
      <c r="F607">
        <v>6</v>
      </c>
      <c r="G607" t="s">
        <v>125</v>
      </c>
      <c r="H607" t="s">
        <v>36</v>
      </c>
      <c r="I607" t="s">
        <v>176</v>
      </c>
      <c r="J607" t="s">
        <v>23</v>
      </c>
      <c r="K607" t="s">
        <v>24</v>
      </c>
      <c r="L607" t="s">
        <v>25</v>
      </c>
      <c r="M607">
        <v>1</v>
      </c>
      <c r="N607">
        <v>25</v>
      </c>
      <c r="Q607" s="3">
        <v>4.2799999999999998E-2</v>
      </c>
      <c r="R607" s="3">
        <v>2.8580000000000001</v>
      </c>
      <c r="S607">
        <f t="shared" si="40"/>
        <v>423.40532317837847</v>
      </c>
      <c r="T607">
        <f t="shared" si="38"/>
        <v>423.40532317837847</v>
      </c>
    </row>
    <row r="608" spans="1:20" x14ac:dyDescent="0.2">
      <c r="A608">
        <v>2007</v>
      </c>
      <c r="B608">
        <v>34</v>
      </c>
      <c r="D608" t="s">
        <v>184</v>
      </c>
      <c r="E608" s="1">
        <v>0.4375</v>
      </c>
      <c r="F608">
        <v>6</v>
      </c>
      <c r="G608" t="s">
        <v>125</v>
      </c>
      <c r="H608" t="s">
        <v>36</v>
      </c>
      <c r="I608" t="s">
        <v>176</v>
      </c>
      <c r="J608" t="s">
        <v>13</v>
      </c>
      <c r="K608" t="s">
        <v>14</v>
      </c>
      <c r="L608" t="s">
        <v>15</v>
      </c>
      <c r="M608">
        <v>4</v>
      </c>
      <c r="N608">
        <v>25</v>
      </c>
      <c r="Q608" s="3">
        <v>2.3599999999999999E-2</v>
      </c>
      <c r="R608" s="3">
        <v>2.9750000000000001</v>
      </c>
      <c r="S608">
        <f t="shared" si="40"/>
        <v>340.23855775527943</v>
      </c>
      <c r="T608">
        <f t="shared" si="38"/>
        <v>1360.9542310211177</v>
      </c>
    </row>
    <row r="609" spans="1:20" x14ac:dyDescent="0.2">
      <c r="A609">
        <v>2007</v>
      </c>
      <c r="B609">
        <v>34</v>
      </c>
      <c r="D609" t="s">
        <v>184</v>
      </c>
      <c r="E609" s="1">
        <v>0.4375</v>
      </c>
      <c r="F609">
        <v>6</v>
      </c>
      <c r="G609" t="s">
        <v>125</v>
      </c>
      <c r="H609" t="s">
        <v>36</v>
      </c>
      <c r="I609" t="s">
        <v>176</v>
      </c>
      <c r="J609" t="s">
        <v>16</v>
      </c>
      <c r="K609" t="s">
        <v>28</v>
      </c>
      <c r="L609" t="s">
        <v>29</v>
      </c>
      <c r="M609">
        <v>23</v>
      </c>
      <c r="N609">
        <v>25</v>
      </c>
      <c r="P609">
        <f>N609/1.14172</f>
        <v>21.89678730336685</v>
      </c>
      <c r="Q609">
        <v>5.7999999999999996E-3</v>
      </c>
      <c r="R609" s="4">
        <v>3.5539999999999998</v>
      </c>
      <c r="S609">
        <f>Q609*(P609^R609)</f>
        <v>336.62001464584171</v>
      </c>
      <c r="T609">
        <f t="shared" si="38"/>
        <v>7742.2603368543596</v>
      </c>
    </row>
    <row r="610" spans="1:20" x14ac:dyDescent="0.2">
      <c r="A610">
        <v>2007</v>
      </c>
      <c r="B610">
        <v>34</v>
      </c>
      <c r="D610" t="s">
        <v>184</v>
      </c>
      <c r="E610" s="1">
        <v>0.4375</v>
      </c>
      <c r="F610">
        <v>6</v>
      </c>
      <c r="G610" t="s">
        <v>125</v>
      </c>
      <c r="H610" t="s">
        <v>36</v>
      </c>
      <c r="I610" t="s">
        <v>176</v>
      </c>
      <c r="J610" t="s">
        <v>44</v>
      </c>
      <c r="K610" t="s">
        <v>21</v>
      </c>
      <c r="L610" t="s">
        <v>22</v>
      </c>
      <c r="M610">
        <v>3</v>
      </c>
      <c r="N610">
        <v>25</v>
      </c>
      <c r="Q610" s="3">
        <v>1.14E-2</v>
      </c>
      <c r="R610" s="6">
        <v>3.1280000000000001</v>
      </c>
      <c r="S610">
        <f t="shared" ref="S610:S625" si="41">Q610*(N610^R610)</f>
        <v>268.94359042953022</v>
      </c>
      <c r="T610">
        <f t="shared" si="38"/>
        <v>806.83077128859065</v>
      </c>
    </row>
    <row r="611" spans="1:20" x14ac:dyDescent="0.2">
      <c r="A611">
        <v>2007</v>
      </c>
      <c r="B611">
        <v>34</v>
      </c>
      <c r="D611" t="s">
        <v>184</v>
      </c>
      <c r="E611" s="1">
        <v>0.4375</v>
      </c>
      <c r="F611">
        <v>6</v>
      </c>
      <c r="G611" t="s">
        <v>125</v>
      </c>
      <c r="H611" t="s">
        <v>36</v>
      </c>
      <c r="I611" t="s">
        <v>176</v>
      </c>
      <c r="J611" t="s">
        <v>13</v>
      </c>
      <c r="K611" t="s">
        <v>17</v>
      </c>
      <c r="L611" t="s">
        <v>127</v>
      </c>
      <c r="M611">
        <v>1</v>
      </c>
      <c r="N611">
        <v>7.5</v>
      </c>
      <c r="Q611" s="3">
        <v>2.3900000000000001E-2</v>
      </c>
      <c r="R611" s="6">
        <v>3.0819999999999999</v>
      </c>
      <c r="S611">
        <f t="shared" si="41"/>
        <v>11.894240475111069</v>
      </c>
      <c r="T611">
        <f t="shared" si="38"/>
        <v>11.894240475111069</v>
      </c>
    </row>
    <row r="612" spans="1:20" x14ac:dyDescent="0.2">
      <c r="A612">
        <v>2007</v>
      </c>
      <c r="B612">
        <v>34</v>
      </c>
      <c r="D612" t="s">
        <v>184</v>
      </c>
      <c r="E612" s="1">
        <v>0.4375</v>
      </c>
      <c r="F612">
        <v>6</v>
      </c>
      <c r="G612" t="s">
        <v>125</v>
      </c>
      <c r="H612" t="s">
        <v>36</v>
      </c>
      <c r="I612" t="s">
        <v>176</v>
      </c>
      <c r="J612" t="s">
        <v>26</v>
      </c>
      <c r="K612" t="s">
        <v>118</v>
      </c>
      <c r="L612" t="s">
        <v>27</v>
      </c>
      <c r="M612">
        <v>1</v>
      </c>
      <c r="N612">
        <v>7.5</v>
      </c>
      <c r="O612" t="s">
        <v>46</v>
      </c>
      <c r="Q612" s="3">
        <v>1.5900000000000001E-2</v>
      </c>
      <c r="R612" s="3">
        <v>2.9718</v>
      </c>
      <c r="S612">
        <f t="shared" si="41"/>
        <v>6.3372988368370082</v>
      </c>
      <c r="T612">
        <f t="shared" si="38"/>
        <v>6.3372988368370082</v>
      </c>
    </row>
    <row r="613" spans="1:20" x14ac:dyDescent="0.2">
      <c r="A613">
        <v>2007</v>
      </c>
      <c r="B613">
        <v>34</v>
      </c>
      <c r="D613" t="s">
        <v>184</v>
      </c>
      <c r="E613" s="1">
        <v>0.4375</v>
      </c>
      <c r="F613">
        <v>6</v>
      </c>
      <c r="G613" t="s">
        <v>125</v>
      </c>
      <c r="H613" t="s">
        <v>36</v>
      </c>
      <c r="I613" t="s">
        <v>176</v>
      </c>
      <c r="J613" t="s">
        <v>26</v>
      </c>
      <c r="K613" t="s">
        <v>118</v>
      </c>
      <c r="L613" t="s">
        <v>27</v>
      </c>
      <c r="M613">
        <v>1</v>
      </c>
      <c r="N613">
        <v>7.5</v>
      </c>
      <c r="Q613" s="3">
        <v>1.5900000000000001E-2</v>
      </c>
      <c r="R613" s="3">
        <v>2.9718</v>
      </c>
      <c r="S613">
        <f t="shared" si="41"/>
        <v>6.3372988368370082</v>
      </c>
      <c r="T613">
        <f t="shared" si="38"/>
        <v>6.3372988368370082</v>
      </c>
    </row>
    <row r="614" spans="1:20" x14ac:dyDescent="0.2">
      <c r="A614">
        <v>2007</v>
      </c>
      <c r="B614">
        <v>34</v>
      </c>
      <c r="D614" t="s">
        <v>184</v>
      </c>
      <c r="E614" s="1">
        <v>0.4375</v>
      </c>
      <c r="F614">
        <v>6</v>
      </c>
      <c r="G614" t="s">
        <v>125</v>
      </c>
      <c r="H614" t="s">
        <v>36</v>
      </c>
      <c r="I614" t="s">
        <v>176</v>
      </c>
      <c r="J614" t="s">
        <v>23</v>
      </c>
      <c r="K614" t="s">
        <v>118</v>
      </c>
      <c r="L614" t="s">
        <v>132</v>
      </c>
      <c r="M614">
        <v>1</v>
      </c>
      <c r="N614">
        <v>7.5</v>
      </c>
      <c r="Q614" s="3">
        <v>1.26E-2</v>
      </c>
      <c r="R614" s="6">
        <v>3.0672999999999999</v>
      </c>
      <c r="S614">
        <f t="shared" si="41"/>
        <v>6.0875978967715536</v>
      </c>
      <c r="T614">
        <f t="shared" si="38"/>
        <v>6.0875978967715536</v>
      </c>
    </row>
    <row r="615" spans="1:20" x14ac:dyDescent="0.2">
      <c r="A615">
        <v>2007</v>
      </c>
      <c r="B615">
        <v>34</v>
      </c>
      <c r="D615" t="s">
        <v>184</v>
      </c>
      <c r="E615" s="1">
        <v>0.4375</v>
      </c>
      <c r="F615">
        <v>6</v>
      </c>
      <c r="G615" t="s">
        <v>125</v>
      </c>
      <c r="H615" t="s">
        <v>36</v>
      </c>
      <c r="I615" t="s">
        <v>176</v>
      </c>
      <c r="J615" t="s">
        <v>23</v>
      </c>
      <c r="K615" t="s">
        <v>118</v>
      </c>
      <c r="L615" t="s">
        <v>30</v>
      </c>
      <c r="M615">
        <v>2</v>
      </c>
      <c r="N615">
        <v>7.5</v>
      </c>
      <c r="Q615" s="2">
        <v>9.2800000000000001E-3</v>
      </c>
      <c r="R615" s="5">
        <v>3.07</v>
      </c>
      <c r="S615">
        <f t="shared" si="41"/>
        <v>4.5080222907771104</v>
      </c>
      <c r="T615">
        <f t="shared" si="38"/>
        <v>9.0160445815542207</v>
      </c>
    </row>
    <row r="616" spans="1:20" x14ac:dyDescent="0.2">
      <c r="A616">
        <v>2007</v>
      </c>
      <c r="B616">
        <v>34</v>
      </c>
      <c r="D616" t="s">
        <v>184</v>
      </c>
      <c r="E616" s="1">
        <v>0.4375</v>
      </c>
      <c r="F616">
        <v>6</v>
      </c>
      <c r="G616" t="s">
        <v>125</v>
      </c>
      <c r="H616" t="s">
        <v>36</v>
      </c>
      <c r="I616" t="s">
        <v>176</v>
      </c>
      <c r="J616" t="s">
        <v>13</v>
      </c>
      <c r="K616" t="s">
        <v>17</v>
      </c>
      <c r="L616" t="s">
        <v>19</v>
      </c>
      <c r="M616">
        <v>2</v>
      </c>
      <c r="N616">
        <v>2.5</v>
      </c>
      <c r="Q616" s="3">
        <v>1.9300000000000001E-2</v>
      </c>
      <c r="R616" s="3">
        <v>2.96</v>
      </c>
      <c r="S616">
        <f t="shared" si="41"/>
        <v>0.29070984172599634</v>
      </c>
      <c r="T616">
        <f t="shared" si="38"/>
        <v>0.58141968345199269</v>
      </c>
    </row>
    <row r="617" spans="1:20" x14ac:dyDescent="0.2">
      <c r="A617">
        <v>2007</v>
      </c>
      <c r="B617">
        <v>34</v>
      </c>
      <c r="D617" t="s">
        <v>184</v>
      </c>
      <c r="E617" s="1">
        <v>0.4375</v>
      </c>
      <c r="F617">
        <v>6</v>
      </c>
      <c r="G617" t="s">
        <v>125</v>
      </c>
      <c r="H617" t="s">
        <v>36</v>
      </c>
      <c r="I617" t="s">
        <v>176</v>
      </c>
      <c r="J617" t="s">
        <v>13</v>
      </c>
      <c r="K617" t="s">
        <v>194</v>
      </c>
      <c r="L617" t="s">
        <v>35</v>
      </c>
      <c r="M617">
        <v>3</v>
      </c>
      <c r="N617">
        <v>2.5</v>
      </c>
      <c r="Q617">
        <v>3.2399999999999998E-2</v>
      </c>
      <c r="R617" s="37">
        <v>2.379</v>
      </c>
      <c r="S617">
        <f t="shared" si="41"/>
        <v>0.2865789524483992</v>
      </c>
      <c r="T617">
        <f t="shared" si="38"/>
        <v>0.85973685734519756</v>
      </c>
    </row>
    <row r="618" spans="1:20" x14ac:dyDescent="0.2">
      <c r="A618">
        <v>2007</v>
      </c>
      <c r="B618">
        <v>34</v>
      </c>
      <c r="D618" t="s">
        <v>184</v>
      </c>
      <c r="E618" s="1">
        <v>0.4375</v>
      </c>
      <c r="F618">
        <v>6</v>
      </c>
      <c r="G618" t="s">
        <v>125</v>
      </c>
      <c r="H618" t="s">
        <v>36</v>
      </c>
      <c r="I618" t="s">
        <v>176</v>
      </c>
      <c r="J618" t="s">
        <v>26</v>
      </c>
      <c r="K618" t="s">
        <v>118</v>
      </c>
      <c r="L618" t="s">
        <v>27</v>
      </c>
      <c r="M618">
        <v>29</v>
      </c>
      <c r="N618">
        <v>2.5</v>
      </c>
      <c r="Q618" s="3">
        <v>1.5900000000000001E-2</v>
      </c>
      <c r="R618" s="3">
        <v>2.9718</v>
      </c>
      <c r="S618">
        <f t="shared" si="41"/>
        <v>0.24210025233267859</v>
      </c>
      <c r="T618">
        <f t="shared" si="38"/>
        <v>7.0209073176476791</v>
      </c>
    </row>
    <row r="619" spans="1:20" x14ac:dyDescent="0.2">
      <c r="A619">
        <v>2007</v>
      </c>
      <c r="B619">
        <v>34</v>
      </c>
      <c r="D619" t="s">
        <v>184</v>
      </c>
      <c r="E619" s="1">
        <v>0.4375</v>
      </c>
      <c r="F619">
        <v>6</v>
      </c>
      <c r="G619" t="s">
        <v>125</v>
      </c>
      <c r="H619" t="s">
        <v>36</v>
      </c>
      <c r="I619" t="s">
        <v>176</v>
      </c>
      <c r="J619" t="s">
        <v>23</v>
      </c>
      <c r="K619" t="s">
        <v>118</v>
      </c>
      <c r="L619" t="s">
        <v>132</v>
      </c>
      <c r="M619">
        <v>3</v>
      </c>
      <c r="N619">
        <v>2.5</v>
      </c>
      <c r="Q619" s="3">
        <v>1.26E-2</v>
      </c>
      <c r="R619" s="6">
        <v>3.0672999999999999</v>
      </c>
      <c r="S619">
        <f t="shared" si="41"/>
        <v>0.20939771281975608</v>
      </c>
      <c r="T619">
        <f t="shared" si="38"/>
        <v>0.62819313845926827</v>
      </c>
    </row>
    <row r="620" spans="1:20" x14ac:dyDescent="0.2">
      <c r="A620">
        <v>2007</v>
      </c>
      <c r="B620">
        <v>34</v>
      </c>
      <c r="D620" t="s">
        <v>184</v>
      </c>
      <c r="E620" s="1">
        <v>0.4375</v>
      </c>
      <c r="F620">
        <v>6</v>
      </c>
      <c r="G620" t="s">
        <v>125</v>
      </c>
      <c r="H620" t="s">
        <v>36</v>
      </c>
      <c r="I620" t="s">
        <v>176</v>
      </c>
      <c r="J620" t="s">
        <v>23</v>
      </c>
      <c r="K620" t="s">
        <v>118</v>
      </c>
      <c r="L620" t="s">
        <v>30</v>
      </c>
      <c r="M620">
        <v>2</v>
      </c>
      <c r="N620">
        <v>2.5</v>
      </c>
      <c r="Q620" s="2">
        <v>9.2800000000000001E-3</v>
      </c>
      <c r="R620" s="5">
        <v>3.07</v>
      </c>
      <c r="S620">
        <f t="shared" si="41"/>
        <v>0.15460509531322333</v>
      </c>
      <c r="T620">
        <f t="shared" si="38"/>
        <v>0.30921019062644667</v>
      </c>
    </row>
    <row r="621" spans="1:20" x14ac:dyDescent="0.2">
      <c r="A621">
        <v>2007</v>
      </c>
      <c r="B621">
        <v>34</v>
      </c>
      <c r="D621" t="s">
        <v>184</v>
      </c>
      <c r="E621" s="1">
        <v>0.4375</v>
      </c>
      <c r="F621">
        <v>6</v>
      </c>
      <c r="G621" t="s">
        <v>125</v>
      </c>
      <c r="H621" t="s">
        <v>36</v>
      </c>
      <c r="I621" t="s">
        <v>176</v>
      </c>
      <c r="J621" t="s">
        <v>23</v>
      </c>
      <c r="K621" t="s">
        <v>33</v>
      </c>
      <c r="L621" t="s">
        <v>34</v>
      </c>
      <c r="M621">
        <v>17</v>
      </c>
      <c r="N621">
        <v>2.5</v>
      </c>
      <c r="Q621" s="2">
        <v>8.8999999999999999E-3</v>
      </c>
      <c r="R621" s="5">
        <v>3</v>
      </c>
      <c r="S621">
        <f t="shared" si="41"/>
        <v>0.13906250000000001</v>
      </c>
      <c r="T621">
        <f t="shared" si="38"/>
        <v>2.3640625000000002</v>
      </c>
    </row>
    <row r="622" spans="1:20" x14ac:dyDescent="0.2">
      <c r="A622">
        <v>2007</v>
      </c>
      <c r="B622">
        <v>35</v>
      </c>
      <c r="D622" t="s">
        <v>184</v>
      </c>
      <c r="E622" s="1">
        <v>0.4375</v>
      </c>
      <c r="F622">
        <v>6</v>
      </c>
      <c r="G622" t="s">
        <v>80</v>
      </c>
      <c r="H622" t="s">
        <v>12</v>
      </c>
      <c r="I622" t="s">
        <v>176</v>
      </c>
      <c r="J622" t="s">
        <v>44</v>
      </c>
      <c r="K622" t="s">
        <v>21</v>
      </c>
      <c r="L622" t="s">
        <v>22</v>
      </c>
      <c r="M622">
        <v>8</v>
      </c>
      <c r="N622">
        <v>35</v>
      </c>
      <c r="Q622" s="3">
        <v>1.14E-2</v>
      </c>
      <c r="R622" s="6">
        <v>3.1280000000000001</v>
      </c>
      <c r="S622">
        <f t="shared" si="41"/>
        <v>770.45928631241588</v>
      </c>
      <c r="T622">
        <f t="shared" si="38"/>
        <v>6163.6742904993271</v>
      </c>
    </row>
    <row r="623" spans="1:20" x14ac:dyDescent="0.2">
      <c r="A623">
        <v>2007</v>
      </c>
      <c r="B623">
        <v>35</v>
      </c>
      <c r="D623" t="s">
        <v>184</v>
      </c>
      <c r="E623" s="1">
        <v>0.4375</v>
      </c>
      <c r="F623">
        <v>6</v>
      </c>
      <c r="G623" t="s">
        <v>80</v>
      </c>
      <c r="H623" t="s">
        <v>12</v>
      </c>
      <c r="I623" t="s">
        <v>176</v>
      </c>
      <c r="J623" t="s">
        <v>23</v>
      </c>
      <c r="K623" t="s">
        <v>118</v>
      </c>
      <c r="L623" t="s">
        <v>37</v>
      </c>
      <c r="M623">
        <v>1</v>
      </c>
      <c r="N623">
        <v>35</v>
      </c>
      <c r="Q623" s="3">
        <v>1.26E-2</v>
      </c>
      <c r="R623" s="3">
        <v>3.0672999999999999</v>
      </c>
      <c r="S623">
        <f t="shared" si="41"/>
        <v>686.26279947656167</v>
      </c>
      <c r="T623">
        <f t="shared" si="38"/>
        <v>686.26279947656167</v>
      </c>
    </row>
    <row r="624" spans="1:20" x14ac:dyDescent="0.2">
      <c r="A624">
        <v>2007</v>
      </c>
      <c r="B624">
        <v>35</v>
      </c>
      <c r="D624" t="s">
        <v>184</v>
      </c>
      <c r="E624" s="1">
        <v>0.4375</v>
      </c>
      <c r="F624">
        <v>6</v>
      </c>
      <c r="G624" t="s">
        <v>80</v>
      </c>
      <c r="H624" t="s">
        <v>12</v>
      </c>
      <c r="I624" t="s">
        <v>176</v>
      </c>
      <c r="J624" t="s">
        <v>23</v>
      </c>
      <c r="K624" t="s">
        <v>31</v>
      </c>
      <c r="L624" t="s">
        <v>32</v>
      </c>
      <c r="M624">
        <v>1</v>
      </c>
      <c r="N624">
        <v>35</v>
      </c>
      <c r="Q624" s="3">
        <v>7.9000000000000008E-3</v>
      </c>
      <c r="R624" s="3">
        <v>3.0760000000000001</v>
      </c>
      <c r="S624">
        <f t="shared" si="41"/>
        <v>443.79294680201997</v>
      </c>
      <c r="T624">
        <f t="shared" si="38"/>
        <v>443.79294680201997</v>
      </c>
    </row>
    <row r="625" spans="1:21" x14ac:dyDescent="0.2">
      <c r="A625">
        <v>2007</v>
      </c>
      <c r="B625">
        <v>35</v>
      </c>
      <c r="D625" t="s">
        <v>184</v>
      </c>
      <c r="E625" s="1">
        <v>0.4375</v>
      </c>
      <c r="F625">
        <v>6</v>
      </c>
      <c r="G625" t="s">
        <v>80</v>
      </c>
      <c r="H625" t="s">
        <v>12</v>
      </c>
      <c r="I625" t="s">
        <v>176</v>
      </c>
      <c r="J625" t="s">
        <v>23</v>
      </c>
      <c r="K625" t="s">
        <v>24</v>
      </c>
      <c r="L625" t="s">
        <v>25</v>
      </c>
      <c r="M625">
        <v>1</v>
      </c>
      <c r="N625">
        <v>25</v>
      </c>
      <c r="Q625" s="3">
        <v>4.2799999999999998E-2</v>
      </c>
      <c r="R625" s="3">
        <v>2.8580000000000001</v>
      </c>
      <c r="S625">
        <f t="shared" si="41"/>
        <v>423.40532317837847</v>
      </c>
      <c r="T625">
        <f t="shared" si="38"/>
        <v>423.40532317837847</v>
      </c>
    </row>
    <row r="626" spans="1:21" x14ac:dyDescent="0.2">
      <c r="A626">
        <v>2007</v>
      </c>
      <c r="B626">
        <v>35</v>
      </c>
      <c r="D626" t="s">
        <v>184</v>
      </c>
      <c r="E626" s="1">
        <v>0.4375</v>
      </c>
      <c r="F626">
        <v>6</v>
      </c>
      <c r="G626" t="s">
        <v>80</v>
      </c>
      <c r="H626" t="s">
        <v>12</v>
      </c>
      <c r="I626" t="s">
        <v>176</v>
      </c>
      <c r="J626" t="s">
        <v>26</v>
      </c>
      <c r="K626" t="s">
        <v>31</v>
      </c>
      <c r="L626" t="s">
        <v>54</v>
      </c>
      <c r="M626">
        <v>1</v>
      </c>
      <c r="N626">
        <v>25</v>
      </c>
      <c r="P626">
        <f>N626*0.812715</f>
        <v>20.317875000000001</v>
      </c>
      <c r="Q626" s="2">
        <v>0.111</v>
      </c>
      <c r="R626" s="5">
        <v>2.72</v>
      </c>
      <c r="S626">
        <f>Q626*(P626^R626)</f>
        <v>400.63779005068659</v>
      </c>
      <c r="T626">
        <f t="shared" si="38"/>
        <v>400.63779005068659</v>
      </c>
    </row>
    <row r="627" spans="1:21" x14ac:dyDescent="0.2">
      <c r="A627">
        <v>2007</v>
      </c>
      <c r="B627">
        <v>35</v>
      </c>
      <c r="D627" t="s">
        <v>184</v>
      </c>
      <c r="E627" s="1">
        <v>0.4375</v>
      </c>
      <c r="F627">
        <v>6</v>
      </c>
      <c r="G627" t="s">
        <v>80</v>
      </c>
      <c r="H627" t="s">
        <v>12</v>
      </c>
      <c r="I627" t="s">
        <v>176</v>
      </c>
      <c r="J627" t="s">
        <v>13</v>
      </c>
      <c r="K627" t="s">
        <v>14</v>
      </c>
      <c r="L627" t="s">
        <v>15</v>
      </c>
      <c r="M627">
        <v>3</v>
      </c>
      <c r="N627">
        <v>25</v>
      </c>
      <c r="Q627" s="3">
        <v>2.3599999999999999E-2</v>
      </c>
      <c r="R627" s="3">
        <v>2.9750000000000001</v>
      </c>
      <c r="S627">
        <f>Q627*(N627^R627)</f>
        <v>340.23855775527943</v>
      </c>
      <c r="T627">
        <f t="shared" si="38"/>
        <v>1020.7156732658383</v>
      </c>
    </row>
    <row r="628" spans="1:21" x14ac:dyDescent="0.2">
      <c r="A628">
        <v>2007</v>
      </c>
      <c r="B628">
        <v>35</v>
      </c>
      <c r="D628" t="s">
        <v>184</v>
      </c>
      <c r="E628" s="1">
        <v>0.4375</v>
      </c>
      <c r="F628">
        <v>6</v>
      </c>
      <c r="G628" t="s">
        <v>80</v>
      </c>
      <c r="H628" t="s">
        <v>12</v>
      </c>
      <c r="I628" t="s">
        <v>176</v>
      </c>
      <c r="J628" t="s">
        <v>16</v>
      </c>
      <c r="K628" t="s">
        <v>28</v>
      </c>
      <c r="L628" t="s">
        <v>29</v>
      </c>
      <c r="M628">
        <v>18</v>
      </c>
      <c r="N628">
        <v>25</v>
      </c>
      <c r="P628">
        <f>N628/1.14172</f>
        <v>21.89678730336685</v>
      </c>
      <c r="Q628">
        <v>5.7999999999999996E-3</v>
      </c>
      <c r="R628" s="4">
        <v>3.5539999999999998</v>
      </c>
      <c r="S628">
        <f>Q628*(P628^R628)</f>
        <v>336.62001464584171</v>
      </c>
      <c r="T628">
        <f t="shared" si="38"/>
        <v>6059.1602636251509</v>
      </c>
    </row>
    <row r="629" spans="1:21" x14ac:dyDescent="0.2">
      <c r="A629">
        <v>2007</v>
      </c>
      <c r="B629">
        <v>35</v>
      </c>
      <c r="D629" t="s">
        <v>184</v>
      </c>
      <c r="E629" s="1">
        <v>0.4375</v>
      </c>
      <c r="F629">
        <v>6</v>
      </c>
      <c r="G629" t="s">
        <v>80</v>
      </c>
      <c r="H629" t="s">
        <v>12</v>
      </c>
      <c r="I629" t="s">
        <v>176</v>
      </c>
      <c r="J629" t="s">
        <v>44</v>
      </c>
      <c r="K629" t="s">
        <v>21</v>
      </c>
      <c r="L629" t="s">
        <v>22</v>
      </c>
      <c r="M629">
        <v>3</v>
      </c>
      <c r="N629">
        <v>25</v>
      </c>
      <c r="Q629" s="3">
        <v>1.14E-2</v>
      </c>
      <c r="R629" s="6">
        <v>3.1280000000000001</v>
      </c>
      <c r="S629">
        <f>Q629*(N629^R629)</f>
        <v>268.94359042953022</v>
      </c>
      <c r="T629">
        <f t="shared" si="38"/>
        <v>806.83077128859065</v>
      </c>
    </row>
    <row r="630" spans="1:21" x14ac:dyDescent="0.2">
      <c r="A630">
        <v>2007</v>
      </c>
      <c r="B630">
        <v>35</v>
      </c>
      <c r="D630" t="s">
        <v>184</v>
      </c>
      <c r="E630" s="1">
        <v>0.4375</v>
      </c>
      <c r="F630">
        <v>6</v>
      </c>
      <c r="G630" t="s">
        <v>80</v>
      </c>
      <c r="H630" t="s">
        <v>12</v>
      </c>
      <c r="I630" t="s">
        <v>176</v>
      </c>
      <c r="J630" t="s">
        <v>23</v>
      </c>
      <c r="K630" t="s">
        <v>62</v>
      </c>
      <c r="L630" t="s">
        <v>63</v>
      </c>
      <c r="M630">
        <v>1</v>
      </c>
      <c r="N630">
        <v>25</v>
      </c>
      <c r="P630">
        <f>N630/1.08</f>
        <v>23.148148148148145</v>
      </c>
      <c r="Q630" s="3">
        <v>2.29E-2</v>
      </c>
      <c r="R630" s="3">
        <v>2.9580000000000002</v>
      </c>
      <c r="S630">
        <f>Q630*(P630^R630)</f>
        <v>248.92846396069424</v>
      </c>
      <c r="T630">
        <f t="shared" si="38"/>
        <v>248.92846396069424</v>
      </c>
    </row>
    <row r="631" spans="1:21" x14ac:dyDescent="0.2">
      <c r="A631">
        <v>2007</v>
      </c>
      <c r="B631">
        <v>35</v>
      </c>
      <c r="D631" t="s">
        <v>184</v>
      </c>
      <c r="E631" s="1">
        <v>0.4375</v>
      </c>
      <c r="F631">
        <v>6</v>
      </c>
      <c r="G631" t="s">
        <v>80</v>
      </c>
      <c r="H631" t="s">
        <v>12</v>
      </c>
      <c r="I631" t="s">
        <v>176</v>
      </c>
      <c r="J631" t="s">
        <v>44</v>
      </c>
      <c r="K631" t="s">
        <v>74</v>
      </c>
      <c r="L631" t="s">
        <v>84</v>
      </c>
      <c r="M631">
        <v>1</v>
      </c>
      <c r="N631">
        <v>35</v>
      </c>
      <c r="O631" t="s">
        <v>85</v>
      </c>
      <c r="Q631" s="3">
        <v>1.0999999999999999E-2</v>
      </c>
      <c r="R631" s="6">
        <v>2.5739999999999998</v>
      </c>
      <c r="S631">
        <f t="shared" ref="S631:S640" si="42">Q631*(N631^R631)</f>
        <v>103.71076346276588</v>
      </c>
      <c r="T631">
        <f t="shared" si="38"/>
        <v>103.71076346276588</v>
      </c>
      <c r="U631" t="s">
        <v>210</v>
      </c>
    </row>
    <row r="632" spans="1:21" x14ac:dyDescent="0.2">
      <c r="A632">
        <v>2007</v>
      </c>
      <c r="B632">
        <v>35</v>
      </c>
      <c r="D632" t="s">
        <v>184</v>
      </c>
      <c r="E632" s="1">
        <v>0.4375</v>
      </c>
      <c r="F632">
        <v>6</v>
      </c>
      <c r="G632" t="s">
        <v>80</v>
      </c>
      <c r="H632" t="s">
        <v>12</v>
      </c>
      <c r="I632" t="s">
        <v>176</v>
      </c>
      <c r="J632" t="s">
        <v>23</v>
      </c>
      <c r="K632" t="s">
        <v>118</v>
      </c>
      <c r="L632" t="s">
        <v>30</v>
      </c>
      <c r="M632">
        <v>2</v>
      </c>
      <c r="N632">
        <v>7.5</v>
      </c>
      <c r="Q632" s="2">
        <v>9.2800000000000001E-3</v>
      </c>
      <c r="R632" s="5">
        <v>3.07</v>
      </c>
      <c r="S632">
        <f t="shared" si="42"/>
        <v>4.5080222907771104</v>
      </c>
      <c r="T632">
        <f t="shared" si="38"/>
        <v>9.0160445815542207</v>
      </c>
    </row>
    <row r="633" spans="1:21" x14ac:dyDescent="0.2">
      <c r="A633">
        <v>2007</v>
      </c>
      <c r="B633">
        <v>35</v>
      </c>
      <c r="D633" t="s">
        <v>184</v>
      </c>
      <c r="E633" s="1">
        <v>0.4375</v>
      </c>
      <c r="F633">
        <v>6</v>
      </c>
      <c r="G633" t="s">
        <v>80</v>
      </c>
      <c r="H633" t="s">
        <v>12</v>
      </c>
      <c r="I633" t="s">
        <v>176</v>
      </c>
      <c r="J633" t="s">
        <v>13</v>
      </c>
      <c r="K633" t="s">
        <v>17</v>
      </c>
      <c r="L633" t="s">
        <v>19</v>
      </c>
      <c r="M633">
        <v>4</v>
      </c>
      <c r="N633">
        <v>2.5</v>
      </c>
      <c r="Q633" s="3">
        <v>1.9300000000000001E-2</v>
      </c>
      <c r="R633" s="3">
        <v>2.96</v>
      </c>
      <c r="S633">
        <f t="shared" si="42"/>
        <v>0.29070984172599634</v>
      </c>
      <c r="T633">
        <f t="shared" si="38"/>
        <v>1.1628393669039854</v>
      </c>
    </row>
    <row r="634" spans="1:21" x14ac:dyDescent="0.2">
      <c r="A634">
        <v>2007</v>
      </c>
      <c r="B634">
        <v>35</v>
      </c>
      <c r="D634" t="s">
        <v>184</v>
      </c>
      <c r="E634" s="1">
        <v>0.4375</v>
      </c>
      <c r="F634">
        <v>6</v>
      </c>
      <c r="G634" t="s">
        <v>80</v>
      </c>
      <c r="H634" t="s">
        <v>12</v>
      </c>
      <c r="I634" t="s">
        <v>176</v>
      </c>
      <c r="J634" t="s">
        <v>13</v>
      </c>
      <c r="K634" t="s">
        <v>194</v>
      </c>
      <c r="L634" t="s">
        <v>35</v>
      </c>
      <c r="M634">
        <v>6</v>
      </c>
      <c r="N634">
        <v>2.5</v>
      </c>
      <c r="Q634">
        <v>3.2399999999999998E-2</v>
      </c>
      <c r="R634" s="37">
        <v>2.379</v>
      </c>
      <c r="S634">
        <f t="shared" si="42"/>
        <v>0.2865789524483992</v>
      </c>
      <c r="T634">
        <f t="shared" si="38"/>
        <v>1.7194737146903951</v>
      </c>
    </row>
    <row r="635" spans="1:21" x14ac:dyDescent="0.2">
      <c r="A635">
        <v>2007</v>
      </c>
      <c r="B635">
        <v>35</v>
      </c>
      <c r="D635" t="s">
        <v>184</v>
      </c>
      <c r="E635" s="1">
        <v>0.4375</v>
      </c>
      <c r="F635">
        <v>6</v>
      </c>
      <c r="G635" t="s">
        <v>80</v>
      </c>
      <c r="H635" t="s">
        <v>12</v>
      </c>
      <c r="I635" t="s">
        <v>176</v>
      </c>
      <c r="J635" t="s">
        <v>26</v>
      </c>
      <c r="K635" t="s">
        <v>118</v>
      </c>
      <c r="L635" t="s">
        <v>27</v>
      </c>
      <c r="M635">
        <v>26</v>
      </c>
      <c r="N635">
        <v>2.5</v>
      </c>
      <c r="Q635" s="3">
        <v>1.5900000000000001E-2</v>
      </c>
      <c r="R635" s="3">
        <v>2.9718</v>
      </c>
      <c r="S635">
        <f t="shared" si="42"/>
        <v>0.24210025233267859</v>
      </c>
      <c r="T635">
        <f t="shared" si="38"/>
        <v>6.2946065606496431</v>
      </c>
    </row>
    <row r="636" spans="1:21" x14ac:dyDescent="0.2">
      <c r="A636">
        <v>2007</v>
      </c>
      <c r="B636">
        <v>35</v>
      </c>
      <c r="D636" t="s">
        <v>184</v>
      </c>
      <c r="E636" s="1">
        <v>0.4375</v>
      </c>
      <c r="F636">
        <v>6</v>
      </c>
      <c r="G636" t="s">
        <v>80</v>
      </c>
      <c r="H636" t="s">
        <v>12</v>
      </c>
      <c r="I636" t="s">
        <v>176</v>
      </c>
      <c r="J636" t="s">
        <v>23</v>
      </c>
      <c r="K636" t="s">
        <v>118</v>
      </c>
      <c r="L636" t="s">
        <v>30</v>
      </c>
      <c r="M636">
        <v>8</v>
      </c>
      <c r="N636">
        <v>2.5</v>
      </c>
      <c r="Q636" s="2">
        <v>9.2800000000000001E-3</v>
      </c>
      <c r="R636" s="5">
        <v>3.07</v>
      </c>
      <c r="S636">
        <f t="shared" si="42"/>
        <v>0.15460509531322333</v>
      </c>
      <c r="T636">
        <f t="shared" si="38"/>
        <v>1.2368407625057867</v>
      </c>
    </row>
    <row r="637" spans="1:21" x14ac:dyDescent="0.2">
      <c r="A637">
        <v>2007</v>
      </c>
      <c r="B637">
        <v>35</v>
      </c>
      <c r="D637" t="s">
        <v>184</v>
      </c>
      <c r="E637" s="1">
        <v>0.4375</v>
      </c>
      <c r="F637">
        <v>6</v>
      </c>
      <c r="G637" t="s">
        <v>80</v>
      </c>
      <c r="H637" t="s">
        <v>12</v>
      </c>
      <c r="I637" t="s">
        <v>176</v>
      </c>
      <c r="J637" t="s">
        <v>23</v>
      </c>
      <c r="K637" t="s">
        <v>33</v>
      </c>
      <c r="L637" t="s">
        <v>34</v>
      </c>
      <c r="M637">
        <v>15</v>
      </c>
      <c r="N637">
        <v>2.5</v>
      </c>
      <c r="Q637" s="2">
        <v>8.8999999999999999E-3</v>
      </c>
      <c r="R637" s="5">
        <v>3</v>
      </c>
      <c r="S637">
        <f t="shared" si="42"/>
        <v>0.13906250000000001</v>
      </c>
      <c r="T637">
        <f t="shared" si="38"/>
        <v>2.0859375</v>
      </c>
    </row>
    <row r="638" spans="1:21" x14ac:dyDescent="0.2">
      <c r="A638">
        <v>2007</v>
      </c>
      <c r="B638">
        <v>36</v>
      </c>
      <c r="D638" t="s">
        <v>184</v>
      </c>
      <c r="E638" s="1">
        <v>0.4375</v>
      </c>
      <c r="F638">
        <v>6</v>
      </c>
      <c r="G638" t="s">
        <v>80</v>
      </c>
      <c r="H638" t="s">
        <v>36</v>
      </c>
      <c r="I638" t="s">
        <v>176</v>
      </c>
      <c r="J638" t="s">
        <v>13</v>
      </c>
      <c r="K638" t="s">
        <v>51</v>
      </c>
      <c r="L638" t="s">
        <v>57</v>
      </c>
      <c r="M638">
        <v>1</v>
      </c>
      <c r="N638">
        <v>40</v>
      </c>
      <c r="O638" t="s">
        <v>53</v>
      </c>
      <c r="Q638" s="3">
        <v>1.6199999999999999E-2</v>
      </c>
      <c r="R638" s="3">
        <v>3.0251999999999999</v>
      </c>
      <c r="S638">
        <f t="shared" si="42"/>
        <v>1137.8025435833395</v>
      </c>
      <c r="T638">
        <f t="shared" si="38"/>
        <v>1137.8025435833395</v>
      </c>
    </row>
    <row r="639" spans="1:21" x14ac:dyDescent="0.2">
      <c r="A639">
        <v>2007</v>
      </c>
      <c r="B639">
        <v>36</v>
      </c>
      <c r="D639" t="s">
        <v>184</v>
      </c>
      <c r="E639" s="1">
        <v>0.4375</v>
      </c>
      <c r="F639">
        <v>6</v>
      </c>
      <c r="G639" t="s">
        <v>80</v>
      </c>
      <c r="H639" t="s">
        <v>36</v>
      </c>
      <c r="I639" t="s">
        <v>176</v>
      </c>
      <c r="J639" t="s">
        <v>23</v>
      </c>
      <c r="K639" t="s">
        <v>28</v>
      </c>
      <c r="L639" t="s">
        <v>56</v>
      </c>
      <c r="M639">
        <v>1</v>
      </c>
      <c r="N639">
        <v>35</v>
      </c>
      <c r="Q639">
        <v>2.1700000000000001E-2</v>
      </c>
      <c r="R639" s="4">
        <v>3</v>
      </c>
      <c r="S639">
        <f t="shared" si="42"/>
        <v>930.38750000000005</v>
      </c>
      <c r="T639">
        <f t="shared" si="38"/>
        <v>930.38750000000005</v>
      </c>
    </row>
    <row r="640" spans="1:21" x14ac:dyDescent="0.2">
      <c r="A640">
        <v>2007</v>
      </c>
      <c r="B640">
        <v>36</v>
      </c>
      <c r="D640" t="s">
        <v>184</v>
      </c>
      <c r="E640" s="1">
        <v>0.4375</v>
      </c>
      <c r="F640">
        <v>6</v>
      </c>
      <c r="G640" t="s">
        <v>80</v>
      </c>
      <c r="H640" t="s">
        <v>36</v>
      </c>
      <c r="I640" t="s">
        <v>176</v>
      </c>
      <c r="J640" t="s">
        <v>44</v>
      </c>
      <c r="K640" t="s">
        <v>21</v>
      </c>
      <c r="L640" t="s">
        <v>22</v>
      </c>
      <c r="M640">
        <v>12</v>
      </c>
      <c r="N640">
        <v>35</v>
      </c>
      <c r="Q640" s="3">
        <v>1.14E-2</v>
      </c>
      <c r="R640" s="6">
        <v>3.1280000000000001</v>
      </c>
      <c r="S640">
        <f t="shared" si="42"/>
        <v>770.45928631241588</v>
      </c>
      <c r="T640">
        <f t="shared" si="38"/>
        <v>9245.5114357489911</v>
      </c>
    </row>
    <row r="641" spans="1:20" x14ac:dyDescent="0.2">
      <c r="A641">
        <v>2007</v>
      </c>
      <c r="B641">
        <v>36</v>
      </c>
      <c r="D641" t="s">
        <v>184</v>
      </c>
      <c r="E641" s="1">
        <v>0.4375</v>
      </c>
      <c r="F641">
        <v>6</v>
      </c>
      <c r="G641" t="s">
        <v>80</v>
      </c>
      <c r="H641" t="s">
        <v>36</v>
      </c>
      <c r="I641" t="s">
        <v>176</v>
      </c>
      <c r="J641" t="s">
        <v>13</v>
      </c>
      <c r="K641" t="s">
        <v>47</v>
      </c>
      <c r="L641" t="s">
        <v>48</v>
      </c>
      <c r="M641">
        <v>4</v>
      </c>
      <c r="N641">
        <v>35</v>
      </c>
      <c r="P641">
        <f>N641/1.09917</f>
        <v>31.842208211650611</v>
      </c>
      <c r="Q641" s="2">
        <v>1.7399999999999999E-2</v>
      </c>
      <c r="R641" s="5">
        <v>3.08</v>
      </c>
      <c r="S641">
        <f>Q641*(P641^R641)</f>
        <v>740.96728909580781</v>
      </c>
      <c r="T641">
        <f t="shared" si="38"/>
        <v>2963.8691563832313</v>
      </c>
    </row>
    <row r="642" spans="1:20" x14ac:dyDescent="0.2">
      <c r="A642">
        <v>2007</v>
      </c>
      <c r="B642">
        <v>36</v>
      </c>
      <c r="D642" t="s">
        <v>184</v>
      </c>
      <c r="E642" s="1">
        <v>0.4375</v>
      </c>
      <c r="F642">
        <v>6</v>
      </c>
      <c r="G642" t="s">
        <v>80</v>
      </c>
      <c r="H642" t="s">
        <v>36</v>
      </c>
      <c r="I642" t="s">
        <v>176</v>
      </c>
      <c r="J642" t="s">
        <v>23</v>
      </c>
      <c r="K642" t="s">
        <v>31</v>
      </c>
      <c r="L642" t="s">
        <v>32</v>
      </c>
      <c r="M642">
        <v>3</v>
      </c>
      <c r="N642">
        <v>35</v>
      </c>
      <c r="Q642" s="3">
        <v>7.9000000000000008E-3</v>
      </c>
      <c r="R642" s="3">
        <v>3.0760000000000001</v>
      </c>
      <c r="S642">
        <f>Q642*(N642^R642)</f>
        <v>443.79294680201997</v>
      </c>
      <c r="T642">
        <f t="shared" ref="T642:T705" si="43">M642*S642</f>
        <v>1331.3788404060599</v>
      </c>
    </row>
    <row r="643" spans="1:20" x14ac:dyDescent="0.2">
      <c r="A643">
        <v>2007</v>
      </c>
      <c r="B643">
        <v>36</v>
      </c>
      <c r="D643" t="s">
        <v>184</v>
      </c>
      <c r="E643" s="1">
        <v>0.4375</v>
      </c>
      <c r="F643">
        <v>6</v>
      </c>
      <c r="G643" t="s">
        <v>80</v>
      </c>
      <c r="H643" t="s">
        <v>36</v>
      </c>
      <c r="I643" t="s">
        <v>176</v>
      </c>
      <c r="J643" t="s">
        <v>26</v>
      </c>
      <c r="K643" t="s">
        <v>31</v>
      </c>
      <c r="L643" t="s">
        <v>54</v>
      </c>
      <c r="M643">
        <v>3</v>
      </c>
      <c r="N643">
        <v>25</v>
      </c>
      <c r="P643">
        <f>N643*0.812715</f>
        <v>20.317875000000001</v>
      </c>
      <c r="Q643" s="2">
        <v>0.111</v>
      </c>
      <c r="R643" s="5">
        <v>2.72</v>
      </c>
      <c r="S643">
        <f>Q643*(P643^R643)</f>
        <v>400.63779005068659</v>
      </c>
      <c r="T643">
        <f t="shared" si="43"/>
        <v>1201.9133701520598</v>
      </c>
    </row>
    <row r="644" spans="1:20" x14ac:dyDescent="0.2">
      <c r="A644">
        <v>2007</v>
      </c>
      <c r="B644">
        <v>36</v>
      </c>
      <c r="D644" t="s">
        <v>184</v>
      </c>
      <c r="E644" s="1">
        <v>0.4375</v>
      </c>
      <c r="F644">
        <v>6</v>
      </c>
      <c r="G644" t="s">
        <v>80</v>
      </c>
      <c r="H644" t="s">
        <v>36</v>
      </c>
      <c r="I644" t="s">
        <v>176</v>
      </c>
      <c r="J644" t="s">
        <v>13</v>
      </c>
      <c r="K644" t="s">
        <v>14</v>
      </c>
      <c r="L644" t="s">
        <v>15</v>
      </c>
      <c r="M644">
        <v>1</v>
      </c>
      <c r="N644">
        <v>25</v>
      </c>
      <c r="Q644" s="3">
        <v>2.3599999999999999E-2</v>
      </c>
      <c r="R644" s="3">
        <v>2.9750000000000001</v>
      </c>
      <c r="S644">
        <f>Q644*(N644^R644)</f>
        <v>340.23855775527943</v>
      </c>
      <c r="T644">
        <f t="shared" si="43"/>
        <v>340.23855775527943</v>
      </c>
    </row>
    <row r="645" spans="1:20" x14ac:dyDescent="0.2">
      <c r="A645">
        <v>2007</v>
      </c>
      <c r="B645">
        <v>36</v>
      </c>
      <c r="D645" t="s">
        <v>184</v>
      </c>
      <c r="E645" s="1">
        <v>0.4375</v>
      </c>
      <c r="F645">
        <v>6</v>
      </c>
      <c r="G645" t="s">
        <v>80</v>
      </c>
      <c r="H645" t="s">
        <v>36</v>
      </c>
      <c r="I645" t="s">
        <v>176</v>
      </c>
      <c r="J645" t="s">
        <v>16</v>
      </c>
      <c r="K645" t="s">
        <v>28</v>
      </c>
      <c r="L645" t="s">
        <v>29</v>
      </c>
      <c r="M645">
        <v>36</v>
      </c>
      <c r="N645">
        <v>25</v>
      </c>
      <c r="P645">
        <f>N645/1.14172</f>
        <v>21.89678730336685</v>
      </c>
      <c r="Q645">
        <v>5.7999999999999996E-3</v>
      </c>
      <c r="R645" s="4">
        <v>3.5539999999999998</v>
      </c>
      <c r="S645">
        <f>Q645*(P645^R645)</f>
        <v>336.62001464584171</v>
      </c>
      <c r="T645">
        <f t="shared" si="43"/>
        <v>12118.320527250302</v>
      </c>
    </row>
    <row r="646" spans="1:20" x14ac:dyDescent="0.2">
      <c r="A646">
        <v>2007</v>
      </c>
      <c r="B646">
        <v>36</v>
      </c>
      <c r="D646" t="s">
        <v>184</v>
      </c>
      <c r="E646" s="1">
        <v>0.4375</v>
      </c>
      <c r="F646">
        <v>6</v>
      </c>
      <c r="G646" t="s">
        <v>80</v>
      </c>
      <c r="H646" t="s">
        <v>36</v>
      </c>
      <c r="I646" t="s">
        <v>176</v>
      </c>
      <c r="J646" t="s">
        <v>23</v>
      </c>
      <c r="K646" t="s">
        <v>88</v>
      </c>
      <c r="L646" t="s">
        <v>89</v>
      </c>
      <c r="M646">
        <v>1</v>
      </c>
      <c r="N646">
        <v>25</v>
      </c>
      <c r="Q646" s="2">
        <v>5.8999999999999999E-3</v>
      </c>
      <c r="R646" s="5">
        <v>3.3919999999999999</v>
      </c>
      <c r="S646">
        <f>Q646*(N646^R646)</f>
        <v>325.58509950248845</v>
      </c>
      <c r="T646">
        <f t="shared" si="43"/>
        <v>325.58509950248845</v>
      </c>
    </row>
    <row r="647" spans="1:20" x14ac:dyDescent="0.2">
      <c r="A647">
        <v>2007</v>
      </c>
      <c r="B647">
        <v>36</v>
      </c>
      <c r="D647" t="s">
        <v>184</v>
      </c>
      <c r="E647" s="1">
        <v>0.4375</v>
      </c>
      <c r="F647">
        <v>6</v>
      </c>
      <c r="G647" t="s">
        <v>80</v>
      </c>
      <c r="H647" t="s">
        <v>36</v>
      </c>
      <c r="I647" t="s">
        <v>176</v>
      </c>
      <c r="J647" t="s">
        <v>23</v>
      </c>
      <c r="K647" t="s">
        <v>49</v>
      </c>
      <c r="L647" t="s">
        <v>50</v>
      </c>
      <c r="M647">
        <v>1</v>
      </c>
      <c r="N647">
        <v>25</v>
      </c>
      <c r="Q647" s="2">
        <v>5.6099999999999997E-2</v>
      </c>
      <c r="R647" s="5">
        <v>2.653</v>
      </c>
      <c r="S647">
        <f>Q647*(N647^R647)</f>
        <v>286.87830370223014</v>
      </c>
      <c r="T647">
        <f t="shared" si="43"/>
        <v>286.87830370223014</v>
      </c>
    </row>
    <row r="648" spans="1:20" x14ac:dyDescent="0.2">
      <c r="A648">
        <v>2007</v>
      </c>
      <c r="B648">
        <v>36</v>
      </c>
      <c r="D648" t="s">
        <v>184</v>
      </c>
      <c r="E648" s="1">
        <v>0.4375</v>
      </c>
      <c r="F648">
        <v>6</v>
      </c>
      <c r="G648" t="s">
        <v>80</v>
      </c>
      <c r="H648" t="s">
        <v>36</v>
      </c>
      <c r="I648" t="s">
        <v>176</v>
      </c>
      <c r="J648" t="s">
        <v>44</v>
      </c>
      <c r="K648" t="s">
        <v>21</v>
      </c>
      <c r="L648" t="s">
        <v>22</v>
      </c>
      <c r="M648">
        <v>7</v>
      </c>
      <c r="N648">
        <v>25</v>
      </c>
      <c r="Q648" s="3">
        <v>1.14E-2</v>
      </c>
      <c r="R648" s="6">
        <v>3.1280000000000001</v>
      </c>
      <c r="S648">
        <f>Q648*(N648^R648)</f>
        <v>268.94359042953022</v>
      </c>
      <c r="T648">
        <f t="shared" si="43"/>
        <v>1882.6051330067116</v>
      </c>
    </row>
    <row r="649" spans="1:20" x14ac:dyDescent="0.2">
      <c r="A649">
        <v>2007</v>
      </c>
      <c r="B649">
        <v>36</v>
      </c>
      <c r="D649" t="s">
        <v>184</v>
      </c>
      <c r="E649" s="1">
        <v>0.4375</v>
      </c>
      <c r="F649">
        <v>6</v>
      </c>
      <c r="G649" t="s">
        <v>80</v>
      </c>
      <c r="H649" t="s">
        <v>36</v>
      </c>
      <c r="I649" t="s">
        <v>176</v>
      </c>
      <c r="J649" t="s">
        <v>23</v>
      </c>
      <c r="K649" t="s">
        <v>31</v>
      </c>
      <c r="L649" t="s">
        <v>32</v>
      </c>
      <c r="M649">
        <v>1</v>
      </c>
      <c r="N649">
        <v>25</v>
      </c>
      <c r="Q649" s="3">
        <v>7.9000000000000008E-3</v>
      </c>
      <c r="R649" s="3">
        <v>3.0760000000000001</v>
      </c>
      <c r="S649">
        <f>Q649*(N649^R649)</f>
        <v>157.64875958225977</v>
      </c>
      <c r="T649">
        <f t="shared" si="43"/>
        <v>157.64875958225977</v>
      </c>
    </row>
    <row r="650" spans="1:20" x14ac:dyDescent="0.2">
      <c r="A650">
        <v>2007</v>
      </c>
      <c r="B650">
        <v>36</v>
      </c>
      <c r="D650" t="s">
        <v>184</v>
      </c>
      <c r="E650" s="1">
        <v>0.4375</v>
      </c>
      <c r="F650">
        <v>6</v>
      </c>
      <c r="G650" t="s">
        <v>80</v>
      </c>
      <c r="H650" t="s">
        <v>36</v>
      </c>
      <c r="I650" t="s">
        <v>176</v>
      </c>
      <c r="J650" t="s">
        <v>26</v>
      </c>
      <c r="K650" t="s">
        <v>31</v>
      </c>
      <c r="L650" t="s">
        <v>54</v>
      </c>
      <c r="M650">
        <v>1</v>
      </c>
      <c r="N650">
        <v>15</v>
      </c>
      <c r="P650">
        <f>N650*0.812715</f>
        <v>12.190724999999999</v>
      </c>
      <c r="Q650" s="2">
        <v>0.111</v>
      </c>
      <c r="R650" s="5">
        <v>2.72</v>
      </c>
      <c r="S650">
        <f>Q650*(P650^R650)</f>
        <v>99.844308303194822</v>
      </c>
      <c r="T650">
        <f t="shared" si="43"/>
        <v>99.844308303194822</v>
      </c>
    </row>
    <row r="651" spans="1:20" x14ac:dyDescent="0.2">
      <c r="A651">
        <v>2007</v>
      </c>
      <c r="B651">
        <v>36</v>
      </c>
      <c r="D651" t="s">
        <v>184</v>
      </c>
      <c r="E651" s="1">
        <v>0.4375</v>
      </c>
      <c r="F651">
        <v>6</v>
      </c>
      <c r="G651" t="s">
        <v>80</v>
      </c>
      <c r="H651" t="s">
        <v>36</v>
      </c>
      <c r="I651" t="s">
        <v>176</v>
      </c>
      <c r="J651" t="s">
        <v>44</v>
      </c>
      <c r="K651" t="s">
        <v>74</v>
      </c>
      <c r="L651" t="s">
        <v>196</v>
      </c>
      <c r="M651">
        <v>1</v>
      </c>
      <c r="N651">
        <v>25</v>
      </c>
      <c r="Q651">
        <v>1.6999999999999999E-3</v>
      </c>
      <c r="R651" s="4">
        <v>3</v>
      </c>
      <c r="S651">
        <f t="shared" ref="S651:S664" si="44">Q651*(N651^R651)</f>
        <v>26.5625</v>
      </c>
      <c r="T651">
        <f t="shared" si="43"/>
        <v>26.5625</v>
      </c>
    </row>
    <row r="652" spans="1:20" x14ac:dyDescent="0.2">
      <c r="A652">
        <v>2007</v>
      </c>
      <c r="B652">
        <v>36</v>
      </c>
      <c r="D652" t="s">
        <v>184</v>
      </c>
      <c r="E652" s="1">
        <v>0.4375</v>
      </c>
      <c r="F652">
        <v>6</v>
      </c>
      <c r="G652" t="s">
        <v>80</v>
      </c>
      <c r="H652" t="s">
        <v>36</v>
      </c>
      <c r="I652" t="s">
        <v>176</v>
      </c>
      <c r="J652" t="s">
        <v>26</v>
      </c>
      <c r="K652" t="s">
        <v>86</v>
      </c>
      <c r="L652" t="s">
        <v>87</v>
      </c>
      <c r="M652">
        <v>1</v>
      </c>
      <c r="N652">
        <v>15</v>
      </c>
      <c r="Q652">
        <v>2.0999999999999999E-3</v>
      </c>
      <c r="R652" s="4">
        <v>3.2490000000000001</v>
      </c>
      <c r="S652">
        <f t="shared" si="44"/>
        <v>13.910405665929426</v>
      </c>
      <c r="T652">
        <f t="shared" si="43"/>
        <v>13.910405665929426</v>
      </c>
    </row>
    <row r="653" spans="1:20" x14ac:dyDescent="0.2">
      <c r="A653">
        <v>2007</v>
      </c>
      <c r="B653">
        <v>36</v>
      </c>
      <c r="D653" t="s">
        <v>184</v>
      </c>
      <c r="E653" s="1">
        <v>0.4375</v>
      </c>
      <c r="F653">
        <v>6</v>
      </c>
      <c r="G653" t="s">
        <v>80</v>
      </c>
      <c r="H653" t="s">
        <v>36</v>
      </c>
      <c r="I653" t="s">
        <v>176</v>
      </c>
      <c r="J653" t="s">
        <v>13</v>
      </c>
      <c r="K653" t="s">
        <v>17</v>
      </c>
      <c r="L653" t="s">
        <v>19</v>
      </c>
      <c r="M653">
        <v>1</v>
      </c>
      <c r="N653">
        <v>7.5</v>
      </c>
      <c r="Q653" s="3">
        <v>1.9300000000000001E-2</v>
      </c>
      <c r="R653" s="3">
        <v>2.96</v>
      </c>
      <c r="S653">
        <f t="shared" si="44"/>
        <v>7.5117071566069322</v>
      </c>
      <c r="T653">
        <f t="shared" si="43"/>
        <v>7.5117071566069322</v>
      </c>
    </row>
    <row r="654" spans="1:20" x14ac:dyDescent="0.2">
      <c r="A654">
        <v>2007</v>
      </c>
      <c r="B654">
        <v>36</v>
      </c>
      <c r="D654" t="s">
        <v>184</v>
      </c>
      <c r="E654" s="1">
        <v>0.4375</v>
      </c>
      <c r="F654">
        <v>6</v>
      </c>
      <c r="G654" t="s">
        <v>80</v>
      </c>
      <c r="H654" t="s">
        <v>36</v>
      </c>
      <c r="I654" t="s">
        <v>176</v>
      </c>
      <c r="J654" t="s">
        <v>26</v>
      </c>
      <c r="K654" t="s">
        <v>118</v>
      </c>
      <c r="L654" t="s">
        <v>27</v>
      </c>
      <c r="M654">
        <v>3</v>
      </c>
      <c r="N654">
        <v>7.5</v>
      </c>
      <c r="Q654" s="3">
        <v>1.5900000000000001E-2</v>
      </c>
      <c r="R654" s="3">
        <v>2.9718</v>
      </c>
      <c r="S654">
        <f t="shared" si="44"/>
        <v>6.3372988368370082</v>
      </c>
      <c r="T654">
        <f t="shared" si="43"/>
        <v>19.011896510511026</v>
      </c>
    </row>
    <row r="655" spans="1:20" x14ac:dyDescent="0.2">
      <c r="A655">
        <v>2007</v>
      </c>
      <c r="B655">
        <v>36</v>
      </c>
      <c r="D655" t="s">
        <v>184</v>
      </c>
      <c r="E655" s="1">
        <v>0.4375</v>
      </c>
      <c r="F655">
        <v>6</v>
      </c>
      <c r="G655" t="s">
        <v>80</v>
      </c>
      <c r="H655" t="s">
        <v>36</v>
      </c>
      <c r="I655" t="s">
        <v>176</v>
      </c>
      <c r="J655" t="s">
        <v>23</v>
      </c>
      <c r="K655" t="s">
        <v>118</v>
      </c>
      <c r="L655" t="s">
        <v>132</v>
      </c>
      <c r="M655">
        <v>1</v>
      </c>
      <c r="N655">
        <v>7.5</v>
      </c>
      <c r="Q655" s="3">
        <v>1.26E-2</v>
      </c>
      <c r="R655" s="6">
        <v>3.0672999999999999</v>
      </c>
      <c r="S655">
        <f t="shared" si="44"/>
        <v>6.0875978967715536</v>
      </c>
      <c r="T655">
        <f t="shared" si="43"/>
        <v>6.0875978967715536</v>
      </c>
    </row>
    <row r="656" spans="1:20" x14ac:dyDescent="0.2">
      <c r="A656">
        <v>2007</v>
      </c>
      <c r="B656">
        <v>36</v>
      </c>
      <c r="D656" t="s">
        <v>184</v>
      </c>
      <c r="E656" s="1">
        <v>0.4375</v>
      </c>
      <c r="F656">
        <v>6</v>
      </c>
      <c r="G656" t="s">
        <v>80</v>
      </c>
      <c r="H656" t="s">
        <v>36</v>
      </c>
      <c r="I656" t="s">
        <v>176</v>
      </c>
      <c r="J656" t="s">
        <v>23</v>
      </c>
      <c r="K656" t="s">
        <v>118</v>
      </c>
      <c r="L656" t="s">
        <v>30</v>
      </c>
      <c r="M656">
        <v>3</v>
      </c>
      <c r="N656">
        <v>7.5</v>
      </c>
      <c r="Q656" s="2">
        <v>9.2800000000000001E-3</v>
      </c>
      <c r="R656" s="5">
        <v>3.07</v>
      </c>
      <c r="S656">
        <f t="shared" si="44"/>
        <v>4.5080222907771104</v>
      </c>
      <c r="T656">
        <f t="shared" si="43"/>
        <v>13.524066872331332</v>
      </c>
    </row>
    <row r="657" spans="1:21" x14ac:dyDescent="0.2">
      <c r="A657">
        <v>2007</v>
      </c>
      <c r="B657">
        <v>36</v>
      </c>
      <c r="D657" t="s">
        <v>184</v>
      </c>
      <c r="E657" s="1">
        <v>0.4375</v>
      </c>
      <c r="F657">
        <v>6</v>
      </c>
      <c r="G657" t="s">
        <v>80</v>
      </c>
      <c r="H657" t="s">
        <v>36</v>
      </c>
      <c r="I657" t="s">
        <v>176</v>
      </c>
      <c r="J657" t="s">
        <v>26</v>
      </c>
      <c r="K657" t="s">
        <v>17</v>
      </c>
      <c r="L657" t="s">
        <v>121</v>
      </c>
      <c r="M657">
        <v>27</v>
      </c>
      <c r="N657">
        <v>2.5</v>
      </c>
      <c r="Q657" s="3">
        <v>2.0199999999999999E-2</v>
      </c>
      <c r="R657" s="3">
        <v>2.9594999999999998</v>
      </c>
      <c r="S657">
        <f t="shared" si="44"/>
        <v>0.30412689296657719</v>
      </c>
      <c r="T657">
        <f t="shared" si="43"/>
        <v>8.2114261100975838</v>
      </c>
    </row>
    <row r="658" spans="1:21" x14ac:dyDescent="0.2">
      <c r="A658">
        <v>2007</v>
      </c>
      <c r="B658">
        <v>36</v>
      </c>
      <c r="D658" t="s">
        <v>184</v>
      </c>
      <c r="E658" s="1">
        <v>0.4375</v>
      </c>
      <c r="F658">
        <v>6</v>
      </c>
      <c r="G658" t="s">
        <v>80</v>
      </c>
      <c r="H658" t="s">
        <v>36</v>
      </c>
      <c r="I658" t="s">
        <v>176</v>
      </c>
      <c r="J658" t="s">
        <v>13</v>
      </c>
      <c r="K658" t="s">
        <v>17</v>
      </c>
      <c r="L658" t="s">
        <v>19</v>
      </c>
      <c r="M658">
        <v>3</v>
      </c>
      <c r="N658">
        <v>2.5</v>
      </c>
      <c r="Q658" s="3">
        <v>1.9300000000000001E-2</v>
      </c>
      <c r="R658" s="3">
        <v>2.96</v>
      </c>
      <c r="S658">
        <f t="shared" si="44"/>
        <v>0.29070984172599634</v>
      </c>
      <c r="T658">
        <f t="shared" si="43"/>
        <v>0.87212952517798903</v>
      </c>
    </row>
    <row r="659" spans="1:21" x14ac:dyDescent="0.2">
      <c r="A659">
        <v>2007</v>
      </c>
      <c r="B659">
        <v>36</v>
      </c>
      <c r="D659" t="s">
        <v>184</v>
      </c>
      <c r="E659" s="1">
        <v>0.4375</v>
      </c>
      <c r="F659">
        <v>6</v>
      </c>
      <c r="G659" t="s">
        <v>80</v>
      </c>
      <c r="H659" t="s">
        <v>36</v>
      </c>
      <c r="I659" t="s">
        <v>176</v>
      </c>
      <c r="J659" t="s">
        <v>13</v>
      </c>
      <c r="K659" t="s">
        <v>194</v>
      </c>
      <c r="L659" t="s">
        <v>35</v>
      </c>
      <c r="M659">
        <v>7</v>
      </c>
      <c r="N659">
        <v>2.5</v>
      </c>
      <c r="Q659">
        <v>3.2399999999999998E-2</v>
      </c>
      <c r="R659" s="37">
        <v>2.379</v>
      </c>
      <c r="S659">
        <f t="shared" si="44"/>
        <v>0.2865789524483992</v>
      </c>
      <c r="T659">
        <f t="shared" si="43"/>
        <v>2.0060526671387944</v>
      </c>
    </row>
    <row r="660" spans="1:21" x14ac:dyDescent="0.2">
      <c r="A660">
        <v>2007</v>
      </c>
      <c r="B660">
        <v>36</v>
      </c>
      <c r="D660" t="s">
        <v>184</v>
      </c>
      <c r="E660" s="1">
        <v>0.4375</v>
      </c>
      <c r="F660">
        <v>6</v>
      </c>
      <c r="G660" t="s">
        <v>80</v>
      </c>
      <c r="H660" t="s">
        <v>36</v>
      </c>
      <c r="I660" t="s">
        <v>176</v>
      </c>
      <c r="J660" t="s">
        <v>26</v>
      </c>
      <c r="K660" t="s">
        <v>118</v>
      </c>
      <c r="L660" t="s">
        <v>27</v>
      </c>
      <c r="M660">
        <v>16</v>
      </c>
      <c r="N660">
        <v>2.5</v>
      </c>
      <c r="Q660" s="3">
        <v>1.5900000000000001E-2</v>
      </c>
      <c r="R660" s="3">
        <v>2.9718</v>
      </c>
      <c r="S660">
        <f t="shared" si="44"/>
        <v>0.24210025233267859</v>
      </c>
      <c r="T660">
        <f t="shared" si="43"/>
        <v>3.8736040373228575</v>
      </c>
    </row>
    <row r="661" spans="1:21" x14ac:dyDescent="0.2">
      <c r="A661">
        <v>2007</v>
      </c>
      <c r="B661">
        <v>36</v>
      </c>
      <c r="D661" t="s">
        <v>184</v>
      </c>
      <c r="E661" s="1">
        <v>0.4375</v>
      </c>
      <c r="F661">
        <v>6</v>
      </c>
      <c r="G661" t="s">
        <v>80</v>
      </c>
      <c r="H661" t="s">
        <v>36</v>
      </c>
      <c r="I661" t="s">
        <v>176</v>
      </c>
      <c r="J661" t="s">
        <v>23</v>
      </c>
      <c r="K661" t="s">
        <v>118</v>
      </c>
      <c r="L661" t="s">
        <v>132</v>
      </c>
      <c r="M661">
        <v>7</v>
      </c>
      <c r="N661">
        <v>2.5</v>
      </c>
      <c r="Q661" s="3">
        <v>1.26E-2</v>
      </c>
      <c r="R661" s="6">
        <v>3.0672999999999999</v>
      </c>
      <c r="S661">
        <f t="shared" si="44"/>
        <v>0.20939771281975608</v>
      </c>
      <c r="T661">
        <f t="shared" si="43"/>
        <v>1.4657839897382925</v>
      </c>
    </row>
    <row r="662" spans="1:21" x14ac:dyDescent="0.2">
      <c r="A662">
        <v>2007</v>
      </c>
      <c r="B662">
        <v>36</v>
      </c>
      <c r="D662" t="s">
        <v>184</v>
      </c>
      <c r="E662" s="1">
        <v>0.4375</v>
      </c>
      <c r="F662">
        <v>6</v>
      </c>
      <c r="G662" t="s">
        <v>80</v>
      </c>
      <c r="H662" t="s">
        <v>36</v>
      </c>
      <c r="I662" t="s">
        <v>176</v>
      </c>
      <c r="J662" t="s">
        <v>23</v>
      </c>
      <c r="K662" t="s">
        <v>118</v>
      </c>
      <c r="L662" t="s">
        <v>30</v>
      </c>
      <c r="M662">
        <v>7</v>
      </c>
      <c r="N662">
        <v>2.5</v>
      </c>
      <c r="Q662" s="2">
        <v>9.2800000000000001E-3</v>
      </c>
      <c r="R662" s="5">
        <v>3.07</v>
      </c>
      <c r="S662">
        <f t="shared" si="44"/>
        <v>0.15460509531322333</v>
      </c>
      <c r="T662">
        <f t="shared" si="43"/>
        <v>1.0822356671925633</v>
      </c>
    </row>
    <row r="663" spans="1:21" x14ac:dyDescent="0.2">
      <c r="A663">
        <v>2007</v>
      </c>
      <c r="B663">
        <v>36</v>
      </c>
      <c r="D663" t="s">
        <v>184</v>
      </c>
      <c r="E663" s="1">
        <v>0.4375</v>
      </c>
      <c r="F663">
        <v>6</v>
      </c>
      <c r="G663" t="s">
        <v>80</v>
      </c>
      <c r="H663" t="s">
        <v>36</v>
      </c>
      <c r="I663" t="s">
        <v>176</v>
      </c>
      <c r="J663" t="s">
        <v>23</v>
      </c>
      <c r="K663" t="s">
        <v>33</v>
      </c>
      <c r="L663" t="s">
        <v>34</v>
      </c>
      <c r="M663">
        <v>19</v>
      </c>
      <c r="N663">
        <v>2.5</v>
      </c>
      <c r="Q663" s="2">
        <v>8.8999999999999999E-3</v>
      </c>
      <c r="R663" s="5">
        <v>3</v>
      </c>
      <c r="S663">
        <f t="shared" si="44"/>
        <v>0.13906250000000001</v>
      </c>
      <c r="T663">
        <f t="shared" si="43"/>
        <v>2.6421874999999999</v>
      </c>
    </row>
    <row r="664" spans="1:21" x14ac:dyDescent="0.2">
      <c r="A664">
        <v>2007</v>
      </c>
      <c r="B664">
        <v>37</v>
      </c>
      <c r="D664" t="s">
        <v>184</v>
      </c>
      <c r="E664" s="1">
        <v>0.4375</v>
      </c>
      <c r="F664">
        <v>6</v>
      </c>
      <c r="G664" t="s">
        <v>80</v>
      </c>
      <c r="H664" t="s">
        <v>36</v>
      </c>
      <c r="I664" t="s">
        <v>176</v>
      </c>
      <c r="J664" t="s">
        <v>44</v>
      </c>
      <c r="K664" t="s">
        <v>21</v>
      </c>
      <c r="L664" t="s">
        <v>22</v>
      </c>
      <c r="M664">
        <v>2</v>
      </c>
      <c r="N664">
        <v>35</v>
      </c>
      <c r="Q664" s="3">
        <v>1.14E-2</v>
      </c>
      <c r="R664" s="6">
        <v>3.1280000000000001</v>
      </c>
      <c r="S664">
        <f t="shared" si="44"/>
        <v>770.45928631241588</v>
      </c>
      <c r="T664">
        <f t="shared" si="43"/>
        <v>1540.9185726248318</v>
      </c>
    </row>
    <row r="665" spans="1:21" x14ac:dyDescent="0.2">
      <c r="A665">
        <v>2007</v>
      </c>
      <c r="B665">
        <v>37</v>
      </c>
      <c r="D665" t="s">
        <v>184</v>
      </c>
      <c r="E665" s="1">
        <v>0.4375</v>
      </c>
      <c r="F665">
        <v>6</v>
      </c>
      <c r="G665" t="s">
        <v>80</v>
      </c>
      <c r="H665" t="s">
        <v>36</v>
      </c>
      <c r="I665" t="s">
        <v>176</v>
      </c>
      <c r="J665" t="s">
        <v>13</v>
      </c>
      <c r="K665" t="s">
        <v>47</v>
      </c>
      <c r="L665" t="s">
        <v>48</v>
      </c>
      <c r="M665">
        <v>4</v>
      </c>
      <c r="N665">
        <v>35</v>
      </c>
      <c r="P665">
        <f>N665/1.09917</f>
        <v>31.842208211650611</v>
      </c>
      <c r="Q665" s="2">
        <v>1.7399999999999999E-2</v>
      </c>
      <c r="R665" s="5">
        <v>3.08</v>
      </c>
      <c r="S665">
        <f>Q665*(P665^R665)</f>
        <v>740.96728909580781</v>
      </c>
      <c r="T665">
        <f t="shared" si="43"/>
        <v>2963.8691563832313</v>
      </c>
    </row>
    <row r="666" spans="1:21" x14ac:dyDescent="0.2">
      <c r="A666">
        <v>2007</v>
      </c>
      <c r="B666">
        <v>37</v>
      </c>
      <c r="D666" t="s">
        <v>184</v>
      </c>
      <c r="E666" s="1">
        <v>0.4375</v>
      </c>
      <c r="F666">
        <v>6</v>
      </c>
      <c r="G666" t="s">
        <v>80</v>
      </c>
      <c r="H666" t="s">
        <v>36</v>
      </c>
      <c r="I666" t="s">
        <v>176</v>
      </c>
      <c r="J666" t="s">
        <v>44</v>
      </c>
      <c r="K666" t="s">
        <v>21</v>
      </c>
      <c r="L666" t="s">
        <v>67</v>
      </c>
      <c r="M666">
        <v>1</v>
      </c>
      <c r="N666">
        <v>35</v>
      </c>
      <c r="Q666">
        <v>1.5299999999999999E-2</v>
      </c>
      <c r="R666" s="4">
        <v>3</v>
      </c>
      <c r="S666">
        <f>Q666*(N666^R666)</f>
        <v>655.98749999999995</v>
      </c>
      <c r="T666">
        <f t="shared" si="43"/>
        <v>655.98749999999995</v>
      </c>
    </row>
    <row r="667" spans="1:21" x14ac:dyDescent="0.2">
      <c r="A667">
        <v>2007</v>
      </c>
      <c r="B667">
        <v>37</v>
      </c>
      <c r="D667" t="s">
        <v>184</v>
      </c>
      <c r="E667" s="1">
        <v>0.4375</v>
      </c>
      <c r="F667">
        <v>6</v>
      </c>
      <c r="G667" t="s">
        <v>80</v>
      </c>
      <c r="H667" t="s">
        <v>36</v>
      </c>
      <c r="I667" t="s">
        <v>176</v>
      </c>
      <c r="J667" t="s">
        <v>23</v>
      </c>
      <c r="K667" t="s">
        <v>31</v>
      </c>
      <c r="L667" t="s">
        <v>32</v>
      </c>
      <c r="M667">
        <v>1</v>
      </c>
      <c r="N667">
        <v>35</v>
      </c>
      <c r="Q667" s="3">
        <v>7.9000000000000008E-3</v>
      </c>
      <c r="R667" s="3">
        <v>3.0760000000000001</v>
      </c>
      <c r="S667">
        <f>Q667*(N667^R667)</f>
        <v>443.79294680201997</v>
      </c>
      <c r="T667">
        <f t="shared" si="43"/>
        <v>443.79294680201997</v>
      </c>
    </row>
    <row r="668" spans="1:21" x14ac:dyDescent="0.2">
      <c r="A668">
        <v>2007</v>
      </c>
      <c r="B668">
        <v>37</v>
      </c>
      <c r="D668" t="s">
        <v>184</v>
      </c>
      <c r="E668" s="1">
        <v>0.4375</v>
      </c>
      <c r="F668">
        <v>6</v>
      </c>
      <c r="G668" t="s">
        <v>80</v>
      </c>
      <c r="H668" t="s">
        <v>36</v>
      </c>
      <c r="I668" t="s">
        <v>176</v>
      </c>
      <c r="J668" t="s">
        <v>13</v>
      </c>
      <c r="K668" t="s">
        <v>14</v>
      </c>
      <c r="L668" t="s">
        <v>15</v>
      </c>
      <c r="M668">
        <v>1</v>
      </c>
      <c r="N668">
        <v>25</v>
      </c>
      <c r="Q668" s="3">
        <v>2.3599999999999999E-2</v>
      </c>
      <c r="R668" s="3">
        <v>2.9750000000000001</v>
      </c>
      <c r="S668">
        <f>Q668*(N668^R668)</f>
        <v>340.23855775527943</v>
      </c>
      <c r="T668">
        <f t="shared" si="43"/>
        <v>340.23855775527943</v>
      </c>
    </row>
    <row r="669" spans="1:21" x14ac:dyDescent="0.2">
      <c r="A669">
        <v>2007</v>
      </c>
      <c r="B669">
        <v>37</v>
      </c>
      <c r="D669" t="s">
        <v>184</v>
      </c>
      <c r="E669" s="1">
        <v>0.4375</v>
      </c>
      <c r="F669">
        <v>6</v>
      </c>
      <c r="G669" t="s">
        <v>80</v>
      </c>
      <c r="H669" t="s">
        <v>36</v>
      </c>
      <c r="I669" t="s">
        <v>176</v>
      </c>
      <c r="J669" t="s">
        <v>16</v>
      </c>
      <c r="K669" t="s">
        <v>28</v>
      </c>
      <c r="L669" t="s">
        <v>29</v>
      </c>
      <c r="M669">
        <v>21</v>
      </c>
      <c r="N669">
        <v>25</v>
      </c>
      <c r="P669">
        <f>N669/1.14172</f>
        <v>21.89678730336685</v>
      </c>
      <c r="Q669">
        <v>5.7999999999999996E-3</v>
      </c>
      <c r="R669" s="4">
        <v>3.5539999999999998</v>
      </c>
      <c r="S669">
        <f>Q669*(P669^R669)</f>
        <v>336.62001464584171</v>
      </c>
      <c r="T669">
        <f t="shared" si="43"/>
        <v>7069.020307562676</v>
      </c>
    </row>
    <row r="670" spans="1:21" x14ac:dyDescent="0.2">
      <c r="A670">
        <v>2007</v>
      </c>
      <c r="B670">
        <v>37</v>
      </c>
      <c r="D670" t="s">
        <v>184</v>
      </c>
      <c r="E670" s="1">
        <v>0.4375</v>
      </c>
      <c r="F670">
        <v>6</v>
      </c>
      <c r="G670" t="s">
        <v>80</v>
      </c>
      <c r="H670" t="s">
        <v>36</v>
      </c>
      <c r="I670" t="s">
        <v>176</v>
      </c>
      <c r="J670" t="s">
        <v>23</v>
      </c>
      <c r="K670" t="s">
        <v>49</v>
      </c>
      <c r="L670" t="s">
        <v>50</v>
      </c>
      <c r="M670">
        <v>1</v>
      </c>
      <c r="N670">
        <v>25</v>
      </c>
      <c r="Q670" s="2">
        <v>5.6099999999999997E-2</v>
      </c>
      <c r="R670" s="5">
        <v>2.653</v>
      </c>
      <c r="S670">
        <f t="shared" ref="S670:S685" si="45">Q670*(N670^R670)</f>
        <v>286.87830370223014</v>
      </c>
      <c r="T670">
        <f t="shared" si="43"/>
        <v>286.87830370223014</v>
      </c>
    </row>
    <row r="671" spans="1:21" x14ac:dyDescent="0.2">
      <c r="A671">
        <v>2007</v>
      </c>
      <c r="B671">
        <v>37</v>
      </c>
      <c r="D671" t="s">
        <v>184</v>
      </c>
      <c r="E671" s="1">
        <v>0.4375</v>
      </c>
      <c r="F671">
        <v>6</v>
      </c>
      <c r="G671" t="s">
        <v>80</v>
      </c>
      <c r="H671" t="s">
        <v>36</v>
      </c>
      <c r="I671" t="s">
        <v>176</v>
      </c>
      <c r="J671" t="s">
        <v>44</v>
      </c>
      <c r="K671" t="s">
        <v>21</v>
      </c>
      <c r="L671" t="s">
        <v>22</v>
      </c>
      <c r="M671">
        <v>6</v>
      </c>
      <c r="N671">
        <v>25</v>
      </c>
      <c r="Q671" s="3">
        <v>1.14E-2</v>
      </c>
      <c r="R671" s="6">
        <v>3.1280000000000001</v>
      </c>
      <c r="S671">
        <f t="shared" si="45"/>
        <v>268.94359042953022</v>
      </c>
      <c r="T671">
        <f t="shared" si="43"/>
        <v>1613.6615425771813</v>
      </c>
    </row>
    <row r="672" spans="1:21" x14ac:dyDescent="0.2">
      <c r="A672">
        <v>2007</v>
      </c>
      <c r="B672">
        <v>37</v>
      </c>
      <c r="D672" t="s">
        <v>184</v>
      </c>
      <c r="E672" s="1">
        <v>0.4375</v>
      </c>
      <c r="F672">
        <v>6</v>
      </c>
      <c r="G672" t="s">
        <v>80</v>
      </c>
      <c r="H672" t="s">
        <v>36</v>
      </c>
      <c r="I672" t="s">
        <v>176</v>
      </c>
      <c r="J672" t="s">
        <v>44</v>
      </c>
      <c r="K672" t="s">
        <v>74</v>
      </c>
      <c r="L672" t="s">
        <v>84</v>
      </c>
      <c r="M672">
        <v>1</v>
      </c>
      <c r="N672">
        <v>35</v>
      </c>
      <c r="Q672" s="3">
        <v>1.0999999999999999E-2</v>
      </c>
      <c r="R672" s="6">
        <v>2.5739999999999998</v>
      </c>
      <c r="S672">
        <f t="shared" si="45"/>
        <v>103.71076346276588</v>
      </c>
      <c r="T672">
        <f t="shared" si="43"/>
        <v>103.71076346276588</v>
      </c>
      <c r="U672" t="s">
        <v>210</v>
      </c>
    </row>
    <row r="673" spans="1:20" x14ac:dyDescent="0.2">
      <c r="A673">
        <v>2007</v>
      </c>
      <c r="B673">
        <v>37</v>
      </c>
      <c r="D673" t="s">
        <v>184</v>
      </c>
      <c r="E673" s="1">
        <v>0.4375</v>
      </c>
      <c r="F673">
        <v>6</v>
      </c>
      <c r="G673" t="s">
        <v>80</v>
      </c>
      <c r="H673" t="s">
        <v>36</v>
      </c>
      <c r="I673" t="s">
        <v>176</v>
      </c>
      <c r="J673" t="s">
        <v>23</v>
      </c>
      <c r="K673" t="s">
        <v>40</v>
      </c>
      <c r="L673" t="s">
        <v>41</v>
      </c>
      <c r="M673">
        <v>2</v>
      </c>
      <c r="N673">
        <v>7.5</v>
      </c>
      <c r="Q673" s="3">
        <v>2.9000000000000001E-2</v>
      </c>
      <c r="R673" s="3">
        <v>2.98</v>
      </c>
      <c r="S673">
        <f t="shared" si="45"/>
        <v>11.751155218438655</v>
      </c>
      <c r="T673">
        <f t="shared" si="43"/>
        <v>23.502310436877309</v>
      </c>
    </row>
    <row r="674" spans="1:20" x14ac:dyDescent="0.2">
      <c r="A674">
        <v>2007</v>
      </c>
      <c r="B674">
        <v>37</v>
      </c>
      <c r="D674" t="s">
        <v>184</v>
      </c>
      <c r="E674" s="1">
        <v>0.4375</v>
      </c>
      <c r="F674">
        <v>6</v>
      </c>
      <c r="G674" t="s">
        <v>80</v>
      </c>
      <c r="H674" t="s">
        <v>36</v>
      </c>
      <c r="I674" t="s">
        <v>176</v>
      </c>
      <c r="J674" t="s">
        <v>16</v>
      </c>
      <c r="K674" t="s">
        <v>17</v>
      </c>
      <c r="L674" t="s">
        <v>18</v>
      </c>
      <c r="M674">
        <v>3</v>
      </c>
      <c r="N674">
        <v>7.5</v>
      </c>
      <c r="Q674" s="3">
        <v>2.46E-2</v>
      </c>
      <c r="R674" s="3">
        <v>2.85</v>
      </c>
      <c r="S674">
        <f t="shared" si="45"/>
        <v>7.671136449313793</v>
      </c>
      <c r="T674">
        <f t="shared" si="43"/>
        <v>23.01340934794138</v>
      </c>
    </row>
    <row r="675" spans="1:20" x14ac:dyDescent="0.2">
      <c r="A675">
        <v>2007</v>
      </c>
      <c r="B675">
        <v>37</v>
      </c>
      <c r="D675" t="s">
        <v>184</v>
      </c>
      <c r="E675" s="1">
        <v>0.4375</v>
      </c>
      <c r="F675">
        <v>6</v>
      </c>
      <c r="G675" t="s">
        <v>80</v>
      </c>
      <c r="H675" t="s">
        <v>36</v>
      </c>
      <c r="I675" t="s">
        <v>176</v>
      </c>
      <c r="J675" t="s">
        <v>13</v>
      </c>
      <c r="K675" t="s">
        <v>17</v>
      </c>
      <c r="L675" t="s">
        <v>19</v>
      </c>
      <c r="M675">
        <v>1</v>
      </c>
      <c r="N675">
        <v>7.5</v>
      </c>
      <c r="Q675" s="3">
        <v>1.9300000000000001E-2</v>
      </c>
      <c r="R675" s="3">
        <v>2.96</v>
      </c>
      <c r="S675">
        <f t="shared" si="45"/>
        <v>7.5117071566069322</v>
      </c>
      <c r="T675">
        <f t="shared" si="43"/>
        <v>7.5117071566069322</v>
      </c>
    </row>
    <row r="676" spans="1:20" x14ac:dyDescent="0.2">
      <c r="A676">
        <v>2007</v>
      </c>
      <c r="B676">
        <v>37</v>
      </c>
      <c r="D676" t="s">
        <v>184</v>
      </c>
      <c r="E676" s="1">
        <v>0.4375</v>
      </c>
      <c r="F676">
        <v>6</v>
      </c>
      <c r="G676" t="s">
        <v>80</v>
      </c>
      <c r="H676" t="s">
        <v>36</v>
      </c>
      <c r="I676" t="s">
        <v>176</v>
      </c>
      <c r="J676" t="s">
        <v>23</v>
      </c>
      <c r="K676" t="s">
        <v>118</v>
      </c>
      <c r="L676" t="s">
        <v>30</v>
      </c>
      <c r="M676">
        <v>3</v>
      </c>
      <c r="N676">
        <v>7.5</v>
      </c>
      <c r="Q676" s="2">
        <v>9.2800000000000001E-3</v>
      </c>
      <c r="R676" s="5">
        <v>3.07</v>
      </c>
      <c r="S676">
        <f t="shared" si="45"/>
        <v>4.5080222907771104</v>
      </c>
      <c r="T676">
        <f t="shared" si="43"/>
        <v>13.524066872331332</v>
      </c>
    </row>
    <row r="677" spans="1:20" x14ac:dyDescent="0.2">
      <c r="A677">
        <v>2007</v>
      </c>
      <c r="B677">
        <v>37</v>
      </c>
      <c r="D677" t="s">
        <v>184</v>
      </c>
      <c r="E677" s="1">
        <v>0.4375</v>
      </c>
      <c r="F677">
        <v>6</v>
      </c>
      <c r="G677" t="s">
        <v>80</v>
      </c>
      <c r="H677" t="s">
        <v>36</v>
      </c>
      <c r="I677" t="s">
        <v>176</v>
      </c>
      <c r="J677" t="s">
        <v>13</v>
      </c>
      <c r="K677" t="s">
        <v>17</v>
      </c>
      <c r="L677" t="s">
        <v>19</v>
      </c>
      <c r="M677">
        <v>4</v>
      </c>
      <c r="N677">
        <v>2.5</v>
      </c>
      <c r="Q677" s="3">
        <v>1.9300000000000001E-2</v>
      </c>
      <c r="R677" s="3">
        <v>2.96</v>
      </c>
      <c r="S677">
        <f t="shared" si="45"/>
        <v>0.29070984172599634</v>
      </c>
      <c r="T677">
        <f t="shared" si="43"/>
        <v>1.1628393669039854</v>
      </c>
    </row>
    <row r="678" spans="1:20" x14ac:dyDescent="0.2">
      <c r="A678">
        <v>2007</v>
      </c>
      <c r="B678">
        <v>37</v>
      </c>
      <c r="D678" t="s">
        <v>184</v>
      </c>
      <c r="E678" s="1">
        <v>0.4375</v>
      </c>
      <c r="F678">
        <v>6</v>
      </c>
      <c r="G678" t="s">
        <v>80</v>
      </c>
      <c r="H678" t="s">
        <v>36</v>
      </c>
      <c r="I678" t="s">
        <v>176</v>
      </c>
      <c r="J678" t="s">
        <v>13</v>
      </c>
      <c r="K678" t="s">
        <v>194</v>
      </c>
      <c r="L678" t="s">
        <v>35</v>
      </c>
      <c r="M678">
        <v>9</v>
      </c>
      <c r="N678">
        <v>2.5</v>
      </c>
      <c r="Q678">
        <v>3.2399999999999998E-2</v>
      </c>
      <c r="R678" s="37">
        <v>2.379</v>
      </c>
      <c r="S678">
        <f t="shared" si="45"/>
        <v>0.2865789524483992</v>
      </c>
      <c r="T678">
        <f t="shared" si="43"/>
        <v>2.5792105720355929</v>
      </c>
    </row>
    <row r="679" spans="1:20" x14ac:dyDescent="0.2">
      <c r="A679">
        <v>2007</v>
      </c>
      <c r="B679">
        <v>37</v>
      </c>
      <c r="D679" t="s">
        <v>184</v>
      </c>
      <c r="E679" s="1">
        <v>0.4375</v>
      </c>
      <c r="F679">
        <v>6</v>
      </c>
      <c r="G679" t="s">
        <v>80</v>
      </c>
      <c r="H679" t="s">
        <v>36</v>
      </c>
      <c r="I679" t="s">
        <v>176</v>
      </c>
      <c r="J679" t="s">
        <v>26</v>
      </c>
      <c r="K679" t="s">
        <v>118</v>
      </c>
      <c r="L679" t="s">
        <v>27</v>
      </c>
      <c r="M679">
        <v>10</v>
      </c>
      <c r="N679">
        <v>2.5</v>
      </c>
      <c r="Q679" s="3">
        <v>1.5900000000000001E-2</v>
      </c>
      <c r="R679" s="3">
        <v>2.9718</v>
      </c>
      <c r="S679">
        <f t="shared" si="45"/>
        <v>0.24210025233267859</v>
      </c>
      <c r="T679">
        <f t="shared" si="43"/>
        <v>2.421002523326786</v>
      </c>
    </row>
    <row r="680" spans="1:20" x14ac:dyDescent="0.2">
      <c r="A680">
        <v>2007</v>
      </c>
      <c r="B680">
        <v>37</v>
      </c>
      <c r="D680" t="s">
        <v>184</v>
      </c>
      <c r="E680" s="1">
        <v>0.4375</v>
      </c>
      <c r="F680">
        <v>6</v>
      </c>
      <c r="G680" t="s">
        <v>80</v>
      </c>
      <c r="H680" t="s">
        <v>36</v>
      </c>
      <c r="I680" t="s">
        <v>176</v>
      </c>
      <c r="J680" t="s">
        <v>23</v>
      </c>
      <c r="K680" t="s">
        <v>118</v>
      </c>
      <c r="L680" t="s">
        <v>132</v>
      </c>
      <c r="M680">
        <v>4</v>
      </c>
      <c r="N680">
        <v>2.5</v>
      </c>
      <c r="Q680" s="3">
        <v>1.26E-2</v>
      </c>
      <c r="R680" s="6">
        <v>3.0672999999999999</v>
      </c>
      <c r="S680">
        <f t="shared" si="45"/>
        <v>0.20939771281975608</v>
      </c>
      <c r="T680">
        <f t="shared" si="43"/>
        <v>0.83759085127902433</v>
      </c>
    </row>
    <row r="681" spans="1:20" x14ac:dyDescent="0.2">
      <c r="A681">
        <v>2007</v>
      </c>
      <c r="B681">
        <v>37</v>
      </c>
      <c r="D681" t="s">
        <v>184</v>
      </c>
      <c r="E681" s="1">
        <v>0.4375</v>
      </c>
      <c r="F681">
        <v>6</v>
      </c>
      <c r="G681" t="s">
        <v>80</v>
      </c>
      <c r="H681" t="s">
        <v>36</v>
      </c>
      <c r="I681" t="s">
        <v>176</v>
      </c>
      <c r="J681" t="s">
        <v>23</v>
      </c>
      <c r="K681" t="s">
        <v>118</v>
      </c>
      <c r="L681" t="s">
        <v>30</v>
      </c>
      <c r="M681">
        <v>2</v>
      </c>
      <c r="N681">
        <v>2.5</v>
      </c>
      <c r="Q681" s="2">
        <v>9.2800000000000001E-3</v>
      </c>
      <c r="R681" s="5">
        <v>3.07</v>
      </c>
      <c r="S681">
        <f t="shared" si="45"/>
        <v>0.15460509531322333</v>
      </c>
      <c r="T681">
        <f t="shared" si="43"/>
        <v>0.30921019062644667</v>
      </c>
    </row>
    <row r="682" spans="1:20" x14ac:dyDescent="0.2">
      <c r="A682">
        <v>2007</v>
      </c>
      <c r="B682">
        <v>37</v>
      </c>
      <c r="D682" t="s">
        <v>184</v>
      </c>
      <c r="E682" s="1">
        <v>0.4375</v>
      </c>
      <c r="F682">
        <v>6</v>
      </c>
      <c r="G682" t="s">
        <v>80</v>
      </c>
      <c r="H682" t="s">
        <v>36</v>
      </c>
      <c r="I682" t="s">
        <v>176</v>
      </c>
      <c r="J682" t="s">
        <v>23</v>
      </c>
      <c r="K682" t="s">
        <v>33</v>
      </c>
      <c r="L682" t="s">
        <v>34</v>
      </c>
      <c r="M682">
        <v>14</v>
      </c>
      <c r="N682">
        <v>2.5</v>
      </c>
      <c r="Q682" s="2">
        <v>8.8999999999999999E-3</v>
      </c>
      <c r="R682" s="5">
        <v>3</v>
      </c>
      <c r="S682">
        <f t="shared" si="45"/>
        <v>0.13906250000000001</v>
      </c>
      <c r="T682">
        <f t="shared" si="43"/>
        <v>1.9468750000000001</v>
      </c>
    </row>
    <row r="683" spans="1:20" x14ac:dyDescent="0.2">
      <c r="A683">
        <v>2007</v>
      </c>
      <c r="B683">
        <v>38</v>
      </c>
      <c r="D683" t="s">
        <v>184</v>
      </c>
      <c r="E683" s="1">
        <v>0.4375</v>
      </c>
      <c r="F683">
        <v>8</v>
      </c>
      <c r="G683" t="s">
        <v>125</v>
      </c>
      <c r="H683" t="s">
        <v>61</v>
      </c>
      <c r="I683" t="s">
        <v>176</v>
      </c>
      <c r="J683" t="s">
        <v>13</v>
      </c>
      <c r="K683" t="s">
        <v>51</v>
      </c>
      <c r="L683" t="s">
        <v>57</v>
      </c>
      <c r="M683">
        <v>1</v>
      </c>
      <c r="N683">
        <v>40</v>
      </c>
      <c r="O683" t="s">
        <v>53</v>
      </c>
      <c r="Q683" s="3">
        <v>1.6199999999999999E-2</v>
      </c>
      <c r="R683" s="3">
        <v>3.0251999999999999</v>
      </c>
      <c r="S683">
        <f t="shared" si="45"/>
        <v>1137.8025435833395</v>
      </c>
      <c r="T683">
        <f t="shared" si="43"/>
        <v>1137.8025435833395</v>
      </c>
    </row>
    <row r="684" spans="1:20" x14ac:dyDescent="0.2">
      <c r="A684">
        <v>2007</v>
      </c>
      <c r="B684">
        <v>38</v>
      </c>
      <c r="D684" t="s">
        <v>184</v>
      </c>
      <c r="E684" s="1">
        <v>0.4375</v>
      </c>
      <c r="F684">
        <v>8</v>
      </c>
      <c r="G684" t="s">
        <v>125</v>
      </c>
      <c r="H684" t="s">
        <v>61</v>
      </c>
      <c r="I684" t="s">
        <v>176</v>
      </c>
      <c r="J684" t="s">
        <v>44</v>
      </c>
      <c r="K684" t="s">
        <v>21</v>
      </c>
      <c r="L684" t="s">
        <v>22</v>
      </c>
      <c r="M684">
        <v>10</v>
      </c>
      <c r="N684">
        <v>35</v>
      </c>
      <c r="Q684" s="3">
        <v>1.14E-2</v>
      </c>
      <c r="R684" s="6">
        <v>3.1280000000000001</v>
      </c>
      <c r="S684">
        <f t="shared" si="45"/>
        <v>770.45928631241588</v>
      </c>
      <c r="T684">
        <f t="shared" si="43"/>
        <v>7704.5928631241586</v>
      </c>
    </row>
    <row r="685" spans="1:20" x14ac:dyDescent="0.2">
      <c r="A685">
        <v>2007</v>
      </c>
      <c r="B685">
        <v>38</v>
      </c>
      <c r="D685" t="s">
        <v>184</v>
      </c>
      <c r="E685" s="1">
        <v>0.4375</v>
      </c>
      <c r="F685">
        <v>8</v>
      </c>
      <c r="G685" t="s">
        <v>125</v>
      </c>
      <c r="H685" t="s">
        <v>61</v>
      </c>
      <c r="I685" t="s">
        <v>176</v>
      </c>
      <c r="J685" t="s">
        <v>13</v>
      </c>
      <c r="K685" t="s">
        <v>51</v>
      </c>
      <c r="L685" t="s">
        <v>57</v>
      </c>
      <c r="M685">
        <v>1</v>
      </c>
      <c r="N685">
        <v>35</v>
      </c>
      <c r="O685" t="s">
        <v>53</v>
      </c>
      <c r="Q685" s="3">
        <v>1.6199999999999999E-2</v>
      </c>
      <c r="R685" s="3">
        <v>3.0251999999999999</v>
      </c>
      <c r="S685">
        <f t="shared" si="45"/>
        <v>759.67819720000477</v>
      </c>
      <c r="T685">
        <f t="shared" si="43"/>
        <v>759.67819720000477</v>
      </c>
    </row>
    <row r="686" spans="1:20" x14ac:dyDescent="0.2">
      <c r="A686">
        <v>2007</v>
      </c>
      <c r="B686">
        <v>38</v>
      </c>
      <c r="D686" t="s">
        <v>184</v>
      </c>
      <c r="E686" s="1">
        <v>0.4375</v>
      </c>
      <c r="F686">
        <v>8</v>
      </c>
      <c r="G686" t="s">
        <v>125</v>
      </c>
      <c r="H686" t="s">
        <v>61</v>
      </c>
      <c r="I686" t="s">
        <v>176</v>
      </c>
      <c r="J686" t="s">
        <v>13</v>
      </c>
      <c r="K686" t="s">
        <v>47</v>
      </c>
      <c r="L686" t="s">
        <v>48</v>
      </c>
      <c r="M686">
        <v>13</v>
      </c>
      <c r="N686">
        <v>35</v>
      </c>
      <c r="P686">
        <f>N686/1.09917</f>
        <v>31.842208211650611</v>
      </c>
      <c r="Q686" s="2">
        <v>1.7399999999999999E-2</v>
      </c>
      <c r="R686" s="5">
        <v>3.08</v>
      </c>
      <c r="S686">
        <f>Q686*(P686^R686)</f>
        <v>740.96728909580781</v>
      </c>
      <c r="T686">
        <f t="shared" si="43"/>
        <v>9632.5747582455024</v>
      </c>
    </row>
    <row r="687" spans="1:20" x14ac:dyDescent="0.2">
      <c r="A687">
        <v>2007</v>
      </c>
      <c r="B687">
        <v>38</v>
      </c>
      <c r="D687" t="s">
        <v>184</v>
      </c>
      <c r="E687" s="1">
        <v>0.4375</v>
      </c>
      <c r="F687">
        <v>8</v>
      </c>
      <c r="G687" t="s">
        <v>125</v>
      </c>
      <c r="H687" t="s">
        <v>61</v>
      </c>
      <c r="I687" t="s">
        <v>176</v>
      </c>
      <c r="J687" t="s">
        <v>23</v>
      </c>
      <c r="K687" t="s">
        <v>31</v>
      </c>
      <c r="L687" t="s">
        <v>32</v>
      </c>
      <c r="M687">
        <v>2</v>
      </c>
      <c r="N687">
        <v>35</v>
      </c>
      <c r="Q687" s="3">
        <v>7.9000000000000008E-3</v>
      </c>
      <c r="R687" s="3">
        <v>3.0760000000000001</v>
      </c>
      <c r="S687">
        <f>Q687*(N687^R687)</f>
        <v>443.79294680201997</v>
      </c>
      <c r="T687">
        <f t="shared" si="43"/>
        <v>887.58589360403994</v>
      </c>
    </row>
    <row r="688" spans="1:20" x14ac:dyDescent="0.2">
      <c r="A688">
        <v>2007</v>
      </c>
      <c r="B688">
        <v>38</v>
      </c>
      <c r="D688" t="s">
        <v>184</v>
      </c>
      <c r="E688" s="1">
        <v>0.4375</v>
      </c>
      <c r="F688">
        <v>8</v>
      </c>
      <c r="G688" t="s">
        <v>125</v>
      </c>
      <c r="H688" t="s">
        <v>61</v>
      </c>
      <c r="I688" t="s">
        <v>176</v>
      </c>
      <c r="J688" t="s">
        <v>20</v>
      </c>
      <c r="K688" t="s">
        <v>68</v>
      </c>
      <c r="L688" t="s">
        <v>90</v>
      </c>
      <c r="M688">
        <v>1</v>
      </c>
      <c r="N688">
        <v>35</v>
      </c>
      <c r="P688">
        <f>N688*0.835</f>
        <v>29.224999999999998</v>
      </c>
      <c r="Q688">
        <v>1.7999999999999999E-2</v>
      </c>
      <c r="R688">
        <v>2.99</v>
      </c>
      <c r="S688">
        <f>Q688*(P688^R688)</f>
        <v>434.38870022796868</v>
      </c>
      <c r="T688">
        <f t="shared" si="43"/>
        <v>434.38870022796868</v>
      </c>
    </row>
    <row r="689" spans="1:20" x14ac:dyDescent="0.2">
      <c r="A689">
        <v>2007</v>
      </c>
      <c r="B689">
        <v>38</v>
      </c>
      <c r="D689" t="s">
        <v>184</v>
      </c>
      <c r="E689" s="1">
        <v>0.4375</v>
      </c>
      <c r="F689">
        <v>8</v>
      </c>
      <c r="G689" t="s">
        <v>125</v>
      </c>
      <c r="H689" t="s">
        <v>61</v>
      </c>
      <c r="I689" t="s">
        <v>176</v>
      </c>
      <c r="J689" t="s">
        <v>20</v>
      </c>
      <c r="K689" t="s">
        <v>68</v>
      </c>
      <c r="L689" t="s">
        <v>69</v>
      </c>
      <c r="M689">
        <v>3</v>
      </c>
      <c r="N689">
        <v>35</v>
      </c>
      <c r="P689">
        <f>N689*0.863</f>
        <v>30.204999999999998</v>
      </c>
      <c r="Q689">
        <v>2.5100000000000001E-2</v>
      </c>
      <c r="R689">
        <v>2.84</v>
      </c>
      <c r="S689">
        <f>Q689*(P689^R689)</f>
        <v>400.9568406262739</v>
      </c>
      <c r="T689">
        <f t="shared" si="43"/>
        <v>1202.8705218788218</v>
      </c>
    </row>
    <row r="690" spans="1:20" x14ac:dyDescent="0.2">
      <c r="A690">
        <v>2007</v>
      </c>
      <c r="B690">
        <v>38</v>
      </c>
      <c r="D690" t="s">
        <v>184</v>
      </c>
      <c r="E690" s="1">
        <v>0.4375</v>
      </c>
      <c r="F690">
        <v>8</v>
      </c>
      <c r="G690" t="s">
        <v>125</v>
      </c>
      <c r="H690" t="s">
        <v>61</v>
      </c>
      <c r="I690" t="s">
        <v>176</v>
      </c>
      <c r="J690" t="s">
        <v>13</v>
      </c>
      <c r="K690" t="s">
        <v>14</v>
      </c>
      <c r="L690" t="s">
        <v>42</v>
      </c>
      <c r="M690">
        <v>1</v>
      </c>
      <c r="N690">
        <v>25</v>
      </c>
      <c r="Q690">
        <v>4.2200000000000001E-2</v>
      </c>
      <c r="R690">
        <v>2.835</v>
      </c>
      <c r="S690">
        <f>Q690*(N690^R690)</f>
        <v>387.67908836882333</v>
      </c>
      <c r="T690">
        <f t="shared" si="43"/>
        <v>387.67908836882333</v>
      </c>
    </row>
    <row r="691" spans="1:20" x14ac:dyDescent="0.2">
      <c r="A691">
        <v>2007</v>
      </c>
      <c r="B691">
        <v>38</v>
      </c>
      <c r="D691" t="s">
        <v>184</v>
      </c>
      <c r="E691" s="1">
        <v>0.4375</v>
      </c>
      <c r="F691">
        <v>8</v>
      </c>
      <c r="G691" t="s">
        <v>125</v>
      </c>
      <c r="H691" t="s">
        <v>61</v>
      </c>
      <c r="I691" t="s">
        <v>176</v>
      </c>
      <c r="J691" t="s">
        <v>13</v>
      </c>
      <c r="K691" t="s">
        <v>14</v>
      </c>
      <c r="L691" t="s">
        <v>15</v>
      </c>
      <c r="M691">
        <v>3</v>
      </c>
      <c r="N691">
        <v>25</v>
      </c>
      <c r="Q691" s="3">
        <v>2.3599999999999999E-2</v>
      </c>
      <c r="R691" s="3">
        <v>2.9750000000000001</v>
      </c>
      <c r="S691">
        <f>Q691*(N691^R691)</f>
        <v>340.23855775527943</v>
      </c>
      <c r="T691">
        <f t="shared" si="43"/>
        <v>1020.7156732658383</v>
      </c>
    </row>
    <row r="692" spans="1:20" x14ac:dyDescent="0.2">
      <c r="A692">
        <v>2007</v>
      </c>
      <c r="B692">
        <v>38</v>
      </c>
      <c r="D692" t="s">
        <v>184</v>
      </c>
      <c r="E692" s="1">
        <v>0.4375</v>
      </c>
      <c r="F692">
        <v>8</v>
      </c>
      <c r="G692" t="s">
        <v>125</v>
      </c>
      <c r="H692" t="s">
        <v>61</v>
      </c>
      <c r="I692" t="s">
        <v>176</v>
      </c>
      <c r="J692" t="s">
        <v>16</v>
      </c>
      <c r="K692" t="s">
        <v>28</v>
      </c>
      <c r="L692" t="s">
        <v>29</v>
      </c>
      <c r="M692">
        <v>65</v>
      </c>
      <c r="N692">
        <v>25</v>
      </c>
      <c r="P692">
        <f>N692/1.14172</f>
        <v>21.89678730336685</v>
      </c>
      <c r="Q692">
        <v>5.7999999999999996E-3</v>
      </c>
      <c r="R692" s="4">
        <v>3.5539999999999998</v>
      </c>
      <c r="S692">
        <f>Q692*(P692^R692)</f>
        <v>336.62001464584171</v>
      </c>
      <c r="T692">
        <f t="shared" si="43"/>
        <v>21880.300951979712</v>
      </c>
    </row>
    <row r="693" spans="1:20" x14ac:dyDescent="0.2">
      <c r="A693">
        <v>2007</v>
      </c>
      <c r="B693">
        <v>38</v>
      </c>
      <c r="D693" t="s">
        <v>184</v>
      </c>
      <c r="E693" s="1">
        <v>0.4375</v>
      </c>
      <c r="F693">
        <v>8</v>
      </c>
      <c r="G693" t="s">
        <v>125</v>
      </c>
      <c r="H693" t="s">
        <v>61</v>
      </c>
      <c r="I693" t="s">
        <v>176</v>
      </c>
      <c r="J693" t="s">
        <v>23</v>
      </c>
      <c r="K693" t="s">
        <v>49</v>
      </c>
      <c r="L693" t="s">
        <v>50</v>
      </c>
      <c r="M693">
        <v>2</v>
      </c>
      <c r="N693">
        <v>25</v>
      </c>
      <c r="Q693" s="2">
        <v>5.6099999999999997E-2</v>
      </c>
      <c r="R693" s="5">
        <v>2.653</v>
      </c>
      <c r="S693">
        <f t="shared" ref="S693:S702" si="46">Q693*(N693^R693)</f>
        <v>286.87830370223014</v>
      </c>
      <c r="T693">
        <f t="shared" si="43"/>
        <v>573.75660740446028</v>
      </c>
    </row>
    <row r="694" spans="1:20" x14ac:dyDescent="0.2">
      <c r="A694">
        <v>2007</v>
      </c>
      <c r="B694">
        <v>38</v>
      </c>
      <c r="D694" t="s">
        <v>184</v>
      </c>
      <c r="E694" s="1">
        <v>0.4375</v>
      </c>
      <c r="F694">
        <v>8</v>
      </c>
      <c r="G694" t="s">
        <v>125</v>
      </c>
      <c r="H694" t="s">
        <v>61</v>
      </c>
      <c r="I694" t="s">
        <v>176</v>
      </c>
      <c r="J694" t="s">
        <v>44</v>
      </c>
      <c r="K694" t="s">
        <v>21</v>
      </c>
      <c r="L694" t="s">
        <v>22</v>
      </c>
      <c r="M694">
        <v>7</v>
      </c>
      <c r="N694">
        <v>25</v>
      </c>
      <c r="Q694" s="3">
        <v>1.14E-2</v>
      </c>
      <c r="R694" s="6">
        <v>3.1280000000000001</v>
      </c>
      <c r="S694">
        <f t="shared" si="46"/>
        <v>268.94359042953022</v>
      </c>
      <c r="T694">
        <f t="shared" si="43"/>
        <v>1882.6051330067116</v>
      </c>
    </row>
    <row r="695" spans="1:20" x14ac:dyDescent="0.2">
      <c r="A695">
        <v>2007</v>
      </c>
      <c r="B695">
        <v>38</v>
      </c>
      <c r="D695" t="s">
        <v>184</v>
      </c>
      <c r="E695" s="1">
        <v>0.4375</v>
      </c>
      <c r="F695">
        <v>8</v>
      </c>
      <c r="G695" t="s">
        <v>125</v>
      </c>
      <c r="H695" t="s">
        <v>61</v>
      </c>
      <c r="I695" t="s">
        <v>176</v>
      </c>
      <c r="J695" t="s">
        <v>16</v>
      </c>
      <c r="K695" t="s">
        <v>17</v>
      </c>
      <c r="L695" t="s">
        <v>18</v>
      </c>
      <c r="M695">
        <v>5</v>
      </c>
      <c r="N695">
        <v>7.5</v>
      </c>
      <c r="Q695" s="3">
        <v>2.46E-2</v>
      </c>
      <c r="R695" s="3">
        <v>2.85</v>
      </c>
      <c r="S695">
        <f t="shared" si="46"/>
        <v>7.671136449313793</v>
      </c>
      <c r="T695">
        <f t="shared" si="43"/>
        <v>38.355682246568968</v>
      </c>
    </row>
    <row r="696" spans="1:20" x14ac:dyDescent="0.2">
      <c r="A696">
        <v>2007</v>
      </c>
      <c r="B696">
        <v>38</v>
      </c>
      <c r="D696" t="s">
        <v>184</v>
      </c>
      <c r="E696" s="1">
        <v>0.4375</v>
      </c>
      <c r="F696">
        <v>8</v>
      </c>
      <c r="G696" t="s">
        <v>125</v>
      </c>
      <c r="H696" t="s">
        <v>61</v>
      </c>
      <c r="I696" t="s">
        <v>176</v>
      </c>
      <c r="J696" t="s">
        <v>13</v>
      </c>
      <c r="K696" t="s">
        <v>17</v>
      </c>
      <c r="L696" t="s">
        <v>19</v>
      </c>
      <c r="M696">
        <v>2</v>
      </c>
      <c r="N696">
        <v>7.5</v>
      </c>
      <c r="Q696" s="3">
        <v>1.9300000000000001E-2</v>
      </c>
      <c r="R696" s="3">
        <v>2.96</v>
      </c>
      <c r="S696">
        <f t="shared" si="46"/>
        <v>7.5117071566069322</v>
      </c>
      <c r="T696">
        <f t="shared" si="43"/>
        <v>15.023414313213864</v>
      </c>
    </row>
    <row r="697" spans="1:20" x14ac:dyDescent="0.2">
      <c r="A697">
        <v>2007</v>
      </c>
      <c r="B697">
        <v>38</v>
      </c>
      <c r="D697" t="s">
        <v>184</v>
      </c>
      <c r="E697" s="1">
        <v>0.4375</v>
      </c>
      <c r="F697">
        <v>8</v>
      </c>
      <c r="G697" t="s">
        <v>125</v>
      </c>
      <c r="H697" t="s">
        <v>61</v>
      </c>
      <c r="I697" t="s">
        <v>176</v>
      </c>
      <c r="J697" t="s">
        <v>23</v>
      </c>
      <c r="K697" t="s">
        <v>118</v>
      </c>
      <c r="L697" t="s">
        <v>30</v>
      </c>
      <c r="M697">
        <v>3</v>
      </c>
      <c r="N697">
        <v>7.5</v>
      </c>
      <c r="Q697" s="2">
        <v>9.2800000000000001E-3</v>
      </c>
      <c r="R697" s="5">
        <v>3.07</v>
      </c>
      <c r="S697">
        <f t="shared" si="46"/>
        <v>4.5080222907771104</v>
      </c>
      <c r="T697">
        <f t="shared" si="43"/>
        <v>13.524066872331332</v>
      </c>
    </row>
    <row r="698" spans="1:20" x14ac:dyDescent="0.2">
      <c r="A698">
        <v>2007</v>
      </c>
      <c r="B698">
        <v>38</v>
      </c>
      <c r="D698" t="s">
        <v>184</v>
      </c>
      <c r="E698" s="1">
        <v>0.4375</v>
      </c>
      <c r="F698">
        <v>8</v>
      </c>
      <c r="G698" t="s">
        <v>125</v>
      </c>
      <c r="H698" t="s">
        <v>61</v>
      </c>
      <c r="I698" t="s">
        <v>176</v>
      </c>
      <c r="J698" t="s">
        <v>13</v>
      </c>
      <c r="K698" t="s">
        <v>17</v>
      </c>
      <c r="L698" t="s">
        <v>19</v>
      </c>
      <c r="M698">
        <v>2</v>
      </c>
      <c r="N698">
        <v>2.5</v>
      </c>
      <c r="Q698" s="3">
        <v>1.9300000000000001E-2</v>
      </c>
      <c r="R698" s="3">
        <v>2.96</v>
      </c>
      <c r="S698">
        <f t="shared" si="46"/>
        <v>0.29070984172599634</v>
      </c>
      <c r="T698">
        <f t="shared" si="43"/>
        <v>0.58141968345199269</v>
      </c>
    </row>
    <row r="699" spans="1:20" x14ac:dyDescent="0.2">
      <c r="A699">
        <v>2007</v>
      </c>
      <c r="B699">
        <v>38</v>
      </c>
      <c r="D699" t="s">
        <v>184</v>
      </c>
      <c r="E699" s="1">
        <v>0.4375</v>
      </c>
      <c r="F699">
        <v>8</v>
      </c>
      <c r="G699" t="s">
        <v>125</v>
      </c>
      <c r="H699" t="s">
        <v>61</v>
      </c>
      <c r="I699" t="s">
        <v>176</v>
      </c>
      <c r="J699" t="s">
        <v>13</v>
      </c>
      <c r="K699" t="s">
        <v>194</v>
      </c>
      <c r="L699" t="s">
        <v>35</v>
      </c>
      <c r="M699">
        <v>15</v>
      </c>
      <c r="N699">
        <v>2.5</v>
      </c>
      <c r="Q699">
        <v>3.2399999999999998E-2</v>
      </c>
      <c r="R699">
        <v>2.379</v>
      </c>
      <c r="S699">
        <f t="shared" si="46"/>
        <v>0.2865789524483992</v>
      </c>
      <c r="T699">
        <f t="shared" si="43"/>
        <v>4.2986842867259885</v>
      </c>
    </row>
    <row r="700" spans="1:20" x14ac:dyDescent="0.2">
      <c r="A700">
        <v>2007</v>
      </c>
      <c r="B700">
        <v>38</v>
      </c>
      <c r="D700" t="s">
        <v>184</v>
      </c>
      <c r="E700" s="1">
        <v>0.4375</v>
      </c>
      <c r="F700">
        <v>8</v>
      </c>
      <c r="G700" t="s">
        <v>125</v>
      </c>
      <c r="H700" t="s">
        <v>61</v>
      </c>
      <c r="I700" t="s">
        <v>176</v>
      </c>
      <c r="J700" t="s">
        <v>23</v>
      </c>
      <c r="K700" t="s">
        <v>33</v>
      </c>
      <c r="L700" t="s">
        <v>34</v>
      </c>
      <c r="M700">
        <v>18</v>
      </c>
      <c r="N700">
        <v>2.5</v>
      </c>
      <c r="Q700">
        <v>8.8999999999999999E-3</v>
      </c>
      <c r="R700">
        <v>3</v>
      </c>
      <c r="S700">
        <f t="shared" si="46"/>
        <v>0.13906250000000001</v>
      </c>
      <c r="T700">
        <f t="shared" si="43"/>
        <v>2.5031250000000003</v>
      </c>
    </row>
    <row r="701" spans="1:20" x14ac:dyDescent="0.2">
      <c r="A701">
        <v>2007</v>
      </c>
      <c r="B701">
        <v>39</v>
      </c>
      <c r="D701" t="s">
        <v>184</v>
      </c>
      <c r="E701" s="1">
        <v>0.4375</v>
      </c>
      <c r="F701">
        <v>8</v>
      </c>
      <c r="G701" t="s">
        <v>125</v>
      </c>
      <c r="H701" t="s">
        <v>61</v>
      </c>
      <c r="I701" t="s">
        <v>176</v>
      </c>
      <c r="J701" t="s">
        <v>23</v>
      </c>
      <c r="K701" t="s">
        <v>28</v>
      </c>
      <c r="L701" t="s">
        <v>56</v>
      </c>
      <c r="M701">
        <v>1</v>
      </c>
      <c r="N701">
        <v>35</v>
      </c>
      <c r="Q701">
        <v>2.1700000000000001E-2</v>
      </c>
      <c r="R701">
        <v>3</v>
      </c>
      <c r="S701">
        <f t="shared" si="46"/>
        <v>930.38750000000005</v>
      </c>
      <c r="T701">
        <f t="shared" si="43"/>
        <v>930.38750000000005</v>
      </c>
    </row>
    <row r="702" spans="1:20" x14ac:dyDescent="0.2">
      <c r="A702">
        <v>2007</v>
      </c>
      <c r="B702">
        <v>39</v>
      </c>
      <c r="D702" t="s">
        <v>184</v>
      </c>
      <c r="E702" s="1">
        <v>0.4375</v>
      </c>
      <c r="F702">
        <v>8</v>
      </c>
      <c r="G702" t="s">
        <v>125</v>
      </c>
      <c r="H702" t="s">
        <v>61</v>
      </c>
      <c r="I702" t="s">
        <v>176</v>
      </c>
      <c r="J702" t="s">
        <v>44</v>
      </c>
      <c r="K702" t="s">
        <v>21</v>
      </c>
      <c r="L702" t="s">
        <v>22</v>
      </c>
      <c r="M702">
        <v>6</v>
      </c>
      <c r="N702">
        <v>35</v>
      </c>
      <c r="Q702">
        <v>1.14E-2</v>
      </c>
      <c r="R702">
        <v>3.1280000000000001</v>
      </c>
      <c r="S702">
        <f t="shared" si="46"/>
        <v>770.45928631241588</v>
      </c>
      <c r="T702">
        <f t="shared" si="43"/>
        <v>4622.7557178744955</v>
      </c>
    </row>
    <row r="703" spans="1:20" x14ac:dyDescent="0.2">
      <c r="A703">
        <v>2007</v>
      </c>
      <c r="B703">
        <v>39</v>
      </c>
      <c r="D703" t="s">
        <v>184</v>
      </c>
      <c r="E703" s="1">
        <v>0.4375</v>
      </c>
      <c r="F703">
        <v>8</v>
      </c>
      <c r="G703" t="s">
        <v>125</v>
      </c>
      <c r="H703" t="s">
        <v>61</v>
      </c>
      <c r="I703" t="s">
        <v>176</v>
      </c>
      <c r="J703" t="s">
        <v>13</v>
      </c>
      <c r="K703" t="s">
        <v>47</v>
      </c>
      <c r="L703" t="s">
        <v>48</v>
      </c>
      <c r="M703">
        <v>2</v>
      </c>
      <c r="N703">
        <v>35</v>
      </c>
      <c r="P703">
        <f>N703/1.09917</f>
        <v>31.842208211650611</v>
      </c>
      <c r="Q703">
        <v>1.7399999999999999E-2</v>
      </c>
      <c r="R703">
        <v>3.08</v>
      </c>
      <c r="S703">
        <f>Q703*(P703^R703)</f>
        <v>740.96728909580781</v>
      </c>
      <c r="T703">
        <f t="shared" si="43"/>
        <v>1481.9345781916156</v>
      </c>
    </row>
    <row r="704" spans="1:20" x14ac:dyDescent="0.2">
      <c r="A704">
        <v>2007</v>
      </c>
      <c r="B704">
        <v>39</v>
      </c>
      <c r="D704" t="s">
        <v>184</v>
      </c>
      <c r="E704" s="1">
        <v>0.4375</v>
      </c>
      <c r="F704">
        <v>8</v>
      </c>
      <c r="G704" t="s">
        <v>125</v>
      </c>
      <c r="H704" t="s">
        <v>61</v>
      </c>
      <c r="I704" t="s">
        <v>176</v>
      </c>
      <c r="J704" t="s">
        <v>44</v>
      </c>
      <c r="K704" t="s">
        <v>21</v>
      </c>
      <c r="L704" t="s">
        <v>67</v>
      </c>
      <c r="M704">
        <v>1</v>
      </c>
      <c r="N704">
        <v>35</v>
      </c>
      <c r="Q704">
        <v>1.5299999999999999E-2</v>
      </c>
      <c r="R704">
        <v>3</v>
      </c>
      <c r="S704">
        <f>Q704*(N704^R704)</f>
        <v>655.98749999999995</v>
      </c>
      <c r="T704">
        <f t="shared" si="43"/>
        <v>655.98749999999995</v>
      </c>
    </row>
    <row r="705" spans="1:21" x14ac:dyDescent="0.2">
      <c r="A705">
        <v>2007</v>
      </c>
      <c r="B705">
        <v>39</v>
      </c>
      <c r="D705" t="s">
        <v>184</v>
      </c>
      <c r="E705" s="1">
        <v>0.4375</v>
      </c>
      <c r="F705">
        <v>8</v>
      </c>
      <c r="G705" t="s">
        <v>125</v>
      </c>
      <c r="H705" t="s">
        <v>61</v>
      </c>
      <c r="I705" t="s">
        <v>176</v>
      </c>
      <c r="J705" t="s">
        <v>23</v>
      </c>
      <c r="K705" t="s">
        <v>31</v>
      </c>
      <c r="L705" t="s">
        <v>32</v>
      </c>
      <c r="M705">
        <v>12</v>
      </c>
      <c r="N705">
        <v>35</v>
      </c>
      <c r="Q705">
        <v>7.9000000000000008E-3</v>
      </c>
      <c r="R705">
        <v>3.0760000000000001</v>
      </c>
      <c r="S705">
        <f>Q705*(N705^R705)</f>
        <v>443.79294680201997</v>
      </c>
      <c r="T705">
        <f t="shared" si="43"/>
        <v>5325.5153616242396</v>
      </c>
    </row>
    <row r="706" spans="1:21" x14ac:dyDescent="0.2">
      <c r="A706">
        <v>2007</v>
      </c>
      <c r="B706">
        <v>39</v>
      </c>
      <c r="D706" t="s">
        <v>184</v>
      </c>
      <c r="E706" s="1">
        <v>0.4375</v>
      </c>
      <c r="F706">
        <v>8</v>
      </c>
      <c r="G706" t="s">
        <v>125</v>
      </c>
      <c r="H706" t="s">
        <v>61</v>
      </c>
      <c r="I706" t="s">
        <v>176</v>
      </c>
      <c r="J706" t="s">
        <v>13</v>
      </c>
      <c r="K706" t="s">
        <v>14</v>
      </c>
      <c r="L706" t="s">
        <v>15</v>
      </c>
      <c r="M706">
        <v>1</v>
      </c>
      <c r="N706">
        <v>25</v>
      </c>
      <c r="Q706">
        <v>2.3599999999999999E-2</v>
      </c>
      <c r="R706">
        <v>2.9750000000000001</v>
      </c>
      <c r="S706">
        <f>Q706*(N706^R706)</f>
        <v>340.23855775527943</v>
      </c>
      <c r="T706">
        <f t="shared" ref="T706:T769" si="47">M706*S706</f>
        <v>340.23855775527943</v>
      </c>
    </row>
    <row r="707" spans="1:21" x14ac:dyDescent="0.2">
      <c r="A707">
        <v>2007</v>
      </c>
      <c r="B707">
        <v>39</v>
      </c>
      <c r="D707" t="s">
        <v>184</v>
      </c>
      <c r="E707" s="1">
        <v>0.4375</v>
      </c>
      <c r="F707">
        <v>8</v>
      </c>
      <c r="G707" t="s">
        <v>125</v>
      </c>
      <c r="H707" t="s">
        <v>61</v>
      </c>
      <c r="I707" t="s">
        <v>176</v>
      </c>
      <c r="J707" t="s">
        <v>16</v>
      </c>
      <c r="K707" t="s">
        <v>28</v>
      </c>
      <c r="L707" t="s">
        <v>29</v>
      </c>
      <c r="M707">
        <v>12</v>
      </c>
      <c r="N707">
        <v>25</v>
      </c>
      <c r="P707">
        <f>N707/1.14172</f>
        <v>21.89678730336685</v>
      </c>
      <c r="Q707">
        <v>5.7999999999999996E-3</v>
      </c>
      <c r="R707">
        <v>3.5539999999999998</v>
      </c>
      <c r="S707">
        <f>Q707*(P707^R707)</f>
        <v>336.62001464584171</v>
      </c>
      <c r="T707">
        <f t="shared" si="47"/>
        <v>4039.4401757501005</v>
      </c>
    </row>
    <row r="708" spans="1:21" x14ac:dyDescent="0.2">
      <c r="A708">
        <v>2007</v>
      </c>
      <c r="B708">
        <v>39</v>
      </c>
      <c r="D708" t="s">
        <v>184</v>
      </c>
      <c r="E708" s="1">
        <v>0.4375</v>
      </c>
      <c r="F708">
        <v>8</v>
      </c>
      <c r="G708" t="s">
        <v>125</v>
      </c>
      <c r="H708" t="s">
        <v>61</v>
      </c>
      <c r="I708" t="s">
        <v>176</v>
      </c>
      <c r="J708" t="s">
        <v>44</v>
      </c>
      <c r="K708" t="s">
        <v>21</v>
      </c>
      <c r="L708" t="s">
        <v>22</v>
      </c>
      <c r="M708">
        <v>1</v>
      </c>
      <c r="N708">
        <v>25</v>
      </c>
      <c r="Q708">
        <v>1.14E-2</v>
      </c>
      <c r="R708">
        <v>3.1280000000000001</v>
      </c>
      <c r="S708">
        <f t="shared" ref="S708:S725" si="48">Q708*(N708^R708)</f>
        <v>268.94359042953022</v>
      </c>
      <c r="T708">
        <f t="shared" si="47"/>
        <v>268.94359042953022</v>
      </c>
    </row>
    <row r="709" spans="1:21" x14ac:dyDescent="0.2">
      <c r="A709">
        <v>2007</v>
      </c>
      <c r="B709">
        <v>39</v>
      </c>
      <c r="D709" t="s">
        <v>184</v>
      </c>
      <c r="E709" s="1">
        <v>0.4375</v>
      </c>
      <c r="F709">
        <v>8</v>
      </c>
      <c r="G709" t="s">
        <v>125</v>
      </c>
      <c r="H709" t="s">
        <v>61</v>
      </c>
      <c r="I709" t="s">
        <v>176</v>
      </c>
      <c r="J709" t="s">
        <v>23</v>
      </c>
      <c r="K709" t="s">
        <v>118</v>
      </c>
      <c r="L709" t="s">
        <v>37</v>
      </c>
      <c r="M709">
        <v>1</v>
      </c>
      <c r="N709">
        <v>25</v>
      </c>
      <c r="Q709">
        <v>1.26E-2</v>
      </c>
      <c r="R709">
        <v>3.0672999999999999</v>
      </c>
      <c r="S709">
        <f t="shared" si="48"/>
        <v>244.49609871054292</v>
      </c>
      <c r="T709">
        <f t="shared" si="47"/>
        <v>244.49609871054292</v>
      </c>
    </row>
    <row r="710" spans="1:21" x14ac:dyDescent="0.2">
      <c r="A710">
        <v>2007</v>
      </c>
      <c r="B710">
        <v>39</v>
      </c>
      <c r="D710" t="s">
        <v>184</v>
      </c>
      <c r="E710" s="1">
        <v>0.4375</v>
      </c>
      <c r="F710">
        <v>8</v>
      </c>
      <c r="G710" t="s">
        <v>125</v>
      </c>
      <c r="H710" t="s">
        <v>61</v>
      </c>
      <c r="I710" t="s">
        <v>176</v>
      </c>
      <c r="J710" t="s">
        <v>44</v>
      </c>
      <c r="K710" t="s">
        <v>74</v>
      </c>
      <c r="L710" t="s">
        <v>84</v>
      </c>
      <c r="M710">
        <v>1</v>
      </c>
      <c r="N710">
        <v>35</v>
      </c>
      <c r="Q710">
        <v>1.0999999999999999E-2</v>
      </c>
      <c r="R710">
        <v>2.5739999999999998</v>
      </c>
      <c r="S710">
        <f t="shared" si="48"/>
        <v>103.71076346276588</v>
      </c>
      <c r="T710">
        <f t="shared" si="47"/>
        <v>103.71076346276588</v>
      </c>
      <c r="U710" t="s">
        <v>210</v>
      </c>
    </row>
    <row r="711" spans="1:21" x14ac:dyDescent="0.2">
      <c r="A711">
        <v>2007</v>
      </c>
      <c r="B711">
        <v>39</v>
      </c>
      <c r="D711" t="s">
        <v>184</v>
      </c>
      <c r="E711" s="1">
        <v>0.4375</v>
      </c>
      <c r="F711">
        <v>8</v>
      </c>
      <c r="G711" t="s">
        <v>125</v>
      </c>
      <c r="H711" t="s">
        <v>61</v>
      </c>
      <c r="I711" t="s">
        <v>176</v>
      </c>
      <c r="J711" t="s">
        <v>16</v>
      </c>
      <c r="K711" t="s">
        <v>17</v>
      </c>
      <c r="L711" t="s">
        <v>18</v>
      </c>
      <c r="M711">
        <v>4</v>
      </c>
      <c r="N711">
        <v>7.5</v>
      </c>
      <c r="Q711">
        <v>2.46E-2</v>
      </c>
      <c r="R711">
        <v>2.85</v>
      </c>
      <c r="S711">
        <f t="shared" si="48"/>
        <v>7.671136449313793</v>
      </c>
      <c r="T711">
        <f t="shared" si="47"/>
        <v>30.684545797255172</v>
      </c>
    </row>
    <row r="712" spans="1:21" x14ac:dyDescent="0.2">
      <c r="A712">
        <v>2007</v>
      </c>
      <c r="B712">
        <v>39</v>
      </c>
      <c r="D712" t="s">
        <v>184</v>
      </c>
      <c r="E712" s="1">
        <v>0.4375</v>
      </c>
      <c r="F712">
        <v>8</v>
      </c>
      <c r="G712" t="s">
        <v>125</v>
      </c>
      <c r="H712" t="s">
        <v>61</v>
      </c>
      <c r="I712" t="s">
        <v>176</v>
      </c>
      <c r="J712" t="s">
        <v>26</v>
      </c>
      <c r="K712" t="s">
        <v>118</v>
      </c>
      <c r="L712" t="s">
        <v>27</v>
      </c>
      <c r="M712">
        <v>4</v>
      </c>
      <c r="N712">
        <v>7.5</v>
      </c>
      <c r="Q712">
        <v>1.5900000000000001E-2</v>
      </c>
      <c r="R712">
        <v>2.9718</v>
      </c>
      <c r="S712">
        <f t="shared" si="48"/>
        <v>6.3372988368370082</v>
      </c>
      <c r="T712">
        <f t="shared" si="47"/>
        <v>25.349195347348033</v>
      </c>
    </row>
    <row r="713" spans="1:21" x14ac:dyDescent="0.2">
      <c r="A713">
        <v>2007</v>
      </c>
      <c r="B713">
        <v>39</v>
      </c>
      <c r="D713" t="s">
        <v>184</v>
      </c>
      <c r="E713" s="1">
        <v>0.4375</v>
      </c>
      <c r="F713">
        <v>8</v>
      </c>
      <c r="G713" t="s">
        <v>125</v>
      </c>
      <c r="H713" t="s">
        <v>61</v>
      </c>
      <c r="I713" t="s">
        <v>176</v>
      </c>
      <c r="J713" t="s">
        <v>23</v>
      </c>
      <c r="K713" t="s">
        <v>118</v>
      </c>
      <c r="L713" t="s">
        <v>30</v>
      </c>
      <c r="M713">
        <v>1</v>
      </c>
      <c r="N713">
        <v>7.5</v>
      </c>
      <c r="Q713">
        <v>9.2800000000000001E-3</v>
      </c>
      <c r="R713">
        <v>3.07</v>
      </c>
      <c r="S713">
        <f t="shared" si="48"/>
        <v>4.5080222907771104</v>
      </c>
      <c r="T713">
        <f t="shared" si="47"/>
        <v>4.5080222907771104</v>
      </c>
    </row>
    <row r="714" spans="1:21" x14ac:dyDescent="0.2">
      <c r="A714">
        <v>2007</v>
      </c>
      <c r="B714">
        <v>39</v>
      </c>
      <c r="D714" t="s">
        <v>184</v>
      </c>
      <c r="E714" s="1">
        <v>0.4375</v>
      </c>
      <c r="F714">
        <v>8</v>
      </c>
      <c r="G714" t="s">
        <v>125</v>
      </c>
      <c r="H714" t="s">
        <v>61</v>
      </c>
      <c r="I714" t="s">
        <v>176</v>
      </c>
      <c r="J714" t="s">
        <v>26</v>
      </c>
      <c r="K714" t="s">
        <v>17</v>
      </c>
      <c r="L714" t="s">
        <v>121</v>
      </c>
      <c r="M714">
        <v>13</v>
      </c>
      <c r="N714">
        <v>2.5</v>
      </c>
      <c r="Q714">
        <v>2.0199999999999999E-2</v>
      </c>
      <c r="R714">
        <v>2.9594999999999998</v>
      </c>
      <c r="S714">
        <f t="shared" si="48"/>
        <v>0.30412689296657719</v>
      </c>
      <c r="T714">
        <f t="shared" si="47"/>
        <v>3.9536496085655033</v>
      </c>
    </row>
    <row r="715" spans="1:21" x14ac:dyDescent="0.2">
      <c r="A715">
        <v>2007</v>
      </c>
      <c r="B715">
        <v>39</v>
      </c>
      <c r="D715" t="s">
        <v>184</v>
      </c>
      <c r="E715" s="1">
        <v>0.4375</v>
      </c>
      <c r="F715">
        <v>8</v>
      </c>
      <c r="G715" t="s">
        <v>125</v>
      </c>
      <c r="H715" t="s">
        <v>61</v>
      </c>
      <c r="I715" t="s">
        <v>176</v>
      </c>
      <c r="J715" t="s">
        <v>13</v>
      </c>
      <c r="K715" t="s">
        <v>17</v>
      </c>
      <c r="L715" t="s">
        <v>19</v>
      </c>
      <c r="M715">
        <v>4</v>
      </c>
      <c r="N715">
        <v>2.5</v>
      </c>
      <c r="Q715">
        <v>1.9300000000000001E-2</v>
      </c>
      <c r="R715">
        <v>2.96</v>
      </c>
      <c r="S715">
        <f t="shared" si="48"/>
        <v>0.29070984172599634</v>
      </c>
      <c r="T715">
        <f t="shared" si="47"/>
        <v>1.1628393669039854</v>
      </c>
    </row>
    <row r="716" spans="1:21" x14ac:dyDescent="0.2">
      <c r="A716">
        <v>2007</v>
      </c>
      <c r="B716">
        <v>39</v>
      </c>
      <c r="D716" t="s">
        <v>184</v>
      </c>
      <c r="E716" s="1">
        <v>0.4375</v>
      </c>
      <c r="F716">
        <v>8</v>
      </c>
      <c r="G716" t="s">
        <v>125</v>
      </c>
      <c r="H716" t="s">
        <v>61</v>
      </c>
      <c r="I716" t="s">
        <v>176</v>
      </c>
      <c r="J716" t="s">
        <v>13</v>
      </c>
      <c r="K716" t="s">
        <v>194</v>
      </c>
      <c r="L716" t="s">
        <v>35</v>
      </c>
      <c r="M716">
        <v>4</v>
      </c>
      <c r="N716">
        <v>2.5</v>
      </c>
      <c r="Q716">
        <v>3.2399999999999998E-2</v>
      </c>
      <c r="R716">
        <v>2.379</v>
      </c>
      <c r="S716">
        <f t="shared" si="48"/>
        <v>0.2865789524483992</v>
      </c>
      <c r="T716">
        <f t="shared" si="47"/>
        <v>1.1463158097935968</v>
      </c>
    </row>
    <row r="717" spans="1:21" x14ac:dyDescent="0.2">
      <c r="A717">
        <v>2007</v>
      </c>
      <c r="B717">
        <v>39</v>
      </c>
      <c r="D717" t="s">
        <v>184</v>
      </c>
      <c r="E717" s="1">
        <v>0.4375</v>
      </c>
      <c r="F717">
        <v>8</v>
      </c>
      <c r="G717" t="s">
        <v>125</v>
      </c>
      <c r="H717" t="s">
        <v>61</v>
      </c>
      <c r="I717" t="s">
        <v>176</v>
      </c>
      <c r="J717" t="s">
        <v>26</v>
      </c>
      <c r="K717" t="s">
        <v>118</v>
      </c>
      <c r="L717" t="s">
        <v>27</v>
      </c>
      <c r="M717">
        <v>16</v>
      </c>
      <c r="N717">
        <v>2.5</v>
      </c>
      <c r="Q717">
        <v>1.5900000000000001E-2</v>
      </c>
      <c r="R717">
        <v>2.9718</v>
      </c>
      <c r="S717">
        <f t="shared" si="48"/>
        <v>0.24210025233267859</v>
      </c>
      <c r="T717">
        <f t="shared" si="47"/>
        <v>3.8736040373228575</v>
      </c>
    </row>
    <row r="718" spans="1:21" x14ac:dyDescent="0.2">
      <c r="A718">
        <v>2007</v>
      </c>
      <c r="B718">
        <v>39</v>
      </c>
      <c r="D718" t="s">
        <v>184</v>
      </c>
      <c r="E718" s="1">
        <v>0.4375</v>
      </c>
      <c r="F718">
        <v>8</v>
      </c>
      <c r="G718" t="s">
        <v>125</v>
      </c>
      <c r="H718" t="s">
        <v>61</v>
      </c>
      <c r="I718" t="s">
        <v>176</v>
      </c>
      <c r="J718" t="s">
        <v>23</v>
      </c>
      <c r="K718" t="s">
        <v>118</v>
      </c>
      <c r="L718" t="s">
        <v>30</v>
      </c>
      <c r="M718">
        <v>4</v>
      </c>
      <c r="N718">
        <v>2.5</v>
      </c>
      <c r="Q718">
        <v>9.2800000000000001E-3</v>
      </c>
      <c r="R718">
        <v>3.07</v>
      </c>
      <c r="S718">
        <f t="shared" si="48"/>
        <v>0.15460509531322333</v>
      </c>
      <c r="T718">
        <f t="shared" si="47"/>
        <v>0.61842038125289334</v>
      </c>
    </row>
    <row r="719" spans="1:21" x14ac:dyDescent="0.2">
      <c r="A719">
        <v>2007</v>
      </c>
      <c r="B719">
        <v>39</v>
      </c>
      <c r="D719" t="s">
        <v>184</v>
      </c>
      <c r="E719" s="1">
        <v>0.4375</v>
      </c>
      <c r="F719">
        <v>8</v>
      </c>
      <c r="G719" t="s">
        <v>125</v>
      </c>
      <c r="H719" t="s">
        <v>61</v>
      </c>
      <c r="I719" t="s">
        <v>176</v>
      </c>
      <c r="J719" t="s">
        <v>23</v>
      </c>
      <c r="K719" t="s">
        <v>33</v>
      </c>
      <c r="L719" t="s">
        <v>34</v>
      </c>
      <c r="M719">
        <v>12</v>
      </c>
      <c r="N719">
        <v>2.5</v>
      </c>
      <c r="Q719">
        <v>8.8999999999999999E-3</v>
      </c>
      <c r="R719">
        <v>3</v>
      </c>
      <c r="S719">
        <f t="shared" si="48"/>
        <v>0.13906250000000001</v>
      </c>
      <c r="T719">
        <f t="shared" si="47"/>
        <v>1.6687500000000002</v>
      </c>
    </row>
    <row r="720" spans="1:21" x14ac:dyDescent="0.2">
      <c r="A720">
        <v>2007</v>
      </c>
      <c r="B720">
        <v>40</v>
      </c>
      <c r="D720" t="s">
        <v>184</v>
      </c>
      <c r="E720" s="1">
        <v>0.4375</v>
      </c>
      <c r="F720">
        <v>8</v>
      </c>
      <c r="G720" t="s">
        <v>125</v>
      </c>
      <c r="H720" t="s">
        <v>36</v>
      </c>
      <c r="I720" t="s">
        <v>176</v>
      </c>
      <c r="J720" t="s">
        <v>23</v>
      </c>
      <c r="K720" t="s">
        <v>91</v>
      </c>
      <c r="L720" t="s">
        <v>92</v>
      </c>
      <c r="M720">
        <v>1</v>
      </c>
      <c r="N720">
        <v>25</v>
      </c>
      <c r="Q720">
        <v>0.53300000000000003</v>
      </c>
      <c r="R720">
        <v>2.2759999999999998</v>
      </c>
      <c r="S720">
        <f t="shared" si="48"/>
        <v>809.91355729585462</v>
      </c>
      <c r="T720">
        <f t="shared" si="47"/>
        <v>809.91355729585462</v>
      </c>
    </row>
    <row r="721" spans="1:21" x14ac:dyDescent="0.2">
      <c r="A721">
        <v>2007</v>
      </c>
      <c r="B721">
        <v>40</v>
      </c>
      <c r="D721" t="s">
        <v>184</v>
      </c>
      <c r="E721" s="1">
        <v>0.4375</v>
      </c>
      <c r="F721">
        <v>8</v>
      </c>
      <c r="G721" t="s">
        <v>125</v>
      </c>
      <c r="H721" t="s">
        <v>36</v>
      </c>
      <c r="I721" t="s">
        <v>176</v>
      </c>
      <c r="J721" t="s">
        <v>44</v>
      </c>
      <c r="K721" t="s">
        <v>21</v>
      </c>
      <c r="L721" t="s">
        <v>22</v>
      </c>
      <c r="M721">
        <v>11</v>
      </c>
      <c r="N721">
        <v>35</v>
      </c>
      <c r="Q721">
        <v>1.14E-2</v>
      </c>
      <c r="R721">
        <v>3.1280000000000001</v>
      </c>
      <c r="S721">
        <f t="shared" si="48"/>
        <v>770.45928631241588</v>
      </c>
      <c r="T721">
        <f t="shared" si="47"/>
        <v>8475.0521494365748</v>
      </c>
    </row>
    <row r="722" spans="1:21" x14ac:dyDescent="0.2">
      <c r="A722">
        <v>2007</v>
      </c>
      <c r="B722">
        <v>40</v>
      </c>
      <c r="D722" t="s">
        <v>184</v>
      </c>
      <c r="E722" s="1">
        <v>0.4375</v>
      </c>
      <c r="F722">
        <v>8</v>
      </c>
      <c r="G722" t="s">
        <v>125</v>
      </c>
      <c r="H722" t="s">
        <v>36</v>
      </c>
      <c r="I722" t="s">
        <v>176</v>
      </c>
      <c r="J722" t="s">
        <v>44</v>
      </c>
      <c r="K722" t="s">
        <v>21</v>
      </c>
      <c r="L722" t="s">
        <v>67</v>
      </c>
      <c r="M722">
        <v>1</v>
      </c>
      <c r="N722">
        <v>35</v>
      </c>
      <c r="Q722">
        <v>1.5299999999999999E-2</v>
      </c>
      <c r="R722">
        <v>3</v>
      </c>
      <c r="S722">
        <f t="shared" si="48"/>
        <v>655.98749999999995</v>
      </c>
      <c r="T722">
        <f t="shared" si="47"/>
        <v>655.98749999999995</v>
      </c>
    </row>
    <row r="723" spans="1:21" x14ac:dyDescent="0.2">
      <c r="A723">
        <v>2007</v>
      </c>
      <c r="B723">
        <v>40</v>
      </c>
      <c r="D723" t="s">
        <v>184</v>
      </c>
      <c r="E723" s="1">
        <v>0.4375</v>
      </c>
      <c r="F723">
        <v>8</v>
      </c>
      <c r="G723" t="s">
        <v>125</v>
      </c>
      <c r="H723" t="s">
        <v>36</v>
      </c>
      <c r="I723" t="s">
        <v>176</v>
      </c>
      <c r="J723" t="s">
        <v>23</v>
      </c>
      <c r="K723" t="s">
        <v>31</v>
      </c>
      <c r="L723" t="s">
        <v>32</v>
      </c>
      <c r="M723">
        <v>5</v>
      </c>
      <c r="N723">
        <v>35</v>
      </c>
      <c r="Q723">
        <v>7.9000000000000008E-3</v>
      </c>
      <c r="R723">
        <v>3.0760000000000001</v>
      </c>
      <c r="S723">
        <f t="shared" si="48"/>
        <v>443.79294680201997</v>
      </c>
      <c r="T723">
        <f t="shared" si="47"/>
        <v>2218.9647340101001</v>
      </c>
    </row>
    <row r="724" spans="1:21" x14ac:dyDescent="0.2">
      <c r="A724">
        <v>2007</v>
      </c>
      <c r="B724">
        <v>40</v>
      </c>
      <c r="D724" t="s">
        <v>184</v>
      </c>
      <c r="E724" s="1">
        <v>0.4375</v>
      </c>
      <c r="F724">
        <v>8</v>
      </c>
      <c r="G724" t="s">
        <v>125</v>
      </c>
      <c r="H724" t="s">
        <v>36</v>
      </c>
      <c r="I724" t="s">
        <v>176</v>
      </c>
      <c r="J724" t="s">
        <v>23</v>
      </c>
      <c r="K724" t="s">
        <v>24</v>
      </c>
      <c r="L724" t="s">
        <v>25</v>
      </c>
      <c r="M724">
        <v>1</v>
      </c>
      <c r="N724">
        <v>25</v>
      </c>
      <c r="Q724">
        <v>4.2799999999999998E-2</v>
      </c>
      <c r="R724">
        <v>2.8580000000000001</v>
      </c>
      <c r="S724">
        <f t="shared" si="48"/>
        <v>423.40532317837847</v>
      </c>
      <c r="T724">
        <f t="shared" si="47"/>
        <v>423.40532317837847</v>
      </c>
    </row>
    <row r="725" spans="1:21" x14ac:dyDescent="0.2">
      <c r="A725">
        <v>2007</v>
      </c>
      <c r="B725">
        <v>40</v>
      </c>
      <c r="D725" t="s">
        <v>184</v>
      </c>
      <c r="E725" s="1">
        <v>0.4375</v>
      </c>
      <c r="F725">
        <v>8</v>
      </c>
      <c r="G725" t="s">
        <v>125</v>
      </c>
      <c r="H725" t="s">
        <v>36</v>
      </c>
      <c r="I725" t="s">
        <v>176</v>
      </c>
      <c r="J725" t="s">
        <v>13</v>
      </c>
      <c r="K725" t="s">
        <v>14</v>
      </c>
      <c r="L725" t="s">
        <v>15</v>
      </c>
      <c r="M725">
        <v>1</v>
      </c>
      <c r="N725">
        <v>25</v>
      </c>
      <c r="Q725">
        <v>2.3599999999999999E-2</v>
      </c>
      <c r="R725">
        <v>2.9750000000000001</v>
      </c>
      <c r="S725">
        <f t="shared" si="48"/>
        <v>340.23855775527943</v>
      </c>
      <c r="T725">
        <f t="shared" si="47"/>
        <v>340.23855775527943</v>
      </c>
    </row>
    <row r="726" spans="1:21" x14ac:dyDescent="0.2">
      <c r="A726">
        <v>2007</v>
      </c>
      <c r="B726">
        <v>40</v>
      </c>
      <c r="D726" t="s">
        <v>184</v>
      </c>
      <c r="E726" s="1">
        <v>0.4375</v>
      </c>
      <c r="F726">
        <v>8</v>
      </c>
      <c r="G726" t="s">
        <v>125</v>
      </c>
      <c r="H726" t="s">
        <v>36</v>
      </c>
      <c r="I726" t="s">
        <v>176</v>
      </c>
      <c r="J726" t="s">
        <v>16</v>
      </c>
      <c r="K726" t="s">
        <v>28</v>
      </c>
      <c r="L726" t="s">
        <v>29</v>
      </c>
      <c r="M726">
        <v>29</v>
      </c>
      <c r="N726">
        <v>25</v>
      </c>
      <c r="P726">
        <f>N726/1.14172</f>
        <v>21.89678730336685</v>
      </c>
      <c r="Q726">
        <v>5.7999999999999996E-3</v>
      </c>
      <c r="R726">
        <v>3.5539999999999998</v>
      </c>
      <c r="S726">
        <f>Q726*(P726^R726)</f>
        <v>336.62001464584171</v>
      </c>
      <c r="T726">
        <f t="shared" si="47"/>
        <v>9761.9804247294087</v>
      </c>
    </row>
    <row r="727" spans="1:21" x14ac:dyDescent="0.2">
      <c r="A727">
        <v>2007</v>
      </c>
      <c r="B727">
        <v>40</v>
      </c>
      <c r="D727" t="s">
        <v>184</v>
      </c>
      <c r="E727" s="1">
        <v>0.4375</v>
      </c>
      <c r="F727">
        <v>8</v>
      </c>
      <c r="G727" t="s">
        <v>125</v>
      </c>
      <c r="H727" t="s">
        <v>36</v>
      </c>
      <c r="I727" t="s">
        <v>176</v>
      </c>
      <c r="J727" t="s">
        <v>44</v>
      </c>
      <c r="K727" t="s">
        <v>21</v>
      </c>
      <c r="L727" t="s">
        <v>22</v>
      </c>
      <c r="M727">
        <v>11</v>
      </c>
      <c r="N727">
        <v>25</v>
      </c>
      <c r="Q727">
        <v>1.14E-2</v>
      </c>
      <c r="R727">
        <v>3.1280000000000001</v>
      </c>
      <c r="S727">
        <f t="shared" ref="S727:S745" si="49">Q727*(N727^R727)</f>
        <v>268.94359042953022</v>
      </c>
      <c r="T727">
        <f t="shared" si="47"/>
        <v>2958.3794947248325</v>
      </c>
    </row>
    <row r="728" spans="1:21" x14ac:dyDescent="0.2">
      <c r="A728">
        <v>2007</v>
      </c>
      <c r="B728">
        <v>40</v>
      </c>
      <c r="D728" t="s">
        <v>184</v>
      </c>
      <c r="E728" s="1">
        <v>0.4375</v>
      </c>
      <c r="F728">
        <v>8</v>
      </c>
      <c r="G728" t="s">
        <v>125</v>
      </c>
      <c r="H728" t="s">
        <v>36</v>
      </c>
      <c r="I728" t="s">
        <v>176</v>
      </c>
      <c r="J728" t="s">
        <v>44</v>
      </c>
      <c r="K728" t="s">
        <v>21</v>
      </c>
      <c r="L728" t="s">
        <v>67</v>
      </c>
      <c r="M728">
        <v>1</v>
      </c>
      <c r="N728">
        <v>25</v>
      </c>
      <c r="Q728">
        <v>1.5299999999999999E-2</v>
      </c>
      <c r="R728">
        <v>3</v>
      </c>
      <c r="S728">
        <f t="shared" si="49"/>
        <v>239.0625</v>
      </c>
      <c r="T728">
        <f t="shared" si="47"/>
        <v>239.0625</v>
      </c>
    </row>
    <row r="729" spans="1:21" x14ac:dyDescent="0.2">
      <c r="A729">
        <v>2007</v>
      </c>
      <c r="B729">
        <v>40</v>
      </c>
      <c r="D729" t="s">
        <v>184</v>
      </c>
      <c r="E729" s="1">
        <v>0.4375</v>
      </c>
      <c r="F729">
        <v>8</v>
      </c>
      <c r="G729" t="s">
        <v>125</v>
      </c>
      <c r="H729" t="s">
        <v>36</v>
      </c>
      <c r="I729" t="s">
        <v>176</v>
      </c>
      <c r="J729" t="s">
        <v>23</v>
      </c>
      <c r="K729" t="s">
        <v>31</v>
      </c>
      <c r="L729" t="s">
        <v>32</v>
      </c>
      <c r="M729">
        <v>2</v>
      </c>
      <c r="N729">
        <v>25</v>
      </c>
      <c r="Q729">
        <v>7.9000000000000008E-3</v>
      </c>
      <c r="R729">
        <v>3.0760000000000001</v>
      </c>
      <c r="S729">
        <f t="shared" si="49"/>
        <v>157.64875958225977</v>
      </c>
      <c r="T729">
        <f t="shared" si="47"/>
        <v>315.29751916451954</v>
      </c>
    </row>
    <row r="730" spans="1:21" x14ac:dyDescent="0.2">
      <c r="A730">
        <v>2007</v>
      </c>
      <c r="B730">
        <v>40</v>
      </c>
      <c r="D730" t="s">
        <v>184</v>
      </c>
      <c r="E730" s="1">
        <v>0.4375</v>
      </c>
      <c r="F730">
        <v>8</v>
      </c>
      <c r="G730" t="s">
        <v>125</v>
      </c>
      <c r="H730" t="s">
        <v>36</v>
      </c>
      <c r="I730" t="s">
        <v>176</v>
      </c>
      <c r="J730" t="s">
        <v>44</v>
      </c>
      <c r="K730" t="s">
        <v>74</v>
      </c>
      <c r="L730" t="s">
        <v>84</v>
      </c>
      <c r="M730">
        <v>1</v>
      </c>
      <c r="N730">
        <v>35</v>
      </c>
      <c r="Q730">
        <v>1.0999999999999999E-2</v>
      </c>
      <c r="R730">
        <v>2.5739999999999998</v>
      </c>
      <c r="S730">
        <f t="shared" si="49"/>
        <v>103.71076346276588</v>
      </c>
      <c r="T730">
        <f t="shared" si="47"/>
        <v>103.71076346276588</v>
      </c>
      <c r="U730" t="s">
        <v>210</v>
      </c>
    </row>
    <row r="731" spans="1:21" x14ac:dyDescent="0.2">
      <c r="A731">
        <v>2007</v>
      </c>
      <c r="B731">
        <v>40</v>
      </c>
      <c r="D731" t="s">
        <v>184</v>
      </c>
      <c r="E731" s="1">
        <v>0.4375</v>
      </c>
      <c r="F731">
        <v>8</v>
      </c>
      <c r="G731" t="s">
        <v>125</v>
      </c>
      <c r="H731" t="s">
        <v>36</v>
      </c>
      <c r="I731" t="s">
        <v>176</v>
      </c>
      <c r="J731" t="s">
        <v>44</v>
      </c>
      <c r="K731" t="s">
        <v>21</v>
      </c>
      <c r="L731" t="s">
        <v>22</v>
      </c>
      <c r="M731">
        <v>4</v>
      </c>
      <c r="N731">
        <v>15</v>
      </c>
      <c r="Q731">
        <v>1.14E-2</v>
      </c>
      <c r="R731">
        <v>3.1280000000000001</v>
      </c>
      <c r="S731">
        <f t="shared" si="49"/>
        <v>54.414959423729201</v>
      </c>
      <c r="T731">
        <f t="shared" si="47"/>
        <v>217.6598376949168</v>
      </c>
    </row>
    <row r="732" spans="1:21" x14ac:dyDescent="0.2">
      <c r="A732">
        <v>2007</v>
      </c>
      <c r="B732">
        <v>40</v>
      </c>
      <c r="D732" t="s">
        <v>184</v>
      </c>
      <c r="E732" s="1">
        <v>0.4375</v>
      </c>
      <c r="F732">
        <v>8</v>
      </c>
      <c r="G732" t="s">
        <v>125</v>
      </c>
      <c r="H732" t="s">
        <v>36</v>
      </c>
      <c r="I732" t="s">
        <v>176</v>
      </c>
      <c r="J732" t="s">
        <v>23</v>
      </c>
      <c r="K732" t="s">
        <v>118</v>
      </c>
      <c r="L732" t="s">
        <v>37</v>
      </c>
      <c r="M732">
        <v>1</v>
      </c>
      <c r="N732">
        <v>15</v>
      </c>
      <c r="Q732">
        <v>1.26E-2</v>
      </c>
      <c r="R732">
        <v>3.0672999999999999</v>
      </c>
      <c r="S732">
        <f t="shared" si="49"/>
        <v>51.026439339633377</v>
      </c>
      <c r="T732">
        <f t="shared" si="47"/>
        <v>51.026439339633377</v>
      </c>
    </row>
    <row r="733" spans="1:21" x14ac:dyDescent="0.2">
      <c r="A733">
        <v>2007</v>
      </c>
      <c r="B733">
        <v>40</v>
      </c>
      <c r="D733" t="s">
        <v>184</v>
      </c>
      <c r="E733" s="1">
        <v>0.4375</v>
      </c>
      <c r="F733">
        <v>8</v>
      </c>
      <c r="G733" t="s">
        <v>125</v>
      </c>
      <c r="H733" t="s">
        <v>36</v>
      </c>
      <c r="I733" t="s">
        <v>176</v>
      </c>
      <c r="J733" t="s">
        <v>23</v>
      </c>
      <c r="K733" t="s">
        <v>118</v>
      </c>
      <c r="L733" t="s">
        <v>30</v>
      </c>
      <c r="M733">
        <v>1</v>
      </c>
      <c r="N733">
        <v>15</v>
      </c>
      <c r="Q733">
        <v>9.2800000000000001E-3</v>
      </c>
      <c r="R733">
        <v>3.07</v>
      </c>
      <c r="S733">
        <f t="shared" si="49"/>
        <v>37.857169670187268</v>
      </c>
      <c r="T733">
        <f t="shared" si="47"/>
        <v>37.857169670187268</v>
      </c>
    </row>
    <row r="734" spans="1:21" x14ac:dyDescent="0.2">
      <c r="A734">
        <v>2007</v>
      </c>
      <c r="B734">
        <v>40</v>
      </c>
      <c r="D734" t="s">
        <v>184</v>
      </c>
      <c r="E734" s="1">
        <v>0.4375</v>
      </c>
      <c r="F734">
        <v>8</v>
      </c>
      <c r="G734" t="s">
        <v>125</v>
      </c>
      <c r="H734" t="s">
        <v>36</v>
      </c>
      <c r="I734" t="s">
        <v>176</v>
      </c>
      <c r="J734" t="s">
        <v>16</v>
      </c>
      <c r="K734" t="s">
        <v>17</v>
      </c>
      <c r="L734" t="s">
        <v>18</v>
      </c>
      <c r="M734">
        <v>2</v>
      </c>
      <c r="N734">
        <v>7.5</v>
      </c>
      <c r="Q734">
        <v>2.46E-2</v>
      </c>
      <c r="R734">
        <v>2.85</v>
      </c>
      <c r="S734">
        <f t="shared" si="49"/>
        <v>7.671136449313793</v>
      </c>
      <c r="T734">
        <f t="shared" si="47"/>
        <v>15.342272898627586</v>
      </c>
    </row>
    <row r="735" spans="1:21" x14ac:dyDescent="0.2">
      <c r="A735">
        <v>2007</v>
      </c>
      <c r="B735">
        <v>40</v>
      </c>
      <c r="D735" t="s">
        <v>184</v>
      </c>
      <c r="E735" s="1">
        <v>0.4375</v>
      </c>
      <c r="F735">
        <v>8</v>
      </c>
      <c r="G735" t="s">
        <v>125</v>
      </c>
      <c r="H735" t="s">
        <v>36</v>
      </c>
      <c r="I735" t="s">
        <v>176</v>
      </c>
      <c r="J735" t="s">
        <v>13</v>
      </c>
      <c r="K735" t="s">
        <v>17</v>
      </c>
      <c r="L735" t="s">
        <v>19</v>
      </c>
      <c r="M735">
        <v>2</v>
      </c>
      <c r="N735">
        <v>7.5</v>
      </c>
      <c r="Q735">
        <v>1.9300000000000001E-2</v>
      </c>
      <c r="R735">
        <v>2.96</v>
      </c>
      <c r="S735">
        <f t="shared" si="49"/>
        <v>7.5117071566069322</v>
      </c>
      <c r="T735">
        <f t="shared" si="47"/>
        <v>15.023414313213864</v>
      </c>
    </row>
    <row r="736" spans="1:21" x14ac:dyDescent="0.2">
      <c r="A736">
        <v>2007</v>
      </c>
      <c r="B736">
        <v>40</v>
      </c>
      <c r="D736" t="s">
        <v>184</v>
      </c>
      <c r="E736" s="1">
        <v>0.4375</v>
      </c>
      <c r="F736">
        <v>8</v>
      </c>
      <c r="G736" t="s">
        <v>125</v>
      </c>
      <c r="H736" t="s">
        <v>36</v>
      </c>
      <c r="I736" t="s">
        <v>176</v>
      </c>
      <c r="J736" t="s">
        <v>26</v>
      </c>
      <c r="K736" t="s">
        <v>118</v>
      </c>
      <c r="L736" t="s">
        <v>27</v>
      </c>
      <c r="M736">
        <v>4</v>
      </c>
      <c r="N736">
        <v>7.5</v>
      </c>
      <c r="Q736">
        <v>1.5900000000000001E-2</v>
      </c>
      <c r="R736">
        <v>2.9718</v>
      </c>
      <c r="S736">
        <f t="shared" si="49"/>
        <v>6.3372988368370082</v>
      </c>
      <c r="T736">
        <f t="shared" si="47"/>
        <v>25.349195347348033</v>
      </c>
    </row>
    <row r="737" spans="1:20" x14ac:dyDescent="0.2">
      <c r="A737">
        <v>2007</v>
      </c>
      <c r="B737">
        <v>40</v>
      </c>
      <c r="D737" t="s">
        <v>184</v>
      </c>
      <c r="E737" s="1">
        <v>0.4375</v>
      </c>
      <c r="F737">
        <v>8</v>
      </c>
      <c r="G737" t="s">
        <v>125</v>
      </c>
      <c r="H737" t="s">
        <v>36</v>
      </c>
      <c r="I737" t="s">
        <v>176</v>
      </c>
      <c r="J737" t="s">
        <v>23</v>
      </c>
      <c r="K737" t="s">
        <v>118</v>
      </c>
      <c r="L737" t="s">
        <v>132</v>
      </c>
      <c r="M737">
        <v>6</v>
      </c>
      <c r="N737">
        <v>7.5</v>
      </c>
      <c r="Q737">
        <v>1.26E-2</v>
      </c>
      <c r="R737">
        <v>3.0672999999999999</v>
      </c>
      <c r="S737">
        <f t="shared" si="49"/>
        <v>6.0875978967715536</v>
      </c>
      <c r="T737">
        <f t="shared" si="47"/>
        <v>36.525587380629318</v>
      </c>
    </row>
    <row r="738" spans="1:20" x14ac:dyDescent="0.2">
      <c r="A738">
        <v>2007</v>
      </c>
      <c r="B738">
        <v>40</v>
      </c>
      <c r="D738" t="s">
        <v>184</v>
      </c>
      <c r="E738" s="1">
        <v>0.4375</v>
      </c>
      <c r="F738">
        <v>8</v>
      </c>
      <c r="G738" t="s">
        <v>125</v>
      </c>
      <c r="H738" t="s">
        <v>36</v>
      </c>
      <c r="I738" t="s">
        <v>176</v>
      </c>
      <c r="J738" t="s">
        <v>23</v>
      </c>
      <c r="K738" t="s">
        <v>118</v>
      </c>
      <c r="L738" t="s">
        <v>30</v>
      </c>
      <c r="M738">
        <v>1</v>
      </c>
      <c r="N738">
        <v>7.5</v>
      </c>
      <c r="Q738">
        <v>9.2800000000000001E-3</v>
      </c>
      <c r="R738">
        <v>3.07</v>
      </c>
      <c r="S738">
        <f t="shared" si="49"/>
        <v>4.5080222907771104</v>
      </c>
      <c r="T738">
        <f t="shared" si="47"/>
        <v>4.5080222907771104</v>
      </c>
    </row>
    <row r="739" spans="1:20" x14ac:dyDescent="0.2">
      <c r="A739">
        <v>2007</v>
      </c>
      <c r="B739">
        <v>40</v>
      </c>
      <c r="D739" t="s">
        <v>184</v>
      </c>
      <c r="E739" s="1">
        <v>0.4375</v>
      </c>
      <c r="F739">
        <v>8</v>
      </c>
      <c r="G739" t="s">
        <v>125</v>
      </c>
      <c r="H739" t="s">
        <v>36</v>
      </c>
      <c r="I739" t="s">
        <v>176</v>
      </c>
      <c r="J739" t="s">
        <v>26</v>
      </c>
      <c r="K739" t="s">
        <v>17</v>
      </c>
      <c r="L739" t="s">
        <v>121</v>
      </c>
      <c r="M739">
        <v>5</v>
      </c>
      <c r="N739">
        <v>2.5</v>
      </c>
      <c r="Q739">
        <v>2.0199999999999999E-2</v>
      </c>
      <c r="R739">
        <v>2.9594999999999998</v>
      </c>
      <c r="S739">
        <f t="shared" si="49"/>
        <v>0.30412689296657719</v>
      </c>
      <c r="T739">
        <f t="shared" si="47"/>
        <v>1.520634464832886</v>
      </c>
    </row>
    <row r="740" spans="1:20" x14ac:dyDescent="0.2">
      <c r="A740">
        <v>2007</v>
      </c>
      <c r="B740">
        <v>40</v>
      </c>
      <c r="D740" t="s">
        <v>184</v>
      </c>
      <c r="E740" s="1">
        <v>0.4375</v>
      </c>
      <c r="F740">
        <v>8</v>
      </c>
      <c r="G740" t="s">
        <v>125</v>
      </c>
      <c r="H740" t="s">
        <v>36</v>
      </c>
      <c r="I740" t="s">
        <v>176</v>
      </c>
      <c r="J740" t="s">
        <v>13</v>
      </c>
      <c r="K740" t="s">
        <v>17</v>
      </c>
      <c r="L740" t="s">
        <v>19</v>
      </c>
      <c r="M740">
        <v>3</v>
      </c>
      <c r="N740">
        <v>2.5</v>
      </c>
      <c r="Q740">
        <v>1.9300000000000001E-2</v>
      </c>
      <c r="R740">
        <v>2.96</v>
      </c>
      <c r="S740">
        <f t="shared" si="49"/>
        <v>0.29070984172599634</v>
      </c>
      <c r="T740">
        <f t="shared" si="47"/>
        <v>0.87212952517798903</v>
      </c>
    </row>
    <row r="741" spans="1:20" x14ac:dyDescent="0.2">
      <c r="A741">
        <v>2007</v>
      </c>
      <c r="B741">
        <v>40</v>
      </c>
      <c r="D741" t="s">
        <v>184</v>
      </c>
      <c r="E741" s="1">
        <v>0.4375</v>
      </c>
      <c r="F741">
        <v>8</v>
      </c>
      <c r="G741" t="s">
        <v>125</v>
      </c>
      <c r="H741" t="s">
        <v>36</v>
      </c>
      <c r="I741" t="s">
        <v>176</v>
      </c>
      <c r="J741" t="s">
        <v>13</v>
      </c>
      <c r="K741" t="s">
        <v>194</v>
      </c>
      <c r="L741" t="s">
        <v>35</v>
      </c>
      <c r="M741">
        <v>9</v>
      </c>
      <c r="N741">
        <v>2.5</v>
      </c>
      <c r="Q741">
        <v>3.2399999999999998E-2</v>
      </c>
      <c r="R741">
        <v>2.379</v>
      </c>
      <c r="S741">
        <f t="shared" si="49"/>
        <v>0.2865789524483992</v>
      </c>
      <c r="T741">
        <f t="shared" si="47"/>
        <v>2.5792105720355929</v>
      </c>
    </row>
    <row r="742" spans="1:20" x14ac:dyDescent="0.2">
      <c r="A742">
        <v>2007</v>
      </c>
      <c r="B742">
        <v>40</v>
      </c>
      <c r="D742" t="s">
        <v>184</v>
      </c>
      <c r="E742" s="1">
        <v>0.4375</v>
      </c>
      <c r="F742">
        <v>8</v>
      </c>
      <c r="G742" t="s">
        <v>125</v>
      </c>
      <c r="H742" t="s">
        <v>36</v>
      </c>
      <c r="I742" t="s">
        <v>176</v>
      </c>
      <c r="J742" t="s">
        <v>26</v>
      </c>
      <c r="K742" t="s">
        <v>118</v>
      </c>
      <c r="L742" t="s">
        <v>27</v>
      </c>
      <c r="M742">
        <v>2</v>
      </c>
      <c r="N742">
        <v>2.5</v>
      </c>
      <c r="Q742">
        <v>1.5900000000000001E-2</v>
      </c>
      <c r="R742">
        <v>2.9718</v>
      </c>
      <c r="S742">
        <f t="shared" si="49"/>
        <v>0.24210025233267859</v>
      </c>
      <c r="T742">
        <f t="shared" si="47"/>
        <v>0.48420050466535719</v>
      </c>
    </row>
    <row r="743" spans="1:20" x14ac:dyDescent="0.2">
      <c r="A743">
        <v>2007</v>
      </c>
      <c r="B743">
        <v>40</v>
      </c>
      <c r="D743" t="s">
        <v>184</v>
      </c>
      <c r="E743" s="1">
        <v>0.4375</v>
      </c>
      <c r="F743">
        <v>8</v>
      </c>
      <c r="G743" t="s">
        <v>125</v>
      </c>
      <c r="H743" t="s">
        <v>36</v>
      </c>
      <c r="I743" t="s">
        <v>176</v>
      </c>
      <c r="J743" t="s">
        <v>23</v>
      </c>
      <c r="K743" t="s">
        <v>118</v>
      </c>
      <c r="L743" t="s">
        <v>132</v>
      </c>
      <c r="M743">
        <v>2</v>
      </c>
      <c r="N743">
        <v>2.5</v>
      </c>
      <c r="Q743">
        <v>1.26E-2</v>
      </c>
      <c r="R743">
        <v>3.0672999999999999</v>
      </c>
      <c r="S743">
        <f t="shared" si="49"/>
        <v>0.20939771281975608</v>
      </c>
      <c r="T743">
        <f t="shared" si="47"/>
        <v>0.41879542563951216</v>
      </c>
    </row>
    <row r="744" spans="1:20" x14ac:dyDescent="0.2">
      <c r="A744">
        <v>2007</v>
      </c>
      <c r="B744">
        <v>40</v>
      </c>
      <c r="D744" t="s">
        <v>184</v>
      </c>
      <c r="E744" s="1">
        <v>0.4375</v>
      </c>
      <c r="F744">
        <v>8</v>
      </c>
      <c r="G744" t="s">
        <v>125</v>
      </c>
      <c r="H744" t="s">
        <v>36</v>
      </c>
      <c r="I744" t="s">
        <v>176</v>
      </c>
      <c r="J744" t="s">
        <v>23</v>
      </c>
      <c r="K744" t="s">
        <v>118</v>
      </c>
      <c r="L744" t="s">
        <v>30</v>
      </c>
      <c r="M744">
        <v>7</v>
      </c>
      <c r="N744">
        <v>2.5</v>
      </c>
      <c r="Q744">
        <v>9.2800000000000001E-3</v>
      </c>
      <c r="R744">
        <v>3.07</v>
      </c>
      <c r="S744">
        <f t="shared" si="49"/>
        <v>0.15460509531322333</v>
      </c>
      <c r="T744">
        <f t="shared" si="47"/>
        <v>1.0822356671925633</v>
      </c>
    </row>
    <row r="745" spans="1:20" x14ac:dyDescent="0.2">
      <c r="A745">
        <v>2007</v>
      </c>
      <c r="B745">
        <v>40</v>
      </c>
      <c r="D745" t="s">
        <v>184</v>
      </c>
      <c r="E745" s="1">
        <v>0.4375</v>
      </c>
      <c r="F745">
        <v>8</v>
      </c>
      <c r="G745" t="s">
        <v>125</v>
      </c>
      <c r="H745" t="s">
        <v>36</v>
      </c>
      <c r="I745" t="s">
        <v>176</v>
      </c>
      <c r="J745" t="s">
        <v>23</v>
      </c>
      <c r="K745" t="s">
        <v>33</v>
      </c>
      <c r="L745" t="s">
        <v>34</v>
      </c>
      <c r="M745">
        <v>22</v>
      </c>
      <c r="N745">
        <v>2.5</v>
      </c>
      <c r="Q745">
        <v>8.8999999999999999E-3</v>
      </c>
      <c r="R745">
        <v>3</v>
      </c>
      <c r="S745">
        <f t="shared" si="49"/>
        <v>0.13906250000000001</v>
      </c>
      <c r="T745">
        <f t="shared" si="47"/>
        <v>3.0593750000000002</v>
      </c>
    </row>
    <row r="746" spans="1:20" x14ac:dyDescent="0.2">
      <c r="A746">
        <v>2007</v>
      </c>
      <c r="B746">
        <v>41</v>
      </c>
      <c r="D746" t="s">
        <v>184</v>
      </c>
      <c r="E746" s="1">
        <v>0.4375</v>
      </c>
      <c r="F746">
        <v>10</v>
      </c>
      <c r="G746" t="s">
        <v>80</v>
      </c>
      <c r="H746" t="s">
        <v>36</v>
      </c>
      <c r="I746" t="s">
        <v>176</v>
      </c>
      <c r="J746" t="s">
        <v>23</v>
      </c>
      <c r="K746" t="s">
        <v>28</v>
      </c>
      <c r="L746" t="s">
        <v>60</v>
      </c>
      <c r="M746">
        <v>1</v>
      </c>
      <c r="N746">
        <v>45</v>
      </c>
      <c r="P746">
        <f>N746/1.26087</f>
        <v>35.689642865640394</v>
      </c>
      <c r="Q746">
        <v>3.1399999999999997E-2</v>
      </c>
      <c r="R746">
        <v>2.9</v>
      </c>
      <c r="S746">
        <f>Q746*(P746^R746)</f>
        <v>998.39416525239915</v>
      </c>
      <c r="T746">
        <f t="shared" si="47"/>
        <v>998.39416525239915</v>
      </c>
    </row>
    <row r="747" spans="1:20" x14ac:dyDescent="0.2">
      <c r="A747">
        <v>2007</v>
      </c>
      <c r="B747">
        <v>41</v>
      </c>
      <c r="D747" t="s">
        <v>184</v>
      </c>
      <c r="E747" s="1">
        <v>0.4375</v>
      </c>
      <c r="F747">
        <v>10</v>
      </c>
      <c r="G747" t="s">
        <v>80</v>
      </c>
      <c r="H747" t="s">
        <v>36</v>
      </c>
      <c r="I747" t="s">
        <v>176</v>
      </c>
      <c r="J747" t="s">
        <v>44</v>
      </c>
      <c r="K747" t="s">
        <v>21</v>
      </c>
      <c r="L747" t="s">
        <v>22</v>
      </c>
      <c r="M747">
        <v>7</v>
      </c>
      <c r="N747">
        <v>35</v>
      </c>
      <c r="Q747">
        <v>1.14E-2</v>
      </c>
      <c r="R747">
        <v>3.1280000000000001</v>
      </c>
      <c r="S747">
        <f>Q747*(N747^R747)</f>
        <v>770.45928631241588</v>
      </c>
      <c r="T747">
        <f t="shared" si="47"/>
        <v>5393.2150041869108</v>
      </c>
    </row>
    <row r="748" spans="1:20" x14ac:dyDescent="0.2">
      <c r="A748">
        <v>2007</v>
      </c>
      <c r="B748">
        <v>41</v>
      </c>
      <c r="D748" t="s">
        <v>184</v>
      </c>
      <c r="E748" s="1">
        <v>0.4375</v>
      </c>
      <c r="F748">
        <v>10</v>
      </c>
      <c r="G748" t="s">
        <v>80</v>
      </c>
      <c r="H748" t="s">
        <v>36</v>
      </c>
      <c r="I748" t="s">
        <v>176</v>
      </c>
      <c r="J748" t="s">
        <v>23</v>
      </c>
      <c r="K748" t="s">
        <v>118</v>
      </c>
      <c r="L748" t="s">
        <v>43</v>
      </c>
      <c r="M748">
        <v>1</v>
      </c>
      <c r="N748">
        <v>35</v>
      </c>
      <c r="P748">
        <f>N748/1.08175</f>
        <v>32.354980355904786</v>
      </c>
      <c r="Q748">
        <v>1.4500000000000001E-2</v>
      </c>
      <c r="R748">
        <v>3.0529999999999999</v>
      </c>
      <c r="S748">
        <f>Q748*(P748^R748)</f>
        <v>590.49782747127915</v>
      </c>
      <c r="T748">
        <f t="shared" si="47"/>
        <v>590.49782747127915</v>
      </c>
    </row>
    <row r="749" spans="1:20" x14ac:dyDescent="0.2">
      <c r="A749">
        <v>2007</v>
      </c>
      <c r="B749">
        <v>41</v>
      </c>
      <c r="D749" t="s">
        <v>184</v>
      </c>
      <c r="E749" s="1">
        <v>0.4375</v>
      </c>
      <c r="F749">
        <v>10</v>
      </c>
      <c r="G749" t="s">
        <v>80</v>
      </c>
      <c r="H749" t="s">
        <v>36</v>
      </c>
      <c r="I749" t="s">
        <v>176</v>
      </c>
      <c r="J749" t="s">
        <v>23</v>
      </c>
      <c r="K749" t="s">
        <v>31</v>
      </c>
      <c r="L749" t="s">
        <v>32</v>
      </c>
      <c r="M749">
        <v>1</v>
      </c>
      <c r="N749">
        <v>35</v>
      </c>
      <c r="Q749">
        <v>7.9000000000000008E-3</v>
      </c>
      <c r="R749">
        <v>3.0760000000000001</v>
      </c>
      <c r="S749">
        <f>Q749*(N749^R749)</f>
        <v>443.79294680201997</v>
      </c>
      <c r="T749">
        <f t="shared" si="47"/>
        <v>443.79294680201997</v>
      </c>
    </row>
    <row r="750" spans="1:20" x14ac:dyDescent="0.2">
      <c r="A750">
        <v>2007</v>
      </c>
      <c r="B750">
        <v>41</v>
      </c>
      <c r="D750" t="s">
        <v>184</v>
      </c>
      <c r="E750" s="1">
        <v>0.4375</v>
      </c>
      <c r="F750">
        <v>10</v>
      </c>
      <c r="G750" t="s">
        <v>80</v>
      </c>
      <c r="H750" t="s">
        <v>36</v>
      </c>
      <c r="I750" t="s">
        <v>176</v>
      </c>
      <c r="J750" t="s">
        <v>26</v>
      </c>
      <c r="K750" t="s">
        <v>31</v>
      </c>
      <c r="L750" t="s">
        <v>54</v>
      </c>
      <c r="M750">
        <v>1</v>
      </c>
      <c r="N750">
        <v>25</v>
      </c>
      <c r="P750">
        <f>N750*0.812715</f>
        <v>20.317875000000001</v>
      </c>
      <c r="Q750">
        <v>0.111</v>
      </c>
      <c r="R750">
        <v>2.72</v>
      </c>
      <c r="S750">
        <f>Q750*(P750^R750)</f>
        <v>400.63779005068659</v>
      </c>
      <c r="T750">
        <f t="shared" si="47"/>
        <v>400.63779005068659</v>
      </c>
    </row>
    <row r="751" spans="1:20" x14ac:dyDescent="0.2">
      <c r="A751">
        <v>2007</v>
      </c>
      <c r="B751">
        <v>41</v>
      </c>
      <c r="D751" t="s">
        <v>184</v>
      </c>
      <c r="E751" s="1">
        <v>0.4375</v>
      </c>
      <c r="F751">
        <v>10</v>
      </c>
      <c r="G751" t="s">
        <v>80</v>
      </c>
      <c r="H751" t="s">
        <v>36</v>
      </c>
      <c r="I751" t="s">
        <v>176</v>
      </c>
      <c r="J751" t="s">
        <v>13</v>
      </c>
      <c r="K751" t="s">
        <v>14</v>
      </c>
      <c r="L751" t="s">
        <v>15</v>
      </c>
      <c r="M751">
        <v>1</v>
      </c>
      <c r="N751">
        <v>25</v>
      </c>
      <c r="Q751">
        <v>2.3599999999999999E-2</v>
      </c>
      <c r="R751">
        <v>2.9750000000000001</v>
      </c>
      <c r="S751">
        <f>Q751*(N751^R751)</f>
        <v>340.23855775527943</v>
      </c>
      <c r="T751">
        <f t="shared" si="47"/>
        <v>340.23855775527943</v>
      </c>
    </row>
    <row r="752" spans="1:20" x14ac:dyDescent="0.2">
      <c r="A752">
        <v>2007</v>
      </c>
      <c r="B752">
        <v>41</v>
      </c>
      <c r="D752" t="s">
        <v>184</v>
      </c>
      <c r="E752" s="1">
        <v>0.4375</v>
      </c>
      <c r="F752">
        <v>10</v>
      </c>
      <c r="G752" t="s">
        <v>80</v>
      </c>
      <c r="H752" t="s">
        <v>36</v>
      </c>
      <c r="I752" t="s">
        <v>176</v>
      </c>
      <c r="J752" t="s">
        <v>16</v>
      </c>
      <c r="K752" t="s">
        <v>28</v>
      </c>
      <c r="L752" t="s">
        <v>29</v>
      </c>
      <c r="M752">
        <v>31</v>
      </c>
      <c r="N752">
        <v>25</v>
      </c>
      <c r="P752">
        <f>N752/1.14172</f>
        <v>21.89678730336685</v>
      </c>
      <c r="Q752">
        <v>5.7999999999999996E-3</v>
      </c>
      <c r="R752">
        <v>3.5539999999999998</v>
      </c>
      <c r="S752">
        <f>Q752*(P752^R752)</f>
        <v>336.62001464584171</v>
      </c>
      <c r="T752">
        <f t="shared" si="47"/>
        <v>10435.220454021093</v>
      </c>
    </row>
    <row r="753" spans="1:20" x14ac:dyDescent="0.2">
      <c r="A753">
        <v>2007</v>
      </c>
      <c r="B753">
        <v>41</v>
      </c>
      <c r="D753" t="s">
        <v>184</v>
      </c>
      <c r="E753" s="1">
        <v>0.4375</v>
      </c>
      <c r="F753">
        <v>10</v>
      </c>
      <c r="G753" t="s">
        <v>80</v>
      </c>
      <c r="H753" t="s">
        <v>36</v>
      </c>
      <c r="I753" t="s">
        <v>176</v>
      </c>
      <c r="J753" t="s">
        <v>44</v>
      </c>
      <c r="K753" t="s">
        <v>21</v>
      </c>
      <c r="L753" t="s">
        <v>22</v>
      </c>
      <c r="M753">
        <v>5</v>
      </c>
      <c r="N753">
        <v>25</v>
      </c>
      <c r="Q753">
        <v>1.14E-2</v>
      </c>
      <c r="R753">
        <v>3.1280000000000001</v>
      </c>
      <c r="S753">
        <f t="shared" ref="S753:S769" si="50">Q753*(N753^R753)</f>
        <v>268.94359042953022</v>
      </c>
      <c r="T753">
        <f t="shared" si="47"/>
        <v>1344.717952147651</v>
      </c>
    </row>
    <row r="754" spans="1:20" x14ac:dyDescent="0.2">
      <c r="A754">
        <v>2007</v>
      </c>
      <c r="B754">
        <v>41</v>
      </c>
      <c r="D754" t="s">
        <v>184</v>
      </c>
      <c r="E754" s="1">
        <v>0.4375</v>
      </c>
      <c r="F754">
        <v>10</v>
      </c>
      <c r="G754" t="s">
        <v>80</v>
      </c>
      <c r="H754" t="s">
        <v>36</v>
      </c>
      <c r="I754" t="s">
        <v>176</v>
      </c>
      <c r="J754" t="s">
        <v>44</v>
      </c>
      <c r="K754" t="s">
        <v>21</v>
      </c>
      <c r="L754" t="s">
        <v>45</v>
      </c>
      <c r="M754">
        <v>1</v>
      </c>
      <c r="N754">
        <v>25</v>
      </c>
      <c r="Q754">
        <v>1.5299999999999999E-2</v>
      </c>
      <c r="R754">
        <v>3.0038</v>
      </c>
      <c r="S754">
        <f t="shared" si="50"/>
        <v>242.00460433547849</v>
      </c>
      <c r="T754">
        <f t="shared" si="47"/>
        <v>242.00460433547849</v>
      </c>
    </row>
    <row r="755" spans="1:20" x14ac:dyDescent="0.2">
      <c r="A755">
        <v>2007</v>
      </c>
      <c r="B755">
        <v>41</v>
      </c>
      <c r="D755" t="s">
        <v>184</v>
      </c>
      <c r="E755" s="1">
        <v>0.4375</v>
      </c>
      <c r="F755">
        <v>10</v>
      </c>
      <c r="G755" t="s">
        <v>80</v>
      </c>
      <c r="H755" t="s">
        <v>36</v>
      </c>
      <c r="I755" t="s">
        <v>176</v>
      </c>
      <c r="J755" t="s">
        <v>44</v>
      </c>
      <c r="K755" t="s">
        <v>74</v>
      </c>
      <c r="L755" t="s">
        <v>75</v>
      </c>
      <c r="M755">
        <v>1</v>
      </c>
      <c r="N755">
        <v>40</v>
      </c>
      <c r="Q755">
        <v>1E-3</v>
      </c>
      <c r="R755">
        <v>3.07</v>
      </c>
      <c r="S755">
        <f t="shared" si="50"/>
        <v>82.85604009080248</v>
      </c>
      <c r="T755">
        <f t="shared" si="47"/>
        <v>82.85604009080248</v>
      </c>
    </row>
    <row r="756" spans="1:20" x14ac:dyDescent="0.2">
      <c r="A756">
        <v>2007</v>
      </c>
      <c r="B756">
        <v>41</v>
      </c>
      <c r="D756" t="s">
        <v>184</v>
      </c>
      <c r="E756" s="1">
        <v>0.4375</v>
      </c>
      <c r="F756">
        <v>10</v>
      </c>
      <c r="G756" t="s">
        <v>80</v>
      </c>
      <c r="H756" t="s">
        <v>36</v>
      </c>
      <c r="I756" t="s">
        <v>176</v>
      </c>
      <c r="J756" t="s">
        <v>23</v>
      </c>
      <c r="K756" t="s">
        <v>118</v>
      </c>
      <c r="L756" t="s">
        <v>37</v>
      </c>
      <c r="M756">
        <v>1</v>
      </c>
      <c r="N756">
        <v>15</v>
      </c>
      <c r="Q756">
        <v>1.26E-2</v>
      </c>
      <c r="R756">
        <v>3.0672999999999999</v>
      </c>
      <c r="S756">
        <f t="shared" si="50"/>
        <v>51.026439339633377</v>
      </c>
      <c r="T756">
        <f t="shared" si="47"/>
        <v>51.026439339633377</v>
      </c>
    </row>
    <row r="757" spans="1:20" x14ac:dyDescent="0.2">
      <c r="A757">
        <v>2007</v>
      </c>
      <c r="B757">
        <v>41</v>
      </c>
      <c r="D757" t="s">
        <v>184</v>
      </c>
      <c r="E757" s="1">
        <v>0.4375</v>
      </c>
      <c r="F757">
        <v>10</v>
      </c>
      <c r="G757" t="s">
        <v>80</v>
      </c>
      <c r="H757" t="s">
        <v>36</v>
      </c>
      <c r="I757" t="s">
        <v>176</v>
      </c>
      <c r="J757" t="s">
        <v>16</v>
      </c>
      <c r="K757" t="s">
        <v>17</v>
      </c>
      <c r="L757" t="s">
        <v>18</v>
      </c>
      <c r="M757">
        <v>2</v>
      </c>
      <c r="N757">
        <v>7.5</v>
      </c>
      <c r="Q757">
        <v>2.46E-2</v>
      </c>
      <c r="R757">
        <v>2.85</v>
      </c>
      <c r="S757">
        <f t="shared" si="50"/>
        <v>7.671136449313793</v>
      </c>
      <c r="T757">
        <f t="shared" si="47"/>
        <v>15.342272898627586</v>
      </c>
    </row>
    <row r="758" spans="1:20" x14ac:dyDescent="0.2">
      <c r="A758">
        <v>2007</v>
      </c>
      <c r="B758">
        <v>41</v>
      </c>
      <c r="D758" t="s">
        <v>184</v>
      </c>
      <c r="E758" s="1">
        <v>0.4375</v>
      </c>
      <c r="F758">
        <v>10</v>
      </c>
      <c r="G758" t="s">
        <v>80</v>
      </c>
      <c r="H758" t="s">
        <v>36</v>
      </c>
      <c r="I758" t="s">
        <v>176</v>
      </c>
      <c r="J758" t="s">
        <v>13</v>
      </c>
      <c r="K758" t="s">
        <v>17</v>
      </c>
      <c r="L758" t="s">
        <v>19</v>
      </c>
      <c r="M758">
        <v>3</v>
      </c>
      <c r="N758">
        <v>7.5</v>
      </c>
      <c r="Q758">
        <v>1.9300000000000001E-2</v>
      </c>
      <c r="R758">
        <v>2.96</v>
      </c>
      <c r="S758">
        <f t="shared" si="50"/>
        <v>7.5117071566069322</v>
      </c>
      <c r="T758">
        <f t="shared" si="47"/>
        <v>22.535121469820798</v>
      </c>
    </row>
    <row r="759" spans="1:20" x14ac:dyDescent="0.2">
      <c r="A759">
        <v>2007</v>
      </c>
      <c r="B759">
        <v>41</v>
      </c>
      <c r="D759" t="s">
        <v>184</v>
      </c>
      <c r="E759" s="1">
        <v>0.4375</v>
      </c>
      <c r="F759">
        <v>10</v>
      </c>
      <c r="G759" t="s">
        <v>80</v>
      </c>
      <c r="H759" t="s">
        <v>36</v>
      </c>
      <c r="I759" t="s">
        <v>176</v>
      </c>
      <c r="J759" t="s">
        <v>23</v>
      </c>
      <c r="K759" t="s">
        <v>118</v>
      </c>
      <c r="L759" t="s">
        <v>132</v>
      </c>
      <c r="M759">
        <v>3</v>
      </c>
      <c r="N759">
        <v>7.5</v>
      </c>
      <c r="Q759">
        <v>1.26E-2</v>
      </c>
      <c r="R759">
        <v>3.0672999999999999</v>
      </c>
      <c r="S759">
        <f t="shared" si="50"/>
        <v>6.0875978967715536</v>
      </c>
      <c r="T759">
        <f t="shared" si="47"/>
        <v>18.262793690314659</v>
      </c>
    </row>
    <row r="760" spans="1:20" x14ac:dyDescent="0.2">
      <c r="A760">
        <v>2007</v>
      </c>
      <c r="B760">
        <v>41</v>
      </c>
      <c r="D760" t="s">
        <v>184</v>
      </c>
      <c r="E760" s="1">
        <v>0.4375</v>
      </c>
      <c r="F760">
        <v>10</v>
      </c>
      <c r="G760" t="s">
        <v>80</v>
      </c>
      <c r="H760" t="s">
        <v>36</v>
      </c>
      <c r="I760" t="s">
        <v>176</v>
      </c>
      <c r="J760" t="s">
        <v>23</v>
      </c>
      <c r="K760" t="s">
        <v>118</v>
      </c>
      <c r="L760" t="s">
        <v>30</v>
      </c>
      <c r="M760">
        <v>1</v>
      </c>
      <c r="N760">
        <v>7.5</v>
      </c>
      <c r="Q760">
        <v>9.2800000000000001E-3</v>
      </c>
      <c r="R760">
        <v>3.07</v>
      </c>
      <c r="S760">
        <f t="shared" si="50"/>
        <v>4.5080222907771104</v>
      </c>
      <c r="T760">
        <f t="shared" si="47"/>
        <v>4.5080222907771104</v>
      </c>
    </row>
    <row r="761" spans="1:20" x14ac:dyDescent="0.2">
      <c r="A761">
        <v>2007</v>
      </c>
      <c r="B761">
        <v>41</v>
      </c>
      <c r="D761" t="s">
        <v>184</v>
      </c>
      <c r="E761" s="1">
        <v>0.4375</v>
      </c>
      <c r="F761">
        <v>10</v>
      </c>
      <c r="G761" t="s">
        <v>80</v>
      </c>
      <c r="H761" t="s">
        <v>36</v>
      </c>
      <c r="I761" t="s">
        <v>176</v>
      </c>
      <c r="J761" t="s">
        <v>13</v>
      </c>
      <c r="K761" t="s">
        <v>17</v>
      </c>
      <c r="L761" t="s">
        <v>19</v>
      </c>
      <c r="M761">
        <v>4</v>
      </c>
      <c r="N761">
        <v>2.5</v>
      </c>
      <c r="Q761">
        <v>1.9300000000000001E-2</v>
      </c>
      <c r="R761">
        <v>2.96</v>
      </c>
      <c r="S761">
        <f t="shared" si="50"/>
        <v>0.29070984172599634</v>
      </c>
      <c r="T761">
        <f t="shared" si="47"/>
        <v>1.1628393669039854</v>
      </c>
    </row>
    <row r="762" spans="1:20" x14ac:dyDescent="0.2">
      <c r="A762">
        <v>2007</v>
      </c>
      <c r="B762">
        <v>41</v>
      </c>
      <c r="D762" t="s">
        <v>184</v>
      </c>
      <c r="E762" s="1">
        <v>0.4375</v>
      </c>
      <c r="F762">
        <v>10</v>
      </c>
      <c r="G762" t="s">
        <v>80</v>
      </c>
      <c r="H762" t="s">
        <v>36</v>
      </c>
      <c r="I762" t="s">
        <v>176</v>
      </c>
      <c r="J762" t="s">
        <v>26</v>
      </c>
      <c r="K762" t="s">
        <v>118</v>
      </c>
      <c r="L762" t="s">
        <v>27</v>
      </c>
      <c r="M762">
        <v>39</v>
      </c>
      <c r="N762">
        <v>2.5</v>
      </c>
      <c r="O762" t="s">
        <v>80</v>
      </c>
      <c r="Q762">
        <v>1.5900000000000001E-2</v>
      </c>
      <c r="R762">
        <v>2.9718</v>
      </c>
      <c r="S762">
        <f t="shared" si="50"/>
        <v>0.24210025233267859</v>
      </c>
      <c r="T762">
        <f t="shared" si="47"/>
        <v>9.441909840974466</v>
      </c>
    </row>
    <row r="763" spans="1:20" x14ac:dyDescent="0.2">
      <c r="A763">
        <v>2007</v>
      </c>
      <c r="B763">
        <v>41</v>
      </c>
      <c r="D763" t="s">
        <v>184</v>
      </c>
      <c r="E763" s="1">
        <v>0.4375</v>
      </c>
      <c r="F763">
        <v>10</v>
      </c>
      <c r="G763" t="s">
        <v>80</v>
      </c>
      <c r="H763" t="s">
        <v>36</v>
      </c>
      <c r="I763" t="s">
        <v>176</v>
      </c>
      <c r="J763" t="s">
        <v>23</v>
      </c>
      <c r="K763" t="s">
        <v>118</v>
      </c>
      <c r="L763" t="s">
        <v>30</v>
      </c>
      <c r="M763">
        <v>1</v>
      </c>
      <c r="N763">
        <v>2.5</v>
      </c>
      <c r="Q763">
        <v>9.2800000000000001E-3</v>
      </c>
      <c r="R763">
        <v>3.07</v>
      </c>
      <c r="S763">
        <f t="shared" si="50"/>
        <v>0.15460509531322333</v>
      </c>
      <c r="T763">
        <f t="shared" si="47"/>
        <v>0.15460509531322333</v>
      </c>
    </row>
    <row r="764" spans="1:20" x14ac:dyDescent="0.2">
      <c r="A764">
        <v>2007</v>
      </c>
      <c r="B764">
        <v>41</v>
      </c>
      <c r="D764" t="s">
        <v>184</v>
      </c>
      <c r="E764" s="1">
        <v>0.4375</v>
      </c>
      <c r="F764">
        <v>10</v>
      </c>
      <c r="G764" t="s">
        <v>80</v>
      </c>
      <c r="H764" t="s">
        <v>36</v>
      </c>
      <c r="I764" t="s">
        <v>176</v>
      </c>
      <c r="J764" t="s">
        <v>23</v>
      </c>
      <c r="K764" t="s">
        <v>72</v>
      </c>
      <c r="L764" t="s">
        <v>73</v>
      </c>
      <c r="M764">
        <v>1</v>
      </c>
      <c r="N764">
        <v>2.5</v>
      </c>
      <c r="Q764">
        <v>8.0000000000000002E-3</v>
      </c>
      <c r="R764">
        <v>3.137</v>
      </c>
      <c r="S764">
        <f t="shared" si="50"/>
        <v>0.14171890699888887</v>
      </c>
      <c r="T764">
        <f t="shared" si="47"/>
        <v>0.14171890699888887</v>
      </c>
    </row>
    <row r="765" spans="1:20" x14ac:dyDescent="0.2">
      <c r="A765">
        <v>2007</v>
      </c>
      <c r="B765">
        <v>41</v>
      </c>
      <c r="D765" t="s">
        <v>184</v>
      </c>
      <c r="E765" s="1">
        <v>0.4375</v>
      </c>
      <c r="F765">
        <v>10</v>
      </c>
      <c r="G765" t="s">
        <v>80</v>
      </c>
      <c r="H765" t="s">
        <v>36</v>
      </c>
      <c r="I765" t="s">
        <v>176</v>
      </c>
      <c r="J765" t="s">
        <v>23</v>
      </c>
      <c r="K765" t="s">
        <v>33</v>
      </c>
      <c r="L765" t="s">
        <v>34</v>
      </c>
      <c r="M765">
        <v>2</v>
      </c>
      <c r="N765">
        <v>2.5</v>
      </c>
      <c r="Q765">
        <v>8.8999999999999999E-3</v>
      </c>
      <c r="R765">
        <v>3</v>
      </c>
      <c r="S765">
        <f t="shared" si="50"/>
        <v>0.13906250000000001</v>
      </c>
      <c r="T765">
        <f t="shared" si="47"/>
        <v>0.27812500000000001</v>
      </c>
    </row>
    <row r="766" spans="1:20" x14ac:dyDescent="0.2">
      <c r="A766">
        <v>2007</v>
      </c>
      <c r="B766">
        <v>42</v>
      </c>
      <c r="D766" t="s">
        <v>184</v>
      </c>
      <c r="E766" s="1">
        <v>0.4375</v>
      </c>
      <c r="F766">
        <v>9</v>
      </c>
      <c r="G766" t="s">
        <v>80</v>
      </c>
      <c r="H766" t="s">
        <v>36</v>
      </c>
      <c r="I766" t="s">
        <v>176</v>
      </c>
      <c r="J766" t="s">
        <v>23</v>
      </c>
      <c r="K766" t="s">
        <v>28</v>
      </c>
      <c r="L766" t="s">
        <v>56</v>
      </c>
      <c r="M766">
        <v>1</v>
      </c>
      <c r="N766">
        <v>40</v>
      </c>
      <c r="Q766">
        <v>2.1700000000000001E-2</v>
      </c>
      <c r="R766">
        <v>3</v>
      </c>
      <c r="S766">
        <f t="shared" si="50"/>
        <v>1388.8</v>
      </c>
      <c r="T766">
        <f t="shared" si="47"/>
        <v>1388.8</v>
      </c>
    </row>
    <row r="767" spans="1:20" x14ac:dyDescent="0.2">
      <c r="A767">
        <v>2007</v>
      </c>
      <c r="B767">
        <v>42</v>
      </c>
      <c r="D767" t="s">
        <v>184</v>
      </c>
      <c r="E767" s="1">
        <v>0.4375</v>
      </c>
      <c r="F767">
        <v>9</v>
      </c>
      <c r="G767" t="s">
        <v>80</v>
      </c>
      <c r="H767" t="s">
        <v>36</v>
      </c>
      <c r="I767" t="s">
        <v>176</v>
      </c>
      <c r="J767" t="s">
        <v>13</v>
      </c>
      <c r="K767" t="s">
        <v>51</v>
      </c>
      <c r="L767" t="s">
        <v>57</v>
      </c>
      <c r="M767">
        <v>1</v>
      </c>
      <c r="N767">
        <v>40</v>
      </c>
      <c r="O767" t="s">
        <v>53</v>
      </c>
      <c r="Q767">
        <v>1.6199999999999999E-2</v>
      </c>
      <c r="R767">
        <v>3.0251999999999999</v>
      </c>
      <c r="S767">
        <f t="shared" si="50"/>
        <v>1137.8025435833395</v>
      </c>
      <c r="T767">
        <f t="shared" si="47"/>
        <v>1137.8025435833395</v>
      </c>
    </row>
    <row r="768" spans="1:20" x14ac:dyDescent="0.2">
      <c r="A768">
        <v>2007</v>
      </c>
      <c r="B768">
        <v>42</v>
      </c>
      <c r="D768" t="s">
        <v>184</v>
      </c>
      <c r="E768" s="1">
        <v>0.4375</v>
      </c>
      <c r="F768">
        <v>9</v>
      </c>
      <c r="G768" t="s">
        <v>80</v>
      </c>
      <c r="H768" t="s">
        <v>36</v>
      </c>
      <c r="I768" t="s">
        <v>176</v>
      </c>
      <c r="J768" t="s">
        <v>13</v>
      </c>
      <c r="K768" t="s">
        <v>51</v>
      </c>
      <c r="L768" t="s">
        <v>57</v>
      </c>
      <c r="M768">
        <v>1</v>
      </c>
      <c r="N768">
        <v>40</v>
      </c>
      <c r="O768" t="s">
        <v>46</v>
      </c>
      <c r="Q768">
        <v>1.6199999999999999E-2</v>
      </c>
      <c r="R768">
        <v>3.0251999999999999</v>
      </c>
      <c r="S768">
        <f t="shared" si="50"/>
        <v>1137.8025435833395</v>
      </c>
      <c r="T768">
        <f t="shared" si="47"/>
        <v>1137.8025435833395</v>
      </c>
    </row>
    <row r="769" spans="1:20" x14ac:dyDescent="0.2">
      <c r="A769">
        <v>2007</v>
      </c>
      <c r="B769">
        <v>42</v>
      </c>
      <c r="D769" t="s">
        <v>184</v>
      </c>
      <c r="E769" s="1">
        <v>0.4375</v>
      </c>
      <c r="F769">
        <v>9</v>
      </c>
      <c r="G769" t="s">
        <v>80</v>
      </c>
      <c r="H769" t="s">
        <v>36</v>
      </c>
      <c r="I769" t="s">
        <v>176</v>
      </c>
      <c r="J769" t="s">
        <v>44</v>
      </c>
      <c r="K769" t="s">
        <v>21</v>
      </c>
      <c r="L769" t="s">
        <v>22</v>
      </c>
      <c r="M769">
        <v>13</v>
      </c>
      <c r="N769">
        <v>35</v>
      </c>
      <c r="Q769">
        <v>1.14E-2</v>
      </c>
      <c r="R769">
        <v>3.1280000000000001</v>
      </c>
      <c r="S769">
        <f t="shared" si="50"/>
        <v>770.45928631241588</v>
      </c>
      <c r="T769">
        <f t="shared" si="47"/>
        <v>10015.970722061407</v>
      </c>
    </row>
    <row r="770" spans="1:20" x14ac:dyDescent="0.2">
      <c r="A770">
        <v>2007</v>
      </c>
      <c r="B770">
        <v>42</v>
      </c>
      <c r="D770" t="s">
        <v>184</v>
      </c>
      <c r="E770" s="1">
        <v>0.4375</v>
      </c>
      <c r="F770">
        <v>9</v>
      </c>
      <c r="G770" t="s">
        <v>80</v>
      </c>
      <c r="H770" t="s">
        <v>36</v>
      </c>
      <c r="I770" t="s">
        <v>176</v>
      </c>
      <c r="J770" t="s">
        <v>13</v>
      </c>
      <c r="K770" t="s">
        <v>47</v>
      </c>
      <c r="L770" t="s">
        <v>48</v>
      </c>
      <c r="M770">
        <v>7</v>
      </c>
      <c r="N770">
        <v>35</v>
      </c>
      <c r="P770">
        <f>N770/1.09917</f>
        <v>31.842208211650611</v>
      </c>
      <c r="Q770">
        <v>1.7399999999999999E-2</v>
      </c>
      <c r="R770">
        <v>3.08</v>
      </c>
      <c r="S770">
        <f>Q770*(P770^R770)</f>
        <v>740.96728909580781</v>
      </c>
      <c r="T770">
        <f t="shared" ref="T770:T833" si="51">M770*S770</f>
        <v>5186.7710236706544</v>
      </c>
    </row>
    <row r="771" spans="1:20" x14ac:dyDescent="0.2">
      <c r="A771">
        <v>2007</v>
      </c>
      <c r="B771">
        <v>42</v>
      </c>
      <c r="D771" t="s">
        <v>184</v>
      </c>
      <c r="E771" s="1">
        <v>0.4375</v>
      </c>
      <c r="F771">
        <v>9</v>
      </c>
      <c r="G771" t="s">
        <v>80</v>
      </c>
      <c r="H771" t="s">
        <v>36</v>
      </c>
      <c r="I771" t="s">
        <v>176</v>
      </c>
      <c r="J771" t="s">
        <v>23</v>
      </c>
      <c r="K771" t="s">
        <v>118</v>
      </c>
      <c r="L771" t="s">
        <v>43</v>
      </c>
      <c r="M771">
        <v>2</v>
      </c>
      <c r="N771">
        <v>35</v>
      </c>
      <c r="P771">
        <f>N771/1.08175</f>
        <v>32.354980355904786</v>
      </c>
      <c r="Q771">
        <v>1.4500000000000001E-2</v>
      </c>
      <c r="R771">
        <v>3.0529999999999999</v>
      </c>
      <c r="S771">
        <f>Q771*(P771^R771)</f>
        <v>590.49782747127915</v>
      </c>
      <c r="T771">
        <f t="shared" si="51"/>
        <v>1180.9956549425583</v>
      </c>
    </row>
    <row r="772" spans="1:20" x14ac:dyDescent="0.2">
      <c r="A772">
        <v>2007</v>
      </c>
      <c r="B772">
        <v>42</v>
      </c>
      <c r="D772" t="s">
        <v>184</v>
      </c>
      <c r="E772" s="1">
        <v>0.4375</v>
      </c>
      <c r="F772">
        <v>9</v>
      </c>
      <c r="G772" t="s">
        <v>80</v>
      </c>
      <c r="H772" t="s">
        <v>36</v>
      </c>
      <c r="I772" t="s">
        <v>176</v>
      </c>
      <c r="J772" t="s">
        <v>23</v>
      </c>
      <c r="K772" t="s">
        <v>24</v>
      </c>
      <c r="L772" t="s">
        <v>25</v>
      </c>
      <c r="M772">
        <v>1</v>
      </c>
      <c r="N772">
        <v>25</v>
      </c>
      <c r="Q772">
        <v>4.2799999999999998E-2</v>
      </c>
      <c r="R772">
        <v>2.8580000000000001</v>
      </c>
      <c r="S772">
        <f>Q772*(N772^R772)</f>
        <v>423.40532317837847</v>
      </c>
      <c r="T772">
        <f t="shared" si="51"/>
        <v>423.40532317837847</v>
      </c>
    </row>
    <row r="773" spans="1:20" x14ac:dyDescent="0.2">
      <c r="A773">
        <v>2007</v>
      </c>
      <c r="B773">
        <v>42</v>
      </c>
      <c r="D773" t="s">
        <v>184</v>
      </c>
      <c r="E773" s="1">
        <v>0.4375</v>
      </c>
      <c r="F773">
        <v>9</v>
      </c>
      <c r="G773" t="s">
        <v>80</v>
      </c>
      <c r="H773" t="s">
        <v>36</v>
      </c>
      <c r="I773" t="s">
        <v>176</v>
      </c>
      <c r="J773" t="s">
        <v>20</v>
      </c>
      <c r="K773" t="s">
        <v>68</v>
      </c>
      <c r="L773" t="s">
        <v>69</v>
      </c>
      <c r="M773">
        <v>3</v>
      </c>
      <c r="N773">
        <v>35</v>
      </c>
      <c r="P773">
        <f>N773*0.863</f>
        <v>30.204999999999998</v>
      </c>
      <c r="Q773">
        <v>2.5100000000000001E-2</v>
      </c>
      <c r="R773">
        <v>2.84</v>
      </c>
      <c r="S773">
        <f>Q773*(P773^R773)</f>
        <v>400.9568406262739</v>
      </c>
      <c r="T773">
        <f t="shared" si="51"/>
        <v>1202.8705218788218</v>
      </c>
    </row>
    <row r="774" spans="1:20" x14ac:dyDescent="0.2">
      <c r="A774">
        <v>2007</v>
      </c>
      <c r="B774">
        <v>42</v>
      </c>
      <c r="D774" t="s">
        <v>184</v>
      </c>
      <c r="E774" s="1">
        <v>0.4375</v>
      </c>
      <c r="F774">
        <v>9</v>
      </c>
      <c r="G774" t="s">
        <v>80</v>
      </c>
      <c r="H774" t="s">
        <v>36</v>
      </c>
      <c r="I774" t="s">
        <v>176</v>
      </c>
      <c r="J774" t="s">
        <v>26</v>
      </c>
      <c r="K774" t="s">
        <v>31</v>
      </c>
      <c r="L774" t="s">
        <v>54</v>
      </c>
      <c r="M774">
        <v>7</v>
      </c>
      <c r="N774">
        <v>25</v>
      </c>
      <c r="O774" t="s">
        <v>80</v>
      </c>
      <c r="P774">
        <f>N774*0.812715</f>
        <v>20.317875000000001</v>
      </c>
      <c r="Q774">
        <v>0.111</v>
      </c>
      <c r="R774">
        <v>2.72</v>
      </c>
      <c r="S774">
        <f>Q774*(P774^R774)</f>
        <v>400.63779005068659</v>
      </c>
      <c r="T774">
        <f t="shared" si="51"/>
        <v>2804.4645303548059</v>
      </c>
    </row>
    <row r="775" spans="1:20" x14ac:dyDescent="0.2">
      <c r="A775">
        <v>2007</v>
      </c>
      <c r="B775">
        <v>42</v>
      </c>
      <c r="D775" t="s">
        <v>184</v>
      </c>
      <c r="E775" s="1">
        <v>0.4375</v>
      </c>
      <c r="F775">
        <v>9</v>
      </c>
      <c r="G775" t="s">
        <v>80</v>
      </c>
      <c r="H775" t="s">
        <v>36</v>
      </c>
      <c r="I775" t="s">
        <v>176</v>
      </c>
      <c r="J775" t="s">
        <v>13</v>
      </c>
      <c r="K775" t="s">
        <v>14</v>
      </c>
      <c r="L775" t="s">
        <v>15</v>
      </c>
      <c r="M775">
        <v>2</v>
      </c>
      <c r="N775">
        <v>25</v>
      </c>
      <c r="Q775">
        <v>2.3599999999999999E-2</v>
      </c>
      <c r="R775">
        <v>2.9750000000000001</v>
      </c>
      <c r="S775">
        <f>Q775*(N775^R775)</f>
        <v>340.23855775527943</v>
      </c>
      <c r="T775">
        <f t="shared" si="51"/>
        <v>680.47711551055886</v>
      </c>
    </row>
    <row r="776" spans="1:20" x14ac:dyDescent="0.2">
      <c r="A776">
        <v>2007</v>
      </c>
      <c r="B776">
        <v>42</v>
      </c>
      <c r="D776" t="s">
        <v>184</v>
      </c>
      <c r="E776" s="1">
        <v>0.4375</v>
      </c>
      <c r="F776">
        <v>9</v>
      </c>
      <c r="G776" t="s">
        <v>80</v>
      </c>
      <c r="H776" t="s">
        <v>36</v>
      </c>
      <c r="I776" t="s">
        <v>176</v>
      </c>
      <c r="J776" t="s">
        <v>16</v>
      </c>
      <c r="K776" t="s">
        <v>28</v>
      </c>
      <c r="L776" t="s">
        <v>29</v>
      </c>
      <c r="M776">
        <v>7</v>
      </c>
      <c r="N776">
        <v>25</v>
      </c>
      <c r="P776">
        <f>N776/1.14172</f>
        <v>21.89678730336685</v>
      </c>
      <c r="Q776">
        <v>5.7999999999999996E-3</v>
      </c>
      <c r="R776">
        <v>3.5539999999999998</v>
      </c>
      <c r="S776">
        <f>Q776*(P776^R776)</f>
        <v>336.62001464584171</v>
      </c>
      <c r="T776">
        <f t="shared" si="51"/>
        <v>2356.3401025208918</v>
      </c>
    </row>
    <row r="777" spans="1:20" x14ac:dyDescent="0.2">
      <c r="A777">
        <v>2007</v>
      </c>
      <c r="B777">
        <v>42</v>
      </c>
      <c r="D777" t="s">
        <v>184</v>
      </c>
      <c r="E777" s="1">
        <v>0.4375</v>
      </c>
      <c r="F777">
        <v>9</v>
      </c>
      <c r="G777" t="s">
        <v>80</v>
      </c>
      <c r="H777" t="s">
        <v>36</v>
      </c>
      <c r="I777" t="s">
        <v>176</v>
      </c>
      <c r="J777" t="s">
        <v>23</v>
      </c>
      <c r="K777" t="s">
        <v>24</v>
      </c>
      <c r="L777" t="s">
        <v>25</v>
      </c>
      <c r="M777">
        <v>2</v>
      </c>
      <c r="N777">
        <v>15</v>
      </c>
      <c r="Q777">
        <v>4.2799999999999998E-2</v>
      </c>
      <c r="R777">
        <v>2.8580000000000001</v>
      </c>
      <c r="S777">
        <f t="shared" ref="S777:S798" si="52">Q777*(N777^R777)</f>
        <v>98.336011053719943</v>
      </c>
      <c r="T777">
        <f t="shared" si="51"/>
        <v>196.67202210743989</v>
      </c>
    </row>
    <row r="778" spans="1:20" x14ac:dyDescent="0.2">
      <c r="A778">
        <v>2007</v>
      </c>
      <c r="B778">
        <v>42</v>
      </c>
      <c r="D778" t="s">
        <v>184</v>
      </c>
      <c r="E778" s="1">
        <v>0.4375</v>
      </c>
      <c r="F778">
        <v>9</v>
      </c>
      <c r="G778" t="s">
        <v>80</v>
      </c>
      <c r="H778" t="s">
        <v>36</v>
      </c>
      <c r="I778" t="s">
        <v>176</v>
      </c>
      <c r="J778" t="s">
        <v>44</v>
      </c>
      <c r="K778" t="s">
        <v>74</v>
      </c>
      <c r="L778" t="s">
        <v>75</v>
      </c>
      <c r="M778">
        <v>1</v>
      </c>
      <c r="N778">
        <v>40</v>
      </c>
      <c r="Q778">
        <v>1E-3</v>
      </c>
      <c r="R778">
        <v>3.07</v>
      </c>
      <c r="S778">
        <f t="shared" si="52"/>
        <v>82.85604009080248</v>
      </c>
      <c r="T778">
        <f t="shared" si="51"/>
        <v>82.85604009080248</v>
      </c>
    </row>
    <row r="779" spans="1:20" x14ac:dyDescent="0.2">
      <c r="A779">
        <v>2007</v>
      </c>
      <c r="B779">
        <v>42</v>
      </c>
      <c r="D779" t="s">
        <v>184</v>
      </c>
      <c r="E779" s="1">
        <v>0.4375</v>
      </c>
      <c r="F779">
        <v>9</v>
      </c>
      <c r="G779" t="s">
        <v>80</v>
      </c>
      <c r="H779" t="s">
        <v>36</v>
      </c>
      <c r="I779" t="s">
        <v>176</v>
      </c>
      <c r="J779" t="s">
        <v>44</v>
      </c>
      <c r="K779" t="s">
        <v>21</v>
      </c>
      <c r="L779" t="s">
        <v>22</v>
      </c>
      <c r="M779">
        <v>1</v>
      </c>
      <c r="N779">
        <v>15</v>
      </c>
      <c r="Q779">
        <v>1.14E-2</v>
      </c>
      <c r="R779">
        <v>3.1280000000000001</v>
      </c>
      <c r="S779">
        <f t="shared" si="52"/>
        <v>54.414959423729201</v>
      </c>
      <c r="T779">
        <f t="shared" si="51"/>
        <v>54.414959423729201</v>
      </c>
    </row>
    <row r="780" spans="1:20" x14ac:dyDescent="0.2">
      <c r="A780">
        <v>2007</v>
      </c>
      <c r="B780">
        <v>42</v>
      </c>
      <c r="D780" t="s">
        <v>184</v>
      </c>
      <c r="E780" s="1">
        <v>0.4375</v>
      </c>
      <c r="F780">
        <v>9</v>
      </c>
      <c r="G780" t="s">
        <v>80</v>
      </c>
      <c r="H780" t="s">
        <v>36</v>
      </c>
      <c r="I780" t="s">
        <v>176</v>
      </c>
      <c r="K780" t="s">
        <v>21</v>
      </c>
      <c r="L780" t="s">
        <v>202</v>
      </c>
      <c r="M780">
        <v>1</v>
      </c>
      <c r="N780">
        <v>15</v>
      </c>
      <c r="Q780">
        <v>1.2449999999999999E-2</v>
      </c>
      <c r="R780">
        <v>3.0855000000000001</v>
      </c>
      <c r="S780">
        <f t="shared" si="52"/>
        <v>52.966214044857814</v>
      </c>
      <c r="T780">
        <f t="shared" si="51"/>
        <v>52.966214044857814</v>
      </c>
    </row>
    <row r="781" spans="1:20" x14ac:dyDescent="0.2">
      <c r="A781">
        <v>2007</v>
      </c>
      <c r="B781">
        <v>42</v>
      </c>
      <c r="D781" t="s">
        <v>184</v>
      </c>
      <c r="E781" s="1">
        <v>0.4375</v>
      </c>
      <c r="F781">
        <v>9</v>
      </c>
      <c r="G781" t="s">
        <v>80</v>
      </c>
      <c r="H781" t="s">
        <v>36</v>
      </c>
      <c r="I781" t="s">
        <v>176</v>
      </c>
      <c r="J781" t="s">
        <v>23</v>
      </c>
      <c r="K781" t="s">
        <v>40</v>
      </c>
      <c r="L781" t="s">
        <v>41</v>
      </c>
      <c r="M781">
        <v>2</v>
      </c>
      <c r="N781">
        <v>7.5</v>
      </c>
      <c r="Q781">
        <v>2.9000000000000001E-2</v>
      </c>
      <c r="R781">
        <v>2.98</v>
      </c>
      <c r="S781">
        <f t="shared" si="52"/>
        <v>11.751155218438655</v>
      </c>
      <c r="T781">
        <f t="shared" si="51"/>
        <v>23.502310436877309</v>
      </c>
    </row>
    <row r="782" spans="1:20" x14ac:dyDescent="0.2">
      <c r="A782">
        <v>2007</v>
      </c>
      <c r="B782">
        <v>42</v>
      </c>
      <c r="D782" t="s">
        <v>184</v>
      </c>
      <c r="E782" s="1">
        <v>0.4375</v>
      </c>
      <c r="F782">
        <v>9</v>
      </c>
      <c r="G782" t="s">
        <v>80</v>
      </c>
      <c r="H782" t="s">
        <v>36</v>
      </c>
      <c r="I782" t="s">
        <v>176</v>
      </c>
      <c r="J782" t="s">
        <v>16</v>
      </c>
      <c r="K782" t="s">
        <v>17</v>
      </c>
      <c r="L782" t="s">
        <v>18</v>
      </c>
      <c r="M782">
        <v>5</v>
      </c>
      <c r="N782">
        <v>7.5</v>
      </c>
      <c r="Q782">
        <v>2.46E-2</v>
      </c>
      <c r="R782">
        <v>2.85</v>
      </c>
      <c r="S782">
        <f t="shared" si="52"/>
        <v>7.671136449313793</v>
      </c>
      <c r="T782">
        <f t="shared" si="51"/>
        <v>38.355682246568968</v>
      </c>
    </row>
    <row r="783" spans="1:20" x14ac:dyDescent="0.2">
      <c r="A783">
        <v>2007</v>
      </c>
      <c r="B783">
        <v>42</v>
      </c>
      <c r="D783" t="s">
        <v>184</v>
      </c>
      <c r="E783" s="1">
        <v>0.4375</v>
      </c>
      <c r="F783">
        <v>9</v>
      </c>
      <c r="G783" t="s">
        <v>80</v>
      </c>
      <c r="H783" t="s">
        <v>36</v>
      </c>
      <c r="I783" t="s">
        <v>176</v>
      </c>
      <c r="J783" t="s">
        <v>26</v>
      </c>
      <c r="K783" t="s">
        <v>118</v>
      </c>
      <c r="L783" t="s">
        <v>27</v>
      </c>
      <c r="M783">
        <v>3</v>
      </c>
      <c r="N783">
        <v>7.5</v>
      </c>
      <c r="Q783">
        <v>1.5900000000000001E-2</v>
      </c>
      <c r="R783">
        <v>2.9718</v>
      </c>
      <c r="S783">
        <f t="shared" si="52"/>
        <v>6.3372988368370082</v>
      </c>
      <c r="T783">
        <f t="shared" si="51"/>
        <v>19.011896510511026</v>
      </c>
    </row>
    <row r="784" spans="1:20" x14ac:dyDescent="0.2">
      <c r="A784">
        <v>2007</v>
      </c>
      <c r="B784">
        <v>42</v>
      </c>
      <c r="D784" t="s">
        <v>184</v>
      </c>
      <c r="E784" s="1">
        <v>0.4375</v>
      </c>
      <c r="F784">
        <v>9</v>
      </c>
      <c r="G784" t="s">
        <v>80</v>
      </c>
      <c r="H784" t="s">
        <v>36</v>
      </c>
      <c r="I784" t="s">
        <v>176</v>
      </c>
      <c r="J784" t="s">
        <v>23</v>
      </c>
      <c r="K784" t="s">
        <v>118</v>
      </c>
      <c r="L784" t="s">
        <v>132</v>
      </c>
      <c r="M784">
        <v>9</v>
      </c>
      <c r="N784">
        <v>7.5</v>
      </c>
      <c r="Q784">
        <v>1.26E-2</v>
      </c>
      <c r="R784">
        <v>3.0672999999999999</v>
      </c>
      <c r="S784">
        <f t="shared" si="52"/>
        <v>6.0875978967715536</v>
      </c>
      <c r="T784">
        <f t="shared" si="51"/>
        <v>54.788381070943984</v>
      </c>
    </row>
    <row r="785" spans="1:20" x14ac:dyDescent="0.2">
      <c r="A785">
        <v>2007</v>
      </c>
      <c r="B785">
        <v>42</v>
      </c>
      <c r="D785" t="s">
        <v>184</v>
      </c>
      <c r="E785" s="1">
        <v>0.4375</v>
      </c>
      <c r="F785">
        <v>9</v>
      </c>
      <c r="G785" t="s">
        <v>80</v>
      </c>
      <c r="H785" t="s">
        <v>36</v>
      </c>
      <c r="I785" t="s">
        <v>176</v>
      </c>
      <c r="J785" t="s">
        <v>23</v>
      </c>
      <c r="K785" t="s">
        <v>118</v>
      </c>
      <c r="L785" t="s">
        <v>30</v>
      </c>
      <c r="M785">
        <v>2</v>
      </c>
      <c r="N785">
        <v>7.5</v>
      </c>
      <c r="Q785">
        <v>9.2800000000000001E-3</v>
      </c>
      <c r="R785">
        <v>3.07</v>
      </c>
      <c r="S785">
        <f t="shared" si="52"/>
        <v>4.5080222907771104</v>
      </c>
      <c r="T785">
        <f t="shared" si="51"/>
        <v>9.0160445815542207</v>
      </c>
    </row>
    <row r="786" spans="1:20" x14ac:dyDescent="0.2">
      <c r="A786">
        <v>2007</v>
      </c>
      <c r="B786">
        <v>42</v>
      </c>
      <c r="D786" t="s">
        <v>184</v>
      </c>
      <c r="E786" s="1">
        <v>0.4375</v>
      </c>
      <c r="F786">
        <v>9</v>
      </c>
      <c r="G786" t="s">
        <v>80</v>
      </c>
      <c r="H786" t="s">
        <v>36</v>
      </c>
      <c r="I786" t="s">
        <v>176</v>
      </c>
      <c r="J786" t="s">
        <v>26</v>
      </c>
      <c r="K786" t="s">
        <v>17</v>
      </c>
      <c r="L786" t="s">
        <v>121</v>
      </c>
      <c r="M786">
        <v>16</v>
      </c>
      <c r="N786">
        <v>2.5</v>
      </c>
      <c r="Q786">
        <v>2.0199999999999999E-2</v>
      </c>
      <c r="R786">
        <v>2.9594999999999998</v>
      </c>
      <c r="S786">
        <f t="shared" si="52"/>
        <v>0.30412689296657719</v>
      </c>
      <c r="T786">
        <f t="shared" si="51"/>
        <v>4.866030287465235</v>
      </c>
    </row>
    <row r="787" spans="1:20" x14ac:dyDescent="0.2">
      <c r="A787">
        <v>2007</v>
      </c>
      <c r="B787">
        <v>42</v>
      </c>
      <c r="D787" t="s">
        <v>184</v>
      </c>
      <c r="E787" s="1">
        <v>0.4375</v>
      </c>
      <c r="F787">
        <v>9</v>
      </c>
      <c r="G787" t="s">
        <v>80</v>
      </c>
      <c r="H787" t="s">
        <v>36</v>
      </c>
      <c r="I787" t="s">
        <v>176</v>
      </c>
      <c r="J787" t="s">
        <v>13</v>
      </c>
      <c r="K787" t="s">
        <v>17</v>
      </c>
      <c r="L787" t="s">
        <v>19</v>
      </c>
      <c r="M787">
        <v>6</v>
      </c>
      <c r="N787">
        <v>2.5</v>
      </c>
      <c r="Q787">
        <v>1.9300000000000001E-2</v>
      </c>
      <c r="R787">
        <v>2.96</v>
      </c>
      <c r="S787">
        <f t="shared" si="52"/>
        <v>0.29070984172599634</v>
      </c>
      <c r="T787">
        <f t="shared" si="51"/>
        <v>1.7442590503559781</v>
      </c>
    </row>
    <row r="788" spans="1:20" x14ac:dyDescent="0.2">
      <c r="A788">
        <v>2007</v>
      </c>
      <c r="B788">
        <v>42</v>
      </c>
      <c r="D788" t="s">
        <v>184</v>
      </c>
      <c r="E788" s="1">
        <v>0.4375</v>
      </c>
      <c r="F788">
        <v>9</v>
      </c>
      <c r="G788" t="s">
        <v>80</v>
      </c>
      <c r="H788" t="s">
        <v>36</v>
      </c>
      <c r="I788" t="s">
        <v>176</v>
      </c>
      <c r="J788" t="s">
        <v>13</v>
      </c>
      <c r="K788" t="s">
        <v>194</v>
      </c>
      <c r="L788" t="s">
        <v>35</v>
      </c>
      <c r="M788">
        <v>2</v>
      </c>
      <c r="N788">
        <v>2.5</v>
      </c>
      <c r="Q788">
        <v>3.2399999999999998E-2</v>
      </c>
      <c r="R788">
        <v>2.379</v>
      </c>
      <c r="S788">
        <f t="shared" si="52"/>
        <v>0.2865789524483992</v>
      </c>
      <c r="T788">
        <f t="shared" si="51"/>
        <v>0.57315790489679841</v>
      </c>
    </row>
    <row r="789" spans="1:20" x14ac:dyDescent="0.2">
      <c r="A789">
        <v>2007</v>
      </c>
      <c r="B789">
        <v>42</v>
      </c>
      <c r="D789" t="s">
        <v>184</v>
      </c>
      <c r="E789" s="1">
        <v>0.4375</v>
      </c>
      <c r="F789">
        <v>9</v>
      </c>
      <c r="G789" t="s">
        <v>80</v>
      </c>
      <c r="H789" t="s">
        <v>36</v>
      </c>
      <c r="I789" t="s">
        <v>176</v>
      </c>
      <c r="J789" t="s">
        <v>13</v>
      </c>
      <c r="K789" t="s">
        <v>51</v>
      </c>
      <c r="L789" t="s">
        <v>57</v>
      </c>
      <c r="M789">
        <v>1</v>
      </c>
      <c r="N789">
        <v>2.5</v>
      </c>
      <c r="O789" t="s">
        <v>53</v>
      </c>
      <c r="Q789">
        <v>1.6199999999999999E-2</v>
      </c>
      <c r="R789">
        <v>3.0251999999999999</v>
      </c>
      <c r="S789">
        <f t="shared" si="52"/>
        <v>0.25903779153143841</v>
      </c>
      <c r="T789">
        <f t="shared" si="51"/>
        <v>0.25903779153143841</v>
      </c>
    </row>
    <row r="790" spans="1:20" x14ac:dyDescent="0.2">
      <c r="A790">
        <v>2007</v>
      </c>
      <c r="B790">
        <v>42</v>
      </c>
      <c r="D790" t="s">
        <v>184</v>
      </c>
      <c r="E790" s="1">
        <v>0.4375</v>
      </c>
      <c r="F790">
        <v>9</v>
      </c>
      <c r="G790" t="s">
        <v>80</v>
      </c>
      <c r="H790" t="s">
        <v>36</v>
      </c>
      <c r="I790" t="s">
        <v>176</v>
      </c>
      <c r="J790" t="s">
        <v>26</v>
      </c>
      <c r="K790" t="s">
        <v>118</v>
      </c>
      <c r="L790" t="s">
        <v>27</v>
      </c>
      <c r="M790">
        <v>24</v>
      </c>
      <c r="N790">
        <v>2.5</v>
      </c>
      <c r="Q790">
        <v>1.5900000000000001E-2</v>
      </c>
      <c r="R790">
        <v>2.9718</v>
      </c>
      <c r="S790">
        <f t="shared" si="52"/>
        <v>0.24210025233267859</v>
      </c>
      <c r="T790">
        <f t="shared" si="51"/>
        <v>5.8104060559842861</v>
      </c>
    </row>
    <row r="791" spans="1:20" x14ac:dyDescent="0.2">
      <c r="A791">
        <v>2007</v>
      </c>
      <c r="B791">
        <v>42</v>
      </c>
      <c r="D791" t="s">
        <v>184</v>
      </c>
      <c r="E791" s="1">
        <v>0.4375</v>
      </c>
      <c r="F791">
        <v>9</v>
      </c>
      <c r="G791" t="s">
        <v>80</v>
      </c>
      <c r="H791" t="s">
        <v>36</v>
      </c>
      <c r="I791" t="s">
        <v>176</v>
      </c>
      <c r="J791" t="s">
        <v>23</v>
      </c>
      <c r="K791" t="s">
        <v>118</v>
      </c>
      <c r="L791" t="s">
        <v>132</v>
      </c>
      <c r="M791">
        <v>1</v>
      </c>
      <c r="N791">
        <v>2.5</v>
      </c>
      <c r="Q791">
        <v>1.26E-2</v>
      </c>
      <c r="R791">
        <v>3.0672999999999999</v>
      </c>
      <c r="S791">
        <f t="shared" si="52"/>
        <v>0.20939771281975608</v>
      </c>
      <c r="T791">
        <f t="shared" si="51"/>
        <v>0.20939771281975608</v>
      </c>
    </row>
    <row r="792" spans="1:20" x14ac:dyDescent="0.2">
      <c r="A792">
        <v>2007</v>
      </c>
      <c r="B792">
        <v>42</v>
      </c>
      <c r="D792" t="s">
        <v>184</v>
      </c>
      <c r="E792" s="1">
        <v>0.4375</v>
      </c>
      <c r="F792">
        <v>9</v>
      </c>
      <c r="G792" t="s">
        <v>80</v>
      </c>
      <c r="H792" t="s">
        <v>36</v>
      </c>
      <c r="I792" t="s">
        <v>176</v>
      </c>
      <c r="J792" t="s">
        <v>23</v>
      </c>
      <c r="K792" t="s">
        <v>118</v>
      </c>
      <c r="L792" t="s">
        <v>30</v>
      </c>
      <c r="M792">
        <v>2</v>
      </c>
      <c r="N792">
        <v>2.5</v>
      </c>
      <c r="Q792">
        <v>9.2800000000000001E-3</v>
      </c>
      <c r="R792">
        <v>3.07</v>
      </c>
      <c r="S792">
        <f t="shared" si="52"/>
        <v>0.15460509531322333</v>
      </c>
      <c r="T792">
        <f t="shared" si="51"/>
        <v>0.30921019062644667</v>
      </c>
    </row>
    <row r="793" spans="1:20" x14ac:dyDescent="0.2">
      <c r="A793">
        <v>2007</v>
      </c>
      <c r="B793">
        <v>42</v>
      </c>
      <c r="D793" t="s">
        <v>184</v>
      </c>
      <c r="E793" s="1">
        <v>0.4375</v>
      </c>
      <c r="F793">
        <v>9</v>
      </c>
      <c r="G793" t="s">
        <v>80</v>
      </c>
      <c r="H793" t="s">
        <v>36</v>
      </c>
      <c r="I793" t="s">
        <v>176</v>
      </c>
      <c r="J793" t="s">
        <v>13</v>
      </c>
      <c r="K793" t="s">
        <v>194</v>
      </c>
      <c r="L793" t="s">
        <v>138</v>
      </c>
      <c r="M793">
        <v>1</v>
      </c>
      <c r="N793">
        <v>2.5</v>
      </c>
      <c r="Q793">
        <v>9.1000000000000004E-3</v>
      </c>
      <c r="R793">
        <v>2.9904000000000002</v>
      </c>
      <c r="S793">
        <f t="shared" si="52"/>
        <v>0.14094224804199171</v>
      </c>
      <c r="T793">
        <f t="shared" si="51"/>
        <v>0.14094224804199171</v>
      </c>
    </row>
    <row r="794" spans="1:20" x14ac:dyDescent="0.2">
      <c r="A794">
        <v>2007</v>
      </c>
      <c r="B794">
        <v>42</v>
      </c>
      <c r="D794" t="s">
        <v>184</v>
      </c>
      <c r="E794" s="1">
        <v>0.4375</v>
      </c>
      <c r="F794">
        <v>9</v>
      </c>
      <c r="G794" t="s">
        <v>80</v>
      </c>
      <c r="H794" t="s">
        <v>36</v>
      </c>
      <c r="I794" t="s">
        <v>176</v>
      </c>
      <c r="J794" t="s">
        <v>23</v>
      </c>
      <c r="K794" t="s">
        <v>33</v>
      </c>
      <c r="L794" t="s">
        <v>34</v>
      </c>
      <c r="M794">
        <v>4</v>
      </c>
      <c r="N794">
        <v>2.5</v>
      </c>
      <c r="Q794">
        <v>8.8999999999999999E-3</v>
      </c>
      <c r="R794">
        <v>3</v>
      </c>
      <c r="S794">
        <f t="shared" si="52"/>
        <v>0.13906250000000001</v>
      </c>
      <c r="T794">
        <f t="shared" si="51"/>
        <v>0.55625000000000002</v>
      </c>
    </row>
    <row r="795" spans="1:20" x14ac:dyDescent="0.2">
      <c r="A795">
        <v>2007</v>
      </c>
      <c r="B795">
        <v>43</v>
      </c>
      <c r="D795" t="s">
        <v>93</v>
      </c>
      <c r="E795" t="s">
        <v>94</v>
      </c>
      <c r="F795">
        <v>4</v>
      </c>
      <c r="G795" t="s">
        <v>136</v>
      </c>
      <c r="H795" t="s">
        <v>36</v>
      </c>
      <c r="I795" t="s">
        <v>178</v>
      </c>
      <c r="J795" t="s">
        <v>44</v>
      </c>
      <c r="K795" t="s">
        <v>119</v>
      </c>
      <c r="L795" t="s">
        <v>95</v>
      </c>
      <c r="M795">
        <v>1</v>
      </c>
      <c r="N795">
        <v>150</v>
      </c>
      <c r="Q795">
        <v>1.0500000000000001E-2</v>
      </c>
      <c r="R795">
        <v>2.8919999999999999</v>
      </c>
      <c r="S795">
        <f t="shared" si="52"/>
        <v>20627.434667225287</v>
      </c>
      <c r="T795">
        <f t="shared" si="51"/>
        <v>20627.434667225287</v>
      </c>
    </row>
    <row r="796" spans="1:20" x14ac:dyDescent="0.2">
      <c r="A796">
        <v>2007</v>
      </c>
      <c r="B796">
        <v>43</v>
      </c>
      <c r="D796" t="s">
        <v>93</v>
      </c>
      <c r="E796" t="s">
        <v>94</v>
      </c>
      <c r="F796">
        <v>4</v>
      </c>
      <c r="G796" t="s">
        <v>136</v>
      </c>
      <c r="H796" t="s">
        <v>36</v>
      </c>
      <c r="I796" t="s">
        <v>178</v>
      </c>
      <c r="J796" t="s">
        <v>13</v>
      </c>
      <c r="K796" t="s">
        <v>51</v>
      </c>
      <c r="L796" t="s">
        <v>57</v>
      </c>
      <c r="M796">
        <v>1</v>
      </c>
      <c r="N796">
        <v>60</v>
      </c>
      <c r="O796" t="s">
        <v>53</v>
      </c>
      <c r="Q796">
        <v>1.6199999999999999E-2</v>
      </c>
      <c r="R796">
        <v>3.0251999999999999</v>
      </c>
      <c r="S796">
        <f t="shared" si="52"/>
        <v>3879.521626552199</v>
      </c>
      <c r="T796">
        <f t="shared" si="51"/>
        <v>3879.521626552199</v>
      </c>
    </row>
    <row r="797" spans="1:20" x14ac:dyDescent="0.2">
      <c r="A797">
        <v>2007</v>
      </c>
      <c r="B797">
        <v>43</v>
      </c>
      <c r="D797" t="s">
        <v>93</v>
      </c>
      <c r="E797" t="s">
        <v>94</v>
      </c>
      <c r="F797">
        <v>4</v>
      </c>
      <c r="G797" t="s">
        <v>136</v>
      </c>
      <c r="H797" t="s">
        <v>36</v>
      </c>
      <c r="I797" t="s">
        <v>178</v>
      </c>
      <c r="J797" t="s">
        <v>13</v>
      </c>
      <c r="K797" t="s">
        <v>14</v>
      </c>
      <c r="L797" t="s">
        <v>42</v>
      </c>
      <c r="M797">
        <v>1</v>
      </c>
      <c r="N797">
        <v>35</v>
      </c>
      <c r="Q797">
        <v>4.2200000000000001E-2</v>
      </c>
      <c r="R797">
        <v>2.835</v>
      </c>
      <c r="S797">
        <f t="shared" si="52"/>
        <v>1006.3414397267468</v>
      </c>
      <c r="T797">
        <f t="shared" si="51"/>
        <v>1006.3414397267468</v>
      </c>
    </row>
    <row r="798" spans="1:20" x14ac:dyDescent="0.2">
      <c r="A798">
        <v>2007</v>
      </c>
      <c r="B798">
        <v>43</v>
      </c>
      <c r="D798" t="s">
        <v>93</v>
      </c>
      <c r="E798" t="s">
        <v>94</v>
      </c>
      <c r="F798">
        <v>4</v>
      </c>
      <c r="G798" t="s">
        <v>136</v>
      </c>
      <c r="H798" t="s">
        <v>36</v>
      </c>
      <c r="I798" t="s">
        <v>178</v>
      </c>
      <c r="J798" t="s">
        <v>44</v>
      </c>
      <c r="K798" t="s">
        <v>21</v>
      </c>
      <c r="L798" t="s">
        <v>22</v>
      </c>
      <c r="M798">
        <v>7</v>
      </c>
      <c r="N798">
        <v>35</v>
      </c>
      <c r="Q798">
        <v>1.14E-2</v>
      </c>
      <c r="R798">
        <v>3.1280000000000001</v>
      </c>
      <c r="S798">
        <f t="shared" si="52"/>
        <v>770.45928631241588</v>
      </c>
      <c r="T798">
        <f t="shared" si="51"/>
        <v>5393.2150041869108</v>
      </c>
    </row>
    <row r="799" spans="1:20" x14ac:dyDescent="0.2">
      <c r="A799">
        <v>2007</v>
      </c>
      <c r="B799">
        <v>43</v>
      </c>
      <c r="D799" t="s">
        <v>93</v>
      </c>
      <c r="E799" t="s">
        <v>94</v>
      </c>
      <c r="F799">
        <v>4</v>
      </c>
      <c r="G799" t="s">
        <v>136</v>
      </c>
      <c r="H799" t="s">
        <v>36</v>
      </c>
      <c r="I799" t="s">
        <v>178</v>
      </c>
      <c r="J799" t="s">
        <v>13</v>
      </c>
      <c r="K799" t="s">
        <v>47</v>
      </c>
      <c r="L799" t="s">
        <v>48</v>
      </c>
      <c r="M799">
        <v>13</v>
      </c>
      <c r="N799">
        <v>35</v>
      </c>
      <c r="P799">
        <f>N799/1.09917</f>
        <v>31.842208211650611</v>
      </c>
      <c r="Q799">
        <v>1.7399999999999999E-2</v>
      </c>
      <c r="R799">
        <v>3.08</v>
      </c>
      <c r="S799">
        <f>Q799*(P799^R799)</f>
        <v>740.96728909580781</v>
      </c>
      <c r="T799">
        <f t="shared" si="51"/>
        <v>9632.5747582455024</v>
      </c>
    </row>
    <row r="800" spans="1:20" x14ac:dyDescent="0.2">
      <c r="A800">
        <v>2007</v>
      </c>
      <c r="B800">
        <v>43</v>
      </c>
      <c r="D800" t="s">
        <v>93</v>
      </c>
      <c r="E800" t="s">
        <v>94</v>
      </c>
      <c r="F800">
        <v>4</v>
      </c>
      <c r="G800" t="s">
        <v>136</v>
      </c>
      <c r="H800" t="s">
        <v>36</v>
      </c>
      <c r="I800" t="s">
        <v>178</v>
      </c>
      <c r="J800" t="s">
        <v>23</v>
      </c>
      <c r="K800" t="s">
        <v>70</v>
      </c>
      <c r="L800" t="s">
        <v>71</v>
      </c>
      <c r="M800">
        <v>2</v>
      </c>
      <c r="N800">
        <v>35</v>
      </c>
      <c r="P800">
        <f>N800*0.84141</f>
        <v>29.449349999999999</v>
      </c>
      <c r="Q800">
        <v>1.8800000000000001E-2</v>
      </c>
      <c r="R800">
        <v>3</v>
      </c>
      <c r="S800">
        <f>Q800*(P800^R800)</f>
        <v>480.15890754210886</v>
      </c>
      <c r="T800">
        <f t="shared" si="51"/>
        <v>960.31781508421773</v>
      </c>
    </row>
    <row r="801" spans="1:20" x14ac:dyDescent="0.2">
      <c r="A801">
        <v>2007</v>
      </c>
      <c r="B801">
        <v>43</v>
      </c>
      <c r="D801" t="s">
        <v>93</v>
      </c>
      <c r="E801" t="s">
        <v>94</v>
      </c>
      <c r="F801">
        <v>4</v>
      </c>
      <c r="G801" t="s">
        <v>136</v>
      </c>
      <c r="H801" t="s">
        <v>36</v>
      </c>
      <c r="I801" t="s">
        <v>178</v>
      </c>
      <c r="J801" t="s">
        <v>23</v>
      </c>
      <c r="K801" t="s">
        <v>31</v>
      </c>
      <c r="L801" t="s">
        <v>32</v>
      </c>
      <c r="M801">
        <v>1</v>
      </c>
      <c r="N801">
        <v>35</v>
      </c>
      <c r="Q801">
        <v>7.9000000000000008E-3</v>
      </c>
      <c r="R801">
        <v>3.0760000000000001</v>
      </c>
      <c r="S801">
        <f>Q801*(N801^R801)</f>
        <v>443.79294680201997</v>
      </c>
      <c r="T801">
        <f t="shared" si="51"/>
        <v>443.79294680201997</v>
      </c>
    </row>
    <row r="802" spans="1:20" x14ac:dyDescent="0.2">
      <c r="A802">
        <v>2007</v>
      </c>
      <c r="B802">
        <v>43</v>
      </c>
      <c r="D802" t="s">
        <v>93</v>
      </c>
      <c r="E802" t="s">
        <v>94</v>
      </c>
      <c r="F802">
        <v>4</v>
      </c>
      <c r="G802" t="s">
        <v>136</v>
      </c>
      <c r="H802" t="s">
        <v>36</v>
      </c>
      <c r="I802" t="s">
        <v>178</v>
      </c>
      <c r="J802" t="s">
        <v>20</v>
      </c>
      <c r="K802" t="s">
        <v>68</v>
      </c>
      <c r="L802" t="s">
        <v>90</v>
      </c>
      <c r="M802">
        <v>1</v>
      </c>
      <c r="N802">
        <v>35</v>
      </c>
      <c r="P802">
        <f>N802*0.835</f>
        <v>29.224999999999998</v>
      </c>
      <c r="Q802">
        <v>1.7999999999999999E-2</v>
      </c>
      <c r="R802">
        <v>2.99</v>
      </c>
      <c r="S802">
        <f>Q802*(P802^R802)</f>
        <v>434.38870022796868</v>
      </c>
      <c r="T802">
        <f t="shared" si="51"/>
        <v>434.38870022796868</v>
      </c>
    </row>
    <row r="803" spans="1:20" x14ac:dyDescent="0.2">
      <c r="A803">
        <v>2007</v>
      </c>
      <c r="B803">
        <v>43</v>
      </c>
      <c r="D803" t="s">
        <v>93</v>
      </c>
      <c r="E803" t="s">
        <v>94</v>
      </c>
      <c r="F803">
        <v>4</v>
      </c>
      <c r="G803" t="s">
        <v>136</v>
      </c>
      <c r="H803" t="s">
        <v>36</v>
      </c>
      <c r="I803" t="s">
        <v>178</v>
      </c>
      <c r="J803" t="s">
        <v>26</v>
      </c>
      <c r="K803" t="s">
        <v>31</v>
      </c>
      <c r="L803" t="s">
        <v>54</v>
      </c>
      <c r="M803">
        <v>4</v>
      </c>
      <c r="N803">
        <v>25</v>
      </c>
      <c r="P803">
        <f>N803*0.812715</f>
        <v>20.317875000000001</v>
      </c>
      <c r="Q803">
        <v>0.111</v>
      </c>
      <c r="R803">
        <v>2.72</v>
      </c>
      <c r="S803">
        <f>Q803*(P803^R803)</f>
        <v>400.63779005068659</v>
      </c>
      <c r="T803">
        <f t="shared" si="51"/>
        <v>1602.5511602027464</v>
      </c>
    </row>
    <row r="804" spans="1:20" x14ac:dyDescent="0.2">
      <c r="A804">
        <v>2007</v>
      </c>
      <c r="B804">
        <v>43</v>
      </c>
      <c r="D804" t="s">
        <v>93</v>
      </c>
      <c r="E804" t="s">
        <v>94</v>
      </c>
      <c r="F804">
        <v>4</v>
      </c>
      <c r="G804" t="s">
        <v>136</v>
      </c>
      <c r="H804" t="s">
        <v>36</v>
      </c>
      <c r="I804" t="s">
        <v>178</v>
      </c>
      <c r="J804" t="s">
        <v>16</v>
      </c>
      <c r="K804" t="s">
        <v>28</v>
      </c>
      <c r="L804" t="s">
        <v>29</v>
      </c>
      <c r="M804">
        <v>42</v>
      </c>
      <c r="N804">
        <v>25</v>
      </c>
      <c r="P804">
        <f>N804/1.14172</f>
        <v>21.89678730336685</v>
      </c>
      <c r="Q804">
        <v>5.7999999999999996E-3</v>
      </c>
      <c r="R804">
        <v>3.5539999999999998</v>
      </c>
      <c r="S804">
        <f>Q804*(P804^R804)</f>
        <v>336.62001464584171</v>
      </c>
      <c r="T804">
        <f t="shared" si="51"/>
        <v>14138.040615125352</v>
      </c>
    </row>
    <row r="805" spans="1:20" x14ac:dyDescent="0.2">
      <c r="A805">
        <v>2007</v>
      </c>
      <c r="B805">
        <v>43</v>
      </c>
      <c r="D805" t="s">
        <v>93</v>
      </c>
      <c r="E805" t="s">
        <v>94</v>
      </c>
      <c r="F805">
        <v>4</v>
      </c>
      <c r="G805" t="s">
        <v>136</v>
      </c>
      <c r="H805" t="s">
        <v>36</v>
      </c>
      <c r="I805" t="s">
        <v>178</v>
      </c>
      <c r="J805" t="s">
        <v>44</v>
      </c>
      <c r="K805" t="s">
        <v>21</v>
      </c>
      <c r="L805" t="s">
        <v>22</v>
      </c>
      <c r="M805">
        <v>2</v>
      </c>
      <c r="N805">
        <v>25</v>
      </c>
      <c r="Q805">
        <v>1.14E-2</v>
      </c>
      <c r="R805">
        <v>3.1280000000000001</v>
      </c>
      <c r="S805">
        <f>Q805*(N805^R805)</f>
        <v>268.94359042953022</v>
      </c>
      <c r="T805">
        <f t="shared" si="51"/>
        <v>537.88718085906044</v>
      </c>
    </row>
    <row r="806" spans="1:20" x14ac:dyDescent="0.2">
      <c r="A806">
        <v>2007</v>
      </c>
      <c r="B806">
        <v>43</v>
      </c>
      <c r="D806" t="s">
        <v>93</v>
      </c>
      <c r="E806" t="s">
        <v>94</v>
      </c>
      <c r="F806">
        <v>4</v>
      </c>
      <c r="G806" t="s">
        <v>136</v>
      </c>
      <c r="H806" t="s">
        <v>36</v>
      </c>
      <c r="I806" t="s">
        <v>178</v>
      </c>
      <c r="J806" t="s">
        <v>23</v>
      </c>
      <c r="K806" t="s">
        <v>118</v>
      </c>
      <c r="L806" t="s">
        <v>37</v>
      </c>
      <c r="M806">
        <v>1</v>
      </c>
      <c r="N806">
        <v>25</v>
      </c>
      <c r="Q806">
        <v>1.26E-2</v>
      </c>
      <c r="R806">
        <v>3.0672999999999999</v>
      </c>
      <c r="S806">
        <f>Q806*(N806^R806)</f>
        <v>244.49609871054292</v>
      </c>
      <c r="T806">
        <f t="shared" si="51"/>
        <v>244.49609871054292</v>
      </c>
    </row>
    <row r="807" spans="1:20" x14ac:dyDescent="0.2">
      <c r="A807">
        <v>2007</v>
      </c>
      <c r="B807">
        <v>43</v>
      </c>
      <c r="D807" t="s">
        <v>93</v>
      </c>
      <c r="E807" t="s">
        <v>94</v>
      </c>
      <c r="F807">
        <v>4</v>
      </c>
      <c r="G807" t="s">
        <v>136</v>
      </c>
      <c r="H807" t="s">
        <v>36</v>
      </c>
      <c r="I807" t="s">
        <v>178</v>
      </c>
      <c r="J807" t="s">
        <v>23</v>
      </c>
      <c r="K807" t="s">
        <v>62</v>
      </c>
      <c r="L807" t="s">
        <v>83</v>
      </c>
      <c r="M807">
        <v>6</v>
      </c>
      <c r="N807">
        <v>25</v>
      </c>
      <c r="P807">
        <f>N807*0.901</f>
        <v>22.525000000000002</v>
      </c>
      <c r="Q807">
        <v>2.07E-2</v>
      </c>
      <c r="R807">
        <v>3</v>
      </c>
      <c r="S807">
        <f>Q807*(P807^R807)</f>
        <v>236.57276422968752</v>
      </c>
      <c r="T807">
        <f t="shared" si="51"/>
        <v>1419.4365853781251</v>
      </c>
    </row>
    <row r="808" spans="1:20" x14ac:dyDescent="0.2">
      <c r="A808">
        <v>2007</v>
      </c>
      <c r="B808">
        <v>43</v>
      </c>
      <c r="D808" t="s">
        <v>93</v>
      </c>
      <c r="E808" t="s">
        <v>94</v>
      </c>
      <c r="F808">
        <v>4</v>
      </c>
      <c r="G808" t="s">
        <v>136</v>
      </c>
      <c r="H808" t="s">
        <v>36</v>
      </c>
      <c r="I808" t="s">
        <v>178</v>
      </c>
      <c r="J808" t="s">
        <v>16</v>
      </c>
      <c r="K808" t="s">
        <v>17</v>
      </c>
      <c r="L808" t="s">
        <v>18</v>
      </c>
      <c r="M808">
        <v>19</v>
      </c>
      <c r="N808">
        <v>15</v>
      </c>
      <c r="Q808">
        <v>2.2700000000000001E-2</v>
      </c>
      <c r="R808">
        <v>3.12</v>
      </c>
      <c r="S808">
        <f t="shared" ref="S808:S824" si="53">Q808*(N808^R808)</f>
        <v>106.03044532761471</v>
      </c>
      <c r="T808">
        <f t="shared" si="51"/>
        <v>2014.5784612246796</v>
      </c>
    </row>
    <row r="809" spans="1:20" x14ac:dyDescent="0.2">
      <c r="A809">
        <v>2007</v>
      </c>
      <c r="B809">
        <v>43</v>
      </c>
      <c r="D809" t="s">
        <v>93</v>
      </c>
      <c r="E809" t="s">
        <v>94</v>
      </c>
      <c r="F809">
        <v>4</v>
      </c>
      <c r="G809" t="s">
        <v>136</v>
      </c>
      <c r="H809" t="s">
        <v>36</v>
      </c>
      <c r="I809" t="s">
        <v>178</v>
      </c>
      <c r="J809" t="s">
        <v>13</v>
      </c>
      <c r="K809" t="s">
        <v>17</v>
      </c>
      <c r="L809" t="s">
        <v>19</v>
      </c>
      <c r="M809">
        <v>3</v>
      </c>
      <c r="N809">
        <v>7.5</v>
      </c>
      <c r="Q809">
        <v>1.9300000000000001E-2</v>
      </c>
      <c r="R809">
        <v>2.96</v>
      </c>
      <c r="S809">
        <f t="shared" si="53"/>
        <v>7.5117071566069322</v>
      </c>
      <c r="T809">
        <f t="shared" si="51"/>
        <v>22.535121469820798</v>
      </c>
    </row>
    <row r="810" spans="1:20" x14ac:dyDescent="0.2">
      <c r="A810">
        <v>2007</v>
      </c>
      <c r="B810">
        <v>43</v>
      </c>
      <c r="D810" t="s">
        <v>93</v>
      </c>
      <c r="E810" t="s">
        <v>94</v>
      </c>
      <c r="F810">
        <v>4</v>
      </c>
      <c r="G810" t="s">
        <v>136</v>
      </c>
      <c r="H810" t="s">
        <v>36</v>
      </c>
      <c r="I810" t="s">
        <v>178</v>
      </c>
      <c r="J810" t="s">
        <v>26</v>
      </c>
      <c r="K810" t="s">
        <v>118</v>
      </c>
      <c r="L810" t="s">
        <v>27</v>
      </c>
      <c r="M810">
        <v>2</v>
      </c>
      <c r="N810">
        <v>7.5</v>
      </c>
      <c r="Q810">
        <v>1.5900000000000001E-2</v>
      </c>
      <c r="R810">
        <v>2.9718</v>
      </c>
      <c r="S810">
        <f t="shared" si="53"/>
        <v>6.3372988368370082</v>
      </c>
      <c r="T810">
        <f t="shared" si="51"/>
        <v>12.674597673674016</v>
      </c>
    </row>
    <row r="811" spans="1:20" x14ac:dyDescent="0.2">
      <c r="A811">
        <v>2007</v>
      </c>
      <c r="B811">
        <v>43</v>
      </c>
      <c r="D811" t="s">
        <v>93</v>
      </c>
      <c r="E811" t="s">
        <v>94</v>
      </c>
      <c r="F811">
        <v>4</v>
      </c>
      <c r="G811" t="s">
        <v>136</v>
      </c>
      <c r="H811" t="s">
        <v>36</v>
      </c>
      <c r="I811" t="s">
        <v>178</v>
      </c>
      <c r="J811" t="s">
        <v>23</v>
      </c>
      <c r="K811" t="s">
        <v>118</v>
      </c>
      <c r="L811" t="s">
        <v>132</v>
      </c>
      <c r="M811">
        <v>3</v>
      </c>
      <c r="N811">
        <v>7.5</v>
      </c>
      <c r="Q811">
        <v>1.26E-2</v>
      </c>
      <c r="R811">
        <v>3.0672999999999999</v>
      </c>
      <c r="S811">
        <f t="shared" si="53"/>
        <v>6.0875978967715536</v>
      </c>
      <c r="T811">
        <f t="shared" si="51"/>
        <v>18.262793690314659</v>
      </c>
    </row>
    <row r="812" spans="1:20" x14ac:dyDescent="0.2">
      <c r="A812">
        <v>2007</v>
      </c>
      <c r="B812">
        <v>43</v>
      </c>
      <c r="D812" t="s">
        <v>93</v>
      </c>
      <c r="E812" t="s">
        <v>94</v>
      </c>
      <c r="F812">
        <v>4</v>
      </c>
      <c r="G812" t="s">
        <v>136</v>
      </c>
      <c r="H812" t="s">
        <v>36</v>
      </c>
      <c r="I812" t="s">
        <v>178</v>
      </c>
      <c r="J812" t="s">
        <v>23</v>
      </c>
      <c r="K812" t="s">
        <v>118</v>
      </c>
      <c r="L812" t="s">
        <v>30</v>
      </c>
      <c r="M812">
        <v>2</v>
      </c>
      <c r="N812">
        <v>7.5</v>
      </c>
      <c r="Q812">
        <v>9.2800000000000001E-3</v>
      </c>
      <c r="R812">
        <v>3.07</v>
      </c>
      <c r="S812">
        <f t="shared" si="53"/>
        <v>4.5080222907771104</v>
      </c>
      <c r="T812">
        <f t="shared" si="51"/>
        <v>9.0160445815542207</v>
      </c>
    </row>
    <row r="813" spans="1:20" x14ac:dyDescent="0.2">
      <c r="A813">
        <v>2007</v>
      </c>
      <c r="B813">
        <v>43</v>
      </c>
      <c r="D813" t="s">
        <v>93</v>
      </c>
      <c r="E813" t="s">
        <v>94</v>
      </c>
      <c r="F813">
        <v>4</v>
      </c>
      <c r="G813" t="s">
        <v>136</v>
      </c>
      <c r="H813" t="s">
        <v>36</v>
      </c>
      <c r="I813" t="s">
        <v>178</v>
      </c>
      <c r="J813" t="s">
        <v>13</v>
      </c>
      <c r="K813" t="s">
        <v>17</v>
      </c>
      <c r="L813" t="s">
        <v>19</v>
      </c>
      <c r="M813">
        <v>1</v>
      </c>
      <c r="N813">
        <v>2.5</v>
      </c>
      <c r="Q813">
        <v>1.9300000000000001E-2</v>
      </c>
      <c r="R813">
        <v>2.96</v>
      </c>
      <c r="S813">
        <f t="shared" si="53"/>
        <v>0.29070984172599634</v>
      </c>
      <c r="T813">
        <f t="shared" si="51"/>
        <v>0.29070984172599634</v>
      </c>
    </row>
    <row r="814" spans="1:20" x14ac:dyDescent="0.2">
      <c r="A814">
        <v>2007</v>
      </c>
      <c r="B814">
        <v>43</v>
      </c>
      <c r="D814" t="s">
        <v>93</v>
      </c>
      <c r="E814" t="s">
        <v>94</v>
      </c>
      <c r="F814">
        <v>4</v>
      </c>
      <c r="G814" t="s">
        <v>136</v>
      </c>
      <c r="H814" t="s">
        <v>36</v>
      </c>
      <c r="I814" t="s">
        <v>178</v>
      </c>
      <c r="J814" t="s">
        <v>13</v>
      </c>
      <c r="K814" t="s">
        <v>194</v>
      </c>
      <c r="L814" t="s">
        <v>35</v>
      </c>
      <c r="M814">
        <v>6</v>
      </c>
      <c r="N814">
        <v>2.5</v>
      </c>
      <c r="Q814">
        <v>3.2399999999999998E-2</v>
      </c>
      <c r="R814">
        <v>2.379</v>
      </c>
      <c r="S814">
        <f t="shared" si="53"/>
        <v>0.2865789524483992</v>
      </c>
      <c r="T814">
        <f t="shared" si="51"/>
        <v>1.7194737146903951</v>
      </c>
    </row>
    <row r="815" spans="1:20" x14ac:dyDescent="0.2">
      <c r="A815">
        <v>2007</v>
      </c>
      <c r="B815">
        <v>43</v>
      </c>
      <c r="D815" t="s">
        <v>93</v>
      </c>
      <c r="E815" t="s">
        <v>94</v>
      </c>
      <c r="F815">
        <v>4</v>
      </c>
      <c r="G815" t="s">
        <v>136</v>
      </c>
      <c r="H815" t="s">
        <v>36</v>
      </c>
      <c r="I815" t="s">
        <v>178</v>
      </c>
      <c r="J815" t="s">
        <v>26</v>
      </c>
      <c r="K815" t="s">
        <v>118</v>
      </c>
      <c r="L815" t="s">
        <v>27</v>
      </c>
      <c r="M815">
        <v>12</v>
      </c>
      <c r="N815">
        <v>2.5</v>
      </c>
      <c r="Q815">
        <v>1.5900000000000001E-2</v>
      </c>
      <c r="R815">
        <v>2.9718</v>
      </c>
      <c r="S815">
        <f t="shared" si="53"/>
        <v>0.24210025233267859</v>
      </c>
      <c r="T815">
        <f t="shared" si="51"/>
        <v>2.905203027992143</v>
      </c>
    </row>
    <row r="816" spans="1:20" x14ac:dyDescent="0.2">
      <c r="A816">
        <v>2007</v>
      </c>
      <c r="B816">
        <v>43</v>
      </c>
      <c r="D816" t="s">
        <v>93</v>
      </c>
      <c r="E816" t="s">
        <v>94</v>
      </c>
      <c r="F816">
        <v>4</v>
      </c>
      <c r="G816" t="s">
        <v>136</v>
      </c>
      <c r="H816" t="s">
        <v>36</v>
      </c>
      <c r="I816" t="s">
        <v>178</v>
      </c>
      <c r="J816" t="s">
        <v>23</v>
      </c>
      <c r="K816" t="s">
        <v>118</v>
      </c>
      <c r="L816" t="s">
        <v>132</v>
      </c>
      <c r="M816">
        <v>7</v>
      </c>
      <c r="N816">
        <v>2.5</v>
      </c>
      <c r="Q816">
        <v>1.26E-2</v>
      </c>
      <c r="R816">
        <v>3.0672999999999999</v>
      </c>
      <c r="S816">
        <f t="shared" si="53"/>
        <v>0.20939771281975608</v>
      </c>
      <c r="T816">
        <f t="shared" si="51"/>
        <v>1.4657839897382925</v>
      </c>
    </row>
    <row r="817" spans="1:20" x14ac:dyDescent="0.2">
      <c r="A817">
        <v>2007</v>
      </c>
      <c r="B817">
        <v>43</v>
      </c>
      <c r="D817" t="s">
        <v>93</v>
      </c>
      <c r="E817" t="s">
        <v>94</v>
      </c>
      <c r="F817">
        <v>4</v>
      </c>
      <c r="G817" t="s">
        <v>136</v>
      </c>
      <c r="H817" t="s">
        <v>36</v>
      </c>
      <c r="I817" t="s">
        <v>178</v>
      </c>
      <c r="J817" t="s">
        <v>23</v>
      </c>
      <c r="K817" t="s">
        <v>118</v>
      </c>
      <c r="L817" t="s">
        <v>30</v>
      </c>
      <c r="M817">
        <v>2</v>
      </c>
      <c r="N817">
        <v>2.5</v>
      </c>
      <c r="Q817">
        <v>9.2800000000000001E-3</v>
      </c>
      <c r="R817">
        <v>3.07</v>
      </c>
      <c r="S817">
        <f t="shared" si="53"/>
        <v>0.15460509531322333</v>
      </c>
      <c r="T817">
        <f t="shared" si="51"/>
        <v>0.30921019062644667</v>
      </c>
    </row>
    <row r="818" spans="1:20" x14ac:dyDescent="0.2">
      <c r="A818">
        <v>2007</v>
      </c>
      <c r="B818">
        <v>43</v>
      </c>
      <c r="D818" t="s">
        <v>93</v>
      </c>
      <c r="E818" t="s">
        <v>94</v>
      </c>
      <c r="F818">
        <v>4</v>
      </c>
      <c r="G818" t="s">
        <v>136</v>
      </c>
      <c r="H818" t="s">
        <v>36</v>
      </c>
      <c r="I818" t="s">
        <v>178</v>
      </c>
      <c r="J818" t="s">
        <v>23</v>
      </c>
      <c r="K818" t="s">
        <v>33</v>
      </c>
      <c r="L818" t="s">
        <v>34</v>
      </c>
      <c r="M818">
        <v>10</v>
      </c>
      <c r="N818">
        <v>2.5</v>
      </c>
      <c r="Q818">
        <v>8.8999999999999999E-3</v>
      </c>
      <c r="R818">
        <v>3</v>
      </c>
      <c r="S818">
        <f t="shared" si="53"/>
        <v>0.13906250000000001</v>
      </c>
      <c r="T818">
        <f t="shared" si="51"/>
        <v>1.390625</v>
      </c>
    </row>
    <row r="819" spans="1:20" x14ac:dyDescent="0.2">
      <c r="A819">
        <v>2007</v>
      </c>
      <c r="B819">
        <v>44</v>
      </c>
      <c r="D819" t="s">
        <v>93</v>
      </c>
      <c r="E819" t="s">
        <v>94</v>
      </c>
      <c r="F819">
        <v>4</v>
      </c>
      <c r="G819" t="s">
        <v>136</v>
      </c>
      <c r="H819" t="s">
        <v>12</v>
      </c>
      <c r="I819" t="s">
        <v>178</v>
      </c>
      <c r="J819" t="s">
        <v>20</v>
      </c>
      <c r="K819" t="s">
        <v>78</v>
      </c>
      <c r="L819" t="s">
        <v>79</v>
      </c>
      <c r="M819">
        <v>1</v>
      </c>
      <c r="N819">
        <v>90</v>
      </c>
      <c r="Q819">
        <v>7.0000000000000001E-3</v>
      </c>
      <c r="R819" s="39">
        <v>2.972</v>
      </c>
      <c r="S819">
        <f t="shared" si="53"/>
        <v>4498.9045387723099</v>
      </c>
      <c r="T819">
        <f t="shared" si="51"/>
        <v>4498.9045387723099</v>
      </c>
    </row>
    <row r="820" spans="1:20" x14ac:dyDescent="0.2">
      <c r="A820">
        <v>2007</v>
      </c>
      <c r="B820">
        <v>44</v>
      </c>
      <c r="D820" t="s">
        <v>93</v>
      </c>
      <c r="E820" t="s">
        <v>94</v>
      </c>
      <c r="F820">
        <v>4</v>
      </c>
      <c r="G820" t="s">
        <v>136</v>
      </c>
      <c r="H820" t="s">
        <v>12</v>
      </c>
      <c r="I820" t="s">
        <v>178</v>
      </c>
      <c r="J820" t="s">
        <v>23</v>
      </c>
      <c r="K820" t="s">
        <v>28</v>
      </c>
      <c r="L820" t="s">
        <v>56</v>
      </c>
      <c r="M820">
        <v>2</v>
      </c>
      <c r="N820">
        <v>40</v>
      </c>
      <c r="Q820">
        <v>2.1700000000000001E-2</v>
      </c>
      <c r="R820">
        <v>3</v>
      </c>
      <c r="S820">
        <f t="shared" si="53"/>
        <v>1388.8</v>
      </c>
      <c r="T820">
        <f t="shared" si="51"/>
        <v>2777.6</v>
      </c>
    </row>
    <row r="821" spans="1:20" x14ac:dyDescent="0.2">
      <c r="A821">
        <v>2007</v>
      </c>
      <c r="B821">
        <v>44</v>
      </c>
      <c r="D821" t="s">
        <v>93</v>
      </c>
      <c r="E821" t="s">
        <v>94</v>
      </c>
      <c r="F821">
        <v>4</v>
      </c>
      <c r="G821" t="s">
        <v>136</v>
      </c>
      <c r="H821" t="s">
        <v>12</v>
      </c>
      <c r="I821" t="s">
        <v>178</v>
      </c>
      <c r="J821" t="s">
        <v>13</v>
      </c>
      <c r="K821" t="s">
        <v>51</v>
      </c>
      <c r="L821" t="s">
        <v>52</v>
      </c>
      <c r="M821">
        <v>1</v>
      </c>
      <c r="N821">
        <v>40</v>
      </c>
      <c r="O821" t="s">
        <v>53</v>
      </c>
      <c r="Q821">
        <v>1.6199999999999999E-2</v>
      </c>
      <c r="R821">
        <v>3.0251999999999999</v>
      </c>
      <c r="S821">
        <f t="shared" si="53"/>
        <v>1137.8025435833395</v>
      </c>
      <c r="T821">
        <f t="shared" si="51"/>
        <v>1137.8025435833395</v>
      </c>
    </row>
    <row r="822" spans="1:20" x14ac:dyDescent="0.2">
      <c r="A822">
        <v>2007</v>
      </c>
      <c r="B822">
        <v>44</v>
      </c>
      <c r="D822" t="s">
        <v>93</v>
      </c>
      <c r="E822" t="s">
        <v>94</v>
      </c>
      <c r="F822">
        <v>4</v>
      </c>
      <c r="G822" t="s">
        <v>136</v>
      </c>
      <c r="H822" t="s">
        <v>12</v>
      </c>
      <c r="I822" t="s">
        <v>178</v>
      </c>
      <c r="J822" t="s">
        <v>13</v>
      </c>
      <c r="K822" t="s">
        <v>51</v>
      </c>
      <c r="L822" t="s">
        <v>57</v>
      </c>
      <c r="M822">
        <v>1</v>
      </c>
      <c r="N822">
        <v>40</v>
      </c>
      <c r="O822" t="s">
        <v>53</v>
      </c>
      <c r="Q822">
        <v>1.6199999999999999E-2</v>
      </c>
      <c r="R822">
        <v>3.0251999999999999</v>
      </c>
      <c r="S822">
        <f t="shared" si="53"/>
        <v>1137.8025435833395</v>
      </c>
      <c r="T822">
        <f t="shared" si="51"/>
        <v>1137.8025435833395</v>
      </c>
    </row>
    <row r="823" spans="1:20" x14ac:dyDescent="0.2">
      <c r="A823">
        <v>2007</v>
      </c>
      <c r="B823">
        <v>44</v>
      </c>
      <c r="D823" t="s">
        <v>93</v>
      </c>
      <c r="E823" t="s">
        <v>94</v>
      </c>
      <c r="F823">
        <v>4</v>
      </c>
      <c r="G823" t="s">
        <v>136</v>
      </c>
      <c r="H823" t="s">
        <v>12</v>
      </c>
      <c r="I823" t="s">
        <v>178</v>
      </c>
      <c r="J823" t="s">
        <v>23</v>
      </c>
      <c r="K823" t="s">
        <v>118</v>
      </c>
      <c r="L823" t="s">
        <v>37</v>
      </c>
      <c r="M823">
        <v>1</v>
      </c>
      <c r="N823">
        <v>40</v>
      </c>
      <c r="Q823">
        <v>1.26E-2</v>
      </c>
      <c r="R823">
        <v>3.0672999999999999</v>
      </c>
      <c r="S823">
        <f t="shared" si="53"/>
        <v>1033.6396409228757</v>
      </c>
      <c r="T823">
        <f t="shared" si="51"/>
        <v>1033.6396409228757</v>
      </c>
    </row>
    <row r="824" spans="1:20" x14ac:dyDescent="0.2">
      <c r="A824">
        <v>2007</v>
      </c>
      <c r="B824">
        <v>44</v>
      </c>
      <c r="D824" t="s">
        <v>93</v>
      </c>
      <c r="E824" t="s">
        <v>94</v>
      </c>
      <c r="F824">
        <v>4</v>
      </c>
      <c r="G824" t="s">
        <v>136</v>
      </c>
      <c r="H824" t="s">
        <v>12</v>
      </c>
      <c r="I824" t="s">
        <v>178</v>
      </c>
      <c r="J824" t="s">
        <v>44</v>
      </c>
      <c r="K824" t="s">
        <v>21</v>
      </c>
      <c r="L824" t="s">
        <v>22</v>
      </c>
      <c r="M824">
        <v>7</v>
      </c>
      <c r="N824">
        <v>35</v>
      </c>
      <c r="Q824">
        <v>1.14E-2</v>
      </c>
      <c r="R824">
        <v>3.1280000000000001</v>
      </c>
      <c r="S824">
        <f t="shared" si="53"/>
        <v>770.45928631241588</v>
      </c>
      <c r="T824">
        <f t="shared" si="51"/>
        <v>5393.2150041869108</v>
      </c>
    </row>
    <row r="825" spans="1:20" x14ac:dyDescent="0.2">
      <c r="A825">
        <v>2007</v>
      </c>
      <c r="B825">
        <v>44</v>
      </c>
      <c r="D825" t="s">
        <v>93</v>
      </c>
      <c r="E825" t="s">
        <v>94</v>
      </c>
      <c r="F825">
        <v>4</v>
      </c>
      <c r="G825" t="s">
        <v>136</v>
      </c>
      <c r="H825" t="s">
        <v>12</v>
      </c>
      <c r="I825" t="s">
        <v>178</v>
      </c>
      <c r="J825" t="s">
        <v>13</v>
      </c>
      <c r="K825" t="s">
        <v>47</v>
      </c>
      <c r="L825" t="s">
        <v>48</v>
      </c>
      <c r="M825">
        <v>16</v>
      </c>
      <c r="N825">
        <v>35</v>
      </c>
      <c r="P825">
        <f>N825/1.09917</f>
        <v>31.842208211650611</v>
      </c>
      <c r="Q825">
        <v>1.7399999999999999E-2</v>
      </c>
      <c r="R825">
        <v>3.08</v>
      </c>
      <c r="S825">
        <f>Q825*(P825^R825)</f>
        <v>740.96728909580781</v>
      </c>
      <c r="T825">
        <f t="shared" si="51"/>
        <v>11855.476625532925</v>
      </c>
    </row>
    <row r="826" spans="1:20" x14ac:dyDescent="0.2">
      <c r="A826">
        <v>2007</v>
      </c>
      <c r="B826">
        <v>44</v>
      </c>
      <c r="D826" t="s">
        <v>93</v>
      </c>
      <c r="E826" t="s">
        <v>94</v>
      </c>
      <c r="F826">
        <v>4</v>
      </c>
      <c r="G826" t="s">
        <v>136</v>
      </c>
      <c r="H826" t="s">
        <v>12</v>
      </c>
      <c r="I826" t="s">
        <v>178</v>
      </c>
      <c r="J826" t="s">
        <v>23</v>
      </c>
      <c r="K826" t="s">
        <v>24</v>
      </c>
      <c r="L826" t="s">
        <v>25</v>
      </c>
      <c r="M826">
        <v>1</v>
      </c>
      <c r="N826">
        <v>25</v>
      </c>
      <c r="Q826">
        <v>4.2799999999999998E-2</v>
      </c>
      <c r="R826">
        <v>2.8580000000000001</v>
      </c>
      <c r="S826">
        <f>Q826*(N826^R826)</f>
        <v>423.40532317837847</v>
      </c>
      <c r="T826">
        <f t="shared" si="51"/>
        <v>423.40532317837847</v>
      </c>
    </row>
    <row r="827" spans="1:20" x14ac:dyDescent="0.2">
      <c r="A827">
        <v>2007</v>
      </c>
      <c r="B827">
        <v>44</v>
      </c>
      <c r="D827" t="s">
        <v>93</v>
      </c>
      <c r="E827" t="s">
        <v>94</v>
      </c>
      <c r="F827">
        <v>4</v>
      </c>
      <c r="G827" t="s">
        <v>136</v>
      </c>
      <c r="H827" t="s">
        <v>12</v>
      </c>
      <c r="I827" t="s">
        <v>178</v>
      </c>
      <c r="J827" t="s">
        <v>26</v>
      </c>
      <c r="K827" t="s">
        <v>31</v>
      </c>
      <c r="L827" t="s">
        <v>54</v>
      </c>
      <c r="M827">
        <v>11</v>
      </c>
      <c r="N827">
        <v>25</v>
      </c>
      <c r="P827">
        <f>N827*0.812715</f>
        <v>20.317875000000001</v>
      </c>
      <c r="Q827">
        <v>0.111</v>
      </c>
      <c r="R827">
        <v>2.72</v>
      </c>
      <c r="S827">
        <f>Q827*(P827^R827)</f>
        <v>400.63779005068659</v>
      </c>
      <c r="T827">
        <f t="shared" si="51"/>
        <v>4407.0156905575523</v>
      </c>
    </row>
    <row r="828" spans="1:20" x14ac:dyDescent="0.2">
      <c r="A828">
        <v>2007</v>
      </c>
      <c r="B828">
        <v>44</v>
      </c>
      <c r="D828" t="s">
        <v>93</v>
      </c>
      <c r="E828" t="s">
        <v>94</v>
      </c>
      <c r="F828">
        <v>4</v>
      </c>
      <c r="G828" t="s">
        <v>136</v>
      </c>
      <c r="H828" t="s">
        <v>12</v>
      </c>
      <c r="I828" t="s">
        <v>178</v>
      </c>
      <c r="J828" t="s">
        <v>13</v>
      </c>
      <c r="K828" t="s">
        <v>14</v>
      </c>
      <c r="L828" t="s">
        <v>15</v>
      </c>
      <c r="M828">
        <v>2</v>
      </c>
      <c r="N828">
        <v>25</v>
      </c>
      <c r="Q828">
        <v>2.3599999999999999E-2</v>
      </c>
      <c r="R828">
        <v>2.9750000000000001</v>
      </c>
      <c r="S828">
        <f>Q828*(N828^R828)</f>
        <v>340.23855775527943</v>
      </c>
      <c r="T828">
        <f t="shared" si="51"/>
        <v>680.47711551055886</v>
      </c>
    </row>
    <row r="829" spans="1:20" x14ac:dyDescent="0.2">
      <c r="A829">
        <v>2007</v>
      </c>
      <c r="B829">
        <v>44</v>
      </c>
      <c r="D829" t="s">
        <v>93</v>
      </c>
      <c r="E829" t="s">
        <v>94</v>
      </c>
      <c r="F829">
        <v>4</v>
      </c>
      <c r="G829" t="s">
        <v>136</v>
      </c>
      <c r="H829" t="s">
        <v>12</v>
      </c>
      <c r="I829" t="s">
        <v>178</v>
      </c>
      <c r="J829" t="s">
        <v>16</v>
      </c>
      <c r="K829" t="s">
        <v>28</v>
      </c>
      <c r="L829" t="s">
        <v>29</v>
      </c>
      <c r="M829">
        <v>19</v>
      </c>
      <c r="N829">
        <v>25</v>
      </c>
      <c r="P829">
        <f>N829/1.14172</f>
        <v>21.89678730336685</v>
      </c>
      <c r="Q829">
        <v>5.7999999999999996E-3</v>
      </c>
      <c r="R829">
        <v>3.5539999999999998</v>
      </c>
      <c r="S829">
        <f>Q829*(P829^R829)</f>
        <v>336.62001464584171</v>
      </c>
      <c r="T829">
        <f t="shared" si="51"/>
        <v>6395.7802782709923</v>
      </c>
    </row>
    <row r="830" spans="1:20" x14ac:dyDescent="0.2">
      <c r="A830">
        <v>2007</v>
      </c>
      <c r="B830">
        <v>44</v>
      </c>
      <c r="D830" t="s">
        <v>93</v>
      </c>
      <c r="E830" t="s">
        <v>94</v>
      </c>
      <c r="F830">
        <v>4</v>
      </c>
      <c r="G830" t="s">
        <v>136</v>
      </c>
      <c r="H830" t="s">
        <v>12</v>
      </c>
      <c r="I830" t="s">
        <v>178</v>
      </c>
      <c r="J830" t="s">
        <v>23</v>
      </c>
      <c r="K830" t="s">
        <v>58</v>
      </c>
      <c r="L830" t="s">
        <v>59</v>
      </c>
      <c r="M830">
        <v>10</v>
      </c>
      <c r="N830">
        <v>25</v>
      </c>
      <c r="Q830">
        <v>2.0400000000000001E-2</v>
      </c>
      <c r="R830">
        <v>2.9910000000000001</v>
      </c>
      <c r="S830">
        <f t="shared" ref="S830:S842" si="54">Q830*(N830^R830)</f>
        <v>309.64832376527772</v>
      </c>
      <c r="T830">
        <f t="shared" si="51"/>
        <v>3096.4832376527775</v>
      </c>
    </row>
    <row r="831" spans="1:20" x14ac:dyDescent="0.2">
      <c r="A831">
        <v>2007</v>
      </c>
      <c r="B831">
        <v>44</v>
      </c>
      <c r="D831" t="s">
        <v>93</v>
      </c>
      <c r="E831" t="s">
        <v>94</v>
      </c>
      <c r="F831">
        <v>4</v>
      </c>
      <c r="G831" t="s">
        <v>136</v>
      </c>
      <c r="H831" t="s">
        <v>12</v>
      </c>
      <c r="I831" t="s">
        <v>178</v>
      </c>
      <c r="J831" t="s">
        <v>44</v>
      </c>
      <c r="K831" t="s">
        <v>21</v>
      </c>
      <c r="L831" t="s">
        <v>22</v>
      </c>
      <c r="M831">
        <v>5</v>
      </c>
      <c r="N831">
        <v>25</v>
      </c>
      <c r="Q831">
        <v>1.14E-2</v>
      </c>
      <c r="R831">
        <v>3.1280000000000001</v>
      </c>
      <c r="S831">
        <f t="shared" si="54"/>
        <v>268.94359042953022</v>
      </c>
      <c r="T831">
        <f t="shared" si="51"/>
        <v>1344.717952147651</v>
      </c>
    </row>
    <row r="832" spans="1:20" x14ac:dyDescent="0.2">
      <c r="A832">
        <v>2007</v>
      </c>
      <c r="B832">
        <v>44</v>
      </c>
      <c r="D832" t="s">
        <v>93</v>
      </c>
      <c r="E832" t="s">
        <v>94</v>
      </c>
      <c r="F832">
        <v>4</v>
      </c>
      <c r="G832" t="s">
        <v>136</v>
      </c>
      <c r="H832" t="s">
        <v>12</v>
      </c>
      <c r="I832" t="s">
        <v>178</v>
      </c>
      <c r="J832" t="s">
        <v>23</v>
      </c>
      <c r="K832" t="s">
        <v>31</v>
      </c>
      <c r="L832" t="s">
        <v>32</v>
      </c>
      <c r="M832">
        <v>2</v>
      </c>
      <c r="N832">
        <v>25</v>
      </c>
      <c r="Q832">
        <v>7.9000000000000008E-3</v>
      </c>
      <c r="R832">
        <v>3.0760000000000001</v>
      </c>
      <c r="S832">
        <f t="shared" si="54"/>
        <v>157.64875958225977</v>
      </c>
      <c r="T832">
        <f t="shared" si="51"/>
        <v>315.29751916451954</v>
      </c>
    </row>
    <row r="833" spans="1:20" x14ac:dyDescent="0.2">
      <c r="A833">
        <v>2007</v>
      </c>
      <c r="B833">
        <v>44</v>
      </c>
      <c r="D833" t="s">
        <v>93</v>
      </c>
      <c r="E833" t="s">
        <v>94</v>
      </c>
      <c r="F833">
        <v>4</v>
      </c>
      <c r="G833" t="s">
        <v>136</v>
      </c>
      <c r="H833" t="s">
        <v>12</v>
      </c>
      <c r="I833" t="s">
        <v>178</v>
      </c>
      <c r="J833" t="s">
        <v>16</v>
      </c>
      <c r="K833" t="s">
        <v>17</v>
      </c>
      <c r="L833" t="s">
        <v>18</v>
      </c>
      <c r="M833">
        <v>3</v>
      </c>
      <c r="N833">
        <v>15</v>
      </c>
      <c r="Q833">
        <v>2.2700000000000001E-2</v>
      </c>
      <c r="R833">
        <v>3.12</v>
      </c>
      <c r="S833">
        <f t="shared" si="54"/>
        <v>106.03044532761471</v>
      </c>
      <c r="T833">
        <f t="shared" si="51"/>
        <v>318.09133598284416</v>
      </c>
    </row>
    <row r="834" spans="1:20" x14ac:dyDescent="0.2">
      <c r="A834">
        <v>2007</v>
      </c>
      <c r="B834">
        <v>44</v>
      </c>
      <c r="D834" t="s">
        <v>93</v>
      </c>
      <c r="E834" t="s">
        <v>94</v>
      </c>
      <c r="F834">
        <v>4</v>
      </c>
      <c r="G834" t="s">
        <v>136</v>
      </c>
      <c r="H834" t="s">
        <v>12</v>
      </c>
      <c r="I834" t="s">
        <v>178</v>
      </c>
      <c r="J834" t="s">
        <v>13</v>
      </c>
      <c r="K834" t="s">
        <v>17</v>
      </c>
      <c r="L834" t="s">
        <v>127</v>
      </c>
      <c r="M834">
        <v>1</v>
      </c>
      <c r="N834">
        <v>15</v>
      </c>
      <c r="Q834">
        <v>2.3900000000000001E-2</v>
      </c>
      <c r="R834">
        <v>3.0819999999999999</v>
      </c>
      <c r="S834">
        <f t="shared" si="54"/>
        <v>100.71894345437795</v>
      </c>
      <c r="T834">
        <f t="shared" ref="T834:T897" si="55">M834*S834</f>
        <v>100.71894345437795</v>
      </c>
    </row>
    <row r="835" spans="1:20" x14ac:dyDescent="0.2">
      <c r="A835">
        <v>2007</v>
      </c>
      <c r="B835">
        <v>44</v>
      </c>
      <c r="D835" t="s">
        <v>93</v>
      </c>
      <c r="E835" t="s">
        <v>94</v>
      </c>
      <c r="F835">
        <v>4</v>
      </c>
      <c r="G835" t="s">
        <v>136</v>
      </c>
      <c r="H835" t="s">
        <v>12</v>
      </c>
      <c r="I835" t="s">
        <v>178</v>
      </c>
      <c r="J835" t="s">
        <v>13</v>
      </c>
      <c r="K835" t="s">
        <v>17</v>
      </c>
      <c r="L835" t="s">
        <v>19</v>
      </c>
      <c r="M835">
        <v>3</v>
      </c>
      <c r="N835">
        <v>7.5</v>
      </c>
      <c r="Q835">
        <v>1.9300000000000001E-2</v>
      </c>
      <c r="R835">
        <v>2.96</v>
      </c>
      <c r="S835">
        <f t="shared" si="54"/>
        <v>7.5117071566069322</v>
      </c>
      <c r="T835">
        <f t="shared" si="55"/>
        <v>22.535121469820798</v>
      </c>
    </row>
    <row r="836" spans="1:20" x14ac:dyDescent="0.2">
      <c r="A836">
        <v>2007</v>
      </c>
      <c r="B836">
        <v>44</v>
      </c>
      <c r="D836" t="s">
        <v>93</v>
      </c>
      <c r="E836" t="s">
        <v>94</v>
      </c>
      <c r="F836">
        <v>4</v>
      </c>
      <c r="G836" t="s">
        <v>136</v>
      </c>
      <c r="H836" t="s">
        <v>12</v>
      </c>
      <c r="I836" t="s">
        <v>178</v>
      </c>
      <c r="J836" t="s">
        <v>23</v>
      </c>
      <c r="K836" t="s">
        <v>33</v>
      </c>
      <c r="L836" t="s">
        <v>34</v>
      </c>
      <c r="M836">
        <v>1</v>
      </c>
      <c r="N836">
        <v>2.5</v>
      </c>
      <c r="Q836">
        <v>8.8999999999999999E-3</v>
      </c>
      <c r="R836">
        <v>3</v>
      </c>
      <c r="S836">
        <f t="shared" si="54"/>
        <v>0.13906250000000001</v>
      </c>
      <c r="T836">
        <f t="shared" si="55"/>
        <v>0.13906250000000001</v>
      </c>
    </row>
    <row r="837" spans="1:20" x14ac:dyDescent="0.2">
      <c r="A837">
        <v>2007</v>
      </c>
      <c r="B837">
        <v>45</v>
      </c>
      <c r="D837" t="s">
        <v>93</v>
      </c>
      <c r="E837" t="s">
        <v>94</v>
      </c>
      <c r="F837">
        <v>6</v>
      </c>
      <c r="G837" t="s">
        <v>136</v>
      </c>
      <c r="H837" t="s">
        <v>61</v>
      </c>
      <c r="I837" t="s">
        <v>176</v>
      </c>
      <c r="J837" t="s">
        <v>44</v>
      </c>
      <c r="K837" t="s">
        <v>21</v>
      </c>
      <c r="L837" t="s">
        <v>67</v>
      </c>
      <c r="M837">
        <v>1</v>
      </c>
      <c r="N837">
        <v>55</v>
      </c>
      <c r="Q837">
        <v>1.5299999999999999E-2</v>
      </c>
      <c r="R837">
        <v>3</v>
      </c>
      <c r="S837">
        <f t="shared" si="54"/>
        <v>2545.5374999999999</v>
      </c>
      <c r="T837">
        <f t="shared" si="55"/>
        <v>2545.5374999999999</v>
      </c>
    </row>
    <row r="838" spans="1:20" x14ac:dyDescent="0.2">
      <c r="A838">
        <v>2007</v>
      </c>
      <c r="B838">
        <v>45</v>
      </c>
      <c r="D838" t="s">
        <v>93</v>
      </c>
      <c r="E838" t="s">
        <v>94</v>
      </c>
      <c r="F838">
        <v>6</v>
      </c>
      <c r="G838" t="s">
        <v>136</v>
      </c>
      <c r="H838" t="s">
        <v>61</v>
      </c>
      <c r="I838" t="s">
        <v>176</v>
      </c>
      <c r="J838" t="s">
        <v>13</v>
      </c>
      <c r="K838" t="s">
        <v>51</v>
      </c>
      <c r="L838" t="s">
        <v>57</v>
      </c>
      <c r="M838">
        <v>1</v>
      </c>
      <c r="N838">
        <v>40</v>
      </c>
      <c r="O838" t="s">
        <v>53</v>
      </c>
      <c r="Q838">
        <v>1.6199999999999999E-2</v>
      </c>
      <c r="R838">
        <v>3.0251999999999999</v>
      </c>
      <c r="S838">
        <f t="shared" si="54"/>
        <v>1137.8025435833395</v>
      </c>
      <c r="T838">
        <f t="shared" si="55"/>
        <v>1137.8025435833395</v>
      </c>
    </row>
    <row r="839" spans="1:20" x14ac:dyDescent="0.2">
      <c r="A839">
        <v>2007</v>
      </c>
      <c r="B839">
        <v>45</v>
      </c>
      <c r="D839" t="s">
        <v>93</v>
      </c>
      <c r="E839" t="s">
        <v>94</v>
      </c>
      <c r="F839">
        <v>6</v>
      </c>
      <c r="G839" t="s">
        <v>136</v>
      </c>
      <c r="H839" t="s">
        <v>61</v>
      </c>
      <c r="I839" t="s">
        <v>176</v>
      </c>
      <c r="J839" t="s">
        <v>23</v>
      </c>
      <c r="K839" t="s">
        <v>88</v>
      </c>
      <c r="L839" t="s">
        <v>89</v>
      </c>
      <c r="M839">
        <v>1</v>
      </c>
      <c r="N839">
        <v>35</v>
      </c>
      <c r="Q839">
        <v>5.8999999999999999E-3</v>
      </c>
      <c r="R839">
        <v>3.3919999999999999</v>
      </c>
      <c r="S839">
        <f t="shared" si="54"/>
        <v>1019.3675821639105</v>
      </c>
      <c r="T839">
        <f t="shared" si="55"/>
        <v>1019.3675821639105</v>
      </c>
    </row>
    <row r="840" spans="1:20" x14ac:dyDescent="0.2">
      <c r="A840">
        <v>2007</v>
      </c>
      <c r="B840">
        <v>45</v>
      </c>
      <c r="D840" t="s">
        <v>93</v>
      </c>
      <c r="E840" t="s">
        <v>94</v>
      </c>
      <c r="F840">
        <v>6</v>
      </c>
      <c r="G840" t="s">
        <v>136</v>
      </c>
      <c r="H840" t="s">
        <v>61</v>
      </c>
      <c r="I840" t="s">
        <v>176</v>
      </c>
      <c r="J840" t="s">
        <v>13</v>
      </c>
      <c r="K840" t="s">
        <v>14</v>
      </c>
      <c r="L840" t="s">
        <v>42</v>
      </c>
      <c r="M840">
        <v>1</v>
      </c>
      <c r="N840">
        <v>35</v>
      </c>
      <c r="Q840">
        <v>4.2200000000000001E-2</v>
      </c>
      <c r="R840">
        <v>2.835</v>
      </c>
      <c r="S840">
        <f t="shared" si="54"/>
        <v>1006.3414397267468</v>
      </c>
      <c r="T840">
        <f t="shared" si="55"/>
        <v>1006.3414397267468</v>
      </c>
    </row>
    <row r="841" spans="1:20" x14ac:dyDescent="0.2">
      <c r="A841">
        <v>2007</v>
      </c>
      <c r="B841">
        <v>45</v>
      </c>
      <c r="D841" t="s">
        <v>93</v>
      </c>
      <c r="E841" t="s">
        <v>94</v>
      </c>
      <c r="F841">
        <v>6</v>
      </c>
      <c r="G841" t="s">
        <v>136</v>
      </c>
      <c r="H841" t="s">
        <v>61</v>
      </c>
      <c r="I841" t="s">
        <v>176</v>
      </c>
      <c r="J841" t="s">
        <v>23</v>
      </c>
      <c r="K841" t="s">
        <v>58</v>
      </c>
      <c r="L841" t="s">
        <v>59</v>
      </c>
      <c r="M841">
        <v>3</v>
      </c>
      <c r="N841">
        <v>35</v>
      </c>
      <c r="Q841">
        <v>2.0400000000000001E-2</v>
      </c>
      <c r="R841">
        <v>2.9910000000000001</v>
      </c>
      <c r="S841">
        <f t="shared" si="54"/>
        <v>847.10586393905476</v>
      </c>
      <c r="T841">
        <f t="shared" si="55"/>
        <v>2541.3175918171642</v>
      </c>
    </row>
    <row r="842" spans="1:20" x14ac:dyDescent="0.2">
      <c r="A842">
        <v>2007</v>
      </c>
      <c r="B842">
        <v>45</v>
      </c>
      <c r="D842" t="s">
        <v>93</v>
      </c>
      <c r="E842" t="s">
        <v>94</v>
      </c>
      <c r="F842">
        <v>6</v>
      </c>
      <c r="G842" t="s">
        <v>136</v>
      </c>
      <c r="H842" t="s">
        <v>61</v>
      </c>
      <c r="I842" t="s">
        <v>176</v>
      </c>
      <c r="J842" t="s">
        <v>44</v>
      </c>
      <c r="K842" t="s">
        <v>21</v>
      </c>
      <c r="L842" t="s">
        <v>22</v>
      </c>
      <c r="M842">
        <v>7</v>
      </c>
      <c r="N842">
        <v>35</v>
      </c>
      <c r="Q842">
        <v>1.14E-2</v>
      </c>
      <c r="R842">
        <v>3.1280000000000001</v>
      </c>
      <c r="S842">
        <f t="shared" si="54"/>
        <v>770.45928631241588</v>
      </c>
      <c r="T842">
        <f t="shared" si="55"/>
        <v>5393.2150041869108</v>
      </c>
    </row>
    <row r="843" spans="1:20" x14ac:dyDescent="0.2">
      <c r="A843">
        <v>2007</v>
      </c>
      <c r="B843">
        <v>45</v>
      </c>
      <c r="D843" t="s">
        <v>93</v>
      </c>
      <c r="E843" t="s">
        <v>94</v>
      </c>
      <c r="F843">
        <v>6</v>
      </c>
      <c r="G843" t="s">
        <v>136</v>
      </c>
      <c r="H843" t="s">
        <v>61</v>
      </c>
      <c r="I843" t="s">
        <v>176</v>
      </c>
      <c r="J843" t="s">
        <v>13</v>
      </c>
      <c r="K843" t="s">
        <v>47</v>
      </c>
      <c r="L843" t="s">
        <v>48</v>
      </c>
      <c r="M843">
        <v>35</v>
      </c>
      <c r="N843">
        <v>35</v>
      </c>
      <c r="P843">
        <f>N843/1.09917</f>
        <v>31.842208211650611</v>
      </c>
      <c r="Q843">
        <v>1.7399999999999999E-2</v>
      </c>
      <c r="R843">
        <v>3.08</v>
      </c>
      <c r="S843">
        <f>Q843*(P843^R843)</f>
        <v>740.96728909580781</v>
      </c>
      <c r="T843">
        <f t="shared" si="55"/>
        <v>25933.855118353273</v>
      </c>
    </row>
    <row r="844" spans="1:20" x14ac:dyDescent="0.2">
      <c r="A844">
        <v>2007</v>
      </c>
      <c r="B844">
        <v>45</v>
      </c>
      <c r="D844" t="s">
        <v>93</v>
      </c>
      <c r="E844" t="s">
        <v>94</v>
      </c>
      <c r="F844">
        <v>6</v>
      </c>
      <c r="G844" t="s">
        <v>136</v>
      </c>
      <c r="H844" t="s">
        <v>61</v>
      </c>
      <c r="I844" t="s">
        <v>176</v>
      </c>
      <c r="J844" t="s">
        <v>44</v>
      </c>
      <c r="K844" t="s">
        <v>68</v>
      </c>
      <c r="L844" t="s">
        <v>96</v>
      </c>
      <c r="M844">
        <v>1</v>
      </c>
      <c r="N844">
        <v>35</v>
      </c>
      <c r="P844">
        <f>(N844-1.1)/1.16</f>
        <v>29.224137931034484</v>
      </c>
      <c r="Q844">
        <v>6.7400000000000002E-2</v>
      </c>
      <c r="R844">
        <v>2.6680000000000001</v>
      </c>
      <c r="S844">
        <f>Q844*(P844^R844)</f>
        <v>548.60375526762687</v>
      </c>
      <c r="T844">
        <f t="shared" si="55"/>
        <v>548.60375526762687</v>
      </c>
    </row>
    <row r="845" spans="1:20" x14ac:dyDescent="0.2">
      <c r="A845">
        <v>2007</v>
      </c>
      <c r="B845">
        <v>45</v>
      </c>
      <c r="D845" t="s">
        <v>93</v>
      </c>
      <c r="E845" t="s">
        <v>94</v>
      </c>
      <c r="F845">
        <v>6</v>
      </c>
      <c r="G845" t="s">
        <v>136</v>
      </c>
      <c r="H845" t="s">
        <v>61</v>
      </c>
      <c r="I845" t="s">
        <v>176</v>
      </c>
      <c r="J845" t="s">
        <v>23</v>
      </c>
      <c r="K845" t="s">
        <v>70</v>
      </c>
      <c r="L845" t="s">
        <v>71</v>
      </c>
      <c r="M845">
        <v>1</v>
      </c>
      <c r="N845">
        <v>35</v>
      </c>
      <c r="P845">
        <f>N845*0.84141</f>
        <v>29.449349999999999</v>
      </c>
      <c r="Q845">
        <v>1.8800000000000001E-2</v>
      </c>
      <c r="R845">
        <v>3</v>
      </c>
      <c r="S845">
        <f>Q845*(P845^R845)</f>
        <v>480.15890754210886</v>
      </c>
      <c r="T845">
        <f t="shared" si="55"/>
        <v>480.15890754210886</v>
      </c>
    </row>
    <row r="846" spans="1:20" x14ac:dyDescent="0.2">
      <c r="A846">
        <v>2007</v>
      </c>
      <c r="B846">
        <v>45</v>
      </c>
      <c r="D846" t="s">
        <v>93</v>
      </c>
      <c r="E846" t="s">
        <v>94</v>
      </c>
      <c r="F846">
        <v>6</v>
      </c>
      <c r="G846" t="s">
        <v>136</v>
      </c>
      <c r="H846" t="s">
        <v>61</v>
      </c>
      <c r="I846" t="s">
        <v>176</v>
      </c>
      <c r="J846" t="s">
        <v>23</v>
      </c>
      <c r="K846" t="s">
        <v>31</v>
      </c>
      <c r="L846" t="s">
        <v>32</v>
      </c>
      <c r="M846">
        <v>7</v>
      </c>
      <c r="N846">
        <v>35</v>
      </c>
      <c r="Q846">
        <v>7.9000000000000008E-3</v>
      </c>
      <c r="R846">
        <v>3.0760000000000001</v>
      </c>
      <c r="S846">
        <f>Q846*(N846^R846)</f>
        <v>443.79294680201997</v>
      </c>
      <c r="T846">
        <f t="shared" si="55"/>
        <v>3106.5506276141396</v>
      </c>
    </row>
    <row r="847" spans="1:20" x14ac:dyDescent="0.2">
      <c r="A847">
        <v>2007</v>
      </c>
      <c r="B847">
        <v>45</v>
      </c>
      <c r="D847" t="s">
        <v>93</v>
      </c>
      <c r="E847" t="s">
        <v>94</v>
      </c>
      <c r="F847">
        <v>6</v>
      </c>
      <c r="G847" t="s">
        <v>136</v>
      </c>
      <c r="H847" t="s">
        <v>61</v>
      </c>
      <c r="I847" t="s">
        <v>176</v>
      </c>
      <c r="J847" t="s">
        <v>26</v>
      </c>
      <c r="K847" t="s">
        <v>31</v>
      </c>
      <c r="L847" t="s">
        <v>54</v>
      </c>
      <c r="M847">
        <v>1</v>
      </c>
      <c r="N847">
        <v>25</v>
      </c>
      <c r="P847">
        <f>N847*0.812715</f>
        <v>20.317875000000001</v>
      </c>
      <c r="Q847">
        <v>0.111</v>
      </c>
      <c r="R847">
        <v>2.72</v>
      </c>
      <c r="S847">
        <f>Q847*(P847^R847)</f>
        <v>400.63779005068659</v>
      </c>
      <c r="T847">
        <f t="shared" si="55"/>
        <v>400.63779005068659</v>
      </c>
    </row>
    <row r="848" spans="1:20" x14ac:dyDescent="0.2">
      <c r="A848">
        <v>2007</v>
      </c>
      <c r="B848">
        <v>45</v>
      </c>
      <c r="D848" t="s">
        <v>93</v>
      </c>
      <c r="E848" t="s">
        <v>94</v>
      </c>
      <c r="F848">
        <v>6</v>
      </c>
      <c r="G848" t="s">
        <v>136</v>
      </c>
      <c r="H848" t="s">
        <v>61</v>
      </c>
      <c r="I848" t="s">
        <v>176</v>
      </c>
      <c r="J848" t="s">
        <v>13</v>
      </c>
      <c r="K848" t="s">
        <v>14</v>
      </c>
      <c r="L848" t="s">
        <v>15</v>
      </c>
      <c r="M848">
        <v>1</v>
      </c>
      <c r="N848">
        <v>25</v>
      </c>
      <c r="Q848">
        <v>2.3599999999999999E-2</v>
      </c>
      <c r="R848">
        <v>2.9750000000000001</v>
      </c>
      <c r="S848">
        <f>Q848*(N848^R848)</f>
        <v>340.23855775527943</v>
      </c>
      <c r="T848">
        <f t="shared" si="55"/>
        <v>340.23855775527943</v>
      </c>
    </row>
    <row r="849" spans="1:20" x14ac:dyDescent="0.2">
      <c r="A849">
        <v>2007</v>
      </c>
      <c r="B849">
        <v>45</v>
      </c>
      <c r="D849" t="s">
        <v>93</v>
      </c>
      <c r="E849" t="s">
        <v>94</v>
      </c>
      <c r="F849">
        <v>6</v>
      </c>
      <c r="G849" t="s">
        <v>136</v>
      </c>
      <c r="H849" t="s">
        <v>61</v>
      </c>
      <c r="I849" t="s">
        <v>176</v>
      </c>
      <c r="J849" t="s">
        <v>16</v>
      </c>
      <c r="K849" t="s">
        <v>28</v>
      </c>
      <c r="L849" t="s">
        <v>29</v>
      </c>
      <c r="M849">
        <v>28</v>
      </c>
      <c r="N849">
        <v>25</v>
      </c>
      <c r="P849">
        <f>N849/1.14172</f>
        <v>21.89678730336685</v>
      </c>
      <c r="Q849">
        <v>5.7999999999999996E-3</v>
      </c>
      <c r="R849">
        <v>3.5539999999999998</v>
      </c>
      <c r="S849">
        <f>Q849*(P849^R849)</f>
        <v>336.62001464584171</v>
      </c>
      <c r="T849">
        <f t="shared" si="55"/>
        <v>9425.3604100835673</v>
      </c>
    </row>
    <row r="850" spans="1:20" x14ac:dyDescent="0.2">
      <c r="A850">
        <v>2007</v>
      </c>
      <c r="B850">
        <v>45</v>
      </c>
      <c r="D850" t="s">
        <v>93</v>
      </c>
      <c r="E850" t="s">
        <v>94</v>
      </c>
      <c r="F850">
        <v>6</v>
      </c>
      <c r="G850" t="s">
        <v>136</v>
      </c>
      <c r="H850" t="s">
        <v>61</v>
      </c>
      <c r="I850" t="s">
        <v>176</v>
      </c>
      <c r="J850" t="s">
        <v>23</v>
      </c>
      <c r="K850" t="s">
        <v>58</v>
      </c>
      <c r="L850" t="s">
        <v>59</v>
      </c>
      <c r="M850">
        <v>7</v>
      </c>
      <c r="N850">
        <v>25</v>
      </c>
      <c r="Q850">
        <v>2.0400000000000001E-2</v>
      </c>
      <c r="R850">
        <v>2.9910000000000001</v>
      </c>
      <c r="S850">
        <f t="shared" ref="S850:S865" si="56">Q850*(N850^R850)</f>
        <v>309.64832376527772</v>
      </c>
      <c r="T850">
        <f t="shared" si="55"/>
        <v>2167.538266356944</v>
      </c>
    </row>
    <row r="851" spans="1:20" x14ac:dyDescent="0.2">
      <c r="A851">
        <v>2007</v>
      </c>
      <c r="B851">
        <v>45</v>
      </c>
      <c r="D851" t="s">
        <v>93</v>
      </c>
      <c r="E851" t="s">
        <v>94</v>
      </c>
      <c r="F851">
        <v>6</v>
      </c>
      <c r="G851" t="s">
        <v>136</v>
      </c>
      <c r="H851" t="s">
        <v>61</v>
      </c>
      <c r="I851" t="s">
        <v>176</v>
      </c>
      <c r="J851" t="s">
        <v>44</v>
      </c>
      <c r="K851" t="s">
        <v>21</v>
      </c>
      <c r="L851" t="s">
        <v>22</v>
      </c>
      <c r="M851">
        <v>3</v>
      </c>
      <c r="N851">
        <v>25</v>
      </c>
      <c r="Q851">
        <v>1.14E-2</v>
      </c>
      <c r="R851">
        <v>3.1280000000000001</v>
      </c>
      <c r="S851">
        <f t="shared" si="56"/>
        <v>268.94359042953022</v>
      </c>
      <c r="T851">
        <f t="shared" si="55"/>
        <v>806.83077128859065</v>
      </c>
    </row>
    <row r="852" spans="1:20" x14ac:dyDescent="0.2">
      <c r="A852">
        <v>2007</v>
      </c>
      <c r="B852">
        <v>45</v>
      </c>
      <c r="D852" t="s">
        <v>93</v>
      </c>
      <c r="E852" t="s">
        <v>94</v>
      </c>
      <c r="F852">
        <v>6</v>
      </c>
      <c r="G852" t="s">
        <v>136</v>
      </c>
      <c r="H852" t="s">
        <v>61</v>
      </c>
      <c r="I852" t="s">
        <v>176</v>
      </c>
      <c r="J852" t="s">
        <v>23</v>
      </c>
      <c r="K852" t="s">
        <v>31</v>
      </c>
      <c r="L852" t="s">
        <v>32</v>
      </c>
      <c r="M852">
        <v>2</v>
      </c>
      <c r="N852">
        <v>25</v>
      </c>
      <c r="Q852">
        <v>7.9000000000000008E-3</v>
      </c>
      <c r="R852">
        <v>3.0760000000000001</v>
      </c>
      <c r="S852">
        <f t="shared" si="56"/>
        <v>157.64875958225977</v>
      </c>
      <c r="T852">
        <f t="shared" si="55"/>
        <v>315.29751916451954</v>
      </c>
    </row>
    <row r="853" spans="1:20" x14ac:dyDescent="0.2">
      <c r="A853">
        <v>2007</v>
      </c>
      <c r="B853">
        <v>45</v>
      </c>
      <c r="D853" t="s">
        <v>93</v>
      </c>
      <c r="E853" t="s">
        <v>94</v>
      </c>
      <c r="F853">
        <v>6</v>
      </c>
      <c r="G853" t="s">
        <v>136</v>
      </c>
      <c r="H853" t="s">
        <v>61</v>
      </c>
      <c r="I853" t="s">
        <v>176</v>
      </c>
      <c r="J853" t="s">
        <v>16</v>
      </c>
      <c r="K853" t="s">
        <v>17</v>
      </c>
      <c r="L853" t="s">
        <v>18</v>
      </c>
      <c r="M853">
        <v>4</v>
      </c>
      <c r="N853">
        <v>15</v>
      </c>
      <c r="Q853">
        <v>2.2700000000000001E-2</v>
      </c>
      <c r="R853">
        <v>3.12</v>
      </c>
      <c r="S853">
        <f t="shared" si="56"/>
        <v>106.03044532761471</v>
      </c>
      <c r="T853">
        <f t="shared" si="55"/>
        <v>424.12178131045886</v>
      </c>
    </row>
    <row r="854" spans="1:20" x14ac:dyDescent="0.2">
      <c r="A854">
        <v>2007</v>
      </c>
      <c r="B854">
        <v>45</v>
      </c>
      <c r="D854" t="s">
        <v>93</v>
      </c>
      <c r="E854" t="s">
        <v>94</v>
      </c>
      <c r="F854">
        <v>6</v>
      </c>
      <c r="G854" t="s">
        <v>136</v>
      </c>
      <c r="H854" t="s">
        <v>61</v>
      </c>
      <c r="I854" t="s">
        <v>176</v>
      </c>
      <c r="J854" t="s">
        <v>13</v>
      </c>
      <c r="K854" t="s">
        <v>17</v>
      </c>
      <c r="L854" t="s">
        <v>127</v>
      </c>
      <c r="M854">
        <v>1</v>
      </c>
      <c r="N854">
        <v>15</v>
      </c>
      <c r="Q854">
        <v>2.3900000000000001E-2</v>
      </c>
      <c r="R854">
        <v>3.0819999999999999</v>
      </c>
      <c r="S854">
        <f t="shared" si="56"/>
        <v>100.71894345437795</v>
      </c>
      <c r="T854">
        <f t="shared" si="55"/>
        <v>100.71894345437795</v>
      </c>
    </row>
    <row r="855" spans="1:20" x14ac:dyDescent="0.2">
      <c r="A855">
        <v>2007</v>
      </c>
      <c r="B855">
        <v>45</v>
      </c>
      <c r="D855" t="s">
        <v>93</v>
      </c>
      <c r="E855" t="s">
        <v>94</v>
      </c>
      <c r="F855">
        <v>6</v>
      </c>
      <c r="G855" t="s">
        <v>136</v>
      </c>
      <c r="H855" t="s">
        <v>61</v>
      </c>
      <c r="I855" t="s">
        <v>176</v>
      </c>
      <c r="J855" t="s">
        <v>23</v>
      </c>
      <c r="K855" t="s">
        <v>118</v>
      </c>
      <c r="L855" t="s">
        <v>37</v>
      </c>
      <c r="M855">
        <v>1</v>
      </c>
      <c r="N855">
        <v>15</v>
      </c>
      <c r="Q855">
        <v>1.26E-2</v>
      </c>
      <c r="R855">
        <v>3.0672999999999999</v>
      </c>
      <c r="S855">
        <f t="shared" si="56"/>
        <v>51.026439339633377</v>
      </c>
      <c r="T855">
        <f t="shared" si="55"/>
        <v>51.026439339633377</v>
      </c>
    </row>
    <row r="856" spans="1:20" x14ac:dyDescent="0.2">
      <c r="A856">
        <v>2007</v>
      </c>
      <c r="B856">
        <v>45</v>
      </c>
      <c r="D856" t="s">
        <v>93</v>
      </c>
      <c r="E856" t="s">
        <v>94</v>
      </c>
      <c r="F856">
        <v>6</v>
      </c>
      <c r="G856" t="s">
        <v>136</v>
      </c>
      <c r="H856" t="s">
        <v>61</v>
      </c>
      <c r="I856" t="s">
        <v>176</v>
      </c>
      <c r="J856" t="s">
        <v>26</v>
      </c>
      <c r="K856" t="s">
        <v>17</v>
      </c>
      <c r="L856" t="s">
        <v>121</v>
      </c>
      <c r="M856">
        <v>8</v>
      </c>
      <c r="N856">
        <v>7.5</v>
      </c>
      <c r="Q856">
        <v>2.0199999999999999E-2</v>
      </c>
      <c r="R856">
        <v>2.9594999999999998</v>
      </c>
      <c r="S856">
        <f t="shared" si="56"/>
        <v>7.8540774295436098</v>
      </c>
      <c r="T856">
        <f t="shared" si="55"/>
        <v>62.832619436348878</v>
      </c>
    </row>
    <row r="857" spans="1:20" x14ac:dyDescent="0.2">
      <c r="A857">
        <v>2007</v>
      </c>
      <c r="B857">
        <v>45</v>
      </c>
      <c r="D857" t="s">
        <v>93</v>
      </c>
      <c r="E857" t="s">
        <v>94</v>
      </c>
      <c r="F857">
        <v>6</v>
      </c>
      <c r="G857" t="s">
        <v>136</v>
      </c>
      <c r="H857" t="s">
        <v>61</v>
      </c>
      <c r="I857" t="s">
        <v>176</v>
      </c>
      <c r="J857" t="s">
        <v>13</v>
      </c>
      <c r="K857" t="s">
        <v>17</v>
      </c>
      <c r="L857" t="s">
        <v>19</v>
      </c>
      <c r="M857">
        <v>2</v>
      </c>
      <c r="N857">
        <v>7.5</v>
      </c>
      <c r="Q857">
        <v>1.9300000000000001E-2</v>
      </c>
      <c r="R857">
        <v>2.96</v>
      </c>
      <c r="S857">
        <f t="shared" si="56"/>
        <v>7.5117071566069322</v>
      </c>
      <c r="T857">
        <f t="shared" si="55"/>
        <v>15.023414313213864</v>
      </c>
    </row>
    <row r="858" spans="1:20" x14ac:dyDescent="0.2">
      <c r="A858">
        <v>2007</v>
      </c>
      <c r="B858">
        <v>45</v>
      </c>
      <c r="D858" t="s">
        <v>93</v>
      </c>
      <c r="E858" t="s">
        <v>94</v>
      </c>
      <c r="F858">
        <v>6</v>
      </c>
      <c r="G858" t="s">
        <v>136</v>
      </c>
      <c r="H858" t="s">
        <v>61</v>
      </c>
      <c r="I858" t="s">
        <v>176</v>
      </c>
      <c r="J858" t="s">
        <v>26</v>
      </c>
      <c r="K858" t="s">
        <v>118</v>
      </c>
      <c r="L858" t="s">
        <v>27</v>
      </c>
      <c r="M858">
        <v>4</v>
      </c>
      <c r="N858">
        <v>7.5</v>
      </c>
      <c r="Q858">
        <v>1.5900000000000001E-2</v>
      </c>
      <c r="R858">
        <v>2.9718</v>
      </c>
      <c r="S858">
        <f t="shared" si="56"/>
        <v>6.3372988368370082</v>
      </c>
      <c r="T858">
        <f t="shared" si="55"/>
        <v>25.349195347348033</v>
      </c>
    </row>
    <row r="859" spans="1:20" x14ac:dyDescent="0.2">
      <c r="A859">
        <v>2007</v>
      </c>
      <c r="B859">
        <v>45</v>
      </c>
      <c r="D859" t="s">
        <v>93</v>
      </c>
      <c r="E859" t="s">
        <v>94</v>
      </c>
      <c r="F859">
        <v>6</v>
      </c>
      <c r="G859" t="s">
        <v>136</v>
      </c>
      <c r="H859" t="s">
        <v>61</v>
      </c>
      <c r="I859" t="s">
        <v>176</v>
      </c>
      <c r="J859" t="s">
        <v>13</v>
      </c>
      <c r="K859" t="s">
        <v>194</v>
      </c>
      <c r="L859" t="s">
        <v>35</v>
      </c>
      <c r="M859">
        <v>8</v>
      </c>
      <c r="N859">
        <v>2.5</v>
      </c>
      <c r="Q859">
        <v>3.2399999999999998E-2</v>
      </c>
      <c r="R859">
        <v>2.379</v>
      </c>
      <c r="S859">
        <f t="shared" si="56"/>
        <v>0.2865789524483992</v>
      </c>
      <c r="T859">
        <f t="shared" si="55"/>
        <v>2.2926316195871936</v>
      </c>
    </row>
    <row r="860" spans="1:20" x14ac:dyDescent="0.2">
      <c r="A860">
        <v>2007</v>
      </c>
      <c r="B860">
        <v>45</v>
      </c>
      <c r="D860" t="s">
        <v>93</v>
      </c>
      <c r="E860" t="s">
        <v>94</v>
      </c>
      <c r="F860">
        <v>6</v>
      </c>
      <c r="G860" t="s">
        <v>136</v>
      </c>
      <c r="H860" t="s">
        <v>61</v>
      </c>
      <c r="I860" t="s">
        <v>176</v>
      </c>
      <c r="J860" t="s">
        <v>23</v>
      </c>
      <c r="K860" t="s">
        <v>33</v>
      </c>
      <c r="L860" t="s">
        <v>34</v>
      </c>
      <c r="M860">
        <v>13</v>
      </c>
      <c r="N860">
        <v>2.5</v>
      </c>
      <c r="Q860">
        <v>8.8999999999999999E-3</v>
      </c>
      <c r="R860">
        <v>3</v>
      </c>
      <c r="S860">
        <f t="shared" si="56"/>
        <v>0.13906250000000001</v>
      </c>
      <c r="T860">
        <f t="shared" si="55"/>
        <v>1.8078125</v>
      </c>
    </row>
    <row r="861" spans="1:20" x14ac:dyDescent="0.2">
      <c r="A861">
        <v>2007</v>
      </c>
      <c r="B861">
        <v>46</v>
      </c>
      <c r="D861" t="s">
        <v>93</v>
      </c>
      <c r="E861" t="s">
        <v>94</v>
      </c>
      <c r="F861">
        <v>6</v>
      </c>
      <c r="G861" t="s">
        <v>136</v>
      </c>
      <c r="H861" t="s">
        <v>12</v>
      </c>
      <c r="I861" t="s">
        <v>176</v>
      </c>
      <c r="J861" t="s">
        <v>23</v>
      </c>
      <c r="K861" t="s">
        <v>28</v>
      </c>
      <c r="L861" t="s">
        <v>56</v>
      </c>
      <c r="M861">
        <v>1</v>
      </c>
      <c r="N861">
        <v>40</v>
      </c>
      <c r="Q861">
        <v>2.1700000000000001E-2</v>
      </c>
      <c r="R861">
        <v>3</v>
      </c>
      <c r="S861">
        <f t="shared" si="56"/>
        <v>1388.8</v>
      </c>
      <c r="T861">
        <f t="shared" si="55"/>
        <v>1388.8</v>
      </c>
    </row>
    <row r="862" spans="1:20" x14ac:dyDescent="0.2">
      <c r="A862">
        <v>2007</v>
      </c>
      <c r="B862">
        <v>46</v>
      </c>
      <c r="D862" t="s">
        <v>93</v>
      </c>
      <c r="E862" t="s">
        <v>94</v>
      </c>
      <c r="F862">
        <v>6</v>
      </c>
      <c r="G862" t="s">
        <v>136</v>
      </c>
      <c r="H862" t="s">
        <v>12</v>
      </c>
      <c r="I862" t="s">
        <v>176</v>
      </c>
      <c r="J862" t="s">
        <v>13</v>
      </c>
      <c r="K862" t="s">
        <v>51</v>
      </c>
      <c r="L862" t="s">
        <v>57</v>
      </c>
      <c r="M862">
        <v>1</v>
      </c>
      <c r="N862">
        <v>40</v>
      </c>
      <c r="O862" t="s">
        <v>53</v>
      </c>
      <c r="Q862">
        <v>1.6199999999999999E-2</v>
      </c>
      <c r="R862">
        <v>3.0251999999999999</v>
      </c>
      <c r="S862">
        <f t="shared" si="56"/>
        <v>1137.8025435833395</v>
      </c>
      <c r="T862">
        <f t="shared" si="55"/>
        <v>1137.8025435833395</v>
      </c>
    </row>
    <row r="863" spans="1:20" x14ac:dyDescent="0.2">
      <c r="A863">
        <v>2007</v>
      </c>
      <c r="B863">
        <v>46</v>
      </c>
      <c r="D863" t="s">
        <v>93</v>
      </c>
      <c r="E863" t="s">
        <v>94</v>
      </c>
      <c r="F863">
        <v>6</v>
      </c>
      <c r="G863" t="s">
        <v>136</v>
      </c>
      <c r="H863" t="s">
        <v>12</v>
      </c>
      <c r="I863" t="s">
        <v>176</v>
      </c>
      <c r="J863" t="s">
        <v>13</v>
      </c>
      <c r="K863" t="s">
        <v>14</v>
      </c>
      <c r="L863" t="s">
        <v>42</v>
      </c>
      <c r="M863">
        <v>1</v>
      </c>
      <c r="N863">
        <v>35</v>
      </c>
      <c r="Q863">
        <v>4.2200000000000001E-2</v>
      </c>
      <c r="R863">
        <v>2.835</v>
      </c>
      <c r="S863">
        <f t="shared" si="56"/>
        <v>1006.3414397267468</v>
      </c>
      <c r="T863">
        <f t="shared" si="55"/>
        <v>1006.3414397267468</v>
      </c>
    </row>
    <row r="864" spans="1:20" x14ac:dyDescent="0.2">
      <c r="A864">
        <v>2007</v>
      </c>
      <c r="B864">
        <v>46</v>
      </c>
      <c r="D864" t="s">
        <v>93</v>
      </c>
      <c r="E864" t="s">
        <v>94</v>
      </c>
      <c r="F864">
        <v>6</v>
      </c>
      <c r="G864" t="s">
        <v>136</v>
      </c>
      <c r="H864" t="s">
        <v>12</v>
      </c>
      <c r="I864" t="s">
        <v>176</v>
      </c>
      <c r="J864" t="s">
        <v>44</v>
      </c>
      <c r="K864" t="s">
        <v>21</v>
      </c>
      <c r="L864" t="s">
        <v>67</v>
      </c>
      <c r="M864">
        <v>1</v>
      </c>
      <c r="N864">
        <v>40</v>
      </c>
      <c r="Q864">
        <v>1.5299999999999999E-2</v>
      </c>
      <c r="R864">
        <v>3</v>
      </c>
      <c r="S864">
        <f t="shared" si="56"/>
        <v>979.19999999999993</v>
      </c>
      <c r="T864">
        <f t="shared" si="55"/>
        <v>979.19999999999993</v>
      </c>
    </row>
    <row r="865" spans="1:20" x14ac:dyDescent="0.2">
      <c r="A865">
        <v>2007</v>
      </c>
      <c r="B865">
        <v>46</v>
      </c>
      <c r="D865" t="s">
        <v>93</v>
      </c>
      <c r="E865" t="s">
        <v>94</v>
      </c>
      <c r="F865">
        <v>6</v>
      </c>
      <c r="G865" t="s">
        <v>136</v>
      </c>
      <c r="H865" t="s">
        <v>12</v>
      </c>
      <c r="I865" t="s">
        <v>176</v>
      </c>
      <c r="J865" t="s">
        <v>44</v>
      </c>
      <c r="K865" t="s">
        <v>21</v>
      </c>
      <c r="L865" t="s">
        <v>22</v>
      </c>
      <c r="M865">
        <v>9</v>
      </c>
      <c r="N865">
        <v>35</v>
      </c>
      <c r="Q865">
        <v>1.14E-2</v>
      </c>
      <c r="R865">
        <v>3.1280000000000001</v>
      </c>
      <c r="S865">
        <f t="shared" si="56"/>
        <v>770.45928631241588</v>
      </c>
      <c r="T865">
        <f t="shared" si="55"/>
        <v>6934.1335768117433</v>
      </c>
    </row>
    <row r="866" spans="1:20" x14ac:dyDescent="0.2">
      <c r="A866">
        <v>2007</v>
      </c>
      <c r="B866">
        <v>46</v>
      </c>
      <c r="D866" t="s">
        <v>93</v>
      </c>
      <c r="E866" t="s">
        <v>94</v>
      </c>
      <c r="F866">
        <v>6</v>
      </c>
      <c r="G866" t="s">
        <v>136</v>
      </c>
      <c r="H866" t="s">
        <v>12</v>
      </c>
      <c r="I866" t="s">
        <v>176</v>
      </c>
      <c r="J866" t="s">
        <v>13</v>
      </c>
      <c r="K866" t="s">
        <v>47</v>
      </c>
      <c r="L866" t="s">
        <v>48</v>
      </c>
      <c r="M866">
        <v>18</v>
      </c>
      <c r="N866">
        <v>35</v>
      </c>
      <c r="P866">
        <f>N866/1.09917</f>
        <v>31.842208211650611</v>
      </c>
      <c r="Q866">
        <v>1.7399999999999999E-2</v>
      </c>
      <c r="R866">
        <v>3.08</v>
      </c>
      <c r="S866">
        <f>Q866*(P866^R866)</f>
        <v>740.96728909580781</v>
      </c>
      <c r="T866">
        <f t="shared" si="55"/>
        <v>13337.411203724541</v>
      </c>
    </row>
    <row r="867" spans="1:20" x14ac:dyDescent="0.2">
      <c r="A867">
        <v>2007</v>
      </c>
      <c r="B867">
        <v>46</v>
      </c>
      <c r="D867" t="s">
        <v>93</v>
      </c>
      <c r="E867" t="s">
        <v>94</v>
      </c>
      <c r="F867">
        <v>6</v>
      </c>
      <c r="G867" t="s">
        <v>136</v>
      </c>
      <c r="H867" t="s">
        <v>12</v>
      </c>
      <c r="I867" t="s">
        <v>176</v>
      </c>
      <c r="J867" t="s">
        <v>23</v>
      </c>
      <c r="K867" t="s">
        <v>118</v>
      </c>
      <c r="L867" t="s">
        <v>37</v>
      </c>
      <c r="M867">
        <v>1</v>
      </c>
      <c r="N867">
        <v>35</v>
      </c>
      <c r="Q867">
        <v>1.26E-2</v>
      </c>
      <c r="R867">
        <v>3.0672999999999999</v>
      </c>
      <c r="S867">
        <f>Q867*(N867^R867)</f>
        <v>686.26279947656167</v>
      </c>
      <c r="T867">
        <f t="shared" si="55"/>
        <v>686.26279947656167</v>
      </c>
    </row>
    <row r="868" spans="1:20" x14ac:dyDescent="0.2">
      <c r="A868">
        <v>2007</v>
      </c>
      <c r="B868">
        <v>46</v>
      </c>
      <c r="D868" t="s">
        <v>93</v>
      </c>
      <c r="E868" t="s">
        <v>94</v>
      </c>
      <c r="F868">
        <v>6</v>
      </c>
      <c r="G868" t="s">
        <v>136</v>
      </c>
      <c r="H868" t="s">
        <v>12</v>
      </c>
      <c r="I868" t="s">
        <v>176</v>
      </c>
      <c r="J868" t="s">
        <v>44</v>
      </c>
      <c r="K868" t="s">
        <v>21</v>
      </c>
      <c r="L868" t="s">
        <v>67</v>
      </c>
      <c r="M868">
        <v>1</v>
      </c>
      <c r="N868">
        <v>35</v>
      </c>
      <c r="Q868">
        <v>1.5299999999999999E-2</v>
      </c>
      <c r="R868">
        <v>3</v>
      </c>
      <c r="S868">
        <f>Q868*(N868^R868)</f>
        <v>655.98749999999995</v>
      </c>
      <c r="T868">
        <f t="shared" si="55"/>
        <v>655.98749999999995</v>
      </c>
    </row>
    <row r="869" spans="1:20" x14ac:dyDescent="0.2">
      <c r="A869">
        <v>2007</v>
      </c>
      <c r="B869">
        <v>46</v>
      </c>
      <c r="D869" t="s">
        <v>93</v>
      </c>
      <c r="E869" t="s">
        <v>94</v>
      </c>
      <c r="F869">
        <v>6</v>
      </c>
      <c r="G869" t="s">
        <v>136</v>
      </c>
      <c r="H869" t="s">
        <v>12</v>
      </c>
      <c r="I869" t="s">
        <v>176</v>
      </c>
      <c r="J869" t="s">
        <v>23</v>
      </c>
      <c r="K869" t="s">
        <v>70</v>
      </c>
      <c r="L869" t="s">
        <v>71</v>
      </c>
      <c r="M869">
        <v>1</v>
      </c>
      <c r="N869">
        <v>35</v>
      </c>
      <c r="P869">
        <f>N869*0.84141</f>
        <v>29.449349999999999</v>
      </c>
      <c r="Q869">
        <v>1.8800000000000001E-2</v>
      </c>
      <c r="R869">
        <v>3</v>
      </c>
      <c r="S869">
        <f>Q869*(P869^R869)</f>
        <v>480.15890754210886</v>
      </c>
      <c r="T869">
        <f t="shared" si="55"/>
        <v>480.15890754210886</v>
      </c>
    </row>
    <row r="870" spans="1:20" x14ac:dyDescent="0.2">
      <c r="A870">
        <v>2007</v>
      </c>
      <c r="B870">
        <v>46</v>
      </c>
      <c r="D870" t="s">
        <v>93</v>
      </c>
      <c r="E870" t="s">
        <v>94</v>
      </c>
      <c r="F870">
        <v>6</v>
      </c>
      <c r="G870" t="s">
        <v>136</v>
      </c>
      <c r="H870" t="s">
        <v>12</v>
      </c>
      <c r="I870" t="s">
        <v>176</v>
      </c>
      <c r="J870" t="s">
        <v>23</v>
      </c>
      <c r="K870" t="s">
        <v>24</v>
      </c>
      <c r="L870" t="s">
        <v>25</v>
      </c>
      <c r="M870">
        <v>2</v>
      </c>
      <c r="N870">
        <v>25</v>
      </c>
      <c r="Q870">
        <v>4.2799999999999998E-2</v>
      </c>
      <c r="R870">
        <v>2.8580000000000001</v>
      </c>
      <c r="S870">
        <f>Q870*(N870^R870)</f>
        <v>423.40532317837847</v>
      </c>
      <c r="T870">
        <f t="shared" si="55"/>
        <v>846.81064635675693</v>
      </c>
    </row>
    <row r="871" spans="1:20" x14ac:dyDescent="0.2">
      <c r="A871">
        <v>2007</v>
      </c>
      <c r="B871">
        <v>46</v>
      </c>
      <c r="D871" t="s">
        <v>93</v>
      </c>
      <c r="E871" t="s">
        <v>94</v>
      </c>
      <c r="F871">
        <v>6</v>
      </c>
      <c r="G871" t="s">
        <v>136</v>
      </c>
      <c r="H871" t="s">
        <v>12</v>
      </c>
      <c r="I871" t="s">
        <v>176</v>
      </c>
      <c r="J871" t="s">
        <v>26</v>
      </c>
      <c r="K871" t="s">
        <v>31</v>
      </c>
      <c r="L871" t="s">
        <v>54</v>
      </c>
      <c r="M871">
        <v>3</v>
      </c>
      <c r="N871">
        <v>25</v>
      </c>
      <c r="P871">
        <f>N871*0.812715</f>
        <v>20.317875000000001</v>
      </c>
      <c r="Q871">
        <v>0.111</v>
      </c>
      <c r="R871">
        <v>2.72</v>
      </c>
      <c r="S871">
        <f>Q871*(P871^R871)</f>
        <v>400.63779005068659</v>
      </c>
      <c r="T871">
        <f t="shared" si="55"/>
        <v>1201.9133701520598</v>
      </c>
    </row>
    <row r="872" spans="1:20" x14ac:dyDescent="0.2">
      <c r="A872">
        <v>2007</v>
      </c>
      <c r="B872">
        <v>46</v>
      </c>
      <c r="D872" t="s">
        <v>93</v>
      </c>
      <c r="E872" t="s">
        <v>94</v>
      </c>
      <c r="F872">
        <v>6</v>
      </c>
      <c r="G872" t="s">
        <v>136</v>
      </c>
      <c r="H872" t="s">
        <v>12</v>
      </c>
      <c r="I872" t="s">
        <v>176</v>
      </c>
      <c r="J872" t="s">
        <v>16</v>
      </c>
      <c r="K872" t="s">
        <v>28</v>
      </c>
      <c r="L872" t="s">
        <v>29</v>
      </c>
      <c r="M872">
        <v>33</v>
      </c>
      <c r="N872">
        <v>25</v>
      </c>
      <c r="P872">
        <f>N872/1.14172</f>
        <v>21.89678730336685</v>
      </c>
      <c r="Q872">
        <v>5.7999999999999996E-3</v>
      </c>
      <c r="R872">
        <v>3.5539999999999998</v>
      </c>
      <c r="S872">
        <f>Q872*(P872^R872)</f>
        <v>336.62001464584171</v>
      </c>
      <c r="T872">
        <f t="shared" si="55"/>
        <v>11108.460483312776</v>
      </c>
    </row>
    <row r="873" spans="1:20" x14ac:dyDescent="0.2">
      <c r="A873">
        <v>2007</v>
      </c>
      <c r="B873">
        <v>46</v>
      </c>
      <c r="D873" t="s">
        <v>93</v>
      </c>
      <c r="E873" t="s">
        <v>94</v>
      </c>
      <c r="F873">
        <v>6</v>
      </c>
      <c r="G873" t="s">
        <v>136</v>
      </c>
      <c r="H873" t="s">
        <v>12</v>
      </c>
      <c r="I873" t="s">
        <v>176</v>
      </c>
      <c r="J873" t="s">
        <v>13</v>
      </c>
      <c r="K873" t="s">
        <v>51</v>
      </c>
      <c r="L873" t="s">
        <v>52</v>
      </c>
      <c r="M873">
        <v>2</v>
      </c>
      <c r="N873">
        <v>25</v>
      </c>
      <c r="O873" t="s">
        <v>53</v>
      </c>
      <c r="Q873">
        <v>1.6199999999999999E-2</v>
      </c>
      <c r="R873">
        <v>3.0251999999999999</v>
      </c>
      <c r="S873">
        <f t="shared" ref="S873:S885" si="57">Q873*(N873^R873)</f>
        <v>274.51313450729776</v>
      </c>
      <c r="T873">
        <f t="shared" si="55"/>
        <v>549.02626901459553</v>
      </c>
    </row>
    <row r="874" spans="1:20" x14ac:dyDescent="0.2">
      <c r="A874">
        <v>2007</v>
      </c>
      <c r="B874">
        <v>46</v>
      </c>
      <c r="D874" t="s">
        <v>93</v>
      </c>
      <c r="E874" t="s">
        <v>94</v>
      </c>
      <c r="F874">
        <v>6</v>
      </c>
      <c r="G874" t="s">
        <v>136</v>
      </c>
      <c r="H874" t="s">
        <v>12</v>
      </c>
      <c r="I874" t="s">
        <v>176</v>
      </c>
      <c r="J874" t="s">
        <v>44</v>
      </c>
      <c r="K874" t="s">
        <v>21</v>
      </c>
      <c r="L874" t="s">
        <v>22</v>
      </c>
      <c r="M874">
        <v>5</v>
      </c>
      <c r="N874">
        <v>25</v>
      </c>
      <c r="Q874">
        <v>1.14E-2</v>
      </c>
      <c r="R874">
        <v>3.1280000000000001</v>
      </c>
      <c r="S874">
        <f t="shared" si="57"/>
        <v>268.94359042953022</v>
      </c>
      <c r="T874">
        <f t="shared" si="55"/>
        <v>1344.717952147651</v>
      </c>
    </row>
    <row r="875" spans="1:20" x14ac:dyDescent="0.2">
      <c r="A875">
        <v>2007</v>
      </c>
      <c r="B875">
        <v>46</v>
      </c>
      <c r="D875" t="s">
        <v>93</v>
      </c>
      <c r="E875" t="s">
        <v>94</v>
      </c>
      <c r="F875">
        <v>6</v>
      </c>
      <c r="G875" t="s">
        <v>136</v>
      </c>
      <c r="H875" t="s">
        <v>12</v>
      </c>
      <c r="I875" t="s">
        <v>176</v>
      </c>
      <c r="J875" t="s">
        <v>16</v>
      </c>
      <c r="K875" t="s">
        <v>17</v>
      </c>
      <c r="L875" t="s">
        <v>18</v>
      </c>
      <c r="M875">
        <v>3</v>
      </c>
      <c r="N875">
        <v>15</v>
      </c>
      <c r="Q875">
        <v>2.2700000000000001E-2</v>
      </c>
      <c r="R875">
        <v>3.12</v>
      </c>
      <c r="S875">
        <f t="shared" si="57"/>
        <v>106.03044532761471</v>
      </c>
      <c r="T875">
        <f t="shared" si="55"/>
        <v>318.09133598284416</v>
      </c>
    </row>
    <row r="876" spans="1:20" x14ac:dyDescent="0.2">
      <c r="A876">
        <v>2007</v>
      </c>
      <c r="B876">
        <v>46</v>
      </c>
      <c r="D876" t="s">
        <v>93</v>
      </c>
      <c r="E876" t="s">
        <v>94</v>
      </c>
      <c r="F876">
        <v>6</v>
      </c>
      <c r="G876" t="s">
        <v>136</v>
      </c>
      <c r="H876" t="s">
        <v>12</v>
      </c>
      <c r="I876" t="s">
        <v>176</v>
      </c>
      <c r="J876" t="s">
        <v>13</v>
      </c>
      <c r="K876" t="s">
        <v>17</v>
      </c>
      <c r="L876" t="s">
        <v>127</v>
      </c>
      <c r="M876">
        <v>2</v>
      </c>
      <c r="N876">
        <v>15</v>
      </c>
      <c r="Q876">
        <v>2.3900000000000001E-2</v>
      </c>
      <c r="R876">
        <v>3.0819999999999999</v>
      </c>
      <c r="S876">
        <f t="shared" si="57"/>
        <v>100.71894345437795</v>
      </c>
      <c r="T876">
        <f t="shared" si="55"/>
        <v>201.4378869087559</v>
      </c>
    </row>
    <row r="877" spans="1:20" x14ac:dyDescent="0.2">
      <c r="A877">
        <v>2007</v>
      </c>
      <c r="B877">
        <v>46</v>
      </c>
      <c r="D877" t="s">
        <v>93</v>
      </c>
      <c r="E877" t="s">
        <v>94</v>
      </c>
      <c r="F877">
        <v>6</v>
      </c>
      <c r="G877" t="s">
        <v>136</v>
      </c>
      <c r="H877" t="s">
        <v>12</v>
      </c>
      <c r="I877" t="s">
        <v>176</v>
      </c>
      <c r="J877" t="s">
        <v>23</v>
      </c>
      <c r="K877" t="s">
        <v>118</v>
      </c>
      <c r="L877" t="s">
        <v>30</v>
      </c>
      <c r="M877">
        <v>2</v>
      </c>
      <c r="N877">
        <v>7.5</v>
      </c>
      <c r="Q877">
        <v>9.2800000000000001E-3</v>
      </c>
      <c r="R877">
        <v>3.07</v>
      </c>
      <c r="S877">
        <f t="shared" si="57"/>
        <v>4.5080222907771104</v>
      </c>
      <c r="T877">
        <f t="shared" si="55"/>
        <v>9.0160445815542207</v>
      </c>
    </row>
    <row r="878" spans="1:20" x14ac:dyDescent="0.2">
      <c r="A878">
        <v>2007</v>
      </c>
      <c r="B878">
        <v>46</v>
      </c>
      <c r="D878" t="s">
        <v>93</v>
      </c>
      <c r="E878" t="s">
        <v>94</v>
      </c>
      <c r="F878">
        <v>6</v>
      </c>
      <c r="G878" t="s">
        <v>136</v>
      </c>
      <c r="H878" t="s">
        <v>12</v>
      </c>
      <c r="I878" t="s">
        <v>176</v>
      </c>
      <c r="J878" t="s">
        <v>13</v>
      </c>
      <c r="K878" t="s">
        <v>194</v>
      </c>
      <c r="L878" t="s">
        <v>35</v>
      </c>
      <c r="M878">
        <v>5</v>
      </c>
      <c r="N878">
        <v>2.5</v>
      </c>
      <c r="Q878">
        <v>3.2399999999999998E-2</v>
      </c>
      <c r="R878">
        <v>2.379</v>
      </c>
      <c r="S878">
        <f t="shared" si="57"/>
        <v>0.2865789524483992</v>
      </c>
      <c r="T878">
        <f t="shared" si="55"/>
        <v>1.4328947622419961</v>
      </c>
    </row>
    <row r="879" spans="1:20" x14ac:dyDescent="0.2">
      <c r="A879">
        <v>2007</v>
      </c>
      <c r="B879">
        <v>46</v>
      </c>
      <c r="D879" t="s">
        <v>93</v>
      </c>
      <c r="E879" t="s">
        <v>94</v>
      </c>
      <c r="F879">
        <v>6</v>
      </c>
      <c r="G879" t="s">
        <v>136</v>
      </c>
      <c r="H879" t="s">
        <v>12</v>
      </c>
      <c r="I879" t="s">
        <v>176</v>
      </c>
      <c r="J879" t="s">
        <v>23</v>
      </c>
      <c r="K879" t="s">
        <v>118</v>
      </c>
      <c r="L879" t="s">
        <v>37</v>
      </c>
      <c r="M879">
        <v>2</v>
      </c>
      <c r="N879">
        <v>2.5</v>
      </c>
      <c r="Q879">
        <v>1.26E-2</v>
      </c>
      <c r="R879">
        <v>3.0672999999999999</v>
      </c>
      <c r="S879">
        <f t="shared" si="57"/>
        <v>0.20939771281975608</v>
      </c>
      <c r="T879">
        <f t="shared" si="55"/>
        <v>0.41879542563951216</v>
      </c>
    </row>
    <row r="880" spans="1:20" x14ac:dyDescent="0.2">
      <c r="A880">
        <v>2007</v>
      </c>
      <c r="B880">
        <v>46</v>
      </c>
      <c r="D880" t="s">
        <v>93</v>
      </c>
      <c r="E880" t="s">
        <v>94</v>
      </c>
      <c r="F880">
        <v>6</v>
      </c>
      <c r="G880" t="s">
        <v>136</v>
      </c>
      <c r="H880" t="s">
        <v>12</v>
      </c>
      <c r="I880" t="s">
        <v>176</v>
      </c>
      <c r="J880" t="s">
        <v>23</v>
      </c>
      <c r="K880" t="s">
        <v>118</v>
      </c>
      <c r="L880" t="s">
        <v>30</v>
      </c>
      <c r="M880">
        <v>1</v>
      </c>
      <c r="N880">
        <v>2.5</v>
      </c>
      <c r="Q880">
        <v>9.2800000000000001E-3</v>
      </c>
      <c r="R880">
        <v>3.07</v>
      </c>
      <c r="S880">
        <f t="shared" si="57"/>
        <v>0.15460509531322333</v>
      </c>
      <c r="T880">
        <f t="shared" si="55"/>
        <v>0.15460509531322333</v>
      </c>
    </row>
    <row r="881" spans="1:21" x14ac:dyDescent="0.2">
      <c r="A881">
        <v>2007</v>
      </c>
      <c r="B881">
        <v>46</v>
      </c>
      <c r="D881" t="s">
        <v>93</v>
      </c>
      <c r="E881" t="s">
        <v>94</v>
      </c>
      <c r="F881">
        <v>6</v>
      </c>
      <c r="G881" t="s">
        <v>136</v>
      </c>
      <c r="H881" t="s">
        <v>12</v>
      </c>
      <c r="I881" t="s">
        <v>176</v>
      </c>
      <c r="J881" t="s">
        <v>23</v>
      </c>
      <c r="K881" t="s">
        <v>33</v>
      </c>
      <c r="L881" t="s">
        <v>34</v>
      </c>
      <c r="M881">
        <v>13</v>
      </c>
      <c r="N881">
        <v>2.5</v>
      </c>
      <c r="Q881">
        <v>8.8999999999999999E-3</v>
      </c>
      <c r="R881">
        <v>3</v>
      </c>
      <c r="S881">
        <f t="shared" si="57"/>
        <v>0.13906250000000001</v>
      </c>
      <c r="T881">
        <f t="shared" si="55"/>
        <v>1.8078125</v>
      </c>
    </row>
    <row r="882" spans="1:21" x14ac:dyDescent="0.2">
      <c r="A882">
        <v>2007</v>
      </c>
      <c r="B882">
        <v>47</v>
      </c>
      <c r="D882" t="s">
        <v>93</v>
      </c>
      <c r="E882" t="s">
        <v>94</v>
      </c>
      <c r="F882">
        <v>5</v>
      </c>
      <c r="G882" t="s">
        <v>136</v>
      </c>
      <c r="H882" t="s">
        <v>36</v>
      </c>
      <c r="I882" t="s">
        <v>178</v>
      </c>
      <c r="J882" t="s">
        <v>13</v>
      </c>
      <c r="K882" t="s">
        <v>51</v>
      </c>
      <c r="L882" t="s">
        <v>57</v>
      </c>
      <c r="M882">
        <v>4</v>
      </c>
      <c r="N882">
        <v>40</v>
      </c>
      <c r="O882" t="s">
        <v>53</v>
      </c>
      <c r="Q882">
        <v>1.6199999999999999E-2</v>
      </c>
      <c r="R882">
        <v>3.0251999999999999</v>
      </c>
      <c r="S882">
        <f t="shared" si="57"/>
        <v>1137.8025435833395</v>
      </c>
      <c r="T882">
        <f t="shared" si="55"/>
        <v>4551.2101743333578</v>
      </c>
    </row>
    <row r="883" spans="1:21" x14ac:dyDescent="0.2">
      <c r="A883">
        <v>2007</v>
      </c>
      <c r="B883">
        <v>47</v>
      </c>
      <c r="D883" t="s">
        <v>93</v>
      </c>
      <c r="E883" t="s">
        <v>94</v>
      </c>
      <c r="F883">
        <v>5</v>
      </c>
      <c r="G883" t="s">
        <v>136</v>
      </c>
      <c r="H883" t="s">
        <v>36</v>
      </c>
      <c r="I883" t="s">
        <v>178</v>
      </c>
      <c r="J883" t="s">
        <v>44</v>
      </c>
      <c r="K883" t="s">
        <v>21</v>
      </c>
      <c r="L883" t="s">
        <v>22</v>
      </c>
      <c r="M883">
        <v>12</v>
      </c>
      <c r="N883">
        <v>35</v>
      </c>
      <c r="Q883">
        <v>1.14E-2</v>
      </c>
      <c r="R883">
        <v>3.1280000000000001</v>
      </c>
      <c r="S883">
        <f t="shared" si="57"/>
        <v>770.45928631241588</v>
      </c>
      <c r="T883">
        <f t="shared" si="55"/>
        <v>9245.5114357489911</v>
      </c>
    </row>
    <row r="884" spans="1:21" x14ac:dyDescent="0.2">
      <c r="A884">
        <v>2007</v>
      </c>
      <c r="B884">
        <v>47</v>
      </c>
      <c r="D884" t="s">
        <v>93</v>
      </c>
      <c r="E884" t="s">
        <v>94</v>
      </c>
      <c r="F884">
        <v>5</v>
      </c>
      <c r="G884" t="s">
        <v>136</v>
      </c>
      <c r="H884" t="s">
        <v>36</v>
      </c>
      <c r="I884" t="s">
        <v>178</v>
      </c>
      <c r="J884" t="s">
        <v>23</v>
      </c>
      <c r="K884" t="s">
        <v>31</v>
      </c>
      <c r="L884" t="s">
        <v>32</v>
      </c>
      <c r="M884">
        <v>3</v>
      </c>
      <c r="N884">
        <v>35</v>
      </c>
      <c r="Q884">
        <v>7.9000000000000008E-3</v>
      </c>
      <c r="R884">
        <v>3.0760000000000001</v>
      </c>
      <c r="S884">
        <f t="shared" si="57"/>
        <v>443.79294680201997</v>
      </c>
      <c r="T884">
        <f t="shared" si="55"/>
        <v>1331.3788404060599</v>
      </c>
    </row>
    <row r="885" spans="1:21" x14ac:dyDescent="0.2">
      <c r="A885">
        <v>2007</v>
      </c>
      <c r="B885">
        <v>47</v>
      </c>
      <c r="D885" t="s">
        <v>93</v>
      </c>
      <c r="E885" t="s">
        <v>94</v>
      </c>
      <c r="F885">
        <v>5</v>
      </c>
      <c r="G885" t="s">
        <v>136</v>
      </c>
      <c r="H885" t="s">
        <v>36</v>
      </c>
      <c r="I885" t="s">
        <v>178</v>
      </c>
      <c r="J885" t="s">
        <v>23</v>
      </c>
      <c r="K885" t="s">
        <v>24</v>
      </c>
      <c r="L885" t="s">
        <v>25</v>
      </c>
      <c r="M885">
        <v>1</v>
      </c>
      <c r="N885">
        <v>25</v>
      </c>
      <c r="Q885">
        <v>4.2799999999999998E-2</v>
      </c>
      <c r="R885">
        <v>2.8580000000000001</v>
      </c>
      <c r="S885">
        <f t="shared" si="57"/>
        <v>423.40532317837847</v>
      </c>
      <c r="T885">
        <f t="shared" si="55"/>
        <v>423.40532317837847</v>
      </c>
    </row>
    <row r="886" spans="1:21" x14ac:dyDescent="0.2">
      <c r="A886">
        <v>2007</v>
      </c>
      <c r="B886">
        <v>47</v>
      </c>
      <c r="D886" t="s">
        <v>93</v>
      </c>
      <c r="E886" t="s">
        <v>94</v>
      </c>
      <c r="F886">
        <v>5</v>
      </c>
      <c r="G886" t="s">
        <v>136</v>
      </c>
      <c r="H886" t="s">
        <v>36</v>
      </c>
      <c r="I886" t="s">
        <v>178</v>
      </c>
      <c r="J886" t="s">
        <v>26</v>
      </c>
      <c r="K886" t="s">
        <v>31</v>
      </c>
      <c r="L886" t="s">
        <v>54</v>
      </c>
      <c r="M886">
        <v>1</v>
      </c>
      <c r="N886">
        <v>25</v>
      </c>
      <c r="P886">
        <f>N886*0.812715</f>
        <v>20.317875000000001</v>
      </c>
      <c r="Q886">
        <v>0.111</v>
      </c>
      <c r="R886">
        <v>2.72</v>
      </c>
      <c r="S886">
        <f>Q886*(P886^R886)</f>
        <v>400.63779005068659</v>
      </c>
      <c r="T886">
        <f t="shared" si="55"/>
        <v>400.63779005068659</v>
      </c>
    </row>
    <row r="887" spans="1:21" x14ac:dyDescent="0.2">
      <c r="A887">
        <v>2007</v>
      </c>
      <c r="B887">
        <v>47</v>
      </c>
      <c r="D887" t="s">
        <v>93</v>
      </c>
      <c r="E887" t="s">
        <v>94</v>
      </c>
      <c r="F887">
        <v>5</v>
      </c>
      <c r="G887" t="s">
        <v>136</v>
      </c>
      <c r="H887" t="s">
        <v>36</v>
      </c>
      <c r="I887" t="s">
        <v>178</v>
      </c>
      <c r="J887" t="s">
        <v>13</v>
      </c>
      <c r="K887" t="s">
        <v>14</v>
      </c>
      <c r="L887" t="s">
        <v>42</v>
      </c>
      <c r="M887">
        <v>1</v>
      </c>
      <c r="N887">
        <v>25</v>
      </c>
      <c r="Q887">
        <v>4.2200000000000001E-2</v>
      </c>
      <c r="R887">
        <v>2.835</v>
      </c>
      <c r="S887">
        <f>Q887*(N887^R887)</f>
        <v>387.67908836882333</v>
      </c>
      <c r="T887">
        <f t="shared" si="55"/>
        <v>387.67908836882333</v>
      </c>
    </row>
    <row r="888" spans="1:21" x14ac:dyDescent="0.2">
      <c r="A888">
        <v>2007</v>
      </c>
      <c r="B888">
        <v>47</v>
      </c>
      <c r="D888" t="s">
        <v>93</v>
      </c>
      <c r="E888" t="s">
        <v>94</v>
      </c>
      <c r="F888">
        <v>5</v>
      </c>
      <c r="G888" t="s">
        <v>136</v>
      </c>
      <c r="H888" t="s">
        <v>36</v>
      </c>
      <c r="I888" t="s">
        <v>178</v>
      </c>
      <c r="J888" t="s">
        <v>13</v>
      </c>
      <c r="K888" t="s">
        <v>14</v>
      </c>
      <c r="L888" t="s">
        <v>15</v>
      </c>
      <c r="M888">
        <v>2</v>
      </c>
      <c r="N888">
        <v>25</v>
      </c>
      <c r="Q888">
        <v>2.3599999999999999E-2</v>
      </c>
      <c r="R888">
        <v>2.9750000000000001</v>
      </c>
      <c r="S888">
        <f>Q888*(N888^R888)</f>
        <v>340.23855775527943</v>
      </c>
      <c r="T888">
        <f t="shared" si="55"/>
        <v>680.47711551055886</v>
      </c>
    </row>
    <row r="889" spans="1:21" x14ac:dyDescent="0.2">
      <c r="A889">
        <v>2007</v>
      </c>
      <c r="B889">
        <v>47</v>
      </c>
      <c r="D889" t="s">
        <v>93</v>
      </c>
      <c r="E889" t="s">
        <v>94</v>
      </c>
      <c r="F889">
        <v>5</v>
      </c>
      <c r="G889" t="s">
        <v>136</v>
      </c>
      <c r="H889" t="s">
        <v>36</v>
      </c>
      <c r="I889" t="s">
        <v>178</v>
      </c>
      <c r="J889" t="s">
        <v>16</v>
      </c>
      <c r="K889" t="s">
        <v>28</v>
      </c>
      <c r="L889" t="s">
        <v>29</v>
      </c>
      <c r="M889">
        <v>33</v>
      </c>
      <c r="N889">
        <v>25</v>
      </c>
      <c r="P889">
        <f>N889/1.14172</f>
        <v>21.89678730336685</v>
      </c>
      <c r="Q889">
        <v>5.7999999999999996E-3</v>
      </c>
      <c r="R889">
        <v>3.5539999999999998</v>
      </c>
      <c r="S889">
        <f>Q889*(P889^R889)</f>
        <v>336.62001464584171</v>
      </c>
      <c r="T889">
        <f t="shared" si="55"/>
        <v>11108.460483312776</v>
      </c>
    </row>
    <row r="890" spans="1:21" x14ac:dyDescent="0.2">
      <c r="A890">
        <v>2007</v>
      </c>
      <c r="B890">
        <v>47</v>
      </c>
      <c r="D890" t="s">
        <v>93</v>
      </c>
      <c r="E890" t="s">
        <v>94</v>
      </c>
      <c r="F890">
        <v>5</v>
      </c>
      <c r="G890" t="s">
        <v>136</v>
      </c>
      <c r="H890" t="s">
        <v>36</v>
      </c>
      <c r="I890" t="s">
        <v>178</v>
      </c>
      <c r="J890" t="s">
        <v>44</v>
      </c>
      <c r="K890" t="s">
        <v>21</v>
      </c>
      <c r="L890" t="s">
        <v>22</v>
      </c>
      <c r="M890">
        <v>4</v>
      </c>
      <c r="N890">
        <v>25</v>
      </c>
      <c r="Q890">
        <v>1.14E-2</v>
      </c>
      <c r="R890">
        <v>3.1280000000000001</v>
      </c>
      <c r="S890">
        <f t="shared" ref="S890:S908" si="58">Q890*(N890^R890)</f>
        <v>268.94359042953022</v>
      </c>
      <c r="T890">
        <f t="shared" si="55"/>
        <v>1075.7743617181209</v>
      </c>
    </row>
    <row r="891" spans="1:21" x14ac:dyDescent="0.2">
      <c r="A891">
        <v>2007</v>
      </c>
      <c r="B891">
        <v>47</v>
      </c>
      <c r="D891" t="s">
        <v>93</v>
      </c>
      <c r="E891" t="s">
        <v>94</v>
      </c>
      <c r="F891">
        <v>5</v>
      </c>
      <c r="G891" t="s">
        <v>136</v>
      </c>
      <c r="H891" t="s">
        <v>36</v>
      </c>
      <c r="I891" t="s">
        <v>178</v>
      </c>
      <c r="J891" t="s">
        <v>13</v>
      </c>
      <c r="K891" t="s">
        <v>17</v>
      </c>
      <c r="L891" t="s">
        <v>127</v>
      </c>
      <c r="M891">
        <v>1</v>
      </c>
      <c r="N891">
        <v>15</v>
      </c>
      <c r="Q891">
        <v>2.3900000000000001E-2</v>
      </c>
      <c r="R891">
        <v>3.0819999999999999</v>
      </c>
      <c r="S891">
        <f t="shared" si="58"/>
        <v>100.71894345437795</v>
      </c>
      <c r="T891">
        <f t="shared" si="55"/>
        <v>100.71894345437795</v>
      </c>
    </row>
    <row r="892" spans="1:21" x14ac:dyDescent="0.2">
      <c r="A892">
        <v>2007</v>
      </c>
      <c r="B892">
        <v>47</v>
      </c>
      <c r="D892" t="s">
        <v>93</v>
      </c>
      <c r="E892" t="s">
        <v>94</v>
      </c>
      <c r="F892">
        <v>5</v>
      </c>
      <c r="G892" t="s">
        <v>136</v>
      </c>
      <c r="H892" t="s">
        <v>36</v>
      </c>
      <c r="I892" t="s">
        <v>178</v>
      </c>
      <c r="J892" t="s">
        <v>44</v>
      </c>
      <c r="K892" t="s">
        <v>74</v>
      </c>
      <c r="L892" t="s">
        <v>84</v>
      </c>
      <c r="M892">
        <v>1</v>
      </c>
      <c r="N892">
        <v>25</v>
      </c>
      <c r="O892" t="s">
        <v>85</v>
      </c>
      <c r="Q892">
        <v>1.0999999999999999E-2</v>
      </c>
      <c r="R892">
        <v>2.5739999999999998</v>
      </c>
      <c r="S892">
        <f t="shared" si="58"/>
        <v>43.620462647231093</v>
      </c>
      <c r="T892">
        <f t="shared" si="55"/>
        <v>43.620462647231093</v>
      </c>
      <c r="U892" t="s">
        <v>210</v>
      </c>
    </row>
    <row r="893" spans="1:21" x14ac:dyDescent="0.2">
      <c r="A893">
        <v>2007</v>
      </c>
      <c r="B893">
        <v>47</v>
      </c>
      <c r="D893" t="s">
        <v>93</v>
      </c>
      <c r="E893" t="s">
        <v>94</v>
      </c>
      <c r="F893">
        <v>5</v>
      </c>
      <c r="G893" t="s">
        <v>136</v>
      </c>
      <c r="H893" t="s">
        <v>36</v>
      </c>
      <c r="I893" t="s">
        <v>178</v>
      </c>
      <c r="J893" t="s">
        <v>16</v>
      </c>
      <c r="K893" t="s">
        <v>17</v>
      </c>
      <c r="L893" t="s">
        <v>18</v>
      </c>
      <c r="M893">
        <v>1</v>
      </c>
      <c r="N893">
        <v>7.5</v>
      </c>
      <c r="Q893">
        <v>2.46E-2</v>
      </c>
      <c r="R893">
        <v>2.85</v>
      </c>
      <c r="S893">
        <f t="shared" si="58"/>
        <v>7.671136449313793</v>
      </c>
      <c r="T893">
        <f t="shared" si="55"/>
        <v>7.671136449313793</v>
      </c>
    </row>
    <row r="894" spans="1:21" x14ac:dyDescent="0.2">
      <c r="A894">
        <v>2007</v>
      </c>
      <c r="B894">
        <v>47</v>
      </c>
      <c r="D894" t="s">
        <v>93</v>
      </c>
      <c r="E894" t="s">
        <v>94</v>
      </c>
      <c r="F894">
        <v>5</v>
      </c>
      <c r="G894" t="s">
        <v>136</v>
      </c>
      <c r="H894" t="s">
        <v>36</v>
      </c>
      <c r="I894" t="s">
        <v>178</v>
      </c>
      <c r="J894" t="s">
        <v>26</v>
      </c>
      <c r="K894" t="s">
        <v>118</v>
      </c>
      <c r="L894" t="s">
        <v>27</v>
      </c>
      <c r="M894">
        <v>2</v>
      </c>
      <c r="N894">
        <v>7.5</v>
      </c>
      <c r="Q894">
        <v>1.5900000000000001E-2</v>
      </c>
      <c r="R894">
        <v>2.9718</v>
      </c>
      <c r="S894">
        <f t="shared" si="58"/>
        <v>6.3372988368370082</v>
      </c>
      <c r="T894">
        <f t="shared" si="55"/>
        <v>12.674597673674016</v>
      </c>
    </row>
    <row r="895" spans="1:21" x14ac:dyDescent="0.2">
      <c r="A895">
        <v>2007</v>
      </c>
      <c r="B895">
        <v>47</v>
      </c>
      <c r="D895" t="s">
        <v>93</v>
      </c>
      <c r="E895" t="s">
        <v>94</v>
      </c>
      <c r="F895">
        <v>5</v>
      </c>
      <c r="G895" t="s">
        <v>136</v>
      </c>
      <c r="H895" t="s">
        <v>36</v>
      </c>
      <c r="I895" t="s">
        <v>178</v>
      </c>
      <c r="J895" t="s">
        <v>26</v>
      </c>
      <c r="K895" t="s">
        <v>118</v>
      </c>
      <c r="L895" t="s">
        <v>27</v>
      </c>
      <c r="M895">
        <v>1</v>
      </c>
      <c r="N895">
        <v>7.5</v>
      </c>
      <c r="O895" t="s">
        <v>46</v>
      </c>
      <c r="Q895">
        <v>1.5900000000000001E-2</v>
      </c>
      <c r="R895">
        <v>2.9718</v>
      </c>
      <c r="S895">
        <f t="shared" si="58"/>
        <v>6.3372988368370082</v>
      </c>
      <c r="T895">
        <f t="shared" si="55"/>
        <v>6.3372988368370082</v>
      </c>
    </row>
    <row r="896" spans="1:21" x14ac:dyDescent="0.2">
      <c r="A896">
        <v>2007</v>
      </c>
      <c r="B896">
        <v>47</v>
      </c>
      <c r="D896" t="s">
        <v>93</v>
      </c>
      <c r="E896" t="s">
        <v>94</v>
      </c>
      <c r="F896">
        <v>5</v>
      </c>
      <c r="G896" t="s">
        <v>136</v>
      </c>
      <c r="H896" t="s">
        <v>36</v>
      </c>
      <c r="I896" t="s">
        <v>178</v>
      </c>
      <c r="J896" t="s">
        <v>23</v>
      </c>
      <c r="K896" t="s">
        <v>118</v>
      </c>
      <c r="L896" t="s">
        <v>132</v>
      </c>
      <c r="M896">
        <v>11</v>
      </c>
      <c r="N896">
        <v>7.5</v>
      </c>
      <c r="Q896">
        <v>1.26E-2</v>
      </c>
      <c r="R896">
        <v>3.0672999999999999</v>
      </c>
      <c r="S896">
        <f t="shared" si="58"/>
        <v>6.0875978967715536</v>
      </c>
      <c r="T896">
        <f t="shared" si="55"/>
        <v>66.963576864487095</v>
      </c>
    </row>
    <row r="897" spans="1:20" x14ac:dyDescent="0.2">
      <c r="A897">
        <v>2007</v>
      </c>
      <c r="B897">
        <v>47</v>
      </c>
      <c r="D897" t="s">
        <v>93</v>
      </c>
      <c r="E897" t="s">
        <v>94</v>
      </c>
      <c r="F897">
        <v>5</v>
      </c>
      <c r="G897" t="s">
        <v>136</v>
      </c>
      <c r="H897" t="s">
        <v>36</v>
      </c>
      <c r="I897" t="s">
        <v>178</v>
      </c>
      <c r="J897" t="s">
        <v>23</v>
      </c>
      <c r="K897" t="s">
        <v>118</v>
      </c>
      <c r="L897" t="s">
        <v>30</v>
      </c>
      <c r="M897">
        <v>2</v>
      </c>
      <c r="N897">
        <v>7.5</v>
      </c>
      <c r="Q897">
        <v>9.2800000000000001E-3</v>
      </c>
      <c r="R897">
        <v>3.07</v>
      </c>
      <c r="S897">
        <f t="shared" si="58"/>
        <v>4.5080222907771104</v>
      </c>
      <c r="T897">
        <f t="shared" si="55"/>
        <v>9.0160445815542207</v>
      </c>
    </row>
    <row r="898" spans="1:20" x14ac:dyDescent="0.2">
      <c r="A898">
        <v>2007</v>
      </c>
      <c r="B898">
        <v>47</v>
      </c>
      <c r="D898" t="s">
        <v>93</v>
      </c>
      <c r="E898" t="s">
        <v>94</v>
      </c>
      <c r="F898">
        <v>5</v>
      </c>
      <c r="G898" t="s">
        <v>136</v>
      </c>
      <c r="H898" t="s">
        <v>36</v>
      </c>
      <c r="I898" t="s">
        <v>178</v>
      </c>
      <c r="J898" t="s">
        <v>26</v>
      </c>
      <c r="K898" t="s">
        <v>17</v>
      </c>
      <c r="L898" t="s">
        <v>121</v>
      </c>
      <c r="M898">
        <v>19</v>
      </c>
      <c r="N898">
        <v>2.5</v>
      </c>
      <c r="Q898">
        <v>2.0199999999999999E-2</v>
      </c>
      <c r="R898">
        <v>2.9594999999999998</v>
      </c>
      <c r="S898">
        <f t="shared" si="58"/>
        <v>0.30412689296657719</v>
      </c>
      <c r="T898">
        <f t="shared" ref="T898:T961" si="59">M898*S898</f>
        <v>5.7784109663649668</v>
      </c>
    </row>
    <row r="899" spans="1:20" x14ac:dyDescent="0.2">
      <c r="A899">
        <v>2007</v>
      </c>
      <c r="B899">
        <v>47</v>
      </c>
      <c r="D899" t="s">
        <v>93</v>
      </c>
      <c r="E899" t="s">
        <v>94</v>
      </c>
      <c r="F899">
        <v>5</v>
      </c>
      <c r="G899" t="s">
        <v>136</v>
      </c>
      <c r="H899" t="s">
        <v>36</v>
      </c>
      <c r="I899" t="s">
        <v>178</v>
      </c>
      <c r="J899" t="s">
        <v>13</v>
      </c>
      <c r="K899" t="s">
        <v>194</v>
      </c>
      <c r="L899" t="s">
        <v>35</v>
      </c>
      <c r="M899">
        <v>3</v>
      </c>
      <c r="N899">
        <v>2.5</v>
      </c>
      <c r="Q899">
        <v>3.2399999999999998E-2</v>
      </c>
      <c r="R899">
        <v>2.379</v>
      </c>
      <c r="S899">
        <f t="shared" si="58"/>
        <v>0.2865789524483992</v>
      </c>
      <c r="T899">
        <f t="shared" si="59"/>
        <v>0.85973685734519756</v>
      </c>
    </row>
    <row r="900" spans="1:20" x14ac:dyDescent="0.2">
      <c r="A900">
        <v>2007</v>
      </c>
      <c r="B900">
        <v>47</v>
      </c>
      <c r="D900" t="s">
        <v>93</v>
      </c>
      <c r="E900" t="s">
        <v>94</v>
      </c>
      <c r="F900">
        <v>5</v>
      </c>
      <c r="G900" t="s">
        <v>136</v>
      </c>
      <c r="H900" t="s">
        <v>36</v>
      </c>
      <c r="I900" t="s">
        <v>178</v>
      </c>
      <c r="J900" t="s">
        <v>26</v>
      </c>
      <c r="K900" t="s">
        <v>118</v>
      </c>
      <c r="L900" t="s">
        <v>27</v>
      </c>
      <c r="M900">
        <v>18</v>
      </c>
      <c r="N900">
        <v>2.5</v>
      </c>
      <c r="Q900">
        <v>1.5900000000000001E-2</v>
      </c>
      <c r="R900">
        <v>2.9718</v>
      </c>
      <c r="S900">
        <f t="shared" si="58"/>
        <v>0.24210025233267859</v>
      </c>
      <c r="T900">
        <f t="shared" si="59"/>
        <v>4.357804541988215</v>
      </c>
    </row>
    <row r="901" spans="1:20" x14ac:dyDescent="0.2">
      <c r="A901">
        <v>2007</v>
      </c>
      <c r="B901">
        <v>47</v>
      </c>
      <c r="D901" t="s">
        <v>93</v>
      </c>
      <c r="E901" t="s">
        <v>94</v>
      </c>
      <c r="F901">
        <v>5</v>
      </c>
      <c r="G901" t="s">
        <v>136</v>
      </c>
      <c r="H901" t="s">
        <v>36</v>
      </c>
      <c r="I901" t="s">
        <v>178</v>
      </c>
      <c r="J901" t="s">
        <v>23</v>
      </c>
      <c r="K901" t="s">
        <v>118</v>
      </c>
      <c r="L901" t="s">
        <v>132</v>
      </c>
      <c r="M901">
        <v>3</v>
      </c>
      <c r="N901">
        <v>2.5</v>
      </c>
      <c r="Q901">
        <v>1.26E-2</v>
      </c>
      <c r="R901">
        <v>3.0672999999999999</v>
      </c>
      <c r="S901">
        <f t="shared" si="58"/>
        <v>0.20939771281975608</v>
      </c>
      <c r="T901">
        <f t="shared" si="59"/>
        <v>0.62819313845926827</v>
      </c>
    </row>
    <row r="902" spans="1:20" x14ac:dyDescent="0.2">
      <c r="A902">
        <v>2007</v>
      </c>
      <c r="B902">
        <v>47</v>
      </c>
      <c r="D902" t="s">
        <v>93</v>
      </c>
      <c r="E902" t="s">
        <v>94</v>
      </c>
      <c r="F902">
        <v>5</v>
      </c>
      <c r="G902" t="s">
        <v>136</v>
      </c>
      <c r="H902" t="s">
        <v>36</v>
      </c>
      <c r="I902" t="s">
        <v>178</v>
      </c>
      <c r="J902" t="s">
        <v>23</v>
      </c>
      <c r="K902" t="s">
        <v>33</v>
      </c>
      <c r="L902" t="s">
        <v>34</v>
      </c>
      <c r="M902">
        <v>11</v>
      </c>
      <c r="N902">
        <v>2.5</v>
      </c>
      <c r="Q902">
        <v>8.8999999999999999E-3</v>
      </c>
      <c r="R902">
        <v>3</v>
      </c>
      <c r="S902">
        <f t="shared" si="58"/>
        <v>0.13906250000000001</v>
      </c>
      <c r="T902">
        <f t="shared" si="59"/>
        <v>1.5296875000000001</v>
      </c>
    </row>
    <row r="903" spans="1:20" x14ac:dyDescent="0.2">
      <c r="A903">
        <v>2007</v>
      </c>
      <c r="B903">
        <v>48</v>
      </c>
      <c r="D903" t="s">
        <v>93</v>
      </c>
      <c r="E903" t="s">
        <v>94</v>
      </c>
      <c r="F903">
        <v>5</v>
      </c>
      <c r="G903" t="s">
        <v>136</v>
      </c>
      <c r="H903" t="s">
        <v>61</v>
      </c>
      <c r="I903" t="s">
        <v>178</v>
      </c>
      <c r="J903" t="s">
        <v>23</v>
      </c>
      <c r="K903" t="s">
        <v>28</v>
      </c>
      <c r="L903" t="s">
        <v>56</v>
      </c>
      <c r="M903">
        <v>2</v>
      </c>
      <c r="N903">
        <v>40</v>
      </c>
      <c r="Q903">
        <v>2.1700000000000001E-2</v>
      </c>
      <c r="R903">
        <v>3</v>
      </c>
      <c r="S903">
        <f t="shared" si="58"/>
        <v>1388.8</v>
      </c>
      <c r="T903">
        <f t="shared" si="59"/>
        <v>2777.6</v>
      </c>
    </row>
    <row r="904" spans="1:20" x14ac:dyDescent="0.2">
      <c r="A904">
        <v>2007</v>
      </c>
      <c r="B904">
        <v>48</v>
      </c>
      <c r="D904" t="s">
        <v>93</v>
      </c>
      <c r="E904" t="s">
        <v>94</v>
      </c>
      <c r="F904">
        <v>5</v>
      </c>
      <c r="G904" t="s">
        <v>136</v>
      </c>
      <c r="H904" t="s">
        <v>61</v>
      </c>
      <c r="I904" t="s">
        <v>178</v>
      </c>
      <c r="J904" t="s">
        <v>13</v>
      </c>
      <c r="K904" t="s">
        <v>51</v>
      </c>
      <c r="L904" t="s">
        <v>52</v>
      </c>
      <c r="M904">
        <v>1</v>
      </c>
      <c r="N904">
        <v>40</v>
      </c>
      <c r="O904" t="s">
        <v>53</v>
      </c>
      <c r="Q904">
        <v>1.6199999999999999E-2</v>
      </c>
      <c r="R904">
        <v>3.0251999999999999</v>
      </c>
      <c r="S904">
        <f t="shared" si="58"/>
        <v>1137.8025435833395</v>
      </c>
      <c r="T904">
        <f t="shared" si="59"/>
        <v>1137.8025435833395</v>
      </c>
    </row>
    <row r="905" spans="1:20" x14ac:dyDescent="0.2">
      <c r="A905">
        <v>2007</v>
      </c>
      <c r="B905">
        <v>48</v>
      </c>
      <c r="D905" t="s">
        <v>93</v>
      </c>
      <c r="E905" t="s">
        <v>94</v>
      </c>
      <c r="F905">
        <v>5</v>
      </c>
      <c r="G905" t="s">
        <v>136</v>
      </c>
      <c r="H905" t="s">
        <v>61</v>
      </c>
      <c r="I905" t="s">
        <v>178</v>
      </c>
      <c r="J905" t="s">
        <v>23</v>
      </c>
      <c r="K905" t="s">
        <v>88</v>
      </c>
      <c r="L905" t="s">
        <v>89</v>
      </c>
      <c r="M905">
        <v>2</v>
      </c>
      <c r="N905">
        <v>35</v>
      </c>
      <c r="Q905">
        <v>5.8999999999999999E-3</v>
      </c>
      <c r="R905">
        <v>3.3919999999999999</v>
      </c>
      <c r="S905">
        <f t="shared" si="58"/>
        <v>1019.3675821639105</v>
      </c>
      <c r="T905">
        <f t="shared" si="59"/>
        <v>2038.7351643278209</v>
      </c>
    </row>
    <row r="906" spans="1:20" x14ac:dyDescent="0.2">
      <c r="A906">
        <v>2007</v>
      </c>
      <c r="B906">
        <v>48</v>
      </c>
      <c r="D906" t="s">
        <v>93</v>
      </c>
      <c r="E906" t="s">
        <v>94</v>
      </c>
      <c r="F906">
        <v>5</v>
      </c>
      <c r="G906" t="s">
        <v>136</v>
      </c>
      <c r="H906" t="s">
        <v>61</v>
      </c>
      <c r="I906" t="s">
        <v>178</v>
      </c>
      <c r="J906" t="s">
        <v>13</v>
      </c>
      <c r="K906" t="s">
        <v>14</v>
      </c>
      <c r="L906" t="s">
        <v>42</v>
      </c>
      <c r="M906">
        <v>3</v>
      </c>
      <c r="N906">
        <v>35</v>
      </c>
      <c r="Q906">
        <v>4.2200000000000001E-2</v>
      </c>
      <c r="R906">
        <v>2.835</v>
      </c>
      <c r="S906">
        <f t="shared" si="58"/>
        <v>1006.3414397267468</v>
      </c>
      <c r="T906">
        <f t="shared" si="59"/>
        <v>3019.0243191802401</v>
      </c>
    </row>
    <row r="907" spans="1:20" x14ac:dyDescent="0.2">
      <c r="A907">
        <v>2007</v>
      </c>
      <c r="B907">
        <v>48</v>
      </c>
      <c r="D907" t="s">
        <v>93</v>
      </c>
      <c r="E907" t="s">
        <v>94</v>
      </c>
      <c r="F907">
        <v>5</v>
      </c>
      <c r="G907" t="s">
        <v>136</v>
      </c>
      <c r="H907" t="s">
        <v>61</v>
      </c>
      <c r="I907" t="s">
        <v>178</v>
      </c>
      <c r="J907" t="s">
        <v>44</v>
      </c>
      <c r="K907" t="s">
        <v>21</v>
      </c>
      <c r="L907" t="s">
        <v>67</v>
      </c>
      <c r="M907">
        <v>1</v>
      </c>
      <c r="N907">
        <v>40</v>
      </c>
      <c r="Q907">
        <v>1.5299999999999999E-2</v>
      </c>
      <c r="R907">
        <v>3</v>
      </c>
      <c r="S907">
        <f t="shared" si="58"/>
        <v>979.19999999999993</v>
      </c>
      <c r="T907">
        <f t="shared" si="59"/>
        <v>979.19999999999993</v>
      </c>
    </row>
    <row r="908" spans="1:20" x14ac:dyDescent="0.2">
      <c r="A908">
        <v>2007</v>
      </c>
      <c r="B908">
        <v>48</v>
      </c>
      <c r="D908" t="s">
        <v>93</v>
      </c>
      <c r="E908" t="s">
        <v>94</v>
      </c>
      <c r="F908">
        <v>5</v>
      </c>
      <c r="G908" t="s">
        <v>136</v>
      </c>
      <c r="H908" t="s">
        <v>61</v>
      </c>
      <c r="I908" t="s">
        <v>178</v>
      </c>
      <c r="J908" t="s">
        <v>44</v>
      </c>
      <c r="K908" t="s">
        <v>21</v>
      </c>
      <c r="L908" t="s">
        <v>22</v>
      </c>
      <c r="M908">
        <v>12</v>
      </c>
      <c r="N908">
        <v>35</v>
      </c>
      <c r="Q908">
        <v>1.14E-2</v>
      </c>
      <c r="R908">
        <v>3.1280000000000001</v>
      </c>
      <c r="S908">
        <f t="shared" si="58"/>
        <v>770.45928631241588</v>
      </c>
      <c r="T908">
        <f t="shared" si="59"/>
        <v>9245.5114357489911</v>
      </c>
    </row>
    <row r="909" spans="1:20" x14ac:dyDescent="0.2">
      <c r="A909">
        <v>2007</v>
      </c>
      <c r="B909">
        <v>48</v>
      </c>
      <c r="D909" t="s">
        <v>93</v>
      </c>
      <c r="E909" t="s">
        <v>94</v>
      </c>
      <c r="F909">
        <v>5</v>
      </c>
      <c r="G909" t="s">
        <v>136</v>
      </c>
      <c r="H909" t="s">
        <v>61</v>
      </c>
      <c r="I909" t="s">
        <v>178</v>
      </c>
      <c r="J909" t="s">
        <v>13</v>
      </c>
      <c r="K909" t="s">
        <v>47</v>
      </c>
      <c r="L909" t="s">
        <v>48</v>
      </c>
      <c r="M909">
        <v>12</v>
      </c>
      <c r="N909">
        <v>35</v>
      </c>
      <c r="P909">
        <f>N909/1.09917</f>
        <v>31.842208211650611</v>
      </c>
      <c r="Q909">
        <v>1.7399999999999999E-2</v>
      </c>
      <c r="R909">
        <v>3.08</v>
      </c>
      <c r="S909">
        <f>Q909*(P909^R909)</f>
        <v>740.96728909580781</v>
      </c>
      <c r="T909">
        <f t="shared" si="59"/>
        <v>8891.6074691496942</v>
      </c>
    </row>
    <row r="910" spans="1:20" x14ac:dyDescent="0.2">
      <c r="A910">
        <v>2007</v>
      </c>
      <c r="B910">
        <v>48</v>
      </c>
      <c r="D910" t="s">
        <v>93</v>
      </c>
      <c r="E910" t="s">
        <v>94</v>
      </c>
      <c r="F910">
        <v>5</v>
      </c>
      <c r="G910" t="s">
        <v>136</v>
      </c>
      <c r="H910" t="s">
        <v>61</v>
      </c>
      <c r="I910" t="s">
        <v>178</v>
      </c>
      <c r="J910" t="s">
        <v>23</v>
      </c>
      <c r="K910" t="s">
        <v>62</v>
      </c>
      <c r="L910" t="s">
        <v>83</v>
      </c>
      <c r="M910">
        <v>4</v>
      </c>
      <c r="N910">
        <v>35</v>
      </c>
      <c r="P910">
        <f>N910*0.901</f>
        <v>31.535</v>
      </c>
      <c r="Q910">
        <v>2.07E-2</v>
      </c>
      <c r="R910">
        <v>3</v>
      </c>
      <c r="S910">
        <f>Q910*(P910^R910)</f>
        <v>649.15566504626247</v>
      </c>
      <c r="T910">
        <f t="shared" si="59"/>
        <v>2596.6226601850499</v>
      </c>
    </row>
    <row r="911" spans="1:20" x14ac:dyDescent="0.2">
      <c r="A911">
        <v>2007</v>
      </c>
      <c r="B911">
        <v>48</v>
      </c>
      <c r="D911" t="s">
        <v>93</v>
      </c>
      <c r="E911" t="s">
        <v>94</v>
      </c>
      <c r="F911">
        <v>5</v>
      </c>
      <c r="G911" t="s">
        <v>136</v>
      </c>
      <c r="H911" t="s">
        <v>61</v>
      </c>
      <c r="I911" t="s">
        <v>178</v>
      </c>
      <c r="J911" t="s">
        <v>23</v>
      </c>
      <c r="K911" t="s">
        <v>31</v>
      </c>
      <c r="L911" t="s">
        <v>32</v>
      </c>
      <c r="M911">
        <v>1</v>
      </c>
      <c r="N911">
        <v>35</v>
      </c>
      <c r="Q911">
        <v>7.9000000000000008E-3</v>
      </c>
      <c r="R911">
        <v>3.0760000000000001</v>
      </c>
      <c r="S911">
        <f>Q911*(N911^R911)</f>
        <v>443.79294680201997</v>
      </c>
      <c r="T911">
        <f t="shared" si="59"/>
        <v>443.79294680201997</v>
      </c>
    </row>
    <row r="912" spans="1:20" x14ac:dyDescent="0.2">
      <c r="A912">
        <v>2007</v>
      </c>
      <c r="B912">
        <v>48</v>
      </c>
      <c r="D912" t="s">
        <v>93</v>
      </c>
      <c r="E912" t="s">
        <v>94</v>
      </c>
      <c r="F912">
        <v>5</v>
      </c>
      <c r="G912" t="s">
        <v>136</v>
      </c>
      <c r="H912" t="s">
        <v>61</v>
      </c>
      <c r="I912" t="s">
        <v>178</v>
      </c>
      <c r="J912" t="s">
        <v>20</v>
      </c>
      <c r="K912" t="s">
        <v>68</v>
      </c>
      <c r="L912" t="s">
        <v>69</v>
      </c>
      <c r="M912">
        <v>3</v>
      </c>
      <c r="N912">
        <v>35</v>
      </c>
      <c r="P912">
        <f>N912*0.863</f>
        <v>30.204999999999998</v>
      </c>
      <c r="Q912">
        <v>2.5100000000000001E-2</v>
      </c>
      <c r="R912">
        <v>2.84</v>
      </c>
      <c r="S912">
        <f>Q912*(P912^R912)</f>
        <v>400.9568406262739</v>
      </c>
      <c r="T912">
        <f t="shared" si="59"/>
        <v>1202.8705218788218</v>
      </c>
    </row>
    <row r="913" spans="1:20" x14ac:dyDescent="0.2">
      <c r="A913">
        <v>2007</v>
      </c>
      <c r="B913">
        <v>48</v>
      </c>
      <c r="D913" t="s">
        <v>93</v>
      </c>
      <c r="E913" t="s">
        <v>94</v>
      </c>
      <c r="F913">
        <v>5</v>
      </c>
      <c r="G913" t="s">
        <v>136</v>
      </c>
      <c r="H913" t="s">
        <v>61</v>
      </c>
      <c r="I913" t="s">
        <v>178</v>
      </c>
      <c r="J913" t="s">
        <v>26</v>
      </c>
      <c r="K913" t="s">
        <v>31</v>
      </c>
      <c r="L913" t="s">
        <v>54</v>
      </c>
      <c r="M913">
        <v>4</v>
      </c>
      <c r="N913">
        <v>25</v>
      </c>
      <c r="P913">
        <f>N913*0.812715</f>
        <v>20.317875000000001</v>
      </c>
      <c r="Q913">
        <v>0.111</v>
      </c>
      <c r="R913">
        <v>2.72</v>
      </c>
      <c r="S913">
        <f>Q913*(P913^R913)</f>
        <v>400.63779005068659</v>
      </c>
      <c r="T913">
        <f t="shared" si="59"/>
        <v>1602.5511602027464</v>
      </c>
    </row>
    <row r="914" spans="1:20" x14ac:dyDescent="0.2">
      <c r="A914">
        <v>2007</v>
      </c>
      <c r="B914">
        <v>48</v>
      </c>
      <c r="D914" t="s">
        <v>93</v>
      </c>
      <c r="E914" t="s">
        <v>94</v>
      </c>
      <c r="F914">
        <v>5</v>
      </c>
      <c r="G914" t="s">
        <v>136</v>
      </c>
      <c r="H914" t="s">
        <v>61</v>
      </c>
      <c r="I914" t="s">
        <v>178</v>
      </c>
      <c r="J914" t="s">
        <v>13</v>
      </c>
      <c r="K914" t="s">
        <v>14</v>
      </c>
      <c r="L914" t="s">
        <v>15</v>
      </c>
      <c r="M914">
        <v>3</v>
      </c>
      <c r="N914">
        <v>25</v>
      </c>
      <c r="Q914">
        <v>2.3599999999999999E-2</v>
      </c>
      <c r="R914">
        <v>2.9750000000000001</v>
      </c>
      <c r="S914">
        <f>Q914*(N914^R914)</f>
        <v>340.23855775527943</v>
      </c>
      <c r="T914">
        <f t="shared" si="59"/>
        <v>1020.7156732658383</v>
      </c>
    </row>
    <row r="915" spans="1:20" x14ac:dyDescent="0.2">
      <c r="A915">
        <v>2007</v>
      </c>
      <c r="B915">
        <v>48</v>
      </c>
      <c r="D915" t="s">
        <v>93</v>
      </c>
      <c r="E915" t="s">
        <v>94</v>
      </c>
      <c r="F915">
        <v>5</v>
      </c>
      <c r="G915" t="s">
        <v>136</v>
      </c>
      <c r="H915" t="s">
        <v>61</v>
      </c>
      <c r="I915" t="s">
        <v>178</v>
      </c>
      <c r="J915" t="s">
        <v>16</v>
      </c>
      <c r="K915" t="s">
        <v>28</v>
      </c>
      <c r="L915" t="s">
        <v>29</v>
      </c>
      <c r="M915">
        <v>45</v>
      </c>
      <c r="N915">
        <v>25</v>
      </c>
      <c r="P915">
        <f>N915/1.14172</f>
        <v>21.89678730336685</v>
      </c>
      <c r="Q915">
        <v>5.7999999999999996E-3</v>
      </c>
      <c r="R915">
        <v>3.5539999999999998</v>
      </c>
      <c r="S915">
        <f>Q915*(P915^R915)</f>
        <v>336.62001464584171</v>
      </c>
      <c r="T915">
        <f t="shared" si="59"/>
        <v>15147.900659062876</v>
      </c>
    </row>
    <row r="916" spans="1:20" x14ac:dyDescent="0.2">
      <c r="A916">
        <v>2007</v>
      </c>
      <c r="B916">
        <v>48</v>
      </c>
      <c r="D916" t="s">
        <v>93</v>
      </c>
      <c r="E916" t="s">
        <v>94</v>
      </c>
      <c r="F916">
        <v>5</v>
      </c>
      <c r="G916" t="s">
        <v>136</v>
      </c>
      <c r="H916" t="s">
        <v>61</v>
      </c>
      <c r="I916" t="s">
        <v>178</v>
      </c>
      <c r="J916" t="s">
        <v>44</v>
      </c>
      <c r="K916" t="s">
        <v>21</v>
      </c>
      <c r="L916" t="s">
        <v>22</v>
      </c>
      <c r="M916">
        <v>7</v>
      </c>
      <c r="N916">
        <v>25</v>
      </c>
      <c r="Q916">
        <v>1.14E-2</v>
      </c>
      <c r="R916">
        <v>3.1280000000000001</v>
      </c>
      <c r="S916">
        <f t="shared" ref="S916:S931" si="60">Q916*(N916^R916)</f>
        <v>268.94359042953022</v>
      </c>
      <c r="T916">
        <f t="shared" si="59"/>
        <v>1882.6051330067116</v>
      </c>
    </row>
    <row r="917" spans="1:20" x14ac:dyDescent="0.2">
      <c r="A917">
        <v>2007</v>
      </c>
      <c r="B917">
        <v>48</v>
      </c>
      <c r="D917" t="s">
        <v>93</v>
      </c>
      <c r="E917" t="s">
        <v>94</v>
      </c>
      <c r="F917">
        <v>5</v>
      </c>
      <c r="G917" t="s">
        <v>136</v>
      </c>
      <c r="H917" t="s">
        <v>61</v>
      </c>
      <c r="I917" t="s">
        <v>178</v>
      </c>
      <c r="J917" t="s">
        <v>23</v>
      </c>
      <c r="K917" t="s">
        <v>40</v>
      </c>
      <c r="L917" t="s">
        <v>41</v>
      </c>
      <c r="M917">
        <v>2</v>
      </c>
      <c r="N917">
        <v>15</v>
      </c>
      <c r="Q917">
        <v>2.2200000000000001E-2</v>
      </c>
      <c r="R917">
        <v>3.14</v>
      </c>
      <c r="S917">
        <f t="shared" si="60"/>
        <v>109.46607034280856</v>
      </c>
      <c r="T917">
        <f t="shared" si="59"/>
        <v>218.93214068561713</v>
      </c>
    </row>
    <row r="918" spans="1:20" x14ac:dyDescent="0.2">
      <c r="A918">
        <v>2007</v>
      </c>
      <c r="B918">
        <v>48</v>
      </c>
      <c r="D918" t="s">
        <v>93</v>
      </c>
      <c r="E918" t="s">
        <v>94</v>
      </c>
      <c r="F918">
        <v>5</v>
      </c>
      <c r="G918" t="s">
        <v>136</v>
      </c>
      <c r="H918" t="s">
        <v>61</v>
      </c>
      <c r="I918" t="s">
        <v>178</v>
      </c>
      <c r="J918" t="s">
        <v>13</v>
      </c>
      <c r="K918" t="s">
        <v>17</v>
      </c>
      <c r="L918" t="s">
        <v>127</v>
      </c>
      <c r="M918">
        <v>7</v>
      </c>
      <c r="N918">
        <v>15</v>
      </c>
      <c r="Q918">
        <v>2.3900000000000001E-2</v>
      </c>
      <c r="R918">
        <v>3.0819999999999999</v>
      </c>
      <c r="S918">
        <f t="shared" si="60"/>
        <v>100.71894345437795</v>
      </c>
      <c r="T918">
        <f t="shared" si="59"/>
        <v>705.03260418064565</v>
      </c>
    </row>
    <row r="919" spans="1:20" x14ac:dyDescent="0.2">
      <c r="A919">
        <v>2007</v>
      </c>
      <c r="B919">
        <v>48</v>
      </c>
      <c r="D919" t="s">
        <v>93</v>
      </c>
      <c r="E919" t="s">
        <v>94</v>
      </c>
      <c r="F919">
        <v>5</v>
      </c>
      <c r="G919" t="s">
        <v>136</v>
      </c>
      <c r="H919" t="s">
        <v>61</v>
      </c>
      <c r="I919" t="s">
        <v>178</v>
      </c>
      <c r="J919" t="s">
        <v>16</v>
      </c>
      <c r="K919" t="s">
        <v>17</v>
      </c>
      <c r="L919" t="s">
        <v>18</v>
      </c>
      <c r="M919">
        <v>2</v>
      </c>
      <c r="N919">
        <v>7.5</v>
      </c>
      <c r="Q919">
        <v>2.46E-2</v>
      </c>
      <c r="R919">
        <v>2.85</v>
      </c>
      <c r="S919">
        <f t="shared" si="60"/>
        <v>7.671136449313793</v>
      </c>
      <c r="T919">
        <f t="shared" si="59"/>
        <v>15.342272898627586</v>
      </c>
    </row>
    <row r="920" spans="1:20" x14ac:dyDescent="0.2">
      <c r="A920">
        <v>2007</v>
      </c>
      <c r="B920">
        <v>48</v>
      </c>
      <c r="D920" t="s">
        <v>93</v>
      </c>
      <c r="E920" t="s">
        <v>94</v>
      </c>
      <c r="F920">
        <v>5</v>
      </c>
      <c r="G920" t="s">
        <v>136</v>
      </c>
      <c r="H920" t="s">
        <v>61</v>
      </c>
      <c r="I920" t="s">
        <v>178</v>
      </c>
      <c r="J920" t="s">
        <v>13</v>
      </c>
      <c r="K920" t="s">
        <v>17</v>
      </c>
      <c r="L920" t="s">
        <v>19</v>
      </c>
      <c r="M920">
        <v>2</v>
      </c>
      <c r="N920">
        <v>7.5</v>
      </c>
      <c r="Q920">
        <v>1.9300000000000001E-2</v>
      </c>
      <c r="R920">
        <v>2.96</v>
      </c>
      <c r="S920">
        <f t="shared" si="60"/>
        <v>7.5117071566069322</v>
      </c>
      <c r="T920">
        <f t="shared" si="59"/>
        <v>15.023414313213864</v>
      </c>
    </row>
    <row r="921" spans="1:20" x14ac:dyDescent="0.2">
      <c r="A921">
        <v>2007</v>
      </c>
      <c r="B921">
        <v>48</v>
      </c>
      <c r="D921" t="s">
        <v>93</v>
      </c>
      <c r="E921" t="s">
        <v>94</v>
      </c>
      <c r="F921">
        <v>5</v>
      </c>
      <c r="G921" t="s">
        <v>136</v>
      </c>
      <c r="H921" t="s">
        <v>61</v>
      </c>
      <c r="I921" t="s">
        <v>178</v>
      </c>
      <c r="J921" t="s">
        <v>26</v>
      </c>
      <c r="K921" t="s">
        <v>17</v>
      </c>
      <c r="L921" t="s">
        <v>121</v>
      </c>
      <c r="M921">
        <v>28</v>
      </c>
      <c r="N921">
        <v>2.5</v>
      </c>
      <c r="Q921">
        <v>2.0199999999999999E-2</v>
      </c>
      <c r="R921">
        <v>2.9594999999999998</v>
      </c>
      <c r="S921">
        <f t="shared" si="60"/>
        <v>0.30412689296657719</v>
      </c>
      <c r="T921">
        <f t="shared" si="59"/>
        <v>8.5155530030641611</v>
      </c>
    </row>
    <row r="922" spans="1:20" x14ac:dyDescent="0.2">
      <c r="A922">
        <v>2007</v>
      </c>
      <c r="B922">
        <v>48</v>
      </c>
      <c r="D922" t="s">
        <v>93</v>
      </c>
      <c r="E922" t="s">
        <v>94</v>
      </c>
      <c r="F922">
        <v>5</v>
      </c>
      <c r="G922" t="s">
        <v>136</v>
      </c>
      <c r="H922" t="s">
        <v>61</v>
      </c>
      <c r="I922" t="s">
        <v>178</v>
      </c>
      <c r="J922" t="s">
        <v>13</v>
      </c>
      <c r="K922" t="s">
        <v>17</v>
      </c>
      <c r="L922" t="s">
        <v>19</v>
      </c>
      <c r="M922">
        <v>1</v>
      </c>
      <c r="N922">
        <v>2.5</v>
      </c>
      <c r="Q922">
        <v>1.9300000000000001E-2</v>
      </c>
      <c r="R922">
        <v>2.96</v>
      </c>
      <c r="S922">
        <f t="shared" si="60"/>
        <v>0.29070984172599634</v>
      </c>
      <c r="T922">
        <f t="shared" si="59"/>
        <v>0.29070984172599634</v>
      </c>
    </row>
    <row r="923" spans="1:20" x14ac:dyDescent="0.2">
      <c r="A923">
        <v>2007</v>
      </c>
      <c r="B923">
        <v>48</v>
      </c>
      <c r="D923" t="s">
        <v>93</v>
      </c>
      <c r="E923" t="s">
        <v>94</v>
      </c>
      <c r="F923">
        <v>5</v>
      </c>
      <c r="G923" t="s">
        <v>136</v>
      </c>
      <c r="H923" t="s">
        <v>61</v>
      </c>
      <c r="I923" t="s">
        <v>178</v>
      </c>
      <c r="J923" t="s">
        <v>13</v>
      </c>
      <c r="K923" t="s">
        <v>194</v>
      </c>
      <c r="L923" t="s">
        <v>35</v>
      </c>
      <c r="M923">
        <v>8</v>
      </c>
      <c r="N923">
        <v>2.5</v>
      </c>
      <c r="Q923">
        <v>3.2399999999999998E-2</v>
      </c>
      <c r="R923">
        <v>2.379</v>
      </c>
      <c r="S923">
        <f t="shared" si="60"/>
        <v>0.2865789524483992</v>
      </c>
      <c r="T923">
        <f t="shared" si="59"/>
        <v>2.2926316195871936</v>
      </c>
    </row>
    <row r="924" spans="1:20" x14ac:dyDescent="0.2">
      <c r="A924">
        <v>2007</v>
      </c>
      <c r="B924">
        <v>48</v>
      </c>
      <c r="D924" t="s">
        <v>93</v>
      </c>
      <c r="E924" t="s">
        <v>94</v>
      </c>
      <c r="F924">
        <v>5</v>
      </c>
      <c r="G924" t="s">
        <v>136</v>
      </c>
      <c r="H924" t="s">
        <v>61</v>
      </c>
      <c r="I924" t="s">
        <v>178</v>
      </c>
      <c r="J924" t="s">
        <v>26</v>
      </c>
      <c r="K924" t="s">
        <v>118</v>
      </c>
      <c r="L924" t="s">
        <v>27</v>
      </c>
      <c r="M924">
        <v>33</v>
      </c>
      <c r="N924">
        <v>2.5</v>
      </c>
      <c r="Q924">
        <v>1.5900000000000001E-2</v>
      </c>
      <c r="R924">
        <v>2.9718</v>
      </c>
      <c r="S924">
        <f t="shared" si="60"/>
        <v>0.24210025233267859</v>
      </c>
      <c r="T924">
        <f t="shared" si="59"/>
        <v>7.989308326978394</v>
      </c>
    </row>
    <row r="925" spans="1:20" x14ac:dyDescent="0.2">
      <c r="A925">
        <v>2007</v>
      </c>
      <c r="B925">
        <v>48</v>
      </c>
      <c r="D925" t="s">
        <v>93</v>
      </c>
      <c r="E925" t="s">
        <v>94</v>
      </c>
      <c r="F925">
        <v>5</v>
      </c>
      <c r="G925" t="s">
        <v>136</v>
      </c>
      <c r="H925" t="s">
        <v>61</v>
      </c>
      <c r="I925" t="s">
        <v>178</v>
      </c>
      <c r="J925" t="s">
        <v>23</v>
      </c>
      <c r="K925" t="s">
        <v>33</v>
      </c>
      <c r="L925" t="s">
        <v>34</v>
      </c>
      <c r="M925">
        <v>12</v>
      </c>
      <c r="N925">
        <v>2.5</v>
      </c>
      <c r="Q925">
        <v>8.8999999999999999E-3</v>
      </c>
      <c r="R925">
        <v>3</v>
      </c>
      <c r="S925">
        <f t="shared" si="60"/>
        <v>0.13906250000000001</v>
      </c>
      <c r="T925">
        <f t="shared" si="59"/>
        <v>1.6687500000000002</v>
      </c>
    </row>
    <row r="926" spans="1:20" x14ac:dyDescent="0.2">
      <c r="A926">
        <v>2007</v>
      </c>
      <c r="B926">
        <v>49</v>
      </c>
      <c r="D926" t="s">
        <v>93</v>
      </c>
      <c r="E926" t="s">
        <v>94</v>
      </c>
      <c r="F926">
        <v>5</v>
      </c>
      <c r="G926" t="s">
        <v>136</v>
      </c>
      <c r="H926" t="s">
        <v>12</v>
      </c>
      <c r="I926" t="s">
        <v>178</v>
      </c>
      <c r="J926" t="s">
        <v>23</v>
      </c>
      <c r="K926" t="s">
        <v>28</v>
      </c>
      <c r="L926" t="s">
        <v>56</v>
      </c>
      <c r="M926">
        <v>4</v>
      </c>
      <c r="N926">
        <v>40</v>
      </c>
      <c r="Q926">
        <v>2.1700000000000001E-2</v>
      </c>
      <c r="R926">
        <v>3</v>
      </c>
      <c r="S926">
        <f t="shared" si="60"/>
        <v>1388.8</v>
      </c>
      <c r="T926">
        <f t="shared" si="59"/>
        <v>5555.2</v>
      </c>
    </row>
    <row r="927" spans="1:20" x14ac:dyDescent="0.2">
      <c r="A927">
        <v>2007</v>
      </c>
      <c r="B927">
        <v>49</v>
      </c>
      <c r="D927" t="s">
        <v>93</v>
      </c>
      <c r="E927" t="s">
        <v>94</v>
      </c>
      <c r="F927">
        <v>5</v>
      </c>
      <c r="G927" t="s">
        <v>136</v>
      </c>
      <c r="H927" t="s">
        <v>12</v>
      </c>
      <c r="I927" t="s">
        <v>178</v>
      </c>
      <c r="J927" t="s">
        <v>13</v>
      </c>
      <c r="K927" t="s">
        <v>14</v>
      </c>
      <c r="L927" t="s">
        <v>42</v>
      </c>
      <c r="M927">
        <v>1</v>
      </c>
      <c r="N927">
        <v>35</v>
      </c>
      <c r="Q927">
        <v>4.2200000000000001E-2</v>
      </c>
      <c r="R927">
        <v>2.835</v>
      </c>
      <c r="S927">
        <f t="shared" si="60"/>
        <v>1006.3414397267468</v>
      </c>
      <c r="T927">
        <f t="shared" si="59"/>
        <v>1006.3414397267468</v>
      </c>
    </row>
    <row r="928" spans="1:20" x14ac:dyDescent="0.2">
      <c r="A928">
        <v>2007</v>
      </c>
      <c r="B928">
        <v>49</v>
      </c>
      <c r="D928" t="s">
        <v>93</v>
      </c>
      <c r="E928" t="s">
        <v>94</v>
      </c>
      <c r="F928">
        <v>5</v>
      </c>
      <c r="G928" t="s">
        <v>136</v>
      </c>
      <c r="H928" t="s">
        <v>12</v>
      </c>
      <c r="I928" t="s">
        <v>178</v>
      </c>
      <c r="J928" t="s">
        <v>44</v>
      </c>
      <c r="K928" t="s">
        <v>21</v>
      </c>
      <c r="L928" t="s">
        <v>22</v>
      </c>
      <c r="M928">
        <v>12</v>
      </c>
      <c r="N928">
        <v>35</v>
      </c>
      <c r="Q928">
        <v>1.14E-2</v>
      </c>
      <c r="R928">
        <v>3.1280000000000001</v>
      </c>
      <c r="S928">
        <f t="shared" si="60"/>
        <v>770.45928631241588</v>
      </c>
      <c r="T928">
        <f t="shared" si="59"/>
        <v>9245.5114357489911</v>
      </c>
    </row>
    <row r="929" spans="1:20" x14ac:dyDescent="0.2">
      <c r="A929">
        <v>2007</v>
      </c>
      <c r="B929">
        <v>49</v>
      </c>
      <c r="D929" t="s">
        <v>93</v>
      </c>
      <c r="E929" t="s">
        <v>94</v>
      </c>
      <c r="F929">
        <v>5</v>
      </c>
      <c r="G929" t="s">
        <v>136</v>
      </c>
      <c r="H929" t="s">
        <v>12</v>
      </c>
      <c r="I929" t="s">
        <v>178</v>
      </c>
      <c r="J929" t="s">
        <v>44</v>
      </c>
      <c r="K929" t="s">
        <v>21</v>
      </c>
      <c r="L929" t="s">
        <v>67</v>
      </c>
      <c r="M929">
        <v>1</v>
      </c>
      <c r="N929">
        <v>35</v>
      </c>
      <c r="Q929">
        <v>1.5299999999999999E-2</v>
      </c>
      <c r="R929">
        <v>3</v>
      </c>
      <c r="S929">
        <f t="shared" si="60"/>
        <v>655.98749999999995</v>
      </c>
      <c r="T929">
        <f t="shared" si="59"/>
        <v>655.98749999999995</v>
      </c>
    </row>
    <row r="930" spans="1:20" x14ac:dyDescent="0.2">
      <c r="A930">
        <v>2007</v>
      </c>
      <c r="B930">
        <v>49</v>
      </c>
      <c r="D930" t="s">
        <v>93</v>
      </c>
      <c r="E930" t="s">
        <v>94</v>
      </c>
      <c r="F930">
        <v>5</v>
      </c>
      <c r="G930" t="s">
        <v>136</v>
      </c>
      <c r="H930" t="s">
        <v>12</v>
      </c>
      <c r="I930" t="s">
        <v>178</v>
      </c>
      <c r="J930" t="s">
        <v>23</v>
      </c>
      <c r="K930" t="s">
        <v>31</v>
      </c>
      <c r="L930" t="s">
        <v>32</v>
      </c>
      <c r="M930">
        <v>1</v>
      </c>
      <c r="N930">
        <v>35</v>
      </c>
      <c r="Q930">
        <v>7.9000000000000008E-3</v>
      </c>
      <c r="R930">
        <v>3.0760000000000001</v>
      </c>
      <c r="S930">
        <f t="shared" si="60"/>
        <v>443.79294680201997</v>
      </c>
      <c r="T930">
        <f t="shared" si="59"/>
        <v>443.79294680201997</v>
      </c>
    </row>
    <row r="931" spans="1:20" x14ac:dyDescent="0.2">
      <c r="A931">
        <v>2007</v>
      </c>
      <c r="B931">
        <v>49</v>
      </c>
      <c r="D931" t="s">
        <v>93</v>
      </c>
      <c r="E931" t="s">
        <v>94</v>
      </c>
      <c r="F931">
        <v>5</v>
      </c>
      <c r="G931" t="s">
        <v>136</v>
      </c>
      <c r="H931" t="s">
        <v>12</v>
      </c>
      <c r="I931" t="s">
        <v>178</v>
      </c>
      <c r="J931" t="s">
        <v>23</v>
      </c>
      <c r="K931" t="s">
        <v>24</v>
      </c>
      <c r="L931" t="s">
        <v>25</v>
      </c>
      <c r="M931">
        <v>1</v>
      </c>
      <c r="N931">
        <v>25</v>
      </c>
      <c r="Q931">
        <v>4.2799999999999998E-2</v>
      </c>
      <c r="R931">
        <v>2.8580000000000001</v>
      </c>
      <c r="S931">
        <f t="shared" si="60"/>
        <v>423.40532317837847</v>
      </c>
      <c r="T931">
        <f t="shared" si="59"/>
        <v>423.40532317837847</v>
      </c>
    </row>
    <row r="932" spans="1:20" x14ac:dyDescent="0.2">
      <c r="A932">
        <v>2007</v>
      </c>
      <c r="B932">
        <v>49</v>
      </c>
      <c r="D932" t="s">
        <v>93</v>
      </c>
      <c r="E932" t="s">
        <v>94</v>
      </c>
      <c r="F932">
        <v>5</v>
      </c>
      <c r="G932" t="s">
        <v>136</v>
      </c>
      <c r="H932" t="s">
        <v>12</v>
      </c>
      <c r="I932" t="s">
        <v>178</v>
      </c>
      <c r="J932" t="s">
        <v>26</v>
      </c>
      <c r="K932" t="s">
        <v>31</v>
      </c>
      <c r="L932" t="s">
        <v>54</v>
      </c>
      <c r="M932">
        <v>6</v>
      </c>
      <c r="N932">
        <v>25</v>
      </c>
      <c r="P932">
        <f>N932*0.812715</f>
        <v>20.317875000000001</v>
      </c>
      <c r="Q932">
        <v>0.111</v>
      </c>
      <c r="R932">
        <v>2.72</v>
      </c>
      <c r="S932">
        <f>Q932*(P932^R932)</f>
        <v>400.63779005068659</v>
      </c>
      <c r="T932">
        <f t="shared" si="59"/>
        <v>2403.8267403041195</v>
      </c>
    </row>
    <row r="933" spans="1:20" x14ac:dyDescent="0.2">
      <c r="A933">
        <v>2007</v>
      </c>
      <c r="B933">
        <v>49</v>
      </c>
      <c r="D933" t="s">
        <v>93</v>
      </c>
      <c r="E933" t="s">
        <v>94</v>
      </c>
      <c r="F933">
        <v>5</v>
      </c>
      <c r="G933" t="s">
        <v>136</v>
      </c>
      <c r="H933" t="s">
        <v>12</v>
      </c>
      <c r="I933" t="s">
        <v>178</v>
      </c>
      <c r="J933" t="s">
        <v>13</v>
      </c>
      <c r="K933" t="s">
        <v>14</v>
      </c>
      <c r="L933" t="s">
        <v>42</v>
      </c>
      <c r="M933">
        <v>1</v>
      </c>
      <c r="N933">
        <v>25</v>
      </c>
      <c r="Q933">
        <v>4.2200000000000001E-2</v>
      </c>
      <c r="R933">
        <v>2.835</v>
      </c>
      <c r="S933">
        <f>Q933*(N933^R933)</f>
        <v>387.67908836882333</v>
      </c>
      <c r="T933">
        <f t="shared" si="59"/>
        <v>387.67908836882333</v>
      </c>
    </row>
    <row r="934" spans="1:20" x14ac:dyDescent="0.2">
      <c r="A934">
        <v>2007</v>
      </c>
      <c r="B934">
        <v>49</v>
      </c>
      <c r="D934" t="s">
        <v>93</v>
      </c>
      <c r="E934" t="s">
        <v>94</v>
      </c>
      <c r="F934">
        <v>5</v>
      </c>
      <c r="G934" t="s">
        <v>136</v>
      </c>
      <c r="H934" t="s">
        <v>12</v>
      </c>
      <c r="I934" t="s">
        <v>178</v>
      </c>
      <c r="J934" t="s">
        <v>13</v>
      </c>
      <c r="K934" t="s">
        <v>14</v>
      </c>
      <c r="L934" t="s">
        <v>15</v>
      </c>
      <c r="M934">
        <v>3</v>
      </c>
      <c r="N934">
        <v>25</v>
      </c>
      <c r="Q934">
        <v>2.3599999999999999E-2</v>
      </c>
      <c r="R934">
        <v>2.9750000000000001</v>
      </c>
      <c r="S934">
        <f>Q934*(N934^R934)</f>
        <v>340.23855775527943</v>
      </c>
      <c r="T934">
        <f t="shared" si="59"/>
        <v>1020.7156732658383</v>
      </c>
    </row>
    <row r="935" spans="1:20" x14ac:dyDescent="0.2">
      <c r="A935">
        <v>2007</v>
      </c>
      <c r="B935">
        <v>49</v>
      </c>
      <c r="D935" t="s">
        <v>93</v>
      </c>
      <c r="E935" t="s">
        <v>94</v>
      </c>
      <c r="F935">
        <v>5</v>
      </c>
      <c r="G935" t="s">
        <v>136</v>
      </c>
      <c r="H935" t="s">
        <v>12</v>
      </c>
      <c r="I935" t="s">
        <v>178</v>
      </c>
      <c r="J935" t="s">
        <v>16</v>
      </c>
      <c r="K935" t="s">
        <v>28</v>
      </c>
      <c r="L935" t="s">
        <v>29</v>
      </c>
      <c r="M935">
        <v>12</v>
      </c>
      <c r="N935">
        <v>25</v>
      </c>
      <c r="P935">
        <f>N935/1.14172</f>
        <v>21.89678730336685</v>
      </c>
      <c r="Q935">
        <v>5.7999999999999996E-3</v>
      </c>
      <c r="R935">
        <v>3.5539999999999998</v>
      </c>
      <c r="S935">
        <f>Q935*(P935^R935)</f>
        <v>336.62001464584171</v>
      </c>
      <c r="T935">
        <f t="shared" si="59"/>
        <v>4039.4401757501005</v>
      </c>
    </row>
    <row r="936" spans="1:20" x14ac:dyDescent="0.2">
      <c r="A936">
        <v>2007</v>
      </c>
      <c r="B936">
        <v>49</v>
      </c>
      <c r="D936" t="s">
        <v>93</v>
      </c>
      <c r="E936" t="s">
        <v>94</v>
      </c>
      <c r="F936">
        <v>5</v>
      </c>
      <c r="G936" t="s">
        <v>136</v>
      </c>
      <c r="H936" t="s">
        <v>12</v>
      </c>
      <c r="I936" t="s">
        <v>178</v>
      </c>
      <c r="J936" t="s">
        <v>44</v>
      </c>
      <c r="K936" t="s">
        <v>21</v>
      </c>
      <c r="L936" t="s">
        <v>22</v>
      </c>
      <c r="M936">
        <v>6</v>
      </c>
      <c r="N936">
        <v>25</v>
      </c>
      <c r="Q936">
        <v>1.14E-2</v>
      </c>
      <c r="R936">
        <v>3.1280000000000001</v>
      </c>
      <c r="S936">
        <f t="shared" ref="S936:S949" si="61">Q936*(N936^R936)</f>
        <v>268.94359042953022</v>
      </c>
      <c r="T936">
        <f t="shared" si="59"/>
        <v>1613.6615425771813</v>
      </c>
    </row>
    <row r="937" spans="1:20" x14ac:dyDescent="0.2">
      <c r="A937">
        <v>2007</v>
      </c>
      <c r="B937">
        <v>49</v>
      </c>
      <c r="D937" t="s">
        <v>93</v>
      </c>
      <c r="E937" t="s">
        <v>94</v>
      </c>
      <c r="F937">
        <v>5</v>
      </c>
      <c r="G937" t="s">
        <v>136</v>
      </c>
      <c r="H937" t="s">
        <v>12</v>
      </c>
      <c r="I937" t="s">
        <v>178</v>
      </c>
      <c r="J937" t="s">
        <v>13</v>
      </c>
      <c r="K937" t="s">
        <v>17</v>
      </c>
      <c r="L937" t="s">
        <v>127</v>
      </c>
      <c r="M937">
        <v>1</v>
      </c>
      <c r="N937">
        <v>15</v>
      </c>
      <c r="Q937">
        <v>2.3900000000000001E-2</v>
      </c>
      <c r="R937">
        <v>3.0819999999999999</v>
      </c>
      <c r="S937">
        <f t="shared" si="61"/>
        <v>100.71894345437795</v>
      </c>
      <c r="T937">
        <f t="shared" si="59"/>
        <v>100.71894345437795</v>
      </c>
    </row>
    <row r="938" spans="1:20" x14ac:dyDescent="0.2">
      <c r="A938">
        <v>2007</v>
      </c>
      <c r="B938">
        <v>49</v>
      </c>
      <c r="D938" t="s">
        <v>93</v>
      </c>
      <c r="E938" t="s">
        <v>94</v>
      </c>
      <c r="F938">
        <v>5</v>
      </c>
      <c r="G938" t="s">
        <v>136</v>
      </c>
      <c r="H938" t="s">
        <v>12</v>
      </c>
      <c r="I938" t="s">
        <v>178</v>
      </c>
      <c r="J938" t="s">
        <v>23</v>
      </c>
      <c r="K938" t="s">
        <v>118</v>
      </c>
      <c r="L938" t="s">
        <v>37</v>
      </c>
      <c r="M938">
        <v>1</v>
      </c>
      <c r="N938">
        <v>15</v>
      </c>
      <c r="Q938">
        <v>1.26E-2</v>
      </c>
      <c r="R938">
        <v>3.0672999999999999</v>
      </c>
      <c r="S938">
        <f t="shared" si="61"/>
        <v>51.026439339633377</v>
      </c>
      <c r="T938">
        <f t="shared" si="59"/>
        <v>51.026439339633377</v>
      </c>
    </row>
    <row r="939" spans="1:20" x14ac:dyDescent="0.2">
      <c r="A939">
        <v>2007</v>
      </c>
      <c r="B939">
        <v>49</v>
      </c>
      <c r="D939" t="s">
        <v>93</v>
      </c>
      <c r="E939" t="s">
        <v>94</v>
      </c>
      <c r="F939">
        <v>5</v>
      </c>
      <c r="G939" t="s">
        <v>136</v>
      </c>
      <c r="H939" t="s">
        <v>12</v>
      </c>
      <c r="I939" t="s">
        <v>178</v>
      </c>
      <c r="J939" t="s">
        <v>26</v>
      </c>
      <c r="K939" t="s">
        <v>17</v>
      </c>
      <c r="L939" t="s">
        <v>121</v>
      </c>
      <c r="M939">
        <v>14</v>
      </c>
      <c r="N939">
        <v>7.5</v>
      </c>
      <c r="Q939">
        <v>2.0199999999999999E-2</v>
      </c>
      <c r="R939">
        <v>2.9594999999999998</v>
      </c>
      <c r="S939">
        <f t="shared" si="61"/>
        <v>7.8540774295436098</v>
      </c>
      <c r="T939">
        <f t="shared" si="59"/>
        <v>109.95708401361054</v>
      </c>
    </row>
    <row r="940" spans="1:20" x14ac:dyDescent="0.2">
      <c r="A940">
        <v>2007</v>
      </c>
      <c r="B940">
        <v>49</v>
      </c>
      <c r="D940" t="s">
        <v>93</v>
      </c>
      <c r="E940" t="s">
        <v>94</v>
      </c>
      <c r="F940">
        <v>5</v>
      </c>
      <c r="G940" t="s">
        <v>136</v>
      </c>
      <c r="H940" t="s">
        <v>12</v>
      </c>
      <c r="I940" t="s">
        <v>178</v>
      </c>
      <c r="J940" t="s">
        <v>16</v>
      </c>
      <c r="K940" t="s">
        <v>17</v>
      </c>
      <c r="L940" t="s">
        <v>18</v>
      </c>
      <c r="M940">
        <v>1</v>
      </c>
      <c r="N940">
        <v>7.5</v>
      </c>
      <c r="Q940">
        <v>2.46E-2</v>
      </c>
      <c r="R940">
        <v>2.85</v>
      </c>
      <c r="S940">
        <f t="shared" si="61"/>
        <v>7.671136449313793</v>
      </c>
      <c r="T940">
        <f t="shared" si="59"/>
        <v>7.671136449313793</v>
      </c>
    </row>
    <row r="941" spans="1:20" x14ac:dyDescent="0.2">
      <c r="A941">
        <v>2007</v>
      </c>
      <c r="B941">
        <v>49</v>
      </c>
      <c r="D941" t="s">
        <v>93</v>
      </c>
      <c r="E941" t="s">
        <v>94</v>
      </c>
      <c r="F941">
        <v>5</v>
      </c>
      <c r="G941" t="s">
        <v>136</v>
      </c>
      <c r="H941" t="s">
        <v>12</v>
      </c>
      <c r="I941" t="s">
        <v>178</v>
      </c>
      <c r="J941" t="s">
        <v>26</v>
      </c>
      <c r="K941" t="s">
        <v>118</v>
      </c>
      <c r="L941" t="s">
        <v>27</v>
      </c>
      <c r="M941">
        <v>4</v>
      </c>
      <c r="N941">
        <v>7.5</v>
      </c>
      <c r="Q941">
        <v>1.5900000000000001E-2</v>
      </c>
      <c r="R941">
        <v>2.9718</v>
      </c>
      <c r="S941">
        <f t="shared" si="61"/>
        <v>6.3372988368370082</v>
      </c>
      <c r="T941">
        <f t="shared" si="59"/>
        <v>25.349195347348033</v>
      </c>
    </row>
    <row r="942" spans="1:20" x14ac:dyDescent="0.2">
      <c r="A942">
        <v>2007</v>
      </c>
      <c r="B942">
        <v>49</v>
      </c>
      <c r="D942" t="s">
        <v>93</v>
      </c>
      <c r="E942" t="s">
        <v>94</v>
      </c>
      <c r="F942">
        <v>5</v>
      </c>
      <c r="G942" t="s">
        <v>136</v>
      </c>
      <c r="H942" t="s">
        <v>12</v>
      </c>
      <c r="I942" t="s">
        <v>178</v>
      </c>
      <c r="J942" t="s">
        <v>23</v>
      </c>
      <c r="K942" t="s">
        <v>118</v>
      </c>
      <c r="L942" t="s">
        <v>30</v>
      </c>
      <c r="M942">
        <v>2</v>
      </c>
      <c r="N942">
        <v>7.5</v>
      </c>
      <c r="Q942">
        <v>9.2800000000000001E-3</v>
      </c>
      <c r="R942">
        <v>3.07</v>
      </c>
      <c r="S942">
        <f t="shared" si="61"/>
        <v>4.5080222907771104</v>
      </c>
      <c r="T942">
        <f t="shared" si="59"/>
        <v>9.0160445815542207</v>
      </c>
    </row>
    <row r="943" spans="1:20" x14ac:dyDescent="0.2">
      <c r="A943">
        <v>2007</v>
      </c>
      <c r="B943">
        <v>49</v>
      </c>
      <c r="D943" t="s">
        <v>93</v>
      </c>
      <c r="E943" t="s">
        <v>94</v>
      </c>
      <c r="F943">
        <v>5</v>
      </c>
      <c r="G943" t="s">
        <v>136</v>
      </c>
      <c r="H943" t="s">
        <v>12</v>
      </c>
      <c r="I943" t="s">
        <v>178</v>
      </c>
      <c r="J943" t="s">
        <v>26</v>
      </c>
      <c r="K943" t="s">
        <v>17</v>
      </c>
      <c r="L943" t="s">
        <v>121</v>
      </c>
      <c r="M943">
        <v>11</v>
      </c>
      <c r="N943">
        <v>2.5</v>
      </c>
      <c r="Q943">
        <v>2.0199999999999999E-2</v>
      </c>
      <c r="R943">
        <v>2.9594999999999998</v>
      </c>
      <c r="S943">
        <f t="shared" si="61"/>
        <v>0.30412689296657719</v>
      </c>
      <c r="T943">
        <f t="shared" si="59"/>
        <v>3.3453958226323492</v>
      </c>
    </row>
    <row r="944" spans="1:20" x14ac:dyDescent="0.2">
      <c r="A944">
        <v>2007</v>
      </c>
      <c r="B944">
        <v>49</v>
      </c>
      <c r="D944" t="s">
        <v>93</v>
      </c>
      <c r="E944" t="s">
        <v>94</v>
      </c>
      <c r="F944">
        <v>5</v>
      </c>
      <c r="G944" t="s">
        <v>136</v>
      </c>
      <c r="H944" t="s">
        <v>12</v>
      </c>
      <c r="I944" t="s">
        <v>178</v>
      </c>
      <c r="J944" t="s">
        <v>13</v>
      </c>
      <c r="K944" t="s">
        <v>194</v>
      </c>
      <c r="L944" t="s">
        <v>35</v>
      </c>
      <c r="M944">
        <v>1</v>
      </c>
      <c r="N944">
        <v>2.5</v>
      </c>
      <c r="Q944">
        <v>3.2399999999999998E-2</v>
      </c>
      <c r="R944">
        <v>2.379</v>
      </c>
      <c r="S944">
        <f t="shared" si="61"/>
        <v>0.2865789524483992</v>
      </c>
      <c r="T944">
        <f t="shared" si="59"/>
        <v>0.2865789524483992</v>
      </c>
    </row>
    <row r="945" spans="1:20" x14ac:dyDescent="0.2">
      <c r="A945">
        <v>2007</v>
      </c>
      <c r="B945">
        <v>49</v>
      </c>
      <c r="D945" t="s">
        <v>93</v>
      </c>
      <c r="E945" t="s">
        <v>94</v>
      </c>
      <c r="F945">
        <v>5</v>
      </c>
      <c r="G945" t="s">
        <v>136</v>
      </c>
      <c r="H945" t="s">
        <v>12</v>
      </c>
      <c r="I945" t="s">
        <v>178</v>
      </c>
      <c r="J945" t="s">
        <v>26</v>
      </c>
      <c r="K945" t="s">
        <v>118</v>
      </c>
      <c r="L945" t="s">
        <v>27</v>
      </c>
      <c r="M945">
        <v>20</v>
      </c>
      <c r="N945">
        <v>2.5</v>
      </c>
      <c r="Q945">
        <v>1.5900000000000001E-2</v>
      </c>
      <c r="R945">
        <v>2.9718</v>
      </c>
      <c r="S945">
        <f t="shared" si="61"/>
        <v>0.24210025233267859</v>
      </c>
      <c r="T945">
        <f t="shared" si="59"/>
        <v>4.842005046653572</v>
      </c>
    </row>
    <row r="946" spans="1:20" x14ac:dyDescent="0.2">
      <c r="A946">
        <v>2007</v>
      </c>
      <c r="B946">
        <v>49</v>
      </c>
      <c r="D946" t="s">
        <v>93</v>
      </c>
      <c r="E946" t="s">
        <v>94</v>
      </c>
      <c r="F946">
        <v>5</v>
      </c>
      <c r="G946" t="s">
        <v>136</v>
      </c>
      <c r="H946" t="s">
        <v>12</v>
      </c>
      <c r="I946" t="s">
        <v>178</v>
      </c>
      <c r="J946" t="s">
        <v>23</v>
      </c>
      <c r="K946" t="s">
        <v>118</v>
      </c>
      <c r="L946" t="s">
        <v>132</v>
      </c>
      <c r="M946">
        <v>4</v>
      </c>
      <c r="N946">
        <v>2.5</v>
      </c>
      <c r="Q946">
        <v>1.26E-2</v>
      </c>
      <c r="R946">
        <v>3.0672999999999999</v>
      </c>
      <c r="S946">
        <f t="shared" si="61"/>
        <v>0.20939771281975608</v>
      </c>
      <c r="T946">
        <f t="shared" si="59"/>
        <v>0.83759085127902433</v>
      </c>
    </row>
    <row r="947" spans="1:20" x14ac:dyDescent="0.2">
      <c r="A947">
        <v>2007</v>
      </c>
      <c r="B947">
        <v>49</v>
      </c>
      <c r="D947" t="s">
        <v>93</v>
      </c>
      <c r="E947" t="s">
        <v>94</v>
      </c>
      <c r="F947">
        <v>5</v>
      </c>
      <c r="G947" t="s">
        <v>136</v>
      </c>
      <c r="H947" t="s">
        <v>12</v>
      </c>
      <c r="I947" t="s">
        <v>178</v>
      </c>
      <c r="J947" t="s">
        <v>23</v>
      </c>
      <c r="K947" t="s">
        <v>33</v>
      </c>
      <c r="L947" t="s">
        <v>34</v>
      </c>
      <c r="M947">
        <v>8</v>
      </c>
      <c r="N947">
        <v>2.5</v>
      </c>
      <c r="Q947">
        <v>8.8999999999999999E-3</v>
      </c>
      <c r="R947">
        <v>3</v>
      </c>
      <c r="S947">
        <f t="shared" si="61"/>
        <v>0.13906250000000001</v>
      </c>
      <c r="T947">
        <f t="shared" si="59"/>
        <v>1.1125</v>
      </c>
    </row>
    <row r="948" spans="1:20" x14ac:dyDescent="0.2">
      <c r="A948">
        <v>2007</v>
      </c>
      <c r="B948">
        <v>49</v>
      </c>
      <c r="D948" t="s">
        <v>93</v>
      </c>
      <c r="E948" t="s">
        <v>94</v>
      </c>
      <c r="F948">
        <v>5</v>
      </c>
      <c r="G948" t="s">
        <v>136</v>
      </c>
      <c r="H948" t="s">
        <v>12</v>
      </c>
      <c r="I948" t="s">
        <v>178</v>
      </c>
      <c r="L948" t="s">
        <v>97</v>
      </c>
      <c r="M948">
        <v>1</v>
      </c>
      <c r="N948">
        <v>15</v>
      </c>
      <c r="R948"/>
      <c r="S948">
        <f t="shared" si="61"/>
        <v>0</v>
      </c>
      <c r="T948">
        <f t="shared" si="59"/>
        <v>0</v>
      </c>
    </row>
    <row r="949" spans="1:20" x14ac:dyDescent="0.2">
      <c r="A949">
        <v>2007</v>
      </c>
      <c r="B949">
        <v>50</v>
      </c>
      <c r="D949" t="s">
        <v>93</v>
      </c>
      <c r="E949" t="s">
        <v>94</v>
      </c>
      <c r="F949">
        <v>5</v>
      </c>
      <c r="G949" t="s">
        <v>136</v>
      </c>
      <c r="H949" t="s">
        <v>61</v>
      </c>
      <c r="I949" t="s">
        <v>178</v>
      </c>
      <c r="J949" t="s">
        <v>23</v>
      </c>
      <c r="K949" t="s">
        <v>28</v>
      </c>
      <c r="L949" t="s">
        <v>56</v>
      </c>
      <c r="M949">
        <v>2</v>
      </c>
      <c r="N949">
        <v>40</v>
      </c>
      <c r="Q949">
        <v>2.1700000000000001E-2</v>
      </c>
      <c r="R949">
        <v>3</v>
      </c>
      <c r="S949">
        <f t="shared" si="61"/>
        <v>1388.8</v>
      </c>
      <c r="T949">
        <f t="shared" si="59"/>
        <v>2777.6</v>
      </c>
    </row>
    <row r="950" spans="1:20" x14ac:dyDescent="0.2">
      <c r="A950">
        <v>2007</v>
      </c>
      <c r="B950">
        <v>50</v>
      </c>
      <c r="D950" t="s">
        <v>93</v>
      </c>
      <c r="E950" t="s">
        <v>94</v>
      </c>
      <c r="F950">
        <v>5</v>
      </c>
      <c r="G950" t="s">
        <v>136</v>
      </c>
      <c r="H950" t="s">
        <v>61</v>
      </c>
      <c r="I950" t="s">
        <v>178</v>
      </c>
      <c r="J950" t="s">
        <v>16</v>
      </c>
      <c r="K950" t="s">
        <v>28</v>
      </c>
      <c r="L950" t="s">
        <v>29</v>
      </c>
      <c r="M950">
        <v>21</v>
      </c>
      <c r="N950">
        <v>35</v>
      </c>
      <c r="P950">
        <f>N950/1.14172</f>
        <v>30.655502224713587</v>
      </c>
      <c r="Q950">
        <v>5.7999999999999996E-3</v>
      </c>
      <c r="R950">
        <v>3.5539999999999998</v>
      </c>
      <c r="S950">
        <f>Q950*(P950^R950)</f>
        <v>1112.9585068900108</v>
      </c>
      <c r="T950">
        <f t="shared" si="59"/>
        <v>23372.128644690227</v>
      </c>
    </row>
    <row r="951" spans="1:20" x14ac:dyDescent="0.2">
      <c r="A951">
        <v>2007</v>
      </c>
      <c r="B951">
        <v>50</v>
      </c>
      <c r="D951" t="s">
        <v>93</v>
      </c>
      <c r="E951" t="s">
        <v>94</v>
      </c>
      <c r="F951">
        <v>5</v>
      </c>
      <c r="G951" t="s">
        <v>136</v>
      </c>
      <c r="H951" t="s">
        <v>61</v>
      </c>
      <c r="I951" t="s">
        <v>178</v>
      </c>
      <c r="J951" t="s">
        <v>13</v>
      </c>
      <c r="K951" t="s">
        <v>14</v>
      </c>
      <c r="L951" t="s">
        <v>42</v>
      </c>
      <c r="M951">
        <v>1</v>
      </c>
      <c r="N951">
        <v>35</v>
      </c>
      <c r="Q951">
        <v>4.2200000000000001E-2</v>
      </c>
      <c r="R951">
        <v>2.835</v>
      </c>
      <c r="S951">
        <f>Q951*(N951^R951)</f>
        <v>1006.3414397267468</v>
      </c>
      <c r="T951">
        <f t="shared" si="59"/>
        <v>1006.3414397267468</v>
      </c>
    </row>
    <row r="952" spans="1:20" x14ac:dyDescent="0.2">
      <c r="A952">
        <v>2007</v>
      </c>
      <c r="B952">
        <v>50</v>
      </c>
      <c r="D952" t="s">
        <v>93</v>
      </c>
      <c r="E952" t="s">
        <v>94</v>
      </c>
      <c r="F952">
        <v>5</v>
      </c>
      <c r="G952" t="s">
        <v>136</v>
      </c>
      <c r="H952" t="s">
        <v>61</v>
      </c>
      <c r="I952" t="s">
        <v>178</v>
      </c>
      <c r="J952" t="s">
        <v>44</v>
      </c>
      <c r="K952" t="s">
        <v>21</v>
      </c>
      <c r="L952" t="s">
        <v>22</v>
      </c>
      <c r="M952">
        <v>7</v>
      </c>
      <c r="N952">
        <v>35</v>
      </c>
      <c r="Q952">
        <v>1.14E-2</v>
      </c>
      <c r="R952">
        <v>3.1280000000000001</v>
      </c>
      <c r="S952">
        <f>Q952*(N952^R952)</f>
        <v>770.45928631241588</v>
      </c>
      <c r="T952">
        <f t="shared" si="59"/>
        <v>5393.2150041869108</v>
      </c>
    </row>
    <row r="953" spans="1:20" x14ac:dyDescent="0.2">
      <c r="A953">
        <v>2007</v>
      </c>
      <c r="B953">
        <v>50</v>
      </c>
      <c r="D953" t="s">
        <v>93</v>
      </c>
      <c r="E953" t="s">
        <v>94</v>
      </c>
      <c r="F953">
        <v>5</v>
      </c>
      <c r="G953" t="s">
        <v>136</v>
      </c>
      <c r="H953" t="s">
        <v>61</v>
      </c>
      <c r="I953" t="s">
        <v>178</v>
      </c>
      <c r="J953" t="s">
        <v>13</v>
      </c>
      <c r="K953" t="s">
        <v>47</v>
      </c>
      <c r="L953" t="s">
        <v>48</v>
      </c>
      <c r="M953">
        <v>28</v>
      </c>
      <c r="N953">
        <v>35</v>
      </c>
      <c r="P953">
        <f>N953/1.09917</f>
        <v>31.842208211650611</v>
      </c>
      <c r="Q953">
        <v>1.7399999999999999E-2</v>
      </c>
      <c r="R953">
        <v>3.08</v>
      </c>
      <c r="S953">
        <f>Q953*(P953^R953)</f>
        <v>740.96728909580781</v>
      </c>
      <c r="T953">
        <f t="shared" si="59"/>
        <v>20747.084094682617</v>
      </c>
    </row>
    <row r="954" spans="1:20" x14ac:dyDescent="0.2">
      <c r="A954">
        <v>2007</v>
      </c>
      <c r="B954">
        <v>50</v>
      </c>
      <c r="D954" t="s">
        <v>93</v>
      </c>
      <c r="E954" t="s">
        <v>94</v>
      </c>
      <c r="F954">
        <v>5</v>
      </c>
      <c r="G954" t="s">
        <v>136</v>
      </c>
      <c r="H954" t="s">
        <v>61</v>
      </c>
      <c r="I954" t="s">
        <v>178</v>
      </c>
      <c r="J954" t="s">
        <v>20</v>
      </c>
      <c r="K954" t="s">
        <v>68</v>
      </c>
      <c r="L954" t="s">
        <v>69</v>
      </c>
      <c r="M954">
        <v>1</v>
      </c>
      <c r="N954">
        <v>40</v>
      </c>
      <c r="P954">
        <f>N954*0.863</f>
        <v>34.519999999999996</v>
      </c>
      <c r="Q954">
        <v>2.5100000000000001E-2</v>
      </c>
      <c r="R954">
        <v>2.84</v>
      </c>
      <c r="S954">
        <f>Q954*(P954^R954)</f>
        <v>585.86122680541723</v>
      </c>
      <c r="T954">
        <f t="shared" si="59"/>
        <v>585.86122680541723</v>
      </c>
    </row>
    <row r="955" spans="1:20" x14ac:dyDescent="0.2">
      <c r="A955">
        <v>2007</v>
      </c>
      <c r="B955">
        <v>50</v>
      </c>
      <c r="D955" t="s">
        <v>93</v>
      </c>
      <c r="E955" t="s">
        <v>94</v>
      </c>
      <c r="F955">
        <v>5</v>
      </c>
      <c r="G955" t="s">
        <v>136</v>
      </c>
      <c r="H955" t="s">
        <v>61</v>
      </c>
      <c r="I955" t="s">
        <v>178</v>
      </c>
      <c r="J955" t="s">
        <v>23</v>
      </c>
      <c r="K955" t="s">
        <v>70</v>
      </c>
      <c r="L955" t="s">
        <v>71</v>
      </c>
      <c r="M955">
        <v>1</v>
      </c>
      <c r="N955">
        <v>35</v>
      </c>
      <c r="P955">
        <f>N955*0.84141</f>
        <v>29.449349999999999</v>
      </c>
      <c r="Q955">
        <v>1.8800000000000001E-2</v>
      </c>
      <c r="R955">
        <v>3</v>
      </c>
      <c r="S955">
        <f>Q955*(P955^R955)</f>
        <v>480.15890754210886</v>
      </c>
      <c r="T955">
        <f t="shared" si="59"/>
        <v>480.15890754210886</v>
      </c>
    </row>
    <row r="956" spans="1:20" x14ac:dyDescent="0.2">
      <c r="A956">
        <v>2007</v>
      </c>
      <c r="B956">
        <v>50</v>
      </c>
      <c r="D956" t="s">
        <v>93</v>
      </c>
      <c r="E956" t="s">
        <v>94</v>
      </c>
      <c r="F956">
        <v>5</v>
      </c>
      <c r="G956" t="s">
        <v>136</v>
      </c>
      <c r="H956" t="s">
        <v>61</v>
      </c>
      <c r="I956" t="s">
        <v>178</v>
      </c>
      <c r="J956" t="s">
        <v>23</v>
      </c>
      <c r="K956" t="s">
        <v>31</v>
      </c>
      <c r="L956" t="s">
        <v>32</v>
      </c>
      <c r="M956">
        <v>4</v>
      </c>
      <c r="N956">
        <v>35</v>
      </c>
      <c r="Q956">
        <v>7.9000000000000008E-3</v>
      </c>
      <c r="R956">
        <v>3.0760000000000001</v>
      </c>
      <c r="S956">
        <f>Q956*(N956^R956)</f>
        <v>443.79294680201997</v>
      </c>
      <c r="T956">
        <f t="shared" si="59"/>
        <v>1775.1717872080799</v>
      </c>
    </row>
    <row r="957" spans="1:20" x14ac:dyDescent="0.2">
      <c r="A957">
        <v>2007</v>
      </c>
      <c r="B957">
        <v>50</v>
      </c>
      <c r="D957" t="s">
        <v>93</v>
      </c>
      <c r="E957" t="s">
        <v>94</v>
      </c>
      <c r="F957">
        <v>5</v>
      </c>
      <c r="G957" t="s">
        <v>136</v>
      </c>
      <c r="H957" t="s">
        <v>61</v>
      </c>
      <c r="I957" t="s">
        <v>178</v>
      </c>
      <c r="J957" t="s">
        <v>23</v>
      </c>
      <c r="K957" t="s">
        <v>24</v>
      </c>
      <c r="L957" t="s">
        <v>25</v>
      </c>
      <c r="M957">
        <v>1</v>
      </c>
      <c r="N957">
        <v>25</v>
      </c>
      <c r="Q957">
        <v>4.2799999999999998E-2</v>
      </c>
      <c r="R957">
        <v>2.8580000000000001</v>
      </c>
      <c r="S957">
        <f>Q957*(N957^R957)</f>
        <v>423.40532317837847</v>
      </c>
      <c r="T957">
        <f t="shared" si="59"/>
        <v>423.40532317837847</v>
      </c>
    </row>
    <row r="958" spans="1:20" x14ac:dyDescent="0.2">
      <c r="A958">
        <v>2007</v>
      </c>
      <c r="B958">
        <v>50</v>
      </c>
      <c r="D958" t="s">
        <v>93</v>
      </c>
      <c r="E958" t="s">
        <v>94</v>
      </c>
      <c r="F958">
        <v>5</v>
      </c>
      <c r="G958" t="s">
        <v>136</v>
      </c>
      <c r="H958" t="s">
        <v>61</v>
      </c>
      <c r="I958" t="s">
        <v>178</v>
      </c>
      <c r="J958" t="s">
        <v>20</v>
      </c>
      <c r="K958" t="s">
        <v>68</v>
      </c>
      <c r="L958" t="s">
        <v>69</v>
      </c>
      <c r="M958">
        <v>3</v>
      </c>
      <c r="N958">
        <v>35</v>
      </c>
      <c r="P958">
        <f>N958*0.863</f>
        <v>30.204999999999998</v>
      </c>
      <c r="Q958">
        <v>2.5100000000000001E-2</v>
      </c>
      <c r="R958">
        <v>2.84</v>
      </c>
      <c r="S958">
        <f>Q958*(P958^R958)</f>
        <v>400.9568406262739</v>
      </c>
      <c r="T958">
        <f t="shared" si="59"/>
        <v>1202.8705218788218</v>
      </c>
    </row>
    <row r="959" spans="1:20" x14ac:dyDescent="0.2">
      <c r="A959">
        <v>2007</v>
      </c>
      <c r="B959">
        <v>50</v>
      </c>
      <c r="D959" t="s">
        <v>93</v>
      </c>
      <c r="E959" t="s">
        <v>94</v>
      </c>
      <c r="F959">
        <v>5</v>
      </c>
      <c r="G959" t="s">
        <v>136</v>
      </c>
      <c r="H959" t="s">
        <v>61</v>
      </c>
      <c r="I959" t="s">
        <v>178</v>
      </c>
      <c r="J959" t="s">
        <v>26</v>
      </c>
      <c r="K959" t="s">
        <v>31</v>
      </c>
      <c r="L959" t="s">
        <v>54</v>
      </c>
      <c r="M959">
        <v>3</v>
      </c>
      <c r="N959">
        <v>25</v>
      </c>
      <c r="P959">
        <f>N959*0.812715</f>
        <v>20.317875000000001</v>
      </c>
      <c r="Q959">
        <v>0.111</v>
      </c>
      <c r="R959">
        <v>2.72</v>
      </c>
      <c r="S959">
        <f>Q959*(P959^R959)</f>
        <v>400.63779005068659</v>
      </c>
      <c r="T959">
        <f t="shared" si="59"/>
        <v>1201.9133701520598</v>
      </c>
    </row>
    <row r="960" spans="1:20" x14ac:dyDescent="0.2">
      <c r="A960">
        <v>2007</v>
      </c>
      <c r="B960">
        <v>50</v>
      </c>
      <c r="D960" t="s">
        <v>93</v>
      </c>
      <c r="E960" t="s">
        <v>94</v>
      </c>
      <c r="F960">
        <v>5</v>
      </c>
      <c r="G960" t="s">
        <v>136</v>
      </c>
      <c r="H960" t="s">
        <v>61</v>
      </c>
      <c r="I960" t="s">
        <v>178</v>
      </c>
      <c r="J960" t="s">
        <v>13</v>
      </c>
      <c r="K960" t="s">
        <v>14</v>
      </c>
      <c r="L960" t="s">
        <v>15</v>
      </c>
      <c r="M960">
        <v>1</v>
      </c>
      <c r="N960">
        <v>25</v>
      </c>
      <c r="Q960">
        <v>2.3599999999999999E-2</v>
      </c>
      <c r="R960">
        <v>2.9750000000000001</v>
      </c>
      <c r="S960">
        <f t="shared" ref="S960:S973" si="62">Q960*(N960^R960)</f>
        <v>340.23855775527943</v>
      </c>
      <c r="T960">
        <f t="shared" si="59"/>
        <v>340.23855775527943</v>
      </c>
    </row>
    <row r="961" spans="1:21" x14ac:dyDescent="0.2">
      <c r="A961">
        <v>2007</v>
      </c>
      <c r="B961">
        <v>50</v>
      </c>
      <c r="D961" t="s">
        <v>93</v>
      </c>
      <c r="E961" t="s">
        <v>94</v>
      </c>
      <c r="F961">
        <v>5</v>
      </c>
      <c r="G961" t="s">
        <v>136</v>
      </c>
      <c r="H961" t="s">
        <v>61</v>
      </c>
      <c r="I961" t="s">
        <v>178</v>
      </c>
      <c r="J961" t="s">
        <v>44</v>
      </c>
      <c r="K961" t="s">
        <v>21</v>
      </c>
      <c r="L961" t="s">
        <v>22</v>
      </c>
      <c r="M961">
        <v>4</v>
      </c>
      <c r="N961">
        <v>25</v>
      </c>
      <c r="Q961">
        <v>1.14E-2</v>
      </c>
      <c r="R961">
        <v>3.1280000000000001</v>
      </c>
      <c r="S961">
        <f t="shared" si="62"/>
        <v>268.94359042953022</v>
      </c>
      <c r="T961">
        <f t="shared" si="59"/>
        <v>1075.7743617181209</v>
      </c>
    </row>
    <row r="962" spans="1:21" x14ac:dyDescent="0.2">
      <c r="A962">
        <v>2007</v>
      </c>
      <c r="B962">
        <v>50</v>
      </c>
      <c r="D962" t="s">
        <v>93</v>
      </c>
      <c r="E962" t="s">
        <v>94</v>
      </c>
      <c r="F962">
        <v>5</v>
      </c>
      <c r="G962" t="s">
        <v>136</v>
      </c>
      <c r="H962" t="s">
        <v>61</v>
      </c>
      <c r="I962" t="s">
        <v>178</v>
      </c>
      <c r="J962" t="s">
        <v>16</v>
      </c>
      <c r="K962" t="s">
        <v>17</v>
      </c>
      <c r="L962" t="s">
        <v>18</v>
      </c>
      <c r="M962">
        <v>2</v>
      </c>
      <c r="N962">
        <v>15</v>
      </c>
      <c r="Q962">
        <v>2.2700000000000001E-2</v>
      </c>
      <c r="R962">
        <v>3.12</v>
      </c>
      <c r="S962">
        <f t="shared" si="62"/>
        <v>106.03044532761471</v>
      </c>
      <c r="T962">
        <f t="shared" ref="T962:T1025" si="63">M962*S962</f>
        <v>212.06089065522943</v>
      </c>
    </row>
    <row r="963" spans="1:21" x14ac:dyDescent="0.2">
      <c r="A963">
        <v>2007</v>
      </c>
      <c r="B963">
        <v>50</v>
      </c>
      <c r="D963" t="s">
        <v>93</v>
      </c>
      <c r="E963" t="s">
        <v>94</v>
      </c>
      <c r="F963">
        <v>5</v>
      </c>
      <c r="G963" t="s">
        <v>136</v>
      </c>
      <c r="H963" t="s">
        <v>61</v>
      </c>
      <c r="I963" t="s">
        <v>178</v>
      </c>
      <c r="J963" t="s">
        <v>13</v>
      </c>
      <c r="K963" t="s">
        <v>17</v>
      </c>
      <c r="L963" t="s">
        <v>127</v>
      </c>
      <c r="M963">
        <v>3</v>
      </c>
      <c r="N963">
        <v>15</v>
      </c>
      <c r="Q963">
        <v>2.3900000000000001E-2</v>
      </c>
      <c r="R963">
        <v>3.0819999999999999</v>
      </c>
      <c r="S963">
        <f t="shared" si="62"/>
        <v>100.71894345437795</v>
      </c>
      <c r="T963">
        <f t="shared" si="63"/>
        <v>302.15683036313385</v>
      </c>
    </row>
    <row r="964" spans="1:21" x14ac:dyDescent="0.2">
      <c r="A964">
        <v>2007</v>
      </c>
      <c r="B964">
        <v>50</v>
      </c>
      <c r="D964" t="s">
        <v>93</v>
      </c>
      <c r="E964" t="s">
        <v>94</v>
      </c>
      <c r="F964">
        <v>5</v>
      </c>
      <c r="G964" t="s">
        <v>136</v>
      </c>
      <c r="H964" t="s">
        <v>61</v>
      </c>
      <c r="I964" t="s">
        <v>178</v>
      </c>
      <c r="J964" t="s">
        <v>44</v>
      </c>
      <c r="K964" t="s">
        <v>74</v>
      </c>
      <c r="L964" t="s">
        <v>84</v>
      </c>
      <c r="M964">
        <v>1</v>
      </c>
      <c r="N964">
        <v>25</v>
      </c>
      <c r="Q964">
        <v>1.0999999999999999E-2</v>
      </c>
      <c r="R964">
        <v>2.5739999999999998</v>
      </c>
      <c r="S964">
        <f t="shared" si="62"/>
        <v>43.620462647231093</v>
      </c>
      <c r="T964">
        <f t="shared" si="63"/>
        <v>43.620462647231093</v>
      </c>
      <c r="U964" t="s">
        <v>210</v>
      </c>
    </row>
    <row r="965" spans="1:21" x14ac:dyDescent="0.2">
      <c r="A965">
        <v>2007</v>
      </c>
      <c r="B965">
        <v>50</v>
      </c>
      <c r="D965" t="s">
        <v>93</v>
      </c>
      <c r="E965" t="s">
        <v>94</v>
      </c>
      <c r="F965">
        <v>5</v>
      </c>
      <c r="G965" t="s">
        <v>136</v>
      </c>
      <c r="H965" t="s">
        <v>61</v>
      </c>
      <c r="I965" t="s">
        <v>178</v>
      </c>
      <c r="J965" t="s">
        <v>26</v>
      </c>
      <c r="K965" t="s">
        <v>17</v>
      </c>
      <c r="L965" t="s">
        <v>121</v>
      </c>
      <c r="M965">
        <v>21</v>
      </c>
      <c r="N965">
        <v>7.5</v>
      </c>
      <c r="Q965">
        <v>2.0199999999999999E-2</v>
      </c>
      <c r="R965">
        <v>2.9594999999999998</v>
      </c>
      <c r="S965">
        <f t="shared" si="62"/>
        <v>7.8540774295436098</v>
      </c>
      <c r="T965">
        <f t="shared" si="63"/>
        <v>164.93562602041581</v>
      </c>
    </row>
    <row r="966" spans="1:21" x14ac:dyDescent="0.2">
      <c r="A966">
        <v>2007</v>
      </c>
      <c r="B966">
        <v>50</v>
      </c>
      <c r="D966" t="s">
        <v>93</v>
      </c>
      <c r="E966" t="s">
        <v>94</v>
      </c>
      <c r="F966">
        <v>5</v>
      </c>
      <c r="G966" t="s">
        <v>136</v>
      </c>
      <c r="H966" t="s">
        <v>61</v>
      </c>
      <c r="I966" t="s">
        <v>178</v>
      </c>
      <c r="J966" t="s">
        <v>16</v>
      </c>
      <c r="K966" t="s">
        <v>17</v>
      </c>
      <c r="L966" t="s">
        <v>18</v>
      </c>
      <c r="M966">
        <v>4</v>
      </c>
      <c r="N966">
        <v>7.5</v>
      </c>
      <c r="Q966">
        <v>2.46E-2</v>
      </c>
      <c r="R966">
        <v>2.85</v>
      </c>
      <c r="S966">
        <f t="shared" si="62"/>
        <v>7.671136449313793</v>
      </c>
      <c r="T966">
        <f t="shared" si="63"/>
        <v>30.684545797255172</v>
      </c>
    </row>
    <row r="967" spans="1:21" x14ac:dyDescent="0.2">
      <c r="A967">
        <v>2007</v>
      </c>
      <c r="B967">
        <v>50</v>
      </c>
      <c r="D967" t="s">
        <v>93</v>
      </c>
      <c r="E967" t="s">
        <v>94</v>
      </c>
      <c r="F967">
        <v>5</v>
      </c>
      <c r="G967" t="s">
        <v>136</v>
      </c>
      <c r="H967" t="s">
        <v>61</v>
      </c>
      <c r="I967" t="s">
        <v>178</v>
      </c>
      <c r="J967" t="s">
        <v>13</v>
      </c>
      <c r="K967" t="s">
        <v>17</v>
      </c>
      <c r="L967" t="s">
        <v>19</v>
      </c>
      <c r="M967">
        <v>1</v>
      </c>
      <c r="N967">
        <v>7.5</v>
      </c>
      <c r="Q967">
        <v>1.9300000000000001E-2</v>
      </c>
      <c r="R967">
        <v>2.96</v>
      </c>
      <c r="S967">
        <f t="shared" si="62"/>
        <v>7.5117071566069322</v>
      </c>
      <c r="T967">
        <f t="shared" si="63"/>
        <v>7.5117071566069322</v>
      </c>
    </row>
    <row r="968" spans="1:21" x14ac:dyDescent="0.2">
      <c r="A968">
        <v>2007</v>
      </c>
      <c r="B968">
        <v>50</v>
      </c>
      <c r="D968" t="s">
        <v>93</v>
      </c>
      <c r="E968" t="s">
        <v>94</v>
      </c>
      <c r="F968">
        <v>5</v>
      </c>
      <c r="G968" t="s">
        <v>136</v>
      </c>
      <c r="H968" t="s">
        <v>61</v>
      </c>
      <c r="I968" t="s">
        <v>178</v>
      </c>
      <c r="J968" t="s">
        <v>23</v>
      </c>
      <c r="K968" t="s">
        <v>118</v>
      </c>
      <c r="L968" t="s">
        <v>30</v>
      </c>
      <c r="M968">
        <v>2</v>
      </c>
      <c r="N968">
        <v>7.5</v>
      </c>
      <c r="Q968">
        <v>9.2800000000000001E-3</v>
      </c>
      <c r="R968">
        <v>3.07</v>
      </c>
      <c r="S968">
        <f t="shared" si="62"/>
        <v>4.5080222907771104</v>
      </c>
      <c r="T968">
        <f t="shared" si="63"/>
        <v>9.0160445815542207</v>
      </c>
    </row>
    <row r="969" spans="1:21" x14ac:dyDescent="0.2">
      <c r="A969">
        <v>2007</v>
      </c>
      <c r="B969">
        <v>50</v>
      </c>
      <c r="D969" t="s">
        <v>93</v>
      </c>
      <c r="E969" t="s">
        <v>94</v>
      </c>
      <c r="F969">
        <v>5</v>
      </c>
      <c r="G969" t="s">
        <v>136</v>
      </c>
      <c r="H969" t="s">
        <v>61</v>
      </c>
      <c r="I969" t="s">
        <v>178</v>
      </c>
      <c r="J969" t="s">
        <v>13</v>
      </c>
      <c r="K969" t="s">
        <v>17</v>
      </c>
      <c r="L969" t="s">
        <v>19</v>
      </c>
      <c r="M969">
        <v>2</v>
      </c>
      <c r="N969">
        <v>2.5</v>
      </c>
      <c r="Q969">
        <v>1.9300000000000001E-2</v>
      </c>
      <c r="R969">
        <v>2.96</v>
      </c>
      <c r="S969">
        <f t="shared" si="62"/>
        <v>0.29070984172599634</v>
      </c>
      <c r="T969">
        <f t="shared" si="63"/>
        <v>0.58141968345199269</v>
      </c>
    </row>
    <row r="970" spans="1:21" x14ac:dyDescent="0.2">
      <c r="A970">
        <v>2007</v>
      </c>
      <c r="B970">
        <v>50</v>
      </c>
      <c r="D970" t="s">
        <v>93</v>
      </c>
      <c r="E970" t="s">
        <v>94</v>
      </c>
      <c r="F970">
        <v>5</v>
      </c>
      <c r="G970" t="s">
        <v>136</v>
      </c>
      <c r="H970" t="s">
        <v>61</v>
      </c>
      <c r="I970" t="s">
        <v>178</v>
      </c>
      <c r="J970" t="s">
        <v>23</v>
      </c>
      <c r="K970" t="s">
        <v>33</v>
      </c>
      <c r="L970" t="s">
        <v>34</v>
      </c>
      <c r="M970">
        <v>9</v>
      </c>
      <c r="N970">
        <v>2.5</v>
      </c>
      <c r="Q970">
        <v>8.8999999999999999E-3</v>
      </c>
      <c r="R970">
        <v>3</v>
      </c>
      <c r="S970">
        <f t="shared" si="62"/>
        <v>0.13906250000000001</v>
      </c>
      <c r="T970">
        <f t="shared" si="63"/>
        <v>1.2515625000000001</v>
      </c>
    </row>
    <row r="971" spans="1:21" x14ac:dyDescent="0.2">
      <c r="A971">
        <v>2007</v>
      </c>
      <c r="B971">
        <v>51</v>
      </c>
      <c r="D971" t="s">
        <v>93</v>
      </c>
      <c r="E971" t="s">
        <v>94</v>
      </c>
      <c r="F971">
        <v>5</v>
      </c>
      <c r="G971" t="s">
        <v>136</v>
      </c>
      <c r="H971" t="s">
        <v>61</v>
      </c>
      <c r="I971" t="s">
        <v>178</v>
      </c>
      <c r="J971" t="s">
        <v>23</v>
      </c>
      <c r="K971" t="s">
        <v>28</v>
      </c>
      <c r="L971" t="s">
        <v>56</v>
      </c>
      <c r="M971">
        <v>3</v>
      </c>
      <c r="N971">
        <v>40</v>
      </c>
      <c r="Q971">
        <v>2.1700000000000001E-2</v>
      </c>
      <c r="R971">
        <v>3</v>
      </c>
      <c r="S971">
        <f t="shared" si="62"/>
        <v>1388.8</v>
      </c>
      <c r="T971">
        <f t="shared" si="63"/>
        <v>4166.3999999999996</v>
      </c>
    </row>
    <row r="972" spans="1:21" x14ac:dyDescent="0.2">
      <c r="A972">
        <v>2007</v>
      </c>
      <c r="B972">
        <v>51</v>
      </c>
      <c r="D972" t="s">
        <v>93</v>
      </c>
      <c r="E972" t="s">
        <v>94</v>
      </c>
      <c r="F972">
        <v>5</v>
      </c>
      <c r="G972" t="s">
        <v>136</v>
      </c>
      <c r="H972" t="s">
        <v>61</v>
      </c>
      <c r="I972" t="s">
        <v>178</v>
      </c>
      <c r="J972" t="s">
        <v>13</v>
      </c>
      <c r="K972" t="s">
        <v>51</v>
      </c>
      <c r="L972" t="s">
        <v>52</v>
      </c>
      <c r="M972">
        <v>1</v>
      </c>
      <c r="N972">
        <v>40</v>
      </c>
      <c r="O972" t="s">
        <v>53</v>
      </c>
      <c r="Q972">
        <v>1.6199999999999999E-2</v>
      </c>
      <c r="R972">
        <v>3.0251999999999999</v>
      </c>
      <c r="S972">
        <f t="shared" si="62"/>
        <v>1137.8025435833395</v>
      </c>
      <c r="T972">
        <f t="shared" si="63"/>
        <v>1137.8025435833395</v>
      </c>
    </row>
    <row r="973" spans="1:21" x14ac:dyDescent="0.2">
      <c r="A973">
        <v>2007</v>
      </c>
      <c r="B973">
        <v>51</v>
      </c>
      <c r="D973" t="s">
        <v>93</v>
      </c>
      <c r="E973" t="s">
        <v>94</v>
      </c>
      <c r="F973">
        <v>5</v>
      </c>
      <c r="G973" t="s">
        <v>136</v>
      </c>
      <c r="H973" t="s">
        <v>61</v>
      </c>
      <c r="I973" t="s">
        <v>178</v>
      </c>
      <c r="J973" t="s">
        <v>44</v>
      </c>
      <c r="K973" t="s">
        <v>21</v>
      </c>
      <c r="L973" t="s">
        <v>22</v>
      </c>
      <c r="M973">
        <v>12</v>
      </c>
      <c r="N973">
        <v>35</v>
      </c>
      <c r="Q973">
        <v>1.14E-2</v>
      </c>
      <c r="R973">
        <v>3.1280000000000001</v>
      </c>
      <c r="S973">
        <f t="shared" si="62"/>
        <v>770.45928631241588</v>
      </c>
      <c r="T973">
        <f t="shared" si="63"/>
        <v>9245.5114357489911</v>
      </c>
    </row>
    <row r="974" spans="1:21" x14ac:dyDescent="0.2">
      <c r="A974">
        <v>2007</v>
      </c>
      <c r="B974">
        <v>51</v>
      </c>
      <c r="D974" t="s">
        <v>93</v>
      </c>
      <c r="E974" t="s">
        <v>94</v>
      </c>
      <c r="F974">
        <v>5</v>
      </c>
      <c r="G974" t="s">
        <v>136</v>
      </c>
      <c r="H974" t="s">
        <v>61</v>
      </c>
      <c r="I974" t="s">
        <v>178</v>
      </c>
      <c r="J974" t="s">
        <v>13</v>
      </c>
      <c r="K974" t="s">
        <v>47</v>
      </c>
      <c r="L974" t="s">
        <v>48</v>
      </c>
      <c r="M974">
        <v>52</v>
      </c>
      <c r="N974">
        <v>35</v>
      </c>
      <c r="P974">
        <f>N974/1.09917</f>
        <v>31.842208211650611</v>
      </c>
      <c r="Q974">
        <v>1.7399999999999999E-2</v>
      </c>
      <c r="R974">
        <v>3.08</v>
      </c>
      <c r="S974">
        <f>Q974*(P974^R974)</f>
        <v>740.96728909580781</v>
      </c>
      <c r="T974">
        <f t="shared" si="63"/>
        <v>38530.29903298201</v>
      </c>
    </row>
    <row r="975" spans="1:21" x14ac:dyDescent="0.2">
      <c r="A975">
        <v>2007</v>
      </c>
      <c r="B975">
        <v>51</v>
      </c>
      <c r="D975" t="s">
        <v>93</v>
      </c>
      <c r="E975" t="s">
        <v>94</v>
      </c>
      <c r="F975">
        <v>5</v>
      </c>
      <c r="G975" t="s">
        <v>136</v>
      </c>
      <c r="H975" t="s">
        <v>61</v>
      </c>
      <c r="I975" t="s">
        <v>178</v>
      </c>
      <c r="J975" t="s">
        <v>23</v>
      </c>
      <c r="K975" t="s">
        <v>118</v>
      </c>
      <c r="L975" t="s">
        <v>37</v>
      </c>
      <c r="M975">
        <v>1</v>
      </c>
      <c r="N975">
        <v>35</v>
      </c>
      <c r="Q975">
        <v>1.26E-2</v>
      </c>
      <c r="R975">
        <v>3.0672999999999999</v>
      </c>
      <c r="S975">
        <f>Q975*(N975^R975)</f>
        <v>686.26279947656167</v>
      </c>
      <c r="T975">
        <f t="shared" si="63"/>
        <v>686.26279947656167</v>
      </c>
    </row>
    <row r="976" spans="1:21" x14ac:dyDescent="0.2">
      <c r="A976">
        <v>2007</v>
      </c>
      <c r="B976">
        <v>51</v>
      </c>
      <c r="D976" t="s">
        <v>93</v>
      </c>
      <c r="E976" t="s">
        <v>94</v>
      </c>
      <c r="F976">
        <v>5</v>
      </c>
      <c r="G976" t="s">
        <v>136</v>
      </c>
      <c r="H976" t="s">
        <v>61</v>
      </c>
      <c r="I976" t="s">
        <v>178</v>
      </c>
      <c r="J976" t="s">
        <v>23</v>
      </c>
      <c r="K976" t="s">
        <v>70</v>
      </c>
      <c r="L976" t="s">
        <v>71</v>
      </c>
      <c r="M976">
        <v>3</v>
      </c>
      <c r="N976">
        <v>35</v>
      </c>
      <c r="P976">
        <f>N976*0.84141</f>
        <v>29.449349999999999</v>
      </c>
      <c r="Q976">
        <v>1.8800000000000001E-2</v>
      </c>
      <c r="R976">
        <v>3</v>
      </c>
      <c r="S976">
        <f>Q976*(P976^R976)</f>
        <v>480.15890754210886</v>
      </c>
      <c r="T976">
        <f t="shared" si="63"/>
        <v>1440.4767226263266</v>
      </c>
    </row>
    <row r="977" spans="1:20" x14ac:dyDescent="0.2">
      <c r="A977">
        <v>2007</v>
      </c>
      <c r="B977">
        <v>51</v>
      </c>
      <c r="D977" t="s">
        <v>93</v>
      </c>
      <c r="E977" t="s">
        <v>94</v>
      </c>
      <c r="F977">
        <v>5</v>
      </c>
      <c r="G977" t="s">
        <v>136</v>
      </c>
      <c r="H977" t="s">
        <v>61</v>
      </c>
      <c r="I977" t="s">
        <v>178</v>
      </c>
      <c r="J977" t="s">
        <v>23</v>
      </c>
      <c r="K977" t="s">
        <v>31</v>
      </c>
      <c r="L977" t="s">
        <v>32</v>
      </c>
      <c r="M977">
        <v>3</v>
      </c>
      <c r="N977">
        <v>35</v>
      </c>
      <c r="Q977">
        <v>7.9000000000000008E-3</v>
      </c>
      <c r="R977">
        <v>3.0760000000000001</v>
      </c>
      <c r="S977">
        <f>Q977*(N977^R977)</f>
        <v>443.79294680201997</v>
      </c>
      <c r="T977">
        <f t="shared" si="63"/>
        <v>1331.3788404060599</v>
      </c>
    </row>
    <row r="978" spans="1:20" x14ac:dyDescent="0.2">
      <c r="A978">
        <v>2007</v>
      </c>
      <c r="B978">
        <v>51</v>
      </c>
      <c r="D978" t="s">
        <v>93</v>
      </c>
      <c r="E978" t="s">
        <v>94</v>
      </c>
      <c r="F978">
        <v>5</v>
      </c>
      <c r="G978" t="s">
        <v>136</v>
      </c>
      <c r="H978" t="s">
        <v>61</v>
      </c>
      <c r="I978" t="s">
        <v>178</v>
      </c>
      <c r="J978" t="s">
        <v>26</v>
      </c>
      <c r="K978" t="s">
        <v>31</v>
      </c>
      <c r="L978" t="s">
        <v>54</v>
      </c>
      <c r="M978">
        <v>3</v>
      </c>
      <c r="N978">
        <v>25</v>
      </c>
      <c r="P978">
        <f>N978*0.812715</f>
        <v>20.317875000000001</v>
      </c>
      <c r="Q978">
        <v>0.111</v>
      </c>
      <c r="R978">
        <v>2.72</v>
      </c>
      <c r="S978">
        <f>Q978*(P978^R978)</f>
        <v>400.63779005068659</v>
      </c>
      <c r="T978">
        <f t="shared" si="63"/>
        <v>1201.9133701520598</v>
      </c>
    </row>
    <row r="979" spans="1:20" x14ac:dyDescent="0.2">
      <c r="A979">
        <v>2007</v>
      </c>
      <c r="B979">
        <v>51</v>
      </c>
      <c r="D979" t="s">
        <v>93</v>
      </c>
      <c r="E979" t="s">
        <v>94</v>
      </c>
      <c r="F979">
        <v>5</v>
      </c>
      <c r="G979" t="s">
        <v>136</v>
      </c>
      <c r="H979" t="s">
        <v>61</v>
      </c>
      <c r="I979" t="s">
        <v>178</v>
      </c>
      <c r="J979" t="s">
        <v>13</v>
      </c>
      <c r="K979" t="s">
        <v>14</v>
      </c>
      <c r="L979" t="s">
        <v>15</v>
      </c>
      <c r="M979">
        <v>2</v>
      </c>
      <c r="N979">
        <v>25</v>
      </c>
      <c r="Q979">
        <v>2.3599999999999999E-2</v>
      </c>
      <c r="R979">
        <v>2.9750000000000001</v>
      </c>
      <c r="S979">
        <f>Q979*(N979^R979)</f>
        <v>340.23855775527943</v>
      </c>
      <c r="T979">
        <f t="shared" si="63"/>
        <v>680.47711551055886</v>
      </c>
    </row>
    <row r="980" spans="1:20" x14ac:dyDescent="0.2">
      <c r="A980">
        <v>2007</v>
      </c>
      <c r="B980">
        <v>51</v>
      </c>
      <c r="D980" t="s">
        <v>93</v>
      </c>
      <c r="E980" t="s">
        <v>94</v>
      </c>
      <c r="F980">
        <v>5</v>
      </c>
      <c r="G980" t="s">
        <v>136</v>
      </c>
      <c r="H980" t="s">
        <v>61</v>
      </c>
      <c r="I980" t="s">
        <v>178</v>
      </c>
      <c r="J980" t="s">
        <v>16</v>
      </c>
      <c r="K980" t="s">
        <v>28</v>
      </c>
      <c r="L980" t="s">
        <v>29</v>
      </c>
      <c r="M980">
        <v>45</v>
      </c>
      <c r="N980">
        <v>25</v>
      </c>
      <c r="P980">
        <f>N980/1.14172</f>
        <v>21.89678730336685</v>
      </c>
      <c r="Q980">
        <v>5.7999999999999996E-3</v>
      </c>
      <c r="R980">
        <v>3.5539999999999998</v>
      </c>
      <c r="S980">
        <f>Q980*(P980^R980)</f>
        <v>336.62001464584171</v>
      </c>
      <c r="T980">
        <f t="shared" si="63"/>
        <v>15147.900659062876</v>
      </c>
    </row>
    <row r="981" spans="1:20" x14ac:dyDescent="0.2">
      <c r="A981">
        <v>2007</v>
      </c>
      <c r="B981">
        <v>51</v>
      </c>
      <c r="D981" t="s">
        <v>93</v>
      </c>
      <c r="E981" t="s">
        <v>94</v>
      </c>
      <c r="F981">
        <v>5</v>
      </c>
      <c r="G981" t="s">
        <v>136</v>
      </c>
      <c r="H981" t="s">
        <v>61</v>
      </c>
      <c r="I981" t="s">
        <v>178</v>
      </c>
      <c r="J981" t="s">
        <v>23</v>
      </c>
      <c r="K981" t="s">
        <v>49</v>
      </c>
      <c r="L981" t="s">
        <v>50</v>
      </c>
      <c r="M981">
        <v>1</v>
      </c>
      <c r="N981">
        <v>25</v>
      </c>
      <c r="Q981">
        <v>5.6099999999999997E-2</v>
      </c>
      <c r="R981">
        <v>2.653</v>
      </c>
      <c r="S981">
        <f t="shared" ref="S981:S1001" si="64">Q981*(N981^R981)</f>
        <v>286.87830370223014</v>
      </c>
      <c r="T981">
        <f t="shared" si="63"/>
        <v>286.87830370223014</v>
      </c>
    </row>
    <row r="982" spans="1:20" x14ac:dyDescent="0.2">
      <c r="A982">
        <v>2007</v>
      </c>
      <c r="B982">
        <v>51</v>
      </c>
      <c r="D982" t="s">
        <v>93</v>
      </c>
      <c r="E982" t="s">
        <v>94</v>
      </c>
      <c r="F982">
        <v>5</v>
      </c>
      <c r="G982" t="s">
        <v>136</v>
      </c>
      <c r="H982" t="s">
        <v>61</v>
      </c>
      <c r="I982" t="s">
        <v>178</v>
      </c>
      <c r="J982" t="s">
        <v>44</v>
      </c>
      <c r="K982" t="s">
        <v>21</v>
      </c>
      <c r="L982" t="s">
        <v>22</v>
      </c>
      <c r="M982">
        <v>4</v>
      </c>
      <c r="N982">
        <v>25</v>
      </c>
      <c r="Q982">
        <v>1.14E-2</v>
      </c>
      <c r="R982">
        <v>3.1280000000000001</v>
      </c>
      <c r="S982">
        <f t="shared" si="64"/>
        <v>268.94359042953022</v>
      </c>
      <c r="T982">
        <f t="shared" si="63"/>
        <v>1075.7743617181209</v>
      </c>
    </row>
    <row r="983" spans="1:20" x14ac:dyDescent="0.2">
      <c r="A983">
        <v>2007</v>
      </c>
      <c r="B983">
        <v>51</v>
      </c>
      <c r="D983" t="s">
        <v>93</v>
      </c>
      <c r="E983" t="s">
        <v>94</v>
      </c>
      <c r="F983">
        <v>5</v>
      </c>
      <c r="G983" t="s">
        <v>136</v>
      </c>
      <c r="H983" t="s">
        <v>61</v>
      </c>
      <c r="I983" t="s">
        <v>178</v>
      </c>
      <c r="J983" t="s">
        <v>16</v>
      </c>
      <c r="K983" t="s">
        <v>49</v>
      </c>
      <c r="L983" t="s">
        <v>98</v>
      </c>
      <c r="M983">
        <v>1</v>
      </c>
      <c r="N983">
        <v>40</v>
      </c>
      <c r="Q983">
        <v>2.2000000000000001E-3</v>
      </c>
      <c r="R983">
        <v>3</v>
      </c>
      <c r="S983">
        <f t="shared" si="64"/>
        <v>140.80000000000001</v>
      </c>
      <c r="T983">
        <f t="shared" si="63"/>
        <v>140.80000000000001</v>
      </c>
    </row>
    <row r="984" spans="1:20" x14ac:dyDescent="0.2">
      <c r="A984">
        <v>2007</v>
      </c>
      <c r="B984">
        <v>51</v>
      </c>
      <c r="D984" t="s">
        <v>93</v>
      </c>
      <c r="E984" t="s">
        <v>94</v>
      </c>
      <c r="F984">
        <v>5</v>
      </c>
      <c r="G984" t="s">
        <v>136</v>
      </c>
      <c r="H984" t="s">
        <v>61</v>
      </c>
      <c r="I984" t="s">
        <v>178</v>
      </c>
      <c r="J984" t="s">
        <v>23</v>
      </c>
      <c r="K984" t="s">
        <v>40</v>
      </c>
      <c r="L984" t="s">
        <v>41</v>
      </c>
      <c r="M984">
        <v>2</v>
      </c>
      <c r="N984">
        <v>15</v>
      </c>
      <c r="Q984">
        <v>2.2200000000000001E-2</v>
      </c>
      <c r="R984">
        <v>3.14</v>
      </c>
      <c r="S984">
        <f t="shared" si="64"/>
        <v>109.46607034280856</v>
      </c>
      <c r="T984">
        <f t="shared" si="63"/>
        <v>218.93214068561713</v>
      </c>
    </row>
    <row r="985" spans="1:20" x14ac:dyDescent="0.2">
      <c r="A985">
        <v>2007</v>
      </c>
      <c r="B985">
        <v>51</v>
      </c>
      <c r="D985" t="s">
        <v>93</v>
      </c>
      <c r="E985" t="s">
        <v>94</v>
      </c>
      <c r="F985">
        <v>5</v>
      </c>
      <c r="G985" t="s">
        <v>136</v>
      </c>
      <c r="H985" t="s">
        <v>61</v>
      </c>
      <c r="I985" t="s">
        <v>178</v>
      </c>
      <c r="J985" t="s">
        <v>16</v>
      </c>
      <c r="K985" t="s">
        <v>17</v>
      </c>
      <c r="L985" t="s">
        <v>18</v>
      </c>
      <c r="M985">
        <v>3</v>
      </c>
      <c r="N985">
        <v>15</v>
      </c>
      <c r="Q985">
        <v>2.2700000000000001E-2</v>
      </c>
      <c r="R985">
        <v>3.12</v>
      </c>
      <c r="S985">
        <f t="shared" si="64"/>
        <v>106.03044532761471</v>
      </c>
      <c r="T985">
        <f t="shared" si="63"/>
        <v>318.09133598284416</v>
      </c>
    </row>
    <row r="986" spans="1:20" x14ac:dyDescent="0.2">
      <c r="A986">
        <v>2007</v>
      </c>
      <c r="B986">
        <v>51</v>
      </c>
      <c r="D986" t="s">
        <v>93</v>
      </c>
      <c r="E986" t="s">
        <v>94</v>
      </c>
      <c r="F986">
        <v>5</v>
      </c>
      <c r="G986" t="s">
        <v>136</v>
      </c>
      <c r="H986" t="s">
        <v>61</v>
      </c>
      <c r="I986" t="s">
        <v>178</v>
      </c>
      <c r="J986" t="s">
        <v>13</v>
      </c>
      <c r="K986" t="s">
        <v>17</v>
      </c>
      <c r="L986" t="s">
        <v>127</v>
      </c>
      <c r="M986">
        <v>4</v>
      </c>
      <c r="N986">
        <v>15</v>
      </c>
      <c r="Q986">
        <v>2.3900000000000001E-2</v>
      </c>
      <c r="R986">
        <v>3.0819999999999999</v>
      </c>
      <c r="S986">
        <f t="shared" si="64"/>
        <v>100.71894345437795</v>
      </c>
      <c r="T986">
        <f t="shared" si="63"/>
        <v>402.8757738175118</v>
      </c>
    </row>
    <row r="987" spans="1:20" x14ac:dyDescent="0.2">
      <c r="A987">
        <v>2007</v>
      </c>
      <c r="B987">
        <v>51</v>
      </c>
      <c r="D987" t="s">
        <v>93</v>
      </c>
      <c r="E987" t="s">
        <v>94</v>
      </c>
      <c r="F987">
        <v>5</v>
      </c>
      <c r="G987" t="s">
        <v>136</v>
      </c>
      <c r="H987" t="s">
        <v>61</v>
      </c>
      <c r="I987" t="s">
        <v>178</v>
      </c>
      <c r="J987" t="s">
        <v>44</v>
      </c>
      <c r="K987" t="s">
        <v>21</v>
      </c>
      <c r="L987" t="s">
        <v>22</v>
      </c>
      <c r="M987">
        <v>2</v>
      </c>
      <c r="N987">
        <v>15</v>
      </c>
      <c r="Q987">
        <v>1.14E-2</v>
      </c>
      <c r="R987">
        <v>3.1280000000000001</v>
      </c>
      <c r="S987">
        <f t="shared" si="64"/>
        <v>54.414959423729201</v>
      </c>
      <c r="T987">
        <f t="shared" si="63"/>
        <v>108.8299188474584</v>
      </c>
    </row>
    <row r="988" spans="1:20" x14ac:dyDescent="0.2">
      <c r="A988">
        <v>2007</v>
      </c>
      <c r="B988">
        <v>51</v>
      </c>
      <c r="D988" t="s">
        <v>93</v>
      </c>
      <c r="E988" t="s">
        <v>94</v>
      </c>
      <c r="F988">
        <v>5</v>
      </c>
      <c r="G988" t="s">
        <v>136</v>
      </c>
      <c r="H988" t="s">
        <v>61</v>
      </c>
      <c r="I988" t="s">
        <v>178</v>
      </c>
      <c r="J988" t="s">
        <v>26</v>
      </c>
      <c r="K988" t="s">
        <v>17</v>
      </c>
      <c r="L988" t="s">
        <v>121</v>
      </c>
      <c r="M988">
        <v>11</v>
      </c>
      <c r="N988">
        <v>7.5</v>
      </c>
      <c r="Q988">
        <v>2.0199999999999999E-2</v>
      </c>
      <c r="R988">
        <v>2.9594999999999998</v>
      </c>
      <c r="S988">
        <f t="shared" si="64"/>
        <v>7.8540774295436098</v>
      </c>
      <c r="T988">
        <f t="shared" si="63"/>
        <v>86.394851724979702</v>
      </c>
    </row>
    <row r="989" spans="1:20" x14ac:dyDescent="0.2">
      <c r="A989">
        <v>2007</v>
      </c>
      <c r="B989">
        <v>51</v>
      </c>
      <c r="D989" t="s">
        <v>93</v>
      </c>
      <c r="E989" t="s">
        <v>94</v>
      </c>
      <c r="F989">
        <v>5</v>
      </c>
      <c r="G989" t="s">
        <v>136</v>
      </c>
      <c r="H989" t="s">
        <v>61</v>
      </c>
      <c r="I989" t="s">
        <v>178</v>
      </c>
      <c r="J989" t="s">
        <v>13</v>
      </c>
      <c r="K989" t="s">
        <v>17</v>
      </c>
      <c r="L989" t="s">
        <v>19</v>
      </c>
      <c r="M989">
        <v>2</v>
      </c>
      <c r="N989">
        <v>7.5</v>
      </c>
      <c r="Q989">
        <v>1.9300000000000001E-2</v>
      </c>
      <c r="R989">
        <v>2.96</v>
      </c>
      <c r="S989">
        <f t="shared" si="64"/>
        <v>7.5117071566069322</v>
      </c>
      <c r="T989">
        <f t="shared" si="63"/>
        <v>15.023414313213864</v>
      </c>
    </row>
    <row r="990" spans="1:20" x14ac:dyDescent="0.2">
      <c r="A990">
        <v>2007</v>
      </c>
      <c r="B990">
        <v>51</v>
      </c>
      <c r="D990" t="s">
        <v>93</v>
      </c>
      <c r="E990" t="s">
        <v>94</v>
      </c>
      <c r="F990">
        <v>5</v>
      </c>
      <c r="G990" t="s">
        <v>136</v>
      </c>
      <c r="H990" t="s">
        <v>61</v>
      </c>
      <c r="I990" t="s">
        <v>178</v>
      </c>
      <c r="J990" t="s">
        <v>26</v>
      </c>
      <c r="K990" t="s">
        <v>118</v>
      </c>
      <c r="L990" t="s">
        <v>27</v>
      </c>
      <c r="M990">
        <v>4</v>
      </c>
      <c r="N990">
        <v>7.5</v>
      </c>
      <c r="Q990">
        <v>1.5900000000000001E-2</v>
      </c>
      <c r="R990">
        <v>2.9718</v>
      </c>
      <c r="S990">
        <f t="shared" si="64"/>
        <v>6.3372988368370082</v>
      </c>
      <c r="T990">
        <f t="shared" si="63"/>
        <v>25.349195347348033</v>
      </c>
    </row>
    <row r="991" spans="1:20" x14ac:dyDescent="0.2">
      <c r="A991">
        <v>2007</v>
      </c>
      <c r="B991">
        <v>51</v>
      </c>
      <c r="D991" t="s">
        <v>93</v>
      </c>
      <c r="E991" t="s">
        <v>94</v>
      </c>
      <c r="F991">
        <v>5</v>
      </c>
      <c r="G991" t="s">
        <v>136</v>
      </c>
      <c r="H991" t="s">
        <v>61</v>
      </c>
      <c r="I991" t="s">
        <v>178</v>
      </c>
      <c r="J991" t="s">
        <v>23</v>
      </c>
      <c r="K991" t="s">
        <v>118</v>
      </c>
      <c r="L991" t="s">
        <v>132</v>
      </c>
      <c r="M991">
        <v>2</v>
      </c>
      <c r="N991">
        <v>7.5</v>
      </c>
      <c r="Q991">
        <v>1.26E-2</v>
      </c>
      <c r="R991">
        <v>3.0672999999999999</v>
      </c>
      <c r="S991">
        <f t="shared" si="64"/>
        <v>6.0875978967715536</v>
      </c>
      <c r="T991">
        <f t="shared" si="63"/>
        <v>12.175195793543107</v>
      </c>
    </row>
    <row r="992" spans="1:20" x14ac:dyDescent="0.2">
      <c r="A992">
        <v>2007</v>
      </c>
      <c r="B992">
        <v>51</v>
      </c>
      <c r="D992" t="s">
        <v>93</v>
      </c>
      <c r="E992" t="s">
        <v>94</v>
      </c>
      <c r="F992">
        <v>5</v>
      </c>
      <c r="G992" t="s">
        <v>136</v>
      </c>
      <c r="H992" t="s">
        <v>61</v>
      </c>
      <c r="I992" t="s">
        <v>178</v>
      </c>
      <c r="J992" t="s">
        <v>23</v>
      </c>
      <c r="K992" t="s">
        <v>118</v>
      </c>
      <c r="L992" t="s">
        <v>30</v>
      </c>
      <c r="M992">
        <v>2</v>
      </c>
      <c r="N992">
        <v>7.5</v>
      </c>
      <c r="Q992">
        <v>9.2800000000000001E-3</v>
      </c>
      <c r="R992">
        <v>3.07</v>
      </c>
      <c r="S992">
        <f t="shared" si="64"/>
        <v>4.5080222907771104</v>
      </c>
      <c r="T992">
        <f t="shared" si="63"/>
        <v>9.0160445815542207</v>
      </c>
    </row>
    <row r="993" spans="1:20" x14ac:dyDescent="0.2">
      <c r="A993">
        <v>2007</v>
      </c>
      <c r="B993">
        <v>51</v>
      </c>
      <c r="D993" t="s">
        <v>93</v>
      </c>
      <c r="E993" t="s">
        <v>94</v>
      </c>
      <c r="F993">
        <v>5</v>
      </c>
      <c r="G993" t="s">
        <v>136</v>
      </c>
      <c r="H993" t="s">
        <v>61</v>
      </c>
      <c r="I993" t="s">
        <v>178</v>
      </c>
      <c r="J993" t="s">
        <v>13</v>
      </c>
      <c r="K993" t="s">
        <v>17</v>
      </c>
      <c r="L993" t="s">
        <v>19</v>
      </c>
      <c r="M993">
        <v>1</v>
      </c>
      <c r="N993">
        <v>2.5</v>
      </c>
      <c r="Q993">
        <v>1.9300000000000001E-2</v>
      </c>
      <c r="R993">
        <v>2.96</v>
      </c>
      <c r="S993">
        <f t="shared" si="64"/>
        <v>0.29070984172599634</v>
      </c>
      <c r="T993">
        <f t="shared" si="63"/>
        <v>0.29070984172599634</v>
      </c>
    </row>
    <row r="994" spans="1:20" x14ac:dyDescent="0.2">
      <c r="A994">
        <v>2007</v>
      </c>
      <c r="B994">
        <v>51</v>
      </c>
      <c r="D994" t="s">
        <v>93</v>
      </c>
      <c r="E994" t="s">
        <v>94</v>
      </c>
      <c r="F994">
        <v>5</v>
      </c>
      <c r="G994" t="s">
        <v>136</v>
      </c>
      <c r="H994" t="s">
        <v>61</v>
      </c>
      <c r="I994" t="s">
        <v>178</v>
      </c>
      <c r="J994" t="s">
        <v>26</v>
      </c>
      <c r="K994" t="s">
        <v>118</v>
      </c>
      <c r="L994" t="s">
        <v>27</v>
      </c>
      <c r="M994">
        <v>13</v>
      </c>
      <c r="N994">
        <v>2.5</v>
      </c>
      <c r="Q994">
        <v>1.5900000000000001E-2</v>
      </c>
      <c r="R994">
        <v>2.9718</v>
      </c>
      <c r="S994">
        <f t="shared" si="64"/>
        <v>0.24210025233267859</v>
      </c>
      <c r="T994">
        <f t="shared" si="63"/>
        <v>3.1473032803248215</v>
      </c>
    </row>
    <row r="995" spans="1:20" x14ac:dyDescent="0.2">
      <c r="A995">
        <v>2007</v>
      </c>
      <c r="B995">
        <v>51</v>
      </c>
      <c r="D995" t="s">
        <v>93</v>
      </c>
      <c r="E995" t="s">
        <v>94</v>
      </c>
      <c r="F995">
        <v>5</v>
      </c>
      <c r="G995" t="s">
        <v>136</v>
      </c>
      <c r="H995" t="s">
        <v>61</v>
      </c>
      <c r="I995" t="s">
        <v>178</v>
      </c>
      <c r="J995" t="s">
        <v>23</v>
      </c>
      <c r="K995" t="s">
        <v>118</v>
      </c>
      <c r="L995" t="s">
        <v>132</v>
      </c>
      <c r="M995">
        <v>23</v>
      </c>
      <c r="N995">
        <v>2.5</v>
      </c>
      <c r="Q995">
        <v>1.26E-2</v>
      </c>
      <c r="R995">
        <v>3.0672999999999999</v>
      </c>
      <c r="S995">
        <f t="shared" si="64"/>
        <v>0.20939771281975608</v>
      </c>
      <c r="T995">
        <f t="shared" si="63"/>
        <v>4.81614739485439</v>
      </c>
    </row>
    <row r="996" spans="1:20" x14ac:dyDescent="0.2">
      <c r="A996">
        <v>2007</v>
      </c>
      <c r="B996">
        <v>51</v>
      </c>
      <c r="D996" t="s">
        <v>93</v>
      </c>
      <c r="E996" t="s">
        <v>94</v>
      </c>
      <c r="F996">
        <v>5</v>
      </c>
      <c r="G996" t="s">
        <v>136</v>
      </c>
      <c r="H996" t="s">
        <v>61</v>
      </c>
      <c r="I996" t="s">
        <v>178</v>
      </c>
      <c r="J996" t="s">
        <v>23</v>
      </c>
      <c r="K996" t="s">
        <v>33</v>
      </c>
      <c r="L996" t="s">
        <v>34</v>
      </c>
      <c r="M996">
        <v>13</v>
      </c>
      <c r="N996">
        <v>2.5</v>
      </c>
      <c r="Q996">
        <v>8.8999999999999999E-3</v>
      </c>
      <c r="R996">
        <v>3</v>
      </c>
      <c r="S996">
        <f t="shared" si="64"/>
        <v>0.13906250000000001</v>
      </c>
      <c r="T996">
        <f t="shared" si="63"/>
        <v>1.8078125</v>
      </c>
    </row>
    <row r="997" spans="1:20" x14ac:dyDescent="0.2">
      <c r="A997">
        <v>2007</v>
      </c>
      <c r="B997">
        <v>52</v>
      </c>
      <c r="D997" t="s">
        <v>93</v>
      </c>
      <c r="E997" t="s">
        <v>94</v>
      </c>
      <c r="F997">
        <v>10</v>
      </c>
      <c r="G997" t="s">
        <v>125</v>
      </c>
      <c r="H997" t="s">
        <v>61</v>
      </c>
      <c r="I997" t="s">
        <v>176</v>
      </c>
      <c r="J997" t="s">
        <v>44</v>
      </c>
      <c r="K997" t="s">
        <v>21</v>
      </c>
      <c r="L997" t="s">
        <v>67</v>
      </c>
      <c r="M997">
        <v>1</v>
      </c>
      <c r="N997">
        <v>65</v>
      </c>
      <c r="Q997">
        <v>1.5299999999999999E-2</v>
      </c>
      <c r="R997">
        <v>3</v>
      </c>
      <c r="S997">
        <f t="shared" si="64"/>
        <v>4201.7624999999998</v>
      </c>
      <c r="T997">
        <f t="shared" si="63"/>
        <v>4201.7624999999998</v>
      </c>
    </row>
    <row r="998" spans="1:20" x14ac:dyDescent="0.2">
      <c r="A998">
        <v>2007</v>
      </c>
      <c r="B998">
        <v>52</v>
      </c>
      <c r="D998" t="s">
        <v>93</v>
      </c>
      <c r="E998" t="s">
        <v>94</v>
      </c>
      <c r="F998">
        <v>10</v>
      </c>
      <c r="G998" t="s">
        <v>125</v>
      </c>
      <c r="H998" t="s">
        <v>61</v>
      </c>
      <c r="I998" t="s">
        <v>176</v>
      </c>
      <c r="J998" t="s">
        <v>13</v>
      </c>
      <c r="K998" t="s">
        <v>51</v>
      </c>
      <c r="L998" t="s">
        <v>57</v>
      </c>
      <c r="M998">
        <v>5</v>
      </c>
      <c r="N998">
        <v>40</v>
      </c>
      <c r="O998" t="s">
        <v>53</v>
      </c>
      <c r="Q998">
        <v>1.6199999999999999E-2</v>
      </c>
      <c r="R998">
        <v>3.0251999999999999</v>
      </c>
      <c r="S998">
        <f t="shared" si="64"/>
        <v>1137.8025435833395</v>
      </c>
      <c r="T998">
        <f t="shared" si="63"/>
        <v>5689.0127179166975</v>
      </c>
    </row>
    <row r="999" spans="1:20" x14ac:dyDescent="0.2">
      <c r="A999">
        <v>2007</v>
      </c>
      <c r="B999">
        <v>52</v>
      </c>
      <c r="D999" t="s">
        <v>93</v>
      </c>
      <c r="E999" t="s">
        <v>94</v>
      </c>
      <c r="F999">
        <v>10</v>
      </c>
      <c r="G999" t="s">
        <v>125</v>
      </c>
      <c r="H999" t="s">
        <v>61</v>
      </c>
      <c r="I999" t="s">
        <v>176</v>
      </c>
      <c r="J999" t="s">
        <v>13</v>
      </c>
      <c r="K999" t="s">
        <v>51</v>
      </c>
      <c r="L999" t="s">
        <v>57</v>
      </c>
      <c r="M999">
        <v>1</v>
      </c>
      <c r="N999">
        <v>40</v>
      </c>
      <c r="O999" t="s">
        <v>46</v>
      </c>
      <c r="Q999">
        <v>1.6199999999999999E-2</v>
      </c>
      <c r="R999">
        <v>3.0251999999999999</v>
      </c>
      <c r="S999">
        <f t="shared" si="64"/>
        <v>1137.8025435833395</v>
      </c>
      <c r="T999">
        <f t="shared" si="63"/>
        <v>1137.8025435833395</v>
      </c>
    </row>
    <row r="1000" spans="1:20" x14ac:dyDescent="0.2">
      <c r="A1000">
        <v>2007</v>
      </c>
      <c r="B1000">
        <v>52</v>
      </c>
      <c r="D1000" t="s">
        <v>93</v>
      </c>
      <c r="E1000" t="s">
        <v>94</v>
      </c>
      <c r="F1000">
        <v>10</v>
      </c>
      <c r="G1000" t="s">
        <v>125</v>
      </c>
      <c r="H1000" t="s">
        <v>61</v>
      </c>
      <c r="I1000" t="s">
        <v>176</v>
      </c>
      <c r="J1000" t="s">
        <v>44</v>
      </c>
      <c r="K1000" t="s">
        <v>21</v>
      </c>
      <c r="L1000" t="s">
        <v>22</v>
      </c>
      <c r="M1000">
        <v>8</v>
      </c>
      <c r="N1000">
        <v>35</v>
      </c>
      <c r="Q1000">
        <v>1.14E-2</v>
      </c>
      <c r="R1000">
        <v>3.1280000000000001</v>
      </c>
      <c r="S1000">
        <f t="shared" si="64"/>
        <v>770.45928631241588</v>
      </c>
      <c r="T1000">
        <f t="shared" si="63"/>
        <v>6163.6742904993271</v>
      </c>
    </row>
    <row r="1001" spans="1:20" x14ac:dyDescent="0.2">
      <c r="A1001">
        <v>2007</v>
      </c>
      <c r="B1001">
        <v>52</v>
      </c>
      <c r="D1001" t="s">
        <v>93</v>
      </c>
      <c r="E1001" t="s">
        <v>94</v>
      </c>
      <c r="F1001">
        <v>10</v>
      </c>
      <c r="G1001" t="s">
        <v>125</v>
      </c>
      <c r="H1001" t="s">
        <v>61</v>
      </c>
      <c r="I1001" t="s">
        <v>176</v>
      </c>
      <c r="J1001" t="s">
        <v>23</v>
      </c>
      <c r="K1001" t="s">
        <v>118</v>
      </c>
      <c r="L1001" t="s">
        <v>37</v>
      </c>
      <c r="M1001">
        <v>1</v>
      </c>
      <c r="N1001">
        <v>35</v>
      </c>
      <c r="Q1001">
        <v>1.26E-2</v>
      </c>
      <c r="R1001">
        <v>3.0672999999999999</v>
      </c>
      <c r="S1001">
        <f t="shared" si="64"/>
        <v>686.26279947656167</v>
      </c>
      <c r="T1001">
        <f t="shared" si="63"/>
        <v>686.26279947656167</v>
      </c>
    </row>
    <row r="1002" spans="1:20" x14ac:dyDescent="0.2">
      <c r="A1002">
        <v>2007</v>
      </c>
      <c r="B1002">
        <v>52</v>
      </c>
      <c r="D1002" t="s">
        <v>93</v>
      </c>
      <c r="E1002" t="s">
        <v>94</v>
      </c>
      <c r="F1002">
        <v>10</v>
      </c>
      <c r="G1002" t="s">
        <v>125</v>
      </c>
      <c r="H1002" t="s">
        <v>61</v>
      </c>
      <c r="I1002" t="s">
        <v>176</v>
      </c>
      <c r="J1002" t="s">
        <v>23</v>
      </c>
      <c r="K1002" t="s">
        <v>70</v>
      </c>
      <c r="L1002" t="s">
        <v>71</v>
      </c>
      <c r="M1002">
        <v>1</v>
      </c>
      <c r="N1002">
        <v>35</v>
      </c>
      <c r="P1002">
        <f>N1002*0.84141</f>
        <v>29.449349999999999</v>
      </c>
      <c r="Q1002">
        <v>1.8800000000000001E-2</v>
      </c>
      <c r="R1002">
        <v>3</v>
      </c>
      <c r="S1002">
        <f>Q1002*(P1002^R1002)</f>
        <v>480.15890754210886</v>
      </c>
      <c r="T1002">
        <f t="shared" si="63"/>
        <v>480.15890754210886</v>
      </c>
    </row>
    <row r="1003" spans="1:20" x14ac:dyDescent="0.2">
      <c r="A1003">
        <v>2007</v>
      </c>
      <c r="B1003">
        <v>52</v>
      </c>
      <c r="D1003" t="s">
        <v>93</v>
      </c>
      <c r="E1003" t="s">
        <v>94</v>
      </c>
      <c r="F1003">
        <v>10</v>
      </c>
      <c r="G1003" t="s">
        <v>125</v>
      </c>
      <c r="H1003" t="s">
        <v>61</v>
      </c>
      <c r="I1003" t="s">
        <v>176</v>
      </c>
      <c r="J1003" t="s">
        <v>23</v>
      </c>
      <c r="K1003" t="s">
        <v>31</v>
      </c>
      <c r="L1003" t="s">
        <v>32</v>
      </c>
      <c r="M1003">
        <v>2</v>
      </c>
      <c r="N1003">
        <v>35</v>
      </c>
      <c r="Q1003">
        <v>7.9000000000000008E-3</v>
      </c>
      <c r="R1003">
        <v>3.0760000000000001</v>
      </c>
      <c r="S1003">
        <f>Q1003*(N1003^R1003)</f>
        <v>443.79294680201997</v>
      </c>
      <c r="T1003">
        <f t="shared" si="63"/>
        <v>887.58589360403994</v>
      </c>
    </row>
    <row r="1004" spans="1:20" x14ac:dyDescent="0.2">
      <c r="A1004">
        <v>2007</v>
      </c>
      <c r="B1004">
        <v>52</v>
      </c>
      <c r="D1004" t="s">
        <v>93</v>
      </c>
      <c r="E1004" t="s">
        <v>94</v>
      </c>
      <c r="F1004">
        <v>10</v>
      </c>
      <c r="G1004" t="s">
        <v>125</v>
      </c>
      <c r="H1004" t="s">
        <v>61</v>
      </c>
      <c r="I1004" t="s">
        <v>176</v>
      </c>
      <c r="J1004" t="s">
        <v>23</v>
      </c>
      <c r="K1004" t="s">
        <v>24</v>
      </c>
      <c r="L1004" t="s">
        <v>25</v>
      </c>
      <c r="M1004">
        <v>2</v>
      </c>
      <c r="N1004">
        <v>25</v>
      </c>
      <c r="Q1004">
        <v>4.2799999999999998E-2</v>
      </c>
      <c r="R1004">
        <v>2.8580000000000001</v>
      </c>
      <c r="S1004">
        <f>Q1004*(N1004^R1004)</f>
        <v>423.40532317837847</v>
      </c>
      <c r="T1004">
        <f t="shared" si="63"/>
        <v>846.81064635675693</v>
      </c>
    </row>
    <row r="1005" spans="1:20" x14ac:dyDescent="0.2">
      <c r="A1005">
        <v>2007</v>
      </c>
      <c r="B1005">
        <v>52</v>
      </c>
      <c r="D1005" t="s">
        <v>93</v>
      </c>
      <c r="E1005" t="s">
        <v>94</v>
      </c>
      <c r="F1005">
        <v>10</v>
      </c>
      <c r="G1005" t="s">
        <v>125</v>
      </c>
      <c r="H1005" t="s">
        <v>61</v>
      </c>
      <c r="I1005" t="s">
        <v>176</v>
      </c>
      <c r="J1005" t="s">
        <v>26</v>
      </c>
      <c r="K1005" t="s">
        <v>31</v>
      </c>
      <c r="L1005" t="s">
        <v>54</v>
      </c>
      <c r="M1005">
        <v>4</v>
      </c>
      <c r="N1005">
        <v>25</v>
      </c>
      <c r="P1005">
        <f>N1005*0.812715</f>
        <v>20.317875000000001</v>
      </c>
      <c r="Q1005">
        <v>0.111</v>
      </c>
      <c r="R1005">
        <v>2.72</v>
      </c>
      <c r="S1005">
        <f>Q1005*(P1005^R1005)</f>
        <v>400.63779005068659</v>
      </c>
      <c r="T1005">
        <f t="shared" si="63"/>
        <v>1602.5511602027464</v>
      </c>
    </row>
    <row r="1006" spans="1:20" x14ac:dyDescent="0.2">
      <c r="A1006">
        <v>2007</v>
      </c>
      <c r="B1006">
        <v>52</v>
      </c>
      <c r="D1006" t="s">
        <v>93</v>
      </c>
      <c r="E1006" t="s">
        <v>94</v>
      </c>
      <c r="F1006">
        <v>10</v>
      </c>
      <c r="G1006" t="s">
        <v>125</v>
      </c>
      <c r="H1006" t="s">
        <v>61</v>
      </c>
      <c r="I1006" t="s">
        <v>176</v>
      </c>
      <c r="J1006" t="s">
        <v>13</v>
      </c>
      <c r="K1006" t="s">
        <v>14</v>
      </c>
      <c r="L1006" t="s">
        <v>15</v>
      </c>
      <c r="M1006">
        <v>2</v>
      </c>
      <c r="N1006">
        <v>25</v>
      </c>
      <c r="Q1006">
        <v>2.3599999999999999E-2</v>
      </c>
      <c r="R1006">
        <v>2.9750000000000001</v>
      </c>
      <c r="S1006">
        <f>Q1006*(N1006^R1006)</f>
        <v>340.23855775527943</v>
      </c>
      <c r="T1006">
        <f t="shared" si="63"/>
        <v>680.47711551055886</v>
      </c>
    </row>
    <row r="1007" spans="1:20" x14ac:dyDescent="0.2">
      <c r="A1007">
        <v>2007</v>
      </c>
      <c r="B1007">
        <v>52</v>
      </c>
      <c r="D1007" t="s">
        <v>93</v>
      </c>
      <c r="E1007" t="s">
        <v>94</v>
      </c>
      <c r="F1007">
        <v>10</v>
      </c>
      <c r="G1007" t="s">
        <v>125</v>
      </c>
      <c r="H1007" t="s">
        <v>61</v>
      </c>
      <c r="I1007" t="s">
        <v>176</v>
      </c>
      <c r="J1007" t="s">
        <v>16</v>
      </c>
      <c r="K1007" t="s">
        <v>28</v>
      </c>
      <c r="L1007" t="s">
        <v>29</v>
      </c>
      <c r="M1007">
        <v>22</v>
      </c>
      <c r="N1007">
        <v>25</v>
      </c>
      <c r="P1007">
        <f>N1007/1.14172</f>
        <v>21.89678730336685</v>
      </c>
      <c r="Q1007">
        <v>5.7999999999999996E-3</v>
      </c>
      <c r="R1007">
        <v>3.5539999999999998</v>
      </c>
      <c r="S1007">
        <f>Q1007*(P1007^R1007)</f>
        <v>336.62001464584171</v>
      </c>
      <c r="T1007">
        <f t="shared" si="63"/>
        <v>7405.6403222085173</v>
      </c>
    </row>
    <row r="1008" spans="1:20" x14ac:dyDescent="0.2">
      <c r="A1008">
        <v>2007</v>
      </c>
      <c r="B1008">
        <v>52</v>
      </c>
      <c r="D1008" t="s">
        <v>93</v>
      </c>
      <c r="E1008" t="s">
        <v>94</v>
      </c>
      <c r="F1008">
        <v>10</v>
      </c>
      <c r="G1008" t="s">
        <v>125</v>
      </c>
      <c r="H1008" t="s">
        <v>61</v>
      </c>
      <c r="I1008" t="s">
        <v>176</v>
      </c>
      <c r="J1008" t="s">
        <v>44</v>
      </c>
      <c r="K1008" t="s">
        <v>21</v>
      </c>
      <c r="L1008" t="s">
        <v>22</v>
      </c>
      <c r="M1008">
        <v>2</v>
      </c>
      <c r="N1008">
        <v>25</v>
      </c>
      <c r="Q1008">
        <v>1.14E-2</v>
      </c>
      <c r="R1008">
        <v>3.1280000000000001</v>
      </c>
      <c r="S1008">
        <f t="shared" ref="S1008:S1020" si="65">Q1008*(N1008^R1008)</f>
        <v>268.94359042953022</v>
      </c>
      <c r="T1008">
        <f t="shared" si="63"/>
        <v>537.88718085906044</v>
      </c>
    </row>
    <row r="1009" spans="1:20" x14ac:dyDescent="0.2">
      <c r="A1009">
        <v>2007</v>
      </c>
      <c r="B1009">
        <v>52</v>
      </c>
      <c r="D1009" t="s">
        <v>93</v>
      </c>
      <c r="E1009" t="s">
        <v>94</v>
      </c>
      <c r="F1009">
        <v>10</v>
      </c>
      <c r="G1009" t="s">
        <v>125</v>
      </c>
      <c r="H1009" t="s">
        <v>61</v>
      </c>
      <c r="I1009" t="s">
        <v>176</v>
      </c>
      <c r="J1009" t="s">
        <v>16</v>
      </c>
      <c r="K1009" t="s">
        <v>17</v>
      </c>
      <c r="L1009" t="s">
        <v>18</v>
      </c>
      <c r="M1009">
        <v>4</v>
      </c>
      <c r="N1009">
        <v>7.5</v>
      </c>
      <c r="Q1009">
        <v>2.46E-2</v>
      </c>
      <c r="R1009">
        <v>2.85</v>
      </c>
      <c r="S1009">
        <f t="shared" si="65"/>
        <v>7.671136449313793</v>
      </c>
      <c r="T1009">
        <f t="shared" si="63"/>
        <v>30.684545797255172</v>
      </c>
    </row>
    <row r="1010" spans="1:20" x14ac:dyDescent="0.2">
      <c r="A1010">
        <v>2007</v>
      </c>
      <c r="B1010">
        <v>52</v>
      </c>
      <c r="D1010" t="s">
        <v>93</v>
      </c>
      <c r="E1010" t="s">
        <v>94</v>
      </c>
      <c r="F1010">
        <v>10</v>
      </c>
      <c r="G1010" t="s">
        <v>125</v>
      </c>
      <c r="H1010" t="s">
        <v>61</v>
      </c>
      <c r="I1010" t="s">
        <v>176</v>
      </c>
      <c r="J1010" t="s">
        <v>26</v>
      </c>
      <c r="K1010" t="s">
        <v>118</v>
      </c>
      <c r="L1010" t="s">
        <v>27</v>
      </c>
      <c r="M1010">
        <v>5</v>
      </c>
      <c r="N1010">
        <v>7.5</v>
      </c>
      <c r="Q1010">
        <v>1.5900000000000001E-2</v>
      </c>
      <c r="R1010">
        <v>2.9718</v>
      </c>
      <c r="S1010">
        <f t="shared" si="65"/>
        <v>6.3372988368370082</v>
      </c>
      <c r="T1010">
        <f t="shared" si="63"/>
        <v>31.68649418418504</v>
      </c>
    </row>
    <row r="1011" spans="1:20" x14ac:dyDescent="0.2">
      <c r="A1011">
        <v>2007</v>
      </c>
      <c r="B1011">
        <v>52</v>
      </c>
      <c r="D1011" t="s">
        <v>93</v>
      </c>
      <c r="E1011" t="s">
        <v>94</v>
      </c>
      <c r="F1011">
        <v>10</v>
      </c>
      <c r="G1011" t="s">
        <v>125</v>
      </c>
      <c r="H1011" t="s">
        <v>61</v>
      </c>
      <c r="I1011" t="s">
        <v>176</v>
      </c>
      <c r="J1011" t="s">
        <v>23</v>
      </c>
      <c r="K1011" t="s">
        <v>118</v>
      </c>
      <c r="L1011" t="s">
        <v>132</v>
      </c>
      <c r="M1011">
        <v>2</v>
      </c>
      <c r="N1011">
        <v>7.5</v>
      </c>
      <c r="Q1011">
        <v>1.26E-2</v>
      </c>
      <c r="R1011">
        <v>3.0672999999999999</v>
      </c>
      <c r="S1011">
        <f t="shared" si="65"/>
        <v>6.0875978967715536</v>
      </c>
      <c r="T1011">
        <f t="shared" si="63"/>
        <v>12.175195793543107</v>
      </c>
    </row>
    <row r="1012" spans="1:20" x14ac:dyDescent="0.2">
      <c r="A1012">
        <v>2007</v>
      </c>
      <c r="B1012">
        <v>52</v>
      </c>
      <c r="D1012" t="s">
        <v>93</v>
      </c>
      <c r="E1012" t="s">
        <v>94</v>
      </c>
      <c r="F1012">
        <v>10</v>
      </c>
      <c r="G1012" t="s">
        <v>125</v>
      </c>
      <c r="H1012" t="s">
        <v>61</v>
      </c>
      <c r="I1012" t="s">
        <v>176</v>
      </c>
      <c r="J1012" t="s">
        <v>23</v>
      </c>
      <c r="K1012" t="s">
        <v>118</v>
      </c>
      <c r="L1012" t="s">
        <v>30</v>
      </c>
      <c r="M1012">
        <v>2</v>
      </c>
      <c r="N1012">
        <v>7.5</v>
      </c>
      <c r="Q1012">
        <v>9.2800000000000001E-3</v>
      </c>
      <c r="R1012">
        <v>3.07</v>
      </c>
      <c r="S1012">
        <f t="shared" si="65"/>
        <v>4.5080222907771104</v>
      </c>
      <c r="T1012">
        <f t="shared" si="63"/>
        <v>9.0160445815542207</v>
      </c>
    </row>
    <row r="1013" spans="1:20" x14ac:dyDescent="0.2">
      <c r="A1013">
        <v>2007</v>
      </c>
      <c r="B1013">
        <v>52</v>
      </c>
      <c r="D1013" t="s">
        <v>93</v>
      </c>
      <c r="E1013" t="s">
        <v>94</v>
      </c>
      <c r="F1013">
        <v>10</v>
      </c>
      <c r="G1013" t="s">
        <v>125</v>
      </c>
      <c r="H1013" t="s">
        <v>61</v>
      </c>
      <c r="I1013" t="s">
        <v>176</v>
      </c>
      <c r="J1013" t="s">
        <v>13</v>
      </c>
      <c r="K1013" t="s">
        <v>17</v>
      </c>
      <c r="L1013" t="s">
        <v>19</v>
      </c>
      <c r="M1013">
        <v>2</v>
      </c>
      <c r="N1013">
        <v>2.5</v>
      </c>
      <c r="Q1013">
        <v>1.9300000000000001E-2</v>
      </c>
      <c r="R1013">
        <v>2.96</v>
      </c>
      <c r="S1013">
        <f t="shared" si="65"/>
        <v>0.29070984172599634</v>
      </c>
      <c r="T1013">
        <f t="shared" si="63"/>
        <v>0.58141968345199269</v>
      </c>
    </row>
    <row r="1014" spans="1:20" x14ac:dyDescent="0.2">
      <c r="A1014">
        <v>2007</v>
      </c>
      <c r="B1014">
        <v>52</v>
      </c>
      <c r="D1014" t="s">
        <v>93</v>
      </c>
      <c r="E1014" t="s">
        <v>94</v>
      </c>
      <c r="F1014">
        <v>10</v>
      </c>
      <c r="G1014" t="s">
        <v>125</v>
      </c>
      <c r="H1014" t="s">
        <v>61</v>
      </c>
      <c r="I1014" t="s">
        <v>176</v>
      </c>
      <c r="J1014" t="s">
        <v>13</v>
      </c>
      <c r="K1014" t="s">
        <v>194</v>
      </c>
      <c r="L1014" t="s">
        <v>35</v>
      </c>
      <c r="M1014">
        <v>3</v>
      </c>
      <c r="N1014">
        <v>2.5</v>
      </c>
      <c r="Q1014">
        <v>3.2399999999999998E-2</v>
      </c>
      <c r="R1014">
        <v>2.379</v>
      </c>
      <c r="S1014">
        <f t="shared" si="65"/>
        <v>0.2865789524483992</v>
      </c>
      <c r="T1014">
        <f t="shared" si="63"/>
        <v>0.85973685734519756</v>
      </c>
    </row>
    <row r="1015" spans="1:20" x14ac:dyDescent="0.2">
      <c r="A1015">
        <v>2007</v>
      </c>
      <c r="B1015">
        <v>52</v>
      </c>
      <c r="D1015" t="s">
        <v>93</v>
      </c>
      <c r="E1015" t="s">
        <v>94</v>
      </c>
      <c r="F1015">
        <v>10</v>
      </c>
      <c r="G1015" t="s">
        <v>125</v>
      </c>
      <c r="H1015" t="s">
        <v>61</v>
      </c>
      <c r="I1015" t="s">
        <v>176</v>
      </c>
      <c r="J1015" t="s">
        <v>26</v>
      </c>
      <c r="K1015" t="s">
        <v>118</v>
      </c>
      <c r="L1015" t="s">
        <v>27</v>
      </c>
      <c r="M1015">
        <v>11</v>
      </c>
      <c r="N1015">
        <v>2.5</v>
      </c>
      <c r="Q1015">
        <v>1.5900000000000001E-2</v>
      </c>
      <c r="R1015">
        <v>2.9718</v>
      </c>
      <c r="S1015">
        <f t="shared" si="65"/>
        <v>0.24210025233267859</v>
      </c>
      <c r="T1015">
        <f t="shared" si="63"/>
        <v>2.6631027756594645</v>
      </c>
    </row>
    <row r="1016" spans="1:20" x14ac:dyDescent="0.2">
      <c r="A1016">
        <v>2007</v>
      </c>
      <c r="B1016">
        <v>52</v>
      </c>
      <c r="D1016" t="s">
        <v>93</v>
      </c>
      <c r="E1016" t="s">
        <v>94</v>
      </c>
      <c r="F1016">
        <v>10</v>
      </c>
      <c r="G1016" t="s">
        <v>125</v>
      </c>
      <c r="H1016" t="s">
        <v>61</v>
      </c>
      <c r="I1016" t="s">
        <v>176</v>
      </c>
      <c r="J1016" t="s">
        <v>23</v>
      </c>
      <c r="K1016" t="s">
        <v>118</v>
      </c>
      <c r="L1016" t="s">
        <v>132</v>
      </c>
      <c r="M1016">
        <v>4</v>
      </c>
      <c r="N1016">
        <v>2.5</v>
      </c>
      <c r="Q1016">
        <v>1.26E-2</v>
      </c>
      <c r="R1016">
        <v>3.0672999999999999</v>
      </c>
      <c r="S1016">
        <f t="shared" si="65"/>
        <v>0.20939771281975608</v>
      </c>
      <c r="T1016">
        <f t="shared" si="63"/>
        <v>0.83759085127902433</v>
      </c>
    </row>
    <row r="1017" spans="1:20" x14ac:dyDescent="0.2">
      <c r="A1017">
        <v>2007</v>
      </c>
      <c r="B1017">
        <v>52</v>
      </c>
      <c r="D1017" t="s">
        <v>93</v>
      </c>
      <c r="E1017" t="s">
        <v>94</v>
      </c>
      <c r="F1017">
        <v>10</v>
      </c>
      <c r="G1017" t="s">
        <v>125</v>
      </c>
      <c r="H1017" t="s">
        <v>61</v>
      </c>
      <c r="I1017" t="s">
        <v>176</v>
      </c>
      <c r="J1017" t="s">
        <v>23</v>
      </c>
      <c r="K1017" t="s">
        <v>33</v>
      </c>
      <c r="L1017" t="s">
        <v>34</v>
      </c>
      <c r="M1017">
        <v>8</v>
      </c>
      <c r="N1017">
        <v>2.5</v>
      </c>
      <c r="Q1017">
        <v>8.8999999999999999E-3</v>
      </c>
      <c r="R1017">
        <v>3</v>
      </c>
      <c r="S1017">
        <f t="shared" si="65"/>
        <v>0.13906250000000001</v>
      </c>
      <c r="T1017">
        <f t="shared" si="63"/>
        <v>1.1125</v>
      </c>
    </row>
    <row r="1018" spans="1:20" x14ac:dyDescent="0.2">
      <c r="A1018">
        <v>2007</v>
      </c>
      <c r="B1018">
        <v>53</v>
      </c>
      <c r="D1018" t="s">
        <v>93</v>
      </c>
      <c r="E1018" t="s">
        <v>94</v>
      </c>
      <c r="F1018">
        <v>10</v>
      </c>
      <c r="G1018" t="s">
        <v>80</v>
      </c>
      <c r="H1018" t="s">
        <v>36</v>
      </c>
      <c r="I1018" t="s">
        <v>176</v>
      </c>
      <c r="J1018" t="s">
        <v>13</v>
      </c>
      <c r="K1018" t="s">
        <v>51</v>
      </c>
      <c r="L1018" t="s">
        <v>52</v>
      </c>
      <c r="M1018">
        <v>1</v>
      </c>
      <c r="N1018">
        <v>40</v>
      </c>
      <c r="O1018" t="s">
        <v>53</v>
      </c>
      <c r="Q1018">
        <v>1.6199999999999999E-2</v>
      </c>
      <c r="R1018">
        <v>3.0251999999999999</v>
      </c>
      <c r="S1018">
        <f t="shared" si="65"/>
        <v>1137.8025435833395</v>
      </c>
      <c r="T1018">
        <f t="shared" si="63"/>
        <v>1137.8025435833395</v>
      </c>
    </row>
    <row r="1019" spans="1:20" x14ac:dyDescent="0.2">
      <c r="A1019">
        <v>2007</v>
      </c>
      <c r="B1019">
        <v>53</v>
      </c>
      <c r="D1019" t="s">
        <v>93</v>
      </c>
      <c r="E1019" t="s">
        <v>94</v>
      </c>
      <c r="F1019">
        <v>10</v>
      </c>
      <c r="G1019" t="s">
        <v>80</v>
      </c>
      <c r="H1019" t="s">
        <v>36</v>
      </c>
      <c r="I1019" t="s">
        <v>176</v>
      </c>
      <c r="J1019" t="s">
        <v>13</v>
      </c>
      <c r="K1019" t="s">
        <v>14</v>
      </c>
      <c r="L1019" t="s">
        <v>42</v>
      </c>
      <c r="M1019">
        <v>1</v>
      </c>
      <c r="N1019">
        <v>35</v>
      </c>
      <c r="Q1019">
        <v>4.2200000000000001E-2</v>
      </c>
      <c r="R1019">
        <v>2.835</v>
      </c>
      <c r="S1019">
        <f t="shared" si="65"/>
        <v>1006.3414397267468</v>
      </c>
      <c r="T1019">
        <f t="shared" si="63"/>
        <v>1006.3414397267468</v>
      </c>
    </row>
    <row r="1020" spans="1:20" x14ac:dyDescent="0.2">
      <c r="A1020">
        <v>2007</v>
      </c>
      <c r="B1020">
        <v>53</v>
      </c>
      <c r="D1020" t="s">
        <v>93</v>
      </c>
      <c r="E1020" t="s">
        <v>94</v>
      </c>
      <c r="F1020">
        <v>10</v>
      </c>
      <c r="G1020" t="s">
        <v>80</v>
      </c>
      <c r="H1020" t="s">
        <v>36</v>
      </c>
      <c r="I1020" t="s">
        <v>176</v>
      </c>
      <c r="J1020" t="s">
        <v>44</v>
      </c>
      <c r="K1020" t="s">
        <v>21</v>
      </c>
      <c r="L1020" t="s">
        <v>22</v>
      </c>
      <c r="M1020">
        <v>12</v>
      </c>
      <c r="N1020">
        <v>35</v>
      </c>
      <c r="Q1020">
        <v>1.14E-2</v>
      </c>
      <c r="R1020">
        <v>3.1280000000000001</v>
      </c>
      <c r="S1020">
        <f t="shared" si="65"/>
        <v>770.45928631241588</v>
      </c>
      <c r="T1020">
        <f t="shared" si="63"/>
        <v>9245.5114357489911</v>
      </c>
    </row>
    <row r="1021" spans="1:20" x14ac:dyDescent="0.2">
      <c r="A1021">
        <v>2007</v>
      </c>
      <c r="B1021">
        <v>53</v>
      </c>
      <c r="D1021" t="s">
        <v>93</v>
      </c>
      <c r="E1021" t="s">
        <v>94</v>
      </c>
      <c r="F1021">
        <v>10</v>
      </c>
      <c r="G1021" t="s">
        <v>80</v>
      </c>
      <c r="H1021" t="s">
        <v>36</v>
      </c>
      <c r="I1021" t="s">
        <v>176</v>
      </c>
      <c r="J1021" t="s">
        <v>13</v>
      </c>
      <c r="K1021" t="s">
        <v>47</v>
      </c>
      <c r="L1021" t="s">
        <v>48</v>
      </c>
      <c r="M1021">
        <v>8</v>
      </c>
      <c r="N1021">
        <v>35</v>
      </c>
      <c r="P1021">
        <f>N1021/1.09917</f>
        <v>31.842208211650611</v>
      </c>
      <c r="Q1021">
        <v>1.7399999999999999E-2</v>
      </c>
      <c r="R1021">
        <v>3.08</v>
      </c>
      <c r="S1021">
        <f>Q1021*(P1021^R1021)</f>
        <v>740.96728909580781</v>
      </c>
      <c r="T1021">
        <f t="shared" si="63"/>
        <v>5927.7383127664625</v>
      </c>
    </row>
    <row r="1022" spans="1:20" x14ac:dyDescent="0.2">
      <c r="A1022">
        <v>2007</v>
      </c>
      <c r="B1022">
        <v>53</v>
      </c>
      <c r="D1022" t="s">
        <v>93</v>
      </c>
      <c r="E1022" t="s">
        <v>94</v>
      </c>
      <c r="F1022">
        <v>10</v>
      </c>
      <c r="G1022" t="s">
        <v>80</v>
      </c>
      <c r="H1022" t="s">
        <v>36</v>
      </c>
      <c r="I1022" t="s">
        <v>176</v>
      </c>
      <c r="J1022" t="s">
        <v>23</v>
      </c>
      <c r="K1022" t="s">
        <v>118</v>
      </c>
      <c r="L1022" t="s">
        <v>37</v>
      </c>
      <c r="M1022">
        <v>1</v>
      </c>
      <c r="N1022">
        <v>35</v>
      </c>
      <c r="Q1022">
        <v>1.26E-2</v>
      </c>
      <c r="R1022">
        <v>3.0672999999999999</v>
      </c>
      <c r="S1022">
        <f>Q1022*(N1022^R1022)</f>
        <v>686.26279947656167</v>
      </c>
      <c r="T1022">
        <f t="shared" si="63"/>
        <v>686.26279947656167</v>
      </c>
    </row>
    <row r="1023" spans="1:20" x14ac:dyDescent="0.2">
      <c r="A1023">
        <v>2007</v>
      </c>
      <c r="B1023">
        <v>53</v>
      </c>
      <c r="D1023" t="s">
        <v>93</v>
      </c>
      <c r="E1023" t="s">
        <v>94</v>
      </c>
      <c r="F1023">
        <v>10</v>
      </c>
      <c r="G1023" t="s">
        <v>80</v>
      </c>
      <c r="H1023" t="s">
        <v>36</v>
      </c>
      <c r="I1023" t="s">
        <v>176</v>
      </c>
      <c r="J1023" t="s">
        <v>44</v>
      </c>
      <c r="K1023" t="s">
        <v>21</v>
      </c>
      <c r="L1023" t="s">
        <v>67</v>
      </c>
      <c r="M1023">
        <v>1</v>
      </c>
      <c r="N1023">
        <v>35</v>
      </c>
      <c r="Q1023">
        <v>1.5299999999999999E-2</v>
      </c>
      <c r="R1023">
        <v>3</v>
      </c>
      <c r="S1023">
        <f>Q1023*(N1023^R1023)</f>
        <v>655.98749999999995</v>
      </c>
      <c r="T1023">
        <f t="shared" si="63"/>
        <v>655.98749999999995</v>
      </c>
    </row>
    <row r="1024" spans="1:20" x14ac:dyDescent="0.2">
      <c r="A1024">
        <v>2007</v>
      </c>
      <c r="B1024">
        <v>53</v>
      </c>
      <c r="D1024" t="s">
        <v>93</v>
      </c>
      <c r="E1024" t="s">
        <v>94</v>
      </c>
      <c r="F1024">
        <v>10</v>
      </c>
      <c r="G1024" t="s">
        <v>80</v>
      </c>
      <c r="H1024" t="s">
        <v>36</v>
      </c>
      <c r="I1024" t="s">
        <v>176</v>
      </c>
      <c r="J1024" t="s">
        <v>20</v>
      </c>
      <c r="K1024" t="s">
        <v>68</v>
      </c>
      <c r="L1024" t="s">
        <v>96</v>
      </c>
      <c r="M1024">
        <v>2</v>
      </c>
      <c r="N1024">
        <v>35</v>
      </c>
      <c r="P1024">
        <f>(N1024-1.1)/1.16</f>
        <v>29.224137931034484</v>
      </c>
      <c r="Q1024">
        <v>6.7400000000000002E-2</v>
      </c>
      <c r="R1024">
        <v>2.6680000000000001</v>
      </c>
      <c r="S1024">
        <f>Q1024*(P1024^R1024)</f>
        <v>548.60375526762687</v>
      </c>
      <c r="T1024">
        <f t="shared" si="63"/>
        <v>1097.2075105352537</v>
      </c>
    </row>
    <row r="1025" spans="1:21" x14ac:dyDescent="0.2">
      <c r="A1025">
        <v>2007</v>
      </c>
      <c r="B1025">
        <v>53</v>
      </c>
      <c r="D1025" t="s">
        <v>93</v>
      </c>
      <c r="E1025" t="s">
        <v>94</v>
      </c>
      <c r="F1025">
        <v>10</v>
      </c>
      <c r="G1025" t="s">
        <v>80</v>
      </c>
      <c r="H1025" t="s">
        <v>36</v>
      </c>
      <c r="I1025" t="s">
        <v>176</v>
      </c>
      <c r="J1025" t="s">
        <v>23</v>
      </c>
      <c r="K1025" t="s">
        <v>70</v>
      </c>
      <c r="L1025" t="s">
        <v>71</v>
      </c>
      <c r="M1025">
        <v>1</v>
      </c>
      <c r="N1025">
        <v>35</v>
      </c>
      <c r="P1025">
        <f>N1025*0.84141</f>
        <v>29.449349999999999</v>
      </c>
      <c r="Q1025">
        <v>1.8800000000000001E-2</v>
      </c>
      <c r="R1025">
        <v>3</v>
      </c>
      <c r="S1025">
        <f>Q1025*(P1025^R1025)</f>
        <v>480.15890754210886</v>
      </c>
      <c r="T1025">
        <f t="shared" si="63"/>
        <v>480.15890754210886</v>
      </c>
    </row>
    <row r="1026" spans="1:21" x14ac:dyDescent="0.2">
      <c r="A1026">
        <v>2007</v>
      </c>
      <c r="B1026">
        <v>53</v>
      </c>
      <c r="D1026" t="s">
        <v>93</v>
      </c>
      <c r="E1026" t="s">
        <v>94</v>
      </c>
      <c r="F1026">
        <v>10</v>
      </c>
      <c r="G1026" t="s">
        <v>80</v>
      </c>
      <c r="H1026" t="s">
        <v>36</v>
      </c>
      <c r="I1026" t="s">
        <v>176</v>
      </c>
      <c r="J1026" t="s">
        <v>26</v>
      </c>
      <c r="K1026" t="s">
        <v>31</v>
      </c>
      <c r="L1026" t="s">
        <v>54</v>
      </c>
      <c r="M1026">
        <v>14</v>
      </c>
      <c r="N1026">
        <v>25</v>
      </c>
      <c r="P1026">
        <f>N1026*0.812715</f>
        <v>20.317875000000001</v>
      </c>
      <c r="Q1026">
        <v>0.111</v>
      </c>
      <c r="R1026">
        <v>2.72</v>
      </c>
      <c r="S1026">
        <f>Q1026*(P1026^R1026)</f>
        <v>400.63779005068659</v>
      </c>
      <c r="T1026">
        <f t="shared" ref="T1026:T1089" si="66">M1026*S1026</f>
        <v>5608.9290607096118</v>
      </c>
    </row>
    <row r="1027" spans="1:21" x14ac:dyDescent="0.2">
      <c r="A1027">
        <v>2007</v>
      </c>
      <c r="B1027">
        <v>53</v>
      </c>
      <c r="D1027" t="s">
        <v>93</v>
      </c>
      <c r="E1027" t="s">
        <v>94</v>
      </c>
      <c r="F1027">
        <v>10</v>
      </c>
      <c r="G1027" t="s">
        <v>80</v>
      </c>
      <c r="H1027" t="s">
        <v>36</v>
      </c>
      <c r="I1027" t="s">
        <v>176</v>
      </c>
      <c r="J1027" t="s">
        <v>13</v>
      </c>
      <c r="K1027" t="s">
        <v>14</v>
      </c>
      <c r="L1027" t="s">
        <v>15</v>
      </c>
      <c r="M1027">
        <v>3</v>
      </c>
      <c r="N1027">
        <v>25</v>
      </c>
      <c r="Q1027">
        <v>2.3599999999999999E-2</v>
      </c>
      <c r="R1027">
        <v>2.9750000000000001</v>
      </c>
      <c r="S1027">
        <f>Q1027*(N1027^R1027)</f>
        <v>340.23855775527943</v>
      </c>
      <c r="T1027">
        <f t="shared" si="66"/>
        <v>1020.7156732658383</v>
      </c>
    </row>
    <row r="1028" spans="1:21" x14ac:dyDescent="0.2">
      <c r="A1028">
        <v>2007</v>
      </c>
      <c r="B1028">
        <v>53</v>
      </c>
      <c r="D1028" t="s">
        <v>93</v>
      </c>
      <c r="E1028" t="s">
        <v>94</v>
      </c>
      <c r="F1028">
        <v>10</v>
      </c>
      <c r="G1028" t="s">
        <v>80</v>
      </c>
      <c r="H1028" t="s">
        <v>36</v>
      </c>
      <c r="I1028" t="s">
        <v>176</v>
      </c>
      <c r="J1028" t="s">
        <v>16</v>
      </c>
      <c r="K1028" t="s">
        <v>28</v>
      </c>
      <c r="L1028" t="s">
        <v>29</v>
      </c>
      <c r="M1028">
        <v>25</v>
      </c>
      <c r="N1028">
        <v>25</v>
      </c>
      <c r="P1028">
        <f>N1028/1.14172</f>
        <v>21.89678730336685</v>
      </c>
      <c r="Q1028">
        <v>5.7999999999999996E-3</v>
      </c>
      <c r="R1028">
        <v>3.5539999999999998</v>
      </c>
      <c r="S1028">
        <f>Q1028*(P1028^R1028)</f>
        <v>336.62001464584171</v>
      </c>
      <c r="T1028">
        <f t="shared" si="66"/>
        <v>8415.5003661460432</v>
      </c>
    </row>
    <row r="1029" spans="1:21" x14ac:dyDescent="0.2">
      <c r="A1029">
        <v>2007</v>
      </c>
      <c r="B1029">
        <v>53</v>
      </c>
      <c r="D1029" t="s">
        <v>93</v>
      </c>
      <c r="E1029" t="s">
        <v>94</v>
      </c>
      <c r="F1029">
        <v>10</v>
      </c>
      <c r="G1029" t="s">
        <v>80</v>
      </c>
      <c r="H1029" t="s">
        <v>36</v>
      </c>
      <c r="I1029" t="s">
        <v>176</v>
      </c>
      <c r="J1029" t="s">
        <v>13</v>
      </c>
      <c r="K1029" t="s">
        <v>51</v>
      </c>
      <c r="L1029" t="s">
        <v>52</v>
      </c>
      <c r="M1029">
        <v>1</v>
      </c>
      <c r="N1029">
        <v>25</v>
      </c>
      <c r="O1029" t="s">
        <v>53</v>
      </c>
      <c r="Q1029">
        <v>1.6199999999999999E-2</v>
      </c>
      <c r="R1029">
        <v>3.0251999999999999</v>
      </c>
      <c r="S1029">
        <f t="shared" ref="S1029:S1039" si="67">Q1029*(N1029^R1029)</f>
        <v>274.51313450729776</v>
      </c>
      <c r="T1029">
        <f t="shared" si="66"/>
        <v>274.51313450729776</v>
      </c>
    </row>
    <row r="1030" spans="1:21" x14ac:dyDescent="0.2">
      <c r="A1030">
        <v>2007</v>
      </c>
      <c r="B1030">
        <v>53</v>
      </c>
      <c r="D1030" t="s">
        <v>93</v>
      </c>
      <c r="E1030" t="s">
        <v>94</v>
      </c>
      <c r="F1030">
        <v>10</v>
      </c>
      <c r="G1030" t="s">
        <v>80</v>
      </c>
      <c r="H1030" t="s">
        <v>36</v>
      </c>
      <c r="I1030" t="s">
        <v>176</v>
      </c>
      <c r="J1030" t="s">
        <v>44</v>
      </c>
      <c r="K1030" t="s">
        <v>21</v>
      </c>
      <c r="L1030" t="s">
        <v>22</v>
      </c>
      <c r="M1030">
        <v>10</v>
      </c>
      <c r="N1030">
        <v>25</v>
      </c>
      <c r="Q1030">
        <v>1.14E-2</v>
      </c>
      <c r="R1030">
        <v>3.1280000000000001</v>
      </c>
      <c r="S1030">
        <f t="shared" si="67"/>
        <v>268.94359042953022</v>
      </c>
      <c r="T1030">
        <f t="shared" si="66"/>
        <v>2689.435904295302</v>
      </c>
    </row>
    <row r="1031" spans="1:21" x14ac:dyDescent="0.2">
      <c r="A1031">
        <v>2007</v>
      </c>
      <c r="B1031">
        <v>53</v>
      </c>
      <c r="D1031" t="s">
        <v>93</v>
      </c>
      <c r="E1031" t="s">
        <v>94</v>
      </c>
      <c r="F1031">
        <v>10</v>
      </c>
      <c r="G1031" t="s">
        <v>80</v>
      </c>
      <c r="H1031" t="s">
        <v>36</v>
      </c>
      <c r="I1031" t="s">
        <v>176</v>
      </c>
      <c r="J1031" t="s">
        <v>23</v>
      </c>
      <c r="K1031" t="s">
        <v>118</v>
      </c>
      <c r="L1031" t="s">
        <v>37</v>
      </c>
      <c r="M1031">
        <v>3</v>
      </c>
      <c r="N1031">
        <v>25</v>
      </c>
      <c r="Q1031">
        <v>1.26E-2</v>
      </c>
      <c r="R1031">
        <v>3.0672999999999999</v>
      </c>
      <c r="S1031">
        <f t="shared" si="67"/>
        <v>244.49609871054292</v>
      </c>
      <c r="T1031">
        <f t="shared" si="66"/>
        <v>733.48829613162877</v>
      </c>
    </row>
    <row r="1032" spans="1:21" x14ac:dyDescent="0.2">
      <c r="A1032">
        <v>2007</v>
      </c>
      <c r="B1032">
        <v>53</v>
      </c>
      <c r="D1032" t="s">
        <v>93</v>
      </c>
      <c r="E1032" t="s">
        <v>94</v>
      </c>
      <c r="F1032">
        <v>10</v>
      </c>
      <c r="G1032" t="s">
        <v>80</v>
      </c>
      <c r="H1032" t="s">
        <v>36</v>
      </c>
      <c r="I1032" t="s">
        <v>176</v>
      </c>
      <c r="J1032" t="s">
        <v>44</v>
      </c>
      <c r="K1032" t="s">
        <v>74</v>
      </c>
      <c r="L1032" t="s">
        <v>84</v>
      </c>
      <c r="M1032">
        <v>1</v>
      </c>
      <c r="N1032">
        <v>35</v>
      </c>
      <c r="Q1032">
        <v>1.0999999999999999E-2</v>
      </c>
      <c r="R1032">
        <v>2.5739999999999998</v>
      </c>
      <c r="S1032">
        <f t="shared" si="67"/>
        <v>103.71076346276588</v>
      </c>
      <c r="T1032">
        <f t="shared" si="66"/>
        <v>103.71076346276588</v>
      </c>
      <c r="U1032" t="s">
        <v>210</v>
      </c>
    </row>
    <row r="1033" spans="1:21" x14ac:dyDescent="0.2">
      <c r="A1033">
        <v>2007</v>
      </c>
      <c r="B1033">
        <v>53</v>
      </c>
      <c r="D1033" t="s">
        <v>93</v>
      </c>
      <c r="E1033" t="s">
        <v>94</v>
      </c>
      <c r="F1033">
        <v>10</v>
      </c>
      <c r="G1033" t="s">
        <v>80</v>
      </c>
      <c r="H1033" t="s">
        <v>36</v>
      </c>
      <c r="I1033" t="s">
        <v>176</v>
      </c>
      <c r="J1033" t="s">
        <v>26</v>
      </c>
      <c r="K1033" t="s">
        <v>17</v>
      </c>
      <c r="L1033" t="s">
        <v>121</v>
      </c>
      <c r="M1033">
        <v>38</v>
      </c>
      <c r="N1033">
        <v>7.5</v>
      </c>
      <c r="Q1033">
        <v>2.0199999999999999E-2</v>
      </c>
      <c r="R1033">
        <v>2.9594999999999998</v>
      </c>
      <c r="S1033">
        <f t="shared" si="67"/>
        <v>7.8540774295436098</v>
      </c>
      <c r="T1033">
        <f t="shared" si="66"/>
        <v>298.45494232265719</v>
      </c>
    </row>
    <row r="1034" spans="1:21" x14ac:dyDescent="0.2">
      <c r="A1034">
        <v>2007</v>
      </c>
      <c r="B1034">
        <v>53</v>
      </c>
      <c r="D1034" t="s">
        <v>93</v>
      </c>
      <c r="E1034" t="s">
        <v>94</v>
      </c>
      <c r="F1034">
        <v>10</v>
      </c>
      <c r="G1034" t="s">
        <v>80</v>
      </c>
      <c r="H1034" t="s">
        <v>36</v>
      </c>
      <c r="I1034" t="s">
        <v>176</v>
      </c>
      <c r="J1034" t="s">
        <v>16</v>
      </c>
      <c r="K1034" t="s">
        <v>17</v>
      </c>
      <c r="L1034" t="s">
        <v>18</v>
      </c>
      <c r="M1034">
        <v>9</v>
      </c>
      <c r="N1034">
        <v>7.5</v>
      </c>
      <c r="Q1034">
        <v>2.46E-2</v>
      </c>
      <c r="R1034">
        <v>2.85</v>
      </c>
      <c r="S1034">
        <f t="shared" si="67"/>
        <v>7.671136449313793</v>
      </c>
      <c r="T1034">
        <f t="shared" si="66"/>
        <v>69.040228043824143</v>
      </c>
    </row>
    <row r="1035" spans="1:21" x14ac:dyDescent="0.2">
      <c r="A1035">
        <v>2007</v>
      </c>
      <c r="B1035">
        <v>53</v>
      </c>
      <c r="D1035" t="s">
        <v>93</v>
      </c>
      <c r="E1035" t="s">
        <v>94</v>
      </c>
      <c r="F1035">
        <v>10</v>
      </c>
      <c r="G1035" t="s">
        <v>80</v>
      </c>
      <c r="H1035" t="s">
        <v>36</v>
      </c>
      <c r="I1035" t="s">
        <v>176</v>
      </c>
      <c r="J1035" t="s">
        <v>13</v>
      </c>
      <c r="K1035" t="s">
        <v>17</v>
      </c>
      <c r="L1035" t="s">
        <v>19</v>
      </c>
      <c r="M1035">
        <v>2</v>
      </c>
      <c r="N1035">
        <v>7.5</v>
      </c>
      <c r="Q1035">
        <v>1.9300000000000001E-2</v>
      </c>
      <c r="R1035">
        <v>2.96</v>
      </c>
      <c r="S1035">
        <f t="shared" si="67"/>
        <v>7.5117071566069322</v>
      </c>
      <c r="T1035">
        <f t="shared" si="66"/>
        <v>15.023414313213864</v>
      </c>
    </row>
    <row r="1036" spans="1:21" x14ac:dyDescent="0.2">
      <c r="A1036">
        <v>2007</v>
      </c>
      <c r="B1036">
        <v>53</v>
      </c>
      <c r="D1036" t="s">
        <v>93</v>
      </c>
      <c r="E1036" t="s">
        <v>94</v>
      </c>
      <c r="F1036">
        <v>10</v>
      </c>
      <c r="G1036" t="s">
        <v>80</v>
      </c>
      <c r="H1036" t="s">
        <v>36</v>
      </c>
      <c r="I1036" t="s">
        <v>176</v>
      </c>
      <c r="J1036" t="s">
        <v>13</v>
      </c>
      <c r="K1036" t="s">
        <v>17</v>
      </c>
      <c r="L1036" t="s">
        <v>19</v>
      </c>
      <c r="M1036">
        <v>1</v>
      </c>
      <c r="N1036">
        <v>2.5</v>
      </c>
      <c r="Q1036">
        <v>1.9300000000000001E-2</v>
      </c>
      <c r="R1036">
        <v>2.96</v>
      </c>
      <c r="S1036">
        <f t="shared" si="67"/>
        <v>0.29070984172599634</v>
      </c>
      <c r="T1036">
        <f t="shared" si="66"/>
        <v>0.29070984172599634</v>
      </c>
    </row>
    <row r="1037" spans="1:21" x14ac:dyDescent="0.2">
      <c r="A1037">
        <v>2007</v>
      </c>
      <c r="B1037">
        <v>53</v>
      </c>
      <c r="D1037" t="s">
        <v>93</v>
      </c>
      <c r="E1037" t="s">
        <v>94</v>
      </c>
      <c r="F1037">
        <v>10</v>
      </c>
      <c r="G1037" t="s">
        <v>80</v>
      </c>
      <c r="H1037" t="s">
        <v>36</v>
      </c>
      <c r="I1037" t="s">
        <v>176</v>
      </c>
      <c r="J1037" t="s">
        <v>23</v>
      </c>
      <c r="K1037" t="s">
        <v>33</v>
      </c>
      <c r="L1037" t="s">
        <v>34</v>
      </c>
      <c r="M1037">
        <v>9</v>
      </c>
      <c r="N1037">
        <v>2.5</v>
      </c>
      <c r="Q1037">
        <v>8.8999999999999999E-3</v>
      </c>
      <c r="R1037">
        <v>3</v>
      </c>
      <c r="S1037">
        <f t="shared" si="67"/>
        <v>0.13906250000000001</v>
      </c>
      <c r="T1037">
        <f t="shared" si="66"/>
        <v>1.2515625000000001</v>
      </c>
    </row>
    <row r="1038" spans="1:21" x14ac:dyDescent="0.2">
      <c r="A1038">
        <v>2007</v>
      </c>
      <c r="B1038">
        <v>54</v>
      </c>
      <c r="D1038" t="s">
        <v>93</v>
      </c>
      <c r="E1038" t="s">
        <v>94</v>
      </c>
      <c r="F1038">
        <v>12</v>
      </c>
      <c r="G1038" t="s">
        <v>80</v>
      </c>
      <c r="H1038" t="s">
        <v>36</v>
      </c>
      <c r="I1038" t="s">
        <v>176</v>
      </c>
      <c r="J1038" t="s">
        <v>13</v>
      </c>
      <c r="K1038" t="s">
        <v>14</v>
      </c>
      <c r="L1038" t="s">
        <v>42</v>
      </c>
      <c r="M1038">
        <v>1</v>
      </c>
      <c r="N1038">
        <v>35</v>
      </c>
      <c r="Q1038">
        <v>4.2200000000000001E-2</v>
      </c>
      <c r="R1038">
        <v>2.835</v>
      </c>
      <c r="S1038">
        <f t="shared" si="67"/>
        <v>1006.3414397267468</v>
      </c>
      <c r="T1038">
        <f t="shared" si="66"/>
        <v>1006.3414397267468</v>
      </c>
    </row>
    <row r="1039" spans="1:21" x14ac:dyDescent="0.2">
      <c r="A1039">
        <v>2007</v>
      </c>
      <c r="B1039">
        <v>54</v>
      </c>
      <c r="D1039" t="s">
        <v>93</v>
      </c>
      <c r="E1039" t="s">
        <v>94</v>
      </c>
      <c r="F1039">
        <v>12</v>
      </c>
      <c r="G1039" t="s">
        <v>80</v>
      </c>
      <c r="H1039" t="s">
        <v>36</v>
      </c>
      <c r="I1039" t="s">
        <v>176</v>
      </c>
      <c r="J1039" t="s">
        <v>44</v>
      </c>
      <c r="K1039" t="s">
        <v>21</v>
      </c>
      <c r="L1039" t="s">
        <v>22</v>
      </c>
      <c r="M1039">
        <v>10</v>
      </c>
      <c r="N1039">
        <v>35</v>
      </c>
      <c r="Q1039">
        <v>1.14E-2</v>
      </c>
      <c r="R1039">
        <v>3.1280000000000001</v>
      </c>
      <c r="S1039">
        <f t="shared" si="67"/>
        <v>770.45928631241588</v>
      </c>
      <c r="T1039">
        <f t="shared" si="66"/>
        <v>7704.5928631241586</v>
      </c>
    </row>
    <row r="1040" spans="1:21" x14ac:dyDescent="0.2">
      <c r="A1040">
        <v>2007</v>
      </c>
      <c r="B1040">
        <v>54</v>
      </c>
      <c r="D1040" t="s">
        <v>93</v>
      </c>
      <c r="E1040" t="s">
        <v>94</v>
      </c>
      <c r="F1040">
        <v>12</v>
      </c>
      <c r="G1040" t="s">
        <v>80</v>
      </c>
      <c r="H1040" t="s">
        <v>36</v>
      </c>
      <c r="I1040" t="s">
        <v>176</v>
      </c>
      <c r="J1040" t="s">
        <v>13</v>
      </c>
      <c r="K1040" t="s">
        <v>47</v>
      </c>
      <c r="L1040" t="s">
        <v>48</v>
      </c>
      <c r="M1040">
        <v>3</v>
      </c>
      <c r="N1040">
        <v>35</v>
      </c>
      <c r="P1040">
        <f>N1040/1.09917</f>
        <v>31.842208211650611</v>
      </c>
      <c r="Q1040">
        <v>1.7399999999999999E-2</v>
      </c>
      <c r="R1040">
        <v>3.08</v>
      </c>
      <c r="S1040">
        <f>Q1040*(P1040^R1040)</f>
        <v>740.96728909580781</v>
      </c>
      <c r="T1040">
        <f t="shared" si="66"/>
        <v>2222.9018672874236</v>
      </c>
    </row>
    <row r="1041" spans="1:20" x14ac:dyDescent="0.2">
      <c r="A1041">
        <v>2007</v>
      </c>
      <c r="B1041">
        <v>54</v>
      </c>
      <c r="D1041" t="s">
        <v>93</v>
      </c>
      <c r="E1041" t="s">
        <v>94</v>
      </c>
      <c r="F1041">
        <v>12</v>
      </c>
      <c r="G1041" t="s">
        <v>80</v>
      </c>
      <c r="H1041" t="s">
        <v>36</v>
      </c>
      <c r="I1041" t="s">
        <v>176</v>
      </c>
      <c r="J1041" t="s">
        <v>23</v>
      </c>
      <c r="K1041" t="s">
        <v>31</v>
      </c>
      <c r="L1041" t="s">
        <v>32</v>
      </c>
      <c r="M1041">
        <v>2</v>
      </c>
      <c r="N1041">
        <v>35</v>
      </c>
      <c r="Q1041">
        <v>7.9000000000000008E-3</v>
      </c>
      <c r="R1041">
        <v>3.0760000000000001</v>
      </c>
      <c r="S1041">
        <f>Q1041*(N1041^R1041)</f>
        <v>443.79294680201997</v>
      </c>
      <c r="T1041">
        <f t="shared" si="66"/>
        <v>887.58589360403994</v>
      </c>
    </row>
    <row r="1042" spans="1:20" x14ac:dyDescent="0.2">
      <c r="A1042">
        <v>2007</v>
      </c>
      <c r="B1042">
        <v>54</v>
      </c>
      <c r="D1042" t="s">
        <v>93</v>
      </c>
      <c r="E1042" t="s">
        <v>94</v>
      </c>
      <c r="F1042">
        <v>12</v>
      </c>
      <c r="G1042" t="s">
        <v>80</v>
      </c>
      <c r="H1042" t="s">
        <v>36</v>
      </c>
      <c r="I1042" t="s">
        <v>176</v>
      </c>
      <c r="J1042" t="s">
        <v>23</v>
      </c>
      <c r="K1042" t="s">
        <v>24</v>
      </c>
      <c r="L1042" t="s">
        <v>25</v>
      </c>
      <c r="M1042">
        <v>1</v>
      </c>
      <c r="N1042">
        <v>25</v>
      </c>
      <c r="Q1042">
        <v>4.2799999999999998E-2</v>
      </c>
      <c r="R1042">
        <v>2.8580000000000001</v>
      </c>
      <c r="S1042">
        <f>Q1042*(N1042^R1042)</f>
        <v>423.40532317837847</v>
      </c>
      <c r="T1042">
        <f t="shared" si="66"/>
        <v>423.40532317837847</v>
      </c>
    </row>
    <row r="1043" spans="1:20" x14ac:dyDescent="0.2">
      <c r="A1043">
        <v>2007</v>
      </c>
      <c r="B1043">
        <v>54</v>
      </c>
      <c r="D1043" t="s">
        <v>93</v>
      </c>
      <c r="E1043" t="s">
        <v>94</v>
      </c>
      <c r="F1043">
        <v>12</v>
      </c>
      <c r="G1043" t="s">
        <v>80</v>
      </c>
      <c r="H1043" t="s">
        <v>36</v>
      </c>
      <c r="I1043" t="s">
        <v>176</v>
      </c>
      <c r="J1043" t="s">
        <v>13</v>
      </c>
      <c r="K1043" t="s">
        <v>14</v>
      </c>
      <c r="L1043" t="s">
        <v>15</v>
      </c>
      <c r="M1043">
        <v>1</v>
      </c>
      <c r="N1043">
        <v>25</v>
      </c>
      <c r="Q1043">
        <v>2.3599999999999999E-2</v>
      </c>
      <c r="R1043">
        <v>2.9750000000000001</v>
      </c>
      <c r="S1043">
        <f>Q1043*(N1043^R1043)</f>
        <v>340.23855775527943</v>
      </c>
      <c r="T1043">
        <f t="shared" si="66"/>
        <v>340.23855775527943</v>
      </c>
    </row>
    <row r="1044" spans="1:20" x14ac:dyDescent="0.2">
      <c r="A1044">
        <v>2007</v>
      </c>
      <c r="B1044">
        <v>54</v>
      </c>
      <c r="D1044" t="s">
        <v>93</v>
      </c>
      <c r="E1044" t="s">
        <v>94</v>
      </c>
      <c r="F1044">
        <v>12</v>
      </c>
      <c r="G1044" t="s">
        <v>80</v>
      </c>
      <c r="H1044" t="s">
        <v>36</v>
      </c>
      <c r="I1044" t="s">
        <v>176</v>
      </c>
      <c r="J1044" t="s">
        <v>16</v>
      </c>
      <c r="K1044" t="s">
        <v>28</v>
      </c>
      <c r="L1044" t="s">
        <v>29</v>
      </c>
      <c r="M1044">
        <v>13</v>
      </c>
      <c r="N1044">
        <v>25</v>
      </c>
      <c r="P1044">
        <f>N1044/1.14172</f>
        <v>21.89678730336685</v>
      </c>
      <c r="Q1044">
        <v>5.7999999999999996E-3</v>
      </c>
      <c r="R1044">
        <v>3.5539999999999998</v>
      </c>
      <c r="S1044">
        <f>Q1044*(P1044^R1044)</f>
        <v>336.62001464584171</v>
      </c>
      <c r="T1044">
        <f t="shared" si="66"/>
        <v>4376.0601903959423</v>
      </c>
    </row>
    <row r="1045" spans="1:20" x14ac:dyDescent="0.2">
      <c r="A1045">
        <v>2007</v>
      </c>
      <c r="B1045">
        <v>54</v>
      </c>
      <c r="D1045" t="s">
        <v>93</v>
      </c>
      <c r="E1045" t="s">
        <v>94</v>
      </c>
      <c r="F1045">
        <v>12</v>
      </c>
      <c r="G1045" t="s">
        <v>80</v>
      </c>
      <c r="H1045" t="s">
        <v>36</v>
      </c>
      <c r="I1045" t="s">
        <v>176</v>
      </c>
      <c r="J1045" t="s">
        <v>44</v>
      </c>
      <c r="K1045" t="s">
        <v>21</v>
      </c>
      <c r="L1045" t="s">
        <v>22</v>
      </c>
      <c r="M1045">
        <v>5</v>
      </c>
      <c r="N1045">
        <v>25</v>
      </c>
      <c r="Q1045">
        <v>1.14E-2</v>
      </c>
      <c r="R1045">
        <v>3.1280000000000001</v>
      </c>
      <c r="S1045">
        <f t="shared" ref="S1045:S1054" si="68">Q1045*(N1045^R1045)</f>
        <v>268.94359042953022</v>
      </c>
      <c r="T1045">
        <f t="shared" si="66"/>
        <v>1344.717952147651</v>
      </c>
    </row>
    <row r="1046" spans="1:20" x14ac:dyDescent="0.2">
      <c r="A1046">
        <v>2007</v>
      </c>
      <c r="B1046">
        <v>54</v>
      </c>
      <c r="D1046" t="s">
        <v>93</v>
      </c>
      <c r="E1046" t="s">
        <v>94</v>
      </c>
      <c r="F1046">
        <v>12</v>
      </c>
      <c r="G1046" t="s">
        <v>80</v>
      </c>
      <c r="H1046" t="s">
        <v>36</v>
      </c>
      <c r="I1046" t="s">
        <v>176</v>
      </c>
      <c r="J1046" t="s">
        <v>23</v>
      </c>
      <c r="K1046" t="s">
        <v>31</v>
      </c>
      <c r="L1046" t="s">
        <v>32</v>
      </c>
      <c r="M1046">
        <v>1</v>
      </c>
      <c r="N1046">
        <v>25</v>
      </c>
      <c r="Q1046">
        <v>7.9000000000000008E-3</v>
      </c>
      <c r="R1046">
        <v>3.0760000000000001</v>
      </c>
      <c r="S1046">
        <f t="shared" si="68"/>
        <v>157.64875958225977</v>
      </c>
      <c r="T1046">
        <f t="shared" si="66"/>
        <v>157.64875958225977</v>
      </c>
    </row>
    <row r="1047" spans="1:20" x14ac:dyDescent="0.2">
      <c r="A1047">
        <v>2007</v>
      </c>
      <c r="B1047">
        <v>54</v>
      </c>
      <c r="D1047" t="s">
        <v>93</v>
      </c>
      <c r="E1047" t="s">
        <v>94</v>
      </c>
      <c r="F1047">
        <v>12</v>
      </c>
      <c r="G1047" t="s">
        <v>80</v>
      </c>
      <c r="H1047" t="s">
        <v>36</v>
      </c>
      <c r="I1047" t="s">
        <v>176</v>
      </c>
      <c r="J1047" t="s">
        <v>16</v>
      </c>
      <c r="K1047" t="s">
        <v>17</v>
      </c>
      <c r="L1047" t="s">
        <v>18</v>
      </c>
      <c r="M1047">
        <v>7</v>
      </c>
      <c r="N1047">
        <v>7.5</v>
      </c>
      <c r="Q1047">
        <v>2.46E-2</v>
      </c>
      <c r="R1047">
        <v>2.85</v>
      </c>
      <c r="S1047">
        <f t="shared" si="68"/>
        <v>7.671136449313793</v>
      </c>
      <c r="T1047">
        <f t="shared" si="66"/>
        <v>53.697955145196552</v>
      </c>
    </row>
    <row r="1048" spans="1:20" x14ac:dyDescent="0.2">
      <c r="A1048">
        <v>2007</v>
      </c>
      <c r="B1048">
        <v>54</v>
      </c>
      <c r="D1048" t="s">
        <v>93</v>
      </c>
      <c r="E1048" t="s">
        <v>94</v>
      </c>
      <c r="F1048">
        <v>12</v>
      </c>
      <c r="G1048" t="s">
        <v>80</v>
      </c>
      <c r="H1048" t="s">
        <v>36</v>
      </c>
      <c r="I1048" t="s">
        <v>176</v>
      </c>
      <c r="J1048" t="s">
        <v>26</v>
      </c>
      <c r="K1048" t="s">
        <v>118</v>
      </c>
      <c r="L1048" t="s">
        <v>27</v>
      </c>
      <c r="M1048">
        <v>2</v>
      </c>
      <c r="N1048">
        <v>7.5</v>
      </c>
      <c r="Q1048">
        <v>1.5900000000000001E-2</v>
      </c>
      <c r="R1048">
        <v>2.9718</v>
      </c>
      <c r="S1048">
        <f t="shared" si="68"/>
        <v>6.3372988368370082</v>
      </c>
      <c r="T1048">
        <f t="shared" si="66"/>
        <v>12.674597673674016</v>
      </c>
    </row>
    <row r="1049" spans="1:20" x14ac:dyDescent="0.2">
      <c r="A1049">
        <v>2007</v>
      </c>
      <c r="B1049">
        <v>54</v>
      </c>
      <c r="D1049" t="s">
        <v>93</v>
      </c>
      <c r="E1049" t="s">
        <v>94</v>
      </c>
      <c r="F1049">
        <v>12</v>
      </c>
      <c r="G1049" t="s">
        <v>80</v>
      </c>
      <c r="H1049" t="s">
        <v>36</v>
      </c>
      <c r="I1049" t="s">
        <v>176</v>
      </c>
      <c r="J1049" t="s">
        <v>23</v>
      </c>
      <c r="K1049" t="s">
        <v>118</v>
      </c>
      <c r="L1049" t="s">
        <v>30</v>
      </c>
      <c r="M1049">
        <v>2</v>
      </c>
      <c r="N1049">
        <v>7.5</v>
      </c>
      <c r="Q1049">
        <v>9.2800000000000001E-3</v>
      </c>
      <c r="R1049">
        <v>3.07</v>
      </c>
      <c r="S1049">
        <f t="shared" si="68"/>
        <v>4.5080222907771104</v>
      </c>
      <c r="T1049">
        <f t="shared" si="66"/>
        <v>9.0160445815542207</v>
      </c>
    </row>
    <row r="1050" spans="1:20" x14ac:dyDescent="0.2">
      <c r="A1050">
        <v>2007</v>
      </c>
      <c r="B1050">
        <v>54</v>
      </c>
      <c r="D1050" t="s">
        <v>93</v>
      </c>
      <c r="E1050" t="s">
        <v>94</v>
      </c>
      <c r="F1050">
        <v>12</v>
      </c>
      <c r="G1050" t="s">
        <v>80</v>
      </c>
      <c r="H1050" t="s">
        <v>36</v>
      </c>
      <c r="I1050" t="s">
        <v>176</v>
      </c>
      <c r="J1050" t="s">
        <v>26</v>
      </c>
      <c r="K1050" t="s">
        <v>118</v>
      </c>
      <c r="L1050" t="s">
        <v>27</v>
      </c>
      <c r="M1050">
        <v>4</v>
      </c>
      <c r="N1050">
        <v>2.5</v>
      </c>
      <c r="Q1050">
        <v>1.5900000000000001E-2</v>
      </c>
      <c r="R1050">
        <v>2.9718</v>
      </c>
      <c r="S1050">
        <f t="shared" si="68"/>
        <v>0.24210025233267859</v>
      </c>
      <c r="T1050">
        <f t="shared" si="66"/>
        <v>0.96840100933071438</v>
      </c>
    </row>
    <row r="1051" spans="1:20" x14ac:dyDescent="0.2">
      <c r="A1051">
        <v>2007</v>
      </c>
      <c r="B1051">
        <v>54</v>
      </c>
      <c r="D1051" t="s">
        <v>93</v>
      </c>
      <c r="E1051" t="s">
        <v>94</v>
      </c>
      <c r="F1051">
        <v>12</v>
      </c>
      <c r="G1051" t="s">
        <v>80</v>
      </c>
      <c r="H1051" t="s">
        <v>36</v>
      </c>
      <c r="I1051" t="s">
        <v>176</v>
      </c>
      <c r="J1051" t="s">
        <v>23</v>
      </c>
      <c r="K1051" t="s">
        <v>33</v>
      </c>
      <c r="L1051" t="s">
        <v>34</v>
      </c>
      <c r="M1051">
        <v>2</v>
      </c>
      <c r="N1051">
        <v>2.5</v>
      </c>
      <c r="Q1051">
        <v>8.8999999999999999E-3</v>
      </c>
      <c r="R1051">
        <v>3</v>
      </c>
      <c r="S1051">
        <f t="shared" si="68"/>
        <v>0.13906250000000001</v>
      </c>
      <c r="T1051">
        <f t="shared" si="66"/>
        <v>0.27812500000000001</v>
      </c>
    </row>
    <row r="1052" spans="1:20" x14ac:dyDescent="0.2">
      <c r="A1052">
        <v>2007</v>
      </c>
      <c r="B1052">
        <v>55</v>
      </c>
      <c r="D1052" t="s">
        <v>93</v>
      </c>
      <c r="E1052" t="s">
        <v>94</v>
      </c>
      <c r="F1052">
        <v>12</v>
      </c>
      <c r="G1052" t="s">
        <v>80</v>
      </c>
      <c r="H1052" t="s">
        <v>12</v>
      </c>
      <c r="I1052" t="s">
        <v>176</v>
      </c>
      <c r="J1052" t="s">
        <v>13</v>
      </c>
      <c r="K1052" t="s">
        <v>51</v>
      </c>
      <c r="L1052" t="s">
        <v>57</v>
      </c>
      <c r="M1052">
        <v>7</v>
      </c>
      <c r="N1052">
        <v>60</v>
      </c>
      <c r="O1052" t="s">
        <v>46</v>
      </c>
      <c r="Q1052">
        <v>1.6199999999999999E-2</v>
      </c>
      <c r="R1052">
        <v>3.0251999999999999</v>
      </c>
      <c r="S1052">
        <f t="shared" si="68"/>
        <v>3879.521626552199</v>
      </c>
      <c r="T1052">
        <f t="shared" si="66"/>
        <v>27156.651385865393</v>
      </c>
    </row>
    <row r="1053" spans="1:20" x14ac:dyDescent="0.2">
      <c r="A1053">
        <v>2007</v>
      </c>
      <c r="B1053">
        <v>55</v>
      </c>
      <c r="D1053" t="s">
        <v>93</v>
      </c>
      <c r="E1053" t="s">
        <v>94</v>
      </c>
      <c r="F1053">
        <v>12</v>
      </c>
      <c r="G1053" t="s">
        <v>80</v>
      </c>
      <c r="H1053" t="s">
        <v>12</v>
      </c>
      <c r="I1053" t="s">
        <v>176</v>
      </c>
      <c r="J1053" t="s">
        <v>13</v>
      </c>
      <c r="K1053" t="s">
        <v>51</v>
      </c>
      <c r="L1053" t="s">
        <v>57</v>
      </c>
      <c r="M1053">
        <v>2</v>
      </c>
      <c r="N1053">
        <v>40</v>
      </c>
      <c r="O1053" t="s">
        <v>53</v>
      </c>
      <c r="Q1053">
        <v>1.6199999999999999E-2</v>
      </c>
      <c r="R1053">
        <v>3.0251999999999999</v>
      </c>
      <c r="S1053">
        <f t="shared" si="68"/>
        <v>1137.8025435833395</v>
      </c>
      <c r="T1053">
        <f t="shared" si="66"/>
        <v>2275.6050871666789</v>
      </c>
    </row>
    <row r="1054" spans="1:20" x14ac:dyDescent="0.2">
      <c r="A1054">
        <v>2007</v>
      </c>
      <c r="B1054">
        <v>55</v>
      </c>
      <c r="D1054" t="s">
        <v>93</v>
      </c>
      <c r="E1054" t="s">
        <v>94</v>
      </c>
      <c r="F1054">
        <v>12</v>
      </c>
      <c r="G1054" t="s">
        <v>80</v>
      </c>
      <c r="H1054" t="s">
        <v>12</v>
      </c>
      <c r="I1054" t="s">
        <v>176</v>
      </c>
      <c r="J1054" t="s">
        <v>44</v>
      </c>
      <c r="K1054" t="s">
        <v>21</v>
      </c>
      <c r="L1054" t="s">
        <v>22</v>
      </c>
      <c r="M1054">
        <v>7</v>
      </c>
      <c r="N1054">
        <v>35</v>
      </c>
      <c r="Q1054">
        <v>1.14E-2</v>
      </c>
      <c r="R1054">
        <v>3.1280000000000001</v>
      </c>
      <c r="S1054">
        <f t="shared" si="68"/>
        <v>770.45928631241588</v>
      </c>
      <c r="T1054">
        <f t="shared" si="66"/>
        <v>5393.2150041869108</v>
      </c>
    </row>
    <row r="1055" spans="1:20" x14ac:dyDescent="0.2">
      <c r="A1055">
        <v>2007</v>
      </c>
      <c r="B1055">
        <v>55</v>
      </c>
      <c r="D1055" t="s">
        <v>93</v>
      </c>
      <c r="E1055" t="s">
        <v>94</v>
      </c>
      <c r="F1055">
        <v>12</v>
      </c>
      <c r="G1055" t="s">
        <v>80</v>
      </c>
      <c r="H1055" t="s">
        <v>12</v>
      </c>
      <c r="I1055" t="s">
        <v>176</v>
      </c>
      <c r="J1055" t="s">
        <v>13</v>
      </c>
      <c r="K1055" t="s">
        <v>47</v>
      </c>
      <c r="L1055" t="s">
        <v>48</v>
      </c>
      <c r="M1055">
        <v>1</v>
      </c>
      <c r="N1055">
        <v>35</v>
      </c>
      <c r="P1055">
        <f>N1055/1.09917</f>
        <v>31.842208211650611</v>
      </c>
      <c r="Q1055">
        <v>1.7399999999999999E-2</v>
      </c>
      <c r="R1055">
        <v>3.08</v>
      </c>
      <c r="S1055">
        <f>Q1055*(P1055^R1055)</f>
        <v>740.96728909580781</v>
      </c>
      <c r="T1055">
        <f t="shared" si="66"/>
        <v>740.96728909580781</v>
      </c>
    </row>
    <row r="1056" spans="1:20" x14ac:dyDescent="0.2">
      <c r="A1056">
        <v>2007</v>
      </c>
      <c r="B1056">
        <v>55</v>
      </c>
      <c r="D1056" t="s">
        <v>93</v>
      </c>
      <c r="E1056" t="s">
        <v>94</v>
      </c>
      <c r="F1056">
        <v>12</v>
      </c>
      <c r="G1056" t="s">
        <v>80</v>
      </c>
      <c r="H1056" t="s">
        <v>12</v>
      </c>
      <c r="I1056" t="s">
        <v>176</v>
      </c>
      <c r="J1056" t="s">
        <v>23</v>
      </c>
      <c r="K1056" t="s">
        <v>70</v>
      </c>
      <c r="L1056" t="s">
        <v>71</v>
      </c>
      <c r="M1056">
        <v>1</v>
      </c>
      <c r="N1056">
        <v>35</v>
      </c>
      <c r="P1056">
        <f>N1056*0.84141</f>
        <v>29.449349999999999</v>
      </c>
      <c r="Q1056">
        <v>1.8800000000000001E-2</v>
      </c>
      <c r="R1056">
        <v>3</v>
      </c>
      <c r="S1056">
        <f>Q1056*(P1056^R1056)</f>
        <v>480.15890754210886</v>
      </c>
      <c r="T1056">
        <f t="shared" si="66"/>
        <v>480.15890754210886</v>
      </c>
    </row>
    <row r="1057" spans="1:20" x14ac:dyDescent="0.2">
      <c r="A1057">
        <v>2007</v>
      </c>
      <c r="B1057">
        <v>55</v>
      </c>
      <c r="D1057" t="s">
        <v>93</v>
      </c>
      <c r="E1057" t="s">
        <v>94</v>
      </c>
      <c r="F1057">
        <v>12</v>
      </c>
      <c r="G1057" t="s">
        <v>80</v>
      </c>
      <c r="H1057" t="s">
        <v>12</v>
      </c>
      <c r="I1057" t="s">
        <v>176</v>
      </c>
      <c r="J1057" t="s">
        <v>23</v>
      </c>
      <c r="K1057" t="s">
        <v>24</v>
      </c>
      <c r="L1057" t="s">
        <v>25</v>
      </c>
      <c r="M1057">
        <v>1</v>
      </c>
      <c r="N1057">
        <v>25</v>
      </c>
      <c r="Q1057">
        <v>4.2799999999999998E-2</v>
      </c>
      <c r="R1057">
        <v>2.8580000000000001</v>
      </c>
      <c r="S1057">
        <f>Q1057*(N1057^R1057)</f>
        <v>423.40532317837847</v>
      </c>
      <c r="T1057">
        <f t="shared" si="66"/>
        <v>423.40532317837847</v>
      </c>
    </row>
    <row r="1058" spans="1:20" x14ac:dyDescent="0.2">
      <c r="A1058">
        <v>2007</v>
      </c>
      <c r="B1058">
        <v>55</v>
      </c>
      <c r="D1058" t="s">
        <v>93</v>
      </c>
      <c r="E1058" t="s">
        <v>94</v>
      </c>
      <c r="F1058">
        <v>12</v>
      </c>
      <c r="G1058" t="s">
        <v>80</v>
      </c>
      <c r="H1058" t="s">
        <v>12</v>
      </c>
      <c r="I1058" t="s">
        <v>176</v>
      </c>
      <c r="J1058" t="s">
        <v>26</v>
      </c>
      <c r="K1058" t="s">
        <v>31</v>
      </c>
      <c r="L1058" t="s">
        <v>54</v>
      </c>
      <c r="M1058">
        <v>1</v>
      </c>
      <c r="N1058">
        <v>25</v>
      </c>
      <c r="P1058">
        <f>N1058*0.812715</f>
        <v>20.317875000000001</v>
      </c>
      <c r="Q1058">
        <v>0.111</v>
      </c>
      <c r="R1058">
        <v>2.72</v>
      </c>
      <c r="S1058">
        <f>Q1058*(P1058^R1058)</f>
        <v>400.63779005068659</v>
      </c>
      <c r="T1058">
        <f t="shared" si="66"/>
        <v>400.63779005068659</v>
      </c>
    </row>
    <row r="1059" spans="1:20" x14ac:dyDescent="0.2">
      <c r="A1059">
        <v>2007</v>
      </c>
      <c r="B1059">
        <v>55</v>
      </c>
      <c r="D1059" t="s">
        <v>93</v>
      </c>
      <c r="E1059" t="s">
        <v>94</v>
      </c>
      <c r="F1059">
        <v>12</v>
      </c>
      <c r="G1059" t="s">
        <v>80</v>
      </c>
      <c r="H1059" t="s">
        <v>12</v>
      </c>
      <c r="I1059" t="s">
        <v>176</v>
      </c>
      <c r="J1059" t="s">
        <v>13</v>
      </c>
      <c r="K1059" t="s">
        <v>14</v>
      </c>
      <c r="L1059" t="s">
        <v>15</v>
      </c>
      <c r="M1059">
        <v>6</v>
      </c>
      <c r="N1059">
        <v>25</v>
      </c>
      <c r="Q1059">
        <v>2.3599999999999999E-2</v>
      </c>
      <c r="R1059">
        <v>2.9750000000000001</v>
      </c>
      <c r="S1059">
        <f>Q1059*(N1059^R1059)</f>
        <v>340.23855775527943</v>
      </c>
      <c r="T1059">
        <f t="shared" si="66"/>
        <v>2041.4313465316766</v>
      </c>
    </row>
    <row r="1060" spans="1:20" x14ac:dyDescent="0.2">
      <c r="A1060">
        <v>2007</v>
      </c>
      <c r="B1060">
        <v>55</v>
      </c>
      <c r="D1060" t="s">
        <v>93</v>
      </c>
      <c r="E1060" t="s">
        <v>94</v>
      </c>
      <c r="F1060">
        <v>12</v>
      </c>
      <c r="G1060" t="s">
        <v>80</v>
      </c>
      <c r="H1060" t="s">
        <v>12</v>
      </c>
      <c r="I1060" t="s">
        <v>176</v>
      </c>
      <c r="J1060" t="s">
        <v>16</v>
      </c>
      <c r="K1060" t="s">
        <v>28</v>
      </c>
      <c r="L1060" t="s">
        <v>29</v>
      </c>
      <c r="M1060">
        <v>21</v>
      </c>
      <c r="N1060">
        <v>25</v>
      </c>
      <c r="P1060">
        <f>N1060/1.14172</f>
        <v>21.89678730336685</v>
      </c>
      <c r="Q1060">
        <v>5.7999999999999996E-3</v>
      </c>
      <c r="R1060">
        <v>3.5539999999999998</v>
      </c>
      <c r="S1060">
        <f>Q1060*(P1060^R1060)</f>
        <v>336.62001464584171</v>
      </c>
      <c r="T1060">
        <f t="shared" si="66"/>
        <v>7069.020307562676</v>
      </c>
    </row>
    <row r="1061" spans="1:20" x14ac:dyDescent="0.2">
      <c r="A1061">
        <v>2007</v>
      </c>
      <c r="B1061">
        <v>55</v>
      </c>
      <c r="D1061" t="s">
        <v>93</v>
      </c>
      <c r="E1061" t="s">
        <v>94</v>
      </c>
      <c r="F1061">
        <v>12</v>
      </c>
      <c r="G1061" t="s">
        <v>80</v>
      </c>
      <c r="H1061" t="s">
        <v>12</v>
      </c>
      <c r="I1061" t="s">
        <v>176</v>
      </c>
      <c r="J1061" t="s">
        <v>23</v>
      </c>
      <c r="K1061" t="s">
        <v>49</v>
      </c>
      <c r="L1061" t="s">
        <v>50</v>
      </c>
      <c r="M1061">
        <v>1</v>
      </c>
      <c r="N1061">
        <v>25</v>
      </c>
      <c r="Q1061">
        <v>5.6099999999999997E-2</v>
      </c>
      <c r="R1061">
        <v>2.653</v>
      </c>
      <c r="S1061">
        <f t="shared" ref="S1061:S1076" si="69">Q1061*(N1061^R1061)</f>
        <v>286.87830370223014</v>
      </c>
      <c r="T1061">
        <f t="shared" si="66"/>
        <v>286.87830370223014</v>
      </c>
    </row>
    <row r="1062" spans="1:20" x14ac:dyDescent="0.2">
      <c r="A1062">
        <v>2007</v>
      </c>
      <c r="B1062">
        <v>55</v>
      </c>
      <c r="D1062" t="s">
        <v>93</v>
      </c>
      <c r="E1062" t="s">
        <v>94</v>
      </c>
      <c r="F1062">
        <v>12</v>
      </c>
      <c r="G1062" t="s">
        <v>80</v>
      </c>
      <c r="H1062" t="s">
        <v>12</v>
      </c>
      <c r="I1062" t="s">
        <v>176</v>
      </c>
      <c r="J1062" t="s">
        <v>44</v>
      </c>
      <c r="K1062" t="s">
        <v>21</v>
      </c>
      <c r="L1062" t="s">
        <v>22</v>
      </c>
      <c r="M1062">
        <v>3</v>
      </c>
      <c r="N1062">
        <v>25</v>
      </c>
      <c r="Q1062">
        <v>1.14E-2</v>
      </c>
      <c r="R1062">
        <v>3.1280000000000001</v>
      </c>
      <c r="S1062">
        <f t="shared" si="69"/>
        <v>268.94359042953022</v>
      </c>
      <c r="T1062">
        <f t="shared" si="66"/>
        <v>806.83077128859065</v>
      </c>
    </row>
    <row r="1063" spans="1:20" x14ac:dyDescent="0.2">
      <c r="A1063">
        <v>2007</v>
      </c>
      <c r="B1063">
        <v>55</v>
      </c>
      <c r="D1063" t="s">
        <v>93</v>
      </c>
      <c r="E1063" t="s">
        <v>94</v>
      </c>
      <c r="F1063">
        <v>12</v>
      </c>
      <c r="G1063" t="s">
        <v>80</v>
      </c>
      <c r="H1063" t="s">
        <v>12</v>
      </c>
      <c r="I1063" t="s">
        <v>176</v>
      </c>
      <c r="J1063" t="s">
        <v>23</v>
      </c>
      <c r="K1063" t="s">
        <v>118</v>
      </c>
      <c r="L1063" t="s">
        <v>30</v>
      </c>
      <c r="M1063">
        <v>1</v>
      </c>
      <c r="N1063">
        <v>15</v>
      </c>
      <c r="Q1063">
        <v>9.2800000000000001E-3</v>
      </c>
      <c r="R1063">
        <v>3.07</v>
      </c>
      <c r="S1063">
        <f t="shared" si="69"/>
        <v>37.857169670187268</v>
      </c>
      <c r="T1063">
        <f t="shared" si="66"/>
        <v>37.857169670187268</v>
      </c>
    </row>
    <row r="1064" spans="1:20" x14ac:dyDescent="0.2">
      <c r="A1064">
        <v>2007</v>
      </c>
      <c r="B1064">
        <v>55</v>
      </c>
      <c r="D1064" t="s">
        <v>93</v>
      </c>
      <c r="E1064" t="s">
        <v>94</v>
      </c>
      <c r="F1064">
        <v>12</v>
      </c>
      <c r="G1064" t="s">
        <v>80</v>
      </c>
      <c r="H1064" t="s">
        <v>12</v>
      </c>
      <c r="I1064" t="s">
        <v>176</v>
      </c>
      <c r="J1064" t="s">
        <v>16</v>
      </c>
      <c r="K1064" t="s">
        <v>17</v>
      </c>
      <c r="L1064" t="s">
        <v>18</v>
      </c>
      <c r="M1064">
        <v>2</v>
      </c>
      <c r="N1064">
        <v>7.5</v>
      </c>
      <c r="Q1064">
        <v>2.46E-2</v>
      </c>
      <c r="R1064">
        <v>2.85</v>
      </c>
      <c r="S1064">
        <f t="shared" si="69"/>
        <v>7.671136449313793</v>
      </c>
      <c r="T1064">
        <f t="shared" si="66"/>
        <v>15.342272898627586</v>
      </c>
    </row>
    <row r="1065" spans="1:20" x14ac:dyDescent="0.2">
      <c r="A1065">
        <v>2007</v>
      </c>
      <c r="B1065">
        <v>55</v>
      </c>
      <c r="D1065" t="s">
        <v>93</v>
      </c>
      <c r="E1065" t="s">
        <v>94</v>
      </c>
      <c r="F1065">
        <v>12</v>
      </c>
      <c r="G1065" t="s">
        <v>80</v>
      </c>
      <c r="H1065" t="s">
        <v>12</v>
      </c>
      <c r="I1065" t="s">
        <v>176</v>
      </c>
      <c r="J1065" t="s">
        <v>23</v>
      </c>
      <c r="K1065" t="s">
        <v>118</v>
      </c>
      <c r="L1065" t="s">
        <v>30</v>
      </c>
      <c r="M1065">
        <v>1</v>
      </c>
      <c r="N1065">
        <v>7.5</v>
      </c>
      <c r="Q1065">
        <v>9.2800000000000001E-3</v>
      </c>
      <c r="R1065">
        <v>3.07</v>
      </c>
      <c r="S1065">
        <f t="shared" si="69"/>
        <v>4.5080222907771104</v>
      </c>
      <c r="T1065">
        <f t="shared" si="66"/>
        <v>4.5080222907771104</v>
      </c>
    </row>
    <row r="1066" spans="1:20" x14ac:dyDescent="0.2">
      <c r="A1066">
        <v>2007</v>
      </c>
      <c r="B1066">
        <v>55</v>
      </c>
      <c r="D1066" t="s">
        <v>93</v>
      </c>
      <c r="E1066" t="s">
        <v>94</v>
      </c>
      <c r="F1066">
        <v>12</v>
      </c>
      <c r="G1066" t="s">
        <v>80</v>
      </c>
      <c r="H1066" t="s">
        <v>12</v>
      </c>
      <c r="I1066" t="s">
        <v>176</v>
      </c>
      <c r="J1066" t="s">
        <v>26</v>
      </c>
      <c r="K1066" t="s">
        <v>118</v>
      </c>
      <c r="L1066" t="s">
        <v>27</v>
      </c>
      <c r="M1066">
        <v>9</v>
      </c>
      <c r="N1066">
        <v>2.5</v>
      </c>
      <c r="Q1066">
        <v>1.5900000000000001E-2</v>
      </c>
      <c r="R1066">
        <v>2.9718</v>
      </c>
      <c r="S1066">
        <f t="shared" si="69"/>
        <v>0.24210025233267859</v>
      </c>
      <c r="T1066">
        <f t="shared" si="66"/>
        <v>2.1789022709941075</v>
      </c>
    </row>
    <row r="1067" spans="1:20" x14ac:dyDescent="0.2">
      <c r="A1067">
        <v>2007</v>
      </c>
      <c r="B1067">
        <v>55</v>
      </c>
      <c r="D1067" t="s">
        <v>93</v>
      </c>
      <c r="E1067" t="s">
        <v>94</v>
      </c>
      <c r="F1067">
        <v>12</v>
      </c>
      <c r="G1067" t="s">
        <v>80</v>
      </c>
      <c r="H1067" t="s">
        <v>12</v>
      </c>
      <c r="I1067" t="s">
        <v>176</v>
      </c>
      <c r="J1067" t="s">
        <v>23</v>
      </c>
      <c r="K1067" t="s">
        <v>118</v>
      </c>
      <c r="L1067" t="s">
        <v>30</v>
      </c>
      <c r="M1067">
        <v>1</v>
      </c>
      <c r="N1067">
        <v>2.5</v>
      </c>
      <c r="Q1067">
        <v>9.2800000000000001E-3</v>
      </c>
      <c r="R1067">
        <v>3.07</v>
      </c>
      <c r="S1067">
        <f t="shared" si="69"/>
        <v>0.15460509531322333</v>
      </c>
      <c r="T1067">
        <f t="shared" si="66"/>
        <v>0.15460509531322333</v>
      </c>
    </row>
    <row r="1068" spans="1:20" x14ac:dyDescent="0.2">
      <c r="A1068">
        <v>2007</v>
      </c>
      <c r="B1068">
        <v>55</v>
      </c>
      <c r="D1068" t="s">
        <v>93</v>
      </c>
      <c r="E1068" t="s">
        <v>94</v>
      </c>
      <c r="F1068">
        <v>12</v>
      </c>
      <c r="G1068" t="s">
        <v>80</v>
      </c>
      <c r="H1068" t="s">
        <v>12</v>
      </c>
      <c r="I1068" t="s">
        <v>176</v>
      </c>
      <c r="J1068" t="s">
        <v>23</v>
      </c>
      <c r="K1068" t="s">
        <v>33</v>
      </c>
      <c r="L1068" t="s">
        <v>34</v>
      </c>
      <c r="M1068">
        <v>8</v>
      </c>
      <c r="N1068">
        <v>2.5</v>
      </c>
      <c r="Q1068">
        <v>8.8999999999999999E-3</v>
      </c>
      <c r="R1068">
        <v>3</v>
      </c>
      <c r="S1068">
        <f t="shared" si="69"/>
        <v>0.13906250000000001</v>
      </c>
      <c r="T1068">
        <f t="shared" si="66"/>
        <v>1.1125</v>
      </c>
    </row>
    <row r="1069" spans="1:20" x14ac:dyDescent="0.2">
      <c r="A1069">
        <v>2007</v>
      </c>
      <c r="B1069">
        <v>56</v>
      </c>
      <c r="D1069" t="s">
        <v>93</v>
      </c>
      <c r="E1069" t="s">
        <v>94</v>
      </c>
      <c r="F1069">
        <v>12</v>
      </c>
      <c r="G1069" t="s">
        <v>125</v>
      </c>
      <c r="H1069" t="s">
        <v>36</v>
      </c>
      <c r="I1069" t="s">
        <v>176</v>
      </c>
      <c r="J1069" t="s">
        <v>20</v>
      </c>
      <c r="K1069" t="s">
        <v>78</v>
      </c>
      <c r="L1069" t="s">
        <v>79</v>
      </c>
      <c r="M1069">
        <v>1</v>
      </c>
      <c r="N1069">
        <v>80</v>
      </c>
      <c r="Q1069">
        <v>7.0000000000000001E-3</v>
      </c>
      <c r="R1069" s="39">
        <v>2.972</v>
      </c>
      <c r="S1069">
        <f t="shared" si="69"/>
        <v>3170.1621859536208</v>
      </c>
      <c r="T1069">
        <f t="shared" si="66"/>
        <v>3170.1621859536208</v>
      </c>
    </row>
    <row r="1070" spans="1:20" x14ac:dyDescent="0.2">
      <c r="A1070">
        <v>2007</v>
      </c>
      <c r="B1070">
        <v>56</v>
      </c>
      <c r="D1070" t="s">
        <v>93</v>
      </c>
      <c r="E1070" t="s">
        <v>94</v>
      </c>
      <c r="F1070">
        <v>12</v>
      </c>
      <c r="G1070" t="s">
        <v>125</v>
      </c>
      <c r="H1070" t="s">
        <v>36</v>
      </c>
      <c r="I1070" t="s">
        <v>176</v>
      </c>
      <c r="J1070" t="s">
        <v>13</v>
      </c>
      <c r="K1070" t="s">
        <v>51</v>
      </c>
      <c r="L1070" t="s">
        <v>57</v>
      </c>
      <c r="M1070">
        <v>2</v>
      </c>
      <c r="N1070">
        <v>50</v>
      </c>
      <c r="O1070" t="s">
        <v>53</v>
      </c>
      <c r="Q1070">
        <v>1.6199999999999999E-2</v>
      </c>
      <c r="R1070">
        <v>3.0251999999999999</v>
      </c>
      <c r="S1070">
        <f t="shared" si="69"/>
        <v>2234.8021044952443</v>
      </c>
      <c r="T1070">
        <f t="shared" si="66"/>
        <v>4469.6042089904886</v>
      </c>
    </row>
    <row r="1071" spans="1:20" x14ac:dyDescent="0.2">
      <c r="A1071">
        <v>2007</v>
      </c>
      <c r="B1071">
        <v>56</v>
      </c>
      <c r="D1071" t="s">
        <v>93</v>
      </c>
      <c r="E1071" t="s">
        <v>94</v>
      </c>
      <c r="F1071">
        <v>12</v>
      </c>
      <c r="G1071" t="s">
        <v>125</v>
      </c>
      <c r="H1071" t="s">
        <v>36</v>
      </c>
      <c r="I1071" t="s">
        <v>176</v>
      </c>
      <c r="J1071" t="s">
        <v>23</v>
      </c>
      <c r="K1071" t="s">
        <v>28</v>
      </c>
      <c r="L1071" t="s">
        <v>56</v>
      </c>
      <c r="M1071">
        <v>2</v>
      </c>
      <c r="N1071">
        <v>40</v>
      </c>
      <c r="Q1071">
        <v>2.1700000000000001E-2</v>
      </c>
      <c r="R1071">
        <v>3</v>
      </c>
      <c r="S1071">
        <f t="shared" si="69"/>
        <v>1388.8</v>
      </c>
      <c r="T1071">
        <f t="shared" si="66"/>
        <v>2777.6</v>
      </c>
    </row>
    <row r="1072" spans="1:20" x14ac:dyDescent="0.2">
      <c r="A1072">
        <v>2007</v>
      </c>
      <c r="B1072">
        <v>56</v>
      </c>
      <c r="D1072" t="s">
        <v>93</v>
      </c>
      <c r="E1072" t="s">
        <v>94</v>
      </c>
      <c r="F1072">
        <v>12</v>
      </c>
      <c r="G1072" t="s">
        <v>125</v>
      </c>
      <c r="H1072" t="s">
        <v>36</v>
      </c>
      <c r="I1072" t="s">
        <v>176</v>
      </c>
      <c r="J1072" t="s">
        <v>23</v>
      </c>
      <c r="K1072" t="s">
        <v>118</v>
      </c>
      <c r="L1072" t="s">
        <v>37</v>
      </c>
      <c r="M1072">
        <v>1</v>
      </c>
      <c r="N1072">
        <v>40</v>
      </c>
      <c r="Q1072">
        <v>1.26E-2</v>
      </c>
      <c r="R1072">
        <v>3.0672999999999999</v>
      </c>
      <c r="S1072">
        <f t="shared" si="69"/>
        <v>1033.6396409228757</v>
      </c>
      <c r="T1072">
        <f t="shared" si="66"/>
        <v>1033.6396409228757</v>
      </c>
    </row>
    <row r="1073" spans="1:20" x14ac:dyDescent="0.2">
      <c r="A1073">
        <v>2007</v>
      </c>
      <c r="B1073">
        <v>56</v>
      </c>
      <c r="D1073" t="s">
        <v>93</v>
      </c>
      <c r="E1073" t="s">
        <v>94</v>
      </c>
      <c r="F1073">
        <v>12</v>
      </c>
      <c r="G1073" t="s">
        <v>125</v>
      </c>
      <c r="H1073" t="s">
        <v>36</v>
      </c>
      <c r="I1073" t="s">
        <v>176</v>
      </c>
      <c r="J1073" t="s">
        <v>44</v>
      </c>
      <c r="K1073" t="s">
        <v>21</v>
      </c>
      <c r="L1073" t="s">
        <v>22</v>
      </c>
      <c r="M1073">
        <v>4</v>
      </c>
      <c r="N1073">
        <v>35</v>
      </c>
      <c r="Q1073">
        <v>1.14E-2</v>
      </c>
      <c r="R1073">
        <v>3.1280000000000001</v>
      </c>
      <c r="S1073">
        <f t="shared" si="69"/>
        <v>770.45928631241588</v>
      </c>
      <c r="T1073">
        <f t="shared" si="66"/>
        <v>3081.8371452496635</v>
      </c>
    </row>
    <row r="1074" spans="1:20" x14ac:dyDescent="0.2">
      <c r="A1074">
        <v>2007</v>
      </c>
      <c r="B1074">
        <v>56</v>
      </c>
      <c r="D1074" t="s">
        <v>93</v>
      </c>
      <c r="E1074" t="s">
        <v>94</v>
      </c>
      <c r="F1074">
        <v>12</v>
      </c>
      <c r="G1074" t="s">
        <v>125</v>
      </c>
      <c r="H1074" t="s">
        <v>36</v>
      </c>
      <c r="I1074" t="s">
        <v>176</v>
      </c>
      <c r="J1074" t="s">
        <v>44</v>
      </c>
      <c r="K1074" t="s">
        <v>21</v>
      </c>
      <c r="L1074" t="s">
        <v>67</v>
      </c>
      <c r="M1074">
        <v>1</v>
      </c>
      <c r="N1074">
        <v>35</v>
      </c>
      <c r="Q1074">
        <v>1.5299999999999999E-2</v>
      </c>
      <c r="R1074">
        <v>3</v>
      </c>
      <c r="S1074">
        <f t="shared" si="69"/>
        <v>655.98749999999995</v>
      </c>
      <c r="T1074">
        <f t="shared" si="66"/>
        <v>655.98749999999995</v>
      </c>
    </row>
    <row r="1075" spans="1:20" x14ac:dyDescent="0.2">
      <c r="A1075">
        <v>2007</v>
      </c>
      <c r="B1075">
        <v>56</v>
      </c>
      <c r="D1075" t="s">
        <v>93</v>
      </c>
      <c r="E1075" t="s">
        <v>94</v>
      </c>
      <c r="F1075">
        <v>12</v>
      </c>
      <c r="G1075" t="s">
        <v>125</v>
      </c>
      <c r="H1075" t="s">
        <v>36</v>
      </c>
      <c r="I1075" t="s">
        <v>176</v>
      </c>
      <c r="J1075" t="s">
        <v>23</v>
      </c>
      <c r="K1075" t="s">
        <v>24</v>
      </c>
      <c r="L1075" t="s">
        <v>25</v>
      </c>
      <c r="M1075">
        <v>1</v>
      </c>
      <c r="N1075">
        <v>25</v>
      </c>
      <c r="Q1075">
        <v>4.2799999999999998E-2</v>
      </c>
      <c r="R1075">
        <v>2.8580000000000001</v>
      </c>
      <c r="S1075">
        <f t="shared" si="69"/>
        <v>423.40532317837847</v>
      </c>
      <c r="T1075">
        <f t="shared" si="66"/>
        <v>423.40532317837847</v>
      </c>
    </row>
    <row r="1076" spans="1:20" x14ac:dyDescent="0.2">
      <c r="A1076">
        <v>2007</v>
      </c>
      <c r="B1076">
        <v>56</v>
      </c>
      <c r="D1076" t="s">
        <v>93</v>
      </c>
      <c r="E1076" t="s">
        <v>94</v>
      </c>
      <c r="F1076">
        <v>12</v>
      </c>
      <c r="G1076" t="s">
        <v>125</v>
      </c>
      <c r="H1076" t="s">
        <v>36</v>
      </c>
      <c r="I1076" t="s">
        <v>176</v>
      </c>
      <c r="J1076" t="s">
        <v>13</v>
      </c>
      <c r="K1076" t="s">
        <v>14</v>
      </c>
      <c r="L1076" t="s">
        <v>15</v>
      </c>
      <c r="M1076">
        <v>3</v>
      </c>
      <c r="N1076">
        <v>25</v>
      </c>
      <c r="Q1076">
        <v>2.3599999999999999E-2</v>
      </c>
      <c r="R1076">
        <v>2.9750000000000001</v>
      </c>
      <c r="S1076">
        <f t="shared" si="69"/>
        <v>340.23855775527943</v>
      </c>
      <c r="T1076">
        <f t="shared" si="66"/>
        <v>1020.7156732658383</v>
      </c>
    </row>
    <row r="1077" spans="1:20" x14ac:dyDescent="0.2">
      <c r="A1077">
        <v>2007</v>
      </c>
      <c r="B1077">
        <v>56</v>
      </c>
      <c r="D1077" t="s">
        <v>93</v>
      </c>
      <c r="E1077" t="s">
        <v>94</v>
      </c>
      <c r="F1077">
        <v>12</v>
      </c>
      <c r="G1077" t="s">
        <v>125</v>
      </c>
      <c r="H1077" t="s">
        <v>36</v>
      </c>
      <c r="I1077" t="s">
        <v>176</v>
      </c>
      <c r="J1077" t="s">
        <v>16</v>
      </c>
      <c r="K1077" t="s">
        <v>28</v>
      </c>
      <c r="L1077" t="s">
        <v>29</v>
      </c>
      <c r="M1077">
        <v>59</v>
      </c>
      <c r="N1077">
        <v>25</v>
      </c>
      <c r="P1077">
        <f>N1077/1.14172</f>
        <v>21.89678730336685</v>
      </c>
      <c r="Q1077">
        <v>5.7999999999999996E-3</v>
      </c>
      <c r="R1077">
        <v>3.5539999999999998</v>
      </c>
      <c r="S1077">
        <f>Q1077*(P1077^R1077)</f>
        <v>336.62001464584171</v>
      </c>
      <c r="T1077">
        <f t="shared" si="66"/>
        <v>19860.580864104661</v>
      </c>
    </row>
    <row r="1078" spans="1:20" x14ac:dyDescent="0.2">
      <c r="A1078">
        <v>2007</v>
      </c>
      <c r="B1078">
        <v>56</v>
      </c>
      <c r="D1078" t="s">
        <v>93</v>
      </c>
      <c r="E1078" t="s">
        <v>94</v>
      </c>
      <c r="F1078">
        <v>12</v>
      </c>
      <c r="G1078" t="s">
        <v>125</v>
      </c>
      <c r="H1078" t="s">
        <v>36</v>
      </c>
      <c r="I1078" t="s">
        <v>176</v>
      </c>
      <c r="J1078" t="s">
        <v>13</v>
      </c>
      <c r="K1078" t="s">
        <v>51</v>
      </c>
      <c r="L1078" t="s">
        <v>52</v>
      </c>
      <c r="M1078">
        <v>1</v>
      </c>
      <c r="N1078">
        <v>25</v>
      </c>
      <c r="O1078" t="s">
        <v>53</v>
      </c>
      <c r="Q1078">
        <v>1.6199999999999999E-2</v>
      </c>
      <c r="R1078">
        <v>3.0251999999999999</v>
      </c>
      <c r="S1078">
        <f t="shared" ref="S1078:S1088" si="70">Q1078*(N1078^R1078)</f>
        <v>274.51313450729776</v>
      </c>
      <c r="T1078">
        <f t="shared" si="66"/>
        <v>274.51313450729776</v>
      </c>
    </row>
    <row r="1079" spans="1:20" x14ac:dyDescent="0.2">
      <c r="A1079">
        <v>2007</v>
      </c>
      <c r="B1079">
        <v>56</v>
      </c>
      <c r="D1079" t="s">
        <v>93</v>
      </c>
      <c r="E1079" t="s">
        <v>94</v>
      </c>
      <c r="F1079">
        <v>12</v>
      </c>
      <c r="G1079" t="s">
        <v>125</v>
      </c>
      <c r="H1079" t="s">
        <v>36</v>
      </c>
      <c r="I1079" t="s">
        <v>176</v>
      </c>
      <c r="J1079" t="s">
        <v>44</v>
      </c>
      <c r="K1079" t="s">
        <v>21</v>
      </c>
      <c r="L1079" t="s">
        <v>22</v>
      </c>
      <c r="M1079">
        <v>3</v>
      </c>
      <c r="N1079">
        <v>25</v>
      </c>
      <c r="Q1079">
        <v>1.14E-2</v>
      </c>
      <c r="R1079">
        <v>3.1280000000000001</v>
      </c>
      <c r="S1079">
        <f t="shared" si="70"/>
        <v>268.94359042953022</v>
      </c>
      <c r="T1079">
        <f t="shared" si="66"/>
        <v>806.83077128859065</v>
      </c>
    </row>
    <row r="1080" spans="1:20" x14ac:dyDescent="0.2">
      <c r="A1080">
        <v>2007</v>
      </c>
      <c r="B1080">
        <v>56</v>
      </c>
      <c r="D1080" t="s">
        <v>93</v>
      </c>
      <c r="E1080" t="s">
        <v>94</v>
      </c>
      <c r="F1080">
        <v>12</v>
      </c>
      <c r="G1080" t="s">
        <v>125</v>
      </c>
      <c r="H1080" t="s">
        <v>36</v>
      </c>
      <c r="I1080" t="s">
        <v>176</v>
      </c>
      <c r="J1080" t="s">
        <v>23</v>
      </c>
      <c r="K1080" t="s">
        <v>49</v>
      </c>
      <c r="L1080" t="s">
        <v>66</v>
      </c>
      <c r="M1080">
        <v>1</v>
      </c>
      <c r="N1080">
        <v>25</v>
      </c>
      <c r="Q1080">
        <v>6.83E-2</v>
      </c>
      <c r="R1080">
        <v>2.5630000000000002</v>
      </c>
      <c r="S1080">
        <f t="shared" si="70"/>
        <v>261.42128550317625</v>
      </c>
      <c r="T1080">
        <f t="shared" si="66"/>
        <v>261.42128550317625</v>
      </c>
    </row>
    <row r="1081" spans="1:20" x14ac:dyDescent="0.2">
      <c r="A1081">
        <v>2007</v>
      </c>
      <c r="B1081">
        <v>56</v>
      </c>
      <c r="D1081" t="s">
        <v>93</v>
      </c>
      <c r="E1081" t="s">
        <v>94</v>
      </c>
      <c r="F1081">
        <v>12</v>
      </c>
      <c r="G1081" t="s">
        <v>125</v>
      </c>
      <c r="H1081" t="s">
        <v>36</v>
      </c>
      <c r="I1081" t="s">
        <v>176</v>
      </c>
      <c r="J1081" t="s">
        <v>13</v>
      </c>
      <c r="K1081" t="s">
        <v>17</v>
      </c>
      <c r="L1081" t="s">
        <v>127</v>
      </c>
      <c r="M1081">
        <v>3</v>
      </c>
      <c r="N1081">
        <v>15</v>
      </c>
      <c r="Q1081">
        <v>2.3900000000000001E-2</v>
      </c>
      <c r="R1081">
        <v>3.0819999999999999</v>
      </c>
      <c r="S1081">
        <f t="shared" si="70"/>
        <v>100.71894345437795</v>
      </c>
      <c r="T1081">
        <f t="shared" si="66"/>
        <v>302.15683036313385</v>
      </c>
    </row>
    <row r="1082" spans="1:20" x14ac:dyDescent="0.2">
      <c r="A1082">
        <v>2007</v>
      </c>
      <c r="B1082">
        <v>56</v>
      </c>
      <c r="D1082" t="s">
        <v>93</v>
      </c>
      <c r="E1082" t="s">
        <v>94</v>
      </c>
      <c r="F1082">
        <v>12</v>
      </c>
      <c r="G1082" t="s">
        <v>125</v>
      </c>
      <c r="H1082" t="s">
        <v>36</v>
      </c>
      <c r="I1082" t="s">
        <v>176</v>
      </c>
      <c r="J1082" t="s">
        <v>26</v>
      </c>
      <c r="K1082" t="s">
        <v>17</v>
      </c>
      <c r="L1082" t="s">
        <v>121</v>
      </c>
      <c r="M1082">
        <v>2</v>
      </c>
      <c r="N1082">
        <v>7.5</v>
      </c>
      <c r="Q1082">
        <v>2.0199999999999999E-2</v>
      </c>
      <c r="R1082">
        <v>2.9594999999999998</v>
      </c>
      <c r="S1082">
        <f t="shared" si="70"/>
        <v>7.8540774295436098</v>
      </c>
      <c r="T1082">
        <f t="shared" si="66"/>
        <v>15.70815485908722</v>
      </c>
    </row>
    <row r="1083" spans="1:20" x14ac:dyDescent="0.2">
      <c r="A1083">
        <v>2007</v>
      </c>
      <c r="B1083">
        <v>56</v>
      </c>
      <c r="D1083" t="s">
        <v>93</v>
      </c>
      <c r="E1083" t="s">
        <v>94</v>
      </c>
      <c r="F1083">
        <v>12</v>
      </c>
      <c r="G1083" t="s">
        <v>125</v>
      </c>
      <c r="H1083" t="s">
        <v>36</v>
      </c>
      <c r="I1083" t="s">
        <v>176</v>
      </c>
      <c r="J1083" t="s">
        <v>16</v>
      </c>
      <c r="K1083" t="s">
        <v>17</v>
      </c>
      <c r="L1083" t="s">
        <v>18</v>
      </c>
      <c r="M1083">
        <v>5</v>
      </c>
      <c r="N1083">
        <v>7.5</v>
      </c>
      <c r="Q1083">
        <v>2.46E-2</v>
      </c>
      <c r="R1083">
        <v>2.85</v>
      </c>
      <c r="S1083">
        <f t="shared" si="70"/>
        <v>7.671136449313793</v>
      </c>
      <c r="T1083">
        <f t="shared" si="66"/>
        <v>38.355682246568968</v>
      </c>
    </row>
    <row r="1084" spans="1:20" x14ac:dyDescent="0.2">
      <c r="A1084">
        <v>2007</v>
      </c>
      <c r="B1084">
        <v>56</v>
      </c>
      <c r="D1084" t="s">
        <v>93</v>
      </c>
      <c r="E1084" t="s">
        <v>94</v>
      </c>
      <c r="F1084">
        <v>12</v>
      </c>
      <c r="G1084" t="s">
        <v>125</v>
      </c>
      <c r="H1084" t="s">
        <v>36</v>
      </c>
      <c r="I1084" t="s">
        <v>176</v>
      </c>
      <c r="J1084" t="s">
        <v>13</v>
      </c>
      <c r="K1084" t="s">
        <v>194</v>
      </c>
      <c r="L1084" t="s">
        <v>35</v>
      </c>
      <c r="M1084">
        <v>2</v>
      </c>
      <c r="N1084">
        <v>2.5</v>
      </c>
      <c r="Q1084">
        <v>3.2399999999999998E-2</v>
      </c>
      <c r="R1084">
        <v>2.379</v>
      </c>
      <c r="S1084">
        <f t="shared" si="70"/>
        <v>0.2865789524483992</v>
      </c>
      <c r="T1084">
        <f t="shared" si="66"/>
        <v>0.57315790489679841</v>
      </c>
    </row>
    <row r="1085" spans="1:20" x14ac:dyDescent="0.2">
      <c r="A1085">
        <v>2007</v>
      </c>
      <c r="B1085">
        <v>56</v>
      </c>
      <c r="D1085" t="s">
        <v>93</v>
      </c>
      <c r="E1085" t="s">
        <v>94</v>
      </c>
      <c r="F1085">
        <v>12</v>
      </c>
      <c r="G1085" t="s">
        <v>125</v>
      </c>
      <c r="H1085" t="s">
        <v>36</v>
      </c>
      <c r="I1085" t="s">
        <v>176</v>
      </c>
      <c r="J1085" t="s">
        <v>26</v>
      </c>
      <c r="K1085" t="s">
        <v>118</v>
      </c>
      <c r="L1085" t="s">
        <v>27</v>
      </c>
      <c r="M1085">
        <v>7</v>
      </c>
      <c r="N1085">
        <v>2.5</v>
      </c>
      <c r="Q1085">
        <v>1.5900000000000001E-2</v>
      </c>
      <c r="R1085">
        <v>2.9718</v>
      </c>
      <c r="S1085">
        <f t="shared" si="70"/>
        <v>0.24210025233267859</v>
      </c>
      <c r="T1085">
        <f t="shared" si="66"/>
        <v>1.6947017663287502</v>
      </c>
    </row>
    <row r="1086" spans="1:20" x14ac:dyDescent="0.2">
      <c r="A1086">
        <v>2007</v>
      </c>
      <c r="B1086">
        <v>56</v>
      </c>
      <c r="D1086" t="s">
        <v>93</v>
      </c>
      <c r="E1086" t="s">
        <v>94</v>
      </c>
      <c r="F1086">
        <v>12</v>
      </c>
      <c r="G1086" t="s">
        <v>125</v>
      </c>
      <c r="H1086" t="s">
        <v>36</v>
      </c>
      <c r="I1086" t="s">
        <v>176</v>
      </c>
      <c r="J1086" t="s">
        <v>23</v>
      </c>
      <c r="K1086" t="s">
        <v>33</v>
      </c>
      <c r="L1086" t="s">
        <v>34</v>
      </c>
      <c r="M1086">
        <v>16</v>
      </c>
      <c r="N1086">
        <v>2.5</v>
      </c>
      <c r="Q1086">
        <v>8.8999999999999999E-3</v>
      </c>
      <c r="R1086">
        <v>3</v>
      </c>
      <c r="S1086">
        <f t="shared" si="70"/>
        <v>0.13906250000000001</v>
      </c>
      <c r="T1086">
        <f t="shared" si="66"/>
        <v>2.2250000000000001</v>
      </c>
    </row>
    <row r="1087" spans="1:20" x14ac:dyDescent="0.2">
      <c r="A1087">
        <v>2007</v>
      </c>
      <c r="B1087">
        <v>57</v>
      </c>
      <c r="D1087" t="s">
        <v>93</v>
      </c>
      <c r="E1087" t="s">
        <v>94</v>
      </c>
      <c r="F1087">
        <v>14</v>
      </c>
      <c r="G1087" t="s">
        <v>125</v>
      </c>
      <c r="H1087" t="s">
        <v>36</v>
      </c>
      <c r="I1087" t="s">
        <v>176</v>
      </c>
      <c r="J1087" t="s">
        <v>13</v>
      </c>
      <c r="K1087" t="s">
        <v>51</v>
      </c>
      <c r="L1087" t="s">
        <v>57</v>
      </c>
      <c r="M1087">
        <v>1</v>
      </c>
      <c r="N1087">
        <v>40</v>
      </c>
      <c r="O1087" t="s">
        <v>46</v>
      </c>
      <c r="Q1087">
        <v>1.6199999999999999E-2</v>
      </c>
      <c r="R1087">
        <v>3.0251999999999999</v>
      </c>
      <c r="S1087">
        <f t="shared" si="70"/>
        <v>1137.8025435833395</v>
      </c>
      <c r="T1087">
        <f t="shared" si="66"/>
        <v>1137.8025435833395</v>
      </c>
    </row>
    <row r="1088" spans="1:20" x14ac:dyDescent="0.2">
      <c r="A1088">
        <v>2007</v>
      </c>
      <c r="B1088">
        <v>57</v>
      </c>
      <c r="D1088" t="s">
        <v>93</v>
      </c>
      <c r="E1088" t="s">
        <v>94</v>
      </c>
      <c r="F1088">
        <v>14</v>
      </c>
      <c r="G1088" t="s">
        <v>125</v>
      </c>
      <c r="H1088" t="s">
        <v>36</v>
      </c>
      <c r="I1088" t="s">
        <v>176</v>
      </c>
      <c r="J1088" t="s">
        <v>44</v>
      </c>
      <c r="K1088" t="s">
        <v>21</v>
      </c>
      <c r="L1088" t="s">
        <v>22</v>
      </c>
      <c r="M1088">
        <v>3</v>
      </c>
      <c r="N1088">
        <v>35</v>
      </c>
      <c r="Q1088">
        <v>1.14E-2</v>
      </c>
      <c r="R1088">
        <v>3.1280000000000001</v>
      </c>
      <c r="S1088">
        <f t="shared" si="70"/>
        <v>770.45928631241588</v>
      </c>
      <c r="T1088">
        <f t="shared" si="66"/>
        <v>2311.3778589372478</v>
      </c>
    </row>
    <row r="1089" spans="1:20" x14ac:dyDescent="0.2">
      <c r="A1089">
        <v>2007</v>
      </c>
      <c r="B1089">
        <v>57</v>
      </c>
      <c r="D1089" t="s">
        <v>93</v>
      </c>
      <c r="E1089" t="s">
        <v>94</v>
      </c>
      <c r="F1089">
        <v>14</v>
      </c>
      <c r="G1089" t="s">
        <v>125</v>
      </c>
      <c r="H1089" t="s">
        <v>36</v>
      </c>
      <c r="I1089" t="s">
        <v>176</v>
      </c>
      <c r="J1089" t="s">
        <v>23</v>
      </c>
      <c r="K1089" t="s">
        <v>28</v>
      </c>
      <c r="L1089" t="s">
        <v>60</v>
      </c>
      <c r="M1089">
        <v>1</v>
      </c>
      <c r="N1089">
        <v>40</v>
      </c>
      <c r="P1089">
        <f>N1089/1.26087</f>
        <v>31.72412699168035</v>
      </c>
      <c r="Q1089">
        <v>3.1399999999999997E-2</v>
      </c>
      <c r="R1089">
        <v>2.9</v>
      </c>
      <c r="S1089">
        <f>Q1089*(P1089^R1089)</f>
        <v>709.5119576564025</v>
      </c>
      <c r="T1089">
        <f t="shared" si="66"/>
        <v>709.5119576564025</v>
      </c>
    </row>
    <row r="1090" spans="1:20" x14ac:dyDescent="0.2">
      <c r="A1090">
        <v>2007</v>
      </c>
      <c r="B1090">
        <v>57</v>
      </c>
      <c r="D1090" t="s">
        <v>93</v>
      </c>
      <c r="E1090" t="s">
        <v>94</v>
      </c>
      <c r="F1090">
        <v>14</v>
      </c>
      <c r="G1090" t="s">
        <v>125</v>
      </c>
      <c r="H1090" t="s">
        <v>36</v>
      </c>
      <c r="I1090" t="s">
        <v>176</v>
      </c>
      <c r="J1090" t="s">
        <v>23</v>
      </c>
      <c r="K1090" t="s">
        <v>118</v>
      </c>
      <c r="L1090" t="s">
        <v>37</v>
      </c>
      <c r="M1090">
        <v>3</v>
      </c>
      <c r="N1090">
        <v>35</v>
      </c>
      <c r="Q1090">
        <v>1.26E-2</v>
      </c>
      <c r="R1090">
        <v>3.0672999999999999</v>
      </c>
      <c r="S1090">
        <f>Q1090*(N1090^R1090)</f>
        <v>686.26279947656167</v>
      </c>
      <c r="T1090">
        <f t="shared" ref="T1090:T1153" si="71">M1090*S1090</f>
        <v>2058.788398429685</v>
      </c>
    </row>
    <row r="1091" spans="1:20" x14ac:dyDescent="0.2">
      <c r="A1091">
        <v>2007</v>
      </c>
      <c r="B1091">
        <v>57</v>
      </c>
      <c r="D1091" t="s">
        <v>93</v>
      </c>
      <c r="E1091" t="s">
        <v>94</v>
      </c>
      <c r="F1091">
        <v>14</v>
      </c>
      <c r="G1091" t="s">
        <v>125</v>
      </c>
      <c r="H1091" t="s">
        <v>36</v>
      </c>
      <c r="I1091" t="s">
        <v>176</v>
      </c>
      <c r="J1091" t="s">
        <v>23</v>
      </c>
      <c r="K1091" t="s">
        <v>31</v>
      </c>
      <c r="L1091" t="s">
        <v>32</v>
      </c>
      <c r="M1091">
        <v>3</v>
      </c>
      <c r="N1091">
        <v>35</v>
      </c>
      <c r="Q1091">
        <v>7.9000000000000008E-3</v>
      </c>
      <c r="R1091">
        <v>3.0760000000000001</v>
      </c>
      <c r="S1091">
        <f>Q1091*(N1091^R1091)</f>
        <v>443.79294680201997</v>
      </c>
      <c r="T1091">
        <f t="shared" si="71"/>
        <v>1331.3788404060599</v>
      </c>
    </row>
    <row r="1092" spans="1:20" x14ac:dyDescent="0.2">
      <c r="A1092">
        <v>2007</v>
      </c>
      <c r="B1092">
        <v>57</v>
      </c>
      <c r="D1092" t="s">
        <v>93</v>
      </c>
      <c r="E1092" t="s">
        <v>94</v>
      </c>
      <c r="F1092">
        <v>14</v>
      </c>
      <c r="G1092" t="s">
        <v>125</v>
      </c>
      <c r="H1092" t="s">
        <v>36</v>
      </c>
      <c r="I1092" t="s">
        <v>176</v>
      </c>
      <c r="J1092" t="s">
        <v>13</v>
      </c>
      <c r="K1092" t="s">
        <v>14</v>
      </c>
      <c r="L1092" t="s">
        <v>15</v>
      </c>
      <c r="M1092">
        <v>2</v>
      </c>
      <c r="N1092">
        <v>25</v>
      </c>
      <c r="Q1092">
        <v>2.3599999999999999E-2</v>
      </c>
      <c r="R1092">
        <v>2.9750000000000001</v>
      </c>
      <c r="S1092">
        <f>Q1092*(N1092^R1092)</f>
        <v>340.23855775527943</v>
      </c>
      <c r="T1092">
        <f t="shared" si="71"/>
        <v>680.47711551055886</v>
      </c>
    </row>
    <row r="1093" spans="1:20" x14ac:dyDescent="0.2">
      <c r="A1093">
        <v>2007</v>
      </c>
      <c r="B1093">
        <v>57</v>
      </c>
      <c r="D1093" t="s">
        <v>93</v>
      </c>
      <c r="E1093" t="s">
        <v>94</v>
      </c>
      <c r="F1093">
        <v>14</v>
      </c>
      <c r="G1093" t="s">
        <v>125</v>
      </c>
      <c r="H1093" t="s">
        <v>36</v>
      </c>
      <c r="I1093" t="s">
        <v>176</v>
      </c>
      <c r="J1093" t="s">
        <v>16</v>
      </c>
      <c r="K1093" t="s">
        <v>28</v>
      </c>
      <c r="L1093" t="s">
        <v>29</v>
      </c>
      <c r="M1093">
        <v>35</v>
      </c>
      <c r="N1093">
        <v>25</v>
      </c>
      <c r="P1093">
        <f>N1093/1.14172</f>
        <v>21.89678730336685</v>
      </c>
      <c r="Q1093">
        <v>5.7999999999999996E-3</v>
      </c>
      <c r="R1093">
        <v>3.5539999999999998</v>
      </c>
      <c r="S1093">
        <f>Q1093*(P1093^R1093)</f>
        <v>336.62001464584171</v>
      </c>
      <c r="T1093">
        <f t="shared" si="71"/>
        <v>11781.700512604461</v>
      </c>
    </row>
    <row r="1094" spans="1:20" x14ac:dyDescent="0.2">
      <c r="A1094">
        <v>2007</v>
      </c>
      <c r="B1094">
        <v>57</v>
      </c>
      <c r="D1094" t="s">
        <v>93</v>
      </c>
      <c r="E1094" t="s">
        <v>94</v>
      </c>
      <c r="F1094">
        <v>14</v>
      </c>
      <c r="G1094" t="s">
        <v>125</v>
      </c>
      <c r="H1094" t="s">
        <v>36</v>
      </c>
      <c r="I1094" t="s">
        <v>176</v>
      </c>
      <c r="J1094" t="s">
        <v>44</v>
      </c>
      <c r="K1094" t="s">
        <v>21</v>
      </c>
      <c r="L1094" t="s">
        <v>22</v>
      </c>
      <c r="M1094">
        <v>4</v>
      </c>
      <c r="N1094">
        <v>25</v>
      </c>
      <c r="Q1094">
        <v>1.14E-2</v>
      </c>
      <c r="R1094">
        <v>3.1280000000000001</v>
      </c>
      <c r="S1094">
        <f t="shared" ref="S1094:S1106" si="72">Q1094*(N1094^R1094)</f>
        <v>268.94359042953022</v>
      </c>
      <c r="T1094">
        <f t="shared" si="71"/>
        <v>1075.7743617181209</v>
      </c>
    </row>
    <row r="1095" spans="1:20" x14ac:dyDescent="0.2">
      <c r="A1095">
        <v>2007</v>
      </c>
      <c r="B1095">
        <v>57</v>
      </c>
      <c r="D1095" t="s">
        <v>93</v>
      </c>
      <c r="E1095" t="s">
        <v>94</v>
      </c>
      <c r="F1095">
        <v>14</v>
      </c>
      <c r="G1095" t="s">
        <v>125</v>
      </c>
      <c r="H1095" t="s">
        <v>36</v>
      </c>
      <c r="I1095" t="s">
        <v>176</v>
      </c>
      <c r="J1095" t="s">
        <v>23</v>
      </c>
      <c r="K1095" t="s">
        <v>40</v>
      </c>
      <c r="L1095" t="s">
        <v>41</v>
      </c>
      <c r="M1095">
        <v>2</v>
      </c>
      <c r="N1095">
        <v>15</v>
      </c>
      <c r="Q1095">
        <v>2.2200000000000001E-2</v>
      </c>
      <c r="R1095">
        <v>3.14</v>
      </c>
      <c r="S1095">
        <f t="shared" si="72"/>
        <v>109.46607034280856</v>
      </c>
      <c r="T1095">
        <f t="shared" si="71"/>
        <v>218.93214068561713</v>
      </c>
    </row>
    <row r="1096" spans="1:20" x14ac:dyDescent="0.2">
      <c r="A1096">
        <v>2007</v>
      </c>
      <c r="B1096">
        <v>57</v>
      </c>
      <c r="D1096" t="s">
        <v>93</v>
      </c>
      <c r="E1096" t="s">
        <v>94</v>
      </c>
      <c r="F1096">
        <v>14</v>
      </c>
      <c r="G1096" t="s">
        <v>125</v>
      </c>
      <c r="H1096" t="s">
        <v>36</v>
      </c>
      <c r="I1096" t="s">
        <v>176</v>
      </c>
      <c r="J1096" t="s">
        <v>26</v>
      </c>
      <c r="K1096" t="s">
        <v>118</v>
      </c>
      <c r="L1096" t="s">
        <v>27</v>
      </c>
      <c r="M1096">
        <v>8</v>
      </c>
      <c r="N1096">
        <v>7.5</v>
      </c>
      <c r="Q1096">
        <v>1.5900000000000001E-2</v>
      </c>
      <c r="R1096">
        <v>2.9718</v>
      </c>
      <c r="S1096">
        <f t="shared" si="72"/>
        <v>6.3372988368370082</v>
      </c>
      <c r="T1096">
        <f t="shared" si="71"/>
        <v>50.698390694696066</v>
      </c>
    </row>
    <row r="1097" spans="1:20" x14ac:dyDescent="0.2">
      <c r="A1097">
        <v>2007</v>
      </c>
      <c r="B1097">
        <v>57</v>
      </c>
      <c r="D1097" t="s">
        <v>93</v>
      </c>
      <c r="E1097" t="s">
        <v>94</v>
      </c>
      <c r="F1097">
        <v>14</v>
      </c>
      <c r="G1097" t="s">
        <v>125</v>
      </c>
      <c r="H1097" t="s">
        <v>36</v>
      </c>
      <c r="I1097" t="s">
        <v>176</v>
      </c>
      <c r="J1097" t="s">
        <v>23</v>
      </c>
      <c r="K1097" t="s">
        <v>118</v>
      </c>
      <c r="L1097" t="s">
        <v>132</v>
      </c>
      <c r="M1097">
        <v>3</v>
      </c>
      <c r="N1097">
        <v>7.5</v>
      </c>
      <c r="Q1097">
        <v>1.26E-2</v>
      </c>
      <c r="R1097">
        <v>3.0672999999999999</v>
      </c>
      <c r="S1097">
        <f t="shared" si="72"/>
        <v>6.0875978967715536</v>
      </c>
      <c r="T1097">
        <f t="shared" si="71"/>
        <v>18.262793690314659</v>
      </c>
    </row>
    <row r="1098" spans="1:20" x14ac:dyDescent="0.2">
      <c r="A1098">
        <v>2007</v>
      </c>
      <c r="B1098">
        <v>57</v>
      </c>
      <c r="D1098" t="s">
        <v>93</v>
      </c>
      <c r="E1098" t="s">
        <v>94</v>
      </c>
      <c r="F1098">
        <v>14</v>
      </c>
      <c r="G1098" t="s">
        <v>125</v>
      </c>
      <c r="H1098" t="s">
        <v>36</v>
      </c>
      <c r="I1098" t="s">
        <v>176</v>
      </c>
      <c r="J1098" t="s">
        <v>23</v>
      </c>
      <c r="K1098" t="s">
        <v>118</v>
      </c>
      <c r="L1098" t="s">
        <v>30</v>
      </c>
      <c r="M1098">
        <v>2</v>
      </c>
      <c r="N1098">
        <v>7.5</v>
      </c>
      <c r="Q1098">
        <v>9.2800000000000001E-3</v>
      </c>
      <c r="R1098">
        <v>3.07</v>
      </c>
      <c r="S1098">
        <f t="shared" si="72"/>
        <v>4.5080222907771104</v>
      </c>
      <c r="T1098">
        <f t="shared" si="71"/>
        <v>9.0160445815542207</v>
      </c>
    </row>
    <row r="1099" spans="1:20" x14ac:dyDescent="0.2">
      <c r="A1099">
        <v>2007</v>
      </c>
      <c r="B1099">
        <v>57</v>
      </c>
      <c r="D1099" t="s">
        <v>93</v>
      </c>
      <c r="E1099" t="s">
        <v>94</v>
      </c>
      <c r="F1099">
        <v>14</v>
      </c>
      <c r="G1099" t="s">
        <v>125</v>
      </c>
      <c r="H1099" t="s">
        <v>36</v>
      </c>
      <c r="I1099" t="s">
        <v>176</v>
      </c>
      <c r="J1099" t="s">
        <v>26</v>
      </c>
      <c r="K1099" t="s">
        <v>118</v>
      </c>
      <c r="L1099" t="s">
        <v>27</v>
      </c>
      <c r="M1099">
        <v>12</v>
      </c>
      <c r="N1099">
        <v>2.5</v>
      </c>
      <c r="Q1099">
        <v>1.5900000000000001E-2</v>
      </c>
      <c r="R1099">
        <v>2.9718</v>
      </c>
      <c r="S1099">
        <f t="shared" si="72"/>
        <v>0.24210025233267859</v>
      </c>
      <c r="T1099">
        <f t="shared" si="71"/>
        <v>2.905203027992143</v>
      </c>
    </row>
    <row r="1100" spans="1:20" x14ac:dyDescent="0.2">
      <c r="A1100">
        <v>2007</v>
      </c>
      <c r="B1100">
        <v>57</v>
      </c>
      <c r="D1100" t="s">
        <v>93</v>
      </c>
      <c r="E1100" t="s">
        <v>94</v>
      </c>
      <c r="F1100">
        <v>14</v>
      </c>
      <c r="G1100" t="s">
        <v>125</v>
      </c>
      <c r="H1100" t="s">
        <v>36</v>
      </c>
      <c r="I1100" t="s">
        <v>176</v>
      </c>
      <c r="J1100" t="s">
        <v>23</v>
      </c>
      <c r="K1100" t="s">
        <v>118</v>
      </c>
      <c r="L1100" t="s">
        <v>132</v>
      </c>
      <c r="M1100">
        <v>12</v>
      </c>
      <c r="N1100">
        <v>2.5</v>
      </c>
      <c r="Q1100">
        <v>1.26E-2</v>
      </c>
      <c r="R1100">
        <v>3.0672999999999999</v>
      </c>
      <c r="S1100">
        <f t="shared" si="72"/>
        <v>0.20939771281975608</v>
      </c>
      <c r="T1100">
        <f t="shared" si="71"/>
        <v>2.5127725538370731</v>
      </c>
    </row>
    <row r="1101" spans="1:20" x14ac:dyDescent="0.2">
      <c r="A1101">
        <v>2007</v>
      </c>
      <c r="B1101">
        <v>57</v>
      </c>
      <c r="D1101" t="s">
        <v>93</v>
      </c>
      <c r="E1101" t="s">
        <v>94</v>
      </c>
      <c r="F1101">
        <v>14</v>
      </c>
      <c r="G1101" t="s">
        <v>125</v>
      </c>
      <c r="H1101" t="s">
        <v>36</v>
      </c>
      <c r="I1101" t="s">
        <v>176</v>
      </c>
      <c r="J1101" t="s">
        <v>23</v>
      </c>
      <c r="K1101" t="s">
        <v>118</v>
      </c>
      <c r="L1101" t="s">
        <v>30</v>
      </c>
      <c r="M1101">
        <v>2</v>
      </c>
      <c r="N1101">
        <v>2.5</v>
      </c>
      <c r="Q1101">
        <v>9.2800000000000001E-3</v>
      </c>
      <c r="R1101">
        <v>3.07</v>
      </c>
      <c r="S1101">
        <f t="shared" si="72"/>
        <v>0.15460509531322333</v>
      </c>
      <c r="T1101">
        <f t="shared" si="71"/>
        <v>0.30921019062644667</v>
      </c>
    </row>
    <row r="1102" spans="1:20" x14ac:dyDescent="0.2">
      <c r="A1102">
        <v>2007</v>
      </c>
      <c r="B1102">
        <v>57</v>
      </c>
      <c r="D1102" t="s">
        <v>93</v>
      </c>
      <c r="E1102" t="s">
        <v>94</v>
      </c>
      <c r="F1102">
        <v>14</v>
      </c>
      <c r="G1102" t="s">
        <v>125</v>
      </c>
      <c r="H1102" t="s">
        <v>36</v>
      </c>
      <c r="I1102" t="s">
        <v>176</v>
      </c>
      <c r="J1102" t="s">
        <v>23</v>
      </c>
      <c r="K1102" t="s">
        <v>33</v>
      </c>
      <c r="L1102" t="s">
        <v>34</v>
      </c>
      <c r="M1102">
        <v>8</v>
      </c>
      <c r="N1102">
        <v>2.5</v>
      </c>
      <c r="Q1102">
        <v>8.8999999999999999E-3</v>
      </c>
      <c r="R1102">
        <v>3</v>
      </c>
      <c r="S1102">
        <f t="shared" si="72"/>
        <v>0.13906250000000001</v>
      </c>
      <c r="T1102">
        <f t="shared" si="71"/>
        <v>1.1125</v>
      </c>
    </row>
    <row r="1103" spans="1:20" x14ac:dyDescent="0.2">
      <c r="A1103">
        <v>2007</v>
      </c>
      <c r="B1103">
        <v>58</v>
      </c>
      <c r="D1103" t="s">
        <v>93</v>
      </c>
      <c r="E1103" t="s">
        <v>94</v>
      </c>
      <c r="F1103">
        <v>14</v>
      </c>
      <c r="G1103" t="s">
        <v>125</v>
      </c>
      <c r="H1103" t="s">
        <v>12</v>
      </c>
      <c r="I1103" t="s">
        <v>176</v>
      </c>
      <c r="J1103" t="s">
        <v>23</v>
      </c>
      <c r="K1103" t="s">
        <v>28</v>
      </c>
      <c r="L1103" t="s">
        <v>56</v>
      </c>
      <c r="M1103">
        <v>1</v>
      </c>
      <c r="N1103">
        <v>40</v>
      </c>
      <c r="Q1103">
        <v>2.1700000000000001E-2</v>
      </c>
      <c r="R1103">
        <v>3</v>
      </c>
      <c r="S1103">
        <f t="shared" si="72"/>
        <v>1388.8</v>
      </c>
      <c r="T1103">
        <f t="shared" si="71"/>
        <v>1388.8</v>
      </c>
    </row>
    <row r="1104" spans="1:20" x14ac:dyDescent="0.2">
      <c r="A1104">
        <v>2007</v>
      </c>
      <c r="B1104">
        <v>58</v>
      </c>
      <c r="D1104" t="s">
        <v>93</v>
      </c>
      <c r="E1104" t="s">
        <v>94</v>
      </c>
      <c r="F1104">
        <v>14</v>
      </c>
      <c r="G1104" t="s">
        <v>125</v>
      </c>
      <c r="H1104" t="s">
        <v>12</v>
      </c>
      <c r="I1104" t="s">
        <v>176</v>
      </c>
      <c r="J1104" t="s">
        <v>44</v>
      </c>
      <c r="K1104" t="s">
        <v>21</v>
      </c>
      <c r="L1104" t="s">
        <v>22</v>
      </c>
      <c r="M1104">
        <v>2</v>
      </c>
      <c r="N1104">
        <v>35</v>
      </c>
      <c r="Q1104">
        <v>1.14E-2</v>
      </c>
      <c r="R1104">
        <v>3.1280000000000001</v>
      </c>
      <c r="S1104">
        <f t="shared" si="72"/>
        <v>770.45928631241588</v>
      </c>
      <c r="T1104">
        <f t="shared" si="71"/>
        <v>1540.9185726248318</v>
      </c>
    </row>
    <row r="1105" spans="1:20" x14ac:dyDescent="0.2">
      <c r="A1105">
        <v>2007</v>
      </c>
      <c r="B1105">
        <v>58</v>
      </c>
      <c r="D1105" t="s">
        <v>93</v>
      </c>
      <c r="E1105" t="s">
        <v>94</v>
      </c>
      <c r="F1105">
        <v>14</v>
      </c>
      <c r="G1105" t="s">
        <v>125</v>
      </c>
      <c r="H1105" t="s">
        <v>12</v>
      </c>
      <c r="I1105" t="s">
        <v>176</v>
      </c>
      <c r="J1105" t="s">
        <v>23</v>
      </c>
      <c r="K1105" t="s">
        <v>118</v>
      </c>
      <c r="L1105" t="s">
        <v>37</v>
      </c>
      <c r="M1105">
        <v>1</v>
      </c>
      <c r="N1105">
        <v>35</v>
      </c>
      <c r="Q1105">
        <v>1.26E-2</v>
      </c>
      <c r="R1105">
        <v>3.0672999999999999</v>
      </c>
      <c r="S1105">
        <f t="shared" si="72"/>
        <v>686.26279947656167</v>
      </c>
      <c r="T1105">
        <f t="shared" si="71"/>
        <v>686.26279947656167</v>
      </c>
    </row>
    <row r="1106" spans="1:20" x14ac:dyDescent="0.2">
      <c r="A1106">
        <v>2007</v>
      </c>
      <c r="B1106">
        <v>58</v>
      </c>
      <c r="D1106" t="s">
        <v>93</v>
      </c>
      <c r="E1106" t="s">
        <v>94</v>
      </c>
      <c r="F1106">
        <v>14</v>
      </c>
      <c r="G1106" t="s">
        <v>125</v>
      </c>
      <c r="H1106" t="s">
        <v>12</v>
      </c>
      <c r="I1106" t="s">
        <v>176</v>
      </c>
      <c r="J1106" t="s">
        <v>13</v>
      </c>
      <c r="K1106" t="s">
        <v>14</v>
      </c>
      <c r="L1106" t="s">
        <v>15</v>
      </c>
      <c r="M1106">
        <v>3</v>
      </c>
      <c r="N1106">
        <v>25</v>
      </c>
      <c r="Q1106">
        <v>2.3599999999999999E-2</v>
      </c>
      <c r="R1106">
        <v>2.9750000000000001</v>
      </c>
      <c r="S1106">
        <f t="shared" si="72"/>
        <v>340.23855775527943</v>
      </c>
      <c r="T1106">
        <f t="shared" si="71"/>
        <v>1020.7156732658383</v>
      </c>
    </row>
    <row r="1107" spans="1:20" x14ac:dyDescent="0.2">
      <c r="A1107">
        <v>2007</v>
      </c>
      <c r="B1107">
        <v>58</v>
      </c>
      <c r="D1107" t="s">
        <v>93</v>
      </c>
      <c r="E1107" t="s">
        <v>94</v>
      </c>
      <c r="F1107">
        <v>14</v>
      </c>
      <c r="G1107" t="s">
        <v>125</v>
      </c>
      <c r="H1107" t="s">
        <v>12</v>
      </c>
      <c r="I1107" t="s">
        <v>176</v>
      </c>
      <c r="J1107" t="s">
        <v>16</v>
      </c>
      <c r="K1107" t="s">
        <v>28</v>
      </c>
      <c r="L1107" t="s">
        <v>29</v>
      </c>
      <c r="M1107">
        <v>13</v>
      </c>
      <c r="N1107">
        <v>25</v>
      </c>
      <c r="P1107">
        <f>N1107/1.14172</f>
        <v>21.89678730336685</v>
      </c>
      <c r="Q1107">
        <v>5.7999999999999996E-3</v>
      </c>
      <c r="R1107">
        <v>3.5539999999999998</v>
      </c>
      <c r="S1107">
        <f>Q1107*(P1107^R1107)</f>
        <v>336.62001464584171</v>
      </c>
      <c r="T1107">
        <f t="shared" si="71"/>
        <v>4376.0601903959423</v>
      </c>
    </row>
    <row r="1108" spans="1:20" x14ac:dyDescent="0.2">
      <c r="A1108">
        <v>2007</v>
      </c>
      <c r="B1108">
        <v>58</v>
      </c>
      <c r="D1108" t="s">
        <v>93</v>
      </c>
      <c r="E1108" t="s">
        <v>94</v>
      </c>
      <c r="F1108">
        <v>14</v>
      </c>
      <c r="G1108" t="s">
        <v>125</v>
      </c>
      <c r="H1108" t="s">
        <v>12</v>
      </c>
      <c r="I1108" t="s">
        <v>176</v>
      </c>
      <c r="J1108" t="s">
        <v>44</v>
      </c>
      <c r="K1108" t="s">
        <v>21</v>
      </c>
      <c r="L1108" t="s">
        <v>22</v>
      </c>
      <c r="M1108">
        <v>3</v>
      </c>
      <c r="N1108">
        <v>25</v>
      </c>
      <c r="Q1108">
        <v>1.14E-2</v>
      </c>
      <c r="R1108">
        <v>3.1280000000000001</v>
      </c>
      <c r="S1108">
        <f t="shared" ref="S1108:S1119" si="73">Q1108*(N1108^R1108)</f>
        <v>268.94359042953022</v>
      </c>
      <c r="T1108">
        <f t="shared" si="71"/>
        <v>806.83077128859065</v>
      </c>
    </row>
    <row r="1109" spans="1:20" x14ac:dyDescent="0.2">
      <c r="A1109">
        <v>2007</v>
      </c>
      <c r="B1109">
        <v>58</v>
      </c>
      <c r="D1109" t="s">
        <v>93</v>
      </c>
      <c r="E1109" t="s">
        <v>94</v>
      </c>
      <c r="F1109">
        <v>14</v>
      </c>
      <c r="G1109" t="s">
        <v>125</v>
      </c>
      <c r="H1109" t="s">
        <v>12</v>
      </c>
      <c r="I1109" t="s">
        <v>176</v>
      </c>
      <c r="J1109" t="s">
        <v>13</v>
      </c>
      <c r="K1109" t="s">
        <v>14</v>
      </c>
      <c r="L1109" t="s">
        <v>15</v>
      </c>
      <c r="M1109">
        <v>3</v>
      </c>
      <c r="N1109">
        <v>15</v>
      </c>
      <c r="Q1109">
        <v>2.3599999999999999E-2</v>
      </c>
      <c r="R1109">
        <v>2.9750000000000001</v>
      </c>
      <c r="S1109">
        <f t="shared" si="73"/>
        <v>74.436080804008085</v>
      </c>
      <c r="T1109">
        <f t="shared" si="71"/>
        <v>223.30824241202424</v>
      </c>
    </row>
    <row r="1110" spans="1:20" x14ac:dyDescent="0.2">
      <c r="A1110">
        <v>2007</v>
      </c>
      <c r="B1110">
        <v>58</v>
      </c>
      <c r="D1110" t="s">
        <v>93</v>
      </c>
      <c r="E1110" t="s">
        <v>94</v>
      </c>
      <c r="F1110">
        <v>14</v>
      </c>
      <c r="G1110" t="s">
        <v>125</v>
      </c>
      <c r="H1110" t="s">
        <v>12</v>
      </c>
      <c r="I1110" t="s">
        <v>176</v>
      </c>
      <c r="J1110" t="s">
        <v>16</v>
      </c>
      <c r="K1110" t="s">
        <v>17</v>
      </c>
      <c r="L1110" t="s">
        <v>18</v>
      </c>
      <c r="M1110">
        <v>3</v>
      </c>
      <c r="N1110">
        <v>7.5</v>
      </c>
      <c r="Q1110">
        <v>2.46E-2</v>
      </c>
      <c r="R1110">
        <v>2.85</v>
      </c>
      <c r="S1110">
        <f t="shared" si="73"/>
        <v>7.671136449313793</v>
      </c>
      <c r="T1110">
        <f t="shared" si="71"/>
        <v>23.01340934794138</v>
      </c>
    </row>
    <row r="1111" spans="1:20" x14ac:dyDescent="0.2">
      <c r="A1111">
        <v>2007</v>
      </c>
      <c r="B1111">
        <v>58</v>
      </c>
      <c r="D1111" t="s">
        <v>93</v>
      </c>
      <c r="E1111" t="s">
        <v>94</v>
      </c>
      <c r="F1111">
        <v>14</v>
      </c>
      <c r="G1111" t="s">
        <v>125</v>
      </c>
      <c r="H1111" t="s">
        <v>12</v>
      </c>
      <c r="I1111" t="s">
        <v>176</v>
      </c>
      <c r="J1111" t="s">
        <v>26</v>
      </c>
      <c r="K1111" t="s">
        <v>118</v>
      </c>
      <c r="L1111" t="s">
        <v>27</v>
      </c>
      <c r="M1111">
        <v>1</v>
      </c>
      <c r="N1111">
        <v>7.5</v>
      </c>
      <c r="O1111" t="s">
        <v>46</v>
      </c>
      <c r="Q1111">
        <v>1.5900000000000001E-2</v>
      </c>
      <c r="R1111">
        <v>2.9718</v>
      </c>
      <c r="S1111">
        <f t="shared" si="73"/>
        <v>6.3372988368370082</v>
      </c>
      <c r="T1111">
        <f t="shared" si="71"/>
        <v>6.3372988368370082</v>
      </c>
    </row>
    <row r="1112" spans="1:20" x14ac:dyDescent="0.2">
      <c r="A1112">
        <v>2007</v>
      </c>
      <c r="B1112">
        <v>58</v>
      </c>
      <c r="D1112" t="s">
        <v>93</v>
      </c>
      <c r="E1112" t="s">
        <v>94</v>
      </c>
      <c r="F1112">
        <v>14</v>
      </c>
      <c r="G1112" t="s">
        <v>125</v>
      </c>
      <c r="H1112" t="s">
        <v>12</v>
      </c>
      <c r="I1112" t="s">
        <v>176</v>
      </c>
      <c r="J1112" t="s">
        <v>23</v>
      </c>
      <c r="K1112" t="s">
        <v>118</v>
      </c>
      <c r="L1112" t="s">
        <v>132</v>
      </c>
      <c r="M1112">
        <v>2</v>
      </c>
      <c r="N1112">
        <v>7.5</v>
      </c>
      <c r="Q1112">
        <v>1.26E-2</v>
      </c>
      <c r="R1112">
        <v>3.0672999999999999</v>
      </c>
      <c r="S1112">
        <f t="shared" si="73"/>
        <v>6.0875978967715536</v>
      </c>
      <c r="T1112">
        <f t="shared" si="71"/>
        <v>12.175195793543107</v>
      </c>
    </row>
    <row r="1113" spans="1:20" x14ac:dyDescent="0.2">
      <c r="A1113">
        <v>2007</v>
      </c>
      <c r="B1113">
        <v>58</v>
      </c>
      <c r="D1113" t="s">
        <v>93</v>
      </c>
      <c r="E1113" t="s">
        <v>94</v>
      </c>
      <c r="F1113">
        <v>14</v>
      </c>
      <c r="G1113" t="s">
        <v>125</v>
      </c>
      <c r="H1113" t="s">
        <v>12</v>
      </c>
      <c r="I1113" t="s">
        <v>176</v>
      </c>
      <c r="J1113" t="s">
        <v>13</v>
      </c>
      <c r="K1113" t="s">
        <v>194</v>
      </c>
      <c r="L1113" t="s">
        <v>35</v>
      </c>
      <c r="M1113">
        <v>5</v>
      </c>
      <c r="N1113">
        <v>2.5</v>
      </c>
      <c r="Q1113">
        <v>3.2399999999999998E-2</v>
      </c>
      <c r="R1113">
        <v>2.379</v>
      </c>
      <c r="S1113">
        <f t="shared" si="73"/>
        <v>0.2865789524483992</v>
      </c>
      <c r="T1113">
        <f t="shared" si="71"/>
        <v>1.4328947622419961</v>
      </c>
    </row>
    <row r="1114" spans="1:20" x14ac:dyDescent="0.2">
      <c r="A1114">
        <v>2007</v>
      </c>
      <c r="B1114">
        <v>58</v>
      </c>
      <c r="D1114" t="s">
        <v>93</v>
      </c>
      <c r="E1114" t="s">
        <v>94</v>
      </c>
      <c r="F1114">
        <v>14</v>
      </c>
      <c r="G1114" t="s">
        <v>125</v>
      </c>
      <c r="H1114" t="s">
        <v>12</v>
      </c>
      <c r="I1114" t="s">
        <v>176</v>
      </c>
      <c r="J1114" t="s">
        <v>26</v>
      </c>
      <c r="K1114" t="s">
        <v>118</v>
      </c>
      <c r="L1114" t="s">
        <v>27</v>
      </c>
      <c r="M1114">
        <v>10</v>
      </c>
      <c r="N1114">
        <v>2.5</v>
      </c>
      <c r="Q1114">
        <v>1.5900000000000001E-2</v>
      </c>
      <c r="R1114">
        <v>2.9718</v>
      </c>
      <c r="S1114">
        <f t="shared" si="73"/>
        <v>0.24210025233267859</v>
      </c>
      <c r="T1114">
        <f t="shared" si="71"/>
        <v>2.421002523326786</v>
      </c>
    </row>
    <row r="1115" spans="1:20" x14ac:dyDescent="0.2">
      <c r="A1115">
        <v>2007</v>
      </c>
      <c r="B1115">
        <v>58</v>
      </c>
      <c r="D1115" t="s">
        <v>93</v>
      </c>
      <c r="E1115" t="s">
        <v>94</v>
      </c>
      <c r="F1115">
        <v>14</v>
      </c>
      <c r="G1115" t="s">
        <v>125</v>
      </c>
      <c r="H1115" t="s">
        <v>12</v>
      </c>
      <c r="I1115" t="s">
        <v>176</v>
      </c>
      <c r="J1115" t="s">
        <v>23</v>
      </c>
      <c r="K1115" t="s">
        <v>118</v>
      </c>
      <c r="L1115" t="s">
        <v>132</v>
      </c>
      <c r="M1115">
        <v>4</v>
      </c>
      <c r="N1115">
        <v>2.5</v>
      </c>
      <c r="Q1115">
        <v>1.26E-2</v>
      </c>
      <c r="R1115">
        <v>3.0672999999999999</v>
      </c>
      <c r="S1115">
        <f t="shared" si="73"/>
        <v>0.20939771281975608</v>
      </c>
      <c r="T1115">
        <f t="shared" si="71"/>
        <v>0.83759085127902433</v>
      </c>
    </row>
    <row r="1116" spans="1:20" x14ac:dyDescent="0.2">
      <c r="A1116">
        <v>2007</v>
      </c>
      <c r="B1116">
        <v>58</v>
      </c>
      <c r="D1116" t="s">
        <v>93</v>
      </c>
      <c r="E1116" t="s">
        <v>94</v>
      </c>
      <c r="F1116">
        <v>14</v>
      </c>
      <c r="G1116" t="s">
        <v>125</v>
      </c>
      <c r="H1116" t="s">
        <v>12</v>
      </c>
      <c r="I1116" t="s">
        <v>176</v>
      </c>
      <c r="J1116" t="s">
        <v>23</v>
      </c>
      <c r="K1116" t="s">
        <v>33</v>
      </c>
      <c r="L1116" t="s">
        <v>34</v>
      </c>
      <c r="M1116">
        <v>4</v>
      </c>
      <c r="N1116">
        <v>2.5</v>
      </c>
      <c r="Q1116">
        <v>8.8999999999999999E-3</v>
      </c>
      <c r="R1116">
        <v>3</v>
      </c>
      <c r="S1116">
        <f t="shared" si="73"/>
        <v>0.13906250000000001</v>
      </c>
      <c r="T1116">
        <f t="shared" si="71"/>
        <v>0.55625000000000002</v>
      </c>
    </row>
    <row r="1117" spans="1:20" x14ac:dyDescent="0.2">
      <c r="A1117">
        <v>2007</v>
      </c>
      <c r="B1117">
        <v>59</v>
      </c>
      <c r="D1117" t="s">
        <v>99</v>
      </c>
      <c r="E1117" s="1">
        <v>0.45833333333333331</v>
      </c>
      <c r="F1117">
        <v>12</v>
      </c>
      <c r="G1117" t="s">
        <v>80</v>
      </c>
      <c r="H1117" t="s">
        <v>12</v>
      </c>
      <c r="I1117" t="s">
        <v>176</v>
      </c>
      <c r="J1117" t="s">
        <v>23</v>
      </c>
      <c r="K1117" t="s">
        <v>118</v>
      </c>
      <c r="L1117" t="s">
        <v>37</v>
      </c>
      <c r="M1117">
        <v>1</v>
      </c>
      <c r="N1117">
        <v>40</v>
      </c>
      <c r="Q1117">
        <v>1.26E-2</v>
      </c>
      <c r="R1117">
        <v>3.0672999999999999</v>
      </c>
      <c r="S1117">
        <f t="shared" si="73"/>
        <v>1033.6396409228757</v>
      </c>
      <c r="T1117">
        <f t="shared" si="71"/>
        <v>1033.6396409228757</v>
      </c>
    </row>
    <row r="1118" spans="1:20" x14ac:dyDescent="0.2">
      <c r="A1118">
        <v>2007</v>
      </c>
      <c r="B1118">
        <v>59</v>
      </c>
      <c r="D1118" t="s">
        <v>99</v>
      </c>
      <c r="E1118" s="1">
        <v>0.45833333333333331</v>
      </c>
      <c r="F1118">
        <v>12</v>
      </c>
      <c r="G1118" t="s">
        <v>80</v>
      </c>
      <c r="H1118" t="s">
        <v>12</v>
      </c>
      <c r="I1118" t="s">
        <v>176</v>
      </c>
      <c r="J1118" t="s">
        <v>23</v>
      </c>
      <c r="K1118" t="s">
        <v>91</v>
      </c>
      <c r="L1118" t="s">
        <v>92</v>
      </c>
      <c r="M1118">
        <v>1</v>
      </c>
      <c r="N1118">
        <v>25</v>
      </c>
      <c r="Q1118">
        <v>0.53300000000000003</v>
      </c>
      <c r="R1118">
        <v>2.2759999999999998</v>
      </c>
      <c r="S1118">
        <f t="shared" si="73"/>
        <v>809.91355729585462</v>
      </c>
      <c r="T1118">
        <f t="shared" si="71"/>
        <v>809.91355729585462</v>
      </c>
    </row>
    <row r="1119" spans="1:20" x14ac:dyDescent="0.2">
      <c r="A1119">
        <v>2007</v>
      </c>
      <c r="B1119">
        <v>59</v>
      </c>
      <c r="D1119" t="s">
        <v>99</v>
      </c>
      <c r="E1119" s="1">
        <v>0.45833333333333331</v>
      </c>
      <c r="F1119">
        <v>12</v>
      </c>
      <c r="G1119" t="s">
        <v>80</v>
      </c>
      <c r="H1119" t="s">
        <v>12</v>
      </c>
      <c r="I1119" t="s">
        <v>176</v>
      </c>
      <c r="J1119" t="s">
        <v>44</v>
      </c>
      <c r="K1119" t="s">
        <v>21</v>
      </c>
      <c r="L1119" t="s">
        <v>22</v>
      </c>
      <c r="M1119">
        <v>7</v>
      </c>
      <c r="N1119">
        <v>35</v>
      </c>
      <c r="Q1119">
        <v>1.14E-2</v>
      </c>
      <c r="R1119">
        <v>3.1280000000000001</v>
      </c>
      <c r="S1119">
        <f t="shared" si="73"/>
        <v>770.45928631241588</v>
      </c>
      <c r="T1119">
        <f t="shared" si="71"/>
        <v>5393.2150041869108</v>
      </c>
    </row>
    <row r="1120" spans="1:20" x14ac:dyDescent="0.2">
      <c r="A1120">
        <v>2007</v>
      </c>
      <c r="B1120">
        <v>59</v>
      </c>
      <c r="D1120" t="s">
        <v>99</v>
      </c>
      <c r="E1120" s="1">
        <v>0.45833333333333331</v>
      </c>
      <c r="F1120">
        <v>12</v>
      </c>
      <c r="G1120" t="s">
        <v>80</v>
      </c>
      <c r="H1120" t="s">
        <v>12</v>
      </c>
      <c r="I1120" t="s">
        <v>176</v>
      </c>
      <c r="J1120" t="s">
        <v>23</v>
      </c>
      <c r="K1120" t="s">
        <v>28</v>
      </c>
      <c r="L1120" t="s">
        <v>60</v>
      </c>
      <c r="M1120">
        <v>1</v>
      </c>
      <c r="N1120">
        <v>35</v>
      </c>
      <c r="O1120" t="s">
        <v>80</v>
      </c>
      <c r="P1120">
        <f>N1120/1.26087</f>
        <v>27.758611117720307</v>
      </c>
      <c r="Q1120">
        <v>3.1399999999999997E-2</v>
      </c>
      <c r="R1120">
        <v>2.9</v>
      </c>
      <c r="S1120">
        <f>Q1120*(P1120^R1120)</f>
        <v>481.70712817666475</v>
      </c>
      <c r="T1120">
        <f t="shared" si="71"/>
        <v>481.70712817666475</v>
      </c>
    </row>
    <row r="1121" spans="1:20" x14ac:dyDescent="0.2">
      <c r="A1121">
        <v>2007</v>
      </c>
      <c r="B1121">
        <v>59</v>
      </c>
      <c r="D1121" t="s">
        <v>99</v>
      </c>
      <c r="E1121" s="1">
        <v>0.45833333333333331</v>
      </c>
      <c r="F1121">
        <v>12</v>
      </c>
      <c r="G1121" t="s">
        <v>80</v>
      </c>
      <c r="H1121" t="s">
        <v>12</v>
      </c>
      <c r="I1121" t="s">
        <v>176</v>
      </c>
      <c r="J1121" t="s">
        <v>23</v>
      </c>
      <c r="K1121" t="s">
        <v>31</v>
      </c>
      <c r="L1121" t="s">
        <v>32</v>
      </c>
      <c r="M1121">
        <v>1</v>
      </c>
      <c r="N1121">
        <v>35</v>
      </c>
      <c r="Q1121">
        <v>7.9000000000000008E-3</v>
      </c>
      <c r="R1121">
        <v>3.0760000000000001</v>
      </c>
      <c r="S1121">
        <f>Q1121*(N1121^R1121)</f>
        <v>443.79294680201997</v>
      </c>
      <c r="T1121">
        <f t="shared" si="71"/>
        <v>443.79294680201997</v>
      </c>
    </row>
    <row r="1122" spans="1:20" x14ac:dyDescent="0.2">
      <c r="A1122">
        <v>2007</v>
      </c>
      <c r="B1122">
        <v>59</v>
      </c>
      <c r="D1122" t="s">
        <v>99</v>
      </c>
      <c r="E1122" s="1">
        <v>0.45833333333333331</v>
      </c>
      <c r="F1122">
        <v>12</v>
      </c>
      <c r="G1122" t="s">
        <v>80</v>
      </c>
      <c r="H1122" t="s">
        <v>12</v>
      </c>
      <c r="I1122" t="s">
        <v>176</v>
      </c>
      <c r="J1122" t="s">
        <v>13</v>
      </c>
      <c r="K1122" t="s">
        <v>14</v>
      </c>
      <c r="L1122" t="s">
        <v>15</v>
      </c>
      <c r="M1122">
        <v>1</v>
      </c>
      <c r="N1122">
        <v>25</v>
      </c>
      <c r="Q1122">
        <v>2.3599999999999999E-2</v>
      </c>
      <c r="R1122">
        <v>2.9750000000000001</v>
      </c>
      <c r="S1122">
        <f>Q1122*(N1122^R1122)</f>
        <v>340.23855775527943</v>
      </c>
      <c r="T1122">
        <f t="shared" si="71"/>
        <v>340.23855775527943</v>
      </c>
    </row>
    <row r="1123" spans="1:20" x14ac:dyDescent="0.2">
      <c r="A1123">
        <v>2007</v>
      </c>
      <c r="B1123">
        <v>59</v>
      </c>
      <c r="D1123" t="s">
        <v>99</v>
      </c>
      <c r="E1123" s="1">
        <v>0.45833333333333331</v>
      </c>
      <c r="F1123">
        <v>12</v>
      </c>
      <c r="G1123" t="s">
        <v>80</v>
      </c>
      <c r="H1123" t="s">
        <v>12</v>
      </c>
      <c r="I1123" t="s">
        <v>176</v>
      </c>
      <c r="J1123" t="s">
        <v>16</v>
      </c>
      <c r="K1123" t="s">
        <v>28</v>
      </c>
      <c r="L1123" t="s">
        <v>29</v>
      </c>
      <c r="M1123">
        <v>23</v>
      </c>
      <c r="N1123">
        <v>25</v>
      </c>
      <c r="P1123">
        <f>N1123/1.14172</f>
        <v>21.89678730336685</v>
      </c>
      <c r="Q1123">
        <v>5.7999999999999996E-3</v>
      </c>
      <c r="R1123">
        <v>3.5539999999999998</v>
      </c>
      <c r="S1123">
        <f>Q1123*(P1123^R1123)</f>
        <v>336.62001464584171</v>
      </c>
      <c r="T1123">
        <f t="shared" si="71"/>
        <v>7742.2603368543596</v>
      </c>
    </row>
    <row r="1124" spans="1:20" x14ac:dyDescent="0.2">
      <c r="A1124">
        <v>2007</v>
      </c>
      <c r="B1124">
        <v>59</v>
      </c>
      <c r="D1124" t="s">
        <v>99</v>
      </c>
      <c r="E1124" s="1">
        <v>0.45833333333333331</v>
      </c>
      <c r="F1124">
        <v>12</v>
      </c>
      <c r="G1124" t="s">
        <v>80</v>
      </c>
      <c r="H1124" t="s">
        <v>12</v>
      </c>
      <c r="I1124" t="s">
        <v>176</v>
      </c>
      <c r="J1124" t="s">
        <v>44</v>
      </c>
      <c r="K1124" t="s">
        <v>21</v>
      </c>
      <c r="L1124" t="s">
        <v>22</v>
      </c>
      <c r="M1124">
        <v>7</v>
      </c>
      <c r="N1124">
        <v>25</v>
      </c>
      <c r="Q1124">
        <v>1.14E-2</v>
      </c>
      <c r="R1124">
        <v>3.1280000000000001</v>
      </c>
      <c r="S1124">
        <f>Q1124*(N1124^R1124)</f>
        <v>268.94359042953022</v>
      </c>
      <c r="T1124">
        <f t="shared" si="71"/>
        <v>1882.6051330067116</v>
      </c>
    </row>
    <row r="1125" spans="1:20" x14ac:dyDescent="0.2">
      <c r="A1125">
        <v>2007</v>
      </c>
      <c r="B1125">
        <v>59</v>
      </c>
      <c r="D1125" t="s">
        <v>99</v>
      </c>
      <c r="E1125" s="1">
        <v>0.45833333333333331</v>
      </c>
      <c r="F1125">
        <v>12</v>
      </c>
      <c r="G1125" t="s">
        <v>80</v>
      </c>
      <c r="H1125" t="s">
        <v>12</v>
      </c>
      <c r="I1125" t="s">
        <v>176</v>
      </c>
      <c r="J1125" t="s">
        <v>44</v>
      </c>
      <c r="K1125" t="s">
        <v>21</v>
      </c>
      <c r="L1125" t="s">
        <v>45</v>
      </c>
      <c r="M1125">
        <v>2</v>
      </c>
      <c r="N1125">
        <v>25</v>
      </c>
      <c r="Q1125">
        <v>1.5299999999999999E-2</v>
      </c>
      <c r="R1125">
        <v>3.0038</v>
      </c>
      <c r="S1125">
        <f>Q1125*(N1125^R1125)</f>
        <v>242.00460433547849</v>
      </c>
      <c r="T1125">
        <f t="shared" si="71"/>
        <v>484.00920867095698</v>
      </c>
    </row>
    <row r="1126" spans="1:20" x14ac:dyDescent="0.2">
      <c r="A1126">
        <v>2007</v>
      </c>
      <c r="B1126">
        <v>59</v>
      </c>
      <c r="D1126" t="s">
        <v>99</v>
      </c>
      <c r="E1126" s="1">
        <v>0.45833333333333331</v>
      </c>
      <c r="F1126">
        <v>12</v>
      </c>
      <c r="G1126" t="s">
        <v>80</v>
      </c>
      <c r="H1126" t="s">
        <v>12</v>
      </c>
      <c r="I1126" t="s">
        <v>176</v>
      </c>
      <c r="J1126" t="s">
        <v>26</v>
      </c>
      <c r="K1126" t="s">
        <v>21</v>
      </c>
      <c r="L1126" t="s">
        <v>100</v>
      </c>
      <c r="M1126">
        <v>4</v>
      </c>
      <c r="N1126">
        <v>25</v>
      </c>
      <c r="P1126">
        <f>N1126/1.13645</f>
        <v>21.998328127062344</v>
      </c>
      <c r="Q1126">
        <v>1.35E-2</v>
      </c>
      <c r="R1126">
        <v>3.0430000000000001</v>
      </c>
      <c r="S1126">
        <f>Q1126*(P1126^R1126)</f>
        <v>164.14420378063221</v>
      </c>
      <c r="T1126">
        <f t="shared" si="71"/>
        <v>656.57681512252884</v>
      </c>
    </row>
    <row r="1127" spans="1:20" x14ac:dyDescent="0.2">
      <c r="A1127">
        <v>2007</v>
      </c>
      <c r="B1127">
        <v>59</v>
      </c>
      <c r="D1127" t="s">
        <v>99</v>
      </c>
      <c r="E1127" s="1">
        <v>0.45833333333333331</v>
      </c>
      <c r="F1127">
        <v>12</v>
      </c>
      <c r="G1127" t="s">
        <v>80</v>
      </c>
      <c r="H1127" t="s">
        <v>12</v>
      </c>
      <c r="I1127" t="s">
        <v>176</v>
      </c>
      <c r="J1127" t="s">
        <v>20</v>
      </c>
      <c r="K1127" t="s">
        <v>68</v>
      </c>
      <c r="L1127" t="s">
        <v>90</v>
      </c>
      <c r="M1127">
        <v>1</v>
      </c>
      <c r="N1127">
        <v>25</v>
      </c>
      <c r="P1127">
        <f>N1127*0.835</f>
        <v>20.875</v>
      </c>
      <c r="Q1127">
        <v>1.7999999999999999E-2</v>
      </c>
      <c r="R1127">
        <v>2.99</v>
      </c>
      <c r="S1127">
        <f>Q1127*(P1127^R1127)</f>
        <v>158.83846913197661</v>
      </c>
      <c r="T1127">
        <f t="shared" si="71"/>
        <v>158.83846913197661</v>
      </c>
    </row>
    <row r="1128" spans="1:20" x14ac:dyDescent="0.2">
      <c r="A1128">
        <v>2007</v>
      </c>
      <c r="B1128">
        <v>59</v>
      </c>
      <c r="D1128" t="s">
        <v>99</v>
      </c>
      <c r="E1128" s="1">
        <v>0.45833333333333331</v>
      </c>
      <c r="F1128">
        <v>12</v>
      </c>
      <c r="G1128" t="s">
        <v>80</v>
      </c>
      <c r="H1128" t="s">
        <v>12</v>
      </c>
      <c r="I1128" t="s">
        <v>176</v>
      </c>
      <c r="J1128" t="s">
        <v>16</v>
      </c>
      <c r="K1128" t="s">
        <v>17</v>
      </c>
      <c r="L1128" t="s">
        <v>18</v>
      </c>
      <c r="M1128">
        <v>2</v>
      </c>
      <c r="N1128">
        <v>15</v>
      </c>
      <c r="Q1128">
        <v>2.2700000000000001E-2</v>
      </c>
      <c r="R1128">
        <v>3.12</v>
      </c>
      <c r="S1128">
        <f t="shared" ref="S1128:S1138" si="74">Q1128*(N1128^R1128)</f>
        <v>106.03044532761471</v>
      </c>
      <c r="T1128">
        <f t="shared" si="71"/>
        <v>212.06089065522943</v>
      </c>
    </row>
    <row r="1129" spans="1:20" x14ac:dyDescent="0.2">
      <c r="A1129">
        <v>2007</v>
      </c>
      <c r="B1129">
        <v>59</v>
      </c>
      <c r="D1129" t="s">
        <v>99</v>
      </c>
      <c r="E1129" s="1">
        <v>0.45833333333333331</v>
      </c>
      <c r="F1129">
        <v>12</v>
      </c>
      <c r="G1129" t="s">
        <v>80</v>
      </c>
      <c r="H1129" t="s">
        <v>12</v>
      </c>
      <c r="I1129" t="s">
        <v>176</v>
      </c>
      <c r="J1129" t="s">
        <v>16</v>
      </c>
      <c r="K1129" t="s">
        <v>17</v>
      </c>
      <c r="L1129" t="s">
        <v>18</v>
      </c>
      <c r="M1129">
        <v>13</v>
      </c>
      <c r="N1129">
        <v>7.5</v>
      </c>
      <c r="Q1129">
        <v>2.46E-2</v>
      </c>
      <c r="R1129">
        <v>2.85</v>
      </c>
      <c r="S1129">
        <f t="shared" si="74"/>
        <v>7.671136449313793</v>
      </c>
      <c r="T1129">
        <f t="shared" si="71"/>
        <v>99.724773841079312</v>
      </c>
    </row>
    <row r="1130" spans="1:20" x14ac:dyDescent="0.2">
      <c r="A1130">
        <v>2007</v>
      </c>
      <c r="B1130">
        <v>59</v>
      </c>
      <c r="D1130" t="s">
        <v>99</v>
      </c>
      <c r="E1130" s="1">
        <v>0.45833333333333331</v>
      </c>
      <c r="F1130">
        <v>12</v>
      </c>
      <c r="G1130" t="s">
        <v>80</v>
      </c>
      <c r="H1130" t="s">
        <v>12</v>
      </c>
      <c r="I1130" t="s">
        <v>176</v>
      </c>
      <c r="J1130" t="s">
        <v>26</v>
      </c>
      <c r="K1130" t="s">
        <v>118</v>
      </c>
      <c r="L1130" t="s">
        <v>27</v>
      </c>
      <c r="M1130">
        <v>1</v>
      </c>
      <c r="N1130">
        <v>7.5</v>
      </c>
      <c r="Q1130">
        <v>1.5900000000000001E-2</v>
      </c>
      <c r="R1130">
        <v>2.9718</v>
      </c>
      <c r="S1130">
        <f t="shared" si="74"/>
        <v>6.3372988368370082</v>
      </c>
      <c r="T1130">
        <f t="shared" si="71"/>
        <v>6.3372988368370082</v>
      </c>
    </row>
    <row r="1131" spans="1:20" x14ac:dyDescent="0.2">
      <c r="A1131">
        <v>2007</v>
      </c>
      <c r="B1131">
        <v>59</v>
      </c>
      <c r="D1131" t="s">
        <v>99</v>
      </c>
      <c r="E1131" s="1">
        <v>0.45833333333333331</v>
      </c>
      <c r="F1131">
        <v>12</v>
      </c>
      <c r="G1131" t="s">
        <v>80</v>
      </c>
      <c r="H1131" t="s">
        <v>12</v>
      </c>
      <c r="I1131" t="s">
        <v>176</v>
      </c>
      <c r="J1131" t="s">
        <v>13</v>
      </c>
      <c r="K1131" t="s">
        <v>17</v>
      </c>
      <c r="L1131" t="s">
        <v>19</v>
      </c>
      <c r="M1131">
        <v>1</v>
      </c>
      <c r="N1131">
        <v>2.5</v>
      </c>
      <c r="Q1131">
        <v>1.9300000000000001E-2</v>
      </c>
      <c r="R1131">
        <v>2.96</v>
      </c>
      <c r="S1131">
        <f t="shared" si="74"/>
        <v>0.29070984172599634</v>
      </c>
      <c r="T1131">
        <f t="shared" si="71"/>
        <v>0.29070984172599634</v>
      </c>
    </row>
    <row r="1132" spans="1:20" x14ac:dyDescent="0.2">
      <c r="A1132">
        <v>2007</v>
      </c>
      <c r="B1132">
        <v>59</v>
      </c>
      <c r="D1132" t="s">
        <v>99</v>
      </c>
      <c r="E1132" s="1">
        <v>0.45833333333333331</v>
      </c>
      <c r="F1132">
        <v>12</v>
      </c>
      <c r="G1132" t="s">
        <v>80</v>
      </c>
      <c r="H1132" t="s">
        <v>12</v>
      </c>
      <c r="I1132" t="s">
        <v>176</v>
      </c>
      <c r="J1132" t="s">
        <v>26</v>
      </c>
      <c r="K1132" t="s">
        <v>118</v>
      </c>
      <c r="L1132" t="s">
        <v>27</v>
      </c>
      <c r="M1132">
        <v>10</v>
      </c>
      <c r="N1132">
        <v>2.5</v>
      </c>
      <c r="Q1132">
        <v>1.5900000000000001E-2</v>
      </c>
      <c r="R1132">
        <v>2.9718</v>
      </c>
      <c r="S1132">
        <f t="shared" si="74"/>
        <v>0.24210025233267859</v>
      </c>
      <c r="T1132">
        <f t="shared" si="71"/>
        <v>2.421002523326786</v>
      </c>
    </row>
    <row r="1133" spans="1:20" x14ac:dyDescent="0.2">
      <c r="A1133">
        <v>2007</v>
      </c>
      <c r="B1133">
        <v>59</v>
      </c>
      <c r="D1133" t="s">
        <v>99</v>
      </c>
      <c r="E1133" s="1">
        <v>0.45833333333333331</v>
      </c>
      <c r="F1133">
        <v>12</v>
      </c>
      <c r="G1133" t="s">
        <v>80</v>
      </c>
      <c r="H1133" t="s">
        <v>12</v>
      </c>
      <c r="I1133" t="s">
        <v>176</v>
      </c>
      <c r="J1133" t="s">
        <v>23</v>
      </c>
      <c r="K1133" t="s">
        <v>72</v>
      </c>
      <c r="L1133" t="s">
        <v>73</v>
      </c>
      <c r="M1133">
        <v>1</v>
      </c>
      <c r="N1133">
        <v>2.5</v>
      </c>
      <c r="Q1133">
        <v>8.0000000000000002E-3</v>
      </c>
      <c r="R1133">
        <v>3.137</v>
      </c>
      <c r="S1133">
        <f t="shared" si="74"/>
        <v>0.14171890699888887</v>
      </c>
      <c r="T1133">
        <f t="shared" si="71"/>
        <v>0.14171890699888887</v>
      </c>
    </row>
    <row r="1134" spans="1:20" x14ac:dyDescent="0.2">
      <c r="A1134">
        <v>2007</v>
      </c>
      <c r="B1134">
        <v>59</v>
      </c>
      <c r="D1134" t="s">
        <v>99</v>
      </c>
      <c r="E1134" s="1">
        <v>0.45833333333333331</v>
      </c>
      <c r="F1134">
        <v>12</v>
      </c>
      <c r="G1134" t="s">
        <v>80</v>
      </c>
      <c r="H1134" t="s">
        <v>12</v>
      </c>
      <c r="I1134" t="s">
        <v>176</v>
      </c>
      <c r="J1134" t="s">
        <v>23</v>
      </c>
      <c r="K1134" t="s">
        <v>33</v>
      </c>
      <c r="L1134" t="s">
        <v>34</v>
      </c>
      <c r="M1134">
        <v>14</v>
      </c>
      <c r="N1134">
        <v>2.5</v>
      </c>
      <c r="Q1134">
        <v>8.8999999999999999E-3</v>
      </c>
      <c r="R1134">
        <v>3</v>
      </c>
      <c r="S1134">
        <f t="shared" si="74"/>
        <v>0.13906250000000001</v>
      </c>
      <c r="T1134">
        <f t="shared" si="71"/>
        <v>1.9468750000000001</v>
      </c>
    </row>
    <row r="1135" spans="1:20" x14ac:dyDescent="0.2">
      <c r="A1135">
        <v>2007</v>
      </c>
      <c r="B1135">
        <v>60</v>
      </c>
      <c r="D1135" t="s">
        <v>99</v>
      </c>
      <c r="E1135" s="1">
        <v>0.45833333333333331</v>
      </c>
      <c r="F1135">
        <v>14</v>
      </c>
      <c r="G1135" t="s">
        <v>125</v>
      </c>
      <c r="H1135" t="s">
        <v>101</v>
      </c>
      <c r="I1135" t="s">
        <v>179</v>
      </c>
      <c r="J1135" t="s">
        <v>23</v>
      </c>
      <c r="K1135" t="s">
        <v>28</v>
      </c>
      <c r="L1135" t="s">
        <v>56</v>
      </c>
      <c r="M1135">
        <v>1</v>
      </c>
      <c r="N1135">
        <v>40</v>
      </c>
      <c r="Q1135">
        <v>2.1700000000000001E-2</v>
      </c>
      <c r="R1135">
        <v>3</v>
      </c>
      <c r="S1135">
        <f t="shared" si="74"/>
        <v>1388.8</v>
      </c>
      <c r="T1135">
        <f t="shared" si="71"/>
        <v>1388.8</v>
      </c>
    </row>
    <row r="1136" spans="1:20" x14ac:dyDescent="0.2">
      <c r="A1136">
        <v>2007</v>
      </c>
      <c r="B1136">
        <v>60</v>
      </c>
      <c r="D1136" t="s">
        <v>99</v>
      </c>
      <c r="E1136" s="1">
        <v>0.45833333333333331</v>
      </c>
      <c r="F1136">
        <v>14</v>
      </c>
      <c r="G1136" t="s">
        <v>125</v>
      </c>
      <c r="H1136" t="s">
        <v>101</v>
      </c>
      <c r="I1136" t="s">
        <v>179</v>
      </c>
      <c r="J1136" t="s">
        <v>44</v>
      </c>
      <c r="K1136" t="s">
        <v>21</v>
      </c>
      <c r="L1136" t="s">
        <v>22</v>
      </c>
      <c r="M1136">
        <v>4</v>
      </c>
      <c r="N1136">
        <v>35</v>
      </c>
      <c r="Q1136">
        <v>1.14E-2</v>
      </c>
      <c r="R1136">
        <v>3.1280000000000001</v>
      </c>
      <c r="S1136">
        <f t="shared" si="74"/>
        <v>770.45928631241588</v>
      </c>
      <c r="T1136">
        <f t="shared" si="71"/>
        <v>3081.8371452496635</v>
      </c>
    </row>
    <row r="1137" spans="1:21" x14ac:dyDescent="0.2">
      <c r="A1137">
        <v>2007</v>
      </c>
      <c r="B1137">
        <v>60</v>
      </c>
      <c r="D1137" t="s">
        <v>99</v>
      </c>
      <c r="E1137" s="1">
        <v>0.45833333333333331</v>
      </c>
      <c r="F1137">
        <v>14</v>
      </c>
      <c r="G1137" t="s">
        <v>125</v>
      </c>
      <c r="H1137" t="s">
        <v>101</v>
      </c>
      <c r="I1137" t="s">
        <v>179</v>
      </c>
      <c r="J1137" t="s">
        <v>23</v>
      </c>
      <c r="K1137" t="s">
        <v>31</v>
      </c>
      <c r="L1137" t="s">
        <v>32</v>
      </c>
      <c r="M1137">
        <v>2</v>
      </c>
      <c r="N1137">
        <v>35</v>
      </c>
      <c r="Q1137">
        <v>7.9000000000000008E-3</v>
      </c>
      <c r="R1137">
        <v>3.0760000000000001</v>
      </c>
      <c r="S1137">
        <f t="shared" si="74"/>
        <v>443.79294680201997</v>
      </c>
      <c r="T1137">
        <f t="shared" si="71"/>
        <v>887.58589360403994</v>
      </c>
    </row>
    <row r="1138" spans="1:21" x14ac:dyDescent="0.2">
      <c r="A1138">
        <v>2007</v>
      </c>
      <c r="B1138">
        <v>60</v>
      </c>
      <c r="D1138" t="s">
        <v>99</v>
      </c>
      <c r="E1138" s="1">
        <v>0.45833333333333331</v>
      </c>
      <c r="F1138">
        <v>14</v>
      </c>
      <c r="G1138" t="s">
        <v>125</v>
      </c>
      <c r="H1138" t="s">
        <v>101</v>
      </c>
      <c r="I1138" t="s">
        <v>179</v>
      </c>
      <c r="J1138" t="s">
        <v>23</v>
      </c>
      <c r="K1138" t="s">
        <v>24</v>
      </c>
      <c r="L1138" t="s">
        <v>25</v>
      </c>
      <c r="M1138">
        <v>1</v>
      </c>
      <c r="N1138">
        <v>25</v>
      </c>
      <c r="Q1138">
        <v>4.2799999999999998E-2</v>
      </c>
      <c r="R1138">
        <v>2.8580000000000001</v>
      </c>
      <c r="S1138">
        <f t="shared" si="74"/>
        <v>423.40532317837847</v>
      </c>
      <c r="T1138">
        <f t="shared" si="71"/>
        <v>423.40532317837847</v>
      </c>
    </row>
    <row r="1139" spans="1:21" x14ac:dyDescent="0.2">
      <c r="A1139">
        <v>2007</v>
      </c>
      <c r="B1139">
        <v>60</v>
      </c>
      <c r="D1139" t="s">
        <v>99</v>
      </c>
      <c r="E1139" s="1">
        <v>0.45833333333333331</v>
      </c>
      <c r="F1139">
        <v>14</v>
      </c>
      <c r="G1139" t="s">
        <v>125</v>
      </c>
      <c r="H1139" t="s">
        <v>101</v>
      </c>
      <c r="I1139" t="s">
        <v>179</v>
      </c>
      <c r="J1139" t="s">
        <v>16</v>
      </c>
      <c r="K1139" t="s">
        <v>28</v>
      </c>
      <c r="L1139" t="s">
        <v>29</v>
      </c>
      <c r="M1139">
        <v>19</v>
      </c>
      <c r="N1139">
        <v>25</v>
      </c>
      <c r="P1139">
        <f>N1139/1.14172</f>
        <v>21.89678730336685</v>
      </c>
      <c r="Q1139">
        <v>5.7999999999999996E-3</v>
      </c>
      <c r="R1139">
        <v>3.5539999999999998</v>
      </c>
      <c r="S1139">
        <f>Q1139*(P1139^R1139)</f>
        <v>336.62001464584171</v>
      </c>
      <c r="T1139">
        <f t="shared" si="71"/>
        <v>6395.7802782709923</v>
      </c>
    </row>
    <row r="1140" spans="1:21" x14ac:dyDescent="0.2">
      <c r="A1140">
        <v>2007</v>
      </c>
      <c r="B1140">
        <v>60</v>
      </c>
      <c r="D1140" t="s">
        <v>99</v>
      </c>
      <c r="E1140" s="1">
        <v>0.45833333333333331</v>
      </c>
      <c r="F1140">
        <v>14</v>
      </c>
      <c r="G1140" t="s">
        <v>125</v>
      </c>
      <c r="H1140" t="s">
        <v>101</v>
      </c>
      <c r="I1140" t="s">
        <v>179</v>
      </c>
      <c r="J1140" t="s">
        <v>44</v>
      </c>
      <c r="K1140" t="s">
        <v>21</v>
      </c>
      <c r="L1140" t="s">
        <v>22</v>
      </c>
      <c r="M1140">
        <v>9</v>
      </c>
      <c r="N1140">
        <v>25</v>
      </c>
      <c r="Q1140">
        <v>1.14E-2</v>
      </c>
      <c r="R1140">
        <v>3.1280000000000001</v>
      </c>
      <c r="S1140">
        <f>Q1140*(N1140^R1140)</f>
        <v>268.94359042953022</v>
      </c>
      <c r="T1140">
        <f t="shared" si="71"/>
        <v>2420.4923138657718</v>
      </c>
    </row>
    <row r="1141" spans="1:21" x14ac:dyDescent="0.2">
      <c r="A1141">
        <v>2007</v>
      </c>
      <c r="B1141">
        <v>60</v>
      </c>
      <c r="D1141" t="s">
        <v>99</v>
      </c>
      <c r="E1141" s="1">
        <v>0.45833333333333331</v>
      </c>
      <c r="F1141">
        <v>14</v>
      </c>
      <c r="G1141" t="s">
        <v>125</v>
      </c>
      <c r="H1141" t="s">
        <v>101</v>
      </c>
      <c r="I1141" t="s">
        <v>179</v>
      </c>
      <c r="J1141" t="s">
        <v>26</v>
      </c>
      <c r="K1141" t="s">
        <v>21</v>
      </c>
      <c r="L1141" t="s">
        <v>100</v>
      </c>
      <c r="M1141">
        <v>23</v>
      </c>
      <c r="N1141">
        <v>25</v>
      </c>
      <c r="P1141">
        <f>N1141/1.13645</f>
        <v>21.998328127062344</v>
      </c>
      <c r="Q1141">
        <v>1.35E-2</v>
      </c>
      <c r="R1141">
        <v>3.0430000000000001</v>
      </c>
      <c r="S1141">
        <f>Q1141*(P1141^R1141)</f>
        <v>164.14420378063221</v>
      </c>
      <c r="T1141">
        <f t="shared" si="71"/>
        <v>3775.3166869545407</v>
      </c>
    </row>
    <row r="1142" spans="1:21" x14ac:dyDescent="0.2">
      <c r="A1142">
        <v>2007</v>
      </c>
      <c r="B1142">
        <v>60</v>
      </c>
      <c r="D1142" t="s">
        <v>99</v>
      </c>
      <c r="E1142" s="1">
        <v>0.45833333333333331</v>
      </c>
      <c r="F1142">
        <v>14</v>
      </c>
      <c r="G1142" t="s">
        <v>125</v>
      </c>
      <c r="H1142" t="s">
        <v>101</v>
      </c>
      <c r="I1142" t="s">
        <v>179</v>
      </c>
      <c r="J1142" t="s">
        <v>23</v>
      </c>
      <c r="K1142" t="s">
        <v>31</v>
      </c>
      <c r="L1142" t="s">
        <v>32</v>
      </c>
      <c r="M1142">
        <v>1</v>
      </c>
      <c r="N1142">
        <v>25</v>
      </c>
      <c r="Q1142">
        <v>7.9000000000000008E-3</v>
      </c>
      <c r="R1142">
        <v>3.0760000000000001</v>
      </c>
      <c r="S1142">
        <f t="shared" ref="S1142:S1150" si="75">Q1142*(N1142^R1142)</f>
        <v>157.64875958225977</v>
      </c>
      <c r="T1142">
        <f t="shared" si="71"/>
        <v>157.64875958225977</v>
      </c>
    </row>
    <row r="1143" spans="1:21" x14ac:dyDescent="0.2">
      <c r="A1143">
        <v>2007</v>
      </c>
      <c r="B1143">
        <v>60</v>
      </c>
      <c r="D1143" t="s">
        <v>99</v>
      </c>
      <c r="E1143" s="1">
        <v>0.45833333333333331</v>
      </c>
      <c r="F1143">
        <v>14</v>
      </c>
      <c r="G1143" t="s">
        <v>125</v>
      </c>
      <c r="H1143" t="s">
        <v>101</v>
      </c>
      <c r="I1143" t="s">
        <v>179</v>
      </c>
      <c r="J1143" t="s">
        <v>16</v>
      </c>
      <c r="K1143" t="s">
        <v>17</v>
      </c>
      <c r="L1143" t="s">
        <v>18</v>
      </c>
      <c r="M1143">
        <v>2</v>
      </c>
      <c r="N1143">
        <v>15</v>
      </c>
      <c r="Q1143">
        <v>2.2700000000000001E-2</v>
      </c>
      <c r="R1143">
        <v>3.12</v>
      </c>
      <c r="S1143">
        <f t="shared" si="75"/>
        <v>106.03044532761471</v>
      </c>
      <c r="T1143">
        <f t="shared" si="71"/>
        <v>212.06089065522943</v>
      </c>
    </row>
    <row r="1144" spans="1:21" x14ac:dyDescent="0.2">
      <c r="A1144">
        <v>2007</v>
      </c>
      <c r="B1144">
        <v>60</v>
      </c>
      <c r="D1144" t="s">
        <v>99</v>
      </c>
      <c r="E1144" s="1">
        <v>0.45833333333333331</v>
      </c>
      <c r="F1144">
        <v>14</v>
      </c>
      <c r="G1144" t="s">
        <v>125</v>
      </c>
      <c r="H1144" t="s">
        <v>101</v>
      </c>
      <c r="I1144" t="s">
        <v>179</v>
      </c>
      <c r="J1144" t="s">
        <v>44</v>
      </c>
      <c r="K1144" t="s">
        <v>74</v>
      </c>
      <c r="L1144" t="s">
        <v>84</v>
      </c>
      <c r="M1144">
        <v>2</v>
      </c>
      <c r="N1144">
        <v>35</v>
      </c>
      <c r="O1144" t="s">
        <v>85</v>
      </c>
      <c r="Q1144">
        <v>1.0999999999999999E-2</v>
      </c>
      <c r="R1144">
        <v>2.5739999999999998</v>
      </c>
      <c r="S1144">
        <f t="shared" si="75"/>
        <v>103.71076346276588</v>
      </c>
      <c r="T1144">
        <f t="shared" si="71"/>
        <v>207.42152692553177</v>
      </c>
      <c r="U1144" t="s">
        <v>210</v>
      </c>
    </row>
    <row r="1145" spans="1:21" x14ac:dyDescent="0.2">
      <c r="A1145">
        <v>2007</v>
      </c>
      <c r="B1145">
        <v>60</v>
      </c>
      <c r="D1145" t="s">
        <v>99</v>
      </c>
      <c r="E1145" s="1">
        <v>0.45833333333333331</v>
      </c>
      <c r="F1145">
        <v>14</v>
      </c>
      <c r="G1145" t="s">
        <v>125</v>
      </c>
      <c r="H1145" t="s">
        <v>101</v>
      </c>
      <c r="I1145" t="s">
        <v>179</v>
      </c>
      <c r="J1145" t="s">
        <v>13</v>
      </c>
      <c r="K1145" t="s">
        <v>14</v>
      </c>
      <c r="L1145" t="s">
        <v>15</v>
      </c>
      <c r="M1145">
        <v>1</v>
      </c>
      <c r="N1145">
        <v>15</v>
      </c>
      <c r="Q1145">
        <v>2.3599999999999999E-2</v>
      </c>
      <c r="R1145">
        <v>2.9750000000000001</v>
      </c>
      <c r="S1145">
        <f t="shared" si="75"/>
        <v>74.436080804008085</v>
      </c>
      <c r="T1145">
        <f t="shared" si="71"/>
        <v>74.436080804008085</v>
      </c>
    </row>
    <row r="1146" spans="1:21" x14ac:dyDescent="0.2">
      <c r="A1146">
        <v>2007</v>
      </c>
      <c r="B1146">
        <v>60</v>
      </c>
      <c r="D1146" t="s">
        <v>99</v>
      </c>
      <c r="E1146" s="1">
        <v>0.45833333333333331</v>
      </c>
      <c r="F1146">
        <v>14</v>
      </c>
      <c r="G1146" t="s">
        <v>125</v>
      </c>
      <c r="H1146" t="s">
        <v>101</v>
      </c>
      <c r="I1146" t="s">
        <v>179</v>
      </c>
      <c r="J1146" t="s">
        <v>16</v>
      </c>
      <c r="K1146" t="s">
        <v>17</v>
      </c>
      <c r="L1146" t="s">
        <v>18</v>
      </c>
      <c r="M1146">
        <v>11</v>
      </c>
      <c r="N1146">
        <v>7.5</v>
      </c>
      <c r="Q1146">
        <v>2.46E-2</v>
      </c>
      <c r="R1146">
        <v>2.85</v>
      </c>
      <c r="S1146">
        <f t="shared" si="75"/>
        <v>7.671136449313793</v>
      </c>
      <c r="T1146">
        <f t="shared" si="71"/>
        <v>84.382500942451728</v>
      </c>
    </row>
    <row r="1147" spans="1:21" x14ac:dyDescent="0.2">
      <c r="A1147">
        <v>2007</v>
      </c>
      <c r="B1147">
        <v>60</v>
      </c>
      <c r="D1147" t="s">
        <v>99</v>
      </c>
      <c r="E1147" s="1">
        <v>0.45833333333333331</v>
      </c>
      <c r="F1147">
        <v>14</v>
      </c>
      <c r="G1147" t="s">
        <v>125</v>
      </c>
      <c r="H1147" t="s">
        <v>101</v>
      </c>
      <c r="I1147" t="s">
        <v>179</v>
      </c>
      <c r="J1147" t="s">
        <v>26</v>
      </c>
      <c r="K1147" t="s">
        <v>118</v>
      </c>
      <c r="L1147" t="s">
        <v>27</v>
      </c>
      <c r="M1147">
        <v>2</v>
      </c>
      <c r="N1147">
        <v>7.5</v>
      </c>
      <c r="Q1147">
        <v>1.5900000000000001E-2</v>
      </c>
      <c r="R1147">
        <v>2.9718</v>
      </c>
      <c r="S1147">
        <f t="shared" si="75"/>
        <v>6.3372988368370082</v>
      </c>
      <c r="T1147">
        <f t="shared" si="71"/>
        <v>12.674597673674016</v>
      </c>
    </row>
    <row r="1148" spans="1:21" x14ac:dyDescent="0.2">
      <c r="A1148">
        <v>2007</v>
      </c>
      <c r="B1148">
        <v>60</v>
      </c>
      <c r="D1148" t="s">
        <v>99</v>
      </c>
      <c r="E1148" s="1">
        <v>0.45833333333333331</v>
      </c>
      <c r="F1148">
        <v>14</v>
      </c>
      <c r="G1148" t="s">
        <v>125</v>
      </c>
      <c r="H1148" t="s">
        <v>101</v>
      </c>
      <c r="I1148" t="s">
        <v>179</v>
      </c>
      <c r="J1148" t="s">
        <v>13</v>
      </c>
      <c r="K1148" t="s">
        <v>17</v>
      </c>
      <c r="L1148" t="s">
        <v>19</v>
      </c>
      <c r="M1148">
        <v>1</v>
      </c>
      <c r="N1148">
        <v>2.5</v>
      </c>
      <c r="Q1148">
        <v>1.9300000000000001E-2</v>
      </c>
      <c r="R1148">
        <v>2.96</v>
      </c>
      <c r="S1148">
        <f t="shared" si="75"/>
        <v>0.29070984172599634</v>
      </c>
      <c r="T1148">
        <f t="shared" si="71"/>
        <v>0.29070984172599634</v>
      </c>
    </row>
    <row r="1149" spans="1:21" x14ac:dyDescent="0.2">
      <c r="A1149">
        <v>2007</v>
      </c>
      <c r="B1149">
        <v>60</v>
      </c>
      <c r="D1149" t="s">
        <v>99</v>
      </c>
      <c r="E1149" s="1">
        <v>0.45833333333333331</v>
      </c>
      <c r="F1149">
        <v>14</v>
      </c>
      <c r="G1149" t="s">
        <v>125</v>
      </c>
      <c r="H1149" t="s">
        <v>101</v>
      </c>
      <c r="I1149" t="s">
        <v>179</v>
      </c>
      <c r="J1149" t="s">
        <v>26</v>
      </c>
      <c r="K1149" t="s">
        <v>118</v>
      </c>
      <c r="L1149" t="s">
        <v>27</v>
      </c>
      <c r="M1149">
        <v>9</v>
      </c>
      <c r="N1149">
        <v>2.5</v>
      </c>
      <c r="Q1149">
        <v>1.5900000000000001E-2</v>
      </c>
      <c r="R1149">
        <v>2.9718</v>
      </c>
      <c r="S1149">
        <f t="shared" si="75"/>
        <v>0.24210025233267859</v>
      </c>
      <c r="T1149">
        <f t="shared" si="71"/>
        <v>2.1789022709941075</v>
      </c>
    </row>
    <row r="1150" spans="1:21" x14ac:dyDescent="0.2">
      <c r="A1150">
        <v>2007</v>
      </c>
      <c r="B1150">
        <v>60</v>
      </c>
      <c r="D1150" t="s">
        <v>99</v>
      </c>
      <c r="E1150" s="1">
        <v>0.45833333333333331</v>
      </c>
      <c r="F1150">
        <v>14</v>
      </c>
      <c r="G1150" t="s">
        <v>125</v>
      </c>
      <c r="H1150" t="s">
        <v>101</v>
      </c>
      <c r="I1150" t="s">
        <v>179</v>
      </c>
      <c r="J1150" t="s">
        <v>23</v>
      </c>
      <c r="K1150" t="s">
        <v>33</v>
      </c>
      <c r="L1150" t="s">
        <v>34</v>
      </c>
      <c r="M1150">
        <v>28</v>
      </c>
      <c r="N1150">
        <v>2.5</v>
      </c>
      <c r="Q1150">
        <v>8.8999999999999999E-3</v>
      </c>
      <c r="R1150">
        <v>3</v>
      </c>
      <c r="S1150">
        <f t="shared" si="75"/>
        <v>0.13906250000000001</v>
      </c>
      <c r="T1150">
        <f t="shared" si="71"/>
        <v>3.8937500000000003</v>
      </c>
    </row>
    <row r="1151" spans="1:21" x14ac:dyDescent="0.2">
      <c r="A1151">
        <v>2007</v>
      </c>
      <c r="B1151">
        <v>61</v>
      </c>
      <c r="D1151" t="s">
        <v>99</v>
      </c>
      <c r="E1151" s="1">
        <v>0.45833333333333331</v>
      </c>
      <c r="F1151">
        <v>13</v>
      </c>
      <c r="G1151" t="s">
        <v>125</v>
      </c>
      <c r="H1151" t="s">
        <v>36</v>
      </c>
      <c r="I1151" t="s">
        <v>179</v>
      </c>
      <c r="J1151" t="s">
        <v>23</v>
      </c>
      <c r="K1151" t="s">
        <v>28</v>
      </c>
      <c r="L1151" t="s">
        <v>60</v>
      </c>
      <c r="M1151">
        <v>2</v>
      </c>
      <c r="N1151">
        <v>40</v>
      </c>
      <c r="P1151">
        <f>N1151/1.26087</f>
        <v>31.72412699168035</v>
      </c>
      <c r="Q1151">
        <v>3.1399999999999997E-2</v>
      </c>
      <c r="R1151">
        <v>2.9</v>
      </c>
      <c r="S1151">
        <f>Q1151*(P1151^R1151)</f>
        <v>709.5119576564025</v>
      </c>
      <c r="T1151">
        <f t="shared" si="71"/>
        <v>1419.023915312805</v>
      </c>
    </row>
    <row r="1152" spans="1:21" x14ac:dyDescent="0.2">
      <c r="A1152">
        <v>2007</v>
      </c>
      <c r="B1152">
        <v>61</v>
      </c>
      <c r="D1152" t="s">
        <v>99</v>
      </c>
      <c r="E1152" s="1">
        <v>0.45833333333333331</v>
      </c>
      <c r="F1152">
        <v>13</v>
      </c>
      <c r="G1152" t="s">
        <v>125</v>
      </c>
      <c r="H1152" t="s">
        <v>36</v>
      </c>
      <c r="I1152" t="s">
        <v>179</v>
      </c>
      <c r="J1152" t="s">
        <v>23</v>
      </c>
      <c r="K1152" t="s">
        <v>31</v>
      </c>
      <c r="L1152" t="s">
        <v>32</v>
      </c>
      <c r="M1152">
        <v>3</v>
      </c>
      <c r="N1152">
        <v>35</v>
      </c>
      <c r="Q1152">
        <v>7.9000000000000008E-3</v>
      </c>
      <c r="R1152">
        <v>3.0760000000000001</v>
      </c>
      <c r="S1152">
        <f>Q1152*(N1152^R1152)</f>
        <v>443.79294680201997</v>
      </c>
      <c r="T1152">
        <f t="shared" si="71"/>
        <v>1331.3788404060599</v>
      </c>
    </row>
    <row r="1153" spans="1:21" x14ac:dyDescent="0.2">
      <c r="A1153">
        <v>2007</v>
      </c>
      <c r="B1153">
        <v>61</v>
      </c>
      <c r="D1153" t="s">
        <v>99</v>
      </c>
      <c r="E1153" s="1">
        <v>0.45833333333333331</v>
      </c>
      <c r="F1153">
        <v>13</v>
      </c>
      <c r="G1153" t="s">
        <v>125</v>
      </c>
      <c r="H1153" t="s">
        <v>36</v>
      </c>
      <c r="I1153" t="s">
        <v>179</v>
      </c>
      <c r="J1153" t="s">
        <v>26</v>
      </c>
      <c r="K1153" t="s">
        <v>31</v>
      </c>
      <c r="L1153" t="s">
        <v>54</v>
      </c>
      <c r="M1153">
        <v>1</v>
      </c>
      <c r="N1153">
        <v>25</v>
      </c>
      <c r="P1153">
        <f>N1153*0.812715</f>
        <v>20.317875000000001</v>
      </c>
      <c r="Q1153">
        <v>0.111</v>
      </c>
      <c r="R1153">
        <v>2.72</v>
      </c>
      <c r="S1153">
        <f>Q1153*(P1153^R1153)</f>
        <v>400.63779005068659</v>
      </c>
      <c r="T1153">
        <f t="shared" si="71"/>
        <v>400.63779005068659</v>
      </c>
    </row>
    <row r="1154" spans="1:21" x14ac:dyDescent="0.2">
      <c r="A1154">
        <v>2007</v>
      </c>
      <c r="B1154">
        <v>61</v>
      </c>
      <c r="D1154" t="s">
        <v>99</v>
      </c>
      <c r="E1154" s="1">
        <v>0.45833333333333331</v>
      </c>
      <c r="F1154">
        <v>13</v>
      </c>
      <c r="G1154" t="s">
        <v>125</v>
      </c>
      <c r="H1154" t="s">
        <v>36</v>
      </c>
      <c r="I1154" t="s">
        <v>179</v>
      </c>
      <c r="J1154" t="s">
        <v>16</v>
      </c>
      <c r="K1154" t="s">
        <v>28</v>
      </c>
      <c r="L1154" t="s">
        <v>29</v>
      </c>
      <c r="M1154">
        <v>12</v>
      </c>
      <c r="N1154">
        <v>25</v>
      </c>
      <c r="P1154">
        <f>N1154/1.14172</f>
        <v>21.89678730336685</v>
      </c>
      <c r="Q1154">
        <v>5.7999999999999996E-3</v>
      </c>
      <c r="R1154">
        <v>3.5539999999999998</v>
      </c>
      <c r="S1154">
        <f>Q1154*(P1154^R1154)</f>
        <v>336.62001464584171</v>
      </c>
      <c r="T1154">
        <f t="shared" ref="T1154:T1217" si="76">M1154*S1154</f>
        <v>4039.4401757501005</v>
      </c>
    </row>
    <row r="1155" spans="1:21" x14ac:dyDescent="0.2">
      <c r="A1155">
        <v>2007</v>
      </c>
      <c r="B1155">
        <v>61</v>
      </c>
      <c r="D1155" t="s">
        <v>99</v>
      </c>
      <c r="E1155" s="1">
        <v>0.45833333333333331</v>
      </c>
      <c r="F1155">
        <v>13</v>
      </c>
      <c r="G1155" t="s">
        <v>125</v>
      </c>
      <c r="H1155" t="s">
        <v>36</v>
      </c>
      <c r="I1155" t="s">
        <v>179</v>
      </c>
      <c r="J1155" t="s">
        <v>23</v>
      </c>
      <c r="K1155" t="s">
        <v>49</v>
      </c>
      <c r="L1155" t="s">
        <v>50</v>
      </c>
      <c r="M1155">
        <v>1</v>
      </c>
      <c r="N1155">
        <v>25</v>
      </c>
      <c r="Q1155">
        <v>5.6099999999999997E-2</v>
      </c>
      <c r="R1155">
        <v>2.653</v>
      </c>
      <c r="S1155">
        <f t="shared" ref="S1155:S1161" si="77">Q1155*(N1155^R1155)</f>
        <v>286.87830370223014</v>
      </c>
      <c r="T1155">
        <f t="shared" si="76"/>
        <v>286.87830370223014</v>
      </c>
    </row>
    <row r="1156" spans="1:21" x14ac:dyDescent="0.2">
      <c r="A1156">
        <v>2007</v>
      </c>
      <c r="B1156">
        <v>61</v>
      </c>
      <c r="D1156" t="s">
        <v>99</v>
      </c>
      <c r="E1156" s="1">
        <v>0.45833333333333331</v>
      </c>
      <c r="F1156">
        <v>13</v>
      </c>
      <c r="G1156" t="s">
        <v>125</v>
      </c>
      <c r="H1156" t="s">
        <v>36</v>
      </c>
      <c r="I1156" t="s">
        <v>179</v>
      </c>
      <c r="J1156" t="s">
        <v>44</v>
      </c>
      <c r="K1156" t="s">
        <v>21</v>
      </c>
      <c r="L1156" t="s">
        <v>22</v>
      </c>
      <c r="M1156">
        <v>2</v>
      </c>
      <c r="N1156">
        <v>25</v>
      </c>
      <c r="Q1156">
        <v>1.14E-2</v>
      </c>
      <c r="R1156">
        <v>3.1280000000000001</v>
      </c>
      <c r="S1156">
        <f t="shared" si="77"/>
        <v>268.94359042953022</v>
      </c>
      <c r="T1156">
        <f t="shared" si="76"/>
        <v>537.88718085906044</v>
      </c>
    </row>
    <row r="1157" spans="1:21" x14ac:dyDescent="0.2">
      <c r="A1157">
        <v>2007</v>
      </c>
      <c r="B1157">
        <v>61</v>
      </c>
      <c r="D1157" t="s">
        <v>99</v>
      </c>
      <c r="E1157" s="1">
        <v>0.45833333333333331</v>
      </c>
      <c r="F1157">
        <v>13</v>
      </c>
      <c r="G1157" t="s">
        <v>125</v>
      </c>
      <c r="H1157" t="s">
        <v>36</v>
      </c>
      <c r="I1157" t="s">
        <v>179</v>
      </c>
      <c r="J1157" t="s">
        <v>44</v>
      </c>
      <c r="K1157" t="s">
        <v>21</v>
      </c>
      <c r="L1157" t="s">
        <v>45</v>
      </c>
      <c r="M1157">
        <v>1</v>
      </c>
      <c r="N1157">
        <v>25</v>
      </c>
      <c r="Q1157">
        <v>1.5299999999999999E-2</v>
      </c>
      <c r="R1157">
        <v>3.0038</v>
      </c>
      <c r="S1157">
        <f t="shared" si="77"/>
        <v>242.00460433547849</v>
      </c>
      <c r="T1157">
        <f t="shared" si="76"/>
        <v>242.00460433547849</v>
      </c>
    </row>
    <row r="1158" spans="1:21" x14ac:dyDescent="0.2">
      <c r="A1158">
        <v>2007</v>
      </c>
      <c r="B1158">
        <v>61</v>
      </c>
      <c r="D1158" t="s">
        <v>99</v>
      </c>
      <c r="E1158" s="1">
        <v>0.45833333333333331</v>
      </c>
      <c r="F1158">
        <v>13</v>
      </c>
      <c r="G1158" t="s">
        <v>125</v>
      </c>
      <c r="H1158" t="s">
        <v>36</v>
      </c>
      <c r="I1158" t="s">
        <v>179</v>
      </c>
      <c r="J1158" t="s">
        <v>16</v>
      </c>
      <c r="K1158" t="s">
        <v>17</v>
      </c>
      <c r="L1158" t="s">
        <v>18</v>
      </c>
      <c r="M1158">
        <v>7</v>
      </c>
      <c r="N1158">
        <v>15</v>
      </c>
      <c r="Q1158">
        <v>2.2700000000000001E-2</v>
      </c>
      <c r="R1158">
        <v>3.12</v>
      </c>
      <c r="S1158">
        <f t="shared" si="77"/>
        <v>106.03044532761471</v>
      </c>
      <c r="T1158">
        <f t="shared" si="76"/>
        <v>742.21311729330296</v>
      </c>
    </row>
    <row r="1159" spans="1:21" x14ac:dyDescent="0.2">
      <c r="A1159">
        <v>2007</v>
      </c>
      <c r="B1159">
        <v>61</v>
      </c>
      <c r="D1159" t="s">
        <v>99</v>
      </c>
      <c r="E1159" s="1">
        <v>0.45833333333333331</v>
      </c>
      <c r="F1159">
        <v>13</v>
      </c>
      <c r="G1159" t="s">
        <v>125</v>
      </c>
      <c r="H1159" t="s">
        <v>36</v>
      </c>
      <c r="I1159" t="s">
        <v>179</v>
      </c>
      <c r="J1159" t="s">
        <v>23</v>
      </c>
      <c r="K1159" t="s">
        <v>102</v>
      </c>
      <c r="L1159" t="s">
        <v>103</v>
      </c>
      <c r="M1159">
        <v>1</v>
      </c>
      <c r="N1159">
        <v>35</v>
      </c>
      <c r="Q1159">
        <v>2E-3</v>
      </c>
      <c r="R1159">
        <v>3</v>
      </c>
      <c r="S1159">
        <f t="shared" si="77"/>
        <v>85.75</v>
      </c>
      <c r="T1159">
        <f t="shared" si="76"/>
        <v>85.75</v>
      </c>
    </row>
    <row r="1160" spans="1:21" x14ac:dyDescent="0.2">
      <c r="A1160">
        <v>2007</v>
      </c>
      <c r="B1160">
        <v>61</v>
      </c>
      <c r="D1160" t="s">
        <v>99</v>
      </c>
      <c r="E1160" s="1">
        <v>0.45833333333333331</v>
      </c>
      <c r="F1160">
        <v>13</v>
      </c>
      <c r="G1160" t="s">
        <v>125</v>
      </c>
      <c r="H1160" t="s">
        <v>36</v>
      </c>
      <c r="I1160" t="s">
        <v>179</v>
      </c>
      <c r="J1160" t="s">
        <v>44</v>
      </c>
      <c r="K1160" t="s">
        <v>21</v>
      </c>
      <c r="L1160" t="s">
        <v>22</v>
      </c>
      <c r="M1160">
        <v>5</v>
      </c>
      <c r="N1160">
        <v>15</v>
      </c>
      <c r="Q1160">
        <v>1.14E-2</v>
      </c>
      <c r="R1160">
        <v>3.1280000000000001</v>
      </c>
      <c r="S1160">
        <f t="shared" si="77"/>
        <v>54.414959423729201</v>
      </c>
      <c r="T1160">
        <f t="shared" si="76"/>
        <v>272.07479711864602</v>
      </c>
    </row>
    <row r="1161" spans="1:21" x14ac:dyDescent="0.2">
      <c r="A1161">
        <v>2007</v>
      </c>
      <c r="B1161">
        <v>61</v>
      </c>
      <c r="D1161" t="s">
        <v>99</v>
      </c>
      <c r="E1161" s="1">
        <v>0.45833333333333331</v>
      </c>
      <c r="F1161">
        <v>13</v>
      </c>
      <c r="G1161" t="s">
        <v>125</v>
      </c>
      <c r="H1161" t="s">
        <v>36</v>
      </c>
      <c r="I1161" t="s">
        <v>179</v>
      </c>
      <c r="J1161" t="s">
        <v>44</v>
      </c>
      <c r="K1161" t="s">
        <v>74</v>
      </c>
      <c r="L1161" t="s">
        <v>84</v>
      </c>
      <c r="M1161">
        <v>1</v>
      </c>
      <c r="N1161">
        <v>25</v>
      </c>
      <c r="O1161" t="s">
        <v>85</v>
      </c>
      <c r="Q1161">
        <v>1.0999999999999999E-2</v>
      </c>
      <c r="R1161">
        <v>2.5739999999999998</v>
      </c>
      <c r="S1161">
        <f t="shared" si="77"/>
        <v>43.620462647231093</v>
      </c>
      <c r="T1161">
        <f t="shared" si="76"/>
        <v>43.620462647231093</v>
      </c>
      <c r="U1161" t="s">
        <v>210</v>
      </c>
    </row>
    <row r="1162" spans="1:21" x14ac:dyDescent="0.2">
      <c r="A1162">
        <v>2007</v>
      </c>
      <c r="B1162">
        <v>61</v>
      </c>
      <c r="D1162" t="s">
        <v>99</v>
      </c>
      <c r="E1162" s="1">
        <v>0.45833333333333331</v>
      </c>
      <c r="F1162">
        <v>13</v>
      </c>
      <c r="G1162" t="s">
        <v>125</v>
      </c>
      <c r="H1162" t="s">
        <v>36</v>
      </c>
      <c r="I1162" t="s">
        <v>179</v>
      </c>
      <c r="J1162" t="s">
        <v>26</v>
      </c>
      <c r="K1162" t="s">
        <v>21</v>
      </c>
      <c r="L1162" t="s">
        <v>100</v>
      </c>
      <c r="M1162">
        <v>4</v>
      </c>
      <c r="N1162">
        <v>15</v>
      </c>
      <c r="P1162">
        <f>N1162/1.13645</f>
        <v>13.198996876237407</v>
      </c>
      <c r="Q1162">
        <v>1.35E-2</v>
      </c>
      <c r="R1162">
        <v>3.0430000000000001</v>
      </c>
      <c r="S1162">
        <f>Q1162*(P1162^R1162)</f>
        <v>34.684848873003531</v>
      </c>
      <c r="T1162">
        <f t="shared" si="76"/>
        <v>138.73939549201413</v>
      </c>
    </row>
    <row r="1163" spans="1:21" x14ac:dyDescent="0.2">
      <c r="A1163">
        <v>2007</v>
      </c>
      <c r="B1163">
        <v>61</v>
      </c>
      <c r="D1163" t="s">
        <v>99</v>
      </c>
      <c r="E1163" s="1">
        <v>0.45833333333333331</v>
      </c>
      <c r="F1163">
        <v>13</v>
      </c>
      <c r="G1163" t="s">
        <v>125</v>
      </c>
      <c r="H1163" t="s">
        <v>36</v>
      </c>
      <c r="I1163" t="s">
        <v>179</v>
      </c>
      <c r="J1163" t="s">
        <v>26</v>
      </c>
      <c r="K1163" t="s">
        <v>17</v>
      </c>
      <c r="L1163" t="s">
        <v>121</v>
      </c>
      <c r="M1163">
        <v>7</v>
      </c>
      <c r="N1163">
        <v>7.5</v>
      </c>
      <c r="Q1163">
        <v>2.0199999999999999E-2</v>
      </c>
      <c r="R1163">
        <v>2.9594999999999998</v>
      </c>
      <c r="S1163">
        <f t="shared" ref="S1163:S1168" si="78">Q1163*(N1163^R1163)</f>
        <v>7.8540774295436098</v>
      </c>
      <c r="T1163">
        <f t="shared" si="76"/>
        <v>54.97854200680527</v>
      </c>
    </row>
    <row r="1164" spans="1:21" x14ac:dyDescent="0.2">
      <c r="A1164">
        <v>2007</v>
      </c>
      <c r="B1164">
        <v>61</v>
      </c>
      <c r="D1164" t="s">
        <v>99</v>
      </c>
      <c r="E1164" s="1">
        <v>0.45833333333333331</v>
      </c>
      <c r="F1164">
        <v>13</v>
      </c>
      <c r="G1164" t="s">
        <v>125</v>
      </c>
      <c r="H1164" t="s">
        <v>36</v>
      </c>
      <c r="I1164" t="s">
        <v>179</v>
      </c>
      <c r="J1164" t="s">
        <v>16</v>
      </c>
      <c r="K1164" t="s">
        <v>17</v>
      </c>
      <c r="L1164" t="s">
        <v>18</v>
      </c>
      <c r="M1164">
        <v>12</v>
      </c>
      <c r="N1164">
        <v>7.5</v>
      </c>
      <c r="Q1164">
        <v>2.46E-2</v>
      </c>
      <c r="R1164">
        <v>2.85</v>
      </c>
      <c r="S1164">
        <f t="shared" si="78"/>
        <v>7.671136449313793</v>
      </c>
      <c r="T1164">
        <f t="shared" si="76"/>
        <v>92.05363739176552</v>
      </c>
    </row>
    <row r="1165" spans="1:21" x14ac:dyDescent="0.2">
      <c r="A1165">
        <v>2007</v>
      </c>
      <c r="B1165">
        <v>61</v>
      </c>
      <c r="D1165" t="s">
        <v>99</v>
      </c>
      <c r="E1165" s="1">
        <v>0.45833333333333331</v>
      </c>
      <c r="F1165">
        <v>13</v>
      </c>
      <c r="G1165" t="s">
        <v>125</v>
      </c>
      <c r="H1165" t="s">
        <v>36</v>
      </c>
      <c r="I1165" t="s">
        <v>179</v>
      </c>
      <c r="J1165" t="s">
        <v>13</v>
      </c>
      <c r="K1165" t="s">
        <v>51</v>
      </c>
      <c r="L1165" t="s">
        <v>57</v>
      </c>
      <c r="M1165">
        <v>2</v>
      </c>
      <c r="N1165">
        <v>2.5</v>
      </c>
      <c r="O1165" t="s">
        <v>53</v>
      </c>
      <c r="Q1165">
        <v>1.6199999999999999E-2</v>
      </c>
      <c r="R1165">
        <v>3.0251999999999999</v>
      </c>
      <c r="S1165">
        <f t="shared" si="78"/>
        <v>0.25903779153143841</v>
      </c>
      <c r="T1165">
        <f t="shared" si="76"/>
        <v>0.51807558306287682</v>
      </c>
    </row>
    <row r="1166" spans="1:21" x14ac:dyDescent="0.2">
      <c r="A1166">
        <v>2007</v>
      </c>
      <c r="B1166">
        <v>61</v>
      </c>
      <c r="D1166" t="s">
        <v>99</v>
      </c>
      <c r="E1166" s="1">
        <v>0.45833333333333331</v>
      </c>
      <c r="F1166">
        <v>13</v>
      </c>
      <c r="G1166" t="s">
        <v>125</v>
      </c>
      <c r="H1166" t="s">
        <v>36</v>
      </c>
      <c r="I1166" t="s">
        <v>179</v>
      </c>
      <c r="J1166" t="s">
        <v>26</v>
      </c>
      <c r="K1166" t="s">
        <v>118</v>
      </c>
      <c r="L1166" t="s">
        <v>27</v>
      </c>
      <c r="M1166">
        <v>14</v>
      </c>
      <c r="N1166">
        <v>2.5</v>
      </c>
      <c r="Q1166">
        <v>1.5900000000000001E-2</v>
      </c>
      <c r="R1166">
        <v>2.9718</v>
      </c>
      <c r="S1166">
        <f t="shared" si="78"/>
        <v>0.24210025233267859</v>
      </c>
      <c r="T1166">
        <f t="shared" si="76"/>
        <v>3.3894035326575005</v>
      </c>
    </row>
    <row r="1167" spans="1:21" x14ac:dyDescent="0.2">
      <c r="A1167">
        <v>2007</v>
      </c>
      <c r="B1167">
        <v>61</v>
      </c>
      <c r="D1167" t="s">
        <v>99</v>
      </c>
      <c r="E1167" s="1">
        <v>0.45833333333333331</v>
      </c>
      <c r="F1167">
        <v>13</v>
      </c>
      <c r="G1167" t="s">
        <v>125</v>
      </c>
      <c r="H1167" t="s">
        <v>36</v>
      </c>
      <c r="I1167" t="s">
        <v>179</v>
      </c>
      <c r="J1167" t="s">
        <v>23</v>
      </c>
      <c r="K1167" t="s">
        <v>33</v>
      </c>
      <c r="L1167" t="s">
        <v>34</v>
      </c>
      <c r="M1167">
        <v>12</v>
      </c>
      <c r="N1167">
        <v>2.5</v>
      </c>
      <c r="Q1167">
        <v>8.8999999999999999E-3</v>
      </c>
      <c r="R1167">
        <v>3</v>
      </c>
      <c r="S1167">
        <f t="shared" si="78"/>
        <v>0.13906250000000001</v>
      </c>
      <c r="T1167">
        <f t="shared" si="76"/>
        <v>1.6687500000000002</v>
      </c>
    </row>
    <row r="1168" spans="1:21" x14ac:dyDescent="0.2">
      <c r="A1168">
        <v>2007</v>
      </c>
      <c r="B1168">
        <v>62</v>
      </c>
      <c r="D1168" t="s">
        <v>99</v>
      </c>
      <c r="E1168" s="1">
        <v>0.45833333333333331</v>
      </c>
      <c r="F1168">
        <v>15</v>
      </c>
      <c r="G1168" t="s">
        <v>80</v>
      </c>
      <c r="H1168" t="s">
        <v>12</v>
      </c>
      <c r="I1168" t="s">
        <v>176</v>
      </c>
      <c r="J1168" t="s">
        <v>20</v>
      </c>
      <c r="K1168" t="s">
        <v>78</v>
      </c>
      <c r="L1168" t="s">
        <v>79</v>
      </c>
      <c r="M1168">
        <v>1</v>
      </c>
      <c r="N1168">
        <v>90</v>
      </c>
      <c r="Q1168">
        <v>7.0000000000000001E-3</v>
      </c>
      <c r="R1168" s="39">
        <v>2.972</v>
      </c>
      <c r="S1168">
        <f t="shared" si="78"/>
        <v>4498.9045387723099</v>
      </c>
      <c r="T1168">
        <f t="shared" si="76"/>
        <v>4498.9045387723099</v>
      </c>
    </row>
    <row r="1169" spans="1:21" x14ac:dyDescent="0.2">
      <c r="A1169">
        <v>2007</v>
      </c>
      <c r="B1169">
        <v>62</v>
      </c>
      <c r="D1169" t="s">
        <v>99</v>
      </c>
      <c r="E1169" s="1">
        <v>0.45833333333333331</v>
      </c>
      <c r="F1169">
        <v>15</v>
      </c>
      <c r="G1169" t="s">
        <v>80</v>
      </c>
      <c r="H1169" t="s">
        <v>12</v>
      </c>
      <c r="I1169" t="s">
        <v>176</v>
      </c>
      <c r="J1169" t="s">
        <v>20</v>
      </c>
      <c r="K1169" t="s">
        <v>68</v>
      </c>
      <c r="L1169" t="s">
        <v>90</v>
      </c>
      <c r="M1169">
        <v>1</v>
      </c>
      <c r="N1169">
        <v>35</v>
      </c>
      <c r="P1169">
        <f>N1169*0.835</f>
        <v>29.224999999999998</v>
      </c>
      <c r="Q1169">
        <v>1.7999999999999999E-2</v>
      </c>
      <c r="R1169">
        <v>2.99</v>
      </c>
      <c r="S1169">
        <f>Q1169*(P1169^R1169)</f>
        <v>434.38870022796868</v>
      </c>
      <c r="T1169">
        <f t="shared" si="76"/>
        <v>434.38870022796868</v>
      </c>
    </row>
    <row r="1170" spans="1:21" x14ac:dyDescent="0.2">
      <c r="A1170">
        <v>2007</v>
      </c>
      <c r="B1170">
        <v>62</v>
      </c>
      <c r="D1170" t="s">
        <v>99</v>
      </c>
      <c r="E1170" s="1">
        <v>0.45833333333333331</v>
      </c>
      <c r="F1170">
        <v>15</v>
      </c>
      <c r="G1170" t="s">
        <v>80</v>
      </c>
      <c r="H1170" t="s">
        <v>12</v>
      </c>
      <c r="I1170" t="s">
        <v>176</v>
      </c>
      <c r="J1170" t="s">
        <v>26</v>
      </c>
      <c r="K1170" t="s">
        <v>31</v>
      </c>
      <c r="L1170" t="s">
        <v>54</v>
      </c>
      <c r="M1170">
        <v>1</v>
      </c>
      <c r="N1170">
        <v>25</v>
      </c>
      <c r="P1170">
        <f>N1170*0.812715</f>
        <v>20.317875000000001</v>
      </c>
      <c r="Q1170">
        <v>0.111</v>
      </c>
      <c r="R1170">
        <v>2.72</v>
      </c>
      <c r="S1170">
        <f>Q1170*(P1170^R1170)</f>
        <v>400.63779005068659</v>
      </c>
      <c r="T1170">
        <f t="shared" si="76"/>
        <v>400.63779005068659</v>
      </c>
    </row>
    <row r="1171" spans="1:21" x14ac:dyDescent="0.2">
      <c r="A1171">
        <v>2007</v>
      </c>
      <c r="B1171">
        <v>62</v>
      </c>
      <c r="D1171" t="s">
        <v>99</v>
      </c>
      <c r="E1171" s="1">
        <v>0.45833333333333331</v>
      </c>
      <c r="F1171">
        <v>15</v>
      </c>
      <c r="G1171" t="s">
        <v>80</v>
      </c>
      <c r="H1171" t="s">
        <v>12</v>
      </c>
      <c r="I1171" t="s">
        <v>176</v>
      </c>
      <c r="J1171" t="s">
        <v>16</v>
      </c>
      <c r="K1171" t="s">
        <v>28</v>
      </c>
      <c r="L1171" t="s">
        <v>29</v>
      </c>
      <c r="M1171">
        <v>17</v>
      </c>
      <c r="N1171">
        <v>25</v>
      </c>
      <c r="O1171" t="s">
        <v>80</v>
      </c>
      <c r="P1171">
        <f>N1171/1.14172</f>
        <v>21.89678730336685</v>
      </c>
      <c r="Q1171">
        <v>5.7999999999999996E-3</v>
      </c>
      <c r="R1171">
        <v>3.5539999999999998</v>
      </c>
      <c r="S1171">
        <f>Q1171*(P1171^R1171)</f>
        <v>336.62001464584171</v>
      </c>
      <c r="T1171">
        <f t="shared" si="76"/>
        <v>5722.5402489793087</v>
      </c>
    </row>
    <row r="1172" spans="1:21" x14ac:dyDescent="0.2">
      <c r="A1172">
        <v>2007</v>
      </c>
      <c r="B1172">
        <v>62</v>
      </c>
      <c r="D1172" t="s">
        <v>99</v>
      </c>
      <c r="E1172" s="1">
        <v>0.45833333333333331</v>
      </c>
      <c r="F1172">
        <v>15</v>
      </c>
      <c r="G1172" t="s">
        <v>80</v>
      </c>
      <c r="H1172" t="s">
        <v>12</v>
      </c>
      <c r="I1172" t="s">
        <v>176</v>
      </c>
      <c r="J1172" t="s">
        <v>26</v>
      </c>
      <c r="K1172" t="s">
        <v>21</v>
      </c>
      <c r="L1172" t="s">
        <v>100</v>
      </c>
      <c r="M1172">
        <v>7</v>
      </c>
      <c r="N1172">
        <v>25</v>
      </c>
      <c r="P1172">
        <f>N1172/1.13645</f>
        <v>21.998328127062344</v>
      </c>
      <c r="Q1172">
        <v>1.35E-2</v>
      </c>
      <c r="R1172">
        <v>3.0430000000000001</v>
      </c>
      <c r="S1172">
        <f>Q1172*(P1172^R1172)</f>
        <v>164.14420378063221</v>
      </c>
      <c r="T1172">
        <f t="shared" si="76"/>
        <v>1149.0094264644254</v>
      </c>
    </row>
    <row r="1173" spans="1:21" x14ac:dyDescent="0.2">
      <c r="A1173">
        <v>2007</v>
      </c>
      <c r="B1173">
        <v>62</v>
      </c>
      <c r="D1173" t="s">
        <v>99</v>
      </c>
      <c r="E1173" s="1">
        <v>0.45833333333333331</v>
      </c>
      <c r="F1173">
        <v>15</v>
      </c>
      <c r="G1173" t="s">
        <v>80</v>
      </c>
      <c r="H1173" t="s">
        <v>12</v>
      </c>
      <c r="I1173" t="s">
        <v>176</v>
      </c>
      <c r="J1173" t="s">
        <v>23</v>
      </c>
      <c r="K1173" t="s">
        <v>40</v>
      </c>
      <c r="L1173" t="s">
        <v>41</v>
      </c>
      <c r="M1173">
        <v>2</v>
      </c>
      <c r="N1173">
        <v>15</v>
      </c>
      <c r="Q1173">
        <v>2.2200000000000001E-2</v>
      </c>
      <c r="R1173">
        <v>3.14</v>
      </c>
      <c r="S1173">
        <f t="shared" ref="S1173:S1181" si="79">Q1173*(N1173^R1173)</f>
        <v>109.46607034280856</v>
      </c>
      <c r="T1173">
        <f t="shared" si="76"/>
        <v>218.93214068561713</v>
      </c>
    </row>
    <row r="1174" spans="1:21" x14ac:dyDescent="0.2">
      <c r="A1174">
        <v>2007</v>
      </c>
      <c r="B1174">
        <v>62</v>
      </c>
      <c r="D1174" t="s">
        <v>99</v>
      </c>
      <c r="E1174" s="1">
        <v>0.45833333333333331</v>
      </c>
      <c r="F1174">
        <v>15</v>
      </c>
      <c r="G1174" t="s">
        <v>80</v>
      </c>
      <c r="H1174" t="s">
        <v>12</v>
      </c>
      <c r="I1174" t="s">
        <v>176</v>
      </c>
      <c r="J1174" t="s">
        <v>16</v>
      </c>
      <c r="K1174" t="s">
        <v>17</v>
      </c>
      <c r="L1174" t="s">
        <v>18</v>
      </c>
      <c r="M1174">
        <v>3</v>
      </c>
      <c r="N1174">
        <v>15</v>
      </c>
      <c r="Q1174">
        <v>2.2700000000000001E-2</v>
      </c>
      <c r="R1174">
        <v>3.12</v>
      </c>
      <c r="S1174">
        <f t="shared" si="79"/>
        <v>106.03044532761471</v>
      </c>
      <c r="T1174">
        <f t="shared" si="76"/>
        <v>318.09133598284416</v>
      </c>
    </row>
    <row r="1175" spans="1:21" x14ac:dyDescent="0.2">
      <c r="A1175">
        <v>2007</v>
      </c>
      <c r="B1175">
        <v>62</v>
      </c>
      <c r="D1175" t="s">
        <v>99</v>
      </c>
      <c r="E1175" s="1">
        <v>0.45833333333333331</v>
      </c>
      <c r="F1175">
        <v>15</v>
      </c>
      <c r="G1175" t="s">
        <v>80</v>
      </c>
      <c r="H1175" t="s">
        <v>12</v>
      </c>
      <c r="I1175" t="s">
        <v>176</v>
      </c>
      <c r="J1175" t="s">
        <v>16</v>
      </c>
      <c r="K1175" t="s">
        <v>17</v>
      </c>
      <c r="L1175" t="s">
        <v>18</v>
      </c>
      <c r="M1175">
        <v>5</v>
      </c>
      <c r="N1175">
        <v>7.5</v>
      </c>
      <c r="Q1175">
        <v>2.46E-2</v>
      </c>
      <c r="R1175">
        <v>2.85</v>
      </c>
      <c r="S1175">
        <f t="shared" si="79"/>
        <v>7.671136449313793</v>
      </c>
      <c r="T1175">
        <f t="shared" si="76"/>
        <v>38.355682246568968</v>
      </c>
    </row>
    <row r="1176" spans="1:21" x14ac:dyDescent="0.2">
      <c r="A1176">
        <v>2007</v>
      </c>
      <c r="B1176">
        <v>62</v>
      </c>
      <c r="D1176" t="s">
        <v>99</v>
      </c>
      <c r="E1176" s="1">
        <v>0.45833333333333331</v>
      </c>
      <c r="F1176">
        <v>15</v>
      </c>
      <c r="G1176" t="s">
        <v>80</v>
      </c>
      <c r="H1176" t="s">
        <v>12</v>
      </c>
      <c r="I1176" t="s">
        <v>176</v>
      </c>
      <c r="J1176" t="s">
        <v>26</v>
      </c>
      <c r="K1176" t="s">
        <v>118</v>
      </c>
      <c r="L1176" t="s">
        <v>27</v>
      </c>
      <c r="M1176">
        <v>4</v>
      </c>
      <c r="N1176">
        <v>7.5</v>
      </c>
      <c r="Q1176">
        <v>1.5900000000000001E-2</v>
      </c>
      <c r="R1176">
        <v>2.9718</v>
      </c>
      <c r="S1176">
        <f t="shared" si="79"/>
        <v>6.3372988368370082</v>
      </c>
      <c r="T1176">
        <f t="shared" si="76"/>
        <v>25.349195347348033</v>
      </c>
    </row>
    <row r="1177" spans="1:21" x14ac:dyDescent="0.2">
      <c r="A1177">
        <v>2007</v>
      </c>
      <c r="B1177">
        <v>62</v>
      </c>
      <c r="D1177" t="s">
        <v>99</v>
      </c>
      <c r="E1177" s="1">
        <v>0.45833333333333331</v>
      </c>
      <c r="F1177">
        <v>15</v>
      </c>
      <c r="G1177" t="s">
        <v>80</v>
      </c>
      <c r="H1177" t="s">
        <v>12</v>
      </c>
      <c r="I1177" t="s">
        <v>176</v>
      </c>
      <c r="J1177" t="s">
        <v>16</v>
      </c>
      <c r="K1177" t="s">
        <v>72</v>
      </c>
      <c r="L1177" t="s">
        <v>157</v>
      </c>
      <c r="M1177">
        <v>3</v>
      </c>
      <c r="N1177">
        <v>2.5</v>
      </c>
      <c r="Q1177">
        <v>2.1299999999999999E-2</v>
      </c>
      <c r="R1177">
        <v>2.8235000000000001</v>
      </c>
      <c r="S1177">
        <f t="shared" si="79"/>
        <v>0.28311522044385118</v>
      </c>
      <c r="T1177">
        <f t="shared" si="76"/>
        <v>0.84934566133155354</v>
      </c>
      <c r="U1177" t="s">
        <v>209</v>
      </c>
    </row>
    <row r="1178" spans="1:21" x14ac:dyDescent="0.2">
      <c r="A1178">
        <v>2007</v>
      </c>
      <c r="B1178">
        <v>62</v>
      </c>
      <c r="D1178" t="s">
        <v>99</v>
      </c>
      <c r="E1178" s="1">
        <v>0.45833333333333331</v>
      </c>
      <c r="F1178">
        <v>15</v>
      </c>
      <c r="G1178" t="s">
        <v>80</v>
      </c>
      <c r="H1178" t="s">
        <v>12</v>
      </c>
      <c r="I1178" t="s">
        <v>176</v>
      </c>
      <c r="J1178" t="s">
        <v>26</v>
      </c>
      <c r="K1178" t="s">
        <v>118</v>
      </c>
      <c r="L1178" t="s">
        <v>27</v>
      </c>
      <c r="M1178">
        <v>12</v>
      </c>
      <c r="N1178">
        <v>2.5</v>
      </c>
      <c r="Q1178">
        <v>1.5900000000000001E-2</v>
      </c>
      <c r="R1178">
        <v>2.9718</v>
      </c>
      <c r="S1178">
        <f t="shared" si="79"/>
        <v>0.24210025233267859</v>
      </c>
      <c r="T1178">
        <f t="shared" si="76"/>
        <v>2.905203027992143</v>
      </c>
    </row>
    <row r="1179" spans="1:21" x14ac:dyDescent="0.2">
      <c r="A1179">
        <v>2007</v>
      </c>
      <c r="B1179">
        <v>62</v>
      </c>
      <c r="D1179" t="s">
        <v>99</v>
      </c>
      <c r="E1179" s="1">
        <v>0.45833333333333331</v>
      </c>
      <c r="F1179">
        <v>15</v>
      </c>
      <c r="G1179" t="s">
        <v>80</v>
      </c>
      <c r="H1179" t="s">
        <v>12</v>
      </c>
      <c r="I1179" t="s">
        <v>176</v>
      </c>
      <c r="J1179" t="s">
        <v>23</v>
      </c>
      <c r="K1179" t="s">
        <v>72</v>
      </c>
      <c r="L1179" t="s">
        <v>73</v>
      </c>
      <c r="M1179">
        <v>1</v>
      </c>
      <c r="N1179">
        <v>2.5</v>
      </c>
      <c r="Q1179">
        <v>8.0000000000000002E-3</v>
      </c>
      <c r="R1179">
        <v>3.137</v>
      </c>
      <c r="S1179">
        <f t="shared" si="79"/>
        <v>0.14171890699888887</v>
      </c>
      <c r="T1179">
        <f t="shared" si="76"/>
        <v>0.14171890699888887</v>
      </c>
    </row>
    <row r="1180" spans="1:21" x14ac:dyDescent="0.2">
      <c r="A1180">
        <v>2007</v>
      </c>
      <c r="B1180">
        <v>63</v>
      </c>
      <c r="D1180" t="s">
        <v>99</v>
      </c>
      <c r="E1180" s="1">
        <v>0.45833333333333331</v>
      </c>
      <c r="F1180">
        <v>18</v>
      </c>
      <c r="G1180" t="s">
        <v>80</v>
      </c>
      <c r="H1180" t="s">
        <v>12</v>
      </c>
      <c r="I1180" t="s">
        <v>176</v>
      </c>
      <c r="J1180" t="s">
        <v>44</v>
      </c>
      <c r="K1180" t="s">
        <v>21</v>
      </c>
      <c r="L1180" t="s">
        <v>22</v>
      </c>
      <c r="M1180">
        <v>3</v>
      </c>
      <c r="N1180">
        <v>35</v>
      </c>
      <c r="Q1180">
        <v>1.14E-2</v>
      </c>
      <c r="R1180">
        <v>3.1280000000000001</v>
      </c>
      <c r="S1180">
        <f t="shared" si="79"/>
        <v>770.45928631241588</v>
      </c>
      <c r="T1180">
        <f t="shared" si="76"/>
        <v>2311.3778589372478</v>
      </c>
    </row>
    <row r="1181" spans="1:21" x14ac:dyDescent="0.2">
      <c r="A1181">
        <v>2007</v>
      </c>
      <c r="B1181">
        <v>63</v>
      </c>
      <c r="D1181" t="s">
        <v>99</v>
      </c>
      <c r="E1181" s="1">
        <v>0.45833333333333331</v>
      </c>
      <c r="F1181">
        <v>18</v>
      </c>
      <c r="G1181" t="s">
        <v>80</v>
      </c>
      <c r="H1181" t="s">
        <v>12</v>
      </c>
      <c r="I1181" t="s">
        <v>176</v>
      </c>
      <c r="J1181" t="s">
        <v>23</v>
      </c>
      <c r="K1181" t="s">
        <v>31</v>
      </c>
      <c r="L1181" t="s">
        <v>32</v>
      </c>
      <c r="M1181">
        <v>2</v>
      </c>
      <c r="N1181">
        <v>35</v>
      </c>
      <c r="Q1181">
        <v>7.9000000000000008E-3</v>
      </c>
      <c r="R1181">
        <v>3.0760000000000001</v>
      </c>
      <c r="S1181">
        <f t="shared" si="79"/>
        <v>443.79294680201997</v>
      </c>
      <c r="T1181">
        <f t="shared" si="76"/>
        <v>887.58589360403994</v>
      </c>
    </row>
    <row r="1182" spans="1:21" x14ac:dyDescent="0.2">
      <c r="A1182">
        <v>2007</v>
      </c>
      <c r="B1182">
        <v>63</v>
      </c>
      <c r="D1182" t="s">
        <v>99</v>
      </c>
      <c r="E1182" s="1">
        <v>0.45833333333333331</v>
      </c>
      <c r="F1182">
        <v>18</v>
      </c>
      <c r="G1182" t="s">
        <v>80</v>
      </c>
      <c r="H1182" t="s">
        <v>12</v>
      </c>
      <c r="I1182" t="s">
        <v>176</v>
      </c>
      <c r="J1182" t="s">
        <v>16</v>
      </c>
      <c r="K1182" t="s">
        <v>28</v>
      </c>
      <c r="L1182" t="s">
        <v>29</v>
      </c>
      <c r="M1182">
        <v>22</v>
      </c>
      <c r="N1182">
        <v>25</v>
      </c>
      <c r="P1182">
        <f>N1182/1.14172</f>
        <v>21.89678730336685</v>
      </c>
      <c r="Q1182">
        <v>5.7999999999999996E-3</v>
      </c>
      <c r="R1182">
        <v>3.5539999999999998</v>
      </c>
      <c r="S1182">
        <f>Q1182*(P1182^R1182)</f>
        <v>336.62001464584171</v>
      </c>
      <c r="T1182">
        <f t="shared" si="76"/>
        <v>7405.6403222085173</v>
      </c>
    </row>
    <row r="1183" spans="1:21" x14ac:dyDescent="0.2">
      <c r="A1183">
        <v>2007</v>
      </c>
      <c r="B1183">
        <v>63</v>
      </c>
      <c r="D1183" t="s">
        <v>99</v>
      </c>
      <c r="E1183" s="1">
        <v>0.45833333333333331</v>
      </c>
      <c r="F1183">
        <v>18</v>
      </c>
      <c r="G1183" t="s">
        <v>80</v>
      </c>
      <c r="H1183" t="s">
        <v>12</v>
      </c>
      <c r="I1183" t="s">
        <v>176</v>
      </c>
      <c r="J1183" t="s">
        <v>44</v>
      </c>
      <c r="K1183" t="s">
        <v>21</v>
      </c>
      <c r="L1183" t="s">
        <v>22</v>
      </c>
      <c r="M1183">
        <v>7</v>
      </c>
      <c r="N1183">
        <v>25</v>
      </c>
      <c r="Q1183">
        <v>1.14E-2</v>
      </c>
      <c r="R1183">
        <v>3.1280000000000001</v>
      </c>
      <c r="S1183">
        <f>Q1183*(N1183^R1183)</f>
        <v>268.94359042953022</v>
      </c>
      <c r="T1183">
        <f t="shared" si="76"/>
        <v>1882.6051330067116</v>
      </c>
    </row>
    <row r="1184" spans="1:21" x14ac:dyDescent="0.2">
      <c r="A1184">
        <v>2007</v>
      </c>
      <c r="B1184">
        <v>63</v>
      </c>
      <c r="D1184" t="s">
        <v>99</v>
      </c>
      <c r="E1184" s="1">
        <v>0.45833333333333331</v>
      </c>
      <c r="F1184">
        <v>18</v>
      </c>
      <c r="G1184" t="s">
        <v>80</v>
      </c>
      <c r="H1184" t="s">
        <v>12</v>
      </c>
      <c r="I1184" t="s">
        <v>176</v>
      </c>
      <c r="J1184" t="s">
        <v>26</v>
      </c>
      <c r="K1184" t="s">
        <v>21</v>
      </c>
      <c r="L1184" t="s">
        <v>100</v>
      </c>
      <c r="M1184">
        <v>9</v>
      </c>
      <c r="N1184">
        <v>25</v>
      </c>
      <c r="P1184">
        <f>N1184/1.13645</f>
        <v>21.998328127062344</v>
      </c>
      <c r="Q1184">
        <v>1.35E-2</v>
      </c>
      <c r="R1184">
        <v>3.0430000000000001</v>
      </c>
      <c r="S1184">
        <f>Q1184*(P1184^R1184)</f>
        <v>164.14420378063221</v>
      </c>
      <c r="T1184">
        <f t="shared" si="76"/>
        <v>1477.29783402569</v>
      </c>
    </row>
    <row r="1185" spans="1:20" x14ac:dyDescent="0.2">
      <c r="A1185">
        <v>2007</v>
      </c>
      <c r="B1185">
        <v>63</v>
      </c>
      <c r="D1185" t="s">
        <v>99</v>
      </c>
      <c r="E1185" s="1">
        <v>0.45833333333333331</v>
      </c>
      <c r="F1185">
        <v>18</v>
      </c>
      <c r="G1185" t="s">
        <v>80</v>
      </c>
      <c r="H1185" t="s">
        <v>12</v>
      </c>
      <c r="I1185" t="s">
        <v>176</v>
      </c>
      <c r="J1185" t="s">
        <v>16</v>
      </c>
      <c r="K1185" t="s">
        <v>17</v>
      </c>
      <c r="L1185" t="s">
        <v>18</v>
      </c>
      <c r="M1185">
        <v>3</v>
      </c>
      <c r="N1185">
        <v>15</v>
      </c>
      <c r="Q1185">
        <v>2.2700000000000001E-2</v>
      </c>
      <c r="R1185">
        <v>3.12</v>
      </c>
      <c r="S1185">
        <f t="shared" ref="S1185:S1192" si="80">Q1185*(N1185^R1185)</f>
        <v>106.03044532761471</v>
      </c>
      <c r="T1185">
        <f t="shared" si="76"/>
        <v>318.09133598284416</v>
      </c>
    </row>
    <row r="1186" spans="1:20" x14ac:dyDescent="0.2">
      <c r="A1186">
        <v>2007</v>
      </c>
      <c r="B1186">
        <v>63</v>
      </c>
      <c r="D1186" t="s">
        <v>99</v>
      </c>
      <c r="E1186" s="1">
        <v>0.45833333333333331</v>
      </c>
      <c r="F1186">
        <v>18</v>
      </c>
      <c r="G1186" t="s">
        <v>80</v>
      </c>
      <c r="H1186" t="s">
        <v>12</v>
      </c>
      <c r="I1186" t="s">
        <v>176</v>
      </c>
      <c r="J1186" t="s">
        <v>16</v>
      </c>
      <c r="K1186" t="s">
        <v>17</v>
      </c>
      <c r="L1186" t="s">
        <v>18</v>
      </c>
      <c r="M1186">
        <v>5</v>
      </c>
      <c r="N1186">
        <v>7.5</v>
      </c>
      <c r="Q1186">
        <v>2.46E-2</v>
      </c>
      <c r="R1186">
        <v>2.85</v>
      </c>
      <c r="S1186">
        <f t="shared" si="80"/>
        <v>7.671136449313793</v>
      </c>
      <c r="T1186">
        <f t="shared" si="76"/>
        <v>38.355682246568968</v>
      </c>
    </row>
    <row r="1187" spans="1:20" x14ac:dyDescent="0.2">
      <c r="A1187">
        <v>2007</v>
      </c>
      <c r="B1187">
        <v>63</v>
      </c>
      <c r="D1187" t="s">
        <v>99</v>
      </c>
      <c r="E1187" s="1">
        <v>0.45833333333333331</v>
      </c>
      <c r="F1187">
        <v>18</v>
      </c>
      <c r="G1187" t="s">
        <v>80</v>
      </c>
      <c r="H1187" t="s">
        <v>12</v>
      </c>
      <c r="I1187" t="s">
        <v>176</v>
      </c>
      <c r="J1187" t="s">
        <v>26</v>
      </c>
      <c r="K1187" t="s">
        <v>118</v>
      </c>
      <c r="L1187" t="s">
        <v>27</v>
      </c>
      <c r="M1187">
        <v>4</v>
      </c>
      <c r="N1187">
        <v>7.5</v>
      </c>
      <c r="Q1187">
        <v>1.5900000000000001E-2</v>
      </c>
      <c r="R1187">
        <v>2.9718</v>
      </c>
      <c r="S1187">
        <f t="shared" si="80"/>
        <v>6.3372988368370082</v>
      </c>
      <c r="T1187">
        <f t="shared" si="76"/>
        <v>25.349195347348033</v>
      </c>
    </row>
    <row r="1188" spans="1:20" x14ac:dyDescent="0.2">
      <c r="A1188">
        <v>2007</v>
      </c>
      <c r="B1188">
        <v>63</v>
      </c>
      <c r="D1188" t="s">
        <v>99</v>
      </c>
      <c r="E1188" s="1">
        <v>0.45833333333333331</v>
      </c>
      <c r="F1188">
        <v>18</v>
      </c>
      <c r="G1188" t="s">
        <v>80</v>
      </c>
      <c r="H1188" t="s">
        <v>12</v>
      </c>
      <c r="I1188" t="s">
        <v>176</v>
      </c>
      <c r="J1188" t="s">
        <v>26</v>
      </c>
      <c r="K1188" t="s">
        <v>17</v>
      </c>
      <c r="L1188" t="s">
        <v>121</v>
      </c>
      <c r="M1188">
        <v>12</v>
      </c>
      <c r="N1188">
        <v>2.5</v>
      </c>
      <c r="Q1188">
        <v>2.0199999999999999E-2</v>
      </c>
      <c r="R1188">
        <v>2.9594999999999998</v>
      </c>
      <c r="S1188">
        <f t="shared" si="80"/>
        <v>0.30412689296657719</v>
      </c>
      <c r="T1188">
        <f t="shared" si="76"/>
        <v>3.649522715598926</v>
      </c>
    </row>
    <row r="1189" spans="1:20" x14ac:dyDescent="0.2">
      <c r="A1189">
        <v>2007</v>
      </c>
      <c r="B1189">
        <v>63</v>
      </c>
      <c r="D1189" t="s">
        <v>99</v>
      </c>
      <c r="E1189" s="1">
        <v>0.45833333333333331</v>
      </c>
      <c r="F1189">
        <v>18</v>
      </c>
      <c r="G1189" t="s">
        <v>80</v>
      </c>
      <c r="H1189" t="s">
        <v>12</v>
      </c>
      <c r="I1189" t="s">
        <v>176</v>
      </c>
      <c r="J1189" t="s">
        <v>26</v>
      </c>
      <c r="K1189" t="s">
        <v>118</v>
      </c>
      <c r="L1189" t="s">
        <v>27</v>
      </c>
      <c r="M1189">
        <v>21</v>
      </c>
      <c r="N1189">
        <v>2.5</v>
      </c>
      <c r="Q1189">
        <v>1.5900000000000001E-2</v>
      </c>
      <c r="R1189">
        <v>2.9718</v>
      </c>
      <c r="S1189">
        <f t="shared" si="80"/>
        <v>0.24210025233267859</v>
      </c>
      <c r="T1189">
        <f t="shared" si="76"/>
        <v>5.0841052989862501</v>
      </c>
    </row>
    <row r="1190" spans="1:20" x14ac:dyDescent="0.2">
      <c r="A1190">
        <v>2007</v>
      </c>
      <c r="B1190">
        <v>63</v>
      </c>
      <c r="D1190" t="s">
        <v>99</v>
      </c>
      <c r="E1190" s="1">
        <v>0.45833333333333331</v>
      </c>
      <c r="F1190">
        <v>18</v>
      </c>
      <c r="G1190" t="s">
        <v>80</v>
      </c>
      <c r="H1190" t="s">
        <v>12</v>
      </c>
      <c r="I1190" t="s">
        <v>176</v>
      </c>
      <c r="J1190" t="s">
        <v>23</v>
      </c>
      <c r="K1190" t="s">
        <v>33</v>
      </c>
      <c r="L1190" t="s">
        <v>34</v>
      </c>
      <c r="M1190">
        <v>4</v>
      </c>
      <c r="N1190">
        <v>2.5</v>
      </c>
      <c r="Q1190">
        <v>8.8999999999999999E-3</v>
      </c>
      <c r="R1190">
        <v>3</v>
      </c>
      <c r="S1190">
        <f t="shared" si="80"/>
        <v>0.13906250000000001</v>
      </c>
      <c r="T1190">
        <f t="shared" si="76"/>
        <v>0.55625000000000002</v>
      </c>
    </row>
    <row r="1191" spans="1:20" x14ac:dyDescent="0.2">
      <c r="A1191">
        <v>2007</v>
      </c>
      <c r="B1191">
        <v>64</v>
      </c>
      <c r="D1191" t="s">
        <v>99</v>
      </c>
      <c r="E1191" s="1">
        <v>0.45833333333333331</v>
      </c>
      <c r="F1191">
        <v>18</v>
      </c>
      <c r="G1191" t="s">
        <v>80</v>
      </c>
      <c r="H1191" t="s">
        <v>12</v>
      </c>
      <c r="I1191" t="s">
        <v>176</v>
      </c>
      <c r="J1191" t="s">
        <v>23</v>
      </c>
      <c r="K1191" t="s">
        <v>28</v>
      </c>
      <c r="L1191" t="s">
        <v>56</v>
      </c>
      <c r="M1191">
        <v>3</v>
      </c>
      <c r="N1191">
        <v>40</v>
      </c>
      <c r="Q1191">
        <v>2.1700000000000001E-2</v>
      </c>
      <c r="R1191">
        <v>3</v>
      </c>
      <c r="S1191">
        <f t="shared" si="80"/>
        <v>1388.8</v>
      </c>
      <c r="T1191">
        <f t="shared" si="76"/>
        <v>4166.3999999999996</v>
      </c>
    </row>
    <row r="1192" spans="1:20" x14ac:dyDescent="0.2">
      <c r="A1192">
        <v>2007</v>
      </c>
      <c r="B1192">
        <v>64</v>
      </c>
      <c r="D1192" t="s">
        <v>99</v>
      </c>
      <c r="E1192" s="1">
        <v>0.45833333333333331</v>
      </c>
      <c r="F1192">
        <v>18</v>
      </c>
      <c r="G1192" t="s">
        <v>80</v>
      </c>
      <c r="H1192" t="s">
        <v>12</v>
      </c>
      <c r="I1192" t="s">
        <v>176</v>
      </c>
      <c r="J1192" t="s">
        <v>44</v>
      </c>
      <c r="K1192" t="s">
        <v>21</v>
      </c>
      <c r="L1192" t="s">
        <v>22</v>
      </c>
      <c r="M1192">
        <v>12</v>
      </c>
      <c r="N1192">
        <v>35</v>
      </c>
      <c r="Q1192">
        <v>1.14E-2</v>
      </c>
      <c r="R1192">
        <v>3.1280000000000001</v>
      </c>
      <c r="S1192">
        <f t="shared" si="80"/>
        <v>770.45928631241588</v>
      </c>
      <c r="T1192">
        <f t="shared" si="76"/>
        <v>9245.5114357489911</v>
      </c>
    </row>
    <row r="1193" spans="1:20" x14ac:dyDescent="0.2">
      <c r="A1193">
        <v>2007</v>
      </c>
      <c r="B1193">
        <v>64</v>
      </c>
      <c r="D1193" t="s">
        <v>99</v>
      </c>
      <c r="E1193" s="1">
        <v>0.45833333333333331</v>
      </c>
      <c r="F1193">
        <v>18</v>
      </c>
      <c r="G1193" t="s">
        <v>80</v>
      </c>
      <c r="H1193" t="s">
        <v>12</v>
      </c>
      <c r="I1193" t="s">
        <v>176</v>
      </c>
      <c r="J1193" t="s">
        <v>13</v>
      </c>
      <c r="K1193" t="s">
        <v>47</v>
      </c>
      <c r="L1193" t="s">
        <v>48</v>
      </c>
      <c r="M1193">
        <v>1</v>
      </c>
      <c r="N1193">
        <v>35</v>
      </c>
      <c r="P1193">
        <f>N1193/1.09917</f>
        <v>31.842208211650611</v>
      </c>
      <c r="Q1193">
        <v>1.7399999999999999E-2</v>
      </c>
      <c r="R1193">
        <v>3.08</v>
      </c>
      <c r="S1193">
        <f>Q1193*(P1193^R1193)</f>
        <v>740.96728909580781</v>
      </c>
      <c r="T1193">
        <f t="shared" si="76"/>
        <v>740.96728909580781</v>
      </c>
    </row>
    <row r="1194" spans="1:20" x14ac:dyDescent="0.2">
      <c r="A1194">
        <v>2007</v>
      </c>
      <c r="B1194">
        <v>64</v>
      </c>
      <c r="D1194" t="s">
        <v>99</v>
      </c>
      <c r="E1194" s="1">
        <v>0.45833333333333331</v>
      </c>
      <c r="F1194">
        <v>18</v>
      </c>
      <c r="G1194" t="s">
        <v>80</v>
      </c>
      <c r="H1194" t="s">
        <v>12</v>
      </c>
      <c r="I1194" t="s">
        <v>176</v>
      </c>
      <c r="J1194" t="s">
        <v>23</v>
      </c>
      <c r="K1194" t="s">
        <v>28</v>
      </c>
      <c r="L1194" t="s">
        <v>60</v>
      </c>
      <c r="M1194">
        <v>1</v>
      </c>
      <c r="N1194">
        <v>40</v>
      </c>
      <c r="P1194">
        <f>N1194/1.26087</f>
        <v>31.72412699168035</v>
      </c>
      <c r="Q1194">
        <v>3.1399999999999997E-2</v>
      </c>
      <c r="R1194">
        <v>2.9</v>
      </c>
      <c r="S1194">
        <f>Q1194*(P1194^R1194)</f>
        <v>709.5119576564025</v>
      </c>
      <c r="T1194">
        <f t="shared" si="76"/>
        <v>709.5119576564025</v>
      </c>
    </row>
    <row r="1195" spans="1:20" x14ac:dyDescent="0.2">
      <c r="A1195">
        <v>2007</v>
      </c>
      <c r="B1195">
        <v>64</v>
      </c>
      <c r="D1195" t="s">
        <v>99</v>
      </c>
      <c r="E1195" s="1">
        <v>0.45833333333333331</v>
      </c>
      <c r="F1195">
        <v>18</v>
      </c>
      <c r="G1195" t="s">
        <v>80</v>
      </c>
      <c r="H1195" t="s">
        <v>12</v>
      </c>
      <c r="I1195" t="s">
        <v>176</v>
      </c>
      <c r="J1195" t="s">
        <v>23</v>
      </c>
      <c r="K1195" t="s">
        <v>31</v>
      </c>
      <c r="L1195" t="s">
        <v>32</v>
      </c>
      <c r="M1195">
        <v>2</v>
      </c>
      <c r="N1195">
        <v>35</v>
      </c>
      <c r="Q1195">
        <v>7.9000000000000008E-3</v>
      </c>
      <c r="R1195">
        <v>3.0760000000000001</v>
      </c>
      <c r="S1195">
        <f>Q1195*(N1195^R1195)</f>
        <v>443.79294680201997</v>
      </c>
      <c r="T1195">
        <f t="shared" si="76"/>
        <v>887.58589360403994</v>
      </c>
    </row>
    <row r="1196" spans="1:20" x14ac:dyDescent="0.2">
      <c r="A1196">
        <v>2007</v>
      </c>
      <c r="B1196">
        <v>64</v>
      </c>
      <c r="D1196" t="s">
        <v>99</v>
      </c>
      <c r="E1196" s="1">
        <v>0.45833333333333331</v>
      </c>
      <c r="F1196">
        <v>18</v>
      </c>
      <c r="G1196" t="s">
        <v>80</v>
      </c>
      <c r="H1196" t="s">
        <v>12</v>
      </c>
      <c r="I1196" t="s">
        <v>176</v>
      </c>
      <c r="J1196" t="s">
        <v>23</v>
      </c>
      <c r="K1196" t="s">
        <v>24</v>
      </c>
      <c r="L1196" t="s">
        <v>25</v>
      </c>
      <c r="M1196">
        <v>1</v>
      </c>
      <c r="N1196">
        <v>25</v>
      </c>
      <c r="Q1196">
        <v>4.2799999999999998E-2</v>
      </c>
      <c r="R1196">
        <v>2.8580000000000001</v>
      </c>
      <c r="S1196">
        <f>Q1196*(N1196^R1196)</f>
        <v>423.40532317837847</v>
      </c>
      <c r="T1196">
        <f t="shared" si="76"/>
        <v>423.40532317837847</v>
      </c>
    </row>
    <row r="1197" spans="1:20" x14ac:dyDescent="0.2">
      <c r="A1197">
        <v>2007</v>
      </c>
      <c r="B1197">
        <v>64</v>
      </c>
      <c r="D1197" t="s">
        <v>99</v>
      </c>
      <c r="E1197" s="1">
        <v>0.45833333333333331</v>
      </c>
      <c r="F1197">
        <v>18</v>
      </c>
      <c r="G1197" t="s">
        <v>80</v>
      </c>
      <c r="H1197" t="s">
        <v>12</v>
      </c>
      <c r="I1197" t="s">
        <v>176</v>
      </c>
      <c r="J1197" t="s">
        <v>26</v>
      </c>
      <c r="K1197" t="s">
        <v>31</v>
      </c>
      <c r="L1197" t="s">
        <v>54</v>
      </c>
      <c r="M1197">
        <v>3</v>
      </c>
      <c r="N1197">
        <v>25</v>
      </c>
      <c r="P1197">
        <f>N1197*0.812715</f>
        <v>20.317875000000001</v>
      </c>
      <c r="Q1197">
        <v>0.111</v>
      </c>
      <c r="R1197">
        <v>2.72</v>
      </c>
      <c r="S1197">
        <f>Q1197*(P1197^R1197)</f>
        <v>400.63779005068659</v>
      </c>
      <c r="T1197">
        <f t="shared" si="76"/>
        <v>1201.9133701520598</v>
      </c>
    </row>
    <row r="1198" spans="1:20" x14ac:dyDescent="0.2">
      <c r="A1198">
        <v>2007</v>
      </c>
      <c r="B1198">
        <v>64</v>
      </c>
      <c r="D1198" t="s">
        <v>99</v>
      </c>
      <c r="E1198" s="1">
        <v>0.45833333333333331</v>
      </c>
      <c r="F1198">
        <v>18</v>
      </c>
      <c r="G1198" t="s">
        <v>80</v>
      </c>
      <c r="H1198" t="s">
        <v>12</v>
      </c>
      <c r="I1198" t="s">
        <v>176</v>
      </c>
      <c r="J1198" t="s">
        <v>16</v>
      </c>
      <c r="K1198" t="s">
        <v>28</v>
      </c>
      <c r="L1198" t="s">
        <v>29</v>
      </c>
      <c r="M1198">
        <v>45</v>
      </c>
      <c r="N1198">
        <v>25</v>
      </c>
      <c r="O1198" t="s">
        <v>80</v>
      </c>
      <c r="P1198">
        <f>N1198/1.14172</f>
        <v>21.89678730336685</v>
      </c>
      <c r="Q1198">
        <v>5.7999999999999996E-3</v>
      </c>
      <c r="R1198">
        <v>3.5539999999999998</v>
      </c>
      <c r="S1198">
        <f>Q1198*(P1198^R1198)</f>
        <v>336.62001464584171</v>
      </c>
      <c r="T1198">
        <f t="shared" si="76"/>
        <v>15147.900659062876</v>
      </c>
    </row>
    <row r="1199" spans="1:20" x14ac:dyDescent="0.2">
      <c r="A1199">
        <v>2007</v>
      </c>
      <c r="B1199">
        <v>64</v>
      </c>
      <c r="D1199" t="s">
        <v>99</v>
      </c>
      <c r="E1199" s="1">
        <v>0.45833333333333331</v>
      </c>
      <c r="F1199">
        <v>18</v>
      </c>
      <c r="G1199" t="s">
        <v>80</v>
      </c>
      <c r="H1199" t="s">
        <v>12</v>
      </c>
      <c r="I1199" t="s">
        <v>176</v>
      </c>
      <c r="J1199" t="s">
        <v>44</v>
      </c>
      <c r="K1199" t="s">
        <v>104</v>
      </c>
      <c r="L1199" t="s">
        <v>105</v>
      </c>
      <c r="M1199">
        <v>1</v>
      </c>
      <c r="N1199">
        <v>40</v>
      </c>
      <c r="P1199">
        <f>N1199*0.902479</f>
        <v>36.099159999999998</v>
      </c>
      <c r="Q1199">
        <v>2.7E-2</v>
      </c>
      <c r="R1199">
        <v>2.629</v>
      </c>
      <c r="S1199">
        <f>Q1199*(P1199^R1199)</f>
        <v>335.75588255125439</v>
      </c>
      <c r="T1199">
        <f t="shared" si="76"/>
        <v>335.75588255125439</v>
      </c>
    </row>
    <row r="1200" spans="1:20" x14ac:dyDescent="0.2">
      <c r="A1200">
        <v>2007</v>
      </c>
      <c r="B1200">
        <v>64</v>
      </c>
      <c r="D1200" t="s">
        <v>99</v>
      </c>
      <c r="E1200" s="1">
        <v>0.45833333333333331</v>
      </c>
      <c r="F1200">
        <v>18</v>
      </c>
      <c r="G1200" t="s">
        <v>80</v>
      </c>
      <c r="H1200" t="s">
        <v>12</v>
      </c>
      <c r="I1200" t="s">
        <v>176</v>
      </c>
      <c r="J1200" t="s">
        <v>44</v>
      </c>
      <c r="K1200" t="s">
        <v>21</v>
      </c>
      <c r="L1200" t="s">
        <v>22</v>
      </c>
      <c r="M1200">
        <v>8</v>
      </c>
      <c r="N1200">
        <v>25</v>
      </c>
      <c r="Q1200">
        <v>1.14E-2</v>
      </c>
      <c r="R1200">
        <v>3.1280000000000001</v>
      </c>
      <c r="S1200">
        <f>Q1200*(N1200^R1200)</f>
        <v>268.94359042953022</v>
      </c>
      <c r="T1200">
        <f t="shared" si="76"/>
        <v>2151.5487234362417</v>
      </c>
    </row>
    <row r="1201" spans="1:20" x14ac:dyDescent="0.2">
      <c r="A1201">
        <v>2007</v>
      </c>
      <c r="B1201">
        <v>64</v>
      </c>
      <c r="D1201" t="s">
        <v>99</v>
      </c>
      <c r="E1201" s="1">
        <v>0.45833333333333331</v>
      </c>
      <c r="F1201">
        <v>18</v>
      </c>
      <c r="G1201" t="s">
        <v>80</v>
      </c>
      <c r="H1201" t="s">
        <v>12</v>
      </c>
      <c r="I1201" t="s">
        <v>176</v>
      </c>
      <c r="J1201" t="s">
        <v>26</v>
      </c>
      <c r="K1201" t="s">
        <v>21</v>
      </c>
      <c r="L1201" t="s">
        <v>100</v>
      </c>
      <c r="M1201">
        <v>12</v>
      </c>
      <c r="N1201">
        <v>25</v>
      </c>
      <c r="P1201">
        <f>N1201/1.13645</f>
        <v>21.998328127062344</v>
      </c>
      <c r="Q1201">
        <v>1.35E-2</v>
      </c>
      <c r="R1201">
        <v>3.0430000000000001</v>
      </c>
      <c r="S1201">
        <f>Q1201*(P1201^R1201)</f>
        <v>164.14420378063221</v>
      </c>
      <c r="T1201">
        <f t="shared" si="76"/>
        <v>1969.7304453675865</v>
      </c>
    </row>
    <row r="1202" spans="1:20" x14ac:dyDescent="0.2">
      <c r="A1202">
        <v>2007</v>
      </c>
      <c r="B1202">
        <v>64</v>
      </c>
      <c r="D1202" t="s">
        <v>99</v>
      </c>
      <c r="E1202" s="1">
        <v>0.45833333333333331</v>
      </c>
      <c r="F1202">
        <v>18</v>
      </c>
      <c r="G1202" t="s">
        <v>80</v>
      </c>
      <c r="H1202" t="s">
        <v>12</v>
      </c>
      <c r="I1202" t="s">
        <v>176</v>
      </c>
      <c r="J1202" t="s">
        <v>16</v>
      </c>
      <c r="K1202" t="s">
        <v>17</v>
      </c>
      <c r="L1202" t="s">
        <v>18</v>
      </c>
      <c r="M1202">
        <v>4</v>
      </c>
      <c r="N1202">
        <v>15</v>
      </c>
      <c r="Q1202">
        <v>2.2700000000000001E-2</v>
      </c>
      <c r="R1202">
        <v>3.12</v>
      </c>
      <c r="S1202">
        <f>Q1202*(N1202^R1202)</f>
        <v>106.03044532761471</v>
      </c>
      <c r="T1202">
        <f t="shared" si="76"/>
        <v>424.12178131045886</v>
      </c>
    </row>
    <row r="1203" spans="1:20" x14ac:dyDescent="0.2">
      <c r="A1203">
        <v>2007</v>
      </c>
      <c r="B1203">
        <v>64</v>
      </c>
      <c r="D1203" t="s">
        <v>99</v>
      </c>
      <c r="E1203" s="1">
        <v>0.45833333333333331</v>
      </c>
      <c r="F1203">
        <v>18</v>
      </c>
      <c r="G1203" t="s">
        <v>80</v>
      </c>
      <c r="H1203" t="s">
        <v>12</v>
      </c>
      <c r="I1203" t="s">
        <v>176</v>
      </c>
      <c r="J1203" t="s">
        <v>23</v>
      </c>
      <c r="K1203" t="s">
        <v>118</v>
      </c>
      <c r="L1203" t="s">
        <v>30</v>
      </c>
      <c r="M1203">
        <v>3</v>
      </c>
      <c r="N1203">
        <v>15</v>
      </c>
      <c r="Q1203">
        <v>9.2800000000000001E-3</v>
      </c>
      <c r="R1203">
        <v>3.07</v>
      </c>
      <c r="S1203">
        <f>Q1203*(N1203^R1203)</f>
        <v>37.857169670187268</v>
      </c>
      <c r="T1203">
        <f t="shared" si="76"/>
        <v>113.57150901056181</v>
      </c>
    </row>
    <row r="1204" spans="1:20" x14ac:dyDescent="0.2">
      <c r="A1204">
        <v>2007</v>
      </c>
      <c r="B1204">
        <v>64</v>
      </c>
      <c r="D1204" t="s">
        <v>99</v>
      </c>
      <c r="E1204" s="1">
        <v>0.45833333333333331</v>
      </c>
      <c r="F1204">
        <v>18</v>
      </c>
      <c r="G1204" t="s">
        <v>80</v>
      </c>
      <c r="H1204" t="s">
        <v>12</v>
      </c>
      <c r="I1204" t="s">
        <v>176</v>
      </c>
      <c r="J1204" t="s">
        <v>16</v>
      </c>
      <c r="K1204" t="s">
        <v>17</v>
      </c>
      <c r="L1204" t="s">
        <v>18</v>
      </c>
      <c r="M1204">
        <v>2</v>
      </c>
      <c r="N1204">
        <v>7.5</v>
      </c>
      <c r="Q1204">
        <v>2.46E-2</v>
      </c>
      <c r="R1204">
        <v>2.85</v>
      </c>
      <c r="S1204">
        <f>Q1204*(N1204^R1204)</f>
        <v>7.671136449313793</v>
      </c>
      <c r="T1204">
        <f t="shared" si="76"/>
        <v>15.342272898627586</v>
      </c>
    </row>
    <row r="1205" spans="1:20" x14ac:dyDescent="0.2">
      <c r="A1205">
        <v>2007</v>
      </c>
      <c r="B1205">
        <v>65</v>
      </c>
      <c r="D1205" t="s">
        <v>99</v>
      </c>
      <c r="E1205" s="1">
        <v>0.45833333333333331</v>
      </c>
      <c r="F1205">
        <v>20</v>
      </c>
      <c r="G1205" t="s">
        <v>80</v>
      </c>
      <c r="H1205" t="s">
        <v>101</v>
      </c>
      <c r="I1205" t="s">
        <v>179</v>
      </c>
      <c r="J1205" t="s">
        <v>23</v>
      </c>
      <c r="K1205" t="s">
        <v>91</v>
      </c>
      <c r="L1205" t="s">
        <v>92</v>
      </c>
      <c r="M1205">
        <v>1</v>
      </c>
      <c r="N1205">
        <v>25</v>
      </c>
      <c r="Q1205">
        <v>0.53300000000000003</v>
      </c>
      <c r="R1205">
        <v>2.2759999999999998</v>
      </c>
      <c r="S1205">
        <f>Q1205*(N1205^R1205)</f>
        <v>809.91355729585462</v>
      </c>
      <c r="T1205">
        <f t="shared" si="76"/>
        <v>809.91355729585462</v>
      </c>
    </row>
    <row r="1206" spans="1:20" x14ac:dyDescent="0.2">
      <c r="A1206">
        <v>2007</v>
      </c>
      <c r="B1206">
        <v>65</v>
      </c>
      <c r="D1206" t="s">
        <v>99</v>
      </c>
      <c r="E1206" s="1">
        <v>0.45833333333333331</v>
      </c>
      <c r="F1206">
        <v>20</v>
      </c>
      <c r="G1206" t="s">
        <v>80</v>
      </c>
      <c r="H1206" t="s">
        <v>101</v>
      </c>
      <c r="I1206" t="s">
        <v>179</v>
      </c>
      <c r="J1206" t="s">
        <v>13</v>
      </c>
      <c r="K1206" t="s">
        <v>47</v>
      </c>
      <c r="L1206" t="s">
        <v>48</v>
      </c>
      <c r="M1206">
        <v>4</v>
      </c>
      <c r="N1206">
        <v>35</v>
      </c>
      <c r="P1206">
        <f>N1206/1.09917</f>
        <v>31.842208211650611</v>
      </c>
      <c r="Q1206">
        <v>1.7399999999999999E-2</v>
      </c>
      <c r="R1206">
        <v>3.08</v>
      </c>
      <c r="S1206">
        <f>Q1206*(P1206^R1206)</f>
        <v>740.96728909580781</v>
      </c>
      <c r="T1206">
        <f t="shared" si="76"/>
        <v>2963.8691563832313</v>
      </c>
    </row>
    <row r="1207" spans="1:20" x14ac:dyDescent="0.2">
      <c r="A1207">
        <v>2007</v>
      </c>
      <c r="B1207">
        <v>65</v>
      </c>
      <c r="D1207" t="s">
        <v>99</v>
      </c>
      <c r="E1207" s="1">
        <v>0.45833333333333331</v>
      </c>
      <c r="F1207">
        <v>20</v>
      </c>
      <c r="G1207" t="s">
        <v>125</v>
      </c>
      <c r="H1207" t="s">
        <v>101</v>
      </c>
      <c r="I1207" t="s">
        <v>179</v>
      </c>
      <c r="J1207" t="s">
        <v>23</v>
      </c>
      <c r="K1207" t="s">
        <v>28</v>
      </c>
      <c r="L1207" t="s">
        <v>60</v>
      </c>
      <c r="M1207">
        <v>1</v>
      </c>
      <c r="N1207">
        <v>40</v>
      </c>
      <c r="P1207">
        <f>N1207/1.26087</f>
        <v>31.72412699168035</v>
      </c>
      <c r="Q1207">
        <v>3.1399999999999997E-2</v>
      </c>
      <c r="R1207">
        <v>2.9</v>
      </c>
      <c r="S1207">
        <f>Q1207*(P1207^R1207)</f>
        <v>709.5119576564025</v>
      </c>
      <c r="T1207">
        <f t="shared" si="76"/>
        <v>709.5119576564025</v>
      </c>
    </row>
    <row r="1208" spans="1:20" x14ac:dyDescent="0.2">
      <c r="A1208">
        <v>2007</v>
      </c>
      <c r="B1208">
        <v>65</v>
      </c>
      <c r="D1208" t="s">
        <v>99</v>
      </c>
      <c r="E1208" s="1">
        <v>0.45833333333333331</v>
      </c>
      <c r="F1208">
        <v>20</v>
      </c>
      <c r="G1208" t="s">
        <v>80</v>
      </c>
      <c r="H1208" t="s">
        <v>101</v>
      </c>
      <c r="I1208" t="s">
        <v>179</v>
      </c>
      <c r="J1208" t="s">
        <v>23</v>
      </c>
      <c r="K1208" t="s">
        <v>31</v>
      </c>
      <c r="L1208" t="s">
        <v>32</v>
      </c>
      <c r="M1208">
        <v>8</v>
      </c>
      <c r="N1208">
        <v>35</v>
      </c>
      <c r="Q1208">
        <v>7.9000000000000008E-3</v>
      </c>
      <c r="R1208">
        <v>3.0760000000000001</v>
      </c>
      <c r="S1208">
        <f>Q1208*(N1208^R1208)</f>
        <v>443.79294680201997</v>
      </c>
      <c r="T1208">
        <f t="shared" si="76"/>
        <v>3550.3435744161598</v>
      </c>
    </row>
    <row r="1209" spans="1:20" x14ac:dyDescent="0.2">
      <c r="A1209">
        <v>2007</v>
      </c>
      <c r="B1209">
        <v>65</v>
      </c>
      <c r="D1209" t="s">
        <v>99</v>
      </c>
      <c r="E1209" s="1">
        <v>0.45833333333333331</v>
      </c>
      <c r="F1209">
        <v>20</v>
      </c>
      <c r="G1209" t="s">
        <v>80</v>
      </c>
      <c r="H1209" t="s">
        <v>101</v>
      </c>
      <c r="I1209" t="s">
        <v>179</v>
      </c>
      <c r="J1209" t="s">
        <v>26</v>
      </c>
      <c r="K1209" t="s">
        <v>31</v>
      </c>
      <c r="L1209" t="s">
        <v>54</v>
      </c>
      <c r="M1209">
        <v>1</v>
      </c>
      <c r="N1209">
        <v>25</v>
      </c>
      <c r="P1209">
        <f>N1209*0.812715</f>
        <v>20.317875000000001</v>
      </c>
      <c r="Q1209">
        <v>0.111</v>
      </c>
      <c r="R1209">
        <v>2.72</v>
      </c>
      <c r="S1209">
        <f>Q1209*(P1209^R1209)</f>
        <v>400.63779005068659</v>
      </c>
      <c r="T1209">
        <f t="shared" si="76"/>
        <v>400.63779005068659</v>
      </c>
    </row>
    <row r="1210" spans="1:20" x14ac:dyDescent="0.2">
      <c r="A1210">
        <v>2007</v>
      </c>
      <c r="B1210">
        <v>65</v>
      </c>
      <c r="D1210" t="s">
        <v>99</v>
      </c>
      <c r="E1210" s="1">
        <v>0.45833333333333331</v>
      </c>
      <c r="F1210">
        <v>20</v>
      </c>
      <c r="G1210" t="s">
        <v>80</v>
      </c>
      <c r="H1210" t="s">
        <v>101</v>
      </c>
      <c r="I1210" t="s">
        <v>179</v>
      </c>
      <c r="J1210" t="s">
        <v>13</v>
      </c>
      <c r="K1210" t="s">
        <v>14</v>
      </c>
      <c r="L1210" t="s">
        <v>15</v>
      </c>
      <c r="M1210">
        <v>1</v>
      </c>
      <c r="N1210">
        <v>25</v>
      </c>
      <c r="Q1210">
        <v>2.3599999999999999E-2</v>
      </c>
      <c r="R1210">
        <v>2.9750000000000001</v>
      </c>
      <c r="S1210">
        <f>Q1210*(N1210^R1210)</f>
        <v>340.23855775527943</v>
      </c>
      <c r="T1210">
        <f t="shared" si="76"/>
        <v>340.23855775527943</v>
      </c>
    </row>
    <row r="1211" spans="1:20" x14ac:dyDescent="0.2">
      <c r="A1211">
        <v>2007</v>
      </c>
      <c r="B1211">
        <v>65</v>
      </c>
      <c r="D1211" t="s">
        <v>99</v>
      </c>
      <c r="E1211" s="1">
        <v>0.45833333333333331</v>
      </c>
      <c r="F1211">
        <v>20</v>
      </c>
      <c r="G1211" t="s">
        <v>80</v>
      </c>
      <c r="H1211" t="s">
        <v>101</v>
      </c>
      <c r="I1211" t="s">
        <v>179</v>
      </c>
      <c r="J1211" t="s">
        <v>16</v>
      </c>
      <c r="K1211" t="s">
        <v>28</v>
      </c>
      <c r="L1211" t="s">
        <v>29</v>
      </c>
      <c r="M1211">
        <v>16</v>
      </c>
      <c r="N1211">
        <v>25</v>
      </c>
      <c r="P1211">
        <f>N1211/1.14172</f>
        <v>21.89678730336685</v>
      </c>
      <c r="Q1211">
        <v>5.7999999999999996E-3</v>
      </c>
      <c r="R1211">
        <v>3.5539999999999998</v>
      </c>
      <c r="S1211">
        <f>Q1211*(P1211^R1211)</f>
        <v>336.62001464584171</v>
      </c>
      <c r="T1211">
        <f t="shared" si="76"/>
        <v>5385.9202343334673</v>
      </c>
    </row>
    <row r="1212" spans="1:20" x14ac:dyDescent="0.2">
      <c r="A1212">
        <v>2007</v>
      </c>
      <c r="B1212">
        <v>65</v>
      </c>
      <c r="D1212" t="s">
        <v>99</v>
      </c>
      <c r="E1212" s="1">
        <v>0.45833333333333331</v>
      </c>
      <c r="F1212">
        <v>20</v>
      </c>
      <c r="G1212" t="s">
        <v>80</v>
      </c>
      <c r="H1212" t="s">
        <v>101</v>
      </c>
      <c r="I1212" t="s">
        <v>179</v>
      </c>
      <c r="J1212" t="s">
        <v>44</v>
      </c>
      <c r="K1212" t="s">
        <v>21</v>
      </c>
      <c r="L1212" t="s">
        <v>45</v>
      </c>
      <c r="M1212">
        <v>1</v>
      </c>
      <c r="N1212">
        <v>25</v>
      </c>
      <c r="Q1212">
        <v>1.5299999999999999E-2</v>
      </c>
      <c r="R1212">
        <v>3.0038</v>
      </c>
      <c r="S1212">
        <f>Q1212*(N1212^R1212)</f>
        <v>242.00460433547849</v>
      </c>
      <c r="T1212">
        <f t="shared" si="76"/>
        <v>242.00460433547849</v>
      </c>
    </row>
    <row r="1213" spans="1:20" x14ac:dyDescent="0.2">
      <c r="A1213">
        <v>2007</v>
      </c>
      <c r="B1213">
        <v>65</v>
      </c>
      <c r="D1213" t="s">
        <v>99</v>
      </c>
      <c r="E1213" s="1">
        <v>0.45833333333333331</v>
      </c>
      <c r="F1213">
        <v>20</v>
      </c>
      <c r="G1213" t="s">
        <v>80</v>
      </c>
      <c r="H1213" t="s">
        <v>101</v>
      </c>
      <c r="I1213" t="s">
        <v>179</v>
      </c>
      <c r="J1213" t="s">
        <v>23</v>
      </c>
      <c r="K1213" t="s">
        <v>62</v>
      </c>
      <c r="L1213" t="s">
        <v>83</v>
      </c>
      <c r="M1213">
        <v>1</v>
      </c>
      <c r="N1213">
        <v>25</v>
      </c>
      <c r="P1213">
        <f>N1213*0.901</f>
        <v>22.525000000000002</v>
      </c>
      <c r="Q1213">
        <v>2.07E-2</v>
      </c>
      <c r="R1213">
        <v>3</v>
      </c>
      <c r="S1213">
        <f>Q1213*(P1213^R1213)</f>
        <v>236.57276422968752</v>
      </c>
      <c r="T1213">
        <f t="shared" si="76"/>
        <v>236.57276422968752</v>
      </c>
    </row>
    <row r="1214" spans="1:20" x14ac:dyDescent="0.2">
      <c r="A1214">
        <v>2007</v>
      </c>
      <c r="B1214">
        <v>65</v>
      </c>
      <c r="D1214" t="s">
        <v>99</v>
      </c>
      <c r="E1214" s="1">
        <v>0.45833333333333331</v>
      </c>
      <c r="F1214">
        <v>20</v>
      </c>
      <c r="G1214" t="s">
        <v>80</v>
      </c>
      <c r="H1214" t="s">
        <v>101</v>
      </c>
      <c r="I1214" t="s">
        <v>179</v>
      </c>
      <c r="J1214" t="s">
        <v>26</v>
      </c>
      <c r="K1214" t="s">
        <v>21</v>
      </c>
      <c r="L1214" t="s">
        <v>100</v>
      </c>
      <c r="M1214">
        <v>12</v>
      </c>
      <c r="N1214">
        <v>25</v>
      </c>
      <c r="P1214">
        <f>N1214/1.13645</f>
        <v>21.998328127062344</v>
      </c>
      <c r="Q1214">
        <v>1.35E-2</v>
      </c>
      <c r="R1214">
        <v>3.0430000000000001</v>
      </c>
      <c r="S1214">
        <f>Q1214*(P1214^R1214)</f>
        <v>164.14420378063221</v>
      </c>
      <c r="T1214">
        <f t="shared" si="76"/>
        <v>1969.7304453675865</v>
      </c>
    </row>
    <row r="1215" spans="1:20" x14ac:dyDescent="0.2">
      <c r="A1215">
        <v>2007</v>
      </c>
      <c r="B1215">
        <v>65</v>
      </c>
      <c r="D1215" t="s">
        <v>99</v>
      </c>
      <c r="E1215" s="1">
        <v>0.45833333333333331</v>
      </c>
      <c r="F1215">
        <v>20</v>
      </c>
      <c r="G1215" t="s">
        <v>80</v>
      </c>
      <c r="H1215" t="s">
        <v>101</v>
      </c>
      <c r="I1215" t="s">
        <v>179</v>
      </c>
      <c r="J1215" t="s">
        <v>23</v>
      </c>
      <c r="K1215" t="s">
        <v>31</v>
      </c>
      <c r="L1215" t="s">
        <v>32</v>
      </c>
      <c r="M1215">
        <v>2</v>
      </c>
      <c r="N1215">
        <v>25</v>
      </c>
      <c r="Q1215">
        <v>7.9000000000000008E-3</v>
      </c>
      <c r="R1215">
        <v>3.0760000000000001</v>
      </c>
      <c r="S1215">
        <f t="shared" ref="S1215:S1223" si="81">Q1215*(N1215^R1215)</f>
        <v>157.64875958225977</v>
      </c>
      <c r="T1215">
        <f t="shared" si="76"/>
        <v>315.29751916451954</v>
      </c>
    </row>
    <row r="1216" spans="1:20" x14ac:dyDescent="0.2">
      <c r="A1216">
        <v>2007</v>
      </c>
      <c r="B1216">
        <v>65</v>
      </c>
      <c r="D1216" t="s">
        <v>99</v>
      </c>
      <c r="E1216" s="1">
        <v>0.45833333333333331</v>
      </c>
      <c r="F1216">
        <v>20</v>
      </c>
      <c r="G1216" t="s">
        <v>80</v>
      </c>
      <c r="H1216" t="s">
        <v>101</v>
      </c>
      <c r="I1216" t="s">
        <v>179</v>
      </c>
      <c r="J1216" t="s">
        <v>23</v>
      </c>
      <c r="K1216" t="s">
        <v>40</v>
      </c>
      <c r="L1216" t="s">
        <v>41</v>
      </c>
      <c r="M1216">
        <v>2</v>
      </c>
      <c r="N1216">
        <v>15</v>
      </c>
      <c r="Q1216">
        <v>2.2200000000000001E-2</v>
      </c>
      <c r="R1216">
        <v>3.14</v>
      </c>
      <c r="S1216">
        <f t="shared" si="81"/>
        <v>109.46607034280856</v>
      </c>
      <c r="T1216">
        <f t="shared" si="76"/>
        <v>218.93214068561713</v>
      </c>
    </row>
    <row r="1217" spans="1:20" x14ac:dyDescent="0.2">
      <c r="A1217">
        <v>2007</v>
      </c>
      <c r="B1217">
        <v>65</v>
      </c>
      <c r="D1217" t="s">
        <v>99</v>
      </c>
      <c r="E1217" s="1">
        <v>0.45833333333333331</v>
      </c>
      <c r="F1217">
        <v>20</v>
      </c>
      <c r="G1217" t="s">
        <v>80</v>
      </c>
      <c r="H1217" t="s">
        <v>101</v>
      </c>
      <c r="I1217" t="s">
        <v>179</v>
      </c>
      <c r="J1217" t="s">
        <v>16</v>
      </c>
      <c r="K1217" t="s">
        <v>17</v>
      </c>
      <c r="L1217" t="s">
        <v>18</v>
      </c>
      <c r="M1217">
        <v>7</v>
      </c>
      <c r="N1217">
        <v>15</v>
      </c>
      <c r="Q1217">
        <v>2.2700000000000001E-2</v>
      </c>
      <c r="R1217">
        <v>3.12</v>
      </c>
      <c r="S1217">
        <f t="shared" si="81"/>
        <v>106.03044532761471</v>
      </c>
      <c r="T1217">
        <f t="shared" si="76"/>
        <v>742.21311729330296</v>
      </c>
    </row>
    <row r="1218" spans="1:20" x14ac:dyDescent="0.2">
      <c r="A1218">
        <v>2007</v>
      </c>
      <c r="B1218">
        <v>65</v>
      </c>
      <c r="D1218" t="s">
        <v>99</v>
      </c>
      <c r="E1218" s="1">
        <v>0.45833333333333331</v>
      </c>
      <c r="F1218">
        <v>20</v>
      </c>
      <c r="G1218" t="s">
        <v>80</v>
      </c>
      <c r="H1218" t="s">
        <v>101</v>
      </c>
      <c r="I1218" t="s">
        <v>179</v>
      </c>
      <c r="J1218" t="s">
        <v>23</v>
      </c>
      <c r="K1218" t="s">
        <v>118</v>
      </c>
      <c r="L1218" t="s">
        <v>106</v>
      </c>
      <c r="M1218">
        <v>1</v>
      </c>
      <c r="N1218">
        <v>15</v>
      </c>
      <c r="Q1218">
        <v>2.01E-2</v>
      </c>
      <c r="R1218">
        <v>2.9992000000000001</v>
      </c>
      <c r="S1218">
        <f t="shared" si="81"/>
        <v>67.690693197082425</v>
      </c>
      <c r="T1218">
        <f t="shared" ref="T1218:T1281" si="82">M1218*S1218</f>
        <v>67.690693197082425</v>
      </c>
    </row>
    <row r="1219" spans="1:20" x14ac:dyDescent="0.2">
      <c r="A1219">
        <v>2007</v>
      </c>
      <c r="B1219">
        <v>65</v>
      </c>
      <c r="D1219" t="s">
        <v>99</v>
      </c>
      <c r="E1219" s="1">
        <v>0.45833333333333331</v>
      </c>
      <c r="F1219">
        <v>20</v>
      </c>
      <c r="G1219" t="s">
        <v>80</v>
      </c>
      <c r="H1219" t="s">
        <v>101</v>
      </c>
      <c r="I1219" t="s">
        <v>179</v>
      </c>
      <c r="J1219" t="s">
        <v>13</v>
      </c>
      <c r="K1219" t="s">
        <v>17</v>
      </c>
      <c r="L1219" t="s">
        <v>107</v>
      </c>
      <c r="M1219">
        <v>1</v>
      </c>
      <c r="N1219">
        <v>2.5</v>
      </c>
      <c r="Q1219">
        <v>3.49E-2</v>
      </c>
      <c r="R1219">
        <v>2.9108999999999998</v>
      </c>
      <c r="S1219">
        <f t="shared" si="81"/>
        <v>0.50256124877797914</v>
      </c>
      <c r="T1219">
        <f t="shared" si="82"/>
        <v>0.50256124877797914</v>
      </c>
    </row>
    <row r="1220" spans="1:20" x14ac:dyDescent="0.2">
      <c r="A1220">
        <v>2007</v>
      </c>
      <c r="B1220">
        <v>65</v>
      </c>
      <c r="D1220" t="s">
        <v>99</v>
      </c>
      <c r="E1220" s="1">
        <v>0.45833333333333331</v>
      </c>
      <c r="F1220">
        <v>20</v>
      </c>
      <c r="G1220" t="s">
        <v>80</v>
      </c>
      <c r="H1220" t="s">
        <v>101</v>
      </c>
      <c r="I1220" t="s">
        <v>179</v>
      </c>
      <c r="J1220" t="s">
        <v>26</v>
      </c>
      <c r="K1220" t="s">
        <v>118</v>
      </c>
      <c r="L1220" t="s">
        <v>27</v>
      </c>
      <c r="M1220">
        <v>17</v>
      </c>
      <c r="N1220">
        <v>2.5</v>
      </c>
      <c r="Q1220">
        <v>1.5900000000000001E-2</v>
      </c>
      <c r="R1220">
        <v>2.9718</v>
      </c>
      <c r="S1220">
        <f t="shared" si="81"/>
        <v>0.24210025233267859</v>
      </c>
      <c r="T1220">
        <f t="shared" si="82"/>
        <v>4.115704289655536</v>
      </c>
    </row>
    <row r="1221" spans="1:20" x14ac:dyDescent="0.2">
      <c r="A1221">
        <v>2007</v>
      </c>
      <c r="B1221">
        <v>65</v>
      </c>
      <c r="D1221" t="s">
        <v>99</v>
      </c>
      <c r="E1221" s="1">
        <v>0.45833333333333331</v>
      </c>
      <c r="F1221">
        <v>20</v>
      </c>
      <c r="G1221" t="s">
        <v>80</v>
      </c>
      <c r="H1221" t="s">
        <v>101</v>
      </c>
      <c r="I1221" t="s">
        <v>179</v>
      </c>
      <c r="J1221" t="s">
        <v>23</v>
      </c>
      <c r="K1221" t="s">
        <v>72</v>
      </c>
      <c r="L1221" t="s">
        <v>73</v>
      </c>
      <c r="M1221">
        <v>1</v>
      </c>
      <c r="N1221">
        <v>2.5</v>
      </c>
      <c r="Q1221">
        <v>8.0000000000000002E-3</v>
      </c>
      <c r="R1221">
        <v>3.137</v>
      </c>
      <c r="S1221">
        <f t="shared" si="81"/>
        <v>0.14171890699888887</v>
      </c>
      <c r="T1221">
        <f t="shared" si="82"/>
        <v>0.14171890699888887</v>
      </c>
    </row>
    <row r="1222" spans="1:20" x14ac:dyDescent="0.2">
      <c r="A1222">
        <v>2007</v>
      </c>
      <c r="B1222">
        <v>65</v>
      </c>
      <c r="D1222" t="s">
        <v>99</v>
      </c>
      <c r="E1222" s="1">
        <v>0.45833333333333331</v>
      </c>
      <c r="F1222">
        <v>20</v>
      </c>
      <c r="G1222" t="s">
        <v>80</v>
      </c>
      <c r="H1222" t="s">
        <v>101</v>
      </c>
      <c r="I1222" t="s">
        <v>179</v>
      </c>
      <c r="J1222" t="s">
        <v>23</v>
      </c>
      <c r="K1222" t="s">
        <v>33</v>
      </c>
      <c r="L1222" t="s">
        <v>34</v>
      </c>
      <c r="M1222">
        <v>1</v>
      </c>
      <c r="N1222">
        <v>2.5</v>
      </c>
      <c r="Q1222">
        <v>8.8999999999999999E-3</v>
      </c>
      <c r="R1222">
        <v>3</v>
      </c>
      <c r="S1222">
        <f t="shared" si="81"/>
        <v>0.13906250000000001</v>
      </c>
      <c r="T1222">
        <f t="shared" si="82"/>
        <v>0.13906250000000001</v>
      </c>
    </row>
    <row r="1223" spans="1:20" x14ac:dyDescent="0.2">
      <c r="A1223">
        <v>2007</v>
      </c>
      <c r="B1223">
        <v>66</v>
      </c>
      <c r="D1223" t="s">
        <v>99</v>
      </c>
      <c r="E1223" s="1">
        <v>0.45833333333333331</v>
      </c>
      <c r="F1223">
        <v>22</v>
      </c>
      <c r="G1223" t="s">
        <v>80</v>
      </c>
      <c r="H1223" t="s">
        <v>36</v>
      </c>
      <c r="I1223" t="s">
        <v>179</v>
      </c>
      <c r="J1223" t="s">
        <v>44</v>
      </c>
      <c r="K1223" t="s">
        <v>21</v>
      </c>
      <c r="L1223" t="s">
        <v>22</v>
      </c>
      <c r="M1223">
        <v>9</v>
      </c>
      <c r="N1223">
        <v>35</v>
      </c>
      <c r="Q1223">
        <v>1.14E-2</v>
      </c>
      <c r="R1223">
        <v>3.1280000000000001</v>
      </c>
      <c r="S1223">
        <f t="shared" si="81"/>
        <v>770.45928631241588</v>
      </c>
      <c r="T1223">
        <f t="shared" si="82"/>
        <v>6934.1335768117433</v>
      </c>
    </row>
    <row r="1224" spans="1:20" x14ac:dyDescent="0.2">
      <c r="A1224">
        <v>2007</v>
      </c>
      <c r="B1224">
        <v>66</v>
      </c>
      <c r="D1224" t="s">
        <v>99</v>
      </c>
      <c r="E1224" s="1">
        <v>0.45833333333333331</v>
      </c>
      <c r="F1224">
        <v>22</v>
      </c>
      <c r="G1224" t="s">
        <v>80</v>
      </c>
      <c r="H1224" t="s">
        <v>36</v>
      </c>
      <c r="I1224" t="s">
        <v>179</v>
      </c>
      <c r="J1224" t="s">
        <v>13</v>
      </c>
      <c r="K1224" t="s">
        <v>47</v>
      </c>
      <c r="L1224" t="s">
        <v>48</v>
      </c>
      <c r="M1224">
        <v>14</v>
      </c>
      <c r="N1224">
        <v>35</v>
      </c>
      <c r="P1224">
        <f>N1224/1.09917</f>
        <v>31.842208211650611</v>
      </c>
      <c r="Q1224">
        <v>1.7399999999999999E-2</v>
      </c>
      <c r="R1224">
        <v>3.08</v>
      </c>
      <c r="S1224">
        <f>Q1224*(P1224^R1224)</f>
        <v>740.96728909580781</v>
      </c>
      <c r="T1224">
        <f t="shared" si="82"/>
        <v>10373.542047341309</v>
      </c>
    </row>
    <row r="1225" spans="1:20" x14ac:dyDescent="0.2">
      <c r="A1225">
        <v>2007</v>
      </c>
      <c r="B1225">
        <v>66</v>
      </c>
      <c r="D1225" t="s">
        <v>99</v>
      </c>
      <c r="E1225" s="1">
        <v>0.45833333333333331</v>
      </c>
      <c r="F1225">
        <v>22</v>
      </c>
      <c r="G1225" t="s">
        <v>80</v>
      </c>
      <c r="H1225" t="s">
        <v>36</v>
      </c>
      <c r="I1225" t="s">
        <v>179</v>
      </c>
      <c r="J1225" t="s">
        <v>23</v>
      </c>
      <c r="K1225" t="s">
        <v>31</v>
      </c>
      <c r="L1225" t="s">
        <v>32</v>
      </c>
      <c r="M1225">
        <v>3</v>
      </c>
      <c r="N1225">
        <v>35</v>
      </c>
      <c r="Q1225">
        <v>7.9000000000000008E-3</v>
      </c>
      <c r="R1225">
        <v>3.0760000000000001</v>
      </c>
      <c r="S1225">
        <f>Q1225*(N1225^R1225)</f>
        <v>443.79294680201997</v>
      </c>
      <c r="T1225">
        <f t="shared" si="82"/>
        <v>1331.3788404060599</v>
      </c>
    </row>
    <row r="1226" spans="1:20" x14ac:dyDescent="0.2">
      <c r="A1226">
        <v>2007</v>
      </c>
      <c r="B1226">
        <v>66</v>
      </c>
      <c r="D1226" t="s">
        <v>99</v>
      </c>
      <c r="E1226" s="1">
        <v>0.45833333333333331</v>
      </c>
      <c r="F1226">
        <v>22</v>
      </c>
      <c r="G1226" t="s">
        <v>80</v>
      </c>
      <c r="H1226" t="s">
        <v>36</v>
      </c>
      <c r="I1226" t="s">
        <v>179</v>
      </c>
      <c r="J1226" t="s">
        <v>26</v>
      </c>
      <c r="K1226" t="s">
        <v>31</v>
      </c>
      <c r="L1226" t="s">
        <v>54</v>
      </c>
      <c r="M1226">
        <v>5</v>
      </c>
      <c r="N1226">
        <v>25</v>
      </c>
      <c r="P1226">
        <f>N1226*0.812715</f>
        <v>20.317875000000001</v>
      </c>
      <c r="Q1226">
        <v>0.111</v>
      </c>
      <c r="R1226">
        <v>2.72</v>
      </c>
      <c r="S1226">
        <f>Q1226*(P1226^R1226)</f>
        <v>400.63779005068659</v>
      </c>
      <c r="T1226">
        <f t="shared" si="82"/>
        <v>2003.1889502534329</v>
      </c>
    </row>
    <row r="1227" spans="1:20" x14ac:dyDescent="0.2">
      <c r="A1227">
        <v>2007</v>
      </c>
      <c r="B1227">
        <v>66</v>
      </c>
      <c r="D1227" t="s">
        <v>99</v>
      </c>
      <c r="E1227" s="1">
        <v>0.45833333333333331</v>
      </c>
      <c r="F1227">
        <v>22</v>
      </c>
      <c r="G1227" t="s">
        <v>80</v>
      </c>
      <c r="H1227" t="s">
        <v>36</v>
      </c>
      <c r="I1227" t="s">
        <v>179</v>
      </c>
      <c r="J1227" t="s">
        <v>23</v>
      </c>
      <c r="K1227" t="s">
        <v>31</v>
      </c>
      <c r="L1227" t="s">
        <v>108</v>
      </c>
      <c r="M1227">
        <v>1</v>
      </c>
      <c r="N1227">
        <v>25</v>
      </c>
      <c r="Q1227" s="2">
        <v>2.1899999999999999E-2</v>
      </c>
      <c r="R1227" s="2">
        <v>3.0470000000000002</v>
      </c>
      <c r="S1227">
        <f>Q1227*(N1227^R1227)</f>
        <v>398.07721587920457</v>
      </c>
      <c r="T1227">
        <f t="shared" si="82"/>
        <v>398.07721587920457</v>
      </c>
    </row>
    <row r="1228" spans="1:20" x14ac:dyDescent="0.2">
      <c r="A1228">
        <v>2007</v>
      </c>
      <c r="B1228">
        <v>66</v>
      </c>
      <c r="D1228" t="s">
        <v>99</v>
      </c>
      <c r="E1228" s="1">
        <v>0.45833333333333331</v>
      </c>
      <c r="F1228">
        <v>22</v>
      </c>
      <c r="G1228" t="s">
        <v>80</v>
      </c>
      <c r="H1228" t="s">
        <v>36</v>
      </c>
      <c r="I1228" t="s">
        <v>179</v>
      </c>
      <c r="J1228" t="s">
        <v>16</v>
      </c>
      <c r="K1228" t="s">
        <v>28</v>
      </c>
      <c r="L1228" t="s">
        <v>29</v>
      </c>
      <c r="M1228">
        <v>42</v>
      </c>
      <c r="N1228">
        <v>25</v>
      </c>
      <c r="P1228">
        <f>N1228/1.14172</f>
        <v>21.89678730336685</v>
      </c>
      <c r="Q1228">
        <v>5.7999999999999996E-3</v>
      </c>
      <c r="R1228">
        <v>3.5539999999999998</v>
      </c>
      <c r="S1228">
        <f>Q1228*(P1228^R1228)</f>
        <v>336.62001464584171</v>
      </c>
      <c r="T1228">
        <f t="shared" si="82"/>
        <v>14138.040615125352</v>
      </c>
    </row>
    <row r="1229" spans="1:20" x14ac:dyDescent="0.2">
      <c r="A1229">
        <v>2007</v>
      </c>
      <c r="B1229">
        <v>66</v>
      </c>
      <c r="D1229" t="s">
        <v>99</v>
      </c>
      <c r="E1229" s="1">
        <v>0.45833333333333331</v>
      </c>
      <c r="F1229">
        <v>22</v>
      </c>
      <c r="G1229" t="s">
        <v>80</v>
      </c>
      <c r="H1229" t="s">
        <v>36</v>
      </c>
      <c r="I1229" t="s">
        <v>179</v>
      </c>
      <c r="J1229" t="s">
        <v>44</v>
      </c>
      <c r="K1229" t="s">
        <v>21</v>
      </c>
      <c r="L1229" t="s">
        <v>22</v>
      </c>
      <c r="M1229">
        <v>17</v>
      </c>
      <c r="N1229">
        <v>25</v>
      </c>
      <c r="Q1229">
        <v>1.14E-2</v>
      </c>
      <c r="R1229">
        <v>3.1280000000000001</v>
      </c>
      <c r="S1229">
        <f>Q1229*(N1229^R1229)</f>
        <v>268.94359042953022</v>
      </c>
      <c r="T1229">
        <f t="shared" si="82"/>
        <v>4572.041037302014</v>
      </c>
    </row>
    <row r="1230" spans="1:20" x14ac:dyDescent="0.2">
      <c r="A1230">
        <v>2007</v>
      </c>
      <c r="B1230">
        <v>66</v>
      </c>
      <c r="D1230" t="s">
        <v>99</v>
      </c>
      <c r="E1230" s="1">
        <v>0.45833333333333331</v>
      </c>
      <c r="F1230">
        <v>22</v>
      </c>
      <c r="G1230" t="s">
        <v>80</v>
      </c>
      <c r="H1230" t="s">
        <v>36</v>
      </c>
      <c r="I1230" t="s">
        <v>179</v>
      </c>
      <c r="J1230" t="s">
        <v>23</v>
      </c>
      <c r="K1230" t="s">
        <v>62</v>
      </c>
      <c r="L1230" t="s">
        <v>83</v>
      </c>
      <c r="M1230">
        <v>7</v>
      </c>
      <c r="N1230">
        <v>25</v>
      </c>
      <c r="P1230">
        <f>N1230*0.901</f>
        <v>22.525000000000002</v>
      </c>
      <c r="Q1230">
        <v>2.07E-2</v>
      </c>
      <c r="R1230">
        <v>3</v>
      </c>
      <c r="S1230">
        <f>Q1230*(P1230^R1230)</f>
        <v>236.57276422968752</v>
      </c>
      <c r="T1230">
        <f t="shared" si="82"/>
        <v>1656.0093496078127</v>
      </c>
    </row>
    <row r="1231" spans="1:20" x14ac:dyDescent="0.2">
      <c r="A1231">
        <v>2007</v>
      </c>
      <c r="B1231">
        <v>66</v>
      </c>
      <c r="D1231" t="s">
        <v>99</v>
      </c>
      <c r="E1231" s="1">
        <v>0.45833333333333331</v>
      </c>
      <c r="F1231">
        <v>22</v>
      </c>
      <c r="G1231" t="s">
        <v>80</v>
      </c>
      <c r="H1231" t="s">
        <v>36</v>
      </c>
      <c r="I1231" t="s">
        <v>179</v>
      </c>
      <c r="J1231" t="s">
        <v>26</v>
      </c>
      <c r="K1231" t="s">
        <v>21</v>
      </c>
      <c r="L1231" t="s">
        <v>100</v>
      </c>
      <c r="M1231">
        <v>4</v>
      </c>
      <c r="N1231">
        <v>25</v>
      </c>
      <c r="P1231">
        <f>N1231/1.13645</f>
        <v>21.998328127062344</v>
      </c>
      <c r="Q1231">
        <v>1.35E-2</v>
      </c>
      <c r="R1231">
        <v>3.0430000000000001</v>
      </c>
      <c r="S1231">
        <f>Q1231*(P1231^R1231)</f>
        <v>164.14420378063221</v>
      </c>
      <c r="T1231">
        <f t="shared" si="82"/>
        <v>656.57681512252884</v>
      </c>
    </row>
    <row r="1232" spans="1:20" x14ac:dyDescent="0.2">
      <c r="A1232">
        <v>2007</v>
      </c>
      <c r="B1232">
        <v>66</v>
      </c>
      <c r="D1232" t="s">
        <v>99</v>
      </c>
      <c r="E1232" s="1">
        <v>0.45833333333333331</v>
      </c>
      <c r="F1232">
        <v>22</v>
      </c>
      <c r="G1232" t="s">
        <v>80</v>
      </c>
      <c r="H1232" t="s">
        <v>36</v>
      </c>
      <c r="I1232" t="s">
        <v>179</v>
      </c>
      <c r="J1232" t="s">
        <v>13</v>
      </c>
      <c r="K1232" t="s">
        <v>17</v>
      </c>
      <c r="L1232" t="s">
        <v>127</v>
      </c>
      <c r="M1232">
        <v>1</v>
      </c>
      <c r="N1232">
        <v>15</v>
      </c>
      <c r="Q1232">
        <v>2.3900000000000001E-2</v>
      </c>
      <c r="R1232">
        <v>3.0819999999999999</v>
      </c>
      <c r="S1232">
        <f t="shared" ref="S1232:S1243" si="83">Q1232*(N1232^R1232)</f>
        <v>100.71894345437795</v>
      </c>
      <c r="T1232">
        <f t="shared" si="82"/>
        <v>100.71894345437795</v>
      </c>
    </row>
    <row r="1233" spans="1:20" x14ac:dyDescent="0.2">
      <c r="A1233">
        <v>2007</v>
      </c>
      <c r="B1233">
        <v>66</v>
      </c>
      <c r="D1233" t="s">
        <v>99</v>
      </c>
      <c r="E1233" s="1">
        <v>0.45833333333333331</v>
      </c>
      <c r="F1233">
        <v>22</v>
      </c>
      <c r="G1233" t="s">
        <v>80</v>
      </c>
      <c r="H1233" t="s">
        <v>36</v>
      </c>
      <c r="I1233" t="s">
        <v>179</v>
      </c>
      <c r="J1233" t="s">
        <v>23</v>
      </c>
      <c r="K1233" t="s">
        <v>118</v>
      </c>
      <c r="L1233" t="s">
        <v>30</v>
      </c>
      <c r="M1233">
        <v>3</v>
      </c>
      <c r="N1233">
        <v>15</v>
      </c>
      <c r="Q1233">
        <v>9.2800000000000001E-3</v>
      </c>
      <c r="R1233">
        <v>3.07</v>
      </c>
      <c r="S1233">
        <f t="shared" si="83"/>
        <v>37.857169670187268</v>
      </c>
      <c r="T1233">
        <f t="shared" si="82"/>
        <v>113.57150901056181</v>
      </c>
    </row>
    <row r="1234" spans="1:20" x14ac:dyDescent="0.2">
      <c r="A1234">
        <v>2007</v>
      </c>
      <c r="B1234">
        <v>66</v>
      </c>
      <c r="D1234" t="s">
        <v>99</v>
      </c>
      <c r="E1234" s="1">
        <v>0.45833333333333331</v>
      </c>
      <c r="F1234">
        <v>22</v>
      </c>
      <c r="G1234" t="s">
        <v>80</v>
      </c>
      <c r="H1234" t="s">
        <v>36</v>
      </c>
      <c r="I1234" t="s">
        <v>179</v>
      </c>
      <c r="J1234" t="s">
        <v>16</v>
      </c>
      <c r="K1234" t="s">
        <v>17</v>
      </c>
      <c r="L1234" t="s">
        <v>18</v>
      </c>
      <c r="M1234">
        <v>3</v>
      </c>
      <c r="N1234">
        <v>7.5</v>
      </c>
      <c r="Q1234">
        <v>2.46E-2</v>
      </c>
      <c r="R1234">
        <v>2.85</v>
      </c>
      <c r="S1234">
        <f t="shared" si="83"/>
        <v>7.671136449313793</v>
      </c>
      <c r="T1234">
        <f t="shared" si="82"/>
        <v>23.01340934794138</v>
      </c>
    </row>
    <row r="1235" spans="1:20" x14ac:dyDescent="0.2">
      <c r="A1235">
        <v>2007</v>
      </c>
      <c r="B1235">
        <v>66</v>
      </c>
      <c r="D1235" t="s">
        <v>99</v>
      </c>
      <c r="E1235" s="1">
        <v>0.45833333333333331</v>
      </c>
      <c r="F1235">
        <v>22</v>
      </c>
      <c r="G1235" t="s">
        <v>80</v>
      </c>
      <c r="H1235" t="s">
        <v>36</v>
      </c>
      <c r="I1235" t="s">
        <v>179</v>
      </c>
      <c r="J1235" t="s">
        <v>13</v>
      </c>
      <c r="K1235" t="s">
        <v>17</v>
      </c>
      <c r="L1235" t="s">
        <v>19</v>
      </c>
      <c r="M1235">
        <v>1</v>
      </c>
      <c r="N1235">
        <v>7.5</v>
      </c>
      <c r="Q1235">
        <v>1.9300000000000001E-2</v>
      </c>
      <c r="R1235">
        <v>2.96</v>
      </c>
      <c r="S1235">
        <f t="shared" si="83"/>
        <v>7.5117071566069322</v>
      </c>
      <c r="T1235">
        <f t="shared" si="82"/>
        <v>7.5117071566069322</v>
      </c>
    </row>
    <row r="1236" spans="1:20" x14ac:dyDescent="0.2">
      <c r="A1236">
        <v>2007</v>
      </c>
      <c r="B1236">
        <v>66</v>
      </c>
      <c r="D1236" t="s">
        <v>99</v>
      </c>
      <c r="E1236" s="1">
        <v>0.45833333333333331</v>
      </c>
      <c r="F1236">
        <v>22</v>
      </c>
      <c r="G1236" t="s">
        <v>80</v>
      </c>
      <c r="H1236" t="s">
        <v>36</v>
      </c>
      <c r="I1236" t="s">
        <v>179</v>
      </c>
      <c r="J1236" t="s">
        <v>26</v>
      </c>
      <c r="K1236" t="s">
        <v>17</v>
      </c>
      <c r="L1236" t="s">
        <v>121</v>
      </c>
      <c r="M1236">
        <v>4</v>
      </c>
      <c r="N1236">
        <v>2.5</v>
      </c>
      <c r="Q1236">
        <v>2.0199999999999999E-2</v>
      </c>
      <c r="R1236">
        <v>2.9594999999999998</v>
      </c>
      <c r="S1236">
        <f t="shared" si="83"/>
        <v>0.30412689296657719</v>
      </c>
      <c r="T1236">
        <f t="shared" si="82"/>
        <v>1.2165075718663088</v>
      </c>
    </row>
    <row r="1237" spans="1:20" x14ac:dyDescent="0.2">
      <c r="A1237">
        <v>2007</v>
      </c>
      <c r="B1237">
        <v>66</v>
      </c>
      <c r="D1237" t="s">
        <v>99</v>
      </c>
      <c r="E1237" s="1">
        <v>0.45833333333333331</v>
      </c>
      <c r="F1237">
        <v>22</v>
      </c>
      <c r="G1237" t="s">
        <v>80</v>
      </c>
      <c r="H1237" t="s">
        <v>36</v>
      </c>
      <c r="I1237" t="s">
        <v>179</v>
      </c>
      <c r="J1237" t="s">
        <v>26</v>
      </c>
      <c r="K1237" t="s">
        <v>118</v>
      </c>
      <c r="L1237" t="s">
        <v>27</v>
      </c>
      <c r="M1237">
        <v>11</v>
      </c>
      <c r="N1237">
        <v>2.5</v>
      </c>
      <c r="Q1237">
        <v>1.5900000000000001E-2</v>
      </c>
      <c r="R1237">
        <v>2.9718</v>
      </c>
      <c r="S1237">
        <f t="shared" si="83"/>
        <v>0.24210025233267859</v>
      </c>
      <c r="T1237">
        <f t="shared" si="82"/>
        <v>2.6631027756594645</v>
      </c>
    </row>
    <row r="1238" spans="1:20" x14ac:dyDescent="0.2">
      <c r="A1238">
        <v>2007</v>
      </c>
      <c r="B1238">
        <v>66</v>
      </c>
      <c r="D1238" t="s">
        <v>99</v>
      </c>
      <c r="E1238" s="1">
        <v>0.45833333333333331</v>
      </c>
      <c r="F1238">
        <v>22</v>
      </c>
      <c r="G1238" t="s">
        <v>80</v>
      </c>
      <c r="H1238" t="s">
        <v>36</v>
      </c>
      <c r="I1238" t="s">
        <v>179</v>
      </c>
      <c r="J1238" t="s">
        <v>23</v>
      </c>
      <c r="K1238" t="s">
        <v>72</v>
      </c>
      <c r="L1238" t="s">
        <v>73</v>
      </c>
      <c r="M1238">
        <v>2</v>
      </c>
      <c r="N1238">
        <v>2.5</v>
      </c>
      <c r="Q1238">
        <v>8.0000000000000002E-3</v>
      </c>
      <c r="R1238">
        <v>3.137</v>
      </c>
      <c r="S1238">
        <f t="shared" si="83"/>
        <v>0.14171890699888887</v>
      </c>
      <c r="T1238">
        <f t="shared" si="82"/>
        <v>0.28343781399777773</v>
      </c>
    </row>
    <row r="1239" spans="1:20" x14ac:dyDescent="0.2">
      <c r="A1239">
        <v>2007</v>
      </c>
      <c r="B1239">
        <v>66</v>
      </c>
      <c r="D1239" t="s">
        <v>99</v>
      </c>
      <c r="E1239" s="1">
        <v>0.45833333333333331</v>
      </c>
      <c r="F1239">
        <v>22</v>
      </c>
      <c r="G1239" t="s">
        <v>80</v>
      </c>
      <c r="H1239" t="s">
        <v>36</v>
      </c>
      <c r="I1239" t="s">
        <v>179</v>
      </c>
      <c r="J1239" t="s">
        <v>23</v>
      </c>
      <c r="K1239" t="s">
        <v>33</v>
      </c>
      <c r="L1239" t="s">
        <v>34</v>
      </c>
      <c r="M1239">
        <v>3</v>
      </c>
      <c r="N1239">
        <v>2.5</v>
      </c>
      <c r="Q1239">
        <v>8.8999999999999999E-3</v>
      </c>
      <c r="R1239">
        <v>3</v>
      </c>
      <c r="S1239">
        <f t="shared" si="83"/>
        <v>0.13906250000000001</v>
      </c>
      <c r="T1239">
        <f t="shared" si="82"/>
        <v>0.41718750000000004</v>
      </c>
    </row>
    <row r="1240" spans="1:20" x14ac:dyDescent="0.2">
      <c r="A1240">
        <v>2007</v>
      </c>
      <c r="B1240">
        <v>67</v>
      </c>
      <c r="D1240" t="s">
        <v>109</v>
      </c>
      <c r="E1240" s="1">
        <v>0.375</v>
      </c>
      <c r="F1240">
        <v>3</v>
      </c>
      <c r="G1240" t="s">
        <v>136</v>
      </c>
      <c r="H1240" t="s">
        <v>61</v>
      </c>
      <c r="I1240" t="s">
        <v>176</v>
      </c>
      <c r="J1240" t="s">
        <v>44</v>
      </c>
      <c r="K1240" t="s">
        <v>21</v>
      </c>
      <c r="L1240" t="s">
        <v>22</v>
      </c>
      <c r="M1240">
        <v>3</v>
      </c>
      <c r="N1240">
        <v>35</v>
      </c>
      <c r="Q1240">
        <v>1.14E-2</v>
      </c>
      <c r="R1240">
        <v>3.1280000000000001</v>
      </c>
      <c r="S1240">
        <f t="shared" si="83"/>
        <v>770.45928631241588</v>
      </c>
      <c r="T1240">
        <f t="shared" si="82"/>
        <v>2311.3778589372478</v>
      </c>
    </row>
    <row r="1241" spans="1:20" x14ac:dyDescent="0.2">
      <c r="A1241">
        <v>2007</v>
      </c>
      <c r="B1241">
        <v>67</v>
      </c>
      <c r="D1241" t="s">
        <v>109</v>
      </c>
      <c r="E1241" s="1">
        <v>0.375</v>
      </c>
      <c r="F1241">
        <v>3</v>
      </c>
      <c r="G1241" t="s">
        <v>136</v>
      </c>
      <c r="H1241" t="s">
        <v>61</v>
      </c>
      <c r="I1241" t="s">
        <v>176</v>
      </c>
      <c r="J1241" t="s">
        <v>23</v>
      </c>
      <c r="K1241" t="s">
        <v>118</v>
      </c>
      <c r="L1241" t="s">
        <v>37</v>
      </c>
      <c r="M1241">
        <v>1</v>
      </c>
      <c r="N1241">
        <v>35</v>
      </c>
      <c r="Q1241">
        <v>1.26E-2</v>
      </c>
      <c r="R1241">
        <v>3.0672999999999999</v>
      </c>
      <c r="S1241">
        <f t="shared" si="83"/>
        <v>686.26279947656167</v>
      </c>
      <c r="T1241">
        <f t="shared" si="82"/>
        <v>686.26279947656167</v>
      </c>
    </row>
    <row r="1242" spans="1:20" x14ac:dyDescent="0.2">
      <c r="A1242">
        <v>2007</v>
      </c>
      <c r="B1242">
        <v>67</v>
      </c>
      <c r="D1242" t="s">
        <v>109</v>
      </c>
      <c r="E1242" s="1">
        <v>0.375</v>
      </c>
      <c r="F1242">
        <v>3</v>
      </c>
      <c r="G1242" t="s">
        <v>136</v>
      </c>
      <c r="H1242" t="s">
        <v>61</v>
      </c>
      <c r="I1242" t="s">
        <v>176</v>
      </c>
      <c r="J1242" t="s">
        <v>23</v>
      </c>
      <c r="K1242" t="s">
        <v>31</v>
      </c>
      <c r="L1242" t="s">
        <v>32</v>
      </c>
      <c r="M1242">
        <v>2</v>
      </c>
      <c r="N1242">
        <v>35</v>
      </c>
      <c r="Q1242">
        <v>7.9000000000000008E-3</v>
      </c>
      <c r="R1242">
        <v>3.0760000000000001</v>
      </c>
      <c r="S1242">
        <f t="shared" si="83"/>
        <v>443.79294680201997</v>
      </c>
      <c r="T1242">
        <f t="shared" si="82"/>
        <v>887.58589360403994</v>
      </c>
    </row>
    <row r="1243" spans="1:20" x14ac:dyDescent="0.2">
      <c r="A1243">
        <v>2007</v>
      </c>
      <c r="B1243">
        <v>67</v>
      </c>
      <c r="D1243" t="s">
        <v>109</v>
      </c>
      <c r="E1243" s="1">
        <v>0.375</v>
      </c>
      <c r="F1243">
        <v>3</v>
      </c>
      <c r="G1243" t="s">
        <v>136</v>
      </c>
      <c r="H1243" t="s">
        <v>61</v>
      </c>
      <c r="I1243" t="s">
        <v>176</v>
      </c>
      <c r="J1243" t="s">
        <v>13</v>
      </c>
      <c r="K1243" t="s">
        <v>14</v>
      </c>
      <c r="L1243" t="s">
        <v>15</v>
      </c>
      <c r="M1243">
        <v>3</v>
      </c>
      <c r="N1243">
        <v>25</v>
      </c>
      <c r="Q1243">
        <v>2.3599999999999999E-2</v>
      </c>
      <c r="R1243">
        <v>2.9750000000000001</v>
      </c>
      <c r="S1243">
        <f t="shared" si="83"/>
        <v>340.23855775527943</v>
      </c>
      <c r="T1243">
        <f t="shared" si="82"/>
        <v>1020.7156732658383</v>
      </c>
    </row>
    <row r="1244" spans="1:20" x14ac:dyDescent="0.2">
      <c r="A1244">
        <v>2007</v>
      </c>
      <c r="B1244">
        <v>67</v>
      </c>
      <c r="D1244" t="s">
        <v>109</v>
      </c>
      <c r="E1244" s="1">
        <v>0.375</v>
      </c>
      <c r="F1244">
        <v>3</v>
      </c>
      <c r="G1244" t="s">
        <v>136</v>
      </c>
      <c r="H1244" t="s">
        <v>61</v>
      </c>
      <c r="I1244" t="s">
        <v>176</v>
      </c>
      <c r="J1244" t="s">
        <v>16</v>
      </c>
      <c r="K1244" t="s">
        <v>28</v>
      </c>
      <c r="L1244" t="s">
        <v>29</v>
      </c>
      <c r="M1244">
        <v>28</v>
      </c>
      <c r="N1244">
        <v>25</v>
      </c>
      <c r="P1244">
        <f>N1244/1.14172</f>
        <v>21.89678730336685</v>
      </c>
      <c r="Q1244">
        <v>5.7999999999999996E-3</v>
      </c>
      <c r="R1244">
        <v>3.5539999999999998</v>
      </c>
      <c r="S1244">
        <f>Q1244*(P1244^R1244)</f>
        <v>336.62001464584171</v>
      </c>
      <c r="T1244">
        <f t="shared" si="82"/>
        <v>9425.3604100835673</v>
      </c>
    </row>
    <row r="1245" spans="1:20" x14ac:dyDescent="0.2">
      <c r="A1245">
        <v>2007</v>
      </c>
      <c r="B1245">
        <v>67</v>
      </c>
      <c r="D1245" t="s">
        <v>109</v>
      </c>
      <c r="E1245" s="1">
        <v>0.375</v>
      </c>
      <c r="F1245">
        <v>3</v>
      </c>
      <c r="G1245" t="s">
        <v>136</v>
      </c>
      <c r="H1245" t="s">
        <v>61</v>
      </c>
      <c r="I1245" t="s">
        <v>176</v>
      </c>
      <c r="J1245" t="s">
        <v>44</v>
      </c>
      <c r="K1245" t="s">
        <v>21</v>
      </c>
      <c r="L1245" t="s">
        <v>22</v>
      </c>
      <c r="M1245">
        <v>6</v>
      </c>
      <c r="N1245">
        <v>25</v>
      </c>
      <c r="Q1245">
        <v>1.14E-2</v>
      </c>
      <c r="R1245">
        <v>3.1280000000000001</v>
      </c>
      <c r="S1245">
        <f t="shared" ref="S1245:S1254" si="84">Q1245*(N1245^R1245)</f>
        <v>268.94359042953022</v>
      </c>
      <c r="T1245">
        <f t="shared" si="82"/>
        <v>1613.6615425771813</v>
      </c>
    </row>
    <row r="1246" spans="1:20" x14ac:dyDescent="0.2">
      <c r="A1246">
        <v>2007</v>
      </c>
      <c r="B1246">
        <v>67</v>
      </c>
      <c r="D1246" t="s">
        <v>109</v>
      </c>
      <c r="E1246" s="1">
        <v>0.375</v>
      </c>
      <c r="F1246">
        <v>3</v>
      </c>
      <c r="G1246" t="s">
        <v>136</v>
      </c>
      <c r="H1246" t="s">
        <v>61</v>
      </c>
      <c r="I1246" t="s">
        <v>176</v>
      </c>
      <c r="J1246" t="s">
        <v>16</v>
      </c>
      <c r="K1246" t="s">
        <v>17</v>
      </c>
      <c r="L1246" t="s">
        <v>18</v>
      </c>
      <c r="M1246">
        <v>2</v>
      </c>
      <c r="N1246">
        <v>15</v>
      </c>
      <c r="Q1246">
        <v>2.2700000000000001E-2</v>
      </c>
      <c r="R1246">
        <v>3.12</v>
      </c>
      <c r="S1246">
        <f t="shared" si="84"/>
        <v>106.03044532761471</v>
      </c>
      <c r="T1246">
        <f t="shared" si="82"/>
        <v>212.06089065522943</v>
      </c>
    </row>
    <row r="1247" spans="1:20" x14ac:dyDescent="0.2">
      <c r="A1247">
        <v>2007</v>
      </c>
      <c r="B1247">
        <v>67</v>
      </c>
      <c r="D1247" t="s">
        <v>109</v>
      </c>
      <c r="E1247" s="1">
        <v>0.375</v>
      </c>
      <c r="F1247">
        <v>3</v>
      </c>
      <c r="G1247" t="s">
        <v>136</v>
      </c>
      <c r="H1247" t="s">
        <v>61</v>
      </c>
      <c r="I1247" t="s">
        <v>176</v>
      </c>
      <c r="J1247" t="s">
        <v>13</v>
      </c>
      <c r="K1247" t="s">
        <v>17</v>
      </c>
      <c r="L1247" t="s">
        <v>127</v>
      </c>
      <c r="M1247">
        <v>1</v>
      </c>
      <c r="N1247">
        <v>15</v>
      </c>
      <c r="Q1247">
        <v>2.3900000000000001E-2</v>
      </c>
      <c r="R1247">
        <v>3.0819999999999999</v>
      </c>
      <c r="S1247">
        <f t="shared" si="84"/>
        <v>100.71894345437795</v>
      </c>
      <c r="T1247">
        <f t="shared" si="82"/>
        <v>100.71894345437795</v>
      </c>
    </row>
    <row r="1248" spans="1:20" x14ac:dyDescent="0.2">
      <c r="A1248">
        <v>2007</v>
      </c>
      <c r="B1248">
        <v>67</v>
      </c>
      <c r="D1248" t="s">
        <v>109</v>
      </c>
      <c r="E1248" s="1">
        <v>0.375</v>
      </c>
      <c r="F1248">
        <v>3</v>
      </c>
      <c r="G1248" t="s">
        <v>136</v>
      </c>
      <c r="H1248" t="s">
        <v>61</v>
      </c>
      <c r="I1248" t="s">
        <v>176</v>
      </c>
      <c r="J1248" t="s">
        <v>16</v>
      </c>
      <c r="K1248" t="s">
        <v>17</v>
      </c>
      <c r="L1248" t="s">
        <v>18</v>
      </c>
      <c r="M1248">
        <v>5</v>
      </c>
      <c r="N1248">
        <v>7.5</v>
      </c>
      <c r="Q1248">
        <v>2.46E-2</v>
      </c>
      <c r="R1248">
        <v>2.85</v>
      </c>
      <c r="S1248">
        <f t="shared" si="84"/>
        <v>7.671136449313793</v>
      </c>
      <c r="T1248">
        <f t="shared" si="82"/>
        <v>38.355682246568968</v>
      </c>
    </row>
    <row r="1249" spans="1:20" x14ac:dyDescent="0.2">
      <c r="A1249">
        <v>2007</v>
      </c>
      <c r="B1249">
        <v>67</v>
      </c>
      <c r="D1249" t="s">
        <v>109</v>
      </c>
      <c r="E1249" s="1">
        <v>0.375</v>
      </c>
      <c r="F1249">
        <v>3</v>
      </c>
      <c r="G1249" t="s">
        <v>136</v>
      </c>
      <c r="H1249" t="s">
        <v>61</v>
      </c>
      <c r="I1249" t="s">
        <v>176</v>
      </c>
      <c r="J1249" t="s">
        <v>23</v>
      </c>
      <c r="K1249" t="s">
        <v>118</v>
      </c>
      <c r="L1249" t="s">
        <v>132</v>
      </c>
      <c r="M1249">
        <v>1</v>
      </c>
      <c r="N1249">
        <v>7.5</v>
      </c>
      <c r="Q1249">
        <v>1.26E-2</v>
      </c>
      <c r="R1249">
        <v>3.0672999999999999</v>
      </c>
      <c r="S1249">
        <f t="shared" si="84"/>
        <v>6.0875978967715536</v>
      </c>
      <c r="T1249">
        <f t="shared" si="82"/>
        <v>6.0875978967715536</v>
      </c>
    </row>
    <row r="1250" spans="1:20" x14ac:dyDescent="0.2">
      <c r="A1250">
        <v>2007</v>
      </c>
      <c r="B1250">
        <v>67</v>
      </c>
      <c r="D1250" t="s">
        <v>109</v>
      </c>
      <c r="E1250" s="1">
        <v>0.375</v>
      </c>
      <c r="F1250">
        <v>3</v>
      </c>
      <c r="G1250" t="s">
        <v>136</v>
      </c>
      <c r="H1250" t="s">
        <v>61</v>
      </c>
      <c r="I1250" t="s">
        <v>176</v>
      </c>
      <c r="J1250" t="s">
        <v>13</v>
      </c>
      <c r="K1250" t="s">
        <v>194</v>
      </c>
      <c r="L1250" t="s">
        <v>35</v>
      </c>
      <c r="M1250">
        <v>4</v>
      </c>
      <c r="N1250">
        <v>2.5</v>
      </c>
      <c r="Q1250">
        <v>3.2399999999999998E-2</v>
      </c>
      <c r="R1250">
        <v>2.379</v>
      </c>
      <c r="S1250">
        <f t="shared" si="84"/>
        <v>0.2865789524483992</v>
      </c>
      <c r="T1250">
        <f t="shared" si="82"/>
        <v>1.1463158097935968</v>
      </c>
    </row>
    <row r="1251" spans="1:20" x14ac:dyDescent="0.2">
      <c r="A1251">
        <v>2007</v>
      </c>
      <c r="B1251">
        <v>67</v>
      </c>
      <c r="D1251" t="s">
        <v>109</v>
      </c>
      <c r="E1251" s="1">
        <v>0.375</v>
      </c>
      <c r="F1251">
        <v>3</v>
      </c>
      <c r="G1251" t="s">
        <v>136</v>
      </c>
      <c r="H1251" t="s">
        <v>61</v>
      </c>
      <c r="I1251" t="s">
        <v>176</v>
      </c>
      <c r="J1251" t="s">
        <v>26</v>
      </c>
      <c r="K1251" t="s">
        <v>118</v>
      </c>
      <c r="L1251" t="s">
        <v>27</v>
      </c>
      <c r="M1251">
        <v>31</v>
      </c>
      <c r="N1251">
        <v>2.5</v>
      </c>
      <c r="Q1251">
        <v>1.5900000000000001E-2</v>
      </c>
      <c r="R1251">
        <v>2.9718</v>
      </c>
      <c r="S1251">
        <f t="shared" si="84"/>
        <v>0.24210025233267859</v>
      </c>
      <c r="T1251">
        <f t="shared" si="82"/>
        <v>7.5051078223130361</v>
      </c>
    </row>
    <row r="1252" spans="1:20" x14ac:dyDescent="0.2">
      <c r="A1252">
        <v>2007</v>
      </c>
      <c r="B1252">
        <v>67</v>
      </c>
      <c r="D1252" t="s">
        <v>109</v>
      </c>
      <c r="E1252" s="1">
        <v>0.375</v>
      </c>
      <c r="F1252">
        <v>3</v>
      </c>
      <c r="G1252" t="s">
        <v>136</v>
      </c>
      <c r="H1252" t="s">
        <v>61</v>
      </c>
      <c r="I1252" t="s">
        <v>176</v>
      </c>
      <c r="J1252" t="s">
        <v>13</v>
      </c>
      <c r="K1252" t="s">
        <v>194</v>
      </c>
      <c r="L1252" t="s">
        <v>138</v>
      </c>
      <c r="M1252">
        <v>5</v>
      </c>
      <c r="N1252">
        <v>2.5</v>
      </c>
      <c r="Q1252">
        <v>9.1000000000000004E-3</v>
      </c>
      <c r="R1252">
        <v>2.9904000000000002</v>
      </c>
      <c r="S1252">
        <f t="shared" si="84"/>
        <v>0.14094224804199171</v>
      </c>
      <c r="T1252">
        <f t="shared" si="82"/>
        <v>0.70471124020995857</v>
      </c>
    </row>
    <row r="1253" spans="1:20" x14ac:dyDescent="0.2">
      <c r="A1253">
        <v>2007</v>
      </c>
      <c r="B1253">
        <v>67</v>
      </c>
      <c r="D1253" t="s">
        <v>109</v>
      </c>
      <c r="E1253" s="1">
        <v>0.375</v>
      </c>
      <c r="F1253">
        <v>3</v>
      </c>
      <c r="G1253" t="s">
        <v>136</v>
      </c>
      <c r="H1253" t="s">
        <v>61</v>
      </c>
      <c r="I1253" t="s">
        <v>176</v>
      </c>
      <c r="J1253" t="s">
        <v>23</v>
      </c>
      <c r="K1253" t="s">
        <v>33</v>
      </c>
      <c r="L1253" t="s">
        <v>34</v>
      </c>
      <c r="M1253">
        <v>12</v>
      </c>
      <c r="N1253">
        <v>2.5</v>
      </c>
      <c r="Q1253">
        <v>8.8999999999999999E-3</v>
      </c>
      <c r="R1253">
        <v>3</v>
      </c>
      <c r="S1253">
        <f t="shared" si="84"/>
        <v>0.13906250000000001</v>
      </c>
      <c r="T1253">
        <f t="shared" si="82"/>
        <v>1.6687500000000002</v>
      </c>
    </row>
    <row r="1254" spans="1:20" x14ac:dyDescent="0.2">
      <c r="A1254">
        <v>2007</v>
      </c>
      <c r="B1254">
        <v>68</v>
      </c>
      <c r="D1254" t="s">
        <v>109</v>
      </c>
      <c r="E1254" s="1">
        <v>0.375</v>
      </c>
      <c r="F1254">
        <v>3</v>
      </c>
      <c r="G1254" t="s">
        <v>136</v>
      </c>
      <c r="H1254" t="s">
        <v>36</v>
      </c>
      <c r="I1254" t="s">
        <v>176</v>
      </c>
      <c r="J1254" t="s">
        <v>44</v>
      </c>
      <c r="K1254" t="s">
        <v>21</v>
      </c>
      <c r="L1254" t="s">
        <v>22</v>
      </c>
      <c r="M1254">
        <v>2</v>
      </c>
      <c r="N1254">
        <v>35</v>
      </c>
      <c r="Q1254">
        <v>1.14E-2</v>
      </c>
      <c r="R1254">
        <v>3.1280000000000001</v>
      </c>
      <c r="S1254">
        <f t="shared" si="84"/>
        <v>770.45928631241588</v>
      </c>
      <c r="T1254">
        <f t="shared" si="82"/>
        <v>1540.9185726248318</v>
      </c>
    </row>
    <row r="1255" spans="1:20" x14ac:dyDescent="0.2">
      <c r="A1255">
        <v>2007</v>
      </c>
      <c r="B1255">
        <v>68</v>
      </c>
      <c r="D1255" t="s">
        <v>109</v>
      </c>
      <c r="E1255" s="1">
        <v>0.375</v>
      </c>
      <c r="F1255">
        <v>3</v>
      </c>
      <c r="G1255" t="s">
        <v>136</v>
      </c>
      <c r="H1255" t="s">
        <v>36</v>
      </c>
      <c r="I1255" t="s">
        <v>176</v>
      </c>
      <c r="J1255" t="s">
        <v>13</v>
      </c>
      <c r="K1255" t="s">
        <v>47</v>
      </c>
      <c r="L1255" t="s">
        <v>48</v>
      </c>
      <c r="M1255">
        <v>3</v>
      </c>
      <c r="N1255">
        <v>35</v>
      </c>
      <c r="P1255">
        <f>N1255/1.09917</f>
        <v>31.842208211650611</v>
      </c>
      <c r="Q1255">
        <v>1.7399999999999999E-2</v>
      </c>
      <c r="R1255">
        <v>3.08</v>
      </c>
      <c r="S1255">
        <f>Q1255*(P1255^R1255)</f>
        <v>740.96728909580781</v>
      </c>
      <c r="T1255">
        <f t="shared" si="82"/>
        <v>2222.9018672874236</v>
      </c>
    </row>
    <row r="1256" spans="1:20" x14ac:dyDescent="0.2">
      <c r="A1256">
        <v>2007</v>
      </c>
      <c r="B1256">
        <v>68</v>
      </c>
      <c r="D1256" t="s">
        <v>109</v>
      </c>
      <c r="E1256" s="1">
        <v>0.375</v>
      </c>
      <c r="F1256">
        <v>3</v>
      </c>
      <c r="G1256" t="s">
        <v>136</v>
      </c>
      <c r="H1256" t="s">
        <v>36</v>
      </c>
      <c r="I1256" t="s">
        <v>176</v>
      </c>
      <c r="J1256" t="s">
        <v>13</v>
      </c>
      <c r="K1256" t="s">
        <v>14</v>
      </c>
      <c r="L1256" t="s">
        <v>15</v>
      </c>
      <c r="M1256">
        <v>1</v>
      </c>
      <c r="N1256">
        <v>25</v>
      </c>
      <c r="Q1256">
        <v>2.3599999999999999E-2</v>
      </c>
      <c r="R1256">
        <v>2.9750000000000001</v>
      </c>
      <c r="S1256">
        <f>Q1256*(N1256^R1256)</f>
        <v>340.23855775527943</v>
      </c>
      <c r="T1256">
        <f t="shared" si="82"/>
        <v>340.23855775527943</v>
      </c>
    </row>
    <row r="1257" spans="1:20" x14ac:dyDescent="0.2">
      <c r="A1257">
        <v>2007</v>
      </c>
      <c r="B1257">
        <v>68</v>
      </c>
      <c r="D1257" t="s">
        <v>109</v>
      </c>
      <c r="E1257" s="1">
        <v>0.375</v>
      </c>
      <c r="F1257">
        <v>3</v>
      </c>
      <c r="G1257" t="s">
        <v>136</v>
      </c>
      <c r="H1257" t="s">
        <v>36</v>
      </c>
      <c r="I1257" t="s">
        <v>176</v>
      </c>
      <c r="J1257" t="s">
        <v>16</v>
      </c>
      <c r="K1257" t="s">
        <v>28</v>
      </c>
      <c r="L1257" t="s">
        <v>29</v>
      </c>
      <c r="M1257">
        <v>18</v>
      </c>
      <c r="N1257">
        <v>25</v>
      </c>
      <c r="P1257">
        <f>N1257/1.14172</f>
        <v>21.89678730336685</v>
      </c>
      <c r="Q1257">
        <v>5.7999999999999996E-3</v>
      </c>
      <c r="R1257">
        <v>3.5539999999999998</v>
      </c>
      <c r="S1257">
        <f>Q1257*(P1257^R1257)</f>
        <v>336.62001464584171</v>
      </c>
      <c r="T1257">
        <f t="shared" si="82"/>
        <v>6059.1602636251509</v>
      </c>
    </row>
    <row r="1258" spans="1:20" x14ac:dyDescent="0.2">
      <c r="A1258">
        <v>2007</v>
      </c>
      <c r="B1258">
        <v>68</v>
      </c>
      <c r="D1258" t="s">
        <v>109</v>
      </c>
      <c r="E1258" s="1">
        <v>0.375</v>
      </c>
      <c r="F1258">
        <v>3</v>
      </c>
      <c r="G1258" t="s">
        <v>136</v>
      </c>
      <c r="H1258" t="s">
        <v>36</v>
      </c>
      <c r="I1258" t="s">
        <v>176</v>
      </c>
      <c r="J1258" t="s">
        <v>44</v>
      </c>
      <c r="K1258" t="s">
        <v>21</v>
      </c>
      <c r="L1258" t="s">
        <v>22</v>
      </c>
      <c r="M1258">
        <v>1</v>
      </c>
      <c r="N1258">
        <v>25</v>
      </c>
      <c r="Q1258">
        <v>1.14E-2</v>
      </c>
      <c r="R1258">
        <v>3.1280000000000001</v>
      </c>
      <c r="S1258">
        <f t="shared" ref="S1258:S1272" si="85">Q1258*(N1258^R1258)</f>
        <v>268.94359042953022</v>
      </c>
      <c r="T1258">
        <f t="shared" si="82"/>
        <v>268.94359042953022</v>
      </c>
    </row>
    <row r="1259" spans="1:20" x14ac:dyDescent="0.2">
      <c r="A1259">
        <v>2007</v>
      </c>
      <c r="B1259">
        <v>68</v>
      </c>
      <c r="D1259" t="s">
        <v>109</v>
      </c>
      <c r="E1259" s="1">
        <v>0.375</v>
      </c>
      <c r="F1259">
        <v>3</v>
      </c>
      <c r="G1259" t="s">
        <v>136</v>
      </c>
      <c r="H1259" t="s">
        <v>36</v>
      </c>
      <c r="I1259" t="s">
        <v>176</v>
      </c>
      <c r="J1259" t="s">
        <v>23</v>
      </c>
      <c r="K1259" t="s">
        <v>40</v>
      </c>
      <c r="L1259" t="s">
        <v>41</v>
      </c>
      <c r="M1259">
        <v>2</v>
      </c>
      <c r="N1259">
        <v>15</v>
      </c>
      <c r="Q1259">
        <v>2.2200000000000001E-2</v>
      </c>
      <c r="R1259">
        <v>3.14</v>
      </c>
      <c r="S1259">
        <f t="shared" si="85"/>
        <v>109.46607034280856</v>
      </c>
      <c r="T1259">
        <f t="shared" si="82"/>
        <v>218.93214068561713</v>
      </c>
    </row>
    <row r="1260" spans="1:20" x14ac:dyDescent="0.2">
      <c r="A1260">
        <v>2007</v>
      </c>
      <c r="B1260">
        <v>68</v>
      </c>
      <c r="D1260" t="s">
        <v>109</v>
      </c>
      <c r="E1260" s="1">
        <v>0.375</v>
      </c>
      <c r="F1260">
        <v>3</v>
      </c>
      <c r="G1260" t="s">
        <v>136</v>
      </c>
      <c r="H1260" t="s">
        <v>36</v>
      </c>
      <c r="I1260" t="s">
        <v>176</v>
      </c>
      <c r="J1260" t="s">
        <v>16</v>
      </c>
      <c r="K1260" t="s">
        <v>17</v>
      </c>
      <c r="L1260" t="s">
        <v>18</v>
      </c>
      <c r="M1260">
        <v>1</v>
      </c>
      <c r="N1260">
        <v>15</v>
      </c>
      <c r="Q1260">
        <v>2.2700000000000001E-2</v>
      </c>
      <c r="R1260">
        <v>3.12</v>
      </c>
      <c r="S1260">
        <f t="shared" si="85"/>
        <v>106.03044532761471</v>
      </c>
      <c r="T1260">
        <f t="shared" si="82"/>
        <v>106.03044532761471</v>
      </c>
    </row>
    <row r="1261" spans="1:20" x14ac:dyDescent="0.2">
      <c r="A1261">
        <v>2007</v>
      </c>
      <c r="B1261">
        <v>68</v>
      </c>
      <c r="D1261" t="s">
        <v>109</v>
      </c>
      <c r="E1261" s="1">
        <v>0.375</v>
      </c>
      <c r="F1261">
        <v>3</v>
      </c>
      <c r="G1261" t="s">
        <v>136</v>
      </c>
      <c r="H1261" t="s">
        <v>36</v>
      </c>
      <c r="I1261" t="s">
        <v>176</v>
      </c>
      <c r="J1261" t="s">
        <v>13</v>
      </c>
      <c r="K1261" t="s">
        <v>17</v>
      </c>
      <c r="L1261" t="s">
        <v>19</v>
      </c>
      <c r="M1261">
        <v>1</v>
      </c>
      <c r="N1261">
        <v>7.5</v>
      </c>
      <c r="Q1261">
        <v>1.9300000000000001E-2</v>
      </c>
      <c r="R1261">
        <v>2.96</v>
      </c>
      <c r="S1261">
        <f t="shared" si="85"/>
        <v>7.5117071566069322</v>
      </c>
      <c r="T1261">
        <f t="shared" si="82"/>
        <v>7.5117071566069322</v>
      </c>
    </row>
    <row r="1262" spans="1:20" x14ac:dyDescent="0.2">
      <c r="A1262">
        <v>2007</v>
      </c>
      <c r="B1262">
        <v>68</v>
      </c>
      <c r="D1262" t="s">
        <v>109</v>
      </c>
      <c r="E1262" s="1">
        <v>0.375</v>
      </c>
      <c r="F1262">
        <v>3</v>
      </c>
      <c r="G1262" t="s">
        <v>136</v>
      </c>
      <c r="H1262" t="s">
        <v>36</v>
      </c>
      <c r="I1262" t="s">
        <v>176</v>
      </c>
      <c r="J1262" t="s">
        <v>13</v>
      </c>
      <c r="K1262" t="s">
        <v>51</v>
      </c>
      <c r="L1262" t="s">
        <v>52</v>
      </c>
      <c r="M1262">
        <v>3</v>
      </c>
      <c r="N1262">
        <v>7.5</v>
      </c>
      <c r="O1262" t="s">
        <v>53</v>
      </c>
      <c r="Q1262">
        <v>1.6199999999999999E-2</v>
      </c>
      <c r="R1262">
        <v>3.0251999999999999</v>
      </c>
      <c r="S1262">
        <f t="shared" si="85"/>
        <v>7.1903552614113293</v>
      </c>
      <c r="T1262">
        <f t="shared" si="82"/>
        <v>21.571065784233987</v>
      </c>
    </row>
    <row r="1263" spans="1:20" x14ac:dyDescent="0.2">
      <c r="A1263">
        <v>2007</v>
      </c>
      <c r="B1263">
        <v>68</v>
      </c>
      <c r="D1263" t="s">
        <v>109</v>
      </c>
      <c r="E1263" s="1">
        <v>0.375</v>
      </c>
      <c r="F1263">
        <v>3</v>
      </c>
      <c r="G1263" t="s">
        <v>136</v>
      </c>
      <c r="H1263" t="s">
        <v>36</v>
      </c>
      <c r="I1263" t="s">
        <v>176</v>
      </c>
      <c r="J1263" t="s">
        <v>26</v>
      </c>
      <c r="K1263" t="s">
        <v>118</v>
      </c>
      <c r="L1263" t="s">
        <v>27</v>
      </c>
      <c r="M1263">
        <v>4</v>
      </c>
      <c r="N1263">
        <v>7.5</v>
      </c>
      <c r="Q1263">
        <v>1.5900000000000001E-2</v>
      </c>
      <c r="R1263">
        <v>2.9718</v>
      </c>
      <c r="S1263">
        <f t="shared" si="85"/>
        <v>6.3372988368370082</v>
      </c>
      <c r="T1263">
        <f t="shared" si="82"/>
        <v>25.349195347348033</v>
      </c>
    </row>
    <row r="1264" spans="1:20" x14ac:dyDescent="0.2">
      <c r="A1264">
        <v>2007</v>
      </c>
      <c r="B1264">
        <v>68</v>
      </c>
      <c r="D1264" t="s">
        <v>109</v>
      </c>
      <c r="E1264" s="1">
        <v>0.375</v>
      </c>
      <c r="F1264">
        <v>3</v>
      </c>
      <c r="G1264" t="s">
        <v>136</v>
      </c>
      <c r="H1264" t="s">
        <v>36</v>
      </c>
      <c r="I1264" t="s">
        <v>176</v>
      </c>
      <c r="J1264" t="s">
        <v>23</v>
      </c>
      <c r="K1264" t="s">
        <v>118</v>
      </c>
      <c r="L1264" t="s">
        <v>132</v>
      </c>
      <c r="M1264">
        <v>4</v>
      </c>
      <c r="N1264">
        <v>7.5</v>
      </c>
      <c r="Q1264">
        <v>1.26E-2</v>
      </c>
      <c r="R1264">
        <v>3.0672999999999999</v>
      </c>
      <c r="S1264">
        <f t="shared" si="85"/>
        <v>6.0875978967715536</v>
      </c>
      <c r="T1264">
        <f t="shared" si="82"/>
        <v>24.350391587086214</v>
      </c>
    </row>
    <row r="1265" spans="1:20" x14ac:dyDescent="0.2">
      <c r="A1265">
        <v>2007</v>
      </c>
      <c r="B1265">
        <v>68</v>
      </c>
      <c r="D1265" t="s">
        <v>109</v>
      </c>
      <c r="E1265" s="1">
        <v>0.375</v>
      </c>
      <c r="F1265">
        <v>3</v>
      </c>
      <c r="G1265" t="s">
        <v>136</v>
      </c>
      <c r="H1265" t="s">
        <v>36</v>
      </c>
      <c r="I1265" t="s">
        <v>176</v>
      </c>
      <c r="J1265" t="s">
        <v>23</v>
      </c>
      <c r="K1265" t="s">
        <v>118</v>
      </c>
      <c r="L1265" t="s">
        <v>30</v>
      </c>
      <c r="M1265">
        <v>5</v>
      </c>
      <c r="N1265">
        <v>7.5</v>
      </c>
      <c r="Q1265">
        <v>9.2800000000000001E-3</v>
      </c>
      <c r="R1265">
        <v>3.07</v>
      </c>
      <c r="S1265">
        <f t="shared" si="85"/>
        <v>4.5080222907771104</v>
      </c>
      <c r="T1265">
        <f t="shared" si="82"/>
        <v>22.540111453885551</v>
      </c>
    </row>
    <row r="1266" spans="1:20" x14ac:dyDescent="0.2">
      <c r="A1266">
        <v>2007</v>
      </c>
      <c r="B1266">
        <v>68</v>
      </c>
      <c r="D1266" t="s">
        <v>109</v>
      </c>
      <c r="E1266" s="1">
        <v>0.375</v>
      </c>
      <c r="F1266">
        <v>3</v>
      </c>
      <c r="G1266" t="s">
        <v>136</v>
      </c>
      <c r="H1266" t="s">
        <v>36</v>
      </c>
      <c r="I1266" t="s">
        <v>176</v>
      </c>
      <c r="J1266" t="s">
        <v>13</v>
      </c>
      <c r="K1266" t="s">
        <v>17</v>
      </c>
      <c r="L1266" t="s">
        <v>19</v>
      </c>
      <c r="M1266">
        <v>4</v>
      </c>
      <c r="N1266">
        <v>2.5</v>
      </c>
      <c r="Q1266">
        <v>1.9300000000000001E-2</v>
      </c>
      <c r="R1266">
        <v>2.96</v>
      </c>
      <c r="S1266">
        <f t="shared" si="85"/>
        <v>0.29070984172599634</v>
      </c>
      <c r="T1266">
        <f t="shared" si="82"/>
        <v>1.1628393669039854</v>
      </c>
    </row>
    <row r="1267" spans="1:20" x14ac:dyDescent="0.2">
      <c r="A1267">
        <v>2007</v>
      </c>
      <c r="B1267">
        <v>68</v>
      </c>
      <c r="D1267" t="s">
        <v>109</v>
      </c>
      <c r="E1267" s="1">
        <v>0.375</v>
      </c>
      <c r="F1267">
        <v>3</v>
      </c>
      <c r="G1267" t="s">
        <v>136</v>
      </c>
      <c r="H1267" t="s">
        <v>36</v>
      </c>
      <c r="I1267" t="s">
        <v>176</v>
      </c>
      <c r="J1267" t="s">
        <v>13</v>
      </c>
      <c r="K1267" t="s">
        <v>194</v>
      </c>
      <c r="L1267" t="s">
        <v>35</v>
      </c>
      <c r="M1267">
        <v>12</v>
      </c>
      <c r="N1267">
        <v>2.5</v>
      </c>
      <c r="Q1267">
        <v>3.2399999999999998E-2</v>
      </c>
      <c r="R1267">
        <v>2.379</v>
      </c>
      <c r="S1267">
        <f t="shared" si="85"/>
        <v>0.2865789524483992</v>
      </c>
      <c r="T1267">
        <f t="shared" si="82"/>
        <v>3.4389474293807902</v>
      </c>
    </row>
    <row r="1268" spans="1:20" x14ac:dyDescent="0.2">
      <c r="A1268">
        <v>2007</v>
      </c>
      <c r="B1268">
        <v>68</v>
      </c>
      <c r="D1268" t="s">
        <v>109</v>
      </c>
      <c r="E1268" s="1">
        <v>0.375</v>
      </c>
      <c r="F1268">
        <v>3</v>
      </c>
      <c r="G1268" t="s">
        <v>136</v>
      </c>
      <c r="H1268" t="s">
        <v>36</v>
      </c>
      <c r="I1268" t="s">
        <v>176</v>
      </c>
      <c r="J1268" t="s">
        <v>26</v>
      </c>
      <c r="K1268" t="s">
        <v>118</v>
      </c>
      <c r="L1268" t="s">
        <v>27</v>
      </c>
      <c r="M1268">
        <v>5</v>
      </c>
      <c r="N1268">
        <v>2.5</v>
      </c>
      <c r="Q1268">
        <v>1.5900000000000001E-2</v>
      </c>
      <c r="R1268">
        <v>2.9718</v>
      </c>
      <c r="S1268">
        <f t="shared" si="85"/>
        <v>0.24210025233267859</v>
      </c>
      <c r="T1268">
        <f t="shared" si="82"/>
        <v>1.210501261663393</v>
      </c>
    </row>
    <row r="1269" spans="1:20" x14ac:dyDescent="0.2">
      <c r="A1269">
        <v>2007</v>
      </c>
      <c r="B1269">
        <v>68</v>
      </c>
      <c r="D1269" t="s">
        <v>109</v>
      </c>
      <c r="E1269" s="1">
        <v>0.375</v>
      </c>
      <c r="F1269">
        <v>3</v>
      </c>
      <c r="G1269" t="s">
        <v>136</v>
      </c>
      <c r="H1269" t="s">
        <v>36</v>
      </c>
      <c r="I1269" t="s">
        <v>176</v>
      </c>
      <c r="J1269" t="s">
        <v>23</v>
      </c>
      <c r="K1269" t="s">
        <v>118</v>
      </c>
      <c r="L1269" t="s">
        <v>132</v>
      </c>
      <c r="M1269">
        <v>7</v>
      </c>
      <c r="N1269">
        <v>2.5</v>
      </c>
      <c r="Q1269">
        <v>1.26E-2</v>
      </c>
      <c r="R1269">
        <v>3.0672999999999999</v>
      </c>
      <c r="S1269">
        <f t="shared" si="85"/>
        <v>0.20939771281975608</v>
      </c>
      <c r="T1269">
        <f t="shared" si="82"/>
        <v>1.4657839897382925</v>
      </c>
    </row>
    <row r="1270" spans="1:20" x14ac:dyDescent="0.2">
      <c r="A1270">
        <v>2007</v>
      </c>
      <c r="B1270">
        <v>68</v>
      </c>
      <c r="D1270" t="s">
        <v>109</v>
      </c>
      <c r="E1270" s="1">
        <v>0.375</v>
      </c>
      <c r="F1270">
        <v>3</v>
      </c>
      <c r="G1270" t="s">
        <v>136</v>
      </c>
      <c r="H1270" t="s">
        <v>36</v>
      </c>
      <c r="I1270" t="s">
        <v>176</v>
      </c>
      <c r="J1270" t="s">
        <v>13</v>
      </c>
      <c r="K1270" t="s">
        <v>194</v>
      </c>
      <c r="L1270" t="s">
        <v>192</v>
      </c>
      <c r="M1270">
        <v>1</v>
      </c>
      <c r="N1270">
        <v>2.5</v>
      </c>
      <c r="O1270" t="s">
        <v>110</v>
      </c>
      <c r="Q1270">
        <v>1.09E-2</v>
      </c>
      <c r="R1270">
        <v>3.0249000000000001</v>
      </c>
      <c r="S1270">
        <f t="shared" si="85"/>
        <v>0.17424295598865394</v>
      </c>
      <c r="T1270">
        <f t="shared" si="82"/>
        <v>0.17424295598865394</v>
      </c>
    </row>
    <row r="1271" spans="1:20" x14ac:dyDescent="0.2">
      <c r="A1271">
        <v>2007</v>
      </c>
      <c r="B1271">
        <v>68</v>
      </c>
      <c r="D1271" t="s">
        <v>109</v>
      </c>
      <c r="E1271" s="1">
        <v>0.375</v>
      </c>
      <c r="F1271">
        <v>3</v>
      </c>
      <c r="G1271" t="s">
        <v>136</v>
      </c>
      <c r="H1271" t="s">
        <v>36</v>
      </c>
      <c r="I1271" t="s">
        <v>176</v>
      </c>
      <c r="J1271" t="s">
        <v>13</v>
      </c>
      <c r="K1271" t="s">
        <v>194</v>
      </c>
      <c r="L1271" t="s">
        <v>138</v>
      </c>
      <c r="M1271">
        <v>3</v>
      </c>
      <c r="N1271">
        <v>2.5</v>
      </c>
      <c r="Q1271">
        <v>9.1000000000000004E-3</v>
      </c>
      <c r="R1271">
        <v>2.9904000000000002</v>
      </c>
      <c r="S1271">
        <f t="shared" si="85"/>
        <v>0.14094224804199171</v>
      </c>
      <c r="T1271">
        <f t="shared" si="82"/>
        <v>0.4228267441259751</v>
      </c>
    </row>
    <row r="1272" spans="1:20" x14ac:dyDescent="0.2">
      <c r="A1272">
        <v>2007</v>
      </c>
      <c r="B1272">
        <v>68</v>
      </c>
      <c r="D1272" t="s">
        <v>109</v>
      </c>
      <c r="E1272" s="1">
        <v>0.375</v>
      </c>
      <c r="F1272">
        <v>3</v>
      </c>
      <c r="G1272" t="s">
        <v>136</v>
      </c>
      <c r="H1272" t="s">
        <v>36</v>
      </c>
      <c r="I1272" t="s">
        <v>176</v>
      </c>
      <c r="J1272" t="s">
        <v>23</v>
      </c>
      <c r="K1272" t="s">
        <v>33</v>
      </c>
      <c r="L1272" t="s">
        <v>34</v>
      </c>
      <c r="M1272">
        <v>7</v>
      </c>
      <c r="N1272">
        <v>2.5</v>
      </c>
      <c r="Q1272">
        <v>8.8999999999999999E-3</v>
      </c>
      <c r="R1272">
        <v>3</v>
      </c>
      <c r="S1272">
        <f t="shared" si="85"/>
        <v>0.13906250000000001</v>
      </c>
      <c r="T1272">
        <f t="shared" si="82"/>
        <v>0.97343750000000007</v>
      </c>
    </row>
    <row r="1273" spans="1:20" x14ac:dyDescent="0.2">
      <c r="A1273">
        <v>2007</v>
      </c>
      <c r="B1273">
        <v>69</v>
      </c>
      <c r="D1273" t="s">
        <v>109</v>
      </c>
      <c r="E1273" s="1">
        <v>0.375</v>
      </c>
      <c r="F1273">
        <v>3</v>
      </c>
      <c r="G1273" t="s">
        <v>136</v>
      </c>
      <c r="H1273" t="s">
        <v>36</v>
      </c>
      <c r="I1273" t="s">
        <v>176</v>
      </c>
      <c r="J1273" t="s">
        <v>16</v>
      </c>
      <c r="K1273" t="s">
        <v>28</v>
      </c>
      <c r="L1273" t="s">
        <v>29</v>
      </c>
      <c r="M1273">
        <v>1</v>
      </c>
      <c r="N1273">
        <v>35</v>
      </c>
      <c r="P1273">
        <f>N1273/1.14172</f>
        <v>30.655502224713587</v>
      </c>
      <c r="Q1273">
        <v>5.7999999999999996E-3</v>
      </c>
      <c r="R1273">
        <v>3.5539999999999998</v>
      </c>
      <c r="S1273">
        <f>Q1273*(P1273^R1273)</f>
        <v>1112.9585068900108</v>
      </c>
      <c r="T1273">
        <f t="shared" si="82"/>
        <v>1112.9585068900108</v>
      </c>
    </row>
    <row r="1274" spans="1:20" x14ac:dyDescent="0.2">
      <c r="A1274">
        <v>2007</v>
      </c>
      <c r="B1274">
        <v>69</v>
      </c>
      <c r="D1274" t="s">
        <v>109</v>
      </c>
      <c r="E1274" s="1">
        <v>0.375</v>
      </c>
      <c r="F1274">
        <v>3</v>
      </c>
      <c r="G1274" t="s">
        <v>136</v>
      </c>
      <c r="H1274" t="s">
        <v>36</v>
      </c>
      <c r="I1274" t="s">
        <v>176</v>
      </c>
      <c r="J1274" t="s">
        <v>23</v>
      </c>
      <c r="K1274" t="s">
        <v>118</v>
      </c>
      <c r="L1274" t="s">
        <v>37</v>
      </c>
      <c r="M1274">
        <v>1</v>
      </c>
      <c r="N1274">
        <v>40</v>
      </c>
      <c r="Q1274">
        <v>1.26E-2</v>
      </c>
      <c r="R1274">
        <v>3.0672999999999999</v>
      </c>
      <c r="S1274">
        <f>Q1274*(N1274^R1274)</f>
        <v>1033.6396409228757</v>
      </c>
      <c r="T1274">
        <f t="shared" si="82"/>
        <v>1033.6396409228757</v>
      </c>
    </row>
    <row r="1275" spans="1:20" x14ac:dyDescent="0.2">
      <c r="A1275">
        <v>2007</v>
      </c>
      <c r="B1275">
        <v>69</v>
      </c>
      <c r="D1275" t="s">
        <v>109</v>
      </c>
      <c r="E1275" s="1">
        <v>0.375</v>
      </c>
      <c r="F1275">
        <v>3</v>
      </c>
      <c r="G1275" t="s">
        <v>136</v>
      </c>
      <c r="H1275" t="s">
        <v>36</v>
      </c>
      <c r="I1275" t="s">
        <v>176</v>
      </c>
      <c r="J1275" t="s">
        <v>23</v>
      </c>
      <c r="K1275" t="s">
        <v>91</v>
      </c>
      <c r="L1275" t="s">
        <v>92</v>
      </c>
      <c r="M1275">
        <v>1</v>
      </c>
      <c r="N1275">
        <v>25</v>
      </c>
      <c r="Q1275">
        <v>0.53300000000000003</v>
      </c>
      <c r="R1275">
        <v>2.2759999999999998</v>
      </c>
      <c r="S1275">
        <f>Q1275*(N1275^R1275)</f>
        <v>809.91355729585462</v>
      </c>
      <c r="T1275">
        <f t="shared" si="82"/>
        <v>809.91355729585462</v>
      </c>
    </row>
    <row r="1276" spans="1:20" x14ac:dyDescent="0.2">
      <c r="A1276">
        <v>2007</v>
      </c>
      <c r="B1276">
        <v>69</v>
      </c>
      <c r="D1276" t="s">
        <v>109</v>
      </c>
      <c r="E1276" s="1">
        <v>0.375</v>
      </c>
      <c r="F1276">
        <v>3</v>
      </c>
      <c r="G1276" t="s">
        <v>136</v>
      </c>
      <c r="H1276" t="s">
        <v>36</v>
      </c>
      <c r="I1276" t="s">
        <v>176</v>
      </c>
      <c r="J1276" t="s">
        <v>44</v>
      </c>
      <c r="K1276" t="s">
        <v>21</v>
      </c>
      <c r="L1276" t="s">
        <v>22</v>
      </c>
      <c r="M1276">
        <v>4</v>
      </c>
      <c r="N1276">
        <v>35</v>
      </c>
      <c r="Q1276">
        <v>1.14E-2</v>
      </c>
      <c r="R1276">
        <v>3.1280000000000001</v>
      </c>
      <c r="S1276">
        <f>Q1276*(N1276^R1276)</f>
        <v>770.45928631241588</v>
      </c>
      <c r="T1276">
        <f t="shared" si="82"/>
        <v>3081.8371452496635</v>
      </c>
    </row>
    <row r="1277" spans="1:20" x14ac:dyDescent="0.2">
      <c r="A1277">
        <v>2007</v>
      </c>
      <c r="B1277">
        <v>69</v>
      </c>
      <c r="D1277" t="s">
        <v>109</v>
      </c>
      <c r="E1277" s="1">
        <v>0.375</v>
      </c>
      <c r="F1277">
        <v>3</v>
      </c>
      <c r="G1277" t="s">
        <v>136</v>
      </c>
      <c r="H1277" t="s">
        <v>36</v>
      </c>
      <c r="I1277" t="s">
        <v>176</v>
      </c>
      <c r="J1277" t="s">
        <v>13</v>
      </c>
      <c r="K1277" t="s">
        <v>47</v>
      </c>
      <c r="L1277" t="s">
        <v>48</v>
      </c>
      <c r="M1277">
        <v>8</v>
      </c>
      <c r="N1277">
        <v>35</v>
      </c>
      <c r="P1277">
        <f>N1277/1.09917</f>
        <v>31.842208211650611</v>
      </c>
      <c r="Q1277">
        <v>1.7399999999999999E-2</v>
      </c>
      <c r="R1277">
        <v>3.08</v>
      </c>
      <c r="S1277">
        <f>Q1277*(P1277^R1277)</f>
        <v>740.96728909580781</v>
      </c>
      <c r="T1277">
        <f t="shared" si="82"/>
        <v>5927.7383127664625</v>
      </c>
    </row>
    <row r="1278" spans="1:20" x14ac:dyDescent="0.2">
      <c r="A1278">
        <v>2007</v>
      </c>
      <c r="B1278">
        <v>69</v>
      </c>
      <c r="D1278" t="s">
        <v>109</v>
      </c>
      <c r="E1278" s="1">
        <v>0.375</v>
      </c>
      <c r="F1278">
        <v>3</v>
      </c>
      <c r="G1278" t="s">
        <v>136</v>
      </c>
      <c r="H1278" t="s">
        <v>36</v>
      </c>
      <c r="I1278" t="s">
        <v>176</v>
      </c>
      <c r="J1278" t="s">
        <v>13</v>
      </c>
      <c r="K1278" t="s">
        <v>14</v>
      </c>
      <c r="L1278" t="s">
        <v>15</v>
      </c>
      <c r="M1278">
        <v>2</v>
      </c>
      <c r="N1278">
        <v>25</v>
      </c>
      <c r="Q1278">
        <v>2.3599999999999999E-2</v>
      </c>
      <c r="R1278">
        <v>2.9750000000000001</v>
      </c>
      <c r="S1278">
        <f>Q1278*(N1278^R1278)</f>
        <v>340.23855775527943</v>
      </c>
      <c r="T1278">
        <f t="shared" si="82"/>
        <v>680.47711551055886</v>
      </c>
    </row>
    <row r="1279" spans="1:20" x14ac:dyDescent="0.2">
      <c r="A1279">
        <v>2007</v>
      </c>
      <c r="B1279">
        <v>69</v>
      </c>
      <c r="D1279" t="s">
        <v>109</v>
      </c>
      <c r="E1279" s="1">
        <v>0.375</v>
      </c>
      <c r="F1279">
        <v>3</v>
      </c>
      <c r="G1279" t="s">
        <v>136</v>
      </c>
      <c r="H1279" t="s">
        <v>36</v>
      </c>
      <c r="I1279" t="s">
        <v>176</v>
      </c>
      <c r="J1279" t="s">
        <v>16</v>
      </c>
      <c r="K1279" t="s">
        <v>28</v>
      </c>
      <c r="L1279" t="s">
        <v>29</v>
      </c>
      <c r="M1279">
        <v>41</v>
      </c>
      <c r="N1279">
        <v>25</v>
      </c>
      <c r="P1279">
        <f>N1279/1.14172</f>
        <v>21.89678730336685</v>
      </c>
      <c r="Q1279">
        <v>5.7999999999999996E-3</v>
      </c>
      <c r="R1279">
        <v>3.5539999999999998</v>
      </c>
      <c r="S1279">
        <f>Q1279*(P1279^R1279)</f>
        <v>336.62001464584171</v>
      </c>
      <c r="T1279">
        <f t="shared" si="82"/>
        <v>13801.420600479511</v>
      </c>
    </row>
    <row r="1280" spans="1:20" x14ac:dyDescent="0.2">
      <c r="A1280">
        <v>2007</v>
      </c>
      <c r="B1280">
        <v>69</v>
      </c>
      <c r="D1280" t="s">
        <v>109</v>
      </c>
      <c r="E1280" s="1">
        <v>0.375</v>
      </c>
      <c r="F1280">
        <v>3</v>
      </c>
      <c r="G1280" t="s">
        <v>136</v>
      </c>
      <c r="H1280" t="s">
        <v>36</v>
      </c>
      <c r="I1280" t="s">
        <v>176</v>
      </c>
      <c r="J1280" t="s">
        <v>44</v>
      </c>
      <c r="K1280" t="s">
        <v>21</v>
      </c>
      <c r="L1280" t="s">
        <v>22</v>
      </c>
      <c r="M1280">
        <v>7</v>
      </c>
      <c r="N1280">
        <v>25</v>
      </c>
      <c r="Q1280">
        <v>1.14E-2</v>
      </c>
      <c r="R1280">
        <v>3.1280000000000001</v>
      </c>
      <c r="S1280">
        <f>Q1280*(N1280^R1280)</f>
        <v>268.94359042953022</v>
      </c>
      <c r="T1280">
        <f t="shared" si="82"/>
        <v>1882.6051330067116</v>
      </c>
    </row>
    <row r="1281" spans="1:20" x14ac:dyDescent="0.2">
      <c r="A1281">
        <v>2007</v>
      </c>
      <c r="B1281">
        <v>69</v>
      </c>
      <c r="D1281" t="s">
        <v>109</v>
      </c>
      <c r="E1281" s="1">
        <v>0.375</v>
      </c>
      <c r="F1281">
        <v>3</v>
      </c>
      <c r="G1281" t="s">
        <v>136</v>
      </c>
      <c r="H1281" t="s">
        <v>36</v>
      </c>
      <c r="I1281" t="s">
        <v>176</v>
      </c>
      <c r="J1281" t="s">
        <v>13</v>
      </c>
      <c r="K1281" t="s">
        <v>47</v>
      </c>
      <c r="L1281" t="s">
        <v>48</v>
      </c>
      <c r="M1281">
        <v>4</v>
      </c>
      <c r="N1281">
        <v>25</v>
      </c>
      <c r="P1281">
        <f>N1281/1.09917</f>
        <v>22.744434436893293</v>
      </c>
      <c r="Q1281">
        <v>1.7399999999999999E-2</v>
      </c>
      <c r="R1281">
        <v>3.08</v>
      </c>
      <c r="S1281">
        <f>Q1281*(P1281^R1281)</f>
        <v>262.86011045493552</v>
      </c>
      <c r="T1281">
        <f t="shared" si="82"/>
        <v>1051.4404418197421</v>
      </c>
    </row>
    <row r="1282" spans="1:20" x14ac:dyDescent="0.2">
      <c r="A1282">
        <v>2007</v>
      </c>
      <c r="B1282">
        <v>69</v>
      </c>
      <c r="D1282" t="s">
        <v>109</v>
      </c>
      <c r="E1282" s="1">
        <v>0.375</v>
      </c>
      <c r="F1282">
        <v>3</v>
      </c>
      <c r="G1282" t="s">
        <v>136</v>
      </c>
      <c r="H1282" t="s">
        <v>36</v>
      </c>
      <c r="I1282" t="s">
        <v>176</v>
      </c>
      <c r="J1282" t="s">
        <v>23</v>
      </c>
      <c r="K1282" t="s">
        <v>118</v>
      </c>
      <c r="L1282" t="s">
        <v>37</v>
      </c>
      <c r="M1282">
        <v>2</v>
      </c>
      <c r="N1282">
        <v>25</v>
      </c>
      <c r="Q1282">
        <v>1.26E-2</v>
      </c>
      <c r="R1282">
        <v>3.0672999999999999</v>
      </c>
      <c r="S1282">
        <f t="shared" ref="S1282:S1291" si="86">Q1282*(N1282^R1282)</f>
        <v>244.49609871054292</v>
      </c>
      <c r="T1282">
        <f t="shared" ref="T1282:T1345" si="87">M1282*S1282</f>
        <v>488.99219742108585</v>
      </c>
    </row>
    <row r="1283" spans="1:20" x14ac:dyDescent="0.2">
      <c r="A1283">
        <v>2007</v>
      </c>
      <c r="B1283">
        <v>69</v>
      </c>
      <c r="D1283" t="s">
        <v>109</v>
      </c>
      <c r="E1283" s="1">
        <v>0.375</v>
      </c>
      <c r="F1283">
        <v>3</v>
      </c>
      <c r="G1283" t="s">
        <v>136</v>
      </c>
      <c r="H1283" t="s">
        <v>36</v>
      </c>
      <c r="I1283" t="s">
        <v>176</v>
      </c>
      <c r="J1283" t="s">
        <v>16</v>
      </c>
      <c r="K1283" t="s">
        <v>17</v>
      </c>
      <c r="L1283" t="s">
        <v>18</v>
      </c>
      <c r="M1283">
        <v>6</v>
      </c>
      <c r="N1283">
        <v>15</v>
      </c>
      <c r="Q1283">
        <v>2.2700000000000001E-2</v>
      </c>
      <c r="R1283">
        <v>3.12</v>
      </c>
      <c r="S1283">
        <f t="shared" si="86"/>
        <v>106.03044532761471</v>
      </c>
      <c r="T1283">
        <f t="shared" si="87"/>
        <v>636.18267196568831</v>
      </c>
    </row>
    <row r="1284" spans="1:20" x14ac:dyDescent="0.2">
      <c r="A1284">
        <v>2007</v>
      </c>
      <c r="B1284">
        <v>69</v>
      </c>
      <c r="D1284" t="s">
        <v>109</v>
      </c>
      <c r="E1284" s="1">
        <v>0.375</v>
      </c>
      <c r="F1284">
        <v>3</v>
      </c>
      <c r="G1284" t="s">
        <v>136</v>
      </c>
      <c r="H1284" t="s">
        <v>36</v>
      </c>
      <c r="I1284" t="s">
        <v>176</v>
      </c>
      <c r="J1284" t="s">
        <v>13</v>
      </c>
      <c r="K1284" t="s">
        <v>17</v>
      </c>
      <c r="L1284" t="s">
        <v>19</v>
      </c>
      <c r="M1284">
        <v>3</v>
      </c>
      <c r="N1284">
        <v>7.5</v>
      </c>
      <c r="Q1284">
        <v>1.9300000000000001E-2</v>
      </c>
      <c r="R1284">
        <v>2.96</v>
      </c>
      <c r="S1284">
        <f t="shared" si="86"/>
        <v>7.5117071566069322</v>
      </c>
      <c r="T1284">
        <f t="shared" si="87"/>
        <v>22.535121469820798</v>
      </c>
    </row>
    <row r="1285" spans="1:20" x14ac:dyDescent="0.2">
      <c r="A1285">
        <v>2007</v>
      </c>
      <c r="B1285">
        <v>69</v>
      </c>
      <c r="D1285" t="s">
        <v>109</v>
      </c>
      <c r="E1285" s="1">
        <v>0.375</v>
      </c>
      <c r="F1285">
        <v>3</v>
      </c>
      <c r="G1285" t="s">
        <v>136</v>
      </c>
      <c r="H1285" t="s">
        <v>36</v>
      </c>
      <c r="I1285" t="s">
        <v>176</v>
      </c>
      <c r="J1285" t="s">
        <v>23</v>
      </c>
      <c r="K1285" t="s">
        <v>118</v>
      </c>
      <c r="L1285" t="s">
        <v>132</v>
      </c>
      <c r="M1285">
        <v>7</v>
      </c>
      <c r="N1285">
        <v>7.5</v>
      </c>
      <c r="Q1285">
        <v>1.26E-2</v>
      </c>
      <c r="R1285">
        <v>3.0672999999999999</v>
      </c>
      <c r="S1285">
        <f t="shared" si="86"/>
        <v>6.0875978967715536</v>
      </c>
      <c r="T1285">
        <f t="shared" si="87"/>
        <v>42.613185277400873</v>
      </c>
    </row>
    <row r="1286" spans="1:20" x14ac:dyDescent="0.2">
      <c r="A1286">
        <v>2007</v>
      </c>
      <c r="B1286">
        <v>69</v>
      </c>
      <c r="D1286" t="s">
        <v>109</v>
      </c>
      <c r="E1286" s="1">
        <v>0.375</v>
      </c>
      <c r="F1286">
        <v>3</v>
      </c>
      <c r="G1286" t="s">
        <v>136</v>
      </c>
      <c r="H1286" t="s">
        <v>36</v>
      </c>
      <c r="I1286" t="s">
        <v>176</v>
      </c>
      <c r="J1286" t="s">
        <v>13</v>
      </c>
      <c r="K1286" t="s">
        <v>17</v>
      </c>
      <c r="L1286" t="s">
        <v>19</v>
      </c>
      <c r="M1286">
        <v>3</v>
      </c>
      <c r="N1286">
        <v>2.5</v>
      </c>
      <c r="Q1286">
        <v>1.9300000000000001E-2</v>
      </c>
      <c r="R1286">
        <v>2.96</v>
      </c>
      <c r="S1286">
        <f t="shared" si="86"/>
        <v>0.29070984172599634</v>
      </c>
      <c r="T1286">
        <f t="shared" si="87"/>
        <v>0.87212952517798903</v>
      </c>
    </row>
    <row r="1287" spans="1:20" x14ac:dyDescent="0.2">
      <c r="A1287">
        <v>2007</v>
      </c>
      <c r="B1287">
        <v>69</v>
      </c>
      <c r="D1287" t="s">
        <v>109</v>
      </c>
      <c r="E1287" s="1">
        <v>0.375</v>
      </c>
      <c r="F1287">
        <v>3</v>
      </c>
      <c r="G1287" t="s">
        <v>136</v>
      </c>
      <c r="H1287" t="s">
        <v>36</v>
      </c>
      <c r="I1287" t="s">
        <v>176</v>
      </c>
      <c r="J1287" t="s">
        <v>13</v>
      </c>
      <c r="K1287" t="s">
        <v>194</v>
      </c>
      <c r="L1287" t="s">
        <v>35</v>
      </c>
      <c r="M1287">
        <v>4</v>
      </c>
      <c r="N1287">
        <v>2.5</v>
      </c>
      <c r="Q1287">
        <v>3.2399999999999998E-2</v>
      </c>
      <c r="R1287">
        <v>2.379</v>
      </c>
      <c r="S1287">
        <f t="shared" si="86"/>
        <v>0.2865789524483992</v>
      </c>
      <c r="T1287">
        <f t="shared" si="87"/>
        <v>1.1463158097935968</v>
      </c>
    </row>
    <row r="1288" spans="1:20" x14ac:dyDescent="0.2">
      <c r="A1288">
        <v>2007</v>
      </c>
      <c r="B1288">
        <v>69</v>
      </c>
      <c r="D1288" t="s">
        <v>109</v>
      </c>
      <c r="E1288" s="1">
        <v>0.375</v>
      </c>
      <c r="F1288">
        <v>3</v>
      </c>
      <c r="G1288" t="s">
        <v>136</v>
      </c>
      <c r="H1288" t="s">
        <v>36</v>
      </c>
      <c r="I1288" t="s">
        <v>176</v>
      </c>
      <c r="J1288" t="s">
        <v>26</v>
      </c>
      <c r="K1288" t="s">
        <v>118</v>
      </c>
      <c r="L1288" t="s">
        <v>27</v>
      </c>
      <c r="M1288">
        <v>8</v>
      </c>
      <c r="N1288">
        <v>2.5</v>
      </c>
      <c r="Q1288">
        <v>1.5900000000000001E-2</v>
      </c>
      <c r="R1288">
        <v>2.9718</v>
      </c>
      <c r="S1288">
        <f t="shared" si="86"/>
        <v>0.24210025233267859</v>
      </c>
      <c r="T1288">
        <f t="shared" si="87"/>
        <v>1.9368020186614288</v>
      </c>
    </row>
    <row r="1289" spans="1:20" x14ac:dyDescent="0.2">
      <c r="A1289">
        <v>2007</v>
      </c>
      <c r="B1289">
        <v>69</v>
      </c>
      <c r="D1289" t="s">
        <v>109</v>
      </c>
      <c r="E1289" s="1">
        <v>0.375</v>
      </c>
      <c r="F1289">
        <v>3</v>
      </c>
      <c r="G1289" t="s">
        <v>136</v>
      </c>
      <c r="H1289" t="s">
        <v>36</v>
      </c>
      <c r="I1289" t="s">
        <v>176</v>
      </c>
      <c r="J1289" t="s">
        <v>23</v>
      </c>
      <c r="K1289" t="s">
        <v>118</v>
      </c>
      <c r="L1289" t="s">
        <v>132</v>
      </c>
      <c r="M1289">
        <v>5</v>
      </c>
      <c r="N1289">
        <v>2.5</v>
      </c>
      <c r="Q1289">
        <v>1.26E-2</v>
      </c>
      <c r="R1289">
        <v>3.0672999999999999</v>
      </c>
      <c r="S1289">
        <f t="shared" si="86"/>
        <v>0.20939771281975608</v>
      </c>
      <c r="T1289">
        <f t="shared" si="87"/>
        <v>1.0469885640987804</v>
      </c>
    </row>
    <row r="1290" spans="1:20" x14ac:dyDescent="0.2">
      <c r="A1290">
        <v>2007</v>
      </c>
      <c r="B1290">
        <v>69</v>
      </c>
      <c r="D1290" t="s">
        <v>109</v>
      </c>
      <c r="E1290" s="1">
        <v>0.375</v>
      </c>
      <c r="F1290">
        <v>3</v>
      </c>
      <c r="G1290" t="s">
        <v>136</v>
      </c>
      <c r="H1290" t="s">
        <v>36</v>
      </c>
      <c r="I1290" t="s">
        <v>176</v>
      </c>
      <c r="J1290" t="s">
        <v>23</v>
      </c>
      <c r="K1290" t="s">
        <v>33</v>
      </c>
      <c r="L1290" t="s">
        <v>34</v>
      </c>
      <c r="M1290">
        <v>6</v>
      </c>
      <c r="N1290">
        <v>2.5</v>
      </c>
      <c r="Q1290">
        <v>8.8999999999999999E-3</v>
      </c>
      <c r="R1290">
        <v>3</v>
      </c>
      <c r="S1290">
        <f t="shared" si="86"/>
        <v>0.13906250000000001</v>
      </c>
      <c r="T1290">
        <f t="shared" si="87"/>
        <v>0.83437500000000009</v>
      </c>
    </row>
    <row r="1291" spans="1:20" x14ac:dyDescent="0.2">
      <c r="A1291">
        <v>2007</v>
      </c>
      <c r="B1291">
        <v>70</v>
      </c>
      <c r="D1291" t="s">
        <v>109</v>
      </c>
      <c r="E1291" s="1">
        <v>0.375</v>
      </c>
      <c r="F1291">
        <v>6</v>
      </c>
      <c r="G1291" t="s">
        <v>136</v>
      </c>
      <c r="H1291" t="s">
        <v>36</v>
      </c>
      <c r="I1291" t="s">
        <v>176</v>
      </c>
      <c r="J1291" t="s">
        <v>13</v>
      </c>
      <c r="K1291" t="s">
        <v>51</v>
      </c>
      <c r="L1291" t="s">
        <v>57</v>
      </c>
      <c r="M1291">
        <v>2</v>
      </c>
      <c r="N1291">
        <v>55</v>
      </c>
      <c r="O1291" t="s">
        <v>53</v>
      </c>
      <c r="Q1291">
        <v>1.6199999999999999E-2</v>
      </c>
      <c r="R1291">
        <v>3.0251999999999999</v>
      </c>
      <c r="S1291">
        <f t="shared" si="86"/>
        <v>2981.6744427047388</v>
      </c>
      <c r="T1291">
        <f t="shared" si="87"/>
        <v>5963.3488854094776</v>
      </c>
    </row>
    <row r="1292" spans="1:20" x14ac:dyDescent="0.2">
      <c r="A1292">
        <v>2007</v>
      </c>
      <c r="B1292">
        <v>70</v>
      </c>
      <c r="D1292" t="s">
        <v>109</v>
      </c>
      <c r="E1292" s="1">
        <v>0.375</v>
      </c>
      <c r="F1292">
        <v>6</v>
      </c>
      <c r="G1292" t="s">
        <v>136</v>
      </c>
      <c r="H1292" t="s">
        <v>36</v>
      </c>
      <c r="I1292" t="s">
        <v>176</v>
      </c>
      <c r="J1292" t="s">
        <v>16</v>
      </c>
      <c r="K1292" t="s">
        <v>28</v>
      </c>
      <c r="L1292" t="s">
        <v>29</v>
      </c>
      <c r="M1292">
        <v>1</v>
      </c>
      <c r="N1292">
        <v>35</v>
      </c>
      <c r="P1292">
        <f>N1292/1.14172</f>
        <v>30.655502224713587</v>
      </c>
      <c r="Q1292">
        <v>5.7999999999999996E-3</v>
      </c>
      <c r="R1292">
        <v>3.5539999999999998</v>
      </c>
      <c r="S1292">
        <f>Q1292*(P1292^R1292)</f>
        <v>1112.9585068900108</v>
      </c>
      <c r="T1292">
        <f t="shared" si="87"/>
        <v>1112.9585068900108</v>
      </c>
    </row>
    <row r="1293" spans="1:20" x14ac:dyDescent="0.2">
      <c r="A1293">
        <v>2007</v>
      </c>
      <c r="B1293">
        <v>70</v>
      </c>
      <c r="D1293" t="s">
        <v>109</v>
      </c>
      <c r="E1293" s="1">
        <v>0.375</v>
      </c>
      <c r="F1293">
        <v>6</v>
      </c>
      <c r="G1293" t="s">
        <v>136</v>
      </c>
      <c r="H1293" t="s">
        <v>36</v>
      </c>
      <c r="I1293" t="s">
        <v>176</v>
      </c>
      <c r="J1293" t="s">
        <v>13</v>
      </c>
      <c r="K1293" t="s">
        <v>14</v>
      </c>
      <c r="L1293" t="s">
        <v>42</v>
      </c>
      <c r="M1293">
        <v>3</v>
      </c>
      <c r="N1293">
        <v>35</v>
      </c>
      <c r="Q1293">
        <v>4.2200000000000001E-2</v>
      </c>
      <c r="R1293">
        <v>2.835</v>
      </c>
      <c r="S1293">
        <f>Q1293*(N1293^R1293)</f>
        <v>1006.3414397267468</v>
      </c>
      <c r="T1293">
        <f t="shared" si="87"/>
        <v>3019.0243191802401</v>
      </c>
    </row>
    <row r="1294" spans="1:20" x14ac:dyDescent="0.2">
      <c r="A1294">
        <v>2007</v>
      </c>
      <c r="B1294">
        <v>70</v>
      </c>
      <c r="D1294" t="s">
        <v>109</v>
      </c>
      <c r="E1294" s="1">
        <v>0.375</v>
      </c>
      <c r="F1294">
        <v>6</v>
      </c>
      <c r="G1294" t="s">
        <v>136</v>
      </c>
      <c r="H1294" t="s">
        <v>36</v>
      </c>
      <c r="I1294" t="s">
        <v>176</v>
      </c>
      <c r="J1294" t="s">
        <v>23</v>
      </c>
      <c r="K1294" t="s">
        <v>118</v>
      </c>
      <c r="L1294" t="s">
        <v>43</v>
      </c>
      <c r="M1294">
        <v>1</v>
      </c>
      <c r="N1294">
        <v>40</v>
      </c>
      <c r="P1294">
        <f>N1294/1.08175</f>
        <v>36.977120406748327</v>
      </c>
      <c r="Q1294">
        <v>1.4500000000000001E-2</v>
      </c>
      <c r="R1294">
        <v>3.0529999999999999</v>
      </c>
      <c r="S1294">
        <f>Q1294*(P1294^R1294)</f>
        <v>887.70306266338639</v>
      </c>
      <c r="T1294">
        <f t="shared" si="87"/>
        <v>887.70306266338639</v>
      </c>
    </row>
    <row r="1295" spans="1:20" x14ac:dyDescent="0.2">
      <c r="A1295">
        <v>2007</v>
      </c>
      <c r="B1295">
        <v>70</v>
      </c>
      <c r="D1295" t="s">
        <v>109</v>
      </c>
      <c r="E1295" s="1">
        <v>0.375</v>
      </c>
      <c r="F1295">
        <v>6</v>
      </c>
      <c r="G1295" t="s">
        <v>136</v>
      </c>
      <c r="H1295" t="s">
        <v>36</v>
      </c>
      <c r="I1295" t="s">
        <v>176</v>
      </c>
      <c r="J1295" t="s">
        <v>44</v>
      </c>
      <c r="K1295" t="s">
        <v>21</v>
      </c>
      <c r="L1295" t="s">
        <v>22</v>
      </c>
      <c r="M1295">
        <v>7</v>
      </c>
      <c r="N1295">
        <v>35</v>
      </c>
      <c r="Q1295">
        <v>1.14E-2</v>
      </c>
      <c r="R1295">
        <v>3.1280000000000001</v>
      </c>
      <c r="S1295">
        <f>Q1295*(N1295^R1295)</f>
        <v>770.45928631241588</v>
      </c>
      <c r="T1295">
        <f t="shared" si="87"/>
        <v>5393.2150041869108</v>
      </c>
    </row>
    <row r="1296" spans="1:20" x14ac:dyDescent="0.2">
      <c r="A1296">
        <v>2007</v>
      </c>
      <c r="B1296">
        <v>70</v>
      </c>
      <c r="D1296" t="s">
        <v>109</v>
      </c>
      <c r="E1296" s="1">
        <v>0.375</v>
      </c>
      <c r="F1296">
        <v>6</v>
      </c>
      <c r="G1296" t="s">
        <v>136</v>
      </c>
      <c r="H1296" t="s">
        <v>36</v>
      </c>
      <c r="I1296" t="s">
        <v>176</v>
      </c>
      <c r="J1296" t="s">
        <v>13</v>
      </c>
      <c r="K1296" t="s">
        <v>47</v>
      </c>
      <c r="L1296" t="s">
        <v>48</v>
      </c>
      <c r="M1296">
        <v>33</v>
      </c>
      <c r="N1296">
        <v>35</v>
      </c>
      <c r="P1296">
        <f>N1296/1.09917</f>
        <v>31.842208211650611</v>
      </c>
      <c r="Q1296">
        <v>1.7399999999999999E-2</v>
      </c>
      <c r="R1296">
        <v>3.08</v>
      </c>
      <c r="S1296">
        <f>Q1296*(P1296^R1296)</f>
        <v>740.96728909580781</v>
      </c>
      <c r="T1296">
        <f t="shared" si="87"/>
        <v>24451.920540161656</v>
      </c>
    </row>
    <row r="1297" spans="1:20" x14ac:dyDescent="0.2">
      <c r="A1297">
        <v>2007</v>
      </c>
      <c r="B1297">
        <v>70</v>
      </c>
      <c r="D1297" t="s">
        <v>109</v>
      </c>
      <c r="E1297" s="1">
        <v>0.375</v>
      </c>
      <c r="F1297">
        <v>6</v>
      </c>
      <c r="G1297" t="s">
        <v>136</v>
      </c>
      <c r="H1297" t="s">
        <v>36</v>
      </c>
      <c r="I1297" t="s">
        <v>176</v>
      </c>
      <c r="J1297" t="s">
        <v>23</v>
      </c>
      <c r="K1297" t="s">
        <v>28</v>
      </c>
      <c r="L1297" t="s">
        <v>60</v>
      </c>
      <c r="M1297">
        <v>1</v>
      </c>
      <c r="N1297">
        <v>40</v>
      </c>
      <c r="P1297">
        <f>N1297/1.26087</f>
        <v>31.72412699168035</v>
      </c>
      <c r="Q1297">
        <v>3.1399999999999997E-2</v>
      </c>
      <c r="R1297">
        <v>2.9</v>
      </c>
      <c r="S1297">
        <f>Q1297*(P1297^R1297)</f>
        <v>709.5119576564025</v>
      </c>
      <c r="T1297">
        <f t="shared" si="87"/>
        <v>709.5119576564025</v>
      </c>
    </row>
    <row r="1298" spans="1:20" x14ac:dyDescent="0.2">
      <c r="A1298">
        <v>2007</v>
      </c>
      <c r="B1298">
        <v>70</v>
      </c>
      <c r="D1298" t="s">
        <v>109</v>
      </c>
      <c r="E1298" s="1">
        <v>0.375</v>
      </c>
      <c r="F1298">
        <v>6</v>
      </c>
      <c r="G1298" t="s">
        <v>136</v>
      </c>
      <c r="H1298" t="s">
        <v>36</v>
      </c>
      <c r="I1298" t="s">
        <v>176</v>
      </c>
      <c r="J1298" t="s">
        <v>20</v>
      </c>
      <c r="K1298" t="s">
        <v>68</v>
      </c>
      <c r="L1298" t="s">
        <v>90</v>
      </c>
      <c r="M1298">
        <v>1</v>
      </c>
      <c r="N1298">
        <v>40</v>
      </c>
      <c r="P1298">
        <f>N1298*0.835</f>
        <v>33.4</v>
      </c>
      <c r="Q1298">
        <v>1.7999999999999999E-2</v>
      </c>
      <c r="R1298">
        <v>2.99</v>
      </c>
      <c r="S1298">
        <f>Q1298*(P1298^R1298)</f>
        <v>647.55168958485274</v>
      </c>
      <c r="T1298">
        <f t="shared" si="87"/>
        <v>647.55168958485274</v>
      </c>
    </row>
    <row r="1299" spans="1:20" x14ac:dyDescent="0.2">
      <c r="A1299">
        <v>2007</v>
      </c>
      <c r="B1299">
        <v>70</v>
      </c>
      <c r="D1299" t="s">
        <v>109</v>
      </c>
      <c r="E1299" s="1">
        <v>0.375</v>
      </c>
      <c r="F1299">
        <v>6</v>
      </c>
      <c r="G1299" t="s">
        <v>136</v>
      </c>
      <c r="H1299" t="s">
        <v>36</v>
      </c>
      <c r="I1299" t="s">
        <v>176</v>
      </c>
      <c r="J1299" t="s">
        <v>20</v>
      </c>
      <c r="K1299" t="s">
        <v>68</v>
      </c>
      <c r="L1299" t="s">
        <v>69</v>
      </c>
      <c r="M1299">
        <v>1</v>
      </c>
      <c r="N1299">
        <v>40</v>
      </c>
      <c r="P1299">
        <f>N1299*0.863</f>
        <v>34.519999999999996</v>
      </c>
      <c r="Q1299">
        <v>2.5100000000000001E-2</v>
      </c>
      <c r="R1299">
        <v>2.84</v>
      </c>
      <c r="S1299">
        <f>Q1299*(P1299^R1299)</f>
        <v>585.86122680541723</v>
      </c>
      <c r="T1299">
        <f t="shared" si="87"/>
        <v>585.86122680541723</v>
      </c>
    </row>
    <row r="1300" spans="1:20" x14ac:dyDescent="0.2">
      <c r="A1300">
        <v>2007</v>
      </c>
      <c r="B1300">
        <v>70</v>
      </c>
      <c r="D1300" t="s">
        <v>109</v>
      </c>
      <c r="E1300" s="1">
        <v>0.375</v>
      </c>
      <c r="F1300">
        <v>6</v>
      </c>
      <c r="G1300" t="s">
        <v>136</v>
      </c>
      <c r="H1300" t="s">
        <v>36</v>
      </c>
      <c r="I1300" t="s">
        <v>176</v>
      </c>
      <c r="J1300" t="s">
        <v>20</v>
      </c>
      <c r="K1300" t="s">
        <v>68</v>
      </c>
      <c r="L1300" t="s">
        <v>90</v>
      </c>
      <c r="M1300">
        <v>1</v>
      </c>
      <c r="N1300">
        <v>35</v>
      </c>
      <c r="P1300">
        <f>N1300*0.835</f>
        <v>29.224999999999998</v>
      </c>
      <c r="Q1300">
        <v>1.7999999999999999E-2</v>
      </c>
      <c r="R1300">
        <v>2.99</v>
      </c>
      <c r="S1300">
        <f>Q1300*(P1300^R1300)</f>
        <v>434.38870022796868</v>
      </c>
      <c r="T1300">
        <f t="shared" si="87"/>
        <v>434.38870022796868</v>
      </c>
    </row>
    <row r="1301" spans="1:20" x14ac:dyDescent="0.2">
      <c r="A1301">
        <v>2007</v>
      </c>
      <c r="B1301">
        <v>70</v>
      </c>
      <c r="D1301" t="s">
        <v>109</v>
      </c>
      <c r="E1301" s="1">
        <v>0.375</v>
      </c>
      <c r="F1301">
        <v>6</v>
      </c>
      <c r="G1301" t="s">
        <v>136</v>
      </c>
      <c r="H1301" t="s">
        <v>36</v>
      </c>
      <c r="I1301" t="s">
        <v>176</v>
      </c>
      <c r="J1301" t="s">
        <v>23</v>
      </c>
      <c r="K1301" t="s">
        <v>24</v>
      </c>
      <c r="L1301" t="s">
        <v>25</v>
      </c>
      <c r="M1301">
        <v>2</v>
      </c>
      <c r="N1301">
        <v>25</v>
      </c>
      <c r="Q1301">
        <v>4.2799999999999998E-2</v>
      </c>
      <c r="R1301">
        <v>2.8580000000000001</v>
      </c>
      <c r="S1301">
        <f>Q1301*(N1301^R1301)</f>
        <v>423.40532317837847</v>
      </c>
      <c r="T1301">
        <f t="shared" si="87"/>
        <v>846.81064635675693</v>
      </c>
    </row>
    <row r="1302" spans="1:20" x14ac:dyDescent="0.2">
      <c r="A1302">
        <v>2007</v>
      </c>
      <c r="B1302">
        <v>70</v>
      </c>
      <c r="D1302" t="s">
        <v>109</v>
      </c>
      <c r="E1302" s="1">
        <v>0.375</v>
      </c>
      <c r="F1302">
        <v>6</v>
      </c>
      <c r="G1302" t="s">
        <v>136</v>
      </c>
      <c r="H1302" t="s">
        <v>36</v>
      </c>
      <c r="I1302" t="s">
        <v>176</v>
      </c>
      <c r="J1302" t="s">
        <v>13</v>
      </c>
      <c r="K1302" t="s">
        <v>14</v>
      </c>
      <c r="L1302" t="s">
        <v>15</v>
      </c>
      <c r="M1302">
        <v>3</v>
      </c>
      <c r="N1302">
        <v>25</v>
      </c>
      <c r="Q1302">
        <v>2.3599999999999999E-2</v>
      </c>
      <c r="R1302">
        <v>2.9750000000000001</v>
      </c>
      <c r="S1302">
        <f>Q1302*(N1302^R1302)</f>
        <v>340.23855775527943</v>
      </c>
      <c r="T1302">
        <f t="shared" si="87"/>
        <v>1020.7156732658383</v>
      </c>
    </row>
    <row r="1303" spans="1:20" x14ac:dyDescent="0.2">
      <c r="A1303">
        <v>2007</v>
      </c>
      <c r="B1303">
        <v>70</v>
      </c>
      <c r="D1303" t="s">
        <v>109</v>
      </c>
      <c r="E1303" s="1">
        <v>0.375</v>
      </c>
      <c r="F1303">
        <v>6</v>
      </c>
      <c r="G1303" t="s">
        <v>136</v>
      </c>
      <c r="H1303" t="s">
        <v>36</v>
      </c>
      <c r="I1303" t="s">
        <v>176</v>
      </c>
      <c r="J1303" t="s">
        <v>16</v>
      </c>
      <c r="K1303" t="s">
        <v>28</v>
      </c>
      <c r="L1303" t="s">
        <v>29</v>
      </c>
      <c r="M1303">
        <v>36</v>
      </c>
      <c r="N1303">
        <v>25</v>
      </c>
      <c r="P1303">
        <f>N1303/1.14172</f>
        <v>21.89678730336685</v>
      </c>
      <c r="Q1303">
        <v>5.7999999999999996E-3</v>
      </c>
      <c r="R1303">
        <v>3.5539999999999998</v>
      </c>
      <c r="S1303">
        <f>Q1303*(P1303^R1303)</f>
        <v>336.62001464584171</v>
      </c>
      <c r="T1303">
        <f t="shared" si="87"/>
        <v>12118.320527250302</v>
      </c>
    </row>
    <row r="1304" spans="1:20" x14ac:dyDescent="0.2">
      <c r="A1304">
        <v>2007</v>
      </c>
      <c r="B1304">
        <v>70</v>
      </c>
      <c r="D1304" t="s">
        <v>109</v>
      </c>
      <c r="E1304" s="1">
        <v>0.375</v>
      </c>
      <c r="F1304">
        <v>6</v>
      </c>
      <c r="G1304" t="s">
        <v>136</v>
      </c>
      <c r="H1304" t="s">
        <v>36</v>
      </c>
      <c r="I1304" t="s">
        <v>176</v>
      </c>
      <c r="J1304" t="s">
        <v>23</v>
      </c>
      <c r="K1304" t="s">
        <v>49</v>
      </c>
      <c r="L1304" t="s">
        <v>50</v>
      </c>
      <c r="M1304">
        <v>1</v>
      </c>
      <c r="N1304">
        <v>25</v>
      </c>
      <c r="Q1304">
        <v>5.6099999999999997E-2</v>
      </c>
      <c r="R1304">
        <v>2.653</v>
      </c>
      <c r="S1304">
        <f t="shared" ref="S1304:S1317" si="88">Q1304*(N1304^R1304)</f>
        <v>286.87830370223014</v>
      </c>
      <c r="T1304">
        <f t="shared" si="87"/>
        <v>286.87830370223014</v>
      </c>
    </row>
    <row r="1305" spans="1:20" x14ac:dyDescent="0.2">
      <c r="A1305">
        <v>2007</v>
      </c>
      <c r="B1305">
        <v>70</v>
      </c>
      <c r="D1305" t="s">
        <v>109</v>
      </c>
      <c r="E1305" s="1">
        <v>0.375</v>
      </c>
      <c r="F1305">
        <v>6</v>
      </c>
      <c r="G1305" t="s">
        <v>136</v>
      </c>
      <c r="H1305" t="s">
        <v>36</v>
      </c>
      <c r="I1305" t="s">
        <v>176</v>
      </c>
      <c r="J1305" t="s">
        <v>44</v>
      </c>
      <c r="K1305" t="s">
        <v>21</v>
      </c>
      <c r="L1305" t="s">
        <v>22</v>
      </c>
      <c r="M1305">
        <v>8</v>
      </c>
      <c r="N1305">
        <v>25</v>
      </c>
      <c r="Q1305">
        <v>1.14E-2</v>
      </c>
      <c r="R1305">
        <v>3.1280000000000001</v>
      </c>
      <c r="S1305">
        <f t="shared" si="88"/>
        <v>268.94359042953022</v>
      </c>
      <c r="T1305">
        <f t="shared" si="87"/>
        <v>2151.5487234362417</v>
      </c>
    </row>
    <row r="1306" spans="1:20" x14ac:dyDescent="0.2">
      <c r="A1306">
        <v>2007</v>
      </c>
      <c r="B1306">
        <v>70</v>
      </c>
      <c r="D1306" t="s">
        <v>109</v>
      </c>
      <c r="E1306" s="1">
        <v>0.375</v>
      </c>
      <c r="F1306">
        <v>6</v>
      </c>
      <c r="G1306" t="s">
        <v>136</v>
      </c>
      <c r="H1306" t="s">
        <v>36</v>
      </c>
      <c r="I1306" t="s">
        <v>176</v>
      </c>
      <c r="J1306" t="s">
        <v>16</v>
      </c>
      <c r="K1306" t="s">
        <v>17</v>
      </c>
      <c r="L1306" t="s">
        <v>18</v>
      </c>
      <c r="M1306">
        <v>4</v>
      </c>
      <c r="N1306">
        <v>15</v>
      </c>
      <c r="Q1306">
        <v>2.2700000000000001E-2</v>
      </c>
      <c r="R1306">
        <v>3.12</v>
      </c>
      <c r="S1306">
        <f t="shared" si="88"/>
        <v>106.03044532761471</v>
      </c>
      <c r="T1306">
        <f t="shared" si="87"/>
        <v>424.12178131045886</v>
      </c>
    </row>
    <row r="1307" spans="1:20" x14ac:dyDescent="0.2">
      <c r="A1307">
        <v>2007</v>
      </c>
      <c r="B1307">
        <v>70</v>
      </c>
      <c r="D1307" t="s">
        <v>109</v>
      </c>
      <c r="E1307" s="1">
        <v>0.375</v>
      </c>
      <c r="F1307">
        <v>6</v>
      </c>
      <c r="G1307" t="s">
        <v>136</v>
      </c>
      <c r="H1307" t="s">
        <v>36</v>
      </c>
      <c r="I1307" t="s">
        <v>176</v>
      </c>
      <c r="K1307" t="s">
        <v>21</v>
      </c>
      <c r="L1307" t="s">
        <v>202</v>
      </c>
      <c r="M1307">
        <v>1</v>
      </c>
      <c r="N1307">
        <v>15</v>
      </c>
      <c r="Q1307">
        <v>1.2449999999999999E-2</v>
      </c>
      <c r="R1307">
        <v>3.0855000000000001</v>
      </c>
      <c r="S1307">
        <f t="shared" si="88"/>
        <v>52.966214044857814</v>
      </c>
      <c r="T1307">
        <f t="shared" si="87"/>
        <v>52.966214044857814</v>
      </c>
    </row>
    <row r="1308" spans="1:20" x14ac:dyDescent="0.2">
      <c r="A1308">
        <v>2007</v>
      </c>
      <c r="B1308">
        <v>70</v>
      </c>
      <c r="D1308" t="s">
        <v>109</v>
      </c>
      <c r="E1308" s="1">
        <v>0.375</v>
      </c>
      <c r="F1308">
        <v>6</v>
      </c>
      <c r="G1308" t="s">
        <v>136</v>
      </c>
      <c r="H1308" t="s">
        <v>36</v>
      </c>
      <c r="I1308" t="s">
        <v>176</v>
      </c>
      <c r="J1308" t="s">
        <v>26</v>
      </c>
      <c r="K1308" t="s">
        <v>118</v>
      </c>
      <c r="L1308" t="s">
        <v>27</v>
      </c>
      <c r="M1308">
        <v>12</v>
      </c>
      <c r="N1308">
        <v>7.5</v>
      </c>
      <c r="Q1308">
        <v>1.5900000000000001E-2</v>
      </c>
      <c r="R1308">
        <v>2.9718</v>
      </c>
      <c r="S1308">
        <f t="shared" si="88"/>
        <v>6.3372988368370082</v>
      </c>
      <c r="T1308">
        <f t="shared" si="87"/>
        <v>76.047586042044102</v>
      </c>
    </row>
    <row r="1309" spans="1:20" x14ac:dyDescent="0.2">
      <c r="A1309">
        <v>2007</v>
      </c>
      <c r="B1309">
        <v>70</v>
      </c>
      <c r="D1309" t="s">
        <v>109</v>
      </c>
      <c r="E1309" s="1">
        <v>0.375</v>
      </c>
      <c r="F1309">
        <v>6</v>
      </c>
      <c r="G1309" t="s">
        <v>136</v>
      </c>
      <c r="H1309" t="s">
        <v>36</v>
      </c>
      <c r="I1309" t="s">
        <v>176</v>
      </c>
      <c r="J1309" t="s">
        <v>23</v>
      </c>
      <c r="K1309" t="s">
        <v>118</v>
      </c>
      <c r="L1309" t="s">
        <v>132</v>
      </c>
      <c r="M1309">
        <v>3</v>
      </c>
      <c r="N1309">
        <v>7.5</v>
      </c>
      <c r="Q1309">
        <v>1.26E-2</v>
      </c>
      <c r="R1309">
        <v>3.0672999999999999</v>
      </c>
      <c r="S1309">
        <f t="shared" si="88"/>
        <v>6.0875978967715536</v>
      </c>
      <c r="T1309">
        <f t="shared" si="87"/>
        <v>18.262793690314659</v>
      </c>
    </row>
    <row r="1310" spans="1:20" x14ac:dyDescent="0.2">
      <c r="A1310">
        <v>2007</v>
      </c>
      <c r="B1310">
        <v>70</v>
      </c>
      <c r="D1310" t="s">
        <v>109</v>
      </c>
      <c r="E1310" s="1">
        <v>0.375</v>
      </c>
      <c r="F1310">
        <v>6</v>
      </c>
      <c r="G1310" t="s">
        <v>136</v>
      </c>
      <c r="H1310" t="s">
        <v>36</v>
      </c>
      <c r="I1310" t="s">
        <v>176</v>
      </c>
      <c r="J1310" t="s">
        <v>13</v>
      </c>
      <c r="K1310" t="s">
        <v>194</v>
      </c>
      <c r="L1310" t="s">
        <v>35</v>
      </c>
      <c r="M1310">
        <v>3</v>
      </c>
      <c r="N1310">
        <v>2.5</v>
      </c>
      <c r="Q1310">
        <v>3.2399999999999998E-2</v>
      </c>
      <c r="R1310">
        <v>2.379</v>
      </c>
      <c r="S1310">
        <f t="shared" si="88"/>
        <v>0.2865789524483992</v>
      </c>
      <c r="T1310">
        <f t="shared" si="87"/>
        <v>0.85973685734519756</v>
      </c>
    </row>
    <row r="1311" spans="1:20" x14ac:dyDescent="0.2">
      <c r="A1311">
        <v>2007</v>
      </c>
      <c r="B1311">
        <v>70</v>
      </c>
      <c r="D1311" t="s">
        <v>109</v>
      </c>
      <c r="E1311" s="1">
        <v>0.375</v>
      </c>
      <c r="F1311">
        <v>6</v>
      </c>
      <c r="G1311" t="s">
        <v>136</v>
      </c>
      <c r="H1311" t="s">
        <v>36</v>
      </c>
      <c r="I1311" t="s">
        <v>176</v>
      </c>
      <c r="J1311" t="s">
        <v>26</v>
      </c>
      <c r="K1311" t="s">
        <v>118</v>
      </c>
      <c r="L1311" t="s">
        <v>27</v>
      </c>
      <c r="M1311">
        <v>35</v>
      </c>
      <c r="N1311">
        <v>2.5</v>
      </c>
      <c r="Q1311">
        <v>1.5900000000000001E-2</v>
      </c>
      <c r="R1311">
        <v>2.9718</v>
      </c>
      <c r="S1311">
        <f t="shared" si="88"/>
        <v>0.24210025233267859</v>
      </c>
      <c r="T1311">
        <f t="shared" si="87"/>
        <v>8.4735088316437501</v>
      </c>
    </row>
    <row r="1312" spans="1:20" x14ac:dyDescent="0.2">
      <c r="A1312">
        <v>2007</v>
      </c>
      <c r="B1312">
        <v>70</v>
      </c>
      <c r="D1312" t="s">
        <v>109</v>
      </c>
      <c r="E1312" s="1">
        <v>0.375</v>
      </c>
      <c r="F1312">
        <v>6</v>
      </c>
      <c r="G1312" t="s">
        <v>136</v>
      </c>
      <c r="H1312" t="s">
        <v>36</v>
      </c>
      <c r="I1312" t="s">
        <v>176</v>
      </c>
      <c r="J1312" t="s">
        <v>23</v>
      </c>
      <c r="K1312" t="s">
        <v>118</v>
      </c>
      <c r="L1312" t="s">
        <v>132</v>
      </c>
      <c r="M1312">
        <v>7</v>
      </c>
      <c r="N1312">
        <v>2.5</v>
      </c>
      <c r="Q1312">
        <v>1.26E-2</v>
      </c>
      <c r="R1312">
        <v>3.0672999999999999</v>
      </c>
      <c r="S1312">
        <f t="shared" si="88"/>
        <v>0.20939771281975608</v>
      </c>
      <c r="T1312">
        <f t="shared" si="87"/>
        <v>1.4657839897382925</v>
      </c>
    </row>
    <row r="1313" spans="1:20" x14ac:dyDescent="0.2">
      <c r="A1313">
        <v>2007</v>
      </c>
      <c r="B1313">
        <v>70</v>
      </c>
      <c r="D1313" t="s">
        <v>109</v>
      </c>
      <c r="E1313" s="1">
        <v>0.375</v>
      </c>
      <c r="F1313">
        <v>6</v>
      </c>
      <c r="G1313" t="s">
        <v>136</v>
      </c>
      <c r="H1313" t="s">
        <v>36</v>
      </c>
      <c r="I1313" t="s">
        <v>176</v>
      </c>
      <c r="J1313" t="s">
        <v>13</v>
      </c>
      <c r="K1313" t="s">
        <v>194</v>
      </c>
      <c r="L1313" t="s">
        <v>138</v>
      </c>
      <c r="M1313">
        <v>2</v>
      </c>
      <c r="N1313">
        <v>2.5</v>
      </c>
      <c r="Q1313">
        <v>9.1000000000000004E-3</v>
      </c>
      <c r="R1313">
        <v>2.9904000000000002</v>
      </c>
      <c r="S1313">
        <f t="shared" si="88"/>
        <v>0.14094224804199171</v>
      </c>
      <c r="T1313">
        <f t="shared" si="87"/>
        <v>0.28188449608398342</v>
      </c>
    </row>
    <row r="1314" spans="1:20" x14ac:dyDescent="0.2">
      <c r="A1314">
        <v>2007</v>
      </c>
      <c r="B1314">
        <v>70</v>
      </c>
      <c r="D1314" t="s">
        <v>109</v>
      </c>
      <c r="E1314" s="1">
        <v>0.375</v>
      </c>
      <c r="F1314">
        <v>6</v>
      </c>
      <c r="G1314" t="s">
        <v>136</v>
      </c>
      <c r="H1314" t="s">
        <v>36</v>
      </c>
      <c r="I1314" t="s">
        <v>176</v>
      </c>
      <c r="J1314" t="s">
        <v>23</v>
      </c>
      <c r="K1314" t="s">
        <v>33</v>
      </c>
      <c r="L1314" t="s">
        <v>34</v>
      </c>
      <c r="M1314">
        <v>22</v>
      </c>
      <c r="N1314">
        <v>2.5</v>
      </c>
      <c r="Q1314">
        <v>8.8999999999999999E-3</v>
      </c>
      <c r="R1314">
        <v>3</v>
      </c>
      <c r="S1314">
        <f t="shared" si="88"/>
        <v>0.13906250000000001</v>
      </c>
      <c r="T1314">
        <f t="shared" si="87"/>
        <v>3.0593750000000002</v>
      </c>
    </row>
    <row r="1315" spans="1:20" x14ac:dyDescent="0.2">
      <c r="A1315">
        <v>2007</v>
      </c>
      <c r="B1315">
        <v>71</v>
      </c>
      <c r="D1315" t="s">
        <v>109</v>
      </c>
      <c r="E1315" s="1">
        <v>0.375</v>
      </c>
      <c r="F1315">
        <v>8</v>
      </c>
      <c r="G1315" t="s">
        <v>125</v>
      </c>
      <c r="H1315" t="s">
        <v>61</v>
      </c>
      <c r="I1315" t="s">
        <v>176</v>
      </c>
      <c r="J1315" t="s">
        <v>13</v>
      </c>
      <c r="K1315" t="s">
        <v>14</v>
      </c>
      <c r="L1315" t="s">
        <v>42</v>
      </c>
      <c r="M1315">
        <v>1</v>
      </c>
      <c r="N1315">
        <v>35</v>
      </c>
      <c r="Q1315">
        <v>4.2200000000000001E-2</v>
      </c>
      <c r="R1315">
        <v>2.835</v>
      </c>
      <c r="S1315">
        <f t="shared" si="88"/>
        <v>1006.3414397267468</v>
      </c>
      <c r="T1315">
        <f t="shared" si="87"/>
        <v>1006.3414397267468</v>
      </c>
    </row>
    <row r="1316" spans="1:20" x14ac:dyDescent="0.2">
      <c r="A1316">
        <v>2007</v>
      </c>
      <c r="B1316">
        <v>71</v>
      </c>
      <c r="D1316" t="s">
        <v>109</v>
      </c>
      <c r="E1316" s="1">
        <v>0.375</v>
      </c>
      <c r="F1316">
        <v>8</v>
      </c>
      <c r="G1316" t="s">
        <v>125</v>
      </c>
      <c r="H1316" t="s">
        <v>61</v>
      </c>
      <c r="I1316" t="s">
        <v>176</v>
      </c>
      <c r="J1316" t="s">
        <v>44</v>
      </c>
      <c r="K1316" t="s">
        <v>21</v>
      </c>
      <c r="L1316" t="s">
        <v>22</v>
      </c>
      <c r="M1316">
        <v>14</v>
      </c>
      <c r="N1316">
        <v>35</v>
      </c>
      <c r="Q1316">
        <v>1.14E-2</v>
      </c>
      <c r="R1316">
        <v>3.1280000000000001</v>
      </c>
      <c r="S1316">
        <f t="shared" si="88"/>
        <v>770.45928631241588</v>
      </c>
      <c r="T1316">
        <f t="shared" si="87"/>
        <v>10786.430008373822</v>
      </c>
    </row>
    <row r="1317" spans="1:20" x14ac:dyDescent="0.2">
      <c r="A1317">
        <v>2007</v>
      </c>
      <c r="B1317">
        <v>71</v>
      </c>
      <c r="D1317" t="s">
        <v>109</v>
      </c>
      <c r="E1317" s="1">
        <v>0.375</v>
      </c>
      <c r="F1317">
        <v>8</v>
      </c>
      <c r="G1317" t="s">
        <v>125</v>
      </c>
      <c r="H1317" t="s">
        <v>61</v>
      </c>
      <c r="I1317" t="s">
        <v>176</v>
      </c>
      <c r="J1317" t="s">
        <v>23</v>
      </c>
      <c r="K1317" t="s">
        <v>31</v>
      </c>
      <c r="L1317" t="s">
        <v>32</v>
      </c>
      <c r="M1317">
        <v>1</v>
      </c>
      <c r="N1317">
        <v>35</v>
      </c>
      <c r="Q1317">
        <v>7.9000000000000008E-3</v>
      </c>
      <c r="R1317">
        <v>3.0760000000000001</v>
      </c>
      <c r="S1317">
        <f t="shared" si="88"/>
        <v>443.79294680201997</v>
      </c>
      <c r="T1317">
        <f t="shared" si="87"/>
        <v>443.79294680201997</v>
      </c>
    </row>
    <row r="1318" spans="1:20" x14ac:dyDescent="0.2">
      <c r="A1318">
        <v>2007</v>
      </c>
      <c r="B1318">
        <v>71</v>
      </c>
      <c r="D1318" t="s">
        <v>109</v>
      </c>
      <c r="E1318" s="1">
        <v>0.375</v>
      </c>
      <c r="F1318">
        <v>8</v>
      </c>
      <c r="G1318" t="s">
        <v>125</v>
      </c>
      <c r="H1318" t="s">
        <v>61</v>
      </c>
      <c r="I1318" t="s">
        <v>176</v>
      </c>
      <c r="J1318" t="s">
        <v>26</v>
      </c>
      <c r="K1318" t="s">
        <v>31</v>
      </c>
      <c r="L1318" t="s">
        <v>54</v>
      </c>
      <c r="M1318">
        <v>3</v>
      </c>
      <c r="N1318">
        <v>25</v>
      </c>
      <c r="P1318">
        <f>N1318*0.812715</f>
        <v>20.317875000000001</v>
      </c>
      <c r="Q1318">
        <v>0.111</v>
      </c>
      <c r="R1318">
        <v>2.72</v>
      </c>
      <c r="S1318">
        <f>Q1318*(P1318^R1318)</f>
        <v>400.63779005068659</v>
      </c>
      <c r="T1318">
        <f t="shared" si="87"/>
        <v>1201.9133701520598</v>
      </c>
    </row>
    <row r="1319" spans="1:20" x14ac:dyDescent="0.2">
      <c r="A1319">
        <v>2007</v>
      </c>
      <c r="B1319">
        <v>71</v>
      </c>
      <c r="D1319" t="s">
        <v>109</v>
      </c>
      <c r="E1319" s="1">
        <v>0.375</v>
      </c>
      <c r="F1319">
        <v>8</v>
      </c>
      <c r="G1319" t="s">
        <v>125</v>
      </c>
      <c r="H1319" t="s">
        <v>61</v>
      </c>
      <c r="I1319" t="s">
        <v>176</v>
      </c>
      <c r="J1319" t="s">
        <v>13</v>
      </c>
      <c r="K1319" t="s">
        <v>14</v>
      </c>
      <c r="L1319" t="s">
        <v>15</v>
      </c>
      <c r="M1319">
        <v>1</v>
      </c>
      <c r="N1319">
        <v>25</v>
      </c>
      <c r="Q1319">
        <v>2.3599999999999999E-2</v>
      </c>
      <c r="R1319">
        <v>2.9750000000000001</v>
      </c>
      <c r="S1319">
        <f>Q1319*(N1319^R1319)</f>
        <v>340.23855775527943</v>
      </c>
      <c r="T1319">
        <f t="shared" si="87"/>
        <v>340.23855775527943</v>
      </c>
    </row>
    <row r="1320" spans="1:20" x14ac:dyDescent="0.2">
      <c r="A1320">
        <v>2007</v>
      </c>
      <c r="B1320">
        <v>71</v>
      </c>
      <c r="D1320" t="s">
        <v>109</v>
      </c>
      <c r="E1320" s="1">
        <v>0.375</v>
      </c>
      <c r="F1320">
        <v>8</v>
      </c>
      <c r="G1320" t="s">
        <v>125</v>
      </c>
      <c r="H1320" t="s">
        <v>61</v>
      </c>
      <c r="I1320" t="s">
        <v>176</v>
      </c>
      <c r="J1320" t="s">
        <v>16</v>
      </c>
      <c r="K1320" t="s">
        <v>28</v>
      </c>
      <c r="L1320" t="s">
        <v>29</v>
      </c>
      <c r="M1320">
        <v>52</v>
      </c>
      <c r="N1320">
        <v>25</v>
      </c>
      <c r="P1320">
        <f>N1320/1.14172</f>
        <v>21.89678730336685</v>
      </c>
      <c r="Q1320">
        <v>5.7999999999999996E-3</v>
      </c>
      <c r="R1320">
        <v>3.5539999999999998</v>
      </c>
      <c r="S1320">
        <f>Q1320*(P1320^R1320)</f>
        <v>336.62001464584171</v>
      </c>
      <c r="T1320">
        <f t="shared" si="87"/>
        <v>17504.240761583769</v>
      </c>
    </row>
    <row r="1321" spans="1:20" x14ac:dyDescent="0.2">
      <c r="A1321">
        <v>2007</v>
      </c>
      <c r="B1321">
        <v>71</v>
      </c>
      <c r="D1321" t="s">
        <v>109</v>
      </c>
      <c r="E1321" s="1">
        <v>0.375</v>
      </c>
      <c r="F1321">
        <v>8</v>
      </c>
      <c r="G1321" t="s">
        <v>125</v>
      </c>
      <c r="H1321" t="s">
        <v>61</v>
      </c>
      <c r="I1321" t="s">
        <v>176</v>
      </c>
      <c r="J1321" t="s">
        <v>23</v>
      </c>
      <c r="K1321" t="s">
        <v>49</v>
      </c>
      <c r="L1321" t="s">
        <v>50</v>
      </c>
      <c r="M1321">
        <v>1</v>
      </c>
      <c r="N1321">
        <v>25</v>
      </c>
      <c r="Q1321">
        <v>5.6099999999999997E-2</v>
      </c>
      <c r="R1321">
        <v>2.653</v>
      </c>
      <c r="S1321">
        <f t="shared" ref="S1321:S1338" si="89">Q1321*(N1321^R1321)</f>
        <v>286.87830370223014</v>
      </c>
      <c r="T1321">
        <f t="shared" si="87"/>
        <v>286.87830370223014</v>
      </c>
    </row>
    <row r="1322" spans="1:20" x14ac:dyDescent="0.2">
      <c r="A1322">
        <v>2007</v>
      </c>
      <c r="B1322">
        <v>71</v>
      </c>
      <c r="D1322" t="s">
        <v>109</v>
      </c>
      <c r="E1322" s="1">
        <v>0.375</v>
      </c>
      <c r="F1322">
        <v>8</v>
      </c>
      <c r="G1322" t="s">
        <v>125</v>
      </c>
      <c r="H1322" t="s">
        <v>61</v>
      </c>
      <c r="I1322" t="s">
        <v>176</v>
      </c>
      <c r="J1322" t="s">
        <v>44</v>
      </c>
      <c r="K1322" t="s">
        <v>21</v>
      </c>
      <c r="L1322" t="s">
        <v>22</v>
      </c>
      <c r="M1322">
        <v>9</v>
      </c>
      <c r="N1322">
        <v>25</v>
      </c>
      <c r="Q1322">
        <v>1.14E-2</v>
      </c>
      <c r="R1322">
        <v>3.1280000000000001</v>
      </c>
      <c r="S1322">
        <f t="shared" si="89"/>
        <v>268.94359042953022</v>
      </c>
      <c r="T1322">
        <f t="shared" si="87"/>
        <v>2420.4923138657718</v>
      </c>
    </row>
    <row r="1323" spans="1:20" x14ac:dyDescent="0.2">
      <c r="A1323">
        <v>2007</v>
      </c>
      <c r="B1323">
        <v>71</v>
      </c>
      <c r="D1323" t="s">
        <v>109</v>
      </c>
      <c r="E1323" s="1">
        <v>0.375</v>
      </c>
      <c r="F1323">
        <v>8</v>
      </c>
      <c r="G1323" t="s">
        <v>125</v>
      </c>
      <c r="H1323" t="s">
        <v>61</v>
      </c>
      <c r="I1323" t="s">
        <v>176</v>
      </c>
      <c r="J1323" t="s">
        <v>23</v>
      </c>
      <c r="K1323" t="s">
        <v>118</v>
      </c>
      <c r="L1323" t="s">
        <v>37</v>
      </c>
      <c r="M1323">
        <v>3</v>
      </c>
      <c r="N1323">
        <v>25</v>
      </c>
      <c r="Q1323">
        <v>1.26E-2</v>
      </c>
      <c r="R1323">
        <v>3.0672999999999999</v>
      </c>
      <c r="S1323">
        <f t="shared" si="89"/>
        <v>244.49609871054292</v>
      </c>
      <c r="T1323">
        <f t="shared" si="87"/>
        <v>733.48829613162877</v>
      </c>
    </row>
    <row r="1324" spans="1:20" x14ac:dyDescent="0.2">
      <c r="A1324">
        <v>2007</v>
      </c>
      <c r="B1324">
        <v>71</v>
      </c>
      <c r="D1324" t="s">
        <v>109</v>
      </c>
      <c r="E1324" s="1">
        <v>0.375</v>
      </c>
      <c r="F1324">
        <v>8</v>
      </c>
      <c r="G1324" t="s">
        <v>125</v>
      </c>
      <c r="H1324" t="s">
        <v>61</v>
      </c>
      <c r="I1324" t="s">
        <v>176</v>
      </c>
      <c r="J1324" t="s">
        <v>23</v>
      </c>
      <c r="K1324" t="s">
        <v>31</v>
      </c>
      <c r="L1324" t="s">
        <v>32</v>
      </c>
      <c r="M1324">
        <v>1</v>
      </c>
      <c r="N1324">
        <v>25</v>
      </c>
      <c r="Q1324">
        <v>7.9000000000000008E-3</v>
      </c>
      <c r="R1324">
        <v>3.0760000000000001</v>
      </c>
      <c r="S1324">
        <f t="shared" si="89"/>
        <v>157.64875958225977</v>
      </c>
      <c r="T1324">
        <f t="shared" si="87"/>
        <v>157.64875958225977</v>
      </c>
    </row>
    <row r="1325" spans="1:20" x14ac:dyDescent="0.2">
      <c r="A1325">
        <v>2007</v>
      </c>
      <c r="B1325">
        <v>71</v>
      </c>
      <c r="D1325" t="s">
        <v>109</v>
      </c>
      <c r="E1325" s="1">
        <v>0.375</v>
      </c>
      <c r="F1325">
        <v>8</v>
      </c>
      <c r="G1325" t="s">
        <v>125</v>
      </c>
      <c r="H1325" t="s">
        <v>61</v>
      </c>
      <c r="I1325" t="s">
        <v>176</v>
      </c>
      <c r="J1325" t="s">
        <v>16</v>
      </c>
      <c r="K1325" t="s">
        <v>17</v>
      </c>
      <c r="L1325" t="s">
        <v>18</v>
      </c>
      <c r="M1325">
        <v>2</v>
      </c>
      <c r="N1325">
        <v>15</v>
      </c>
      <c r="Q1325">
        <v>2.2700000000000001E-2</v>
      </c>
      <c r="R1325">
        <v>3.12</v>
      </c>
      <c r="S1325">
        <f t="shared" si="89"/>
        <v>106.03044532761471</v>
      </c>
      <c r="T1325">
        <f t="shared" si="87"/>
        <v>212.06089065522943</v>
      </c>
    </row>
    <row r="1326" spans="1:20" x14ac:dyDescent="0.2">
      <c r="A1326">
        <v>2007</v>
      </c>
      <c r="B1326">
        <v>71</v>
      </c>
      <c r="D1326" t="s">
        <v>109</v>
      </c>
      <c r="E1326" s="1">
        <v>0.375</v>
      </c>
      <c r="F1326">
        <v>8</v>
      </c>
      <c r="G1326" t="s">
        <v>125</v>
      </c>
      <c r="H1326" t="s">
        <v>61</v>
      </c>
      <c r="I1326" t="s">
        <v>176</v>
      </c>
      <c r="K1326" t="s">
        <v>21</v>
      </c>
      <c r="L1326" t="s">
        <v>202</v>
      </c>
      <c r="M1326">
        <v>1</v>
      </c>
      <c r="N1326">
        <v>15</v>
      </c>
      <c r="Q1326">
        <v>1.2449999999999999E-2</v>
      </c>
      <c r="R1326">
        <v>3.0855000000000001</v>
      </c>
      <c r="S1326">
        <f t="shared" si="89"/>
        <v>52.966214044857814</v>
      </c>
      <c r="T1326">
        <f t="shared" si="87"/>
        <v>52.966214044857814</v>
      </c>
    </row>
    <row r="1327" spans="1:20" x14ac:dyDescent="0.2">
      <c r="A1327">
        <v>2007</v>
      </c>
      <c r="B1327">
        <v>71</v>
      </c>
      <c r="D1327" t="s">
        <v>109</v>
      </c>
      <c r="E1327" s="1">
        <v>0.375</v>
      </c>
      <c r="F1327">
        <v>8</v>
      </c>
      <c r="G1327" t="s">
        <v>125</v>
      </c>
      <c r="H1327" t="s">
        <v>61</v>
      </c>
      <c r="I1327" t="s">
        <v>176</v>
      </c>
      <c r="J1327" t="s">
        <v>26</v>
      </c>
      <c r="K1327" t="s">
        <v>17</v>
      </c>
      <c r="L1327" t="s">
        <v>121</v>
      </c>
      <c r="M1327">
        <v>4</v>
      </c>
      <c r="N1327">
        <v>7.5</v>
      </c>
      <c r="Q1327">
        <v>2.0199999999999999E-2</v>
      </c>
      <c r="R1327">
        <v>2.9594999999999998</v>
      </c>
      <c r="S1327">
        <f t="shared" si="89"/>
        <v>7.8540774295436098</v>
      </c>
      <c r="T1327">
        <f t="shared" si="87"/>
        <v>31.416309718174439</v>
      </c>
    </row>
    <row r="1328" spans="1:20" x14ac:dyDescent="0.2">
      <c r="A1328">
        <v>2007</v>
      </c>
      <c r="B1328">
        <v>71</v>
      </c>
      <c r="D1328" t="s">
        <v>109</v>
      </c>
      <c r="E1328" s="1">
        <v>0.375</v>
      </c>
      <c r="F1328">
        <v>8</v>
      </c>
      <c r="G1328" t="s">
        <v>125</v>
      </c>
      <c r="H1328" t="s">
        <v>61</v>
      </c>
      <c r="I1328" t="s">
        <v>176</v>
      </c>
      <c r="J1328" t="s">
        <v>16</v>
      </c>
      <c r="K1328" t="s">
        <v>17</v>
      </c>
      <c r="L1328" t="s">
        <v>18</v>
      </c>
      <c r="M1328">
        <v>3</v>
      </c>
      <c r="N1328">
        <v>7.5</v>
      </c>
      <c r="Q1328">
        <v>2.46E-2</v>
      </c>
      <c r="R1328">
        <v>2.85</v>
      </c>
      <c r="S1328">
        <f t="shared" si="89"/>
        <v>7.671136449313793</v>
      </c>
      <c r="T1328">
        <f t="shared" si="87"/>
        <v>23.01340934794138</v>
      </c>
    </row>
    <row r="1329" spans="1:20" x14ac:dyDescent="0.2">
      <c r="A1329">
        <v>2007</v>
      </c>
      <c r="B1329">
        <v>71</v>
      </c>
      <c r="D1329" t="s">
        <v>109</v>
      </c>
      <c r="E1329" s="1">
        <v>0.375</v>
      </c>
      <c r="F1329">
        <v>8</v>
      </c>
      <c r="G1329" t="s">
        <v>125</v>
      </c>
      <c r="H1329" t="s">
        <v>61</v>
      </c>
      <c r="I1329" t="s">
        <v>176</v>
      </c>
      <c r="J1329" t="s">
        <v>13</v>
      </c>
      <c r="K1329" t="s">
        <v>17</v>
      </c>
      <c r="L1329" t="s">
        <v>19</v>
      </c>
      <c r="M1329">
        <v>2</v>
      </c>
      <c r="N1329">
        <v>7.5</v>
      </c>
      <c r="Q1329">
        <v>1.9300000000000001E-2</v>
      </c>
      <c r="R1329">
        <v>2.96</v>
      </c>
      <c r="S1329">
        <f t="shared" si="89"/>
        <v>7.5117071566069322</v>
      </c>
      <c r="T1329">
        <f t="shared" si="87"/>
        <v>15.023414313213864</v>
      </c>
    </row>
    <row r="1330" spans="1:20" x14ac:dyDescent="0.2">
      <c r="A1330">
        <v>2007</v>
      </c>
      <c r="B1330">
        <v>71</v>
      </c>
      <c r="D1330" t="s">
        <v>109</v>
      </c>
      <c r="E1330" s="1">
        <v>0.375</v>
      </c>
      <c r="F1330">
        <v>8</v>
      </c>
      <c r="G1330" t="s">
        <v>125</v>
      </c>
      <c r="H1330" t="s">
        <v>61</v>
      </c>
      <c r="I1330" t="s">
        <v>176</v>
      </c>
      <c r="J1330" t="s">
        <v>23</v>
      </c>
      <c r="K1330" t="s">
        <v>118</v>
      </c>
      <c r="L1330" t="s">
        <v>30</v>
      </c>
      <c r="M1330">
        <v>1</v>
      </c>
      <c r="N1330">
        <v>7.5</v>
      </c>
      <c r="Q1330">
        <v>9.2800000000000001E-3</v>
      </c>
      <c r="R1330">
        <v>3.07</v>
      </c>
      <c r="S1330">
        <f t="shared" si="89"/>
        <v>4.5080222907771104</v>
      </c>
      <c r="T1330">
        <f t="shared" si="87"/>
        <v>4.5080222907771104</v>
      </c>
    </row>
    <row r="1331" spans="1:20" x14ac:dyDescent="0.2">
      <c r="A1331">
        <v>2007</v>
      </c>
      <c r="B1331">
        <v>71</v>
      </c>
      <c r="D1331" t="s">
        <v>109</v>
      </c>
      <c r="E1331" s="1">
        <v>0.375</v>
      </c>
      <c r="F1331">
        <v>8</v>
      </c>
      <c r="G1331" t="s">
        <v>125</v>
      </c>
      <c r="H1331" t="s">
        <v>61</v>
      </c>
      <c r="I1331" t="s">
        <v>176</v>
      </c>
      <c r="J1331" t="s">
        <v>26</v>
      </c>
      <c r="K1331" t="s">
        <v>17</v>
      </c>
      <c r="L1331" t="s">
        <v>121</v>
      </c>
      <c r="M1331">
        <v>8</v>
      </c>
      <c r="N1331">
        <v>2.5</v>
      </c>
      <c r="Q1331">
        <v>2.0199999999999999E-2</v>
      </c>
      <c r="R1331">
        <v>2.9594999999999998</v>
      </c>
      <c r="S1331">
        <f t="shared" si="89"/>
        <v>0.30412689296657719</v>
      </c>
      <c r="T1331">
        <f t="shared" si="87"/>
        <v>2.4330151437326175</v>
      </c>
    </row>
    <row r="1332" spans="1:20" x14ac:dyDescent="0.2">
      <c r="A1332">
        <v>2007</v>
      </c>
      <c r="B1332">
        <v>71</v>
      </c>
      <c r="D1332" t="s">
        <v>109</v>
      </c>
      <c r="E1332" s="1">
        <v>0.375</v>
      </c>
      <c r="F1332">
        <v>8</v>
      </c>
      <c r="G1332" t="s">
        <v>125</v>
      </c>
      <c r="H1332" t="s">
        <v>61</v>
      </c>
      <c r="I1332" t="s">
        <v>176</v>
      </c>
      <c r="J1332" t="s">
        <v>13</v>
      </c>
      <c r="K1332" t="s">
        <v>17</v>
      </c>
      <c r="L1332" t="s">
        <v>19</v>
      </c>
      <c r="M1332">
        <v>1</v>
      </c>
      <c r="N1332">
        <v>2.5</v>
      </c>
      <c r="Q1332">
        <v>1.9300000000000001E-2</v>
      </c>
      <c r="R1332">
        <v>2.96</v>
      </c>
      <c r="S1332">
        <f t="shared" si="89"/>
        <v>0.29070984172599634</v>
      </c>
      <c r="T1332">
        <f t="shared" si="87"/>
        <v>0.29070984172599634</v>
      </c>
    </row>
    <row r="1333" spans="1:20" x14ac:dyDescent="0.2">
      <c r="A1333">
        <v>2007</v>
      </c>
      <c r="B1333">
        <v>71</v>
      </c>
      <c r="D1333" t="s">
        <v>109</v>
      </c>
      <c r="E1333" s="1">
        <v>0.375</v>
      </c>
      <c r="F1333">
        <v>8</v>
      </c>
      <c r="G1333" t="s">
        <v>125</v>
      </c>
      <c r="H1333" t="s">
        <v>61</v>
      </c>
      <c r="I1333" t="s">
        <v>176</v>
      </c>
      <c r="J1333" t="s">
        <v>13</v>
      </c>
      <c r="K1333" t="s">
        <v>194</v>
      </c>
      <c r="L1333" t="s">
        <v>35</v>
      </c>
      <c r="M1333">
        <v>3</v>
      </c>
      <c r="N1333">
        <v>2.5</v>
      </c>
      <c r="Q1333">
        <v>3.2399999999999998E-2</v>
      </c>
      <c r="R1333">
        <v>2.379</v>
      </c>
      <c r="S1333">
        <f t="shared" si="89"/>
        <v>0.2865789524483992</v>
      </c>
      <c r="T1333">
        <f t="shared" si="87"/>
        <v>0.85973685734519756</v>
      </c>
    </row>
    <row r="1334" spans="1:20" x14ac:dyDescent="0.2">
      <c r="A1334">
        <v>2007</v>
      </c>
      <c r="B1334">
        <v>71</v>
      </c>
      <c r="D1334" t="s">
        <v>109</v>
      </c>
      <c r="E1334" s="1">
        <v>0.375</v>
      </c>
      <c r="F1334">
        <v>8</v>
      </c>
      <c r="G1334" t="s">
        <v>125</v>
      </c>
      <c r="H1334" t="s">
        <v>61</v>
      </c>
      <c r="I1334" t="s">
        <v>176</v>
      </c>
      <c r="J1334" t="s">
        <v>26</v>
      </c>
      <c r="K1334" t="s">
        <v>118</v>
      </c>
      <c r="L1334" t="s">
        <v>27</v>
      </c>
      <c r="M1334">
        <v>32</v>
      </c>
      <c r="N1334">
        <v>2.5</v>
      </c>
      <c r="Q1334">
        <v>1.5900000000000001E-2</v>
      </c>
      <c r="R1334">
        <v>2.9718</v>
      </c>
      <c r="S1334">
        <f t="shared" si="89"/>
        <v>0.24210025233267859</v>
      </c>
      <c r="T1334">
        <f t="shared" si="87"/>
        <v>7.747208074645715</v>
      </c>
    </row>
    <row r="1335" spans="1:20" x14ac:dyDescent="0.2">
      <c r="A1335">
        <v>2007</v>
      </c>
      <c r="B1335">
        <v>71</v>
      </c>
      <c r="D1335" t="s">
        <v>109</v>
      </c>
      <c r="E1335" s="1">
        <v>0.375</v>
      </c>
      <c r="F1335">
        <v>8</v>
      </c>
      <c r="G1335" t="s">
        <v>125</v>
      </c>
      <c r="H1335" t="s">
        <v>61</v>
      </c>
      <c r="I1335" t="s">
        <v>176</v>
      </c>
      <c r="J1335" t="s">
        <v>23</v>
      </c>
      <c r="K1335" t="s">
        <v>33</v>
      </c>
      <c r="L1335" t="s">
        <v>34</v>
      </c>
      <c r="M1335">
        <v>29</v>
      </c>
      <c r="N1335">
        <v>2.5</v>
      </c>
      <c r="Q1335">
        <v>8.8999999999999999E-3</v>
      </c>
      <c r="R1335">
        <v>3</v>
      </c>
      <c r="S1335">
        <f t="shared" si="89"/>
        <v>0.13906250000000001</v>
      </c>
      <c r="T1335">
        <f t="shared" si="87"/>
        <v>4.0328125000000004</v>
      </c>
    </row>
    <row r="1336" spans="1:20" x14ac:dyDescent="0.2">
      <c r="A1336">
        <v>2007</v>
      </c>
      <c r="B1336">
        <v>72</v>
      </c>
      <c r="D1336" t="s">
        <v>109</v>
      </c>
      <c r="E1336" s="1">
        <v>0.375</v>
      </c>
      <c r="F1336">
        <v>8</v>
      </c>
      <c r="G1336" t="s">
        <v>125</v>
      </c>
      <c r="H1336" t="s">
        <v>61</v>
      </c>
      <c r="I1336" t="s">
        <v>176</v>
      </c>
      <c r="J1336" t="s">
        <v>44</v>
      </c>
      <c r="K1336" t="s">
        <v>119</v>
      </c>
      <c r="L1336" t="s">
        <v>95</v>
      </c>
      <c r="M1336">
        <v>1</v>
      </c>
      <c r="N1336">
        <v>120</v>
      </c>
      <c r="Q1336">
        <v>1.0500000000000001E-2</v>
      </c>
      <c r="R1336">
        <v>2.8919999999999999</v>
      </c>
      <c r="S1336">
        <f t="shared" si="89"/>
        <v>10818.859046868958</v>
      </c>
      <c r="T1336">
        <f t="shared" si="87"/>
        <v>10818.859046868958</v>
      </c>
    </row>
    <row r="1337" spans="1:20" x14ac:dyDescent="0.2">
      <c r="A1337">
        <v>2007</v>
      </c>
      <c r="B1337">
        <v>72</v>
      </c>
      <c r="D1337" t="s">
        <v>109</v>
      </c>
      <c r="E1337" s="1">
        <v>0.375</v>
      </c>
      <c r="F1337">
        <v>8</v>
      </c>
      <c r="G1337" t="s">
        <v>125</v>
      </c>
      <c r="H1337" t="s">
        <v>61</v>
      </c>
      <c r="I1337" t="s">
        <v>176</v>
      </c>
      <c r="J1337" t="s">
        <v>23</v>
      </c>
      <c r="K1337" t="s">
        <v>88</v>
      </c>
      <c r="L1337" t="s">
        <v>89</v>
      </c>
      <c r="M1337">
        <v>1</v>
      </c>
      <c r="N1337">
        <v>40</v>
      </c>
      <c r="Q1337">
        <v>5.8999999999999999E-3</v>
      </c>
      <c r="R1337">
        <v>3.3919999999999999</v>
      </c>
      <c r="S1337">
        <f t="shared" si="89"/>
        <v>1603.3912240949619</v>
      </c>
      <c r="T1337">
        <f t="shared" si="87"/>
        <v>1603.3912240949619</v>
      </c>
    </row>
    <row r="1338" spans="1:20" x14ac:dyDescent="0.2">
      <c r="A1338">
        <v>2007</v>
      </c>
      <c r="B1338">
        <v>72</v>
      </c>
      <c r="D1338" t="s">
        <v>109</v>
      </c>
      <c r="E1338" s="1">
        <v>0.375</v>
      </c>
      <c r="F1338">
        <v>8</v>
      </c>
      <c r="G1338" t="s">
        <v>125</v>
      </c>
      <c r="H1338" t="s">
        <v>61</v>
      </c>
      <c r="I1338" t="s">
        <v>176</v>
      </c>
      <c r="J1338" t="s">
        <v>44</v>
      </c>
      <c r="K1338" t="s">
        <v>21</v>
      </c>
      <c r="L1338" t="s">
        <v>22</v>
      </c>
      <c r="M1338">
        <v>4</v>
      </c>
      <c r="N1338">
        <v>35</v>
      </c>
      <c r="Q1338">
        <v>1.14E-2</v>
      </c>
      <c r="R1338">
        <v>3.1280000000000001</v>
      </c>
      <c r="S1338">
        <f t="shared" si="89"/>
        <v>770.45928631241588</v>
      </c>
      <c r="T1338">
        <f t="shared" si="87"/>
        <v>3081.8371452496635</v>
      </c>
    </row>
    <row r="1339" spans="1:20" x14ac:dyDescent="0.2">
      <c r="A1339">
        <v>2007</v>
      </c>
      <c r="B1339">
        <v>72</v>
      </c>
      <c r="D1339" t="s">
        <v>109</v>
      </c>
      <c r="E1339" s="1">
        <v>0.375</v>
      </c>
      <c r="F1339">
        <v>8</v>
      </c>
      <c r="G1339" t="s">
        <v>125</v>
      </c>
      <c r="H1339" t="s">
        <v>61</v>
      </c>
      <c r="I1339" t="s">
        <v>176</v>
      </c>
      <c r="J1339" t="s">
        <v>13</v>
      </c>
      <c r="K1339" t="s">
        <v>47</v>
      </c>
      <c r="L1339" t="s">
        <v>48</v>
      </c>
      <c r="M1339">
        <v>27</v>
      </c>
      <c r="N1339">
        <v>35</v>
      </c>
      <c r="P1339">
        <f>N1339/1.09917</f>
        <v>31.842208211650611</v>
      </c>
      <c r="Q1339">
        <v>1.7399999999999999E-2</v>
      </c>
      <c r="R1339">
        <v>3.08</v>
      </c>
      <c r="S1339">
        <f>Q1339*(P1339^R1339)</f>
        <v>740.96728909580781</v>
      </c>
      <c r="T1339">
        <f t="shared" si="87"/>
        <v>20006.116805586811</v>
      </c>
    </row>
    <row r="1340" spans="1:20" x14ac:dyDescent="0.2">
      <c r="A1340">
        <v>2007</v>
      </c>
      <c r="B1340">
        <v>72</v>
      </c>
      <c r="D1340" t="s">
        <v>109</v>
      </c>
      <c r="E1340" s="1">
        <v>0.375</v>
      </c>
      <c r="F1340">
        <v>8</v>
      </c>
      <c r="G1340" t="s">
        <v>125</v>
      </c>
      <c r="H1340" t="s">
        <v>61</v>
      </c>
      <c r="I1340" t="s">
        <v>176</v>
      </c>
      <c r="J1340" t="s">
        <v>13</v>
      </c>
      <c r="K1340" t="s">
        <v>47</v>
      </c>
      <c r="L1340" t="s">
        <v>48</v>
      </c>
      <c r="M1340">
        <v>1</v>
      </c>
      <c r="N1340">
        <v>35</v>
      </c>
      <c r="O1340" t="s">
        <v>82</v>
      </c>
      <c r="P1340">
        <f>N1340/1.09917</f>
        <v>31.842208211650611</v>
      </c>
      <c r="Q1340">
        <v>1.7399999999999999E-2</v>
      </c>
      <c r="R1340">
        <v>3.08</v>
      </c>
      <c r="S1340">
        <f>Q1340*(P1340^R1340)</f>
        <v>740.96728909580781</v>
      </c>
      <c r="T1340">
        <f t="shared" si="87"/>
        <v>740.96728909580781</v>
      </c>
    </row>
    <row r="1341" spans="1:20" x14ac:dyDescent="0.2">
      <c r="A1341">
        <v>2007</v>
      </c>
      <c r="B1341">
        <v>72</v>
      </c>
      <c r="D1341" t="s">
        <v>109</v>
      </c>
      <c r="E1341" s="1">
        <v>0.375</v>
      </c>
      <c r="F1341">
        <v>8</v>
      </c>
      <c r="G1341" t="s">
        <v>125</v>
      </c>
      <c r="H1341" t="s">
        <v>61</v>
      </c>
      <c r="I1341" t="s">
        <v>176</v>
      </c>
      <c r="J1341" t="s">
        <v>23</v>
      </c>
      <c r="K1341" t="s">
        <v>118</v>
      </c>
      <c r="L1341" t="s">
        <v>37</v>
      </c>
      <c r="M1341">
        <v>1</v>
      </c>
      <c r="N1341">
        <v>35</v>
      </c>
      <c r="Q1341">
        <v>1.26E-2</v>
      </c>
      <c r="R1341">
        <v>3.0672999999999999</v>
      </c>
      <c r="S1341">
        <f>Q1341*(N1341^R1341)</f>
        <v>686.26279947656167</v>
      </c>
      <c r="T1341">
        <f t="shared" si="87"/>
        <v>686.26279947656167</v>
      </c>
    </row>
    <row r="1342" spans="1:20" x14ac:dyDescent="0.2">
      <c r="A1342">
        <v>2007</v>
      </c>
      <c r="B1342">
        <v>72</v>
      </c>
      <c r="D1342" t="s">
        <v>109</v>
      </c>
      <c r="E1342" s="1">
        <v>0.375</v>
      </c>
      <c r="F1342">
        <v>8</v>
      </c>
      <c r="G1342" t="s">
        <v>125</v>
      </c>
      <c r="H1342" t="s">
        <v>61</v>
      </c>
      <c r="I1342" t="s">
        <v>176</v>
      </c>
      <c r="J1342" t="s">
        <v>23</v>
      </c>
      <c r="K1342" t="s">
        <v>62</v>
      </c>
      <c r="L1342" t="s">
        <v>83</v>
      </c>
      <c r="M1342">
        <v>6</v>
      </c>
      <c r="N1342">
        <v>35</v>
      </c>
      <c r="P1342">
        <f>N1342*0.901</f>
        <v>31.535</v>
      </c>
      <c r="Q1342">
        <v>2.07E-2</v>
      </c>
      <c r="R1342">
        <v>3</v>
      </c>
      <c r="S1342">
        <f>Q1342*(P1342^R1342)</f>
        <v>649.15566504626247</v>
      </c>
      <c r="T1342">
        <f t="shared" si="87"/>
        <v>3894.9339902775746</v>
      </c>
    </row>
    <row r="1343" spans="1:20" x14ac:dyDescent="0.2">
      <c r="A1343">
        <v>2007</v>
      </c>
      <c r="B1343">
        <v>72</v>
      </c>
      <c r="D1343" t="s">
        <v>109</v>
      </c>
      <c r="E1343" s="1">
        <v>0.375</v>
      </c>
      <c r="F1343">
        <v>8</v>
      </c>
      <c r="G1343" t="s">
        <v>125</v>
      </c>
      <c r="H1343" t="s">
        <v>61</v>
      </c>
      <c r="I1343" t="s">
        <v>176</v>
      </c>
      <c r="J1343" t="s">
        <v>20</v>
      </c>
      <c r="K1343" t="s">
        <v>68</v>
      </c>
      <c r="L1343" t="s">
        <v>69</v>
      </c>
      <c r="M1343">
        <v>1</v>
      </c>
      <c r="N1343">
        <v>35</v>
      </c>
      <c r="P1343">
        <f>N1343*0.863</f>
        <v>30.204999999999998</v>
      </c>
      <c r="Q1343">
        <v>2.5100000000000001E-2</v>
      </c>
      <c r="R1343">
        <v>2.84</v>
      </c>
      <c r="S1343">
        <f>Q1343*(P1343^R1343)</f>
        <v>400.9568406262739</v>
      </c>
      <c r="T1343">
        <f t="shared" si="87"/>
        <v>400.9568406262739</v>
      </c>
    </row>
    <row r="1344" spans="1:20" x14ac:dyDescent="0.2">
      <c r="A1344">
        <v>2007</v>
      </c>
      <c r="B1344">
        <v>72</v>
      </c>
      <c r="D1344" t="s">
        <v>109</v>
      </c>
      <c r="E1344" s="1">
        <v>0.375</v>
      </c>
      <c r="F1344">
        <v>8</v>
      </c>
      <c r="G1344" t="s">
        <v>125</v>
      </c>
      <c r="H1344" t="s">
        <v>61</v>
      </c>
      <c r="I1344" t="s">
        <v>176</v>
      </c>
      <c r="J1344" t="s">
        <v>26</v>
      </c>
      <c r="K1344" t="s">
        <v>31</v>
      </c>
      <c r="L1344" t="s">
        <v>54</v>
      </c>
      <c r="M1344">
        <v>4</v>
      </c>
      <c r="N1344">
        <v>25</v>
      </c>
      <c r="P1344">
        <f>N1344*0.812715</f>
        <v>20.317875000000001</v>
      </c>
      <c r="Q1344">
        <v>0.111</v>
      </c>
      <c r="R1344">
        <v>2.72</v>
      </c>
      <c r="S1344">
        <f>Q1344*(P1344^R1344)</f>
        <v>400.63779005068659</v>
      </c>
      <c r="T1344">
        <f t="shared" si="87"/>
        <v>1602.5511602027464</v>
      </c>
    </row>
    <row r="1345" spans="1:20" x14ac:dyDescent="0.2">
      <c r="A1345">
        <v>2007</v>
      </c>
      <c r="B1345">
        <v>72</v>
      </c>
      <c r="D1345" t="s">
        <v>109</v>
      </c>
      <c r="E1345" s="1">
        <v>0.375</v>
      </c>
      <c r="F1345">
        <v>8</v>
      </c>
      <c r="G1345" t="s">
        <v>125</v>
      </c>
      <c r="H1345" t="s">
        <v>61</v>
      </c>
      <c r="I1345" t="s">
        <v>176</v>
      </c>
      <c r="J1345" t="s">
        <v>13</v>
      </c>
      <c r="K1345" t="s">
        <v>14</v>
      </c>
      <c r="L1345" t="s">
        <v>15</v>
      </c>
      <c r="M1345">
        <v>1</v>
      </c>
      <c r="N1345">
        <v>25</v>
      </c>
      <c r="Q1345">
        <v>2.3599999999999999E-2</v>
      </c>
      <c r="R1345">
        <v>2.9750000000000001</v>
      </c>
      <c r="S1345">
        <f>Q1345*(N1345^R1345)</f>
        <v>340.23855775527943</v>
      </c>
      <c r="T1345">
        <f t="shared" si="87"/>
        <v>340.23855775527943</v>
      </c>
    </row>
    <row r="1346" spans="1:20" x14ac:dyDescent="0.2">
      <c r="A1346">
        <v>2007</v>
      </c>
      <c r="B1346">
        <v>72</v>
      </c>
      <c r="D1346" t="s">
        <v>109</v>
      </c>
      <c r="E1346" s="1">
        <v>0.375</v>
      </c>
      <c r="F1346">
        <v>8</v>
      </c>
      <c r="G1346" t="s">
        <v>125</v>
      </c>
      <c r="H1346" t="s">
        <v>61</v>
      </c>
      <c r="I1346" t="s">
        <v>176</v>
      </c>
      <c r="J1346" t="s">
        <v>16</v>
      </c>
      <c r="K1346" t="s">
        <v>28</v>
      </c>
      <c r="L1346" t="s">
        <v>29</v>
      </c>
      <c r="M1346">
        <v>38</v>
      </c>
      <c r="N1346">
        <v>25</v>
      </c>
      <c r="P1346">
        <f>N1346/1.14172</f>
        <v>21.89678730336685</v>
      </c>
      <c r="Q1346">
        <v>5.7999999999999996E-3</v>
      </c>
      <c r="R1346">
        <v>3.5539999999999998</v>
      </c>
      <c r="S1346">
        <f>Q1346*(P1346^R1346)</f>
        <v>336.62001464584171</v>
      </c>
      <c r="T1346">
        <f t="shared" ref="T1346:T1409" si="90">M1346*S1346</f>
        <v>12791.560556541985</v>
      </c>
    </row>
    <row r="1347" spans="1:20" x14ac:dyDescent="0.2">
      <c r="A1347">
        <v>2007</v>
      </c>
      <c r="B1347">
        <v>72</v>
      </c>
      <c r="D1347" t="s">
        <v>109</v>
      </c>
      <c r="E1347" s="1">
        <v>0.375</v>
      </c>
      <c r="F1347">
        <v>8</v>
      </c>
      <c r="G1347" t="s">
        <v>125</v>
      </c>
      <c r="H1347" t="s">
        <v>61</v>
      </c>
      <c r="I1347" t="s">
        <v>176</v>
      </c>
      <c r="J1347" t="s">
        <v>44</v>
      </c>
      <c r="K1347" t="s">
        <v>21</v>
      </c>
      <c r="L1347" t="s">
        <v>22</v>
      </c>
      <c r="M1347">
        <v>7</v>
      </c>
      <c r="N1347">
        <v>25</v>
      </c>
      <c r="Q1347">
        <v>1.14E-2</v>
      </c>
      <c r="R1347">
        <v>3.1280000000000001</v>
      </c>
      <c r="S1347">
        <f>Q1347*(N1347^R1347)</f>
        <v>268.94359042953022</v>
      </c>
      <c r="T1347">
        <f t="shared" si="90"/>
        <v>1882.6051330067116</v>
      </c>
    </row>
    <row r="1348" spans="1:20" x14ac:dyDescent="0.2">
      <c r="A1348">
        <v>2007</v>
      </c>
      <c r="B1348">
        <v>72</v>
      </c>
      <c r="D1348" t="s">
        <v>109</v>
      </c>
      <c r="E1348" s="1">
        <v>0.375</v>
      </c>
      <c r="F1348">
        <v>8</v>
      </c>
      <c r="G1348" t="s">
        <v>125</v>
      </c>
      <c r="H1348" t="s">
        <v>61</v>
      </c>
      <c r="I1348" t="s">
        <v>176</v>
      </c>
      <c r="J1348" t="s">
        <v>23</v>
      </c>
      <c r="K1348" t="s">
        <v>62</v>
      </c>
      <c r="L1348" t="s">
        <v>83</v>
      </c>
      <c r="M1348">
        <v>12</v>
      </c>
      <c r="N1348">
        <v>25</v>
      </c>
      <c r="P1348">
        <f>N1348*0.901</f>
        <v>22.525000000000002</v>
      </c>
      <c r="Q1348">
        <v>2.07E-2</v>
      </c>
      <c r="R1348">
        <v>3</v>
      </c>
      <c r="S1348">
        <f>Q1348*(P1348^R1348)</f>
        <v>236.57276422968752</v>
      </c>
      <c r="T1348">
        <f t="shared" si="90"/>
        <v>2838.8731707562501</v>
      </c>
    </row>
    <row r="1349" spans="1:20" x14ac:dyDescent="0.2">
      <c r="A1349">
        <v>2007</v>
      </c>
      <c r="B1349">
        <v>72</v>
      </c>
      <c r="D1349" t="s">
        <v>109</v>
      </c>
      <c r="E1349" s="1">
        <v>0.375</v>
      </c>
      <c r="F1349">
        <v>8</v>
      </c>
      <c r="G1349" t="s">
        <v>125</v>
      </c>
      <c r="H1349" t="s">
        <v>61</v>
      </c>
      <c r="I1349" t="s">
        <v>176</v>
      </c>
      <c r="J1349" t="s">
        <v>23</v>
      </c>
      <c r="K1349" t="s">
        <v>118</v>
      </c>
      <c r="L1349" t="s">
        <v>43</v>
      </c>
      <c r="M1349">
        <v>1</v>
      </c>
      <c r="N1349">
        <v>25</v>
      </c>
      <c r="P1349">
        <f>N1349/1.08175</f>
        <v>23.110700254217704</v>
      </c>
      <c r="Q1349">
        <v>1.4500000000000001E-2</v>
      </c>
      <c r="R1349">
        <v>3.0529999999999999</v>
      </c>
      <c r="S1349">
        <f>Q1349*(P1349^R1349)</f>
        <v>211.39242031612073</v>
      </c>
      <c r="T1349">
        <f t="shared" si="90"/>
        <v>211.39242031612073</v>
      </c>
    </row>
    <row r="1350" spans="1:20" x14ac:dyDescent="0.2">
      <c r="A1350">
        <v>2007</v>
      </c>
      <c r="B1350">
        <v>72</v>
      </c>
      <c r="D1350" t="s">
        <v>109</v>
      </c>
      <c r="E1350" s="1">
        <v>0.375</v>
      </c>
      <c r="F1350">
        <v>8</v>
      </c>
      <c r="G1350" t="s">
        <v>125</v>
      </c>
      <c r="H1350" t="s">
        <v>61</v>
      </c>
      <c r="I1350" t="s">
        <v>176</v>
      </c>
      <c r="J1350" t="s">
        <v>23</v>
      </c>
      <c r="K1350" t="s">
        <v>40</v>
      </c>
      <c r="L1350" t="s">
        <v>41</v>
      </c>
      <c r="M1350">
        <v>2</v>
      </c>
      <c r="N1350">
        <v>15</v>
      </c>
      <c r="Q1350">
        <v>2.2200000000000001E-2</v>
      </c>
      <c r="R1350">
        <v>3.14</v>
      </c>
      <c r="S1350">
        <f t="shared" ref="S1350:S1371" si="91">Q1350*(N1350^R1350)</f>
        <v>109.46607034280856</v>
      </c>
      <c r="T1350">
        <f t="shared" si="90"/>
        <v>218.93214068561713</v>
      </c>
    </row>
    <row r="1351" spans="1:20" x14ac:dyDescent="0.2">
      <c r="A1351">
        <v>2007</v>
      </c>
      <c r="B1351">
        <v>72</v>
      </c>
      <c r="D1351" t="s">
        <v>109</v>
      </c>
      <c r="E1351" s="1">
        <v>0.375</v>
      </c>
      <c r="F1351">
        <v>8</v>
      </c>
      <c r="G1351" t="s">
        <v>125</v>
      </c>
      <c r="H1351" t="s">
        <v>61</v>
      </c>
      <c r="I1351" t="s">
        <v>176</v>
      </c>
      <c r="J1351" t="s">
        <v>13</v>
      </c>
      <c r="K1351" t="s">
        <v>17</v>
      </c>
      <c r="L1351" t="s">
        <v>127</v>
      </c>
      <c r="M1351">
        <v>2</v>
      </c>
      <c r="N1351">
        <v>15</v>
      </c>
      <c r="Q1351">
        <v>2.3900000000000001E-2</v>
      </c>
      <c r="R1351">
        <v>3.0819999999999999</v>
      </c>
      <c r="S1351">
        <f t="shared" si="91"/>
        <v>100.71894345437795</v>
      </c>
      <c r="T1351">
        <f t="shared" si="90"/>
        <v>201.4378869087559</v>
      </c>
    </row>
    <row r="1352" spans="1:20" x14ac:dyDescent="0.2">
      <c r="A1352">
        <v>2007</v>
      </c>
      <c r="B1352">
        <v>72</v>
      </c>
      <c r="D1352" t="s">
        <v>109</v>
      </c>
      <c r="E1352" s="1">
        <v>0.375</v>
      </c>
      <c r="F1352">
        <v>8</v>
      </c>
      <c r="G1352" t="s">
        <v>125</v>
      </c>
      <c r="H1352" t="s">
        <v>61</v>
      </c>
      <c r="I1352" t="s">
        <v>176</v>
      </c>
      <c r="J1352" t="s">
        <v>26</v>
      </c>
      <c r="K1352" t="s">
        <v>17</v>
      </c>
      <c r="L1352" t="s">
        <v>121</v>
      </c>
      <c r="M1352">
        <v>5</v>
      </c>
      <c r="N1352">
        <v>15</v>
      </c>
      <c r="Q1352">
        <v>2.0199999999999999E-2</v>
      </c>
      <c r="R1352">
        <v>2.9594999999999998</v>
      </c>
      <c r="S1352">
        <f t="shared" si="91"/>
        <v>61.093281166361997</v>
      </c>
      <c r="T1352">
        <f t="shared" si="90"/>
        <v>305.46640583180999</v>
      </c>
    </row>
    <row r="1353" spans="1:20" x14ac:dyDescent="0.2">
      <c r="A1353">
        <v>2007</v>
      </c>
      <c r="B1353">
        <v>72</v>
      </c>
      <c r="D1353" t="s">
        <v>109</v>
      </c>
      <c r="E1353" s="1">
        <v>0.375</v>
      </c>
      <c r="F1353">
        <v>8</v>
      </c>
      <c r="G1353" t="s">
        <v>125</v>
      </c>
      <c r="H1353" t="s">
        <v>61</v>
      </c>
      <c r="I1353" t="s">
        <v>176</v>
      </c>
      <c r="J1353" t="s">
        <v>44</v>
      </c>
      <c r="K1353" t="s">
        <v>21</v>
      </c>
      <c r="L1353" t="s">
        <v>22</v>
      </c>
      <c r="M1353">
        <v>2</v>
      </c>
      <c r="N1353">
        <v>15</v>
      </c>
      <c r="Q1353">
        <v>1.14E-2</v>
      </c>
      <c r="R1353">
        <v>3.1280000000000001</v>
      </c>
      <c r="S1353">
        <f t="shared" si="91"/>
        <v>54.414959423729201</v>
      </c>
      <c r="T1353">
        <f t="shared" si="90"/>
        <v>108.8299188474584</v>
      </c>
    </row>
    <row r="1354" spans="1:20" x14ac:dyDescent="0.2">
      <c r="A1354">
        <v>2007</v>
      </c>
      <c r="B1354">
        <v>72</v>
      </c>
      <c r="D1354" t="s">
        <v>109</v>
      </c>
      <c r="E1354" s="1">
        <v>0.375</v>
      </c>
      <c r="F1354">
        <v>8</v>
      </c>
      <c r="G1354" t="s">
        <v>125</v>
      </c>
      <c r="H1354" t="s">
        <v>61</v>
      </c>
      <c r="I1354" t="s">
        <v>176</v>
      </c>
      <c r="J1354" t="s">
        <v>23</v>
      </c>
      <c r="K1354" t="s">
        <v>118</v>
      </c>
      <c r="L1354" t="s">
        <v>37</v>
      </c>
      <c r="M1354">
        <v>2</v>
      </c>
      <c r="N1354">
        <v>15</v>
      </c>
      <c r="Q1354">
        <v>1.26E-2</v>
      </c>
      <c r="R1354">
        <v>3.0672999999999999</v>
      </c>
      <c r="S1354">
        <f t="shared" si="91"/>
        <v>51.026439339633377</v>
      </c>
      <c r="T1354">
        <f t="shared" si="90"/>
        <v>102.05287867926675</v>
      </c>
    </row>
    <row r="1355" spans="1:20" x14ac:dyDescent="0.2">
      <c r="A1355">
        <v>2007</v>
      </c>
      <c r="B1355">
        <v>72</v>
      </c>
      <c r="D1355" t="s">
        <v>109</v>
      </c>
      <c r="E1355" s="1">
        <v>0.375</v>
      </c>
      <c r="F1355">
        <v>8</v>
      </c>
      <c r="G1355" t="s">
        <v>125</v>
      </c>
      <c r="H1355" t="s">
        <v>61</v>
      </c>
      <c r="I1355" t="s">
        <v>176</v>
      </c>
      <c r="J1355" t="s">
        <v>26</v>
      </c>
      <c r="K1355" t="s">
        <v>17</v>
      </c>
      <c r="L1355" t="s">
        <v>121</v>
      </c>
      <c r="M1355">
        <v>3</v>
      </c>
      <c r="N1355">
        <v>7.5</v>
      </c>
      <c r="Q1355">
        <v>2.0199999999999999E-2</v>
      </c>
      <c r="R1355">
        <v>2.9594999999999998</v>
      </c>
      <c r="S1355">
        <f t="shared" si="91"/>
        <v>7.8540774295436098</v>
      </c>
      <c r="T1355">
        <f t="shared" si="90"/>
        <v>23.562232288630831</v>
      </c>
    </row>
    <row r="1356" spans="1:20" x14ac:dyDescent="0.2">
      <c r="A1356">
        <v>2007</v>
      </c>
      <c r="B1356">
        <v>72</v>
      </c>
      <c r="D1356" t="s">
        <v>109</v>
      </c>
      <c r="E1356" s="1">
        <v>0.375</v>
      </c>
      <c r="F1356">
        <v>8</v>
      </c>
      <c r="G1356" t="s">
        <v>125</v>
      </c>
      <c r="H1356" t="s">
        <v>61</v>
      </c>
      <c r="I1356" t="s">
        <v>176</v>
      </c>
      <c r="J1356" t="s">
        <v>13</v>
      </c>
      <c r="K1356" t="s">
        <v>17</v>
      </c>
      <c r="L1356" t="s">
        <v>19</v>
      </c>
      <c r="M1356">
        <v>1</v>
      </c>
      <c r="N1356">
        <v>7.5</v>
      </c>
      <c r="Q1356">
        <v>1.9300000000000001E-2</v>
      </c>
      <c r="R1356">
        <v>2.96</v>
      </c>
      <c r="S1356">
        <f t="shared" si="91"/>
        <v>7.5117071566069322</v>
      </c>
      <c r="T1356">
        <f t="shared" si="90"/>
        <v>7.5117071566069322</v>
      </c>
    </row>
    <row r="1357" spans="1:20" x14ac:dyDescent="0.2">
      <c r="A1357">
        <v>2007</v>
      </c>
      <c r="B1357">
        <v>72</v>
      </c>
      <c r="D1357" t="s">
        <v>109</v>
      </c>
      <c r="E1357" s="1">
        <v>0.375</v>
      </c>
      <c r="F1357">
        <v>8</v>
      </c>
      <c r="G1357" t="s">
        <v>125</v>
      </c>
      <c r="H1357" t="s">
        <v>61</v>
      </c>
      <c r="I1357" t="s">
        <v>176</v>
      </c>
      <c r="J1357" t="s">
        <v>44</v>
      </c>
      <c r="K1357" t="s">
        <v>21</v>
      </c>
      <c r="L1357" t="s">
        <v>22</v>
      </c>
      <c r="M1357">
        <v>1</v>
      </c>
      <c r="N1357">
        <v>7.5</v>
      </c>
      <c r="Q1357">
        <v>1.14E-2</v>
      </c>
      <c r="R1357">
        <v>3.1280000000000001</v>
      </c>
      <c r="S1357">
        <f t="shared" si="91"/>
        <v>6.2243855127961885</v>
      </c>
      <c r="T1357">
        <f t="shared" si="90"/>
        <v>6.2243855127961885</v>
      </c>
    </row>
    <row r="1358" spans="1:20" x14ac:dyDescent="0.2">
      <c r="A1358">
        <v>2007</v>
      </c>
      <c r="B1358">
        <v>72</v>
      </c>
      <c r="D1358" t="s">
        <v>109</v>
      </c>
      <c r="E1358" s="1">
        <v>0.375</v>
      </c>
      <c r="F1358">
        <v>8</v>
      </c>
      <c r="G1358" t="s">
        <v>125</v>
      </c>
      <c r="H1358" t="s">
        <v>61</v>
      </c>
      <c r="I1358" t="s">
        <v>176</v>
      </c>
      <c r="J1358" t="s">
        <v>26</v>
      </c>
      <c r="K1358" t="s">
        <v>17</v>
      </c>
      <c r="L1358" t="s">
        <v>121</v>
      </c>
      <c r="M1358">
        <v>12</v>
      </c>
      <c r="N1358">
        <v>2.5</v>
      </c>
      <c r="Q1358">
        <v>2.0199999999999999E-2</v>
      </c>
      <c r="R1358">
        <v>2.9594999999999998</v>
      </c>
      <c r="S1358">
        <f t="shared" si="91"/>
        <v>0.30412689296657719</v>
      </c>
      <c r="T1358">
        <f t="shared" si="90"/>
        <v>3.649522715598926</v>
      </c>
    </row>
    <row r="1359" spans="1:20" x14ac:dyDescent="0.2">
      <c r="A1359">
        <v>2007</v>
      </c>
      <c r="B1359">
        <v>72</v>
      </c>
      <c r="D1359" t="s">
        <v>109</v>
      </c>
      <c r="E1359" s="1">
        <v>0.375</v>
      </c>
      <c r="F1359">
        <v>8</v>
      </c>
      <c r="G1359" t="s">
        <v>125</v>
      </c>
      <c r="H1359" t="s">
        <v>61</v>
      </c>
      <c r="I1359" t="s">
        <v>176</v>
      </c>
      <c r="J1359" t="s">
        <v>13</v>
      </c>
      <c r="K1359" t="s">
        <v>17</v>
      </c>
      <c r="L1359" t="s">
        <v>19</v>
      </c>
      <c r="M1359">
        <v>2</v>
      </c>
      <c r="N1359">
        <v>2.5</v>
      </c>
      <c r="Q1359">
        <v>1.9300000000000001E-2</v>
      </c>
      <c r="R1359">
        <v>2.96</v>
      </c>
      <c r="S1359">
        <f t="shared" si="91"/>
        <v>0.29070984172599634</v>
      </c>
      <c r="T1359">
        <f t="shared" si="90"/>
        <v>0.58141968345199269</v>
      </c>
    </row>
    <row r="1360" spans="1:20" x14ac:dyDescent="0.2">
      <c r="A1360">
        <v>2007</v>
      </c>
      <c r="B1360">
        <v>72</v>
      </c>
      <c r="D1360" t="s">
        <v>109</v>
      </c>
      <c r="E1360" s="1">
        <v>0.375</v>
      </c>
      <c r="F1360">
        <v>8</v>
      </c>
      <c r="G1360" t="s">
        <v>125</v>
      </c>
      <c r="H1360" t="s">
        <v>61</v>
      </c>
      <c r="I1360" t="s">
        <v>176</v>
      </c>
      <c r="J1360" t="s">
        <v>26</v>
      </c>
      <c r="K1360" t="s">
        <v>118</v>
      </c>
      <c r="L1360" t="s">
        <v>27</v>
      </c>
      <c r="M1360">
        <v>22</v>
      </c>
      <c r="N1360">
        <v>2.5</v>
      </c>
      <c r="Q1360">
        <v>1.5900000000000001E-2</v>
      </c>
      <c r="R1360">
        <v>2.9718</v>
      </c>
      <c r="S1360">
        <f t="shared" si="91"/>
        <v>0.24210025233267859</v>
      </c>
      <c r="T1360">
        <f t="shared" si="90"/>
        <v>5.326205551318929</v>
      </c>
    </row>
    <row r="1361" spans="1:20" x14ac:dyDescent="0.2">
      <c r="A1361">
        <v>2007</v>
      </c>
      <c r="B1361">
        <v>72</v>
      </c>
      <c r="D1361" t="s">
        <v>109</v>
      </c>
      <c r="E1361" s="1">
        <v>0.375</v>
      </c>
      <c r="F1361">
        <v>8</v>
      </c>
      <c r="G1361" t="s">
        <v>125</v>
      </c>
      <c r="H1361" t="s">
        <v>61</v>
      </c>
      <c r="I1361" t="s">
        <v>176</v>
      </c>
      <c r="J1361" t="s">
        <v>13</v>
      </c>
      <c r="K1361" t="s">
        <v>194</v>
      </c>
      <c r="L1361" t="s">
        <v>138</v>
      </c>
      <c r="M1361">
        <v>1</v>
      </c>
      <c r="N1361">
        <v>2.5</v>
      </c>
      <c r="Q1361">
        <v>9.1000000000000004E-3</v>
      </c>
      <c r="R1361">
        <v>2.9904000000000002</v>
      </c>
      <c r="S1361">
        <f t="shared" si="91"/>
        <v>0.14094224804199171</v>
      </c>
      <c r="T1361">
        <f t="shared" si="90"/>
        <v>0.14094224804199171</v>
      </c>
    </row>
    <row r="1362" spans="1:20" x14ac:dyDescent="0.2">
      <c r="A1362">
        <v>2007</v>
      </c>
      <c r="B1362">
        <v>72</v>
      </c>
      <c r="D1362" t="s">
        <v>109</v>
      </c>
      <c r="E1362" s="1">
        <v>0.375</v>
      </c>
      <c r="F1362">
        <v>8</v>
      </c>
      <c r="G1362" t="s">
        <v>125</v>
      </c>
      <c r="H1362" t="s">
        <v>61</v>
      </c>
      <c r="I1362" t="s">
        <v>176</v>
      </c>
      <c r="J1362" t="s">
        <v>23</v>
      </c>
      <c r="K1362" t="s">
        <v>33</v>
      </c>
      <c r="L1362" t="s">
        <v>34</v>
      </c>
      <c r="M1362">
        <v>16</v>
      </c>
      <c r="N1362">
        <v>2.5</v>
      </c>
      <c r="Q1362">
        <v>8.8999999999999999E-3</v>
      </c>
      <c r="R1362">
        <v>3</v>
      </c>
      <c r="S1362">
        <f t="shared" si="91"/>
        <v>0.13906250000000001</v>
      </c>
      <c r="T1362">
        <f t="shared" si="90"/>
        <v>2.2250000000000001</v>
      </c>
    </row>
    <row r="1363" spans="1:20" x14ac:dyDescent="0.2">
      <c r="A1363">
        <v>2007</v>
      </c>
      <c r="B1363">
        <v>73</v>
      </c>
      <c r="D1363" t="s">
        <v>109</v>
      </c>
      <c r="E1363" s="1">
        <v>0.375</v>
      </c>
      <c r="F1363">
        <v>8</v>
      </c>
      <c r="G1363" t="s">
        <v>125</v>
      </c>
      <c r="H1363" t="s">
        <v>12</v>
      </c>
      <c r="I1363" t="s">
        <v>176</v>
      </c>
      <c r="J1363" t="s">
        <v>20</v>
      </c>
      <c r="K1363" t="s">
        <v>78</v>
      </c>
      <c r="L1363" t="s">
        <v>79</v>
      </c>
      <c r="M1363">
        <v>1</v>
      </c>
      <c r="N1363">
        <v>100</v>
      </c>
      <c r="Q1363">
        <v>7.0000000000000001E-3</v>
      </c>
      <c r="R1363" s="39">
        <v>2.972</v>
      </c>
      <c r="S1363">
        <f t="shared" si="91"/>
        <v>6153.1576178161977</v>
      </c>
      <c r="T1363">
        <f t="shared" si="90"/>
        <v>6153.1576178161977</v>
      </c>
    </row>
    <row r="1364" spans="1:20" x14ac:dyDescent="0.2">
      <c r="A1364">
        <v>2007</v>
      </c>
      <c r="B1364">
        <v>73</v>
      </c>
      <c r="D1364" t="s">
        <v>109</v>
      </c>
      <c r="E1364" s="1">
        <v>0.375</v>
      </c>
      <c r="F1364">
        <v>8</v>
      </c>
      <c r="G1364" t="s">
        <v>125</v>
      </c>
      <c r="H1364" t="s">
        <v>12</v>
      </c>
      <c r="I1364" t="s">
        <v>176</v>
      </c>
      <c r="J1364" t="s">
        <v>13</v>
      </c>
      <c r="K1364" t="s">
        <v>51</v>
      </c>
      <c r="L1364" t="s">
        <v>57</v>
      </c>
      <c r="M1364">
        <v>1</v>
      </c>
      <c r="N1364">
        <v>60</v>
      </c>
      <c r="O1364" t="s">
        <v>46</v>
      </c>
      <c r="Q1364">
        <v>1.6199999999999999E-2</v>
      </c>
      <c r="R1364">
        <v>3.0251999999999999</v>
      </c>
      <c r="S1364">
        <f t="shared" si="91"/>
        <v>3879.521626552199</v>
      </c>
      <c r="T1364">
        <f t="shared" si="90"/>
        <v>3879.521626552199</v>
      </c>
    </row>
    <row r="1365" spans="1:20" x14ac:dyDescent="0.2">
      <c r="A1365">
        <v>2007</v>
      </c>
      <c r="B1365">
        <v>73</v>
      </c>
      <c r="D1365" t="s">
        <v>109</v>
      </c>
      <c r="E1365" s="1">
        <v>0.375</v>
      </c>
      <c r="F1365">
        <v>8</v>
      </c>
      <c r="G1365" t="s">
        <v>125</v>
      </c>
      <c r="H1365" t="s">
        <v>12</v>
      </c>
      <c r="I1365" t="s">
        <v>176</v>
      </c>
      <c r="J1365" t="s">
        <v>44</v>
      </c>
      <c r="K1365" t="s">
        <v>21</v>
      </c>
      <c r="L1365" t="s">
        <v>67</v>
      </c>
      <c r="M1365">
        <v>1</v>
      </c>
      <c r="N1365">
        <v>55</v>
      </c>
      <c r="Q1365">
        <v>1.5299999999999999E-2</v>
      </c>
      <c r="R1365">
        <v>3</v>
      </c>
      <c r="S1365">
        <f t="shared" si="91"/>
        <v>2545.5374999999999</v>
      </c>
      <c r="T1365">
        <f t="shared" si="90"/>
        <v>2545.5374999999999</v>
      </c>
    </row>
    <row r="1366" spans="1:20" x14ac:dyDescent="0.2">
      <c r="A1366">
        <v>2007</v>
      </c>
      <c r="B1366">
        <v>73</v>
      </c>
      <c r="D1366" t="s">
        <v>109</v>
      </c>
      <c r="E1366" s="1">
        <v>0.375</v>
      </c>
      <c r="F1366">
        <v>8</v>
      </c>
      <c r="G1366" t="s">
        <v>125</v>
      </c>
      <c r="H1366" t="s">
        <v>12</v>
      </c>
      <c r="I1366" t="s">
        <v>176</v>
      </c>
      <c r="J1366" t="s">
        <v>13</v>
      </c>
      <c r="K1366" t="s">
        <v>51</v>
      </c>
      <c r="L1366" t="s">
        <v>57</v>
      </c>
      <c r="M1366">
        <v>4</v>
      </c>
      <c r="N1366">
        <v>50</v>
      </c>
      <c r="O1366" t="s">
        <v>53</v>
      </c>
      <c r="Q1366">
        <v>1.6199999999999999E-2</v>
      </c>
      <c r="R1366">
        <v>3.0251999999999999</v>
      </c>
      <c r="S1366">
        <f t="shared" si="91"/>
        <v>2234.8021044952443</v>
      </c>
      <c r="T1366">
        <f t="shared" si="90"/>
        <v>8939.2084179809772</v>
      </c>
    </row>
    <row r="1367" spans="1:20" x14ac:dyDescent="0.2">
      <c r="A1367">
        <v>2007</v>
      </c>
      <c r="B1367">
        <v>73</v>
      </c>
      <c r="D1367" t="s">
        <v>109</v>
      </c>
      <c r="E1367" s="1">
        <v>0.375</v>
      </c>
      <c r="F1367">
        <v>8</v>
      </c>
      <c r="G1367" t="s">
        <v>125</v>
      </c>
      <c r="H1367" t="s">
        <v>12</v>
      </c>
      <c r="I1367" t="s">
        <v>176</v>
      </c>
      <c r="J1367" t="s">
        <v>44</v>
      </c>
      <c r="K1367" t="s">
        <v>21</v>
      </c>
      <c r="L1367" t="s">
        <v>67</v>
      </c>
      <c r="M1367">
        <v>1</v>
      </c>
      <c r="N1367">
        <v>50</v>
      </c>
      <c r="Q1367">
        <v>1.5299999999999999E-2</v>
      </c>
      <c r="R1367">
        <v>3</v>
      </c>
      <c r="S1367">
        <f t="shared" si="91"/>
        <v>1912.5</v>
      </c>
      <c r="T1367">
        <f t="shared" si="90"/>
        <v>1912.5</v>
      </c>
    </row>
    <row r="1368" spans="1:20" x14ac:dyDescent="0.2">
      <c r="A1368">
        <v>2007</v>
      </c>
      <c r="B1368">
        <v>73</v>
      </c>
      <c r="D1368" t="s">
        <v>109</v>
      </c>
      <c r="E1368" s="1">
        <v>0.375</v>
      </c>
      <c r="F1368">
        <v>8</v>
      </c>
      <c r="G1368" t="s">
        <v>125</v>
      </c>
      <c r="H1368" t="s">
        <v>12</v>
      </c>
      <c r="I1368" t="s">
        <v>176</v>
      </c>
      <c r="J1368" t="s">
        <v>13</v>
      </c>
      <c r="K1368" t="s">
        <v>14</v>
      </c>
      <c r="L1368" t="s">
        <v>42</v>
      </c>
      <c r="M1368">
        <v>1</v>
      </c>
      <c r="N1368">
        <v>35</v>
      </c>
      <c r="Q1368">
        <v>4.2200000000000001E-2</v>
      </c>
      <c r="R1368">
        <v>2.835</v>
      </c>
      <c r="S1368">
        <f t="shared" si="91"/>
        <v>1006.3414397267468</v>
      </c>
      <c r="T1368">
        <f t="shared" si="90"/>
        <v>1006.3414397267468</v>
      </c>
    </row>
    <row r="1369" spans="1:20" x14ac:dyDescent="0.2">
      <c r="A1369">
        <v>2007</v>
      </c>
      <c r="B1369">
        <v>73</v>
      </c>
      <c r="D1369" t="s">
        <v>109</v>
      </c>
      <c r="E1369" s="1">
        <v>0.375</v>
      </c>
      <c r="F1369">
        <v>8</v>
      </c>
      <c r="G1369" t="s">
        <v>125</v>
      </c>
      <c r="H1369" t="s">
        <v>12</v>
      </c>
      <c r="I1369" t="s">
        <v>176</v>
      </c>
      <c r="J1369" t="s">
        <v>44</v>
      </c>
      <c r="K1369" t="s">
        <v>21</v>
      </c>
      <c r="L1369" t="s">
        <v>67</v>
      </c>
      <c r="M1369">
        <v>1</v>
      </c>
      <c r="N1369">
        <v>40</v>
      </c>
      <c r="Q1369">
        <v>1.5299999999999999E-2</v>
      </c>
      <c r="R1369">
        <v>3</v>
      </c>
      <c r="S1369">
        <f t="shared" si="91"/>
        <v>979.19999999999993</v>
      </c>
      <c r="T1369">
        <f t="shared" si="90"/>
        <v>979.19999999999993</v>
      </c>
    </row>
    <row r="1370" spans="1:20" x14ac:dyDescent="0.2">
      <c r="A1370">
        <v>2007</v>
      </c>
      <c r="B1370">
        <v>73</v>
      </c>
      <c r="D1370" t="s">
        <v>109</v>
      </c>
      <c r="E1370" s="1">
        <v>0.375</v>
      </c>
      <c r="F1370">
        <v>8</v>
      </c>
      <c r="G1370" t="s">
        <v>125</v>
      </c>
      <c r="H1370" t="s">
        <v>12</v>
      </c>
      <c r="I1370" t="s">
        <v>176</v>
      </c>
      <c r="J1370" t="s">
        <v>44</v>
      </c>
      <c r="K1370" t="s">
        <v>21</v>
      </c>
      <c r="L1370" t="s">
        <v>22</v>
      </c>
      <c r="M1370">
        <v>17</v>
      </c>
      <c r="N1370">
        <v>35</v>
      </c>
      <c r="Q1370">
        <v>1.14E-2</v>
      </c>
      <c r="R1370">
        <v>3.1280000000000001</v>
      </c>
      <c r="S1370">
        <f t="shared" si="91"/>
        <v>770.45928631241588</v>
      </c>
      <c r="T1370">
        <f t="shared" si="90"/>
        <v>13097.80786731107</v>
      </c>
    </row>
    <row r="1371" spans="1:20" x14ac:dyDescent="0.2">
      <c r="A1371">
        <v>2007</v>
      </c>
      <c r="B1371">
        <v>73</v>
      </c>
      <c r="D1371" t="s">
        <v>109</v>
      </c>
      <c r="E1371" s="1">
        <v>0.375</v>
      </c>
      <c r="F1371">
        <v>8</v>
      </c>
      <c r="G1371" t="s">
        <v>125</v>
      </c>
      <c r="H1371" t="s">
        <v>12</v>
      </c>
      <c r="I1371" t="s">
        <v>176</v>
      </c>
      <c r="J1371" t="s">
        <v>13</v>
      </c>
      <c r="K1371" t="s">
        <v>51</v>
      </c>
      <c r="L1371" t="s">
        <v>57</v>
      </c>
      <c r="M1371">
        <v>1</v>
      </c>
      <c r="N1371">
        <v>35</v>
      </c>
      <c r="O1371" t="s">
        <v>53</v>
      </c>
      <c r="Q1371">
        <v>1.6199999999999999E-2</v>
      </c>
      <c r="R1371">
        <v>3.0251999999999999</v>
      </c>
      <c r="S1371">
        <f t="shared" si="91"/>
        <v>759.67819720000477</v>
      </c>
      <c r="T1371">
        <f t="shared" si="90"/>
        <v>759.67819720000477</v>
      </c>
    </row>
    <row r="1372" spans="1:20" x14ac:dyDescent="0.2">
      <c r="A1372">
        <v>2007</v>
      </c>
      <c r="B1372">
        <v>73</v>
      </c>
      <c r="D1372" t="s">
        <v>109</v>
      </c>
      <c r="E1372" s="1">
        <v>0.375</v>
      </c>
      <c r="F1372">
        <v>8</v>
      </c>
      <c r="G1372" t="s">
        <v>125</v>
      </c>
      <c r="H1372" t="s">
        <v>12</v>
      </c>
      <c r="I1372" t="s">
        <v>176</v>
      </c>
      <c r="J1372" t="s">
        <v>13</v>
      </c>
      <c r="K1372" t="s">
        <v>47</v>
      </c>
      <c r="L1372" t="s">
        <v>48</v>
      </c>
      <c r="M1372">
        <v>8</v>
      </c>
      <c r="N1372">
        <v>35</v>
      </c>
      <c r="P1372">
        <f>N1372/1.09917</f>
        <v>31.842208211650611</v>
      </c>
      <c r="Q1372">
        <v>1.7399999999999999E-2</v>
      </c>
      <c r="R1372">
        <v>3.08</v>
      </c>
      <c r="S1372">
        <f>Q1372*(P1372^R1372)</f>
        <v>740.96728909580781</v>
      </c>
      <c r="T1372">
        <f t="shared" si="90"/>
        <v>5927.7383127664625</v>
      </c>
    </row>
    <row r="1373" spans="1:20" x14ac:dyDescent="0.2">
      <c r="A1373">
        <v>2007</v>
      </c>
      <c r="B1373">
        <v>73</v>
      </c>
      <c r="D1373" t="s">
        <v>109</v>
      </c>
      <c r="E1373" s="1">
        <v>0.375</v>
      </c>
      <c r="F1373">
        <v>8</v>
      </c>
      <c r="G1373" t="s">
        <v>125</v>
      </c>
      <c r="H1373" t="s">
        <v>12</v>
      </c>
      <c r="I1373" t="s">
        <v>176</v>
      </c>
      <c r="J1373" t="s">
        <v>23</v>
      </c>
      <c r="K1373" t="s">
        <v>28</v>
      </c>
      <c r="L1373" t="s">
        <v>60</v>
      </c>
      <c r="M1373">
        <v>2</v>
      </c>
      <c r="N1373">
        <v>40</v>
      </c>
      <c r="P1373">
        <f>N1373/1.26087</f>
        <v>31.72412699168035</v>
      </c>
      <c r="Q1373">
        <v>3.1399999999999997E-2</v>
      </c>
      <c r="R1373">
        <v>2.9</v>
      </c>
      <c r="S1373">
        <f>Q1373*(P1373^R1373)</f>
        <v>709.5119576564025</v>
      </c>
      <c r="T1373">
        <f t="shared" si="90"/>
        <v>1419.023915312805</v>
      </c>
    </row>
    <row r="1374" spans="1:20" x14ac:dyDescent="0.2">
      <c r="A1374">
        <v>2007</v>
      </c>
      <c r="B1374">
        <v>73</v>
      </c>
      <c r="D1374" t="s">
        <v>109</v>
      </c>
      <c r="E1374" s="1">
        <v>0.375</v>
      </c>
      <c r="F1374">
        <v>8</v>
      </c>
      <c r="G1374" t="s">
        <v>125</v>
      </c>
      <c r="H1374" t="s">
        <v>12</v>
      </c>
      <c r="I1374" t="s">
        <v>176</v>
      </c>
      <c r="J1374" t="s">
        <v>23</v>
      </c>
      <c r="K1374" t="s">
        <v>31</v>
      </c>
      <c r="L1374" t="s">
        <v>32</v>
      </c>
      <c r="M1374">
        <v>1</v>
      </c>
      <c r="N1374">
        <v>35</v>
      </c>
      <c r="Q1374">
        <v>7.9000000000000008E-3</v>
      </c>
      <c r="R1374">
        <v>3.0760000000000001</v>
      </c>
      <c r="S1374">
        <f>Q1374*(N1374^R1374)</f>
        <v>443.79294680201997</v>
      </c>
      <c r="T1374">
        <f t="shared" si="90"/>
        <v>443.79294680201997</v>
      </c>
    </row>
    <row r="1375" spans="1:20" x14ac:dyDescent="0.2">
      <c r="A1375">
        <v>2007</v>
      </c>
      <c r="B1375">
        <v>73</v>
      </c>
      <c r="D1375" t="s">
        <v>109</v>
      </c>
      <c r="E1375" s="1">
        <v>0.375</v>
      </c>
      <c r="F1375">
        <v>8</v>
      </c>
      <c r="G1375" t="s">
        <v>125</v>
      </c>
      <c r="H1375" t="s">
        <v>12</v>
      </c>
      <c r="I1375" t="s">
        <v>176</v>
      </c>
      <c r="J1375" t="s">
        <v>23</v>
      </c>
      <c r="K1375" t="s">
        <v>24</v>
      </c>
      <c r="L1375" t="s">
        <v>25</v>
      </c>
      <c r="M1375">
        <v>1</v>
      </c>
      <c r="N1375">
        <v>25</v>
      </c>
      <c r="Q1375">
        <v>4.2799999999999998E-2</v>
      </c>
      <c r="R1375">
        <v>2.8580000000000001</v>
      </c>
      <c r="S1375">
        <f>Q1375*(N1375^R1375)</f>
        <v>423.40532317837847</v>
      </c>
      <c r="T1375">
        <f t="shared" si="90"/>
        <v>423.40532317837847</v>
      </c>
    </row>
    <row r="1376" spans="1:20" x14ac:dyDescent="0.2">
      <c r="A1376">
        <v>2007</v>
      </c>
      <c r="B1376">
        <v>73</v>
      </c>
      <c r="D1376" t="s">
        <v>109</v>
      </c>
      <c r="E1376" s="1">
        <v>0.375</v>
      </c>
      <c r="F1376">
        <v>8</v>
      </c>
      <c r="G1376" t="s">
        <v>125</v>
      </c>
      <c r="H1376" t="s">
        <v>12</v>
      </c>
      <c r="I1376" t="s">
        <v>176</v>
      </c>
      <c r="J1376" t="s">
        <v>26</v>
      </c>
      <c r="K1376" t="s">
        <v>31</v>
      </c>
      <c r="L1376" t="s">
        <v>54</v>
      </c>
      <c r="M1376">
        <v>1</v>
      </c>
      <c r="N1376">
        <v>25</v>
      </c>
      <c r="P1376">
        <f>N1376*0.812715</f>
        <v>20.317875000000001</v>
      </c>
      <c r="Q1376">
        <v>0.111</v>
      </c>
      <c r="R1376">
        <v>2.72</v>
      </c>
      <c r="S1376">
        <f>Q1376*(P1376^R1376)</f>
        <v>400.63779005068659</v>
      </c>
      <c r="T1376">
        <f t="shared" si="90"/>
        <v>400.63779005068659</v>
      </c>
    </row>
    <row r="1377" spans="1:20" x14ac:dyDescent="0.2">
      <c r="A1377">
        <v>2007</v>
      </c>
      <c r="B1377">
        <v>73</v>
      </c>
      <c r="D1377" t="s">
        <v>109</v>
      </c>
      <c r="E1377" s="1">
        <v>0.375</v>
      </c>
      <c r="F1377">
        <v>8</v>
      </c>
      <c r="G1377" t="s">
        <v>125</v>
      </c>
      <c r="H1377" t="s">
        <v>12</v>
      </c>
      <c r="I1377" t="s">
        <v>176</v>
      </c>
      <c r="J1377" t="s">
        <v>13</v>
      </c>
      <c r="K1377" t="s">
        <v>14</v>
      </c>
      <c r="L1377" t="s">
        <v>15</v>
      </c>
      <c r="M1377">
        <v>2</v>
      </c>
      <c r="N1377">
        <v>25</v>
      </c>
      <c r="Q1377">
        <v>2.3599999999999999E-2</v>
      </c>
      <c r="R1377">
        <v>2.9750000000000001</v>
      </c>
      <c r="S1377">
        <f>Q1377*(N1377^R1377)</f>
        <v>340.23855775527943</v>
      </c>
      <c r="T1377">
        <f t="shared" si="90"/>
        <v>680.47711551055886</v>
      </c>
    </row>
    <row r="1378" spans="1:20" x14ac:dyDescent="0.2">
      <c r="A1378">
        <v>2007</v>
      </c>
      <c r="B1378">
        <v>73</v>
      </c>
      <c r="D1378" t="s">
        <v>109</v>
      </c>
      <c r="E1378" s="1">
        <v>0.375</v>
      </c>
      <c r="F1378">
        <v>8</v>
      </c>
      <c r="G1378" t="s">
        <v>125</v>
      </c>
      <c r="H1378" t="s">
        <v>12</v>
      </c>
      <c r="I1378" t="s">
        <v>176</v>
      </c>
      <c r="J1378" t="s">
        <v>16</v>
      </c>
      <c r="K1378" t="s">
        <v>28</v>
      </c>
      <c r="L1378" t="s">
        <v>29</v>
      </c>
      <c r="M1378">
        <v>22</v>
      </c>
      <c r="N1378">
        <v>25</v>
      </c>
      <c r="P1378">
        <f>N1378/1.14172</f>
        <v>21.89678730336685</v>
      </c>
      <c r="Q1378">
        <v>5.7999999999999996E-3</v>
      </c>
      <c r="R1378">
        <v>3.5539999999999998</v>
      </c>
      <c r="S1378">
        <f>Q1378*(P1378^R1378)</f>
        <v>336.62001464584171</v>
      </c>
      <c r="T1378">
        <f t="shared" si="90"/>
        <v>7405.6403222085173</v>
      </c>
    </row>
    <row r="1379" spans="1:20" x14ac:dyDescent="0.2">
      <c r="A1379">
        <v>2007</v>
      </c>
      <c r="B1379">
        <v>73</v>
      </c>
      <c r="D1379" t="s">
        <v>109</v>
      </c>
      <c r="E1379" s="1">
        <v>0.375</v>
      </c>
      <c r="F1379">
        <v>8</v>
      </c>
      <c r="G1379" t="s">
        <v>125</v>
      </c>
      <c r="H1379" t="s">
        <v>12</v>
      </c>
      <c r="I1379" t="s">
        <v>176</v>
      </c>
      <c r="J1379" t="s">
        <v>44</v>
      </c>
      <c r="K1379" t="s">
        <v>21</v>
      </c>
      <c r="L1379" t="s">
        <v>22</v>
      </c>
      <c r="M1379">
        <v>13</v>
      </c>
      <c r="N1379">
        <v>25</v>
      </c>
      <c r="Q1379">
        <v>1.14E-2</v>
      </c>
      <c r="R1379">
        <v>3.1280000000000001</v>
      </c>
      <c r="S1379">
        <f t="shared" ref="S1379:S1393" si="92">Q1379*(N1379^R1379)</f>
        <v>268.94359042953022</v>
      </c>
      <c r="T1379">
        <f t="shared" si="90"/>
        <v>3496.2666755838927</v>
      </c>
    </row>
    <row r="1380" spans="1:20" x14ac:dyDescent="0.2">
      <c r="A1380">
        <v>2007</v>
      </c>
      <c r="B1380">
        <v>73</v>
      </c>
      <c r="D1380" t="s">
        <v>109</v>
      </c>
      <c r="E1380" s="1">
        <v>0.375</v>
      </c>
      <c r="F1380">
        <v>8</v>
      </c>
      <c r="G1380" t="s">
        <v>125</v>
      </c>
      <c r="H1380" t="s">
        <v>12</v>
      </c>
      <c r="I1380" t="s">
        <v>176</v>
      </c>
      <c r="J1380" t="s">
        <v>44</v>
      </c>
      <c r="K1380" t="s">
        <v>21</v>
      </c>
      <c r="L1380" t="s">
        <v>45</v>
      </c>
      <c r="M1380">
        <v>1</v>
      </c>
      <c r="N1380">
        <v>25</v>
      </c>
      <c r="Q1380">
        <v>1.5299999999999999E-2</v>
      </c>
      <c r="R1380">
        <v>3.0038</v>
      </c>
      <c r="S1380">
        <f t="shared" si="92"/>
        <v>242.00460433547849</v>
      </c>
      <c r="T1380">
        <f t="shared" si="90"/>
        <v>242.00460433547849</v>
      </c>
    </row>
    <row r="1381" spans="1:20" x14ac:dyDescent="0.2">
      <c r="A1381">
        <v>2007</v>
      </c>
      <c r="B1381">
        <v>73</v>
      </c>
      <c r="D1381" t="s">
        <v>109</v>
      </c>
      <c r="E1381" s="1">
        <v>0.375</v>
      </c>
      <c r="F1381">
        <v>8</v>
      </c>
      <c r="G1381" t="s">
        <v>125</v>
      </c>
      <c r="H1381" t="s">
        <v>12</v>
      </c>
      <c r="I1381" t="s">
        <v>176</v>
      </c>
      <c r="J1381" t="s">
        <v>23</v>
      </c>
      <c r="K1381" t="s">
        <v>40</v>
      </c>
      <c r="L1381" t="s">
        <v>41</v>
      </c>
      <c r="M1381">
        <v>2</v>
      </c>
      <c r="N1381">
        <v>15</v>
      </c>
      <c r="Q1381">
        <v>2.2200000000000001E-2</v>
      </c>
      <c r="R1381">
        <v>3.14</v>
      </c>
      <c r="S1381">
        <f t="shared" si="92"/>
        <v>109.46607034280856</v>
      </c>
      <c r="T1381">
        <f t="shared" si="90"/>
        <v>218.93214068561713</v>
      </c>
    </row>
    <row r="1382" spans="1:20" x14ac:dyDescent="0.2">
      <c r="A1382">
        <v>2007</v>
      </c>
      <c r="B1382">
        <v>73</v>
      </c>
      <c r="D1382" t="s">
        <v>109</v>
      </c>
      <c r="E1382" s="1">
        <v>0.375</v>
      </c>
      <c r="F1382">
        <v>8</v>
      </c>
      <c r="G1382" t="s">
        <v>125</v>
      </c>
      <c r="H1382" t="s">
        <v>12</v>
      </c>
      <c r="I1382" t="s">
        <v>176</v>
      </c>
      <c r="J1382" t="s">
        <v>16</v>
      </c>
      <c r="K1382" t="s">
        <v>17</v>
      </c>
      <c r="L1382" t="s">
        <v>18</v>
      </c>
      <c r="M1382">
        <v>3</v>
      </c>
      <c r="N1382">
        <v>15</v>
      </c>
      <c r="Q1382">
        <v>2.2700000000000001E-2</v>
      </c>
      <c r="R1382">
        <v>3.12</v>
      </c>
      <c r="S1382">
        <f t="shared" si="92"/>
        <v>106.03044532761471</v>
      </c>
      <c r="T1382">
        <f t="shared" si="90"/>
        <v>318.09133598284416</v>
      </c>
    </row>
    <row r="1383" spans="1:20" x14ac:dyDescent="0.2">
      <c r="A1383">
        <v>2007</v>
      </c>
      <c r="B1383">
        <v>73</v>
      </c>
      <c r="D1383" t="s">
        <v>109</v>
      </c>
      <c r="E1383" s="1">
        <v>0.375</v>
      </c>
      <c r="F1383">
        <v>8</v>
      </c>
      <c r="G1383" t="s">
        <v>125</v>
      </c>
      <c r="H1383" t="s">
        <v>12</v>
      </c>
      <c r="I1383" t="s">
        <v>176</v>
      </c>
      <c r="J1383" t="s">
        <v>16</v>
      </c>
      <c r="K1383" t="s">
        <v>17</v>
      </c>
      <c r="L1383" t="s">
        <v>18</v>
      </c>
      <c r="M1383">
        <v>4</v>
      </c>
      <c r="N1383">
        <v>7.5</v>
      </c>
      <c r="Q1383">
        <v>2.46E-2</v>
      </c>
      <c r="R1383">
        <v>2.85</v>
      </c>
      <c r="S1383">
        <f t="shared" si="92"/>
        <v>7.671136449313793</v>
      </c>
      <c r="T1383">
        <f t="shared" si="90"/>
        <v>30.684545797255172</v>
      </c>
    </row>
    <row r="1384" spans="1:20" x14ac:dyDescent="0.2">
      <c r="A1384">
        <v>2007</v>
      </c>
      <c r="B1384">
        <v>73</v>
      </c>
      <c r="D1384" t="s">
        <v>109</v>
      </c>
      <c r="E1384" s="1">
        <v>0.375</v>
      </c>
      <c r="F1384">
        <v>8</v>
      </c>
      <c r="G1384" t="s">
        <v>125</v>
      </c>
      <c r="H1384" t="s">
        <v>12</v>
      </c>
      <c r="I1384" t="s">
        <v>176</v>
      </c>
      <c r="J1384" t="s">
        <v>13</v>
      </c>
      <c r="K1384" t="s">
        <v>17</v>
      </c>
      <c r="L1384" t="s">
        <v>19</v>
      </c>
      <c r="M1384">
        <v>2</v>
      </c>
      <c r="N1384">
        <v>7.5</v>
      </c>
      <c r="Q1384">
        <v>1.9300000000000001E-2</v>
      </c>
      <c r="R1384">
        <v>2.96</v>
      </c>
      <c r="S1384">
        <f t="shared" si="92"/>
        <v>7.5117071566069322</v>
      </c>
      <c r="T1384">
        <f t="shared" si="90"/>
        <v>15.023414313213864</v>
      </c>
    </row>
    <row r="1385" spans="1:20" x14ac:dyDescent="0.2">
      <c r="A1385">
        <v>2007</v>
      </c>
      <c r="B1385">
        <v>73</v>
      </c>
      <c r="D1385" t="s">
        <v>109</v>
      </c>
      <c r="E1385" s="1">
        <v>0.375</v>
      </c>
      <c r="F1385">
        <v>8</v>
      </c>
      <c r="G1385" t="s">
        <v>125</v>
      </c>
      <c r="H1385" t="s">
        <v>12</v>
      </c>
      <c r="I1385" t="s">
        <v>176</v>
      </c>
      <c r="J1385" t="s">
        <v>26</v>
      </c>
      <c r="K1385" t="s">
        <v>17</v>
      </c>
      <c r="L1385" t="s">
        <v>121</v>
      </c>
      <c r="M1385">
        <v>12</v>
      </c>
      <c r="N1385">
        <v>2.5</v>
      </c>
      <c r="Q1385">
        <v>2.0199999999999999E-2</v>
      </c>
      <c r="R1385">
        <v>2.9594999999999998</v>
      </c>
      <c r="S1385">
        <f t="shared" si="92"/>
        <v>0.30412689296657719</v>
      </c>
      <c r="T1385">
        <f t="shared" si="90"/>
        <v>3.649522715598926</v>
      </c>
    </row>
    <row r="1386" spans="1:20" x14ac:dyDescent="0.2">
      <c r="A1386">
        <v>2007</v>
      </c>
      <c r="B1386">
        <v>73</v>
      </c>
      <c r="D1386" t="s">
        <v>109</v>
      </c>
      <c r="E1386" s="1">
        <v>0.375</v>
      </c>
      <c r="F1386">
        <v>8</v>
      </c>
      <c r="G1386" t="s">
        <v>125</v>
      </c>
      <c r="H1386" t="s">
        <v>12</v>
      </c>
      <c r="I1386" t="s">
        <v>176</v>
      </c>
      <c r="J1386" t="s">
        <v>13</v>
      </c>
      <c r="K1386" t="s">
        <v>194</v>
      </c>
      <c r="L1386" t="s">
        <v>35</v>
      </c>
      <c r="M1386">
        <v>1</v>
      </c>
      <c r="N1386">
        <v>2.5</v>
      </c>
      <c r="Q1386">
        <v>3.2399999999999998E-2</v>
      </c>
      <c r="R1386">
        <v>2.379</v>
      </c>
      <c r="S1386">
        <f t="shared" si="92"/>
        <v>0.2865789524483992</v>
      </c>
      <c r="T1386">
        <f t="shared" si="90"/>
        <v>0.2865789524483992</v>
      </c>
    </row>
    <row r="1387" spans="1:20" x14ac:dyDescent="0.2">
      <c r="A1387">
        <v>2007</v>
      </c>
      <c r="B1387">
        <v>73</v>
      </c>
      <c r="D1387" t="s">
        <v>109</v>
      </c>
      <c r="E1387" s="1">
        <v>0.375</v>
      </c>
      <c r="F1387">
        <v>8</v>
      </c>
      <c r="G1387" t="s">
        <v>125</v>
      </c>
      <c r="H1387" t="s">
        <v>12</v>
      </c>
      <c r="I1387" t="s">
        <v>176</v>
      </c>
      <c r="J1387" t="s">
        <v>26</v>
      </c>
      <c r="K1387" t="s">
        <v>118</v>
      </c>
      <c r="L1387" t="s">
        <v>27</v>
      </c>
      <c r="M1387">
        <v>14</v>
      </c>
      <c r="N1387">
        <v>2.5</v>
      </c>
      <c r="Q1387">
        <v>1.5900000000000001E-2</v>
      </c>
      <c r="R1387">
        <v>2.9718</v>
      </c>
      <c r="S1387">
        <f t="shared" si="92"/>
        <v>0.24210025233267859</v>
      </c>
      <c r="T1387">
        <f t="shared" si="90"/>
        <v>3.3894035326575005</v>
      </c>
    </row>
    <row r="1388" spans="1:20" x14ac:dyDescent="0.2">
      <c r="A1388">
        <v>2007</v>
      </c>
      <c r="B1388">
        <v>73</v>
      </c>
      <c r="D1388" t="s">
        <v>109</v>
      </c>
      <c r="E1388" s="1">
        <v>0.375</v>
      </c>
      <c r="F1388">
        <v>8</v>
      </c>
      <c r="G1388" t="s">
        <v>125</v>
      </c>
      <c r="H1388" t="s">
        <v>12</v>
      </c>
      <c r="I1388" t="s">
        <v>176</v>
      </c>
      <c r="J1388" t="s">
        <v>13</v>
      </c>
      <c r="K1388" t="s">
        <v>194</v>
      </c>
      <c r="L1388" t="s">
        <v>192</v>
      </c>
      <c r="M1388">
        <v>1</v>
      </c>
      <c r="N1388">
        <v>2.5</v>
      </c>
      <c r="O1388" t="s">
        <v>110</v>
      </c>
      <c r="Q1388">
        <v>1.09E-2</v>
      </c>
      <c r="R1388">
        <v>3.0249000000000001</v>
      </c>
      <c r="S1388">
        <f t="shared" si="92"/>
        <v>0.17424295598865394</v>
      </c>
      <c r="T1388">
        <f t="shared" si="90"/>
        <v>0.17424295598865394</v>
      </c>
    </row>
    <row r="1389" spans="1:20" x14ac:dyDescent="0.2">
      <c r="A1389">
        <v>2007</v>
      </c>
      <c r="B1389">
        <v>73</v>
      </c>
      <c r="D1389" t="s">
        <v>109</v>
      </c>
      <c r="E1389" s="1">
        <v>0.375</v>
      </c>
      <c r="F1389">
        <v>8</v>
      </c>
      <c r="G1389" t="s">
        <v>125</v>
      </c>
      <c r="H1389" t="s">
        <v>12</v>
      </c>
      <c r="I1389" t="s">
        <v>176</v>
      </c>
      <c r="J1389" t="s">
        <v>23</v>
      </c>
      <c r="K1389" t="s">
        <v>33</v>
      </c>
      <c r="L1389" t="s">
        <v>34</v>
      </c>
      <c r="M1389">
        <v>17</v>
      </c>
      <c r="N1389">
        <v>2.5</v>
      </c>
      <c r="Q1389">
        <v>8.8999999999999999E-3</v>
      </c>
      <c r="R1389">
        <v>3</v>
      </c>
      <c r="S1389">
        <f t="shared" si="92"/>
        <v>0.13906250000000001</v>
      </c>
      <c r="T1389">
        <f t="shared" si="90"/>
        <v>2.3640625000000002</v>
      </c>
    </row>
    <row r="1390" spans="1:20" x14ac:dyDescent="0.2">
      <c r="A1390">
        <v>2007</v>
      </c>
      <c r="B1390">
        <v>74</v>
      </c>
      <c r="D1390" t="s">
        <v>109</v>
      </c>
      <c r="E1390" s="1">
        <v>0.375</v>
      </c>
      <c r="F1390">
        <v>8</v>
      </c>
      <c r="G1390" t="s">
        <v>125</v>
      </c>
      <c r="H1390" t="s">
        <v>12</v>
      </c>
      <c r="I1390" t="s">
        <v>176</v>
      </c>
      <c r="J1390" t="s">
        <v>44</v>
      </c>
      <c r="K1390" t="s">
        <v>21</v>
      </c>
      <c r="L1390" t="s">
        <v>67</v>
      </c>
      <c r="M1390">
        <v>2</v>
      </c>
      <c r="N1390">
        <v>50</v>
      </c>
      <c r="Q1390">
        <v>1.5299999999999999E-2</v>
      </c>
      <c r="R1390">
        <v>3</v>
      </c>
      <c r="S1390">
        <f t="shared" si="92"/>
        <v>1912.5</v>
      </c>
      <c r="T1390">
        <f t="shared" si="90"/>
        <v>3825</v>
      </c>
    </row>
    <row r="1391" spans="1:20" x14ac:dyDescent="0.2">
      <c r="A1391">
        <v>2007</v>
      </c>
      <c r="B1391">
        <v>74</v>
      </c>
      <c r="D1391" t="s">
        <v>109</v>
      </c>
      <c r="E1391" s="1">
        <v>0.375</v>
      </c>
      <c r="F1391">
        <v>8</v>
      </c>
      <c r="G1391" t="s">
        <v>125</v>
      </c>
      <c r="H1391" t="s">
        <v>12</v>
      </c>
      <c r="I1391" t="s">
        <v>176</v>
      </c>
      <c r="J1391" t="s">
        <v>23</v>
      </c>
      <c r="K1391" t="s">
        <v>118</v>
      </c>
      <c r="L1391" t="s">
        <v>37</v>
      </c>
      <c r="M1391">
        <v>1</v>
      </c>
      <c r="N1391">
        <v>40</v>
      </c>
      <c r="Q1391">
        <v>1.26E-2</v>
      </c>
      <c r="R1391">
        <v>3.0672999999999999</v>
      </c>
      <c r="S1391">
        <f t="shared" si="92"/>
        <v>1033.6396409228757</v>
      </c>
      <c r="T1391">
        <f t="shared" si="90"/>
        <v>1033.6396409228757</v>
      </c>
    </row>
    <row r="1392" spans="1:20" x14ac:dyDescent="0.2">
      <c r="A1392">
        <v>2007</v>
      </c>
      <c r="B1392">
        <v>74</v>
      </c>
      <c r="D1392" t="s">
        <v>109</v>
      </c>
      <c r="E1392" s="1">
        <v>0.375</v>
      </c>
      <c r="F1392">
        <v>8</v>
      </c>
      <c r="G1392" t="s">
        <v>125</v>
      </c>
      <c r="H1392" t="s">
        <v>12</v>
      </c>
      <c r="I1392" t="s">
        <v>176</v>
      </c>
      <c r="J1392" t="s">
        <v>13</v>
      </c>
      <c r="K1392" t="s">
        <v>14</v>
      </c>
      <c r="L1392" t="s">
        <v>42</v>
      </c>
      <c r="M1392">
        <v>1</v>
      </c>
      <c r="N1392">
        <v>35</v>
      </c>
      <c r="Q1392">
        <v>4.2200000000000001E-2</v>
      </c>
      <c r="R1392">
        <v>2.835</v>
      </c>
      <c r="S1392">
        <f t="shared" si="92"/>
        <v>1006.3414397267468</v>
      </c>
      <c r="T1392">
        <f t="shared" si="90"/>
        <v>1006.3414397267468</v>
      </c>
    </row>
    <row r="1393" spans="1:20" x14ac:dyDescent="0.2">
      <c r="A1393">
        <v>2007</v>
      </c>
      <c r="B1393">
        <v>74</v>
      </c>
      <c r="D1393" t="s">
        <v>109</v>
      </c>
      <c r="E1393" s="1">
        <v>0.375</v>
      </c>
      <c r="F1393">
        <v>8</v>
      </c>
      <c r="G1393" t="s">
        <v>125</v>
      </c>
      <c r="H1393" t="s">
        <v>12</v>
      </c>
      <c r="I1393" t="s">
        <v>176</v>
      </c>
      <c r="J1393" t="s">
        <v>44</v>
      </c>
      <c r="K1393" t="s">
        <v>21</v>
      </c>
      <c r="L1393" t="s">
        <v>22</v>
      </c>
      <c r="M1393">
        <v>18</v>
      </c>
      <c r="N1393">
        <v>35</v>
      </c>
      <c r="Q1393">
        <v>1.14E-2</v>
      </c>
      <c r="R1393">
        <v>3.1280000000000001</v>
      </c>
      <c r="S1393">
        <f t="shared" si="92"/>
        <v>770.45928631241588</v>
      </c>
      <c r="T1393">
        <f t="shared" si="90"/>
        <v>13868.267153623487</v>
      </c>
    </row>
    <row r="1394" spans="1:20" x14ac:dyDescent="0.2">
      <c r="A1394">
        <v>2007</v>
      </c>
      <c r="B1394">
        <v>74</v>
      </c>
      <c r="D1394" t="s">
        <v>109</v>
      </c>
      <c r="E1394" s="1">
        <v>0.375</v>
      </c>
      <c r="F1394">
        <v>8</v>
      </c>
      <c r="G1394" t="s">
        <v>125</v>
      </c>
      <c r="H1394" t="s">
        <v>12</v>
      </c>
      <c r="I1394" t="s">
        <v>176</v>
      </c>
      <c r="J1394" t="s">
        <v>13</v>
      </c>
      <c r="K1394" t="s">
        <v>47</v>
      </c>
      <c r="L1394" t="s">
        <v>48</v>
      </c>
      <c r="M1394">
        <v>42</v>
      </c>
      <c r="N1394">
        <v>35</v>
      </c>
      <c r="P1394">
        <f>N1394/1.09917</f>
        <v>31.842208211650611</v>
      </c>
      <c r="Q1394">
        <v>1.7399999999999999E-2</v>
      </c>
      <c r="R1394">
        <v>3.08</v>
      </c>
      <c r="S1394">
        <f>Q1394*(P1394^R1394)</f>
        <v>740.96728909580781</v>
      </c>
      <c r="T1394">
        <f t="shared" si="90"/>
        <v>31120.626142023928</v>
      </c>
    </row>
    <row r="1395" spans="1:20" x14ac:dyDescent="0.2">
      <c r="A1395">
        <v>2007</v>
      </c>
      <c r="B1395">
        <v>74</v>
      </c>
      <c r="D1395" t="s">
        <v>109</v>
      </c>
      <c r="E1395" s="1">
        <v>0.375</v>
      </c>
      <c r="F1395">
        <v>8</v>
      </c>
      <c r="G1395" t="s">
        <v>125</v>
      </c>
      <c r="H1395" t="s">
        <v>12</v>
      </c>
      <c r="I1395" t="s">
        <v>176</v>
      </c>
      <c r="J1395" t="s">
        <v>23</v>
      </c>
      <c r="K1395" t="s">
        <v>28</v>
      </c>
      <c r="L1395" t="s">
        <v>60</v>
      </c>
      <c r="M1395">
        <v>1</v>
      </c>
      <c r="N1395">
        <v>40</v>
      </c>
      <c r="P1395">
        <f>N1395/1.26087</f>
        <v>31.72412699168035</v>
      </c>
      <c r="Q1395">
        <v>3.1399999999999997E-2</v>
      </c>
      <c r="R1395">
        <v>2.9</v>
      </c>
      <c r="S1395">
        <f>Q1395*(P1395^R1395)</f>
        <v>709.5119576564025</v>
      </c>
      <c r="T1395">
        <f t="shared" si="90"/>
        <v>709.5119576564025</v>
      </c>
    </row>
    <row r="1396" spans="1:20" x14ac:dyDescent="0.2">
      <c r="A1396">
        <v>2007</v>
      </c>
      <c r="B1396">
        <v>74</v>
      </c>
      <c r="D1396" t="s">
        <v>109</v>
      </c>
      <c r="E1396" s="1">
        <v>0.375</v>
      </c>
      <c r="F1396">
        <v>8</v>
      </c>
      <c r="G1396" t="s">
        <v>125</v>
      </c>
      <c r="H1396" t="s">
        <v>12</v>
      </c>
      <c r="I1396" t="s">
        <v>176</v>
      </c>
      <c r="J1396" t="s">
        <v>23</v>
      </c>
      <c r="K1396" t="s">
        <v>70</v>
      </c>
      <c r="L1396" t="s">
        <v>71</v>
      </c>
      <c r="M1396">
        <v>2</v>
      </c>
      <c r="N1396">
        <v>35</v>
      </c>
      <c r="P1396">
        <f>N1396*0.84141</f>
        <v>29.449349999999999</v>
      </c>
      <c r="Q1396">
        <v>1.8800000000000001E-2</v>
      </c>
      <c r="R1396">
        <v>3</v>
      </c>
      <c r="S1396">
        <f>Q1396*(P1396^R1396)</f>
        <v>480.15890754210886</v>
      </c>
      <c r="T1396">
        <f t="shared" si="90"/>
        <v>960.31781508421773</v>
      </c>
    </row>
    <row r="1397" spans="1:20" x14ac:dyDescent="0.2">
      <c r="A1397">
        <v>2007</v>
      </c>
      <c r="B1397">
        <v>74</v>
      </c>
      <c r="D1397" t="s">
        <v>109</v>
      </c>
      <c r="E1397" s="1">
        <v>0.375</v>
      </c>
      <c r="F1397">
        <v>8</v>
      </c>
      <c r="G1397" t="s">
        <v>125</v>
      </c>
      <c r="H1397" t="s">
        <v>12</v>
      </c>
      <c r="I1397" t="s">
        <v>176</v>
      </c>
      <c r="J1397" t="s">
        <v>23</v>
      </c>
      <c r="K1397" t="s">
        <v>31</v>
      </c>
      <c r="L1397" t="s">
        <v>32</v>
      </c>
      <c r="M1397">
        <v>7</v>
      </c>
      <c r="N1397">
        <v>35</v>
      </c>
      <c r="Q1397">
        <v>7.9000000000000008E-3</v>
      </c>
      <c r="R1397">
        <v>3.0760000000000001</v>
      </c>
      <c r="S1397">
        <f>Q1397*(N1397^R1397)</f>
        <v>443.79294680201997</v>
      </c>
      <c r="T1397">
        <f t="shared" si="90"/>
        <v>3106.5506276141396</v>
      </c>
    </row>
    <row r="1398" spans="1:20" x14ac:dyDescent="0.2">
      <c r="A1398">
        <v>2007</v>
      </c>
      <c r="B1398">
        <v>74</v>
      </c>
      <c r="D1398" t="s">
        <v>109</v>
      </c>
      <c r="E1398" s="1">
        <v>0.375</v>
      </c>
      <c r="F1398">
        <v>8</v>
      </c>
      <c r="G1398" t="s">
        <v>125</v>
      </c>
      <c r="H1398" t="s">
        <v>12</v>
      </c>
      <c r="I1398" t="s">
        <v>176</v>
      </c>
      <c r="J1398" t="s">
        <v>23</v>
      </c>
      <c r="K1398" t="s">
        <v>24</v>
      </c>
      <c r="L1398" t="s">
        <v>25</v>
      </c>
      <c r="M1398">
        <v>1</v>
      </c>
      <c r="N1398">
        <v>25</v>
      </c>
      <c r="Q1398">
        <v>4.2799999999999998E-2</v>
      </c>
      <c r="R1398">
        <v>2.8580000000000001</v>
      </c>
      <c r="S1398">
        <f>Q1398*(N1398^R1398)</f>
        <v>423.40532317837847</v>
      </c>
      <c r="T1398">
        <f t="shared" si="90"/>
        <v>423.40532317837847</v>
      </c>
    </row>
    <row r="1399" spans="1:20" x14ac:dyDescent="0.2">
      <c r="A1399">
        <v>2007</v>
      </c>
      <c r="B1399">
        <v>74</v>
      </c>
      <c r="D1399" t="s">
        <v>109</v>
      </c>
      <c r="E1399" s="1">
        <v>0.375</v>
      </c>
      <c r="F1399">
        <v>8</v>
      </c>
      <c r="G1399" t="s">
        <v>125</v>
      </c>
      <c r="H1399" t="s">
        <v>12</v>
      </c>
      <c r="I1399" t="s">
        <v>176</v>
      </c>
      <c r="J1399" t="s">
        <v>26</v>
      </c>
      <c r="K1399" t="s">
        <v>31</v>
      </c>
      <c r="L1399" t="s">
        <v>54</v>
      </c>
      <c r="M1399">
        <v>8</v>
      </c>
      <c r="N1399">
        <v>25</v>
      </c>
      <c r="P1399">
        <f>N1399*0.812715</f>
        <v>20.317875000000001</v>
      </c>
      <c r="Q1399">
        <v>0.111</v>
      </c>
      <c r="R1399">
        <v>2.72</v>
      </c>
      <c r="S1399">
        <f>Q1399*(P1399^R1399)</f>
        <v>400.63779005068659</v>
      </c>
      <c r="T1399">
        <f t="shared" si="90"/>
        <v>3205.1023204054927</v>
      </c>
    </row>
    <row r="1400" spans="1:20" x14ac:dyDescent="0.2">
      <c r="A1400">
        <v>2007</v>
      </c>
      <c r="B1400">
        <v>74</v>
      </c>
      <c r="D1400" t="s">
        <v>109</v>
      </c>
      <c r="E1400" s="1">
        <v>0.375</v>
      </c>
      <c r="F1400">
        <v>8</v>
      </c>
      <c r="G1400" t="s">
        <v>125</v>
      </c>
      <c r="H1400" t="s">
        <v>12</v>
      </c>
      <c r="I1400" t="s">
        <v>176</v>
      </c>
      <c r="J1400" t="s">
        <v>13</v>
      </c>
      <c r="K1400" t="s">
        <v>14</v>
      </c>
      <c r="L1400" t="s">
        <v>15</v>
      </c>
      <c r="M1400">
        <v>1</v>
      </c>
      <c r="N1400">
        <v>25</v>
      </c>
      <c r="Q1400">
        <v>2.3599999999999999E-2</v>
      </c>
      <c r="R1400">
        <v>2.9750000000000001</v>
      </c>
      <c r="S1400">
        <f>Q1400*(N1400^R1400)</f>
        <v>340.23855775527943</v>
      </c>
      <c r="T1400">
        <f t="shared" si="90"/>
        <v>340.23855775527943</v>
      </c>
    </row>
    <row r="1401" spans="1:20" x14ac:dyDescent="0.2">
      <c r="A1401">
        <v>2007</v>
      </c>
      <c r="B1401">
        <v>74</v>
      </c>
      <c r="D1401" t="s">
        <v>109</v>
      </c>
      <c r="E1401" s="1">
        <v>0.375</v>
      </c>
      <c r="F1401">
        <v>8</v>
      </c>
      <c r="G1401" t="s">
        <v>125</v>
      </c>
      <c r="H1401" t="s">
        <v>12</v>
      </c>
      <c r="I1401" t="s">
        <v>176</v>
      </c>
      <c r="J1401" t="s">
        <v>16</v>
      </c>
      <c r="K1401" t="s">
        <v>28</v>
      </c>
      <c r="L1401" t="s">
        <v>29</v>
      </c>
      <c r="M1401">
        <v>41</v>
      </c>
      <c r="N1401">
        <v>25</v>
      </c>
      <c r="P1401">
        <f>N1401/1.14172</f>
        <v>21.89678730336685</v>
      </c>
      <c r="Q1401">
        <v>5.7999999999999996E-3</v>
      </c>
      <c r="R1401">
        <v>3.5539999999999998</v>
      </c>
      <c r="S1401">
        <f>Q1401*(P1401^R1401)</f>
        <v>336.62001464584171</v>
      </c>
      <c r="T1401">
        <f t="shared" si="90"/>
        <v>13801.420600479511</v>
      </c>
    </row>
    <row r="1402" spans="1:20" x14ac:dyDescent="0.2">
      <c r="A1402">
        <v>2007</v>
      </c>
      <c r="B1402">
        <v>74</v>
      </c>
      <c r="D1402" t="s">
        <v>109</v>
      </c>
      <c r="E1402" s="1">
        <v>0.375</v>
      </c>
      <c r="F1402">
        <v>8</v>
      </c>
      <c r="G1402" t="s">
        <v>125</v>
      </c>
      <c r="H1402" t="s">
        <v>12</v>
      </c>
      <c r="I1402" t="s">
        <v>176</v>
      </c>
      <c r="J1402" t="s">
        <v>44</v>
      </c>
      <c r="K1402" t="s">
        <v>21</v>
      </c>
      <c r="L1402" t="s">
        <v>22</v>
      </c>
      <c r="M1402">
        <v>16</v>
      </c>
      <c r="N1402">
        <v>25</v>
      </c>
      <c r="Q1402">
        <v>1.14E-2</v>
      </c>
      <c r="R1402">
        <v>3.1280000000000001</v>
      </c>
      <c r="S1402">
        <f t="shared" ref="S1402:S1419" si="93">Q1402*(N1402^R1402)</f>
        <v>268.94359042953022</v>
      </c>
      <c r="T1402">
        <f t="shared" si="90"/>
        <v>4303.0974468724835</v>
      </c>
    </row>
    <row r="1403" spans="1:20" x14ac:dyDescent="0.2">
      <c r="A1403">
        <v>2007</v>
      </c>
      <c r="B1403">
        <v>74</v>
      </c>
      <c r="D1403" t="s">
        <v>109</v>
      </c>
      <c r="E1403" s="1">
        <v>0.375</v>
      </c>
      <c r="F1403">
        <v>8</v>
      </c>
      <c r="G1403" t="s">
        <v>125</v>
      </c>
      <c r="H1403" t="s">
        <v>12</v>
      </c>
      <c r="I1403" t="s">
        <v>176</v>
      </c>
      <c r="J1403" t="s">
        <v>23</v>
      </c>
      <c r="K1403" t="s">
        <v>40</v>
      </c>
      <c r="L1403" t="s">
        <v>41</v>
      </c>
      <c r="M1403">
        <v>2</v>
      </c>
      <c r="N1403">
        <v>15</v>
      </c>
      <c r="Q1403">
        <v>2.2200000000000001E-2</v>
      </c>
      <c r="R1403">
        <v>3.14</v>
      </c>
      <c r="S1403">
        <f t="shared" si="93"/>
        <v>109.46607034280856</v>
      </c>
      <c r="T1403">
        <f t="shared" si="90"/>
        <v>218.93214068561713</v>
      </c>
    </row>
    <row r="1404" spans="1:20" x14ac:dyDescent="0.2">
      <c r="A1404">
        <v>2007</v>
      </c>
      <c r="B1404">
        <v>74</v>
      </c>
      <c r="D1404" t="s">
        <v>109</v>
      </c>
      <c r="E1404" s="1">
        <v>0.375</v>
      </c>
      <c r="F1404">
        <v>8</v>
      </c>
      <c r="G1404" t="s">
        <v>125</v>
      </c>
      <c r="H1404" t="s">
        <v>12</v>
      </c>
      <c r="I1404" t="s">
        <v>176</v>
      </c>
      <c r="J1404" t="s">
        <v>13</v>
      </c>
      <c r="K1404" t="s">
        <v>17</v>
      </c>
      <c r="L1404" t="s">
        <v>127</v>
      </c>
      <c r="M1404">
        <v>2</v>
      </c>
      <c r="N1404">
        <v>15</v>
      </c>
      <c r="Q1404">
        <v>2.3900000000000001E-2</v>
      </c>
      <c r="R1404">
        <v>3.0819999999999999</v>
      </c>
      <c r="S1404">
        <f t="shared" si="93"/>
        <v>100.71894345437795</v>
      </c>
      <c r="T1404">
        <f t="shared" si="90"/>
        <v>201.4378869087559</v>
      </c>
    </row>
    <row r="1405" spans="1:20" x14ac:dyDescent="0.2">
      <c r="A1405">
        <v>2007</v>
      </c>
      <c r="B1405">
        <v>74</v>
      </c>
      <c r="D1405" t="s">
        <v>109</v>
      </c>
      <c r="E1405" s="1">
        <v>0.375</v>
      </c>
      <c r="F1405">
        <v>8</v>
      </c>
      <c r="G1405" t="s">
        <v>125</v>
      </c>
      <c r="H1405" t="s">
        <v>12</v>
      </c>
      <c r="I1405" t="s">
        <v>176</v>
      </c>
      <c r="J1405" t="s">
        <v>23</v>
      </c>
      <c r="K1405" t="s">
        <v>31</v>
      </c>
      <c r="L1405" t="s">
        <v>108</v>
      </c>
      <c r="M1405">
        <v>1</v>
      </c>
      <c r="N1405">
        <v>15</v>
      </c>
      <c r="Q1405" s="2">
        <v>2.1899999999999999E-2</v>
      </c>
      <c r="R1405" s="2">
        <v>3.0470000000000002</v>
      </c>
      <c r="S1405">
        <f t="shared" si="93"/>
        <v>83.944873923971386</v>
      </c>
      <c r="T1405">
        <f t="shared" si="90"/>
        <v>83.944873923971386</v>
      </c>
    </row>
    <row r="1406" spans="1:20" x14ac:dyDescent="0.2">
      <c r="A1406">
        <v>2007</v>
      </c>
      <c r="B1406">
        <v>74</v>
      </c>
      <c r="D1406" t="s">
        <v>109</v>
      </c>
      <c r="E1406" s="1">
        <v>0.375</v>
      </c>
      <c r="F1406">
        <v>8</v>
      </c>
      <c r="G1406" t="s">
        <v>125</v>
      </c>
      <c r="H1406" t="s">
        <v>12</v>
      </c>
      <c r="I1406" t="s">
        <v>176</v>
      </c>
      <c r="J1406" t="s">
        <v>44</v>
      </c>
      <c r="K1406" t="s">
        <v>21</v>
      </c>
      <c r="L1406" t="s">
        <v>22</v>
      </c>
      <c r="M1406">
        <v>2</v>
      </c>
      <c r="N1406">
        <v>15</v>
      </c>
      <c r="Q1406">
        <v>1.14E-2</v>
      </c>
      <c r="R1406">
        <v>3.1280000000000001</v>
      </c>
      <c r="S1406">
        <f t="shared" si="93"/>
        <v>54.414959423729201</v>
      </c>
      <c r="T1406">
        <f t="shared" si="90"/>
        <v>108.8299188474584</v>
      </c>
    </row>
    <row r="1407" spans="1:20" x14ac:dyDescent="0.2">
      <c r="A1407">
        <v>2007</v>
      </c>
      <c r="B1407">
        <v>74</v>
      </c>
      <c r="D1407" t="s">
        <v>109</v>
      </c>
      <c r="E1407" s="1">
        <v>0.375</v>
      </c>
      <c r="F1407">
        <v>8</v>
      </c>
      <c r="G1407" t="s">
        <v>125</v>
      </c>
      <c r="H1407" t="s">
        <v>12</v>
      </c>
      <c r="I1407" t="s">
        <v>176</v>
      </c>
      <c r="J1407" t="s">
        <v>26</v>
      </c>
      <c r="K1407" t="s">
        <v>17</v>
      </c>
      <c r="L1407" t="s">
        <v>121</v>
      </c>
      <c r="M1407">
        <v>4</v>
      </c>
      <c r="N1407">
        <v>7.5</v>
      </c>
      <c r="Q1407">
        <v>2.0199999999999999E-2</v>
      </c>
      <c r="R1407">
        <v>2.9594999999999998</v>
      </c>
      <c r="S1407">
        <f t="shared" si="93"/>
        <v>7.8540774295436098</v>
      </c>
      <c r="T1407">
        <f t="shared" si="90"/>
        <v>31.416309718174439</v>
      </c>
    </row>
    <row r="1408" spans="1:20" x14ac:dyDescent="0.2">
      <c r="A1408">
        <v>2007</v>
      </c>
      <c r="B1408">
        <v>74</v>
      </c>
      <c r="D1408" t="s">
        <v>109</v>
      </c>
      <c r="E1408" s="1">
        <v>0.375</v>
      </c>
      <c r="F1408">
        <v>8</v>
      </c>
      <c r="G1408" t="s">
        <v>125</v>
      </c>
      <c r="H1408" t="s">
        <v>12</v>
      </c>
      <c r="I1408" t="s">
        <v>176</v>
      </c>
      <c r="J1408" t="s">
        <v>13</v>
      </c>
      <c r="K1408" t="s">
        <v>17</v>
      </c>
      <c r="L1408" t="s">
        <v>19</v>
      </c>
      <c r="M1408">
        <v>1</v>
      </c>
      <c r="N1408">
        <v>7.5</v>
      </c>
      <c r="Q1408">
        <v>1.9300000000000001E-2</v>
      </c>
      <c r="R1408">
        <v>2.96</v>
      </c>
      <c r="S1408">
        <f t="shared" si="93"/>
        <v>7.5117071566069322</v>
      </c>
      <c r="T1408">
        <f t="shared" si="90"/>
        <v>7.5117071566069322</v>
      </c>
    </row>
    <row r="1409" spans="1:20" x14ac:dyDescent="0.2">
      <c r="A1409">
        <v>2007</v>
      </c>
      <c r="B1409">
        <v>74</v>
      </c>
      <c r="D1409" t="s">
        <v>109</v>
      </c>
      <c r="E1409" s="1">
        <v>0.375</v>
      </c>
      <c r="F1409">
        <v>8</v>
      </c>
      <c r="G1409" t="s">
        <v>125</v>
      </c>
      <c r="H1409" t="s">
        <v>12</v>
      </c>
      <c r="I1409" t="s">
        <v>176</v>
      </c>
      <c r="J1409" t="s">
        <v>26</v>
      </c>
      <c r="K1409" t="s">
        <v>17</v>
      </c>
      <c r="L1409" t="s">
        <v>121</v>
      </c>
      <c r="M1409">
        <v>7</v>
      </c>
      <c r="N1409">
        <v>2.5</v>
      </c>
      <c r="Q1409">
        <v>2.0199999999999999E-2</v>
      </c>
      <c r="R1409">
        <v>2.9594999999999998</v>
      </c>
      <c r="S1409">
        <f t="shared" si="93"/>
        <v>0.30412689296657719</v>
      </c>
      <c r="T1409">
        <f t="shared" si="90"/>
        <v>2.1288882507660403</v>
      </c>
    </row>
    <row r="1410" spans="1:20" x14ac:dyDescent="0.2">
      <c r="A1410">
        <v>2007</v>
      </c>
      <c r="B1410">
        <v>74</v>
      </c>
      <c r="D1410" t="s">
        <v>109</v>
      </c>
      <c r="E1410" s="1">
        <v>0.375</v>
      </c>
      <c r="F1410">
        <v>8</v>
      </c>
      <c r="G1410" t="s">
        <v>125</v>
      </c>
      <c r="H1410" t="s">
        <v>12</v>
      </c>
      <c r="I1410" t="s">
        <v>176</v>
      </c>
      <c r="J1410" t="s">
        <v>13</v>
      </c>
      <c r="K1410" t="s">
        <v>17</v>
      </c>
      <c r="L1410" t="s">
        <v>19</v>
      </c>
      <c r="M1410">
        <v>2</v>
      </c>
      <c r="N1410">
        <v>2.5</v>
      </c>
      <c r="Q1410">
        <v>1.9300000000000001E-2</v>
      </c>
      <c r="R1410">
        <v>2.96</v>
      </c>
      <c r="S1410">
        <f t="shared" si="93"/>
        <v>0.29070984172599634</v>
      </c>
      <c r="T1410">
        <f t="shared" ref="T1410:T1473" si="94">M1410*S1410</f>
        <v>0.58141968345199269</v>
      </c>
    </row>
    <row r="1411" spans="1:20" x14ac:dyDescent="0.2">
      <c r="A1411">
        <v>2007</v>
      </c>
      <c r="B1411">
        <v>74</v>
      </c>
      <c r="D1411" t="s">
        <v>109</v>
      </c>
      <c r="E1411" s="1">
        <v>0.375</v>
      </c>
      <c r="F1411">
        <v>8</v>
      </c>
      <c r="G1411" t="s">
        <v>125</v>
      </c>
      <c r="H1411" t="s">
        <v>12</v>
      </c>
      <c r="I1411" t="s">
        <v>176</v>
      </c>
      <c r="J1411" t="s">
        <v>13</v>
      </c>
      <c r="K1411" t="s">
        <v>194</v>
      </c>
      <c r="L1411" t="s">
        <v>35</v>
      </c>
      <c r="M1411">
        <v>2</v>
      </c>
      <c r="N1411">
        <v>2.5</v>
      </c>
      <c r="Q1411">
        <v>3.2399999999999998E-2</v>
      </c>
      <c r="R1411">
        <v>2.379</v>
      </c>
      <c r="S1411">
        <f t="shared" si="93"/>
        <v>0.2865789524483992</v>
      </c>
      <c r="T1411">
        <f t="shared" si="94"/>
        <v>0.57315790489679841</v>
      </c>
    </row>
    <row r="1412" spans="1:20" x14ac:dyDescent="0.2">
      <c r="A1412">
        <v>2007</v>
      </c>
      <c r="B1412">
        <v>74</v>
      </c>
      <c r="D1412" t="s">
        <v>109</v>
      </c>
      <c r="E1412" s="1">
        <v>0.375</v>
      </c>
      <c r="F1412">
        <v>8</v>
      </c>
      <c r="G1412" t="s">
        <v>125</v>
      </c>
      <c r="H1412" t="s">
        <v>12</v>
      </c>
      <c r="I1412" t="s">
        <v>176</v>
      </c>
      <c r="J1412" t="s">
        <v>26</v>
      </c>
      <c r="K1412" t="s">
        <v>118</v>
      </c>
      <c r="L1412" t="s">
        <v>27</v>
      </c>
      <c r="M1412">
        <v>36</v>
      </c>
      <c r="N1412">
        <v>2.5</v>
      </c>
      <c r="Q1412">
        <v>1.5900000000000001E-2</v>
      </c>
      <c r="R1412">
        <v>2.9718</v>
      </c>
      <c r="S1412">
        <f t="shared" si="93"/>
        <v>0.24210025233267859</v>
      </c>
      <c r="T1412">
        <f t="shared" si="94"/>
        <v>8.71560908397643</v>
      </c>
    </row>
    <row r="1413" spans="1:20" x14ac:dyDescent="0.2">
      <c r="A1413">
        <v>2007</v>
      </c>
      <c r="B1413">
        <v>74</v>
      </c>
      <c r="D1413" t="s">
        <v>109</v>
      </c>
      <c r="E1413" s="1">
        <v>0.375</v>
      </c>
      <c r="F1413">
        <v>8</v>
      </c>
      <c r="G1413" t="s">
        <v>125</v>
      </c>
      <c r="H1413" t="s">
        <v>12</v>
      </c>
      <c r="I1413" t="s">
        <v>176</v>
      </c>
      <c r="J1413" t="s">
        <v>23</v>
      </c>
      <c r="K1413" t="s">
        <v>33</v>
      </c>
      <c r="L1413" t="s">
        <v>34</v>
      </c>
      <c r="M1413">
        <v>16</v>
      </c>
      <c r="N1413">
        <v>2.5</v>
      </c>
      <c r="Q1413">
        <v>8.8999999999999999E-3</v>
      </c>
      <c r="R1413">
        <v>3</v>
      </c>
      <c r="S1413">
        <f t="shared" si="93"/>
        <v>0.13906250000000001</v>
      </c>
      <c r="T1413">
        <f t="shared" si="94"/>
        <v>2.2250000000000001</v>
      </c>
    </row>
    <row r="1414" spans="1:20" x14ac:dyDescent="0.2">
      <c r="A1414">
        <v>2007</v>
      </c>
      <c r="B1414">
        <v>75</v>
      </c>
      <c r="D1414" t="s">
        <v>109</v>
      </c>
      <c r="E1414" s="1">
        <v>0.375</v>
      </c>
      <c r="F1414">
        <v>8</v>
      </c>
      <c r="G1414" t="s">
        <v>125</v>
      </c>
      <c r="H1414" t="s">
        <v>12</v>
      </c>
      <c r="I1414" t="s">
        <v>176</v>
      </c>
      <c r="J1414" t="s">
        <v>20</v>
      </c>
      <c r="K1414" t="s">
        <v>78</v>
      </c>
      <c r="L1414" t="s">
        <v>79</v>
      </c>
      <c r="M1414">
        <v>1</v>
      </c>
      <c r="N1414">
        <v>100</v>
      </c>
      <c r="Q1414">
        <v>7.0000000000000001E-3</v>
      </c>
      <c r="R1414" s="39">
        <v>2.972</v>
      </c>
      <c r="S1414">
        <f t="shared" si="93"/>
        <v>6153.1576178161977</v>
      </c>
      <c r="T1414">
        <f t="shared" si="94"/>
        <v>6153.1576178161977</v>
      </c>
    </row>
    <row r="1415" spans="1:20" x14ac:dyDescent="0.2">
      <c r="A1415">
        <v>2007</v>
      </c>
      <c r="B1415">
        <v>75</v>
      </c>
      <c r="D1415" t="s">
        <v>109</v>
      </c>
      <c r="E1415" s="1">
        <v>0.375</v>
      </c>
      <c r="F1415">
        <v>8</v>
      </c>
      <c r="G1415" t="s">
        <v>125</v>
      </c>
      <c r="H1415" t="s">
        <v>12</v>
      </c>
      <c r="I1415" t="s">
        <v>176</v>
      </c>
      <c r="J1415" t="s">
        <v>44</v>
      </c>
      <c r="K1415" t="s">
        <v>21</v>
      </c>
      <c r="L1415" t="s">
        <v>67</v>
      </c>
      <c r="M1415">
        <v>1</v>
      </c>
      <c r="N1415">
        <v>70</v>
      </c>
      <c r="Q1415">
        <v>1.5299999999999999E-2</v>
      </c>
      <c r="R1415">
        <v>3</v>
      </c>
      <c r="S1415">
        <f t="shared" si="93"/>
        <v>5247.9</v>
      </c>
      <c r="T1415">
        <f t="shared" si="94"/>
        <v>5247.9</v>
      </c>
    </row>
    <row r="1416" spans="1:20" x14ac:dyDescent="0.2">
      <c r="A1416">
        <v>2007</v>
      </c>
      <c r="B1416">
        <v>75</v>
      </c>
      <c r="D1416" t="s">
        <v>109</v>
      </c>
      <c r="E1416" s="1">
        <v>0.375</v>
      </c>
      <c r="F1416">
        <v>8</v>
      </c>
      <c r="G1416" t="s">
        <v>125</v>
      </c>
      <c r="H1416" t="s">
        <v>12</v>
      </c>
      <c r="I1416" t="s">
        <v>176</v>
      </c>
      <c r="J1416" t="s">
        <v>23</v>
      </c>
      <c r="K1416" t="s">
        <v>88</v>
      </c>
      <c r="L1416" t="s">
        <v>89</v>
      </c>
      <c r="M1416">
        <v>4</v>
      </c>
      <c r="N1416">
        <v>40</v>
      </c>
      <c r="Q1416">
        <v>5.8999999999999999E-3</v>
      </c>
      <c r="R1416">
        <v>3.3919999999999999</v>
      </c>
      <c r="S1416">
        <f t="shared" si="93"/>
        <v>1603.3912240949619</v>
      </c>
      <c r="T1416">
        <f t="shared" si="94"/>
        <v>6413.5648963798476</v>
      </c>
    </row>
    <row r="1417" spans="1:20" x14ac:dyDescent="0.2">
      <c r="A1417">
        <v>2007</v>
      </c>
      <c r="B1417">
        <v>75</v>
      </c>
      <c r="D1417" t="s">
        <v>109</v>
      </c>
      <c r="E1417" s="1">
        <v>0.375</v>
      </c>
      <c r="F1417">
        <v>8</v>
      </c>
      <c r="G1417" t="s">
        <v>125</v>
      </c>
      <c r="H1417" t="s">
        <v>12</v>
      </c>
      <c r="I1417" t="s">
        <v>176</v>
      </c>
      <c r="J1417" t="s">
        <v>44</v>
      </c>
      <c r="K1417" t="s">
        <v>21</v>
      </c>
      <c r="L1417" t="s">
        <v>22</v>
      </c>
      <c r="M1417">
        <v>1</v>
      </c>
      <c r="N1417">
        <v>40</v>
      </c>
      <c r="Q1417">
        <v>1.14E-2</v>
      </c>
      <c r="R1417">
        <v>3.1280000000000001</v>
      </c>
      <c r="S1417">
        <f t="shared" si="93"/>
        <v>1169.8993622094756</v>
      </c>
      <c r="T1417">
        <f t="shared" si="94"/>
        <v>1169.8993622094756</v>
      </c>
    </row>
    <row r="1418" spans="1:20" x14ac:dyDescent="0.2">
      <c r="A1418">
        <v>2007</v>
      </c>
      <c r="B1418">
        <v>75</v>
      </c>
      <c r="D1418" t="s">
        <v>109</v>
      </c>
      <c r="E1418" s="1">
        <v>0.375</v>
      </c>
      <c r="F1418">
        <v>8</v>
      </c>
      <c r="G1418" t="s">
        <v>125</v>
      </c>
      <c r="H1418" t="s">
        <v>12</v>
      </c>
      <c r="I1418" t="s">
        <v>176</v>
      </c>
      <c r="J1418" t="s">
        <v>23</v>
      </c>
      <c r="K1418" t="s">
        <v>88</v>
      </c>
      <c r="L1418" t="s">
        <v>89</v>
      </c>
      <c r="M1418">
        <v>2</v>
      </c>
      <c r="N1418">
        <v>35</v>
      </c>
      <c r="Q1418">
        <v>5.8999999999999999E-3</v>
      </c>
      <c r="R1418">
        <v>3.3919999999999999</v>
      </c>
      <c r="S1418">
        <f t="shared" si="93"/>
        <v>1019.3675821639105</v>
      </c>
      <c r="T1418">
        <f t="shared" si="94"/>
        <v>2038.7351643278209</v>
      </c>
    </row>
    <row r="1419" spans="1:20" x14ac:dyDescent="0.2">
      <c r="A1419">
        <v>2007</v>
      </c>
      <c r="B1419">
        <v>75</v>
      </c>
      <c r="D1419" t="s">
        <v>109</v>
      </c>
      <c r="E1419" s="1">
        <v>0.375</v>
      </c>
      <c r="F1419">
        <v>8</v>
      </c>
      <c r="G1419" t="s">
        <v>125</v>
      </c>
      <c r="H1419" t="s">
        <v>12</v>
      </c>
      <c r="I1419" t="s">
        <v>176</v>
      </c>
      <c r="J1419" t="s">
        <v>44</v>
      </c>
      <c r="K1419" t="s">
        <v>21</v>
      </c>
      <c r="L1419" t="s">
        <v>22</v>
      </c>
      <c r="M1419">
        <v>12</v>
      </c>
      <c r="N1419">
        <v>35</v>
      </c>
      <c r="Q1419">
        <v>1.14E-2</v>
      </c>
      <c r="R1419">
        <v>3.1280000000000001</v>
      </c>
      <c r="S1419">
        <f t="shared" si="93"/>
        <v>770.45928631241588</v>
      </c>
      <c r="T1419">
        <f t="shared" si="94"/>
        <v>9245.5114357489911</v>
      </c>
    </row>
    <row r="1420" spans="1:20" x14ac:dyDescent="0.2">
      <c r="A1420">
        <v>2007</v>
      </c>
      <c r="B1420">
        <v>75</v>
      </c>
      <c r="D1420" t="s">
        <v>109</v>
      </c>
      <c r="E1420" s="1">
        <v>0.375</v>
      </c>
      <c r="F1420">
        <v>8</v>
      </c>
      <c r="G1420" t="s">
        <v>125</v>
      </c>
      <c r="H1420" t="s">
        <v>12</v>
      </c>
      <c r="I1420" t="s">
        <v>176</v>
      </c>
      <c r="J1420" t="s">
        <v>13</v>
      </c>
      <c r="K1420" t="s">
        <v>47</v>
      </c>
      <c r="L1420" t="s">
        <v>48</v>
      </c>
      <c r="M1420">
        <v>65</v>
      </c>
      <c r="N1420">
        <v>35</v>
      </c>
      <c r="P1420">
        <f>N1420/1.09917</f>
        <v>31.842208211650611</v>
      </c>
      <c r="Q1420">
        <v>1.7399999999999999E-2</v>
      </c>
      <c r="R1420">
        <v>3.08</v>
      </c>
      <c r="S1420">
        <f>Q1420*(P1420^R1420)</f>
        <v>740.96728909580781</v>
      </c>
      <c r="T1420">
        <f t="shared" si="94"/>
        <v>48162.87379122751</v>
      </c>
    </row>
    <row r="1421" spans="1:20" x14ac:dyDescent="0.2">
      <c r="A1421">
        <v>2007</v>
      </c>
      <c r="B1421">
        <v>75</v>
      </c>
      <c r="D1421" t="s">
        <v>109</v>
      </c>
      <c r="E1421" s="1">
        <v>0.375</v>
      </c>
      <c r="F1421">
        <v>8</v>
      </c>
      <c r="G1421" t="s">
        <v>125</v>
      </c>
      <c r="H1421" t="s">
        <v>12</v>
      </c>
      <c r="I1421" t="s">
        <v>176</v>
      </c>
      <c r="J1421" t="s">
        <v>13</v>
      </c>
      <c r="K1421" t="s">
        <v>47</v>
      </c>
      <c r="L1421" t="s">
        <v>48</v>
      </c>
      <c r="M1421">
        <v>2</v>
      </c>
      <c r="N1421">
        <v>35</v>
      </c>
      <c r="O1421" t="s">
        <v>82</v>
      </c>
      <c r="P1421">
        <f>N1421/1.09917</f>
        <v>31.842208211650611</v>
      </c>
      <c r="Q1421">
        <v>1.7399999999999999E-2</v>
      </c>
      <c r="R1421">
        <v>3.08</v>
      </c>
      <c r="S1421">
        <f>Q1421*(P1421^R1421)</f>
        <v>740.96728909580781</v>
      </c>
      <c r="T1421">
        <f t="shared" si="94"/>
        <v>1481.9345781916156</v>
      </c>
    </row>
    <row r="1422" spans="1:20" x14ac:dyDescent="0.2">
      <c r="A1422">
        <v>2007</v>
      </c>
      <c r="B1422">
        <v>75</v>
      </c>
      <c r="D1422" t="s">
        <v>109</v>
      </c>
      <c r="E1422" s="1">
        <v>0.375</v>
      </c>
      <c r="F1422">
        <v>8</v>
      </c>
      <c r="G1422" t="s">
        <v>125</v>
      </c>
      <c r="H1422" t="s">
        <v>12</v>
      </c>
      <c r="I1422" t="s">
        <v>176</v>
      </c>
      <c r="J1422" t="s">
        <v>23</v>
      </c>
      <c r="K1422" t="s">
        <v>28</v>
      </c>
      <c r="L1422" t="s">
        <v>60</v>
      </c>
      <c r="M1422">
        <v>1</v>
      </c>
      <c r="N1422">
        <v>40</v>
      </c>
      <c r="P1422">
        <f>N1422/1.26087</f>
        <v>31.72412699168035</v>
      </c>
      <c r="Q1422">
        <v>3.1399999999999997E-2</v>
      </c>
      <c r="R1422">
        <v>2.9</v>
      </c>
      <c r="S1422">
        <f>Q1422*(P1422^R1422)</f>
        <v>709.5119576564025</v>
      </c>
      <c r="T1422">
        <f t="shared" si="94"/>
        <v>709.5119576564025</v>
      </c>
    </row>
    <row r="1423" spans="1:20" x14ac:dyDescent="0.2">
      <c r="A1423">
        <v>2007</v>
      </c>
      <c r="B1423">
        <v>75</v>
      </c>
      <c r="D1423" t="s">
        <v>109</v>
      </c>
      <c r="E1423" s="1">
        <v>0.375</v>
      </c>
      <c r="F1423">
        <v>8</v>
      </c>
      <c r="G1423" t="s">
        <v>125</v>
      </c>
      <c r="H1423" t="s">
        <v>12</v>
      </c>
      <c r="I1423" t="s">
        <v>176</v>
      </c>
      <c r="J1423" t="s">
        <v>44</v>
      </c>
      <c r="K1423" t="s">
        <v>21</v>
      </c>
      <c r="L1423" t="s">
        <v>67</v>
      </c>
      <c r="M1423">
        <v>2</v>
      </c>
      <c r="N1423">
        <v>35</v>
      </c>
      <c r="Q1423">
        <v>1.5299999999999999E-2</v>
      </c>
      <c r="R1423">
        <v>3</v>
      </c>
      <c r="S1423">
        <f>Q1423*(N1423^R1423)</f>
        <v>655.98749999999995</v>
      </c>
      <c r="T1423">
        <f t="shared" si="94"/>
        <v>1311.9749999999999</v>
      </c>
    </row>
    <row r="1424" spans="1:20" x14ac:dyDescent="0.2">
      <c r="A1424">
        <v>2007</v>
      </c>
      <c r="B1424">
        <v>75</v>
      </c>
      <c r="D1424" t="s">
        <v>109</v>
      </c>
      <c r="E1424" s="1">
        <v>0.375</v>
      </c>
      <c r="F1424">
        <v>8</v>
      </c>
      <c r="G1424" t="s">
        <v>125</v>
      </c>
      <c r="H1424" t="s">
        <v>12</v>
      </c>
      <c r="I1424" t="s">
        <v>176</v>
      </c>
      <c r="J1424" t="s">
        <v>23</v>
      </c>
      <c r="K1424" t="s">
        <v>70</v>
      </c>
      <c r="L1424" t="s">
        <v>71</v>
      </c>
      <c r="M1424">
        <v>1</v>
      </c>
      <c r="N1424">
        <v>35</v>
      </c>
      <c r="P1424">
        <f>N1424*0.84141</f>
        <v>29.449349999999999</v>
      </c>
      <c r="Q1424">
        <v>1.8800000000000001E-2</v>
      </c>
      <c r="R1424">
        <v>3</v>
      </c>
      <c r="S1424">
        <f>Q1424*(P1424^R1424)</f>
        <v>480.15890754210886</v>
      </c>
      <c r="T1424">
        <f t="shared" si="94"/>
        <v>480.15890754210886</v>
      </c>
    </row>
    <row r="1425" spans="1:20" x14ac:dyDescent="0.2">
      <c r="A1425">
        <v>2007</v>
      </c>
      <c r="B1425">
        <v>75</v>
      </c>
      <c r="D1425" t="s">
        <v>109</v>
      </c>
      <c r="E1425" s="1">
        <v>0.375</v>
      </c>
      <c r="F1425">
        <v>8</v>
      </c>
      <c r="G1425" t="s">
        <v>125</v>
      </c>
      <c r="H1425" t="s">
        <v>12</v>
      </c>
      <c r="I1425" t="s">
        <v>176</v>
      </c>
      <c r="J1425" t="s">
        <v>23</v>
      </c>
      <c r="K1425" t="s">
        <v>31</v>
      </c>
      <c r="L1425" t="s">
        <v>32</v>
      </c>
      <c r="M1425">
        <v>2</v>
      </c>
      <c r="N1425">
        <v>35</v>
      </c>
      <c r="Q1425">
        <v>7.9000000000000008E-3</v>
      </c>
      <c r="R1425">
        <v>3.0760000000000001</v>
      </c>
      <c r="S1425">
        <f>Q1425*(N1425^R1425)</f>
        <v>443.79294680201997</v>
      </c>
      <c r="T1425">
        <f t="shared" si="94"/>
        <v>887.58589360403994</v>
      </c>
    </row>
    <row r="1426" spans="1:20" x14ac:dyDescent="0.2">
      <c r="A1426">
        <v>2007</v>
      </c>
      <c r="B1426">
        <v>75</v>
      </c>
      <c r="D1426" t="s">
        <v>109</v>
      </c>
      <c r="E1426" s="1">
        <v>0.375</v>
      </c>
      <c r="F1426">
        <v>8</v>
      </c>
      <c r="G1426" t="s">
        <v>125</v>
      </c>
      <c r="H1426" t="s">
        <v>12</v>
      </c>
      <c r="I1426" t="s">
        <v>176</v>
      </c>
      <c r="J1426" t="s">
        <v>26</v>
      </c>
      <c r="K1426" t="s">
        <v>31</v>
      </c>
      <c r="L1426" t="s">
        <v>54</v>
      </c>
      <c r="M1426">
        <v>3</v>
      </c>
      <c r="N1426">
        <v>25</v>
      </c>
      <c r="P1426">
        <f>N1426*0.812715</f>
        <v>20.317875000000001</v>
      </c>
      <c r="Q1426">
        <v>0.111</v>
      </c>
      <c r="R1426">
        <v>2.72</v>
      </c>
      <c r="S1426">
        <f>Q1426*(P1426^R1426)</f>
        <v>400.63779005068659</v>
      </c>
      <c r="T1426">
        <f t="shared" si="94"/>
        <v>1201.9133701520598</v>
      </c>
    </row>
    <row r="1427" spans="1:20" x14ac:dyDescent="0.2">
      <c r="A1427">
        <v>2007</v>
      </c>
      <c r="B1427">
        <v>75</v>
      </c>
      <c r="D1427" t="s">
        <v>109</v>
      </c>
      <c r="E1427" s="1">
        <v>0.375</v>
      </c>
      <c r="F1427">
        <v>8</v>
      </c>
      <c r="G1427" t="s">
        <v>125</v>
      </c>
      <c r="H1427" t="s">
        <v>12</v>
      </c>
      <c r="I1427" t="s">
        <v>176</v>
      </c>
      <c r="J1427" t="s">
        <v>23</v>
      </c>
      <c r="K1427" t="s">
        <v>58</v>
      </c>
      <c r="L1427" t="s">
        <v>59</v>
      </c>
      <c r="M1427">
        <v>3</v>
      </c>
      <c r="N1427">
        <v>25</v>
      </c>
      <c r="Q1427">
        <v>2.0400000000000001E-2</v>
      </c>
      <c r="R1427">
        <v>2.9910000000000001</v>
      </c>
      <c r="S1427">
        <f t="shared" ref="S1427:S1436" si="95">Q1427*(N1427^R1427)</f>
        <v>309.64832376527772</v>
      </c>
      <c r="T1427">
        <f t="shared" si="94"/>
        <v>928.94497129583317</v>
      </c>
    </row>
    <row r="1428" spans="1:20" x14ac:dyDescent="0.2">
      <c r="A1428">
        <v>2007</v>
      </c>
      <c r="B1428">
        <v>75</v>
      </c>
      <c r="D1428" t="s">
        <v>109</v>
      </c>
      <c r="E1428" s="1">
        <v>0.375</v>
      </c>
      <c r="F1428">
        <v>8</v>
      </c>
      <c r="G1428" t="s">
        <v>125</v>
      </c>
      <c r="H1428" t="s">
        <v>12</v>
      </c>
      <c r="I1428" t="s">
        <v>176</v>
      </c>
      <c r="J1428" t="s">
        <v>44</v>
      </c>
      <c r="K1428" t="s">
        <v>21</v>
      </c>
      <c r="L1428" t="s">
        <v>22</v>
      </c>
      <c r="M1428">
        <v>8</v>
      </c>
      <c r="N1428">
        <v>25</v>
      </c>
      <c r="Q1428">
        <v>1.14E-2</v>
      </c>
      <c r="R1428">
        <v>3.1280000000000001</v>
      </c>
      <c r="S1428">
        <f t="shared" si="95"/>
        <v>268.94359042953022</v>
      </c>
      <c r="T1428">
        <f t="shared" si="94"/>
        <v>2151.5487234362417</v>
      </c>
    </row>
    <row r="1429" spans="1:20" x14ac:dyDescent="0.2">
      <c r="A1429">
        <v>2007</v>
      </c>
      <c r="B1429">
        <v>75</v>
      </c>
      <c r="D1429" t="s">
        <v>109</v>
      </c>
      <c r="E1429" s="1">
        <v>0.375</v>
      </c>
      <c r="F1429">
        <v>8</v>
      </c>
      <c r="G1429" t="s">
        <v>125</v>
      </c>
      <c r="H1429" t="s">
        <v>12</v>
      </c>
      <c r="I1429" t="s">
        <v>176</v>
      </c>
      <c r="J1429" t="s">
        <v>23</v>
      </c>
      <c r="K1429" t="s">
        <v>38</v>
      </c>
      <c r="L1429" t="s">
        <v>39</v>
      </c>
      <c r="M1429">
        <v>1</v>
      </c>
      <c r="N1429">
        <v>25</v>
      </c>
      <c r="Q1429">
        <v>0.17499999999999999</v>
      </c>
      <c r="R1429">
        <v>2.2629999999999999</v>
      </c>
      <c r="S1429">
        <f t="shared" si="95"/>
        <v>255.02120195358899</v>
      </c>
      <c r="T1429">
        <f t="shared" si="94"/>
        <v>255.02120195358899</v>
      </c>
    </row>
    <row r="1430" spans="1:20" x14ac:dyDescent="0.2">
      <c r="A1430">
        <v>2007</v>
      </c>
      <c r="B1430">
        <v>75</v>
      </c>
      <c r="D1430" t="s">
        <v>109</v>
      </c>
      <c r="E1430" s="1">
        <v>0.375</v>
      </c>
      <c r="F1430">
        <v>8</v>
      </c>
      <c r="G1430" t="s">
        <v>125</v>
      </c>
      <c r="H1430" t="s">
        <v>12</v>
      </c>
      <c r="I1430" t="s">
        <v>176</v>
      </c>
      <c r="J1430" t="s">
        <v>13</v>
      </c>
      <c r="K1430" t="s">
        <v>17</v>
      </c>
      <c r="L1430" t="s">
        <v>127</v>
      </c>
      <c r="M1430">
        <v>2</v>
      </c>
      <c r="N1430">
        <v>15</v>
      </c>
      <c r="Q1430">
        <v>2.3900000000000001E-2</v>
      </c>
      <c r="R1430">
        <v>3.0819999999999999</v>
      </c>
      <c r="S1430">
        <f t="shared" si="95"/>
        <v>100.71894345437795</v>
      </c>
      <c r="T1430">
        <f t="shared" si="94"/>
        <v>201.4378869087559</v>
      </c>
    </row>
    <row r="1431" spans="1:20" x14ac:dyDescent="0.2">
      <c r="A1431">
        <v>2007</v>
      </c>
      <c r="B1431">
        <v>75</v>
      </c>
      <c r="D1431" t="s">
        <v>109</v>
      </c>
      <c r="E1431" s="1">
        <v>0.375</v>
      </c>
      <c r="F1431">
        <v>8</v>
      </c>
      <c r="G1431" t="s">
        <v>125</v>
      </c>
      <c r="H1431" t="s">
        <v>12</v>
      </c>
      <c r="I1431" t="s">
        <v>176</v>
      </c>
      <c r="J1431" t="s">
        <v>23</v>
      </c>
      <c r="K1431" t="s">
        <v>118</v>
      </c>
      <c r="L1431" t="s">
        <v>132</v>
      </c>
      <c r="M1431">
        <v>9</v>
      </c>
      <c r="N1431">
        <v>7.5</v>
      </c>
      <c r="Q1431">
        <v>1.26E-2</v>
      </c>
      <c r="R1431">
        <v>3.0672999999999999</v>
      </c>
      <c r="S1431">
        <f t="shared" si="95"/>
        <v>6.0875978967715536</v>
      </c>
      <c r="T1431">
        <f t="shared" si="94"/>
        <v>54.788381070943984</v>
      </c>
    </row>
    <row r="1432" spans="1:20" x14ac:dyDescent="0.2">
      <c r="A1432">
        <v>2007</v>
      </c>
      <c r="B1432">
        <v>75</v>
      </c>
      <c r="D1432" t="s">
        <v>109</v>
      </c>
      <c r="E1432" s="1">
        <v>0.375</v>
      </c>
      <c r="F1432">
        <v>8</v>
      </c>
      <c r="G1432" t="s">
        <v>125</v>
      </c>
      <c r="H1432" t="s">
        <v>12</v>
      </c>
      <c r="I1432" t="s">
        <v>176</v>
      </c>
      <c r="J1432" t="s">
        <v>23</v>
      </c>
      <c r="K1432" t="s">
        <v>118</v>
      </c>
      <c r="L1432" t="s">
        <v>132</v>
      </c>
      <c r="M1432">
        <v>15</v>
      </c>
      <c r="N1432">
        <v>2.5</v>
      </c>
      <c r="Q1432">
        <v>1.26E-2</v>
      </c>
      <c r="R1432">
        <v>3.0672999999999999</v>
      </c>
      <c r="S1432">
        <f t="shared" si="95"/>
        <v>0.20939771281975608</v>
      </c>
      <c r="T1432">
        <f t="shared" si="94"/>
        <v>3.1409656922963411</v>
      </c>
    </row>
    <row r="1433" spans="1:20" x14ac:dyDescent="0.2">
      <c r="A1433">
        <v>2007</v>
      </c>
      <c r="B1433">
        <v>75</v>
      </c>
      <c r="D1433" t="s">
        <v>109</v>
      </c>
      <c r="E1433" s="1">
        <v>0.375</v>
      </c>
      <c r="F1433">
        <v>8</v>
      </c>
      <c r="G1433" t="s">
        <v>125</v>
      </c>
      <c r="H1433" t="s">
        <v>12</v>
      </c>
      <c r="I1433" t="s">
        <v>176</v>
      </c>
      <c r="J1433" t="s">
        <v>23</v>
      </c>
      <c r="K1433" t="s">
        <v>33</v>
      </c>
      <c r="L1433" t="s">
        <v>34</v>
      </c>
      <c r="M1433">
        <v>8</v>
      </c>
      <c r="N1433">
        <v>2.5</v>
      </c>
      <c r="Q1433">
        <v>8.8999999999999999E-3</v>
      </c>
      <c r="R1433">
        <v>3</v>
      </c>
      <c r="S1433">
        <f t="shared" si="95"/>
        <v>0.13906250000000001</v>
      </c>
      <c r="T1433">
        <f t="shared" si="94"/>
        <v>1.1125</v>
      </c>
    </row>
    <row r="1434" spans="1:20" x14ac:dyDescent="0.2">
      <c r="A1434">
        <v>2007</v>
      </c>
      <c r="B1434">
        <v>76</v>
      </c>
      <c r="D1434" t="s">
        <v>109</v>
      </c>
      <c r="E1434" s="1">
        <v>0.375</v>
      </c>
      <c r="F1434">
        <v>8</v>
      </c>
      <c r="G1434" t="s">
        <v>125</v>
      </c>
      <c r="H1434" t="s">
        <v>12</v>
      </c>
      <c r="I1434" t="s">
        <v>176</v>
      </c>
      <c r="J1434" t="s">
        <v>23</v>
      </c>
      <c r="K1434" t="s">
        <v>28</v>
      </c>
      <c r="L1434" t="s">
        <v>56</v>
      </c>
      <c r="M1434">
        <v>1</v>
      </c>
      <c r="N1434">
        <v>40</v>
      </c>
      <c r="Q1434">
        <v>2.1700000000000001E-2</v>
      </c>
      <c r="R1434">
        <v>3</v>
      </c>
      <c r="S1434">
        <f t="shared" si="95"/>
        <v>1388.8</v>
      </c>
      <c r="T1434">
        <f t="shared" si="94"/>
        <v>1388.8</v>
      </c>
    </row>
    <row r="1435" spans="1:20" x14ac:dyDescent="0.2">
      <c r="A1435">
        <v>2007</v>
      </c>
      <c r="B1435">
        <v>76</v>
      </c>
      <c r="D1435" t="s">
        <v>109</v>
      </c>
      <c r="E1435" s="1">
        <v>0.375</v>
      </c>
      <c r="F1435">
        <v>8</v>
      </c>
      <c r="G1435" t="s">
        <v>125</v>
      </c>
      <c r="H1435" t="s">
        <v>12</v>
      </c>
      <c r="I1435" t="s">
        <v>176</v>
      </c>
      <c r="J1435" t="s">
        <v>23</v>
      </c>
      <c r="K1435" t="s">
        <v>28</v>
      </c>
      <c r="L1435" t="s">
        <v>56</v>
      </c>
      <c r="M1435">
        <v>1</v>
      </c>
      <c r="N1435">
        <v>35</v>
      </c>
      <c r="Q1435">
        <v>2.1700000000000001E-2</v>
      </c>
      <c r="R1435">
        <v>3</v>
      </c>
      <c r="S1435">
        <f t="shared" si="95"/>
        <v>930.38750000000005</v>
      </c>
      <c r="T1435">
        <f t="shared" si="94"/>
        <v>930.38750000000005</v>
      </c>
    </row>
    <row r="1436" spans="1:20" x14ac:dyDescent="0.2">
      <c r="A1436">
        <v>2007</v>
      </c>
      <c r="B1436">
        <v>76</v>
      </c>
      <c r="D1436" t="s">
        <v>109</v>
      </c>
      <c r="E1436" s="1">
        <v>0.375</v>
      </c>
      <c r="F1436">
        <v>8</v>
      </c>
      <c r="G1436" t="s">
        <v>125</v>
      </c>
      <c r="H1436" t="s">
        <v>12</v>
      </c>
      <c r="I1436" t="s">
        <v>176</v>
      </c>
      <c r="J1436" t="s">
        <v>44</v>
      </c>
      <c r="K1436" t="s">
        <v>21</v>
      </c>
      <c r="L1436" t="s">
        <v>22</v>
      </c>
      <c r="M1436">
        <v>2</v>
      </c>
      <c r="N1436">
        <v>35</v>
      </c>
      <c r="Q1436">
        <v>1.14E-2</v>
      </c>
      <c r="R1436">
        <v>3.1280000000000001</v>
      </c>
      <c r="S1436">
        <f t="shared" si="95"/>
        <v>770.45928631241588</v>
      </c>
      <c r="T1436">
        <f t="shared" si="94"/>
        <v>1540.9185726248318</v>
      </c>
    </row>
    <row r="1437" spans="1:20" x14ac:dyDescent="0.2">
      <c r="A1437">
        <v>2007</v>
      </c>
      <c r="B1437">
        <v>76</v>
      </c>
      <c r="D1437" t="s">
        <v>109</v>
      </c>
      <c r="E1437" s="1">
        <v>0.375</v>
      </c>
      <c r="F1437">
        <v>8</v>
      </c>
      <c r="G1437" t="s">
        <v>125</v>
      </c>
      <c r="H1437" t="s">
        <v>12</v>
      </c>
      <c r="I1437" t="s">
        <v>176</v>
      </c>
      <c r="J1437" t="s">
        <v>13</v>
      </c>
      <c r="K1437" t="s">
        <v>47</v>
      </c>
      <c r="L1437" t="s">
        <v>48</v>
      </c>
      <c r="M1437">
        <v>38</v>
      </c>
      <c r="N1437">
        <v>35</v>
      </c>
      <c r="P1437">
        <f>N1437/1.09917</f>
        <v>31.842208211650611</v>
      </c>
      <c r="Q1437">
        <v>1.7399999999999999E-2</v>
      </c>
      <c r="R1437">
        <v>3.08</v>
      </c>
      <c r="S1437">
        <f>Q1437*(P1437^R1437)</f>
        <v>740.96728909580781</v>
      </c>
      <c r="T1437">
        <f t="shared" si="94"/>
        <v>28156.756985640695</v>
      </c>
    </row>
    <row r="1438" spans="1:20" x14ac:dyDescent="0.2">
      <c r="A1438">
        <v>2007</v>
      </c>
      <c r="B1438">
        <v>76</v>
      </c>
      <c r="D1438" t="s">
        <v>109</v>
      </c>
      <c r="E1438" s="1">
        <v>0.375</v>
      </c>
      <c r="F1438">
        <v>8</v>
      </c>
      <c r="G1438" t="s">
        <v>125</v>
      </c>
      <c r="H1438" t="s">
        <v>12</v>
      </c>
      <c r="I1438" t="s">
        <v>176</v>
      </c>
      <c r="J1438" t="s">
        <v>23</v>
      </c>
      <c r="K1438" t="s">
        <v>118</v>
      </c>
      <c r="L1438" t="s">
        <v>37</v>
      </c>
      <c r="M1438">
        <v>1</v>
      </c>
      <c r="N1438">
        <v>35</v>
      </c>
      <c r="Q1438">
        <v>1.26E-2</v>
      </c>
      <c r="R1438">
        <v>3.0672999999999999</v>
      </c>
      <c r="S1438">
        <f>Q1438*(N1438^R1438)</f>
        <v>686.26279947656167</v>
      </c>
      <c r="T1438">
        <f t="shared" si="94"/>
        <v>686.26279947656167</v>
      </c>
    </row>
    <row r="1439" spans="1:20" x14ac:dyDescent="0.2">
      <c r="A1439">
        <v>2007</v>
      </c>
      <c r="B1439">
        <v>76</v>
      </c>
      <c r="D1439" t="s">
        <v>109</v>
      </c>
      <c r="E1439" s="1">
        <v>0.375</v>
      </c>
      <c r="F1439">
        <v>8</v>
      </c>
      <c r="G1439" t="s">
        <v>125</v>
      </c>
      <c r="H1439" t="s">
        <v>12</v>
      </c>
      <c r="I1439" t="s">
        <v>176</v>
      </c>
      <c r="J1439" t="s">
        <v>23</v>
      </c>
      <c r="K1439" t="s">
        <v>24</v>
      </c>
      <c r="L1439" t="s">
        <v>25</v>
      </c>
      <c r="M1439">
        <v>1</v>
      </c>
      <c r="N1439">
        <v>25</v>
      </c>
      <c r="Q1439">
        <v>4.2799999999999998E-2</v>
      </c>
      <c r="R1439">
        <v>2.8580000000000001</v>
      </c>
      <c r="S1439">
        <f>Q1439*(N1439^R1439)</f>
        <v>423.40532317837847</v>
      </c>
      <c r="T1439">
        <f t="shared" si="94"/>
        <v>423.40532317837847</v>
      </c>
    </row>
    <row r="1440" spans="1:20" x14ac:dyDescent="0.2">
      <c r="A1440">
        <v>2007</v>
      </c>
      <c r="B1440">
        <v>76</v>
      </c>
      <c r="D1440" t="s">
        <v>109</v>
      </c>
      <c r="E1440" s="1">
        <v>0.375</v>
      </c>
      <c r="F1440">
        <v>8</v>
      </c>
      <c r="G1440" t="s">
        <v>125</v>
      </c>
      <c r="H1440" t="s">
        <v>12</v>
      </c>
      <c r="I1440" t="s">
        <v>176</v>
      </c>
      <c r="J1440" t="s">
        <v>26</v>
      </c>
      <c r="K1440" t="s">
        <v>31</v>
      </c>
      <c r="L1440" t="s">
        <v>54</v>
      </c>
      <c r="M1440">
        <v>1</v>
      </c>
      <c r="N1440">
        <v>25</v>
      </c>
      <c r="P1440">
        <f>N1440*0.812715</f>
        <v>20.317875000000001</v>
      </c>
      <c r="Q1440">
        <v>0.111</v>
      </c>
      <c r="R1440">
        <v>2.72</v>
      </c>
      <c r="S1440">
        <f>Q1440*(P1440^R1440)</f>
        <v>400.63779005068659</v>
      </c>
      <c r="T1440">
        <f t="shared" si="94"/>
        <v>400.63779005068659</v>
      </c>
    </row>
    <row r="1441" spans="1:20" x14ac:dyDescent="0.2">
      <c r="A1441">
        <v>2007</v>
      </c>
      <c r="B1441">
        <v>76</v>
      </c>
      <c r="D1441" t="s">
        <v>109</v>
      </c>
      <c r="E1441" s="1">
        <v>0.375</v>
      </c>
      <c r="F1441">
        <v>8</v>
      </c>
      <c r="G1441" t="s">
        <v>125</v>
      </c>
      <c r="H1441" t="s">
        <v>12</v>
      </c>
      <c r="I1441" t="s">
        <v>176</v>
      </c>
      <c r="J1441" t="s">
        <v>13</v>
      </c>
      <c r="K1441" t="s">
        <v>14</v>
      </c>
      <c r="L1441" t="s">
        <v>15</v>
      </c>
      <c r="M1441">
        <v>2</v>
      </c>
      <c r="N1441">
        <v>25</v>
      </c>
      <c r="Q1441">
        <v>2.3599999999999999E-2</v>
      </c>
      <c r="R1441">
        <v>2.9750000000000001</v>
      </c>
      <c r="S1441">
        <f>Q1441*(N1441^R1441)</f>
        <v>340.23855775527943</v>
      </c>
      <c r="T1441">
        <f t="shared" si="94"/>
        <v>680.47711551055886</v>
      </c>
    </row>
    <row r="1442" spans="1:20" x14ac:dyDescent="0.2">
      <c r="A1442">
        <v>2007</v>
      </c>
      <c r="B1442">
        <v>76</v>
      </c>
      <c r="D1442" t="s">
        <v>109</v>
      </c>
      <c r="E1442" s="1">
        <v>0.375</v>
      </c>
      <c r="F1442">
        <v>8</v>
      </c>
      <c r="G1442" t="s">
        <v>125</v>
      </c>
      <c r="H1442" t="s">
        <v>12</v>
      </c>
      <c r="I1442" t="s">
        <v>176</v>
      </c>
      <c r="J1442" t="s">
        <v>16</v>
      </c>
      <c r="K1442" t="s">
        <v>28</v>
      </c>
      <c r="L1442" t="s">
        <v>29</v>
      </c>
      <c r="M1442">
        <v>32</v>
      </c>
      <c r="N1442">
        <v>25</v>
      </c>
      <c r="P1442">
        <f>N1442/1.14172</f>
        <v>21.89678730336685</v>
      </c>
      <c r="Q1442">
        <v>5.7999999999999996E-3</v>
      </c>
      <c r="R1442">
        <v>3.5539999999999998</v>
      </c>
      <c r="S1442">
        <f>Q1442*(P1442^R1442)</f>
        <v>336.62001464584171</v>
      </c>
      <c r="T1442">
        <f t="shared" si="94"/>
        <v>10771.840468666935</v>
      </c>
    </row>
    <row r="1443" spans="1:20" x14ac:dyDescent="0.2">
      <c r="A1443">
        <v>2007</v>
      </c>
      <c r="B1443">
        <v>76</v>
      </c>
      <c r="D1443" t="s">
        <v>109</v>
      </c>
      <c r="E1443" s="1">
        <v>0.375</v>
      </c>
      <c r="F1443">
        <v>8</v>
      </c>
      <c r="G1443" t="s">
        <v>125</v>
      </c>
      <c r="H1443" t="s">
        <v>12</v>
      </c>
      <c r="I1443" t="s">
        <v>176</v>
      </c>
      <c r="J1443" t="s">
        <v>44</v>
      </c>
      <c r="K1443" t="s">
        <v>21</v>
      </c>
      <c r="L1443" t="s">
        <v>22</v>
      </c>
      <c r="M1443">
        <v>2</v>
      </c>
      <c r="N1443">
        <v>25</v>
      </c>
      <c r="Q1443">
        <v>1.14E-2</v>
      </c>
      <c r="R1443">
        <v>3.1280000000000001</v>
      </c>
      <c r="S1443">
        <f t="shared" ref="S1443:S1454" si="96">Q1443*(N1443^R1443)</f>
        <v>268.94359042953022</v>
      </c>
      <c r="T1443">
        <f t="shared" si="94"/>
        <v>537.88718085906044</v>
      </c>
    </row>
    <row r="1444" spans="1:20" x14ac:dyDescent="0.2">
      <c r="A1444">
        <v>2007</v>
      </c>
      <c r="B1444">
        <v>76</v>
      </c>
      <c r="D1444" t="s">
        <v>109</v>
      </c>
      <c r="E1444" s="1">
        <v>0.375</v>
      </c>
      <c r="F1444">
        <v>8</v>
      </c>
      <c r="G1444" t="s">
        <v>125</v>
      </c>
      <c r="H1444" t="s">
        <v>12</v>
      </c>
      <c r="I1444" t="s">
        <v>176</v>
      </c>
      <c r="J1444" t="s">
        <v>13</v>
      </c>
      <c r="K1444" t="s">
        <v>17</v>
      </c>
      <c r="L1444" t="s">
        <v>127</v>
      </c>
      <c r="M1444">
        <v>1</v>
      </c>
      <c r="N1444">
        <v>15</v>
      </c>
      <c r="Q1444">
        <v>2.3900000000000001E-2</v>
      </c>
      <c r="R1444">
        <v>3.0819999999999999</v>
      </c>
      <c r="S1444">
        <f t="shared" si="96"/>
        <v>100.71894345437795</v>
      </c>
      <c r="T1444">
        <f t="shared" si="94"/>
        <v>100.71894345437795</v>
      </c>
    </row>
    <row r="1445" spans="1:20" x14ac:dyDescent="0.2">
      <c r="A1445">
        <v>2007</v>
      </c>
      <c r="B1445">
        <v>76</v>
      </c>
      <c r="D1445" t="s">
        <v>109</v>
      </c>
      <c r="E1445" s="1">
        <v>0.375</v>
      </c>
      <c r="F1445">
        <v>8</v>
      </c>
      <c r="G1445" t="s">
        <v>125</v>
      </c>
      <c r="H1445" t="s">
        <v>12</v>
      </c>
      <c r="I1445" t="s">
        <v>176</v>
      </c>
      <c r="J1445" t="s">
        <v>26</v>
      </c>
      <c r="K1445" t="s">
        <v>17</v>
      </c>
      <c r="L1445" t="s">
        <v>121</v>
      </c>
      <c r="M1445">
        <v>7</v>
      </c>
      <c r="N1445">
        <v>7.5</v>
      </c>
      <c r="Q1445">
        <v>2.0199999999999999E-2</v>
      </c>
      <c r="R1445">
        <v>2.9594999999999998</v>
      </c>
      <c r="S1445">
        <f t="shared" si="96"/>
        <v>7.8540774295436098</v>
      </c>
      <c r="T1445">
        <f t="shared" si="94"/>
        <v>54.97854200680527</v>
      </c>
    </row>
    <row r="1446" spans="1:20" x14ac:dyDescent="0.2">
      <c r="A1446">
        <v>2007</v>
      </c>
      <c r="B1446">
        <v>76</v>
      </c>
      <c r="D1446" t="s">
        <v>109</v>
      </c>
      <c r="E1446" s="1">
        <v>0.375</v>
      </c>
      <c r="F1446">
        <v>8</v>
      </c>
      <c r="G1446" t="s">
        <v>125</v>
      </c>
      <c r="H1446" t="s">
        <v>12</v>
      </c>
      <c r="I1446" t="s">
        <v>176</v>
      </c>
      <c r="J1446" t="s">
        <v>16</v>
      </c>
      <c r="K1446" t="s">
        <v>17</v>
      </c>
      <c r="L1446" t="s">
        <v>18</v>
      </c>
      <c r="M1446">
        <v>2</v>
      </c>
      <c r="N1446">
        <v>7.5</v>
      </c>
      <c r="Q1446">
        <v>2.46E-2</v>
      </c>
      <c r="R1446">
        <v>2.85</v>
      </c>
      <c r="S1446">
        <f t="shared" si="96"/>
        <v>7.671136449313793</v>
      </c>
      <c r="T1446">
        <f t="shared" si="94"/>
        <v>15.342272898627586</v>
      </c>
    </row>
    <row r="1447" spans="1:20" x14ac:dyDescent="0.2">
      <c r="A1447">
        <v>2007</v>
      </c>
      <c r="B1447">
        <v>76</v>
      </c>
      <c r="D1447" t="s">
        <v>109</v>
      </c>
      <c r="E1447" s="1">
        <v>0.375</v>
      </c>
      <c r="F1447">
        <v>8</v>
      </c>
      <c r="G1447" t="s">
        <v>125</v>
      </c>
      <c r="H1447" t="s">
        <v>12</v>
      </c>
      <c r="I1447" t="s">
        <v>176</v>
      </c>
      <c r="J1447" t="s">
        <v>23</v>
      </c>
      <c r="K1447" t="s">
        <v>118</v>
      </c>
      <c r="L1447" t="s">
        <v>132</v>
      </c>
      <c r="M1447">
        <v>6</v>
      </c>
      <c r="N1447">
        <v>7.5</v>
      </c>
      <c r="Q1447">
        <v>1.26E-2</v>
      </c>
      <c r="R1447">
        <v>3.0672999999999999</v>
      </c>
      <c r="S1447">
        <f t="shared" si="96"/>
        <v>6.0875978967715536</v>
      </c>
      <c r="T1447">
        <f t="shared" si="94"/>
        <v>36.525587380629318</v>
      </c>
    </row>
    <row r="1448" spans="1:20" x14ac:dyDescent="0.2">
      <c r="A1448">
        <v>2007</v>
      </c>
      <c r="B1448">
        <v>76</v>
      </c>
      <c r="D1448" t="s">
        <v>109</v>
      </c>
      <c r="E1448" s="1">
        <v>0.375</v>
      </c>
      <c r="F1448">
        <v>8</v>
      </c>
      <c r="G1448" t="s">
        <v>125</v>
      </c>
      <c r="H1448" t="s">
        <v>12</v>
      </c>
      <c r="I1448" t="s">
        <v>176</v>
      </c>
      <c r="J1448" t="s">
        <v>23</v>
      </c>
      <c r="K1448" t="s">
        <v>118</v>
      </c>
      <c r="L1448" t="s">
        <v>30</v>
      </c>
      <c r="M1448">
        <v>2</v>
      </c>
      <c r="N1448">
        <v>7.5</v>
      </c>
      <c r="Q1448">
        <v>9.2800000000000001E-3</v>
      </c>
      <c r="R1448">
        <v>3.07</v>
      </c>
      <c r="S1448">
        <f t="shared" si="96"/>
        <v>4.5080222907771104</v>
      </c>
      <c r="T1448">
        <f t="shared" si="94"/>
        <v>9.0160445815542207</v>
      </c>
    </row>
    <row r="1449" spans="1:20" x14ac:dyDescent="0.2">
      <c r="A1449">
        <v>2007</v>
      </c>
      <c r="B1449">
        <v>76</v>
      </c>
      <c r="D1449" t="s">
        <v>109</v>
      </c>
      <c r="E1449" s="1">
        <v>0.375</v>
      </c>
      <c r="F1449">
        <v>8</v>
      </c>
      <c r="G1449" t="s">
        <v>125</v>
      </c>
      <c r="H1449" t="s">
        <v>12</v>
      </c>
      <c r="I1449" t="s">
        <v>176</v>
      </c>
      <c r="J1449" t="s">
        <v>26</v>
      </c>
      <c r="K1449" t="s">
        <v>118</v>
      </c>
      <c r="L1449" t="s">
        <v>27</v>
      </c>
      <c r="M1449">
        <v>27</v>
      </c>
      <c r="N1449">
        <v>2.5</v>
      </c>
      <c r="Q1449">
        <v>1.5900000000000001E-2</v>
      </c>
      <c r="R1449">
        <v>2.9718</v>
      </c>
      <c r="S1449">
        <f t="shared" si="96"/>
        <v>0.24210025233267859</v>
      </c>
      <c r="T1449">
        <f t="shared" si="94"/>
        <v>6.536706812982322</v>
      </c>
    </row>
    <row r="1450" spans="1:20" x14ac:dyDescent="0.2">
      <c r="A1450">
        <v>2007</v>
      </c>
      <c r="B1450">
        <v>76</v>
      </c>
      <c r="D1450" t="s">
        <v>109</v>
      </c>
      <c r="E1450" s="1">
        <v>0.375</v>
      </c>
      <c r="F1450">
        <v>8</v>
      </c>
      <c r="G1450" t="s">
        <v>125</v>
      </c>
      <c r="H1450" t="s">
        <v>12</v>
      </c>
      <c r="I1450" t="s">
        <v>176</v>
      </c>
      <c r="J1450" t="s">
        <v>23</v>
      </c>
      <c r="K1450" t="s">
        <v>118</v>
      </c>
      <c r="L1450" t="s">
        <v>132</v>
      </c>
      <c r="M1450">
        <v>12</v>
      </c>
      <c r="N1450">
        <v>2.5</v>
      </c>
      <c r="Q1450">
        <v>1.26E-2</v>
      </c>
      <c r="R1450">
        <v>3.0672999999999999</v>
      </c>
      <c r="S1450">
        <f t="shared" si="96"/>
        <v>0.20939771281975608</v>
      </c>
      <c r="T1450">
        <f t="shared" si="94"/>
        <v>2.5127725538370731</v>
      </c>
    </row>
    <row r="1451" spans="1:20" x14ac:dyDescent="0.2">
      <c r="A1451">
        <v>2007</v>
      </c>
      <c r="B1451">
        <v>76</v>
      </c>
      <c r="D1451" t="s">
        <v>109</v>
      </c>
      <c r="E1451" s="1">
        <v>0.375</v>
      </c>
      <c r="F1451">
        <v>8</v>
      </c>
      <c r="G1451" t="s">
        <v>125</v>
      </c>
      <c r="H1451" t="s">
        <v>12</v>
      </c>
      <c r="I1451" t="s">
        <v>176</v>
      </c>
      <c r="J1451" t="s">
        <v>23</v>
      </c>
      <c r="K1451" t="s">
        <v>33</v>
      </c>
      <c r="L1451" t="s">
        <v>34</v>
      </c>
      <c r="M1451">
        <v>2</v>
      </c>
      <c r="N1451">
        <v>2.5</v>
      </c>
      <c r="Q1451">
        <v>8.8999999999999999E-3</v>
      </c>
      <c r="R1451">
        <v>3</v>
      </c>
      <c r="S1451">
        <f t="shared" si="96"/>
        <v>0.13906250000000001</v>
      </c>
      <c r="T1451">
        <f t="shared" si="94"/>
        <v>0.27812500000000001</v>
      </c>
    </row>
    <row r="1452" spans="1:20" x14ac:dyDescent="0.2">
      <c r="A1452">
        <v>2007</v>
      </c>
      <c r="B1452">
        <v>77</v>
      </c>
      <c r="D1452" t="s">
        <v>109</v>
      </c>
      <c r="E1452" s="1">
        <v>0.375</v>
      </c>
      <c r="F1452">
        <v>10</v>
      </c>
      <c r="G1452" t="s">
        <v>125</v>
      </c>
      <c r="H1452" t="s">
        <v>36</v>
      </c>
      <c r="I1452" t="s">
        <v>176</v>
      </c>
      <c r="J1452" t="s">
        <v>44</v>
      </c>
      <c r="K1452" t="s">
        <v>21</v>
      </c>
      <c r="L1452" t="s">
        <v>67</v>
      </c>
      <c r="M1452">
        <v>1</v>
      </c>
      <c r="N1452">
        <v>50</v>
      </c>
      <c r="Q1452">
        <v>1.5299999999999999E-2</v>
      </c>
      <c r="R1452">
        <v>3</v>
      </c>
      <c r="S1452">
        <f t="shared" si="96"/>
        <v>1912.5</v>
      </c>
      <c r="T1452">
        <f t="shared" si="94"/>
        <v>1912.5</v>
      </c>
    </row>
    <row r="1453" spans="1:20" x14ac:dyDescent="0.2">
      <c r="A1453">
        <v>2007</v>
      </c>
      <c r="B1453">
        <v>77</v>
      </c>
      <c r="D1453" t="s">
        <v>109</v>
      </c>
      <c r="E1453" s="1">
        <v>0.375</v>
      </c>
      <c r="F1453">
        <v>10</v>
      </c>
      <c r="G1453" t="s">
        <v>125</v>
      </c>
      <c r="H1453" t="s">
        <v>36</v>
      </c>
      <c r="I1453" t="s">
        <v>176</v>
      </c>
      <c r="J1453" t="s">
        <v>23</v>
      </c>
      <c r="K1453" t="s">
        <v>88</v>
      </c>
      <c r="L1453" t="s">
        <v>89</v>
      </c>
      <c r="M1453">
        <v>1</v>
      </c>
      <c r="N1453">
        <v>40</v>
      </c>
      <c r="Q1453">
        <v>5.8999999999999999E-3</v>
      </c>
      <c r="R1453">
        <v>3.3919999999999999</v>
      </c>
      <c r="S1453">
        <f t="shared" si="96"/>
        <v>1603.3912240949619</v>
      </c>
      <c r="T1453">
        <f t="shared" si="94"/>
        <v>1603.3912240949619</v>
      </c>
    </row>
    <row r="1454" spans="1:20" x14ac:dyDescent="0.2">
      <c r="A1454">
        <v>2007</v>
      </c>
      <c r="B1454">
        <v>77</v>
      </c>
      <c r="D1454" t="s">
        <v>109</v>
      </c>
      <c r="E1454" s="1">
        <v>0.375</v>
      </c>
      <c r="F1454">
        <v>10</v>
      </c>
      <c r="G1454" t="s">
        <v>125</v>
      </c>
      <c r="H1454" t="s">
        <v>36</v>
      </c>
      <c r="I1454" t="s">
        <v>176</v>
      </c>
      <c r="J1454" t="s">
        <v>44</v>
      </c>
      <c r="K1454" t="s">
        <v>21</v>
      </c>
      <c r="L1454" t="s">
        <v>22</v>
      </c>
      <c r="M1454">
        <v>4</v>
      </c>
      <c r="N1454">
        <v>35</v>
      </c>
      <c r="Q1454">
        <v>1.14E-2</v>
      </c>
      <c r="R1454">
        <v>3.1280000000000001</v>
      </c>
      <c r="S1454">
        <f t="shared" si="96"/>
        <v>770.45928631241588</v>
      </c>
      <c r="T1454">
        <f t="shared" si="94"/>
        <v>3081.8371452496635</v>
      </c>
    </row>
    <row r="1455" spans="1:20" x14ac:dyDescent="0.2">
      <c r="A1455">
        <v>2007</v>
      </c>
      <c r="B1455">
        <v>77</v>
      </c>
      <c r="D1455" t="s">
        <v>109</v>
      </c>
      <c r="E1455" s="1">
        <v>0.375</v>
      </c>
      <c r="F1455">
        <v>10</v>
      </c>
      <c r="G1455" t="s">
        <v>125</v>
      </c>
      <c r="H1455" t="s">
        <v>36</v>
      </c>
      <c r="I1455" t="s">
        <v>176</v>
      </c>
      <c r="J1455" t="s">
        <v>13</v>
      </c>
      <c r="K1455" t="s">
        <v>47</v>
      </c>
      <c r="L1455" t="s">
        <v>48</v>
      </c>
      <c r="M1455">
        <v>53</v>
      </c>
      <c r="N1455">
        <v>35</v>
      </c>
      <c r="P1455">
        <f>N1455/1.09917</f>
        <v>31.842208211650611</v>
      </c>
      <c r="Q1455">
        <v>1.7399999999999999E-2</v>
      </c>
      <c r="R1455">
        <v>3.08</v>
      </c>
      <c r="S1455">
        <f>Q1455*(P1455^R1455)</f>
        <v>740.96728909580781</v>
      </c>
      <c r="T1455">
        <f t="shared" si="94"/>
        <v>39271.266322077812</v>
      </c>
    </row>
    <row r="1456" spans="1:20" x14ac:dyDescent="0.2">
      <c r="A1456">
        <v>2007</v>
      </c>
      <c r="B1456">
        <v>77</v>
      </c>
      <c r="D1456" t="s">
        <v>109</v>
      </c>
      <c r="E1456" s="1">
        <v>0.375</v>
      </c>
      <c r="F1456">
        <v>10</v>
      </c>
      <c r="G1456" t="s">
        <v>125</v>
      </c>
      <c r="H1456" t="s">
        <v>36</v>
      </c>
      <c r="I1456" t="s">
        <v>176</v>
      </c>
      <c r="J1456" t="s">
        <v>13</v>
      </c>
      <c r="K1456" t="s">
        <v>47</v>
      </c>
      <c r="L1456" t="s">
        <v>48</v>
      </c>
      <c r="M1456">
        <v>1</v>
      </c>
      <c r="N1456">
        <v>35</v>
      </c>
      <c r="O1456" t="s">
        <v>82</v>
      </c>
      <c r="P1456">
        <f>N1456/1.09917</f>
        <v>31.842208211650611</v>
      </c>
      <c r="Q1456">
        <v>1.7399999999999999E-2</v>
      </c>
      <c r="R1456">
        <v>3.08</v>
      </c>
      <c r="S1456">
        <f>Q1456*(P1456^R1456)</f>
        <v>740.96728909580781</v>
      </c>
      <c r="T1456">
        <f t="shared" si="94"/>
        <v>740.96728909580781</v>
      </c>
    </row>
    <row r="1457" spans="1:20" x14ac:dyDescent="0.2">
      <c r="A1457">
        <v>2007</v>
      </c>
      <c r="B1457">
        <v>77</v>
      </c>
      <c r="D1457" t="s">
        <v>109</v>
      </c>
      <c r="E1457" s="1">
        <v>0.375</v>
      </c>
      <c r="F1457">
        <v>10</v>
      </c>
      <c r="G1457" t="s">
        <v>125</v>
      </c>
      <c r="H1457" t="s">
        <v>36</v>
      </c>
      <c r="I1457" t="s">
        <v>176</v>
      </c>
      <c r="J1457" t="s">
        <v>23</v>
      </c>
      <c r="K1457" t="s">
        <v>31</v>
      </c>
      <c r="L1457" t="s">
        <v>32</v>
      </c>
      <c r="M1457">
        <v>6</v>
      </c>
      <c r="N1457">
        <v>35</v>
      </c>
      <c r="Q1457">
        <v>7.9000000000000008E-3</v>
      </c>
      <c r="R1457">
        <v>3.0760000000000001</v>
      </c>
      <c r="S1457">
        <f>Q1457*(N1457^R1457)</f>
        <v>443.79294680201997</v>
      </c>
      <c r="T1457">
        <f t="shared" si="94"/>
        <v>2662.7576808121198</v>
      </c>
    </row>
    <row r="1458" spans="1:20" x14ac:dyDescent="0.2">
      <c r="A1458">
        <v>2007</v>
      </c>
      <c r="B1458">
        <v>77</v>
      </c>
      <c r="D1458" t="s">
        <v>109</v>
      </c>
      <c r="E1458" s="1">
        <v>0.375</v>
      </c>
      <c r="F1458">
        <v>10</v>
      </c>
      <c r="G1458" t="s">
        <v>125</v>
      </c>
      <c r="H1458" t="s">
        <v>36</v>
      </c>
      <c r="I1458" t="s">
        <v>176</v>
      </c>
      <c r="J1458" t="s">
        <v>26</v>
      </c>
      <c r="K1458" t="s">
        <v>31</v>
      </c>
      <c r="L1458" t="s">
        <v>54</v>
      </c>
      <c r="M1458">
        <v>5</v>
      </c>
      <c r="N1458">
        <v>25</v>
      </c>
      <c r="P1458">
        <f>N1458*0.812715</f>
        <v>20.317875000000001</v>
      </c>
      <c r="Q1458">
        <v>0.111</v>
      </c>
      <c r="R1458">
        <v>2.72</v>
      </c>
      <c r="S1458">
        <f>Q1458*(P1458^R1458)</f>
        <v>400.63779005068659</v>
      </c>
      <c r="T1458">
        <f t="shared" si="94"/>
        <v>2003.1889502534329</v>
      </c>
    </row>
    <row r="1459" spans="1:20" x14ac:dyDescent="0.2">
      <c r="A1459">
        <v>2007</v>
      </c>
      <c r="B1459">
        <v>77</v>
      </c>
      <c r="D1459" t="s">
        <v>109</v>
      </c>
      <c r="E1459" s="1">
        <v>0.375</v>
      </c>
      <c r="F1459">
        <v>10</v>
      </c>
      <c r="G1459" t="s">
        <v>125</v>
      </c>
      <c r="H1459" t="s">
        <v>36</v>
      </c>
      <c r="I1459" t="s">
        <v>176</v>
      </c>
      <c r="J1459" t="s">
        <v>23</v>
      </c>
      <c r="K1459" t="s">
        <v>31</v>
      </c>
      <c r="L1459" t="s">
        <v>108</v>
      </c>
      <c r="M1459">
        <v>1</v>
      </c>
      <c r="N1459">
        <v>25</v>
      </c>
      <c r="Q1459" s="2">
        <v>2.1899999999999999E-2</v>
      </c>
      <c r="R1459" s="2">
        <v>3.0470000000000002</v>
      </c>
      <c r="S1459">
        <f>Q1459*(N1459^R1459)</f>
        <v>398.07721587920457</v>
      </c>
      <c r="T1459">
        <f t="shared" si="94"/>
        <v>398.07721587920457</v>
      </c>
    </row>
    <row r="1460" spans="1:20" x14ac:dyDescent="0.2">
      <c r="A1460">
        <v>2007</v>
      </c>
      <c r="B1460">
        <v>77</v>
      </c>
      <c r="D1460" t="s">
        <v>109</v>
      </c>
      <c r="E1460" s="1">
        <v>0.375</v>
      </c>
      <c r="F1460">
        <v>10</v>
      </c>
      <c r="G1460" t="s">
        <v>125</v>
      </c>
      <c r="H1460" t="s">
        <v>36</v>
      </c>
      <c r="I1460" t="s">
        <v>176</v>
      </c>
      <c r="J1460" t="s">
        <v>13</v>
      </c>
      <c r="K1460" t="s">
        <v>14</v>
      </c>
      <c r="L1460" t="s">
        <v>15</v>
      </c>
      <c r="M1460">
        <v>1</v>
      </c>
      <c r="N1460">
        <v>25</v>
      </c>
      <c r="Q1460">
        <v>2.3599999999999999E-2</v>
      </c>
      <c r="R1460">
        <v>2.9750000000000001</v>
      </c>
      <c r="S1460">
        <f>Q1460*(N1460^R1460)</f>
        <v>340.23855775527943</v>
      </c>
      <c r="T1460">
        <f t="shared" si="94"/>
        <v>340.23855775527943</v>
      </c>
    </row>
    <row r="1461" spans="1:20" x14ac:dyDescent="0.2">
      <c r="A1461">
        <v>2007</v>
      </c>
      <c r="B1461">
        <v>77</v>
      </c>
      <c r="D1461" t="s">
        <v>109</v>
      </c>
      <c r="E1461" s="1">
        <v>0.375</v>
      </c>
      <c r="F1461">
        <v>10</v>
      </c>
      <c r="G1461" t="s">
        <v>125</v>
      </c>
      <c r="H1461" t="s">
        <v>36</v>
      </c>
      <c r="I1461" t="s">
        <v>176</v>
      </c>
      <c r="J1461" t="s">
        <v>16</v>
      </c>
      <c r="K1461" t="s">
        <v>28</v>
      </c>
      <c r="L1461" t="s">
        <v>29</v>
      </c>
      <c r="M1461">
        <v>12</v>
      </c>
      <c r="N1461">
        <v>25</v>
      </c>
      <c r="P1461">
        <f>N1461/1.14172</f>
        <v>21.89678730336685</v>
      </c>
      <c r="Q1461">
        <v>5.7999999999999996E-3</v>
      </c>
      <c r="R1461">
        <v>3.5539999999999998</v>
      </c>
      <c r="S1461">
        <f>Q1461*(P1461^R1461)</f>
        <v>336.62001464584171</v>
      </c>
      <c r="T1461">
        <f t="shared" si="94"/>
        <v>4039.4401757501005</v>
      </c>
    </row>
    <row r="1462" spans="1:20" x14ac:dyDescent="0.2">
      <c r="A1462">
        <v>2007</v>
      </c>
      <c r="B1462">
        <v>77</v>
      </c>
      <c r="D1462" t="s">
        <v>109</v>
      </c>
      <c r="E1462" s="1">
        <v>0.375</v>
      </c>
      <c r="F1462">
        <v>10</v>
      </c>
      <c r="G1462" t="s">
        <v>125</v>
      </c>
      <c r="H1462" t="s">
        <v>36</v>
      </c>
      <c r="I1462" t="s">
        <v>176</v>
      </c>
      <c r="J1462" t="s">
        <v>23</v>
      </c>
      <c r="K1462" t="s">
        <v>58</v>
      </c>
      <c r="L1462" t="s">
        <v>59</v>
      </c>
      <c r="M1462">
        <v>7</v>
      </c>
      <c r="N1462">
        <v>25</v>
      </c>
      <c r="Q1462">
        <v>2.0400000000000001E-2</v>
      </c>
      <c r="R1462">
        <v>2.9910000000000001</v>
      </c>
      <c r="S1462">
        <f t="shared" ref="S1462:S1478" si="97">Q1462*(N1462^R1462)</f>
        <v>309.64832376527772</v>
      </c>
      <c r="T1462">
        <f t="shared" si="94"/>
        <v>2167.538266356944</v>
      </c>
    </row>
    <row r="1463" spans="1:20" x14ac:dyDescent="0.2">
      <c r="A1463">
        <v>2007</v>
      </c>
      <c r="B1463">
        <v>77</v>
      </c>
      <c r="D1463" t="s">
        <v>109</v>
      </c>
      <c r="E1463" s="1">
        <v>0.375</v>
      </c>
      <c r="F1463">
        <v>10</v>
      </c>
      <c r="G1463" t="s">
        <v>125</v>
      </c>
      <c r="H1463" t="s">
        <v>36</v>
      </c>
      <c r="I1463" t="s">
        <v>176</v>
      </c>
      <c r="J1463" t="s">
        <v>23</v>
      </c>
      <c r="K1463" t="s">
        <v>49</v>
      </c>
      <c r="L1463" t="s">
        <v>50</v>
      </c>
      <c r="M1463">
        <v>1</v>
      </c>
      <c r="N1463">
        <v>25</v>
      </c>
      <c r="Q1463">
        <v>5.6099999999999997E-2</v>
      </c>
      <c r="R1463">
        <v>2.653</v>
      </c>
      <c r="S1463">
        <f t="shared" si="97"/>
        <v>286.87830370223014</v>
      </c>
      <c r="T1463">
        <f t="shared" si="94"/>
        <v>286.87830370223014</v>
      </c>
    </row>
    <row r="1464" spans="1:20" x14ac:dyDescent="0.2">
      <c r="A1464">
        <v>2007</v>
      </c>
      <c r="B1464">
        <v>77</v>
      </c>
      <c r="D1464" t="s">
        <v>109</v>
      </c>
      <c r="E1464" s="1">
        <v>0.375</v>
      </c>
      <c r="F1464">
        <v>10</v>
      </c>
      <c r="G1464" t="s">
        <v>125</v>
      </c>
      <c r="H1464" t="s">
        <v>36</v>
      </c>
      <c r="I1464" t="s">
        <v>176</v>
      </c>
      <c r="J1464" t="s">
        <v>44</v>
      </c>
      <c r="K1464" t="s">
        <v>21</v>
      </c>
      <c r="L1464" t="s">
        <v>22</v>
      </c>
      <c r="M1464">
        <v>7</v>
      </c>
      <c r="N1464">
        <v>25</v>
      </c>
      <c r="Q1464">
        <v>1.14E-2</v>
      </c>
      <c r="R1464">
        <v>3.1280000000000001</v>
      </c>
      <c r="S1464">
        <f t="shared" si="97"/>
        <v>268.94359042953022</v>
      </c>
      <c r="T1464">
        <f t="shared" si="94"/>
        <v>1882.6051330067116</v>
      </c>
    </row>
    <row r="1465" spans="1:20" x14ac:dyDescent="0.2">
      <c r="A1465">
        <v>2007</v>
      </c>
      <c r="B1465">
        <v>77</v>
      </c>
      <c r="D1465" t="s">
        <v>109</v>
      </c>
      <c r="E1465" s="1">
        <v>0.375</v>
      </c>
      <c r="F1465">
        <v>10</v>
      </c>
      <c r="G1465" t="s">
        <v>125</v>
      </c>
      <c r="H1465" t="s">
        <v>36</v>
      </c>
      <c r="I1465" t="s">
        <v>176</v>
      </c>
      <c r="J1465" t="s">
        <v>16</v>
      </c>
      <c r="K1465" t="s">
        <v>17</v>
      </c>
      <c r="L1465" t="s">
        <v>18</v>
      </c>
      <c r="M1465">
        <v>1</v>
      </c>
      <c r="N1465">
        <v>15</v>
      </c>
      <c r="Q1465">
        <v>2.2700000000000001E-2</v>
      </c>
      <c r="R1465">
        <v>3.12</v>
      </c>
      <c r="S1465">
        <f t="shared" si="97"/>
        <v>106.03044532761471</v>
      </c>
      <c r="T1465">
        <f t="shared" si="94"/>
        <v>106.03044532761471</v>
      </c>
    </row>
    <row r="1466" spans="1:20" x14ac:dyDescent="0.2">
      <c r="A1466">
        <v>2007</v>
      </c>
      <c r="B1466">
        <v>77</v>
      </c>
      <c r="D1466" t="s">
        <v>109</v>
      </c>
      <c r="E1466" s="1">
        <v>0.375</v>
      </c>
      <c r="F1466">
        <v>10</v>
      </c>
      <c r="G1466" t="s">
        <v>125</v>
      </c>
      <c r="H1466" t="s">
        <v>36</v>
      </c>
      <c r="I1466" t="s">
        <v>176</v>
      </c>
      <c r="J1466" t="s">
        <v>13</v>
      </c>
      <c r="K1466" t="s">
        <v>17</v>
      </c>
      <c r="L1466" t="s">
        <v>127</v>
      </c>
      <c r="M1466">
        <v>1</v>
      </c>
      <c r="N1466">
        <v>15</v>
      </c>
      <c r="Q1466">
        <v>2.3900000000000001E-2</v>
      </c>
      <c r="R1466">
        <v>3.0819999999999999</v>
      </c>
      <c r="S1466">
        <f t="shared" si="97"/>
        <v>100.71894345437795</v>
      </c>
      <c r="T1466">
        <f t="shared" si="94"/>
        <v>100.71894345437795</v>
      </c>
    </row>
    <row r="1467" spans="1:20" x14ac:dyDescent="0.2">
      <c r="A1467">
        <v>2007</v>
      </c>
      <c r="B1467">
        <v>77</v>
      </c>
      <c r="D1467" t="s">
        <v>109</v>
      </c>
      <c r="E1467" s="1">
        <v>0.375</v>
      </c>
      <c r="F1467">
        <v>10</v>
      </c>
      <c r="G1467" t="s">
        <v>125</v>
      </c>
      <c r="H1467" t="s">
        <v>36</v>
      </c>
      <c r="I1467" t="s">
        <v>176</v>
      </c>
      <c r="J1467" t="s">
        <v>44</v>
      </c>
      <c r="K1467" t="s">
        <v>21</v>
      </c>
      <c r="L1467" t="s">
        <v>22</v>
      </c>
      <c r="M1467">
        <v>2</v>
      </c>
      <c r="N1467">
        <v>15</v>
      </c>
      <c r="Q1467">
        <v>1.14E-2</v>
      </c>
      <c r="R1467">
        <v>3.1280000000000001</v>
      </c>
      <c r="S1467">
        <f t="shared" si="97"/>
        <v>54.414959423729201</v>
      </c>
      <c r="T1467">
        <f t="shared" si="94"/>
        <v>108.8299188474584</v>
      </c>
    </row>
    <row r="1468" spans="1:20" x14ac:dyDescent="0.2">
      <c r="A1468">
        <v>2007</v>
      </c>
      <c r="B1468">
        <v>77</v>
      </c>
      <c r="D1468" t="s">
        <v>109</v>
      </c>
      <c r="E1468" s="1">
        <v>0.375</v>
      </c>
      <c r="F1468">
        <v>10</v>
      </c>
      <c r="G1468" t="s">
        <v>125</v>
      </c>
      <c r="H1468" t="s">
        <v>36</v>
      </c>
      <c r="I1468" t="s">
        <v>176</v>
      </c>
      <c r="J1468" t="s">
        <v>26</v>
      </c>
      <c r="K1468" t="s">
        <v>17</v>
      </c>
      <c r="L1468" t="s">
        <v>121</v>
      </c>
      <c r="M1468">
        <v>6</v>
      </c>
      <c r="N1468">
        <v>7.5</v>
      </c>
      <c r="Q1468">
        <v>2.0199999999999999E-2</v>
      </c>
      <c r="R1468">
        <v>2.9594999999999998</v>
      </c>
      <c r="S1468">
        <f t="shared" si="97"/>
        <v>7.8540774295436098</v>
      </c>
      <c r="T1468">
        <f t="shared" si="94"/>
        <v>47.124464577261662</v>
      </c>
    </row>
    <row r="1469" spans="1:20" x14ac:dyDescent="0.2">
      <c r="A1469">
        <v>2007</v>
      </c>
      <c r="B1469">
        <v>77</v>
      </c>
      <c r="D1469" t="s">
        <v>109</v>
      </c>
      <c r="E1469" s="1">
        <v>0.375</v>
      </c>
      <c r="F1469">
        <v>10</v>
      </c>
      <c r="G1469" t="s">
        <v>125</v>
      </c>
      <c r="H1469" t="s">
        <v>36</v>
      </c>
      <c r="I1469" t="s">
        <v>176</v>
      </c>
      <c r="J1469" t="s">
        <v>13</v>
      </c>
      <c r="K1469" t="s">
        <v>17</v>
      </c>
      <c r="L1469" t="s">
        <v>127</v>
      </c>
      <c r="M1469">
        <v>1</v>
      </c>
      <c r="N1469">
        <v>2.5</v>
      </c>
      <c r="Q1469">
        <v>2.3900000000000001E-2</v>
      </c>
      <c r="R1469">
        <v>3.0819999999999999</v>
      </c>
      <c r="S1469">
        <f t="shared" si="97"/>
        <v>0.40257704495316349</v>
      </c>
      <c r="T1469">
        <f t="shared" si="94"/>
        <v>0.40257704495316349</v>
      </c>
    </row>
    <row r="1470" spans="1:20" x14ac:dyDescent="0.2">
      <c r="A1470">
        <v>2007</v>
      </c>
      <c r="B1470">
        <v>77</v>
      </c>
      <c r="D1470" t="s">
        <v>109</v>
      </c>
      <c r="E1470" s="1">
        <v>0.375</v>
      </c>
      <c r="F1470">
        <v>10</v>
      </c>
      <c r="G1470" t="s">
        <v>125</v>
      </c>
      <c r="H1470" t="s">
        <v>36</v>
      </c>
      <c r="I1470" t="s">
        <v>176</v>
      </c>
      <c r="J1470" t="s">
        <v>26</v>
      </c>
      <c r="K1470" t="s">
        <v>17</v>
      </c>
      <c r="L1470" t="s">
        <v>121</v>
      </c>
      <c r="M1470">
        <v>16</v>
      </c>
      <c r="N1470">
        <v>2.5</v>
      </c>
      <c r="Q1470">
        <v>2.0199999999999999E-2</v>
      </c>
      <c r="R1470">
        <v>2.9594999999999998</v>
      </c>
      <c r="S1470">
        <f t="shared" si="97"/>
        <v>0.30412689296657719</v>
      </c>
      <c r="T1470">
        <f t="shared" si="94"/>
        <v>4.866030287465235</v>
      </c>
    </row>
    <row r="1471" spans="1:20" x14ac:dyDescent="0.2">
      <c r="A1471">
        <v>2007</v>
      </c>
      <c r="B1471">
        <v>77</v>
      </c>
      <c r="D1471" t="s">
        <v>109</v>
      </c>
      <c r="E1471" s="1">
        <v>0.375</v>
      </c>
      <c r="F1471">
        <v>10</v>
      </c>
      <c r="G1471" t="s">
        <v>125</v>
      </c>
      <c r="H1471" t="s">
        <v>36</v>
      </c>
      <c r="I1471" t="s">
        <v>176</v>
      </c>
      <c r="J1471" t="s">
        <v>13</v>
      </c>
      <c r="K1471" t="s">
        <v>17</v>
      </c>
      <c r="L1471" t="s">
        <v>19</v>
      </c>
      <c r="M1471">
        <v>2</v>
      </c>
      <c r="N1471">
        <v>2.5</v>
      </c>
      <c r="Q1471">
        <v>1.9300000000000001E-2</v>
      </c>
      <c r="R1471">
        <v>2.96</v>
      </c>
      <c r="S1471">
        <f t="shared" si="97"/>
        <v>0.29070984172599634</v>
      </c>
      <c r="T1471">
        <f t="shared" si="94"/>
        <v>0.58141968345199269</v>
      </c>
    </row>
    <row r="1472" spans="1:20" x14ac:dyDescent="0.2">
      <c r="A1472">
        <v>2007</v>
      </c>
      <c r="B1472">
        <v>77</v>
      </c>
      <c r="D1472" t="s">
        <v>109</v>
      </c>
      <c r="E1472" s="1">
        <v>0.375</v>
      </c>
      <c r="F1472">
        <v>10</v>
      </c>
      <c r="G1472" t="s">
        <v>125</v>
      </c>
      <c r="H1472" t="s">
        <v>36</v>
      </c>
      <c r="I1472" t="s">
        <v>176</v>
      </c>
      <c r="J1472" t="s">
        <v>13</v>
      </c>
      <c r="K1472" t="s">
        <v>194</v>
      </c>
      <c r="L1472" t="s">
        <v>35</v>
      </c>
      <c r="M1472">
        <v>2</v>
      </c>
      <c r="N1472">
        <v>2.5</v>
      </c>
      <c r="Q1472">
        <v>3.2399999999999998E-2</v>
      </c>
      <c r="R1472">
        <v>2.379</v>
      </c>
      <c r="S1472">
        <f t="shared" si="97"/>
        <v>0.2865789524483992</v>
      </c>
      <c r="T1472">
        <f t="shared" si="94"/>
        <v>0.57315790489679841</v>
      </c>
    </row>
    <row r="1473" spans="1:20" x14ac:dyDescent="0.2">
      <c r="A1473">
        <v>2007</v>
      </c>
      <c r="B1473">
        <v>77</v>
      </c>
      <c r="D1473" t="s">
        <v>109</v>
      </c>
      <c r="E1473" s="1">
        <v>0.375</v>
      </c>
      <c r="F1473">
        <v>10</v>
      </c>
      <c r="G1473" t="s">
        <v>125</v>
      </c>
      <c r="H1473" t="s">
        <v>36</v>
      </c>
      <c r="I1473" t="s">
        <v>176</v>
      </c>
      <c r="J1473" t="s">
        <v>26</v>
      </c>
      <c r="K1473" t="s">
        <v>118</v>
      </c>
      <c r="L1473" t="s">
        <v>27</v>
      </c>
      <c r="M1473">
        <v>2</v>
      </c>
      <c r="N1473">
        <v>2.5</v>
      </c>
      <c r="Q1473">
        <v>1.5900000000000001E-2</v>
      </c>
      <c r="R1473">
        <v>2.9718</v>
      </c>
      <c r="S1473">
        <f t="shared" si="97"/>
        <v>0.24210025233267859</v>
      </c>
      <c r="T1473">
        <f t="shared" si="94"/>
        <v>0.48420050466535719</v>
      </c>
    </row>
    <row r="1474" spans="1:20" x14ac:dyDescent="0.2">
      <c r="A1474">
        <v>2007</v>
      </c>
      <c r="B1474">
        <v>77</v>
      </c>
      <c r="D1474" t="s">
        <v>109</v>
      </c>
      <c r="E1474" s="1">
        <v>0.375</v>
      </c>
      <c r="F1474">
        <v>10</v>
      </c>
      <c r="G1474" t="s">
        <v>125</v>
      </c>
      <c r="H1474" t="s">
        <v>36</v>
      </c>
      <c r="I1474" t="s">
        <v>176</v>
      </c>
      <c r="J1474" t="s">
        <v>23</v>
      </c>
      <c r="K1474" t="s">
        <v>33</v>
      </c>
      <c r="L1474" t="s">
        <v>34</v>
      </c>
      <c r="M1474">
        <v>8</v>
      </c>
      <c r="N1474">
        <v>2.5</v>
      </c>
      <c r="Q1474">
        <v>8.8999999999999999E-3</v>
      </c>
      <c r="R1474">
        <v>3</v>
      </c>
      <c r="S1474">
        <f t="shared" si="97"/>
        <v>0.13906250000000001</v>
      </c>
      <c r="T1474">
        <f t="shared" ref="T1474:T1537" si="98">M1474*S1474</f>
        <v>1.1125</v>
      </c>
    </row>
    <row r="1475" spans="1:20" x14ac:dyDescent="0.2">
      <c r="A1475">
        <v>2007</v>
      </c>
      <c r="B1475">
        <v>78</v>
      </c>
      <c r="D1475" t="s">
        <v>109</v>
      </c>
      <c r="E1475" s="1">
        <v>0.375</v>
      </c>
      <c r="F1475">
        <v>10</v>
      </c>
      <c r="G1475" t="s">
        <v>125</v>
      </c>
      <c r="H1475" t="s">
        <v>36</v>
      </c>
      <c r="I1475" t="s">
        <v>176</v>
      </c>
      <c r="J1475" t="s">
        <v>20</v>
      </c>
      <c r="K1475" t="s">
        <v>78</v>
      </c>
      <c r="L1475" t="s">
        <v>79</v>
      </c>
      <c r="M1475">
        <v>1</v>
      </c>
      <c r="N1475">
        <v>100</v>
      </c>
      <c r="Q1475">
        <v>7.0000000000000001E-3</v>
      </c>
      <c r="R1475" s="39">
        <v>2.972</v>
      </c>
      <c r="S1475">
        <f t="shared" si="97"/>
        <v>6153.1576178161977</v>
      </c>
      <c r="T1475">
        <f t="shared" si="98"/>
        <v>6153.1576178161977</v>
      </c>
    </row>
    <row r="1476" spans="1:20" x14ac:dyDescent="0.2">
      <c r="A1476">
        <v>2007</v>
      </c>
      <c r="B1476">
        <v>78</v>
      </c>
      <c r="D1476" t="s">
        <v>109</v>
      </c>
      <c r="E1476" s="1">
        <v>0.375</v>
      </c>
      <c r="F1476">
        <v>10</v>
      </c>
      <c r="G1476" t="s">
        <v>125</v>
      </c>
      <c r="H1476" t="s">
        <v>36</v>
      </c>
      <c r="I1476" t="s">
        <v>176</v>
      </c>
      <c r="J1476" t="s">
        <v>23</v>
      </c>
      <c r="K1476" t="s">
        <v>88</v>
      </c>
      <c r="L1476" t="s">
        <v>89</v>
      </c>
      <c r="M1476">
        <v>6</v>
      </c>
      <c r="N1476">
        <v>40</v>
      </c>
      <c r="Q1476">
        <v>5.8999999999999999E-3</v>
      </c>
      <c r="R1476">
        <v>3.3919999999999999</v>
      </c>
      <c r="S1476">
        <f t="shared" si="97"/>
        <v>1603.3912240949619</v>
      </c>
      <c r="T1476">
        <f t="shared" si="98"/>
        <v>9620.3473445697709</v>
      </c>
    </row>
    <row r="1477" spans="1:20" x14ac:dyDescent="0.2">
      <c r="A1477">
        <v>2007</v>
      </c>
      <c r="B1477">
        <v>78</v>
      </c>
      <c r="D1477" t="s">
        <v>109</v>
      </c>
      <c r="E1477" s="1">
        <v>0.375</v>
      </c>
      <c r="F1477">
        <v>10</v>
      </c>
      <c r="G1477" t="s">
        <v>125</v>
      </c>
      <c r="H1477" t="s">
        <v>36</v>
      </c>
      <c r="I1477" t="s">
        <v>176</v>
      </c>
      <c r="J1477" t="s">
        <v>23</v>
      </c>
      <c r="K1477" t="s">
        <v>28</v>
      </c>
      <c r="L1477" t="s">
        <v>56</v>
      </c>
      <c r="M1477">
        <v>1</v>
      </c>
      <c r="N1477">
        <v>40</v>
      </c>
      <c r="Q1477">
        <v>2.1700000000000001E-2</v>
      </c>
      <c r="R1477">
        <v>3</v>
      </c>
      <c r="S1477">
        <f t="shared" si="97"/>
        <v>1388.8</v>
      </c>
      <c r="T1477">
        <f t="shared" si="98"/>
        <v>1388.8</v>
      </c>
    </row>
    <row r="1478" spans="1:20" x14ac:dyDescent="0.2">
      <c r="A1478">
        <v>2007</v>
      </c>
      <c r="B1478">
        <v>78</v>
      </c>
      <c r="D1478" t="s">
        <v>109</v>
      </c>
      <c r="E1478" s="1">
        <v>0.375</v>
      </c>
      <c r="F1478">
        <v>10</v>
      </c>
      <c r="G1478" t="s">
        <v>125</v>
      </c>
      <c r="H1478" t="s">
        <v>36</v>
      </c>
      <c r="I1478" t="s">
        <v>176</v>
      </c>
      <c r="J1478" t="s">
        <v>44</v>
      </c>
      <c r="K1478" t="s">
        <v>21</v>
      </c>
      <c r="L1478" t="s">
        <v>22</v>
      </c>
      <c r="M1478">
        <v>6</v>
      </c>
      <c r="N1478">
        <v>35</v>
      </c>
      <c r="Q1478">
        <v>1.14E-2</v>
      </c>
      <c r="R1478">
        <v>3.1280000000000001</v>
      </c>
      <c r="S1478">
        <f t="shared" si="97"/>
        <v>770.45928631241588</v>
      </c>
      <c r="T1478">
        <f t="shared" si="98"/>
        <v>4622.7557178744955</v>
      </c>
    </row>
    <row r="1479" spans="1:20" x14ac:dyDescent="0.2">
      <c r="A1479">
        <v>2007</v>
      </c>
      <c r="B1479">
        <v>78</v>
      </c>
      <c r="D1479" t="s">
        <v>109</v>
      </c>
      <c r="E1479" s="1">
        <v>0.375</v>
      </c>
      <c r="F1479">
        <v>10</v>
      </c>
      <c r="G1479" t="s">
        <v>125</v>
      </c>
      <c r="H1479" t="s">
        <v>36</v>
      </c>
      <c r="I1479" t="s">
        <v>176</v>
      </c>
      <c r="J1479" t="s">
        <v>13</v>
      </c>
      <c r="K1479" t="s">
        <v>47</v>
      </c>
      <c r="L1479" t="s">
        <v>48</v>
      </c>
      <c r="M1479">
        <v>60</v>
      </c>
      <c r="N1479">
        <v>35</v>
      </c>
      <c r="P1479">
        <f>N1479/1.09917</f>
        <v>31.842208211650611</v>
      </c>
      <c r="Q1479">
        <v>1.7399999999999999E-2</v>
      </c>
      <c r="R1479">
        <v>3.08</v>
      </c>
      <c r="S1479">
        <f>Q1479*(P1479^R1479)</f>
        <v>740.96728909580781</v>
      </c>
      <c r="T1479">
        <f t="shared" si="98"/>
        <v>44458.037345748467</v>
      </c>
    </row>
    <row r="1480" spans="1:20" x14ac:dyDescent="0.2">
      <c r="A1480">
        <v>2007</v>
      </c>
      <c r="B1480">
        <v>78</v>
      </c>
      <c r="D1480" t="s">
        <v>109</v>
      </c>
      <c r="E1480" s="1">
        <v>0.375</v>
      </c>
      <c r="F1480">
        <v>10</v>
      </c>
      <c r="G1480" t="s">
        <v>125</v>
      </c>
      <c r="H1480" t="s">
        <v>36</v>
      </c>
      <c r="I1480" t="s">
        <v>176</v>
      </c>
      <c r="J1480" t="s">
        <v>13</v>
      </c>
      <c r="K1480" t="s">
        <v>47</v>
      </c>
      <c r="L1480" t="s">
        <v>48</v>
      </c>
      <c r="M1480">
        <v>1</v>
      </c>
      <c r="N1480">
        <v>35</v>
      </c>
      <c r="O1480" t="s">
        <v>82</v>
      </c>
      <c r="P1480">
        <f>N1480/1.09917</f>
        <v>31.842208211650611</v>
      </c>
      <c r="Q1480">
        <v>1.7399999999999999E-2</v>
      </c>
      <c r="R1480">
        <v>3.08</v>
      </c>
      <c r="S1480">
        <f>Q1480*(P1480^R1480)</f>
        <v>740.96728909580781</v>
      </c>
      <c r="T1480">
        <f t="shared" si="98"/>
        <v>740.96728909580781</v>
      </c>
    </row>
    <row r="1481" spans="1:20" x14ac:dyDescent="0.2">
      <c r="A1481">
        <v>2007</v>
      </c>
      <c r="B1481">
        <v>78</v>
      </c>
      <c r="D1481" t="s">
        <v>109</v>
      </c>
      <c r="E1481" s="1">
        <v>0.375</v>
      </c>
      <c r="F1481">
        <v>10</v>
      </c>
      <c r="G1481" t="s">
        <v>125</v>
      </c>
      <c r="H1481" t="s">
        <v>36</v>
      </c>
      <c r="I1481" t="s">
        <v>176</v>
      </c>
      <c r="J1481" t="s">
        <v>23</v>
      </c>
      <c r="K1481" t="s">
        <v>70</v>
      </c>
      <c r="L1481" t="s">
        <v>71</v>
      </c>
      <c r="M1481">
        <v>1</v>
      </c>
      <c r="N1481">
        <v>35</v>
      </c>
      <c r="P1481">
        <f>N1481*0.84141</f>
        <v>29.449349999999999</v>
      </c>
      <c r="Q1481">
        <v>1.8800000000000001E-2</v>
      </c>
      <c r="R1481">
        <v>3</v>
      </c>
      <c r="S1481">
        <f>Q1481*(P1481^R1481)</f>
        <v>480.15890754210886</v>
      </c>
      <c r="T1481">
        <f t="shared" si="98"/>
        <v>480.15890754210886</v>
      </c>
    </row>
    <row r="1482" spans="1:20" x14ac:dyDescent="0.2">
      <c r="A1482">
        <v>2007</v>
      </c>
      <c r="B1482">
        <v>78</v>
      </c>
      <c r="D1482" t="s">
        <v>109</v>
      </c>
      <c r="E1482" s="1">
        <v>0.375</v>
      </c>
      <c r="F1482">
        <v>10</v>
      </c>
      <c r="G1482" t="s">
        <v>125</v>
      </c>
      <c r="H1482" t="s">
        <v>36</v>
      </c>
      <c r="I1482" t="s">
        <v>176</v>
      </c>
      <c r="J1482" t="s">
        <v>23</v>
      </c>
      <c r="K1482" t="s">
        <v>31</v>
      </c>
      <c r="L1482" t="s">
        <v>32</v>
      </c>
      <c r="M1482">
        <v>4</v>
      </c>
      <c r="N1482">
        <v>35</v>
      </c>
      <c r="Q1482">
        <v>7.9000000000000008E-3</v>
      </c>
      <c r="R1482">
        <v>3.0760000000000001</v>
      </c>
      <c r="S1482">
        <f>Q1482*(N1482^R1482)</f>
        <v>443.79294680201997</v>
      </c>
      <c r="T1482">
        <f t="shared" si="98"/>
        <v>1775.1717872080799</v>
      </c>
    </row>
    <row r="1483" spans="1:20" x14ac:dyDescent="0.2">
      <c r="A1483">
        <v>2007</v>
      </c>
      <c r="B1483">
        <v>78</v>
      </c>
      <c r="D1483" t="s">
        <v>109</v>
      </c>
      <c r="E1483" s="1">
        <v>0.375</v>
      </c>
      <c r="F1483">
        <v>10</v>
      </c>
      <c r="G1483" t="s">
        <v>125</v>
      </c>
      <c r="H1483" t="s">
        <v>36</v>
      </c>
      <c r="I1483" t="s">
        <v>176</v>
      </c>
      <c r="J1483" t="s">
        <v>26</v>
      </c>
      <c r="K1483" t="s">
        <v>31</v>
      </c>
      <c r="L1483" t="s">
        <v>54</v>
      </c>
      <c r="M1483">
        <v>1</v>
      </c>
      <c r="N1483">
        <v>25</v>
      </c>
      <c r="P1483">
        <f>N1483*0.812715</f>
        <v>20.317875000000001</v>
      </c>
      <c r="Q1483">
        <v>0.111</v>
      </c>
      <c r="R1483">
        <v>2.72</v>
      </c>
      <c r="S1483">
        <f>Q1483*(P1483^R1483)</f>
        <v>400.63779005068659</v>
      </c>
      <c r="T1483">
        <f t="shared" si="98"/>
        <v>400.63779005068659</v>
      </c>
    </row>
    <row r="1484" spans="1:20" x14ac:dyDescent="0.2">
      <c r="A1484">
        <v>2007</v>
      </c>
      <c r="B1484">
        <v>78</v>
      </c>
      <c r="D1484" t="s">
        <v>109</v>
      </c>
      <c r="E1484" s="1">
        <v>0.375</v>
      </c>
      <c r="F1484">
        <v>10</v>
      </c>
      <c r="G1484" t="s">
        <v>125</v>
      </c>
      <c r="H1484" t="s">
        <v>36</v>
      </c>
      <c r="I1484" t="s">
        <v>176</v>
      </c>
      <c r="J1484" t="s">
        <v>16</v>
      </c>
      <c r="K1484" t="s">
        <v>28</v>
      </c>
      <c r="L1484" t="s">
        <v>29</v>
      </c>
      <c r="M1484">
        <v>22</v>
      </c>
      <c r="N1484">
        <v>25</v>
      </c>
      <c r="P1484">
        <f>N1484/1.14172</f>
        <v>21.89678730336685</v>
      </c>
      <c r="Q1484">
        <v>5.7999999999999996E-3</v>
      </c>
      <c r="R1484">
        <v>3.5539999999999998</v>
      </c>
      <c r="S1484">
        <f>Q1484*(P1484^R1484)</f>
        <v>336.62001464584171</v>
      </c>
      <c r="T1484">
        <f t="shared" si="98"/>
        <v>7405.6403222085173</v>
      </c>
    </row>
    <row r="1485" spans="1:20" x14ac:dyDescent="0.2">
      <c r="A1485">
        <v>2007</v>
      </c>
      <c r="B1485">
        <v>78</v>
      </c>
      <c r="D1485" t="s">
        <v>109</v>
      </c>
      <c r="E1485" s="1">
        <v>0.375</v>
      </c>
      <c r="F1485">
        <v>10</v>
      </c>
      <c r="G1485" t="s">
        <v>125</v>
      </c>
      <c r="H1485" t="s">
        <v>36</v>
      </c>
      <c r="I1485" t="s">
        <v>176</v>
      </c>
      <c r="J1485" t="s">
        <v>23</v>
      </c>
      <c r="K1485" t="s">
        <v>58</v>
      </c>
      <c r="L1485" t="s">
        <v>59</v>
      </c>
      <c r="M1485">
        <v>4</v>
      </c>
      <c r="N1485">
        <v>25</v>
      </c>
      <c r="Q1485">
        <v>2.0400000000000001E-2</v>
      </c>
      <c r="R1485">
        <v>2.9910000000000001</v>
      </c>
      <c r="S1485">
        <f t="shared" ref="S1485:S1496" si="99">Q1485*(N1485^R1485)</f>
        <v>309.64832376527772</v>
      </c>
      <c r="T1485">
        <f t="shared" si="98"/>
        <v>1238.5932950611109</v>
      </c>
    </row>
    <row r="1486" spans="1:20" x14ac:dyDescent="0.2">
      <c r="A1486">
        <v>2007</v>
      </c>
      <c r="B1486">
        <v>78</v>
      </c>
      <c r="D1486" t="s">
        <v>109</v>
      </c>
      <c r="E1486" s="1">
        <v>0.375</v>
      </c>
      <c r="F1486">
        <v>10</v>
      </c>
      <c r="G1486" t="s">
        <v>125</v>
      </c>
      <c r="H1486" t="s">
        <v>36</v>
      </c>
      <c r="I1486" t="s">
        <v>176</v>
      </c>
      <c r="J1486" t="s">
        <v>44</v>
      </c>
      <c r="K1486" t="s">
        <v>21</v>
      </c>
      <c r="L1486" t="s">
        <v>22</v>
      </c>
      <c r="M1486">
        <v>5</v>
      </c>
      <c r="N1486">
        <v>25</v>
      </c>
      <c r="Q1486">
        <v>1.14E-2</v>
      </c>
      <c r="R1486">
        <v>3.1280000000000001</v>
      </c>
      <c r="S1486">
        <f t="shared" si="99"/>
        <v>268.94359042953022</v>
      </c>
      <c r="T1486">
        <f t="shared" si="98"/>
        <v>1344.717952147651</v>
      </c>
    </row>
    <row r="1487" spans="1:20" x14ac:dyDescent="0.2">
      <c r="A1487">
        <v>2007</v>
      </c>
      <c r="B1487">
        <v>78</v>
      </c>
      <c r="D1487" t="s">
        <v>109</v>
      </c>
      <c r="E1487" s="1">
        <v>0.375</v>
      </c>
      <c r="F1487">
        <v>10</v>
      </c>
      <c r="G1487" t="s">
        <v>125</v>
      </c>
      <c r="H1487" t="s">
        <v>36</v>
      </c>
      <c r="I1487" t="s">
        <v>176</v>
      </c>
      <c r="J1487" t="s">
        <v>23</v>
      </c>
      <c r="K1487" t="s">
        <v>31</v>
      </c>
      <c r="L1487" t="s">
        <v>32</v>
      </c>
      <c r="M1487">
        <v>1</v>
      </c>
      <c r="N1487">
        <v>25</v>
      </c>
      <c r="Q1487">
        <v>7.9000000000000008E-3</v>
      </c>
      <c r="R1487">
        <v>3.0760000000000001</v>
      </c>
      <c r="S1487">
        <f t="shared" si="99"/>
        <v>157.64875958225977</v>
      </c>
      <c r="T1487">
        <f t="shared" si="98"/>
        <v>157.64875958225977</v>
      </c>
    </row>
    <row r="1488" spans="1:20" x14ac:dyDescent="0.2">
      <c r="A1488">
        <v>2007</v>
      </c>
      <c r="B1488">
        <v>78</v>
      </c>
      <c r="D1488" t="s">
        <v>109</v>
      </c>
      <c r="E1488" s="1">
        <v>0.375</v>
      </c>
      <c r="F1488">
        <v>10</v>
      </c>
      <c r="G1488" t="s">
        <v>125</v>
      </c>
      <c r="H1488" t="s">
        <v>36</v>
      </c>
      <c r="I1488" t="s">
        <v>176</v>
      </c>
      <c r="J1488" t="s">
        <v>44</v>
      </c>
      <c r="K1488" t="s">
        <v>21</v>
      </c>
      <c r="L1488" t="s">
        <v>22</v>
      </c>
      <c r="M1488">
        <v>1</v>
      </c>
      <c r="N1488">
        <v>15</v>
      </c>
      <c r="Q1488">
        <v>1.14E-2</v>
      </c>
      <c r="R1488">
        <v>3.1280000000000001</v>
      </c>
      <c r="S1488">
        <f t="shared" si="99"/>
        <v>54.414959423729201</v>
      </c>
      <c r="T1488">
        <f t="shared" si="98"/>
        <v>54.414959423729201</v>
      </c>
    </row>
    <row r="1489" spans="1:20" x14ac:dyDescent="0.2">
      <c r="A1489">
        <v>2007</v>
      </c>
      <c r="B1489">
        <v>78</v>
      </c>
      <c r="D1489" t="s">
        <v>109</v>
      </c>
      <c r="E1489" s="1">
        <v>0.375</v>
      </c>
      <c r="F1489">
        <v>10</v>
      </c>
      <c r="G1489" t="s">
        <v>125</v>
      </c>
      <c r="H1489" t="s">
        <v>36</v>
      </c>
      <c r="I1489" t="s">
        <v>176</v>
      </c>
      <c r="J1489" t="s">
        <v>26</v>
      </c>
      <c r="K1489" t="s">
        <v>17</v>
      </c>
      <c r="L1489" t="s">
        <v>121</v>
      </c>
      <c r="M1489">
        <v>4</v>
      </c>
      <c r="N1489">
        <v>7.5</v>
      </c>
      <c r="Q1489">
        <v>2.0199999999999999E-2</v>
      </c>
      <c r="R1489">
        <v>2.9594999999999998</v>
      </c>
      <c r="S1489">
        <f t="shared" si="99"/>
        <v>7.8540774295436098</v>
      </c>
      <c r="T1489">
        <f t="shared" si="98"/>
        <v>31.416309718174439</v>
      </c>
    </row>
    <row r="1490" spans="1:20" x14ac:dyDescent="0.2">
      <c r="A1490">
        <v>2007</v>
      </c>
      <c r="B1490">
        <v>78</v>
      </c>
      <c r="D1490" t="s">
        <v>109</v>
      </c>
      <c r="E1490" s="1">
        <v>0.375</v>
      </c>
      <c r="F1490">
        <v>10</v>
      </c>
      <c r="G1490" t="s">
        <v>125</v>
      </c>
      <c r="H1490" t="s">
        <v>36</v>
      </c>
      <c r="I1490" t="s">
        <v>176</v>
      </c>
      <c r="J1490" t="s">
        <v>16</v>
      </c>
      <c r="K1490" t="s">
        <v>17</v>
      </c>
      <c r="L1490" t="s">
        <v>18</v>
      </c>
      <c r="M1490">
        <v>2</v>
      </c>
      <c r="N1490">
        <v>7.5</v>
      </c>
      <c r="Q1490">
        <v>2.46E-2</v>
      </c>
      <c r="R1490">
        <v>2.85</v>
      </c>
      <c r="S1490">
        <f t="shared" si="99"/>
        <v>7.671136449313793</v>
      </c>
      <c r="T1490">
        <f t="shared" si="98"/>
        <v>15.342272898627586</v>
      </c>
    </row>
    <row r="1491" spans="1:20" x14ac:dyDescent="0.2">
      <c r="A1491">
        <v>2007</v>
      </c>
      <c r="B1491">
        <v>78</v>
      </c>
      <c r="D1491" t="s">
        <v>109</v>
      </c>
      <c r="E1491" s="1">
        <v>0.375</v>
      </c>
      <c r="F1491">
        <v>10</v>
      </c>
      <c r="G1491" t="s">
        <v>125</v>
      </c>
      <c r="H1491" t="s">
        <v>36</v>
      </c>
      <c r="I1491" t="s">
        <v>176</v>
      </c>
      <c r="J1491" t="s">
        <v>26</v>
      </c>
      <c r="K1491" t="s">
        <v>118</v>
      </c>
      <c r="L1491" t="s">
        <v>27</v>
      </c>
      <c r="M1491">
        <v>1</v>
      </c>
      <c r="N1491">
        <v>7.5</v>
      </c>
      <c r="O1491" t="s">
        <v>46</v>
      </c>
      <c r="Q1491">
        <v>1.5900000000000001E-2</v>
      </c>
      <c r="R1491">
        <v>2.9718</v>
      </c>
      <c r="S1491">
        <f t="shared" si="99"/>
        <v>6.3372988368370082</v>
      </c>
      <c r="T1491">
        <f t="shared" si="98"/>
        <v>6.3372988368370082</v>
      </c>
    </row>
    <row r="1492" spans="1:20" x14ac:dyDescent="0.2">
      <c r="A1492">
        <v>2007</v>
      </c>
      <c r="B1492">
        <v>78</v>
      </c>
      <c r="D1492" t="s">
        <v>109</v>
      </c>
      <c r="E1492" s="1">
        <v>0.375</v>
      </c>
      <c r="F1492">
        <v>10</v>
      </c>
      <c r="G1492" t="s">
        <v>125</v>
      </c>
      <c r="H1492" t="s">
        <v>36</v>
      </c>
      <c r="I1492" t="s">
        <v>176</v>
      </c>
      <c r="J1492" t="s">
        <v>23</v>
      </c>
      <c r="K1492" t="s">
        <v>118</v>
      </c>
      <c r="L1492" t="s">
        <v>81</v>
      </c>
      <c r="M1492">
        <v>2</v>
      </c>
      <c r="N1492">
        <v>7.5</v>
      </c>
      <c r="Q1492">
        <v>1.26E-2</v>
      </c>
      <c r="R1492">
        <v>3.0672999999999999</v>
      </c>
      <c r="S1492">
        <f t="shared" si="99"/>
        <v>6.0875978967715536</v>
      </c>
      <c r="T1492">
        <f t="shared" si="98"/>
        <v>12.175195793543107</v>
      </c>
    </row>
    <row r="1493" spans="1:20" x14ac:dyDescent="0.2">
      <c r="A1493">
        <v>2007</v>
      </c>
      <c r="B1493">
        <v>78</v>
      </c>
      <c r="D1493" t="s">
        <v>109</v>
      </c>
      <c r="E1493" s="1">
        <v>0.375</v>
      </c>
      <c r="F1493">
        <v>10</v>
      </c>
      <c r="G1493" t="s">
        <v>125</v>
      </c>
      <c r="H1493" t="s">
        <v>36</v>
      </c>
      <c r="I1493" t="s">
        <v>176</v>
      </c>
      <c r="J1493" t="s">
        <v>23</v>
      </c>
      <c r="K1493" t="s">
        <v>118</v>
      </c>
      <c r="L1493" t="s">
        <v>30</v>
      </c>
      <c r="M1493">
        <v>2</v>
      </c>
      <c r="N1493">
        <v>7.5</v>
      </c>
      <c r="Q1493">
        <v>9.2800000000000001E-3</v>
      </c>
      <c r="R1493">
        <v>3.07</v>
      </c>
      <c r="S1493">
        <f t="shared" si="99"/>
        <v>4.5080222907771104</v>
      </c>
      <c r="T1493">
        <f t="shared" si="98"/>
        <v>9.0160445815542207</v>
      </c>
    </row>
    <row r="1494" spans="1:20" x14ac:dyDescent="0.2">
      <c r="A1494">
        <v>2007</v>
      </c>
      <c r="B1494">
        <v>78</v>
      </c>
      <c r="D1494" t="s">
        <v>109</v>
      </c>
      <c r="E1494" s="1">
        <v>0.375</v>
      </c>
      <c r="F1494">
        <v>10</v>
      </c>
      <c r="G1494" t="s">
        <v>125</v>
      </c>
      <c r="H1494" t="s">
        <v>36</v>
      </c>
      <c r="I1494" t="s">
        <v>176</v>
      </c>
      <c r="J1494" t="s">
        <v>23</v>
      </c>
      <c r="K1494" t="s">
        <v>33</v>
      </c>
      <c r="L1494" t="s">
        <v>34</v>
      </c>
      <c r="M1494">
        <v>3</v>
      </c>
      <c r="N1494">
        <v>2.5</v>
      </c>
      <c r="Q1494">
        <v>8.8999999999999999E-3</v>
      </c>
      <c r="R1494">
        <v>3</v>
      </c>
      <c r="S1494">
        <f t="shared" si="99"/>
        <v>0.13906250000000001</v>
      </c>
      <c r="T1494">
        <f t="shared" si="98"/>
        <v>0.41718750000000004</v>
      </c>
    </row>
    <row r="1495" spans="1:20" x14ac:dyDescent="0.2">
      <c r="A1495">
        <v>2007</v>
      </c>
      <c r="B1495">
        <v>79</v>
      </c>
      <c r="D1495" t="s">
        <v>109</v>
      </c>
      <c r="E1495" s="1">
        <v>0.375</v>
      </c>
      <c r="F1495">
        <v>10</v>
      </c>
      <c r="G1495" t="s">
        <v>125</v>
      </c>
      <c r="H1495" t="s">
        <v>36</v>
      </c>
      <c r="I1495" t="s">
        <v>176</v>
      </c>
      <c r="J1495" t="s">
        <v>44</v>
      </c>
      <c r="K1495" t="s">
        <v>21</v>
      </c>
      <c r="L1495" t="s">
        <v>67</v>
      </c>
      <c r="M1495">
        <v>1</v>
      </c>
      <c r="N1495">
        <v>40</v>
      </c>
      <c r="Q1495">
        <v>1.5299999999999999E-2</v>
      </c>
      <c r="R1495">
        <v>3</v>
      </c>
      <c r="S1495">
        <f t="shared" si="99"/>
        <v>979.19999999999993</v>
      </c>
      <c r="T1495">
        <f t="shared" si="98"/>
        <v>979.19999999999993</v>
      </c>
    </row>
    <row r="1496" spans="1:20" x14ac:dyDescent="0.2">
      <c r="A1496">
        <v>2007</v>
      </c>
      <c r="B1496">
        <v>79</v>
      </c>
      <c r="D1496" t="s">
        <v>109</v>
      </c>
      <c r="E1496" s="1">
        <v>0.375</v>
      </c>
      <c r="F1496">
        <v>10</v>
      </c>
      <c r="G1496" t="s">
        <v>125</v>
      </c>
      <c r="H1496" t="s">
        <v>36</v>
      </c>
      <c r="I1496" t="s">
        <v>176</v>
      </c>
      <c r="J1496" t="s">
        <v>44</v>
      </c>
      <c r="K1496" t="s">
        <v>21</v>
      </c>
      <c r="L1496" t="s">
        <v>22</v>
      </c>
      <c r="M1496">
        <v>8</v>
      </c>
      <c r="N1496">
        <v>35</v>
      </c>
      <c r="Q1496">
        <v>1.14E-2</v>
      </c>
      <c r="R1496">
        <v>3.1280000000000001</v>
      </c>
      <c r="S1496">
        <f t="shared" si="99"/>
        <v>770.45928631241588</v>
      </c>
      <c r="T1496">
        <f t="shared" si="98"/>
        <v>6163.6742904993271</v>
      </c>
    </row>
    <row r="1497" spans="1:20" x14ac:dyDescent="0.2">
      <c r="A1497">
        <v>2007</v>
      </c>
      <c r="B1497">
        <v>79</v>
      </c>
      <c r="D1497" t="s">
        <v>109</v>
      </c>
      <c r="E1497" s="1">
        <v>0.375</v>
      </c>
      <c r="F1497">
        <v>10</v>
      </c>
      <c r="G1497" t="s">
        <v>125</v>
      </c>
      <c r="H1497" t="s">
        <v>36</v>
      </c>
      <c r="I1497" t="s">
        <v>176</v>
      </c>
      <c r="J1497" t="s">
        <v>13</v>
      </c>
      <c r="K1497" t="s">
        <v>47</v>
      </c>
      <c r="L1497" t="s">
        <v>48</v>
      </c>
      <c r="M1497">
        <v>12</v>
      </c>
      <c r="N1497">
        <v>35</v>
      </c>
      <c r="P1497">
        <f>N1497/1.09917</f>
        <v>31.842208211650611</v>
      </c>
      <c r="Q1497">
        <v>1.7399999999999999E-2</v>
      </c>
      <c r="R1497">
        <v>3.08</v>
      </c>
      <c r="S1497">
        <f>Q1497*(P1497^R1497)</f>
        <v>740.96728909580781</v>
      </c>
      <c r="T1497">
        <f t="shared" si="98"/>
        <v>8891.6074691496942</v>
      </c>
    </row>
    <row r="1498" spans="1:20" x14ac:dyDescent="0.2">
      <c r="A1498">
        <v>2007</v>
      </c>
      <c r="B1498">
        <v>79</v>
      </c>
      <c r="D1498" t="s">
        <v>109</v>
      </c>
      <c r="E1498" s="1">
        <v>0.375</v>
      </c>
      <c r="F1498">
        <v>10</v>
      </c>
      <c r="G1498" t="s">
        <v>125</v>
      </c>
      <c r="H1498" t="s">
        <v>36</v>
      </c>
      <c r="I1498" t="s">
        <v>176</v>
      </c>
      <c r="J1498" t="s">
        <v>23</v>
      </c>
      <c r="K1498" t="s">
        <v>28</v>
      </c>
      <c r="L1498" t="s">
        <v>60</v>
      </c>
      <c r="M1498">
        <v>1</v>
      </c>
      <c r="N1498">
        <v>40</v>
      </c>
      <c r="P1498">
        <f>N1498/1.26087</f>
        <v>31.72412699168035</v>
      </c>
      <c r="Q1498">
        <v>3.1399999999999997E-2</v>
      </c>
      <c r="R1498">
        <v>2.9</v>
      </c>
      <c r="S1498">
        <f>Q1498*(P1498^R1498)</f>
        <v>709.5119576564025</v>
      </c>
      <c r="T1498">
        <f t="shared" si="98"/>
        <v>709.5119576564025</v>
      </c>
    </row>
    <row r="1499" spans="1:20" x14ac:dyDescent="0.2">
      <c r="A1499">
        <v>2007</v>
      </c>
      <c r="B1499">
        <v>79</v>
      </c>
      <c r="D1499" t="s">
        <v>109</v>
      </c>
      <c r="E1499" s="1">
        <v>0.375</v>
      </c>
      <c r="F1499">
        <v>10</v>
      </c>
      <c r="G1499" t="s">
        <v>125</v>
      </c>
      <c r="H1499" t="s">
        <v>36</v>
      </c>
      <c r="I1499" t="s">
        <v>176</v>
      </c>
      <c r="J1499" t="s">
        <v>23</v>
      </c>
      <c r="K1499" t="s">
        <v>31</v>
      </c>
      <c r="L1499" t="s">
        <v>32</v>
      </c>
      <c r="M1499">
        <v>3</v>
      </c>
      <c r="N1499">
        <v>35</v>
      </c>
      <c r="Q1499">
        <v>7.9000000000000008E-3</v>
      </c>
      <c r="R1499">
        <v>3.0760000000000001</v>
      </c>
      <c r="S1499">
        <f>Q1499*(N1499^R1499)</f>
        <v>443.79294680201997</v>
      </c>
      <c r="T1499">
        <f t="shared" si="98"/>
        <v>1331.3788404060599</v>
      </c>
    </row>
    <row r="1500" spans="1:20" x14ac:dyDescent="0.2">
      <c r="A1500">
        <v>2007</v>
      </c>
      <c r="B1500">
        <v>79</v>
      </c>
      <c r="D1500" t="s">
        <v>109</v>
      </c>
      <c r="E1500" s="1">
        <v>0.375</v>
      </c>
      <c r="F1500">
        <v>10</v>
      </c>
      <c r="G1500" t="s">
        <v>125</v>
      </c>
      <c r="H1500" t="s">
        <v>36</v>
      </c>
      <c r="I1500" t="s">
        <v>176</v>
      </c>
      <c r="J1500" t="s">
        <v>16</v>
      </c>
      <c r="K1500" t="s">
        <v>28</v>
      </c>
      <c r="L1500" t="s">
        <v>29</v>
      </c>
      <c r="M1500">
        <v>15</v>
      </c>
      <c r="N1500">
        <v>25</v>
      </c>
      <c r="P1500">
        <f>N1500/1.14172</f>
        <v>21.89678730336685</v>
      </c>
      <c r="Q1500">
        <v>5.7999999999999996E-3</v>
      </c>
      <c r="R1500">
        <v>3.5539999999999998</v>
      </c>
      <c r="S1500">
        <f>Q1500*(P1500^R1500)</f>
        <v>336.62001464584171</v>
      </c>
      <c r="T1500">
        <f t="shared" si="98"/>
        <v>5049.3002196876259</v>
      </c>
    </row>
    <row r="1501" spans="1:20" x14ac:dyDescent="0.2">
      <c r="A1501">
        <v>2007</v>
      </c>
      <c r="B1501">
        <v>79</v>
      </c>
      <c r="D1501" t="s">
        <v>109</v>
      </c>
      <c r="E1501" s="1">
        <v>0.375</v>
      </c>
      <c r="F1501">
        <v>10</v>
      </c>
      <c r="G1501" t="s">
        <v>125</v>
      </c>
      <c r="H1501" t="s">
        <v>36</v>
      </c>
      <c r="I1501" t="s">
        <v>176</v>
      </c>
      <c r="J1501" t="s">
        <v>44</v>
      </c>
      <c r="K1501" t="s">
        <v>21</v>
      </c>
      <c r="L1501" t="s">
        <v>22</v>
      </c>
      <c r="M1501">
        <v>12</v>
      </c>
      <c r="N1501">
        <v>25</v>
      </c>
      <c r="Q1501">
        <v>1.14E-2</v>
      </c>
      <c r="R1501">
        <v>3.1280000000000001</v>
      </c>
      <c r="S1501">
        <f t="shared" ref="S1501:S1509" si="100">Q1501*(N1501^R1501)</f>
        <v>268.94359042953022</v>
      </c>
      <c r="T1501">
        <f t="shared" si="98"/>
        <v>3227.3230851543626</v>
      </c>
    </row>
    <row r="1502" spans="1:20" x14ac:dyDescent="0.2">
      <c r="A1502">
        <v>2007</v>
      </c>
      <c r="B1502">
        <v>79</v>
      </c>
      <c r="D1502" t="s">
        <v>109</v>
      </c>
      <c r="E1502" s="1">
        <v>0.375</v>
      </c>
      <c r="F1502">
        <v>10</v>
      </c>
      <c r="G1502" t="s">
        <v>125</v>
      </c>
      <c r="H1502" t="s">
        <v>36</v>
      </c>
      <c r="I1502" t="s">
        <v>176</v>
      </c>
      <c r="J1502" t="s">
        <v>16</v>
      </c>
      <c r="K1502" t="s">
        <v>17</v>
      </c>
      <c r="L1502" t="s">
        <v>18</v>
      </c>
      <c r="M1502">
        <v>7</v>
      </c>
      <c r="N1502">
        <v>15</v>
      </c>
      <c r="Q1502">
        <v>2.2700000000000001E-2</v>
      </c>
      <c r="R1502">
        <v>3.12</v>
      </c>
      <c r="S1502">
        <f t="shared" si="100"/>
        <v>106.03044532761471</v>
      </c>
      <c r="T1502">
        <f t="shared" si="98"/>
        <v>742.21311729330296</v>
      </c>
    </row>
    <row r="1503" spans="1:20" x14ac:dyDescent="0.2">
      <c r="A1503">
        <v>2007</v>
      </c>
      <c r="B1503">
        <v>79</v>
      </c>
      <c r="D1503" t="s">
        <v>109</v>
      </c>
      <c r="E1503" s="1">
        <v>0.375</v>
      </c>
      <c r="F1503">
        <v>10</v>
      </c>
      <c r="G1503" t="s">
        <v>125</v>
      </c>
      <c r="H1503" t="s">
        <v>36</v>
      </c>
      <c r="I1503" t="s">
        <v>176</v>
      </c>
      <c r="J1503" t="s">
        <v>13</v>
      </c>
      <c r="K1503" t="s">
        <v>17</v>
      </c>
      <c r="L1503" t="s">
        <v>19</v>
      </c>
      <c r="M1503">
        <v>2</v>
      </c>
      <c r="N1503">
        <v>7.5</v>
      </c>
      <c r="Q1503">
        <v>1.9300000000000001E-2</v>
      </c>
      <c r="R1503">
        <v>2.96</v>
      </c>
      <c r="S1503">
        <f t="shared" si="100"/>
        <v>7.5117071566069322</v>
      </c>
      <c r="T1503">
        <f t="shared" si="98"/>
        <v>15.023414313213864</v>
      </c>
    </row>
    <row r="1504" spans="1:20" x14ac:dyDescent="0.2">
      <c r="A1504">
        <v>2007</v>
      </c>
      <c r="B1504">
        <v>79</v>
      </c>
      <c r="D1504" t="s">
        <v>109</v>
      </c>
      <c r="E1504" s="1">
        <v>0.375</v>
      </c>
      <c r="F1504">
        <v>10</v>
      </c>
      <c r="G1504" t="s">
        <v>125</v>
      </c>
      <c r="H1504" t="s">
        <v>36</v>
      </c>
      <c r="I1504" t="s">
        <v>176</v>
      </c>
      <c r="J1504" t="s">
        <v>13</v>
      </c>
      <c r="K1504" t="s">
        <v>17</v>
      </c>
      <c r="L1504" t="s">
        <v>19</v>
      </c>
      <c r="M1504">
        <v>3</v>
      </c>
      <c r="N1504">
        <v>2.5</v>
      </c>
      <c r="Q1504">
        <v>1.9300000000000001E-2</v>
      </c>
      <c r="R1504">
        <v>2.96</v>
      </c>
      <c r="S1504">
        <f t="shared" si="100"/>
        <v>0.29070984172599634</v>
      </c>
      <c r="T1504">
        <f t="shared" si="98"/>
        <v>0.87212952517798903</v>
      </c>
    </row>
    <row r="1505" spans="1:20" x14ac:dyDescent="0.2">
      <c r="A1505">
        <v>2007</v>
      </c>
      <c r="B1505">
        <v>79</v>
      </c>
      <c r="D1505" t="s">
        <v>109</v>
      </c>
      <c r="E1505" s="1">
        <v>0.375</v>
      </c>
      <c r="F1505">
        <v>10</v>
      </c>
      <c r="G1505" t="s">
        <v>125</v>
      </c>
      <c r="H1505" t="s">
        <v>36</v>
      </c>
      <c r="I1505" t="s">
        <v>176</v>
      </c>
      <c r="J1505" t="s">
        <v>13</v>
      </c>
      <c r="K1505" t="s">
        <v>194</v>
      </c>
      <c r="L1505" t="s">
        <v>35</v>
      </c>
      <c r="M1505">
        <v>3</v>
      </c>
      <c r="N1505">
        <v>2.5</v>
      </c>
      <c r="Q1505">
        <v>3.2399999999999998E-2</v>
      </c>
      <c r="R1505">
        <v>2.379</v>
      </c>
      <c r="S1505">
        <f t="shared" si="100"/>
        <v>0.2865789524483992</v>
      </c>
      <c r="T1505">
        <f t="shared" si="98"/>
        <v>0.85973685734519756</v>
      </c>
    </row>
    <row r="1506" spans="1:20" x14ac:dyDescent="0.2">
      <c r="A1506">
        <v>2007</v>
      </c>
      <c r="B1506">
        <v>79</v>
      </c>
      <c r="D1506" t="s">
        <v>109</v>
      </c>
      <c r="E1506" s="1">
        <v>0.375</v>
      </c>
      <c r="F1506">
        <v>10</v>
      </c>
      <c r="G1506" t="s">
        <v>125</v>
      </c>
      <c r="H1506" t="s">
        <v>36</v>
      </c>
      <c r="I1506" t="s">
        <v>176</v>
      </c>
      <c r="J1506" t="s">
        <v>26</v>
      </c>
      <c r="K1506" t="s">
        <v>118</v>
      </c>
      <c r="L1506" t="s">
        <v>27</v>
      </c>
      <c r="M1506">
        <v>25</v>
      </c>
      <c r="N1506">
        <v>2.5</v>
      </c>
      <c r="Q1506">
        <v>1.5900000000000001E-2</v>
      </c>
      <c r="R1506">
        <v>2.9718</v>
      </c>
      <c r="S1506">
        <f t="shared" si="100"/>
        <v>0.24210025233267859</v>
      </c>
      <c r="T1506">
        <f t="shared" si="98"/>
        <v>6.052506308316965</v>
      </c>
    </row>
    <row r="1507" spans="1:20" x14ac:dyDescent="0.2">
      <c r="A1507">
        <v>2007</v>
      </c>
      <c r="B1507">
        <v>79</v>
      </c>
      <c r="D1507" t="s">
        <v>109</v>
      </c>
      <c r="E1507" s="1">
        <v>0.375</v>
      </c>
      <c r="F1507">
        <v>10</v>
      </c>
      <c r="G1507" t="s">
        <v>125</v>
      </c>
      <c r="H1507" t="s">
        <v>36</v>
      </c>
      <c r="I1507" t="s">
        <v>176</v>
      </c>
      <c r="J1507" t="s">
        <v>23</v>
      </c>
      <c r="K1507" t="s">
        <v>33</v>
      </c>
      <c r="L1507" t="s">
        <v>34</v>
      </c>
      <c r="M1507">
        <v>22</v>
      </c>
      <c r="N1507">
        <v>2.5</v>
      </c>
      <c r="Q1507">
        <v>8.8999999999999999E-3</v>
      </c>
      <c r="R1507">
        <v>3</v>
      </c>
      <c r="S1507">
        <f t="shared" si="100"/>
        <v>0.13906250000000001</v>
      </c>
      <c r="T1507">
        <f t="shared" si="98"/>
        <v>3.0593750000000002</v>
      </c>
    </row>
    <row r="1508" spans="1:20" x14ac:dyDescent="0.2">
      <c r="A1508">
        <v>2007</v>
      </c>
      <c r="B1508">
        <v>80</v>
      </c>
      <c r="D1508" t="s">
        <v>109</v>
      </c>
      <c r="E1508" s="1">
        <v>0.375</v>
      </c>
      <c r="F1508">
        <v>10</v>
      </c>
      <c r="G1508" t="s">
        <v>125</v>
      </c>
      <c r="H1508" t="s">
        <v>36</v>
      </c>
      <c r="I1508" t="s">
        <v>176</v>
      </c>
      <c r="J1508" t="s">
        <v>20</v>
      </c>
      <c r="K1508" t="s">
        <v>78</v>
      </c>
      <c r="L1508" t="s">
        <v>79</v>
      </c>
      <c r="M1508">
        <v>1</v>
      </c>
      <c r="N1508">
        <v>100</v>
      </c>
      <c r="Q1508">
        <v>7.0000000000000001E-3</v>
      </c>
      <c r="R1508" s="39">
        <v>2.972</v>
      </c>
      <c r="S1508">
        <f t="shared" si="100"/>
        <v>6153.1576178161977</v>
      </c>
      <c r="T1508">
        <f t="shared" si="98"/>
        <v>6153.1576178161977</v>
      </c>
    </row>
    <row r="1509" spans="1:20" x14ac:dyDescent="0.2">
      <c r="A1509">
        <v>2007</v>
      </c>
      <c r="B1509">
        <v>80</v>
      </c>
      <c r="D1509" t="s">
        <v>109</v>
      </c>
      <c r="E1509" s="1">
        <v>0.375</v>
      </c>
      <c r="F1509">
        <v>10</v>
      </c>
      <c r="G1509" t="s">
        <v>125</v>
      </c>
      <c r="H1509" t="s">
        <v>36</v>
      </c>
      <c r="I1509" t="s">
        <v>176</v>
      </c>
      <c r="J1509" t="s">
        <v>44</v>
      </c>
      <c r="K1509" t="s">
        <v>21</v>
      </c>
      <c r="L1509" t="s">
        <v>22</v>
      </c>
      <c r="M1509">
        <v>2</v>
      </c>
      <c r="N1509">
        <v>35</v>
      </c>
      <c r="Q1509">
        <v>1.14E-2</v>
      </c>
      <c r="R1509">
        <v>3.1280000000000001</v>
      </c>
      <c r="S1509">
        <f t="shared" si="100"/>
        <v>770.45928631241588</v>
      </c>
      <c r="T1509">
        <f t="shared" si="98"/>
        <v>1540.9185726248318</v>
      </c>
    </row>
    <row r="1510" spans="1:20" x14ac:dyDescent="0.2">
      <c r="A1510">
        <v>2007</v>
      </c>
      <c r="B1510">
        <v>80</v>
      </c>
      <c r="D1510" t="s">
        <v>109</v>
      </c>
      <c r="E1510" s="1">
        <v>0.375</v>
      </c>
      <c r="F1510">
        <v>10</v>
      </c>
      <c r="G1510" t="s">
        <v>125</v>
      </c>
      <c r="H1510" t="s">
        <v>36</v>
      </c>
      <c r="I1510" t="s">
        <v>176</v>
      </c>
      <c r="J1510" t="s">
        <v>13</v>
      </c>
      <c r="K1510" t="s">
        <v>47</v>
      </c>
      <c r="L1510" t="s">
        <v>48</v>
      </c>
      <c r="M1510">
        <v>85</v>
      </c>
      <c r="N1510">
        <v>35</v>
      </c>
      <c r="P1510">
        <f>N1510/1.09917</f>
        <v>31.842208211650611</v>
      </c>
      <c r="Q1510">
        <v>1.7399999999999999E-2</v>
      </c>
      <c r="R1510">
        <v>3.08</v>
      </c>
      <c r="S1510">
        <f>Q1510*(P1510^R1510)</f>
        <v>740.96728909580781</v>
      </c>
      <c r="T1510">
        <f t="shared" si="98"/>
        <v>62982.219573143666</v>
      </c>
    </row>
    <row r="1511" spans="1:20" x14ac:dyDescent="0.2">
      <c r="A1511">
        <v>2007</v>
      </c>
      <c r="B1511">
        <v>80</v>
      </c>
      <c r="D1511" t="s">
        <v>109</v>
      </c>
      <c r="E1511" s="1">
        <v>0.375</v>
      </c>
      <c r="F1511">
        <v>10</v>
      </c>
      <c r="G1511" t="s">
        <v>125</v>
      </c>
      <c r="H1511" t="s">
        <v>36</v>
      </c>
      <c r="I1511" t="s">
        <v>176</v>
      </c>
      <c r="J1511" t="s">
        <v>13</v>
      </c>
      <c r="K1511" t="s">
        <v>47</v>
      </c>
      <c r="L1511" t="s">
        <v>48</v>
      </c>
      <c r="M1511">
        <v>1</v>
      </c>
      <c r="N1511">
        <v>35</v>
      </c>
      <c r="O1511" t="s">
        <v>82</v>
      </c>
      <c r="P1511">
        <f>N1511/1.09917</f>
        <v>31.842208211650611</v>
      </c>
      <c r="Q1511">
        <v>1.7399999999999999E-2</v>
      </c>
      <c r="R1511">
        <v>3.08</v>
      </c>
      <c r="S1511">
        <f>Q1511*(P1511^R1511)</f>
        <v>740.96728909580781</v>
      </c>
      <c r="T1511">
        <f t="shared" si="98"/>
        <v>740.96728909580781</v>
      </c>
    </row>
    <row r="1512" spans="1:20" x14ac:dyDescent="0.2">
      <c r="A1512">
        <v>2007</v>
      </c>
      <c r="B1512">
        <v>80</v>
      </c>
      <c r="D1512" t="s">
        <v>109</v>
      </c>
      <c r="E1512" s="1">
        <v>0.375</v>
      </c>
      <c r="F1512">
        <v>10</v>
      </c>
      <c r="G1512" t="s">
        <v>125</v>
      </c>
      <c r="H1512" t="s">
        <v>36</v>
      </c>
      <c r="I1512" t="s">
        <v>176</v>
      </c>
      <c r="J1512" t="s">
        <v>23</v>
      </c>
      <c r="K1512" t="s">
        <v>118</v>
      </c>
      <c r="L1512" t="s">
        <v>37</v>
      </c>
      <c r="M1512">
        <v>1</v>
      </c>
      <c r="N1512">
        <v>35</v>
      </c>
      <c r="Q1512">
        <v>1.26E-2</v>
      </c>
      <c r="R1512">
        <v>3.0672999999999999</v>
      </c>
      <c r="S1512">
        <f>Q1512*(N1512^R1512)</f>
        <v>686.26279947656167</v>
      </c>
      <c r="T1512">
        <f t="shared" si="98"/>
        <v>686.26279947656167</v>
      </c>
    </row>
    <row r="1513" spans="1:20" x14ac:dyDescent="0.2">
      <c r="A1513">
        <v>2007</v>
      </c>
      <c r="B1513">
        <v>80</v>
      </c>
      <c r="D1513" t="s">
        <v>109</v>
      </c>
      <c r="E1513" s="1">
        <v>0.375</v>
      </c>
      <c r="F1513">
        <v>10</v>
      </c>
      <c r="G1513" t="s">
        <v>125</v>
      </c>
      <c r="H1513" t="s">
        <v>36</v>
      </c>
      <c r="I1513" t="s">
        <v>176</v>
      </c>
      <c r="J1513" t="s">
        <v>23</v>
      </c>
      <c r="K1513" t="s">
        <v>24</v>
      </c>
      <c r="L1513" t="s">
        <v>25</v>
      </c>
      <c r="M1513">
        <v>2</v>
      </c>
      <c r="N1513">
        <v>25</v>
      </c>
      <c r="Q1513">
        <v>4.2799999999999998E-2</v>
      </c>
      <c r="R1513">
        <v>2.8580000000000001</v>
      </c>
      <c r="S1513">
        <f>Q1513*(N1513^R1513)</f>
        <v>423.40532317837847</v>
      </c>
      <c r="T1513">
        <f t="shared" si="98"/>
        <v>846.81064635675693</v>
      </c>
    </row>
    <row r="1514" spans="1:20" x14ac:dyDescent="0.2">
      <c r="A1514">
        <v>2007</v>
      </c>
      <c r="B1514">
        <v>80</v>
      </c>
      <c r="D1514" t="s">
        <v>109</v>
      </c>
      <c r="E1514" s="1">
        <v>0.375</v>
      </c>
      <c r="F1514">
        <v>10</v>
      </c>
      <c r="G1514" t="s">
        <v>125</v>
      </c>
      <c r="H1514" t="s">
        <v>36</v>
      </c>
      <c r="I1514" t="s">
        <v>176</v>
      </c>
      <c r="J1514" t="s">
        <v>26</v>
      </c>
      <c r="K1514" t="s">
        <v>31</v>
      </c>
      <c r="L1514" t="s">
        <v>54</v>
      </c>
      <c r="M1514">
        <v>2</v>
      </c>
      <c r="N1514">
        <v>25</v>
      </c>
      <c r="P1514">
        <f>N1514*0.812715</f>
        <v>20.317875000000001</v>
      </c>
      <c r="Q1514">
        <v>0.111</v>
      </c>
      <c r="R1514">
        <v>2.72</v>
      </c>
      <c r="S1514">
        <f>Q1514*(P1514^R1514)</f>
        <v>400.63779005068659</v>
      </c>
      <c r="T1514">
        <f t="shared" si="98"/>
        <v>801.27558010137318</v>
      </c>
    </row>
    <row r="1515" spans="1:20" x14ac:dyDescent="0.2">
      <c r="A1515">
        <v>2007</v>
      </c>
      <c r="B1515">
        <v>80</v>
      </c>
      <c r="D1515" t="s">
        <v>109</v>
      </c>
      <c r="E1515" s="1">
        <v>0.375</v>
      </c>
      <c r="F1515">
        <v>10</v>
      </c>
      <c r="G1515" t="s">
        <v>125</v>
      </c>
      <c r="H1515" t="s">
        <v>36</v>
      </c>
      <c r="I1515" t="s">
        <v>176</v>
      </c>
      <c r="J1515" t="s">
        <v>13</v>
      </c>
      <c r="K1515" t="s">
        <v>14</v>
      </c>
      <c r="L1515" t="s">
        <v>15</v>
      </c>
      <c r="M1515">
        <v>1</v>
      </c>
      <c r="N1515">
        <v>25</v>
      </c>
      <c r="Q1515">
        <v>2.3599999999999999E-2</v>
      </c>
      <c r="R1515">
        <v>2.9750000000000001</v>
      </c>
      <c r="S1515">
        <f>Q1515*(N1515^R1515)</f>
        <v>340.23855775527943</v>
      </c>
      <c r="T1515">
        <f t="shared" si="98"/>
        <v>340.23855775527943</v>
      </c>
    </row>
    <row r="1516" spans="1:20" x14ac:dyDescent="0.2">
      <c r="A1516">
        <v>2007</v>
      </c>
      <c r="B1516">
        <v>80</v>
      </c>
      <c r="D1516" t="s">
        <v>109</v>
      </c>
      <c r="E1516" s="1">
        <v>0.375</v>
      </c>
      <c r="F1516">
        <v>10</v>
      </c>
      <c r="G1516" t="s">
        <v>125</v>
      </c>
      <c r="H1516" t="s">
        <v>36</v>
      </c>
      <c r="I1516" t="s">
        <v>176</v>
      </c>
      <c r="J1516" t="s">
        <v>16</v>
      </c>
      <c r="K1516" t="s">
        <v>28</v>
      </c>
      <c r="L1516" t="s">
        <v>29</v>
      </c>
      <c r="M1516">
        <v>12</v>
      </c>
      <c r="N1516">
        <v>25</v>
      </c>
      <c r="P1516">
        <f>N1516/1.14172</f>
        <v>21.89678730336685</v>
      </c>
      <c r="Q1516">
        <v>5.7999999999999996E-3</v>
      </c>
      <c r="R1516">
        <v>3.5539999999999998</v>
      </c>
      <c r="S1516">
        <f>Q1516*(P1516^R1516)</f>
        <v>336.62001464584171</v>
      </c>
      <c r="T1516">
        <f t="shared" si="98"/>
        <v>4039.4401757501005</v>
      </c>
    </row>
    <row r="1517" spans="1:20" x14ac:dyDescent="0.2">
      <c r="A1517">
        <v>2007</v>
      </c>
      <c r="B1517">
        <v>80</v>
      </c>
      <c r="D1517" t="s">
        <v>109</v>
      </c>
      <c r="E1517" s="1">
        <v>0.375</v>
      </c>
      <c r="F1517">
        <v>10</v>
      </c>
      <c r="G1517" t="s">
        <v>125</v>
      </c>
      <c r="H1517" t="s">
        <v>36</v>
      </c>
      <c r="I1517" t="s">
        <v>176</v>
      </c>
      <c r="J1517" t="s">
        <v>44</v>
      </c>
      <c r="K1517" t="s">
        <v>21</v>
      </c>
      <c r="L1517" t="s">
        <v>22</v>
      </c>
      <c r="M1517">
        <v>2</v>
      </c>
      <c r="N1517">
        <v>25</v>
      </c>
      <c r="Q1517">
        <v>1.14E-2</v>
      </c>
      <c r="R1517">
        <v>3.1280000000000001</v>
      </c>
      <c r="S1517">
        <f t="shared" ref="S1517:S1529" si="101">Q1517*(N1517^R1517)</f>
        <v>268.94359042953022</v>
      </c>
      <c r="T1517">
        <f t="shared" si="98"/>
        <v>537.88718085906044</v>
      </c>
    </row>
    <row r="1518" spans="1:20" x14ac:dyDescent="0.2">
      <c r="A1518">
        <v>2007</v>
      </c>
      <c r="B1518">
        <v>80</v>
      </c>
      <c r="D1518" t="s">
        <v>109</v>
      </c>
      <c r="E1518" s="1">
        <v>0.375</v>
      </c>
      <c r="F1518">
        <v>10</v>
      </c>
      <c r="G1518" t="s">
        <v>125</v>
      </c>
      <c r="H1518" t="s">
        <v>36</v>
      </c>
      <c r="I1518" t="s">
        <v>176</v>
      </c>
      <c r="J1518" t="s">
        <v>44</v>
      </c>
      <c r="K1518" t="s">
        <v>21</v>
      </c>
      <c r="L1518" t="s">
        <v>22</v>
      </c>
      <c r="M1518">
        <v>2</v>
      </c>
      <c r="N1518">
        <v>15</v>
      </c>
      <c r="Q1518">
        <v>1.14E-2</v>
      </c>
      <c r="R1518">
        <v>3.1280000000000001</v>
      </c>
      <c r="S1518">
        <f t="shared" si="101"/>
        <v>54.414959423729201</v>
      </c>
      <c r="T1518">
        <f t="shared" si="98"/>
        <v>108.8299188474584</v>
      </c>
    </row>
    <row r="1519" spans="1:20" x14ac:dyDescent="0.2">
      <c r="A1519">
        <v>2007</v>
      </c>
      <c r="B1519">
        <v>80</v>
      </c>
      <c r="D1519" t="s">
        <v>109</v>
      </c>
      <c r="E1519" s="1">
        <v>0.375</v>
      </c>
      <c r="F1519">
        <v>10</v>
      </c>
      <c r="G1519" t="s">
        <v>125</v>
      </c>
      <c r="H1519" t="s">
        <v>36</v>
      </c>
      <c r="I1519" t="s">
        <v>176</v>
      </c>
      <c r="J1519" t="s">
        <v>16</v>
      </c>
      <c r="K1519" t="s">
        <v>17</v>
      </c>
      <c r="L1519" t="s">
        <v>18</v>
      </c>
      <c r="M1519">
        <v>8</v>
      </c>
      <c r="N1519">
        <v>7.5</v>
      </c>
      <c r="Q1519">
        <v>2.46E-2</v>
      </c>
      <c r="R1519">
        <v>2.85</v>
      </c>
      <c r="S1519">
        <f t="shared" si="101"/>
        <v>7.671136449313793</v>
      </c>
      <c r="T1519">
        <f t="shared" si="98"/>
        <v>61.369091594510344</v>
      </c>
    </row>
    <row r="1520" spans="1:20" x14ac:dyDescent="0.2">
      <c r="A1520">
        <v>2007</v>
      </c>
      <c r="B1520">
        <v>80</v>
      </c>
      <c r="D1520" t="s">
        <v>109</v>
      </c>
      <c r="E1520" s="1">
        <v>0.375</v>
      </c>
      <c r="F1520">
        <v>10</v>
      </c>
      <c r="G1520" t="s">
        <v>125</v>
      </c>
      <c r="H1520" t="s">
        <v>36</v>
      </c>
      <c r="I1520" t="s">
        <v>176</v>
      </c>
      <c r="J1520" t="s">
        <v>23</v>
      </c>
      <c r="K1520" t="s">
        <v>118</v>
      </c>
      <c r="L1520" t="s">
        <v>132</v>
      </c>
      <c r="M1520">
        <v>2</v>
      </c>
      <c r="N1520">
        <v>7.5</v>
      </c>
      <c r="Q1520">
        <v>1.26E-2</v>
      </c>
      <c r="R1520">
        <v>3.0672999999999999</v>
      </c>
      <c r="S1520">
        <f t="shared" si="101"/>
        <v>6.0875978967715536</v>
      </c>
      <c r="T1520">
        <f t="shared" si="98"/>
        <v>12.175195793543107</v>
      </c>
    </row>
    <row r="1521" spans="1:20" x14ac:dyDescent="0.2">
      <c r="A1521">
        <v>2007</v>
      </c>
      <c r="B1521">
        <v>80</v>
      </c>
      <c r="D1521" t="s">
        <v>109</v>
      </c>
      <c r="E1521" s="1">
        <v>0.375</v>
      </c>
      <c r="F1521">
        <v>10</v>
      </c>
      <c r="G1521" t="s">
        <v>125</v>
      </c>
      <c r="H1521" t="s">
        <v>36</v>
      </c>
      <c r="I1521" t="s">
        <v>176</v>
      </c>
      <c r="J1521" t="s">
        <v>13</v>
      </c>
      <c r="K1521" t="s">
        <v>17</v>
      </c>
      <c r="L1521" t="s">
        <v>19</v>
      </c>
      <c r="M1521">
        <v>1</v>
      </c>
      <c r="N1521">
        <v>2.5</v>
      </c>
      <c r="Q1521">
        <v>1.9300000000000001E-2</v>
      </c>
      <c r="R1521">
        <v>2.96</v>
      </c>
      <c r="S1521">
        <f t="shared" si="101"/>
        <v>0.29070984172599634</v>
      </c>
      <c r="T1521">
        <f t="shared" si="98"/>
        <v>0.29070984172599634</v>
      </c>
    </row>
    <row r="1522" spans="1:20" x14ac:dyDescent="0.2">
      <c r="A1522">
        <v>2007</v>
      </c>
      <c r="B1522">
        <v>80</v>
      </c>
      <c r="D1522" t="s">
        <v>109</v>
      </c>
      <c r="E1522" s="1">
        <v>0.375</v>
      </c>
      <c r="F1522">
        <v>10</v>
      </c>
      <c r="G1522" t="s">
        <v>125</v>
      </c>
      <c r="H1522" t="s">
        <v>36</v>
      </c>
      <c r="I1522" t="s">
        <v>176</v>
      </c>
      <c r="J1522" t="s">
        <v>13</v>
      </c>
      <c r="K1522" t="s">
        <v>194</v>
      </c>
      <c r="L1522" t="s">
        <v>35</v>
      </c>
      <c r="M1522">
        <v>1</v>
      </c>
      <c r="N1522">
        <v>2.5</v>
      </c>
      <c r="Q1522">
        <v>3.2399999999999998E-2</v>
      </c>
      <c r="R1522">
        <v>2.379</v>
      </c>
      <c r="S1522">
        <f t="shared" si="101"/>
        <v>0.2865789524483992</v>
      </c>
      <c r="T1522">
        <f t="shared" si="98"/>
        <v>0.2865789524483992</v>
      </c>
    </row>
    <row r="1523" spans="1:20" x14ac:dyDescent="0.2">
      <c r="A1523">
        <v>2007</v>
      </c>
      <c r="B1523">
        <v>80</v>
      </c>
      <c r="D1523" t="s">
        <v>109</v>
      </c>
      <c r="E1523" s="1">
        <v>0.375</v>
      </c>
      <c r="F1523">
        <v>10</v>
      </c>
      <c r="G1523" t="s">
        <v>125</v>
      </c>
      <c r="H1523" t="s">
        <v>36</v>
      </c>
      <c r="I1523" t="s">
        <v>176</v>
      </c>
      <c r="J1523" t="s">
        <v>26</v>
      </c>
      <c r="K1523" t="s">
        <v>118</v>
      </c>
      <c r="L1523" t="s">
        <v>27</v>
      </c>
      <c r="M1523">
        <v>35</v>
      </c>
      <c r="N1523">
        <v>2.5</v>
      </c>
      <c r="Q1523">
        <v>1.5900000000000001E-2</v>
      </c>
      <c r="R1523">
        <v>2.9718</v>
      </c>
      <c r="S1523">
        <f t="shared" si="101"/>
        <v>0.24210025233267859</v>
      </c>
      <c r="T1523">
        <f t="shared" si="98"/>
        <v>8.4735088316437501</v>
      </c>
    </row>
    <row r="1524" spans="1:20" x14ac:dyDescent="0.2">
      <c r="A1524">
        <v>2007</v>
      </c>
      <c r="B1524">
        <v>80</v>
      </c>
      <c r="D1524" t="s">
        <v>109</v>
      </c>
      <c r="E1524" s="1">
        <v>0.375</v>
      </c>
      <c r="F1524">
        <v>10</v>
      </c>
      <c r="G1524" t="s">
        <v>125</v>
      </c>
      <c r="H1524" t="s">
        <v>36</v>
      </c>
      <c r="I1524" t="s">
        <v>176</v>
      </c>
      <c r="J1524" t="s">
        <v>23</v>
      </c>
      <c r="K1524" t="s">
        <v>118</v>
      </c>
      <c r="L1524" t="s">
        <v>132</v>
      </c>
      <c r="M1524">
        <v>4</v>
      </c>
      <c r="N1524">
        <v>2.5</v>
      </c>
      <c r="Q1524">
        <v>1.26E-2</v>
      </c>
      <c r="R1524">
        <v>3.0672999999999999</v>
      </c>
      <c r="S1524">
        <f t="shared" si="101"/>
        <v>0.20939771281975608</v>
      </c>
      <c r="T1524">
        <f t="shared" si="98"/>
        <v>0.83759085127902433</v>
      </c>
    </row>
    <row r="1525" spans="1:20" x14ac:dyDescent="0.2">
      <c r="A1525">
        <v>2007</v>
      </c>
      <c r="B1525">
        <v>80</v>
      </c>
      <c r="D1525" t="s">
        <v>109</v>
      </c>
      <c r="E1525" s="1">
        <v>0.375</v>
      </c>
      <c r="F1525">
        <v>10</v>
      </c>
      <c r="G1525" t="s">
        <v>125</v>
      </c>
      <c r="H1525" t="s">
        <v>36</v>
      </c>
      <c r="I1525" t="s">
        <v>176</v>
      </c>
      <c r="J1525" t="s">
        <v>23</v>
      </c>
      <c r="K1525" t="s">
        <v>33</v>
      </c>
      <c r="L1525" t="s">
        <v>34</v>
      </c>
      <c r="M1525">
        <v>7</v>
      </c>
      <c r="N1525">
        <v>2.5</v>
      </c>
      <c r="Q1525">
        <v>8.8999999999999999E-3</v>
      </c>
      <c r="R1525">
        <v>3</v>
      </c>
      <c r="S1525">
        <f t="shared" si="101"/>
        <v>0.13906250000000001</v>
      </c>
      <c r="T1525">
        <f t="shared" si="98"/>
        <v>0.97343750000000007</v>
      </c>
    </row>
    <row r="1526" spans="1:20" x14ac:dyDescent="0.2">
      <c r="A1526">
        <v>2007</v>
      </c>
      <c r="B1526">
        <v>81</v>
      </c>
      <c r="D1526" t="s">
        <v>109</v>
      </c>
      <c r="E1526" s="1">
        <v>0.375</v>
      </c>
      <c r="F1526">
        <v>10</v>
      </c>
      <c r="G1526" t="s">
        <v>125</v>
      </c>
      <c r="H1526" t="s">
        <v>36</v>
      </c>
      <c r="I1526" t="s">
        <v>176</v>
      </c>
      <c r="J1526" t="s">
        <v>20</v>
      </c>
      <c r="K1526" t="s">
        <v>78</v>
      </c>
      <c r="L1526" t="s">
        <v>79</v>
      </c>
      <c r="M1526">
        <v>1</v>
      </c>
      <c r="N1526">
        <v>80</v>
      </c>
      <c r="Q1526">
        <v>7.0000000000000001E-3</v>
      </c>
      <c r="R1526" s="39">
        <v>2.972</v>
      </c>
      <c r="S1526">
        <f t="shared" si="101"/>
        <v>3170.1621859536208</v>
      </c>
      <c r="T1526">
        <f t="shared" si="98"/>
        <v>3170.1621859536208</v>
      </c>
    </row>
    <row r="1527" spans="1:20" x14ac:dyDescent="0.2">
      <c r="A1527">
        <v>2007</v>
      </c>
      <c r="B1527">
        <v>81</v>
      </c>
      <c r="D1527" t="s">
        <v>109</v>
      </c>
      <c r="E1527" s="1">
        <v>0.375</v>
      </c>
      <c r="F1527">
        <v>10</v>
      </c>
      <c r="G1527" t="s">
        <v>125</v>
      </c>
      <c r="H1527" t="s">
        <v>36</v>
      </c>
      <c r="I1527" t="s">
        <v>176</v>
      </c>
      <c r="J1527" t="s">
        <v>44</v>
      </c>
      <c r="K1527" t="s">
        <v>21</v>
      </c>
      <c r="L1527" t="s">
        <v>22</v>
      </c>
      <c r="M1527">
        <v>13</v>
      </c>
      <c r="N1527">
        <v>35</v>
      </c>
      <c r="Q1527">
        <v>1.14E-2</v>
      </c>
      <c r="R1527">
        <v>3.1280000000000001</v>
      </c>
      <c r="S1527">
        <f t="shared" si="101"/>
        <v>770.45928631241588</v>
      </c>
      <c r="T1527">
        <f t="shared" si="98"/>
        <v>10015.970722061407</v>
      </c>
    </row>
    <row r="1528" spans="1:20" x14ac:dyDescent="0.2">
      <c r="A1528">
        <v>2007</v>
      </c>
      <c r="B1528">
        <v>81</v>
      </c>
      <c r="D1528" t="s">
        <v>109</v>
      </c>
      <c r="E1528" s="1">
        <v>0.375</v>
      </c>
      <c r="F1528">
        <v>10</v>
      </c>
      <c r="G1528" t="s">
        <v>125</v>
      </c>
      <c r="H1528" t="s">
        <v>36</v>
      </c>
      <c r="I1528" t="s">
        <v>176</v>
      </c>
      <c r="J1528" t="s">
        <v>13</v>
      </c>
      <c r="K1528" t="s">
        <v>51</v>
      </c>
      <c r="L1528" t="s">
        <v>52</v>
      </c>
      <c r="M1528">
        <v>2</v>
      </c>
      <c r="N1528">
        <v>35</v>
      </c>
      <c r="O1528" t="s">
        <v>53</v>
      </c>
      <c r="Q1528">
        <v>1.6199999999999999E-2</v>
      </c>
      <c r="R1528">
        <v>3.0251999999999999</v>
      </c>
      <c r="S1528">
        <f t="shared" si="101"/>
        <v>759.67819720000477</v>
      </c>
      <c r="T1528">
        <f t="shared" si="98"/>
        <v>1519.3563944000095</v>
      </c>
    </row>
    <row r="1529" spans="1:20" x14ac:dyDescent="0.2">
      <c r="A1529">
        <v>2007</v>
      </c>
      <c r="B1529">
        <v>81</v>
      </c>
      <c r="D1529" t="s">
        <v>109</v>
      </c>
      <c r="E1529" s="1">
        <v>0.375</v>
      </c>
      <c r="F1529">
        <v>10</v>
      </c>
      <c r="G1529" t="s">
        <v>125</v>
      </c>
      <c r="H1529" t="s">
        <v>36</v>
      </c>
      <c r="I1529" t="s">
        <v>176</v>
      </c>
      <c r="J1529" t="s">
        <v>23</v>
      </c>
      <c r="K1529" t="s">
        <v>31</v>
      </c>
      <c r="L1529" t="s">
        <v>32</v>
      </c>
      <c r="M1529">
        <v>2</v>
      </c>
      <c r="N1529">
        <v>35</v>
      </c>
      <c r="Q1529">
        <v>7.9000000000000008E-3</v>
      </c>
      <c r="R1529">
        <v>3.0760000000000001</v>
      </c>
      <c r="S1529">
        <f t="shared" si="101"/>
        <v>443.79294680201997</v>
      </c>
      <c r="T1529">
        <f t="shared" si="98"/>
        <v>887.58589360403994</v>
      </c>
    </row>
    <row r="1530" spans="1:20" x14ac:dyDescent="0.2">
      <c r="A1530">
        <v>2007</v>
      </c>
      <c r="B1530">
        <v>81</v>
      </c>
      <c r="D1530" t="s">
        <v>109</v>
      </c>
      <c r="E1530" s="1">
        <v>0.375</v>
      </c>
      <c r="F1530">
        <v>10</v>
      </c>
      <c r="G1530" t="s">
        <v>125</v>
      </c>
      <c r="H1530" t="s">
        <v>36</v>
      </c>
      <c r="I1530" t="s">
        <v>176</v>
      </c>
      <c r="J1530" t="s">
        <v>16</v>
      </c>
      <c r="K1530" t="s">
        <v>28</v>
      </c>
      <c r="L1530" t="s">
        <v>29</v>
      </c>
      <c r="M1530">
        <v>8</v>
      </c>
      <c r="N1530">
        <v>25</v>
      </c>
      <c r="P1530">
        <f>N1530/1.14172</f>
        <v>21.89678730336685</v>
      </c>
      <c r="Q1530">
        <v>5.7999999999999996E-3</v>
      </c>
      <c r="R1530">
        <v>3.5539999999999998</v>
      </c>
      <c r="S1530">
        <f>Q1530*(P1530^R1530)</f>
        <v>336.62001464584171</v>
      </c>
      <c r="T1530">
        <f t="shared" si="98"/>
        <v>2692.9601171667337</v>
      </c>
    </row>
    <row r="1531" spans="1:20" x14ac:dyDescent="0.2">
      <c r="A1531">
        <v>2007</v>
      </c>
      <c r="B1531">
        <v>81</v>
      </c>
      <c r="D1531" t="s">
        <v>109</v>
      </c>
      <c r="E1531" s="1">
        <v>0.375</v>
      </c>
      <c r="F1531">
        <v>10</v>
      </c>
      <c r="G1531" t="s">
        <v>125</v>
      </c>
      <c r="H1531" t="s">
        <v>36</v>
      </c>
      <c r="I1531" t="s">
        <v>176</v>
      </c>
      <c r="J1531" t="s">
        <v>44</v>
      </c>
      <c r="K1531" t="s">
        <v>21</v>
      </c>
      <c r="L1531" t="s">
        <v>22</v>
      </c>
      <c r="M1531">
        <v>9</v>
      </c>
      <c r="N1531">
        <v>25</v>
      </c>
      <c r="Q1531">
        <v>1.14E-2</v>
      </c>
      <c r="R1531">
        <v>3.1280000000000001</v>
      </c>
      <c r="S1531">
        <f t="shared" ref="S1531:S1542" si="102">Q1531*(N1531^R1531)</f>
        <v>268.94359042953022</v>
      </c>
      <c r="T1531">
        <f t="shared" si="98"/>
        <v>2420.4923138657718</v>
      </c>
    </row>
    <row r="1532" spans="1:20" x14ac:dyDescent="0.2">
      <c r="A1532">
        <v>2007</v>
      </c>
      <c r="B1532">
        <v>81</v>
      </c>
      <c r="D1532" t="s">
        <v>109</v>
      </c>
      <c r="E1532" s="1">
        <v>0.375</v>
      </c>
      <c r="F1532">
        <v>10</v>
      </c>
      <c r="G1532" t="s">
        <v>125</v>
      </c>
      <c r="H1532" t="s">
        <v>36</v>
      </c>
      <c r="I1532" t="s">
        <v>176</v>
      </c>
      <c r="J1532" t="s">
        <v>26</v>
      </c>
      <c r="K1532" t="s">
        <v>17</v>
      </c>
      <c r="L1532" t="s">
        <v>121</v>
      </c>
      <c r="M1532">
        <v>2</v>
      </c>
      <c r="N1532">
        <v>7.5</v>
      </c>
      <c r="Q1532">
        <v>2.0199999999999999E-2</v>
      </c>
      <c r="R1532">
        <v>2.9594999999999998</v>
      </c>
      <c r="S1532">
        <f t="shared" si="102"/>
        <v>7.8540774295436098</v>
      </c>
      <c r="T1532">
        <f t="shared" si="98"/>
        <v>15.70815485908722</v>
      </c>
    </row>
    <row r="1533" spans="1:20" x14ac:dyDescent="0.2">
      <c r="A1533">
        <v>2007</v>
      </c>
      <c r="B1533">
        <v>81</v>
      </c>
      <c r="D1533" t="s">
        <v>109</v>
      </c>
      <c r="E1533" s="1">
        <v>0.375</v>
      </c>
      <c r="F1533">
        <v>10</v>
      </c>
      <c r="G1533" t="s">
        <v>125</v>
      </c>
      <c r="H1533" t="s">
        <v>36</v>
      </c>
      <c r="I1533" t="s">
        <v>176</v>
      </c>
      <c r="J1533" t="s">
        <v>16</v>
      </c>
      <c r="K1533" t="s">
        <v>17</v>
      </c>
      <c r="L1533" t="s">
        <v>18</v>
      </c>
      <c r="M1533">
        <v>4</v>
      </c>
      <c r="N1533">
        <v>7.5</v>
      </c>
      <c r="Q1533">
        <v>2.46E-2</v>
      </c>
      <c r="R1533">
        <v>2.85</v>
      </c>
      <c r="S1533">
        <f t="shared" si="102"/>
        <v>7.671136449313793</v>
      </c>
      <c r="T1533">
        <f t="shared" si="98"/>
        <v>30.684545797255172</v>
      </c>
    </row>
    <row r="1534" spans="1:20" x14ac:dyDescent="0.2">
      <c r="A1534">
        <v>2007</v>
      </c>
      <c r="B1534">
        <v>81</v>
      </c>
      <c r="D1534" t="s">
        <v>109</v>
      </c>
      <c r="E1534" s="1">
        <v>0.375</v>
      </c>
      <c r="F1534">
        <v>10</v>
      </c>
      <c r="G1534" t="s">
        <v>125</v>
      </c>
      <c r="H1534" t="s">
        <v>36</v>
      </c>
      <c r="I1534" t="s">
        <v>176</v>
      </c>
      <c r="J1534" t="s">
        <v>13</v>
      </c>
      <c r="K1534" t="s">
        <v>17</v>
      </c>
      <c r="L1534" t="s">
        <v>19</v>
      </c>
      <c r="M1534">
        <v>1</v>
      </c>
      <c r="N1534">
        <v>7.5</v>
      </c>
      <c r="Q1534">
        <v>1.9300000000000001E-2</v>
      </c>
      <c r="R1534">
        <v>2.96</v>
      </c>
      <c r="S1534">
        <f t="shared" si="102"/>
        <v>7.5117071566069322</v>
      </c>
      <c r="T1534">
        <f t="shared" si="98"/>
        <v>7.5117071566069322</v>
      </c>
    </row>
    <row r="1535" spans="1:20" x14ac:dyDescent="0.2">
      <c r="A1535">
        <v>2007</v>
      </c>
      <c r="B1535">
        <v>81</v>
      </c>
      <c r="D1535" t="s">
        <v>109</v>
      </c>
      <c r="E1535" s="1">
        <v>0.375</v>
      </c>
      <c r="F1535">
        <v>10</v>
      </c>
      <c r="G1535" t="s">
        <v>125</v>
      </c>
      <c r="H1535" t="s">
        <v>36</v>
      </c>
      <c r="I1535" t="s">
        <v>176</v>
      </c>
      <c r="J1535" t="s">
        <v>23</v>
      </c>
      <c r="K1535" t="s">
        <v>118</v>
      </c>
      <c r="L1535" t="s">
        <v>30</v>
      </c>
      <c r="M1535">
        <v>6</v>
      </c>
      <c r="N1535">
        <v>7.5</v>
      </c>
      <c r="Q1535">
        <v>9.2800000000000001E-3</v>
      </c>
      <c r="R1535">
        <v>3.07</v>
      </c>
      <c r="S1535">
        <f t="shared" si="102"/>
        <v>4.5080222907771104</v>
      </c>
      <c r="T1535">
        <f t="shared" si="98"/>
        <v>27.048133744662664</v>
      </c>
    </row>
    <row r="1536" spans="1:20" x14ac:dyDescent="0.2">
      <c r="A1536">
        <v>2007</v>
      </c>
      <c r="B1536">
        <v>81</v>
      </c>
      <c r="D1536" t="s">
        <v>109</v>
      </c>
      <c r="E1536" s="1">
        <v>0.375</v>
      </c>
      <c r="F1536">
        <v>10</v>
      </c>
      <c r="G1536" t="s">
        <v>125</v>
      </c>
      <c r="H1536" t="s">
        <v>36</v>
      </c>
      <c r="I1536" t="s">
        <v>176</v>
      </c>
      <c r="J1536" t="s">
        <v>13</v>
      </c>
      <c r="K1536" t="s">
        <v>17</v>
      </c>
      <c r="L1536" t="s">
        <v>19</v>
      </c>
      <c r="M1536">
        <v>1</v>
      </c>
      <c r="N1536">
        <v>2.5</v>
      </c>
      <c r="Q1536">
        <v>1.9300000000000001E-2</v>
      </c>
      <c r="R1536">
        <v>2.96</v>
      </c>
      <c r="S1536">
        <f t="shared" si="102"/>
        <v>0.29070984172599634</v>
      </c>
      <c r="T1536">
        <f t="shared" si="98"/>
        <v>0.29070984172599634</v>
      </c>
    </row>
    <row r="1537" spans="1:20" x14ac:dyDescent="0.2">
      <c r="A1537">
        <v>2007</v>
      </c>
      <c r="B1537">
        <v>81</v>
      </c>
      <c r="D1537" t="s">
        <v>109</v>
      </c>
      <c r="E1537" s="1">
        <v>0.375</v>
      </c>
      <c r="F1537">
        <v>10</v>
      </c>
      <c r="G1537" t="s">
        <v>125</v>
      </c>
      <c r="H1537" t="s">
        <v>36</v>
      </c>
      <c r="I1537" t="s">
        <v>176</v>
      </c>
      <c r="J1537" t="s">
        <v>26</v>
      </c>
      <c r="K1537" t="s">
        <v>118</v>
      </c>
      <c r="L1537" t="s">
        <v>27</v>
      </c>
      <c r="M1537">
        <v>31</v>
      </c>
      <c r="N1537">
        <v>2.5</v>
      </c>
      <c r="Q1537">
        <v>1.5900000000000001E-2</v>
      </c>
      <c r="R1537">
        <v>2.9718</v>
      </c>
      <c r="S1537">
        <f t="shared" si="102"/>
        <v>0.24210025233267859</v>
      </c>
      <c r="T1537">
        <f t="shared" si="98"/>
        <v>7.5051078223130361</v>
      </c>
    </row>
    <row r="1538" spans="1:20" x14ac:dyDescent="0.2">
      <c r="A1538">
        <v>2007</v>
      </c>
      <c r="B1538">
        <v>81</v>
      </c>
      <c r="D1538" t="s">
        <v>109</v>
      </c>
      <c r="E1538" s="1">
        <v>0.375</v>
      </c>
      <c r="F1538">
        <v>10</v>
      </c>
      <c r="G1538" t="s">
        <v>125</v>
      </c>
      <c r="H1538" t="s">
        <v>36</v>
      </c>
      <c r="I1538" t="s">
        <v>176</v>
      </c>
      <c r="J1538" t="s">
        <v>23</v>
      </c>
      <c r="K1538" t="s">
        <v>118</v>
      </c>
      <c r="L1538" t="s">
        <v>30</v>
      </c>
      <c r="M1538">
        <v>3</v>
      </c>
      <c r="N1538">
        <v>2.5</v>
      </c>
      <c r="Q1538">
        <v>9.2800000000000001E-3</v>
      </c>
      <c r="R1538">
        <v>3.07</v>
      </c>
      <c r="S1538">
        <f t="shared" si="102"/>
        <v>0.15460509531322333</v>
      </c>
      <c r="T1538">
        <f t="shared" ref="T1538:T1601" si="103">M1538*S1538</f>
        <v>0.46381528593967003</v>
      </c>
    </row>
    <row r="1539" spans="1:20" x14ac:dyDescent="0.2">
      <c r="A1539">
        <v>2007</v>
      </c>
      <c r="B1539">
        <v>81</v>
      </c>
      <c r="D1539" t="s">
        <v>109</v>
      </c>
      <c r="E1539" s="1">
        <v>0.375</v>
      </c>
      <c r="F1539">
        <v>10</v>
      </c>
      <c r="G1539" t="s">
        <v>125</v>
      </c>
      <c r="H1539" t="s">
        <v>36</v>
      </c>
      <c r="I1539" t="s">
        <v>176</v>
      </c>
      <c r="J1539" t="s">
        <v>23</v>
      </c>
      <c r="K1539" t="s">
        <v>33</v>
      </c>
      <c r="L1539" t="s">
        <v>34</v>
      </c>
      <c r="M1539">
        <v>12</v>
      </c>
      <c r="N1539">
        <v>2.5</v>
      </c>
      <c r="Q1539">
        <v>8.8999999999999999E-3</v>
      </c>
      <c r="R1539">
        <v>3</v>
      </c>
      <c r="S1539">
        <f t="shared" si="102"/>
        <v>0.13906250000000001</v>
      </c>
      <c r="T1539">
        <f t="shared" si="103"/>
        <v>1.6687500000000002</v>
      </c>
    </row>
    <row r="1540" spans="1:20" x14ac:dyDescent="0.2">
      <c r="A1540">
        <v>2007</v>
      </c>
      <c r="B1540">
        <v>82</v>
      </c>
      <c r="D1540" t="s">
        <v>111</v>
      </c>
      <c r="E1540" s="1">
        <v>0.5625</v>
      </c>
      <c r="F1540">
        <v>7</v>
      </c>
      <c r="G1540" t="s">
        <v>136</v>
      </c>
      <c r="H1540" t="s">
        <v>36</v>
      </c>
      <c r="I1540" t="s">
        <v>176</v>
      </c>
      <c r="J1540" t="s">
        <v>44</v>
      </c>
      <c r="K1540" t="s">
        <v>21</v>
      </c>
      <c r="L1540" t="s">
        <v>67</v>
      </c>
      <c r="M1540">
        <v>1</v>
      </c>
      <c r="N1540">
        <v>60</v>
      </c>
      <c r="Q1540">
        <v>1.5299999999999999E-2</v>
      </c>
      <c r="R1540">
        <v>3</v>
      </c>
      <c r="S1540">
        <f t="shared" si="102"/>
        <v>3304.7999999999997</v>
      </c>
      <c r="T1540">
        <f t="shared" si="103"/>
        <v>3304.7999999999997</v>
      </c>
    </row>
    <row r="1541" spans="1:20" x14ac:dyDescent="0.2">
      <c r="A1541">
        <v>2007</v>
      </c>
      <c r="B1541">
        <v>82</v>
      </c>
      <c r="D1541" t="s">
        <v>111</v>
      </c>
      <c r="E1541" s="1">
        <v>0.5625</v>
      </c>
      <c r="F1541">
        <v>7</v>
      </c>
      <c r="G1541" t="s">
        <v>136</v>
      </c>
      <c r="H1541" t="s">
        <v>36</v>
      </c>
      <c r="I1541" t="s">
        <v>176</v>
      </c>
      <c r="J1541" t="s">
        <v>44</v>
      </c>
      <c r="K1541" t="s">
        <v>21</v>
      </c>
      <c r="L1541" t="s">
        <v>22</v>
      </c>
      <c r="M1541">
        <v>12</v>
      </c>
      <c r="N1541">
        <v>35</v>
      </c>
      <c r="Q1541">
        <v>1.14E-2</v>
      </c>
      <c r="R1541">
        <v>3.1280000000000001</v>
      </c>
      <c r="S1541">
        <f t="shared" si="102"/>
        <v>770.45928631241588</v>
      </c>
      <c r="T1541">
        <f t="shared" si="103"/>
        <v>9245.5114357489911</v>
      </c>
    </row>
    <row r="1542" spans="1:20" x14ac:dyDescent="0.2">
      <c r="A1542">
        <v>2007</v>
      </c>
      <c r="B1542">
        <v>82</v>
      </c>
      <c r="D1542" t="s">
        <v>111</v>
      </c>
      <c r="E1542" s="1">
        <v>0.5625</v>
      </c>
      <c r="F1542">
        <v>7</v>
      </c>
      <c r="G1542" t="s">
        <v>136</v>
      </c>
      <c r="H1542" t="s">
        <v>36</v>
      </c>
      <c r="I1542" t="s">
        <v>176</v>
      </c>
      <c r="J1542" t="s">
        <v>44</v>
      </c>
      <c r="K1542" t="s">
        <v>21</v>
      </c>
      <c r="L1542" t="s">
        <v>67</v>
      </c>
      <c r="M1542">
        <v>2</v>
      </c>
      <c r="N1542">
        <v>35</v>
      </c>
      <c r="Q1542">
        <v>1.5299999999999999E-2</v>
      </c>
      <c r="R1542">
        <v>3</v>
      </c>
      <c r="S1542">
        <f t="shared" si="102"/>
        <v>655.98749999999995</v>
      </c>
      <c r="T1542">
        <f t="shared" si="103"/>
        <v>1311.9749999999999</v>
      </c>
    </row>
    <row r="1543" spans="1:20" x14ac:dyDescent="0.2">
      <c r="A1543">
        <v>2007</v>
      </c>
      <c r="B1543">
        <v>82</v>
      </c>
      <c r="D1543" t="s">
        <v>111</v>
      </c>
      <c r="E1543" s="1">
        <v>0.5625</v>
      </c>
      <c r="F1543">
        <v>7</v>
      </c>
      <c r="G1543" t="s">
        <v>136</v>
      </c>
      <c r="H1543" t="s">
        <v>36</v>
      </c>
      <c r="I1543" t="s">
        <v>176</v>
      </c>
      <c r="J1543" t="s">
        <v>23</v>
      </c>
      <c r="K1543" t="s">
        <v>62</v>
      </c>
      <c r="L1543" t="s">
        <v>83</v>
      </c>
      <c r="M1543">
        <v>1</v>
      </c>
      <c r="N1543">
        <v>35</v>
      </c>
      <c r="P1543">
        <f>N1543*0.901</f>
        <v>31.535</v>
      </c>
      <c r="Q1543">
        <v>2.07E-2</v>
      </c>
      <c r="R1543">
        <v>3</v>
      </c>
      <c r="S1543">
        <f>Q1543*(P1543^R1543)</f>
        <v>649.15566504626247</v>
      </c>
      <c r="T1543">
        <f t="shared" si="103"/>
        <v>649.15566504626247</v>
      </c>
    </row>
    <row r="1544" spans="1:20" x14ac:dyDescent="0.2">
      <c r="A1544">
        <v>2007</v>
      </c>
      <c r="B1544">
        <v>82</v>
      </c>
      <c r="D1544" t="s">
        <v>111</v>
      </c>
      <c r="E1544" s="1">
        <v>0.5625</v>
      </c>
      <c r="F1544">
        <v>7</v>
      </c>
      <c r="G1544" t="s">
        <v>136</v>
      </c>
      <c r="H1544" t="s">
        <v>36</v>
      </c>
      <c r="I1544" t="s">
        <v>176</v>
      </c>
      <c r="J1544" t="s">
        <v>20</v>
      </c>
      <c r="K1544" t="s">
        <v>68</v>
      </c>
      <c r="L1544" t="s">
        <v>69</v>
      </c>
      <c r="M1544">
        <v>1</v>
      </c>
      <c r="N1544">
        <v>40</v>
      </c>
      <c r="P1544">
        <f>N1544*0.863</f>
        <v>34.519999999999996</v>
      </c>
      <c r="Q1544">
        <v>2.5100000000000001E-2</v>
      </c>
      <c r="R1544">
        <v>2.84</v>
      </c>
      <c r="S1544">
        <f>Q1544*(P1544^R1544)</f>
        <v>585.86122680541723</v>
      </c>
      <c r="T1544">
        <f t="shared" si="103"/>
        <v>585.86122680541723</v>
      </c>
    </row>
    <row r="1545" spans="1:20" x14ac:dyDescent="0.2">
      <c r="A1545">
        <v>2007</v>
      </c>
      <c r="B1545">
        <v>82</v>
      </c>
      <c r="D1545" t="s">
        <v>111</v>
      </c>
      <c r="E1545" s="1">
        <v>0.5625</v>
      </c>
      <c r="F1545">
        <v>7</v>
      </c>
      <c r="G1545" t="s">
        <v>136</v>
      </c>
      <c r="H1545" t="s">
        <v>36</v>
      </c>
      <c r="I1545" t="s">
        <v>176</v>
      </c>
      <c r="J1545" t="s">
        <v>23</v>
      </c>
      <c r="K1545" t="s">
        <v>31</v>
      </c>
      <c r="L1545" t="s">
        <v>32</v>
      </c>
      <c r="M1545">
        <v>8</v>
      </c>
      <c r="N1545">
        <v>35</v>
      </c>
      <c r="Q1545">
        <v>7.9000000000000008E-3</v>
      </c>
      <c r="R1545">
        <v>3.0760000000000001</v>
      </c>
      <c r="S1545">
        <f>Q1545*(N1545^R1545)</f>
        <v>443.79294680201997</v>
      </c>
      <c r="T1545">
        <f t="shared" si="103"/>
        <v>3550.3435744161598</v>
      </c>
    </row>
    <row r="1546" spans="1:20" x14ac:dyDescent="0.2">
      <c r="A1546">
        <v>2007</v>
      </c>
      <c r="B1546">
        <v>82</v>
      </c>
      <c r="D1546" t="s">
        <v>111</v>
      </c>
      <c r="E1546" s="1">
        <v>0.5625</v>
      </c>
      <c r="F1546">
        <v>7</v>
      </c>
      <c r="G1546" t="s">
        <v>136</v>
      </c>
      <c r="H1546" t="s">
        <v>36</v>
      </c>
      <c r="I1546" t="s">
        <v>176</v>
      </c>
      <c r="J1546" t="s">
        <v>26</v>
      </c>
      <c r="K1546" t="s">
        <v>31</v>
      </c>
      <c r="L1546" t="s">
        <v>54</v>
      </c>
      <c r="M1546">
        <v>6</v>
      </c>
      <c r="N1546">
        <v>25</v>
      </c>
      <c r="P1546">
        <f>N1546*0.812715</f>
        <v>20.317875000000001</v>
      </c>
      <c r="Q1546">
        <v>0.111</v>
      </c>
      <c r="R1546">
        <v>2.72</v>
      </c>
      <c r="S1546">
        <f>Q1546*(P1546^R1546)</f>
        <v>400.63779005068659</v>
      </c>
      <c r="T1546">
        <f t="shared" si="103"/>
        <v>2403.8267403041195</v>
      </c>
    </row>
    <row r="1547" spans="1:20" x14ac:dyDescent="0.2">
      <c r="A1547">
        <v>2007</v>
      </c>
      <c r="B1547">
        <v>82</v>
      </c>
      <c r="D1547" t="s">
        <v>111</v>
      </c>
      <c r="E1547" s="1">
        <v>0.5625</v>
      </c>
      <c r="F1547">
        <v>7</v>
      </c>
      <c r="G1547" t="s">
        <v>136</v>
      </c>
      <c r="H1547" t="s">
        <v>36</v>
      </c>
      <c r="I1547" t="s">
        <v>176</v>
      </c>
      <c r="J1547" t="s">
        <v>13</v>
      </c>
      <c r="K1547" t="s">
        <v>14</v>
      </c>
      <c r="L1547" t="s">
        <v>15</v>
      </c>
      <c r="M1547">
        <v>2</v>
      </c>
      <c r="N1547">
        <v>25</v>
      </c>
      <c r="Q1547">
        <v>2.3599999999999999E-2</v>
      </c>
      <c r="R1547">
        <v>2.9750000000000001</v>
      </c>
      <c r="S1547">
        <f>Q1547*(N1547^R1547)</f>
        <v>340.23855775527943</v>
      </c>
      <c r="T1547">
        <f t="shared" si="103"/>
        <v>680.47711551055886</v>
      </c>
    </row>
    <row r="1548" spans="1:20" x14ac:dyDescent="0.2">
      <c r="A1548">
        <v>2007</v>
      </c>
      <c r="B1548">
        <v>82</v>
      </c>
      <c r="D1548" t="s">
        <v>111</v>
      </c>
      <c r="E1548" s="1">
        <v>0.5625</v>
      </c>
      <c r="F1548">
        <v>7</v>
      </c>
      <c r="G1548" t="s">
        <v>136</v>
      </c>
      <c r="H1548" t="s">
        <v>36</v>
      </c>
      <c r="I1548" t="s">
        <v>176</v>
      </c>
      <c r="J1548" t="s">
        <v>16</v>
      </c>
      <c r="K1548" t="s">
        <v>28</v>
      </c>
      <c r="L1548" t="s">
        <v>29</v>
      </c>
      <c r="M1548">
        <v>65</v>
      </c>
      <c r="N1548">
        <v>25</v>
      </c>
      <c r="P1548">
        <f>N1548/1.14172</f>
        <v>21.89678730336685</v>
      </c>
      <c r="Q1548">
        <v>5.7999999999999996E-3</v>
      </c>
      <c r="R1548">
        <v>3.5539999999999998</v>
      </c>
      <c r="S1548">
        <f>Q1548*(P1548^R1548)</f>
        <v>336.62001464584171</v>
      </c>
      <c r="T1548">
        <f t="shared" si="103"/>
        <v>21880.300951979712</v>
      </c>
    </row>
    <row r="1549" spans="1:20" x14ac:dyDescent="0.2">
      <c r="A1549">
        <v>2007</v>
      </c>
      <c r="B1549">
        <v>82</v>
      </c>
      <c r="D1549" t="s">
        <v>111</v>
      </c>
      <c r="E1549" s="1">
        <v>0.5625</v>
      </c>
      <c r="F1549">
        <v>7</v>
      </c>
      <c r="G1549" t="s">
        <v>136</v>
      </c>
      <c r="H1549" t="s">
        <v>36</v>
      </c>
      <c r="I1549" t="s">
        <v>176</v>
      </c>
      <c r="J1549" t="s">
        <v>23</v>
      </c>
      <c r="K1549" t="s">
        <v>49</v>
      </c>
      <c r="L1549" t="s">
        <v>50</v>
      </c>
      <c r="M1549">
        <v>1</v>
      </c>
      <c r="N1549">
        <v>25</v>
      </c>
      <c r="Q1549">
        <v>5.6099999999999997E-2</v>
      </c>
      <c r="R1549">
        <v>2.653</v>
      </c>
      <c r="S1549">
        <f>Q1549*(N1549^R1549)</f>
        <v>286.87830370223014</v>
      </c>
      <c r="T1549">
        <f t="shared" si="103"/>
        <v>286.87830370223014</v>
      </c>
    </row>
    <row r="1550" spans="1:20" x14ac:dyDescent="0.2">
      <c r="A1550">
        <v>2007</v>
      </c>
      <c r="B1550">
        <v>82</v>
      </c>
      <c r="D1550" t="s">
        <v>111</v>
      </c>
      <c r="E1550" s="1">
        <v>0.5625</v>
      </c>
      <c r="F1550">
        <v>7</v>
      </c>
      <c r="G1550" t="s">
        <v>136</v>
      </c>
      <c r="H1550" t="s">
        <v>36</v>
      </c>
      <c r="I1550" t="s">
        <v>176</v>
      </c>
      <c r="J1550" t="s">
        <v>44</v>
      </c>
      <c r="K1550" t="s">
        <v>21</v>
      </c>
      <c r="L1550" t="s">
        <v>22</v>
      </c>
      <c r="M1550">
        <v>6</v>
      </c>
      <c r="N1550">
        <v>25</v>
      </c>
      <c r="Q1550">
        <v>1.14E-2</v>
      </c>
      <c r="R1550">
        <v>3.1280000000000001</v>
      </c>
      <c r="S1550">
        <f>Q1550*(N1550^R1550)</f>
        <v>268.94359042953022</v>
      </c>
      <c r="T1550">
        <f t="shared" si="103"/>
        <v>1613.6615425771813</v>
      </c>
    </row>
    <row r="1551" spans="1:20" x14ac:dyDescent="0.2">
      <c r="A1551">
        <v>2007</v>
      </c>
      <c r="B1551">
        <v>82</v>
      </c>
      <c r="D1551" t="s">
        <v>111</v>
      </c>
      <c r="E1551" s="1">
        <v>0.5625</v>
      </c>
      <c r="F1551">
        <v>7</v>
      </c>
      <c r="G1551" t="s">
        <v>136</v>
      </c>
      <c r="H1551" t="s">
        <v>36</v>
      </c>
      <c r="I1551" t="s">
        <v>176</v>
      </c>
      <c r="J1551" t="s">
        <v>44</v>
      </c>
      <c r="K1551" t="s">
        <v>21</v>
      </c>
      <c r="L1551" t="s">
        <v>67</v>
      </c>
      <c r="M1551">
        <v>1</v>
      </c>
      <c r="N1551">
        <v>25</v>
      </c>
      <c r="Q1551">
        <v>1.5299999999999999E-2</v>
      </c>
      <c r="R1551">
        <v>3</v>
      </c>
      <c r="S1551">
        <f>Q1551*(N1551^R1551)</f>
        <v>239.0625</v>
      </c>
      <c r="T1551">
        <f t="shared" si="103"/>
        <v>239.0625</v>
      </c>
    </row>
    <row r="1552" spans="1:20" x14ac:dyDescent="0.2">
      <c r="A1552">
        <v>2007</v>
      </c>
      <c r="B1552">
        <v>82</v>
      </c>
      <c r="D1552" t="s">
        <v>111</v>
      </c>
      <c r="E1552" s="1">
        <v>0.5625</v>
      </c>
      <c r="F1552">
        <v>7</v>
      </c>
      <c r="G1552" t="s">
        <v>136</v>
      </c>
      <c r="H1552" t="s">
        <v>36</v>
      </c>
      <c r="I1552" t="s">
        <v>176</v>
      </c>
      <c r="J1552" t="s">
        <v>44</v>
      </c>
      <c r="K1552" t="s">
        <v>104</v>
      </c>
      <c r="L1552" t="s">
        <v>105</v>
      </c>
      <c r="M1552">
        <v>1</v>
      </c>
      <c r="N1552">
        <v>35</v>
      </c>
      <c r="P1552">
        <f>N1552*0.902479</f>
        <v>31.586765</v>
      </c>
      <c r="Q1552">
        <v>2.7E-2</v>
      </c>
      <c r="R1552">
        <v>2.629</v>
      </c>
      <c r="S1552">
        <f>Q1552*(P1552^R1552)</f>
        <v>236.3539157445052</v>
      </c>
      <c r="T1552">
        <f t="shared" si="103"/>
        <v>236.3539157445052</v>
      </c>
    </row>
    <row r="1553" spans="1:20" x14ac:dyDescent="0.2">
      <c r="A1553">
        <v>2007</v>
      </c>
      <c r="B1553">
        <v>82</v>
      </c>
      <c r="D1553" t="s">
        <v>111</v>
      </c>
      <c r="E1553" s="1">
        <v>0.5625</v>
      </c>
      <c r="F1553">
        <v>7</v>
      </c>
      <c r="G1553" t="s">
        <v>136</v>
      </c>
      <c r="H1553" t="s">
        <v>36</v>
      </c>
      <c r="I1553" t="s">
        <v>176</v>
      </c>
      <c r="J1553" t="s">
        <v>23</v>
      </c>
      <c r="K1553" t="s">
        <v>118</v>
      </c>
      <c r="L1553" t="s">
        <v>43</v>
      </c>
      <c r="M1553">
        <v>1</v>
      </c>
      <c r="N1553">
        <v>25</v>
      </c>
      <c r="P1553">
        <f>N1553/1.08175</f>
        <v>23.110700254217704</v>
      </c>
      <c r="Q1553">
        <v>1.4500000000000001E-2</v>
      </c>
      <c r="R1553">
        <v>3.0529999999999999</v>
      </c>
      <c r="S1553">
        <f>Q1553*(P1553^R1553)</f>
        <v>211.39242031612073</v>
      </c>
      <c r="T1553">
        <f t="shared" si="103"/>
        <v>211.39242031612073</v>
      </c>
    </row>
    <row r="1554" spans="1:20" x14ac:dyDescent="0.2">
      <c r="A1554">
        <v>2007</v>
      </c>
      <c r="B1554">
        <v>82</v>
      </c>
      <c r="D1554" t="s">
        <v>111</v>
      </c>
      <c r="E1554" s="1">
        <v>0.5625</v>
      </c>
      <c r="F1554">
        <v>7</v>
      </c>
      <c r="G1554" t="s">
        <v>136</v>
      </c>
      <c r="H1554" t="s">
        <v>36</v>
      </c>
      <c r="I1554" t="s">
        <v>176</v>
      </c>
      <c r="J1554" t="s">
        <v>23</v>
      </c>
      <c r="K1554" t="s">
        <v>40</v>
      </c>
      <c r="L1554" t="s">
        <v>41</v>
      </c>
      <c r="M1554">
        <v>2</v>
      </c>
      <c r="N1554">
        <v>15</v>
      </c>
      <c r="Q1554">
        <v>2.2200000000000001E-2</v>
      </c>
      <c r="R1554">
        <v>3.14</v>
      </c>
      <c r="S1554">
        <f t="shared" ref="S1554:S1565" si="104">Q1554*(N1554^R1554)</f>
        <v>109.46607034280856</v>
      </c>
      <c r="T1554">
        <f t="shared" si="103"/>
        <v>218.93214068561713</v>
      </c>
    </row>
    <row r="1555" spans="1:20" x14ac:dyDescent="0.2">
      <c r="A1555">
        <v>2007</v>
      </c>
      <c r="B1555">
        <v>82</v>
      </c>
      <c r="D1555" t="s">
        <v>111</v>
      </c>
      <c r="E1555" s="1">
        <v>0.5625</v>
      </c>
      <c r="F1555">
        <v>7</v>
      </c>
      <c r="G1555" t="s">
        <v>136</v>
      </c>
      <c r="H1555" t="s">
        <v>36</v>
      </c>
      <c r="I1555" t="s">
        <v>176</v>
      </c>
      <c r="J1555" t="s">
        <v>26</v>
      </c>
      <c r="K1555" t="s">
        <v>118</v>
      </c>
      <c r="L1555" t="s">
        <v>27</v>
      </c>
      <c r="M1555">
        <v>3</v>
      </c>
      <c r="N1555">
        <v>7.5</v>
      </c>
      <c r="Q1555">
        <v>1.5900000000000001E-2</v>
      </c>
      <c r="R1555">
        <v>2.9718</v>
      </c>
      <c r="S1555">
        <f t="shared" si="104"/>
        <v>6.3372988368370082</v>
      </c>
      <c r="T1555">
        <f t="shared" si="103"/>
        <v>19.011896510511026</v>
      </c>
    </row>
    <row r="1556" spans="1:20" x14ac:dyDescent="0.2">
      <c r="A1556">
        <v>2007</v>
      </c>
      <c r="B1556">
        <v>82</v>
      </c>
      <c r="D1556" t="s">
        <v>111</v>
      </c>
      <c r="E1556" s="1">
        <v>0.5625</v>
      </c>
      <c r="F1556">
        <v>7</v>
      </c>
      <c r="G1556" t="s">
        <v>136</v>
      </c>
      <c r="H1556" t="s">
        <v>36</v>
      </c>
      <c r="I1556" t="s">
        <v>176</v>
      </c>
      <c r="J1556" t="s">
        <v>23</v>
      </c>
      <c r="K1556" t="s">
        <v>118</v>
      </c>
      <c r="L1556" t="s">
        <v>30</v>
      </c>
      <c r="M1556">
        <v>2</v>
      </c>
      <c r="N1556">
        <v>7.5</v>
      </c>
      <c r="Q1556">
        <v>9.2800000000000001E-3</v>
      </c>
      <c r="R1556">
        <v>3.07</v>
      </c>
      <c r="S1556">
        <f t="shared" si="104"/>
        <v>4.5080222907771104</v>
      </c>
      <c r="T1556">
        <f t="shared" si="103"/>
        <v>9.0160445815542207</v>
      </c>
    </row>
    <row r="1557" spans="1:20" x14ac:dyDescent="0.2">
      <c r="A1557">
        <v>2007</v>
      </c>
      <c r="B1557">
        <v>82</v>
      </c>
      <c r="D1557" t="s">
        <v>111</v>
      </c>
      <c r="E1557" s="1">
        <v>0.5625</v>
      </c>
      <c r="F1557">
        <v>7</v>
      </c>
      <c r="G1557" t="s">
        <v>136</v>
      </c>
      <c r="H1557" t="s">
        <v>36</v>
      </c>
      <c r="I1557" t="s">
        <v>176</v>
      </c>
      <c r="J1557" t="s">
        <v>13</v>
      </c>
      <c r="K1557" t="s">
        <v>17</v>
      </c>
      <c r="L1557" t="s">
        <v>19</v>
      </c>
      <c r="M1557">
        <v>1</v>
      </c>
      <c r="N1557">
        <v>2.5</v>
      </c>
      <c r="Q1557">
        <v>1.9300000000000001E-2</v>
      </c>
      <c r="R1557">
        <v>2.96</v>
      </c>
      <c r="S1557">
        <f t="shared" si="104"/>
        <v>0.29070984172599634</v>
      </c>
      <c r="T1557">
        <f t="shared" si="103"/>
        <v>0.29070984172599634</v>
      </c>
    </row>
    <row r="1558" spans="1:20" x14ac:dyDescent="0.2">
      <c r="A1558">
        <v>2007</v>
      </c>
      <c r="B1558">
        <v>82</v>
      </c>
      <c r="D1558" t="s">
        <v>111</v>
      </c>
      <c r="E1558" s="1">
        <v>0.5625</v>
      </c>
      <c r="F1558">
        <v>7</v>
      </c>
      <c r="G1558" t="s">
        <v>136</v>
      </c>
      <c r="H1558" t="s">
        <v>36</v>
      </c>
      <c r="I1558" t="s">
        <v>176</v>
      </c>
      <c r="J1558" t="s">
        <v>13</v>
      </c>
      <c r="K1558" t="s">
        <v>194</v>
      </c>
      <c r="L1558" t="s">
        <v>35</v>
      </c>
      <c r="M1558">
        <v>1</v>
      </c>
      <c r="N1558">
        <v>2.5</v>
      </c>
      <c r="Q1558">
        <v>3.2399999999999998E-2</v>
      </c>
      <c r="R1558">
        <v>2.379</v>
      </c>
      <c r="S1558">
        <f t="shared" si="104"/>
        <v>0.2865789524483992</v>
      </c>
      <c r="T1558">
        <f t="shared" si="103"/>
        <v>0.2865789524483992</v>
      </c>
    </row>
    <row r="1559" spans="1:20" x14ac:dyDescent="0.2">
      <c r="A1559">
        <v>2007</v>
      </c>
      <c r="B1559">
        <v>82</v>
      </c>
      <c r="D1559" t="s">
        <v>111</v>
      </c>
      <c r="E1559" s="1">
        <v>0.5625</v>
      </c>
      <c r="F1559">
        <v>7</v>
      </c>
      <c r="G1559" t="s">
        <v>136</v>
      </c>
      <c r="H1559" t="s">
        <v>36</v>
      </c>
      <c r="I1559" t="s">
        <v>176</v>
      </c>
      <c r="J1559" t="s">
        <v>26</v>
      </c>
      <c r="K1559" t="s">
        <v>118</v>
      </c>
      <c r="L1559" t="s">
        <v>27</v>
      </c>
      <c r="M1559">
        <v>13</v>
      </c>
      <c r="N1559">
        <v>2.5</v>
      </c>
      <c r="Q1559">
        <v>1.5900000000000001E-2</v>
      </c>
      <c r="R1559">
        <v>2.9718</v>
      </c>
      <c r="S1559">
        <f t="shared" si="104"/>
        <v>0.24210025233267859</v>
      </c>
      <c r="T1559">
        <f t="shared" si="103"/>
        <v>3.1473032803248215</v>
      </c>
    </row>
    <row r="1560" spans="1:20" x14ac:dyDescent="0.2">
      <c r="A1560">
        <v>2007</v>
      </c>
      <c r="B1560">
        <v>82</v>
      </c>
      <c r="D1560" t="s">
        <v>111</v>
      </c>
      <c r="E1560" s="1">
        <v>0.5625</v>
      </c>
      <c r="F1560">
        <v>7</v>
      </c>
      <c r="G1560" t="s">
        <v>136</v>
      </c>
      <c r="H1560" t="s">
        <v>36</v>
      </c>
      <c r="I1560" t="s">
        <v>176</v>
      </c>
      <c r="J1560" t="s">
        <v>23</v>
      </c>
      <c r="K1560" t="s">
        <v>118</v>
      </c>
      <c r="L1560" t="s">
        <v>30</v>
      </c>
      <c r="M1560">
        <v>1</v>
      </c>
      <c r="N1560">
        <v>2.5</v>
      </c>
      <c r="Q1560">
        <v>9.2800000000000001E-3</v>
      </c>
      <c r="R1560">
        <v>3.07</v>
      </c>
      <c r="S1560">
        <f t="shared" si="104"/>
        <v>0.15460509531322333</v>
      </c>
      <c r="T1560">
        <f t="shared" si="103"/>
        <v>0.15460509531322333</v>
      </c>
    </row>
    <row r="1561" spans="1:20" x14ac:dyDescent="0.2">
      <c r="A1561">
        <v>2007</v>
      </c>
      <c r="B1561">
        <v>82</v>
      </c>
      <c r="D1561" t="s">
        <v>111</v>
      </c>
      <c r="E1561" s="1">
        <v>0.5625</v>
      </c>
      <c r="F1561">
        <v>7</v>
      </c>
      <c r="G1561" t="s">
        <v>136</v>
      </c>
      <c r="H1561" t="s">
        <v>36</v>
      </c>
      <c r="I1561" t="s">
        <v>176</v>
      </c>
      <c r="J1561" t="s">
        <v>23</v>
      </c>
      <c r="K1561" t="s">
        <v>33</v>
      </c>
      <c r="L1561" t="s">
        <v>34</v>
      </c>
      <c r="M1561">
        <v>8</v>
      </c>
      <c r="N1561">
        <v>2.5</v>
      </c>
      <c r="Q1561">
        <v>8.8999999999999999E-3</v>
      </c>
      <c r="R1561">
        <v>3</v>
      </c>
      <c r="S1561">
        <f t="shared" si="104"/>
        <v>0.13906250000000001</v>
      </c>
      <c r="T1561">
        <f t="shared" si="103"/>
        <v>1.1125</v>
      </c>
    </row>
    <row r="1562" spans="1:20" x14ac:dyDescent="0.2">
      <c r="A1562">
        <v>2007</v>
      </c>
      <c r="B1562">
        <v>83</v>
      </c>
      <c r="D1562" t="s">
        <v>111</v>
      </c>
      <c r="E1562" s="1">
        <v>0.5625</v>
      </c>
      <c r="F1562">
        <v>7</v>
      </c>
      <c r="G1562" t="s">
        <v>136</v>
      </c>
      <c r="H1562" t="s">
        <v>36</v>
      </c>
      <c r="I1562" t="s">
        <v>176</v>
      </c>
      <c r="J1562" t="s">
        <v>44</v>
      </c>
      <c r="K1562" t="s">
        <v>21</v>
      </c>
      <c r="L1562" t="s">
        <v>67</v>
      </c>
      <c r="M1562">
        <v>1</v>
      </c>
      <c r="N1562">
        <v>65</v>
      </c>
      <c r="Q1562">
        <v>1.5299999999999999E-2</v>
      </c>
      <c r="R1562">
        <v>3</v>
      </c>
      <c r="S1562">
        <f t="shared" si="104"/>
        <v>4201.7624999999998</v>
      </c>
      <c r="T1562">
        <f t="shared" si="103"/>
        <v>4201.7624999999998</v>
      </c>
    </row>
    <row r="1563" spans="1:20" x14ac:dyDescent="0.2">
      <c r="A1563">
        <v>2007</v>
      </c>
      <c r="B1563">
        <v>83</v>
      </c>
      <c r="D1563" t="s">
        <v>111</v>
      </c>
      <c r="E1563" s="1">
        <v>0.5625</v>
      </c>
      <c r="F1563">
        <v>7</v>
      </c>
      <c r="G1563" t="s">
        <v>136</v>
      </c>
      <c r="H1563" t="s">
        <v>36</v>
      </c>
      <c r="I1563" t="s">
        <v>176</v>
      </c>
      <c r="J1563" t="s">
        <v>23</v>
      </c>
      <c r="K1563" t="s">
        <v>118</v>
      </c>
      <c r="L1563" t="s">
        <v>37</v>
      </c>
      <c r="M1563">
        <v>2</v>
      </c>
      <c r="N1563">
        <v>40</v>
      </c>
      <c r="Q1563">
        <v>1.26E-2</v>
      </c>
      <c r="R1563">
        <v>3.0672999999999999</v>
      </c>
      <c r="S1563">
        <f t="shared" si="104"/>
        <v>1033.6396409228757</v>
      </c>
      <c r="T1563">
        <f t="shared" si="103"/>
        <v>2067.2792818457515</v>
      </c>
    </row>
    <row r="1564" spans="1:20" x14ac:dyDescent="0.2">
      <c r="A1564">
        <v>2007</v>
      </c>
      <c r="B1564">
        <v>83</v>
      </c>
      <c r="D1564" t="s">
        <v>111</v>
      </c>
      <c r="E1564" s="1">
        <v>0.5625</v>
      </c>
      <c r="F1564">
        <v>7</v>
      </c>
      <c r="G1564" t="s">
        <v>136</v>
      </c>
      <c r="H1564" t="s">
        <v>36</v>
      </c>
      <c r="I1564" t="s">
        <v>176</v>
      </c>
      <c r="J1564" t="s">
        <v>44</v>
      </c>
      <c r="K1564" t="s">
        <v>21</v>
      </c>
      <c r="L1564" t="s">
        <v>22</v>
      </c>
      <c r="M1564">
        <v>9</v>
      </c>
      <c r="N1564">
        <v>35</v>
      </c>
      <c r="Q1564">
        <v>1.14E-2</v>
      </c>
      <c r="R1564">
        <v>3.1280000000000001</v>
      </c>
      <c r="S1564">
        <f t="shared" si="104"/>
        <v>770.45928631241588</v>
      </c>
      <c r="T1564">
        <f t="shared" si="103"/>
        <v>6934.1335768117433</v>
      </c>
    </row>
    <row r="1565" spans="1:20" x14ac:dyDescent="0.2">
      <c r="A1565">
        <v>2007</v>
      </c>
      <c r="B1565">
        <v>83</v>
      </c>
      <c r="D1565" t="s">
        <v>111</v>
      </c>
      <c r="E1565" s="1">
        <v>0.5625</v>
      </c>
      <c r="F1565">
        <v>7</v>
      </c>
      <c r="G1565" t="s">
        <v>136</v>
      </c>
      <c r="H1565" t="s">
        <v>36</v>
      </c>
      <c r="I1565" t="s">
        <v>176</v>
      </c>
      <c r="J1565" t="s">
        <v>23</v>
      </c>
      <c r="K1565" t="s">
        <v>118</v>
      </c>
      <c r="L1565" t="s">
        <v>37</v>
      </c>
      <c r="M1565">
        <v>1</v>
      </c>
      <c r="N1565">
        <v>35</v>
      </c>
      <c r="Q1565">
        <v>1.26E-2</v>
      </c>
      <c r="R1565">
        <v>3.0672999999999999</v>
      </c>
      <c r="S1565">
        <f t="shared" si="104"/>
        <v>686.26279947656167</v>
      </c>
      <c r="T1565">
        <f t="shared" si="103"/>
        <v>686.26279947656167</v>
      </c>
    </row>
    <row r="1566" spans="1:20" x14ac:dyDescent="0.2">
      <c r="A1566">
        <v>2007</v>
      </c>
      <c r="B1566">
        <v>83</v>
      </c>
      <c r="D1566" t="s">
        <v>111</v>
      </c>
      <c r="E1566" s="1">
        <v>0.5625</v>
      </c>
      <c r="F1566">
        <v>7</v>
      </c>
      <c r="G1566" t="s">
        <v>136</v>
      </c>
      <c r="H1566" t="s">
        <v>36</v>
      </c>
      <c r="I1566" t="s">
        <v>176</v>
      </c>
      <c r="J1566" t="s">
        <v>23</v>
      </c>
      <c r="K1566" t="s">
        <v>62</v>
      </c>
      <c r="L1566" t="s">
        <v>83</v>
      </c>
      <c r="M1566">
        <v>7</v>
      </c>
      <c r="N1566">
        <v>35</v>
      </c>
      <c r="P1566">
        <f>N1566*0.901</f>
        <v>31.535</v>
      </c>
      <c r="Q1566">
        <v>2.07E-2</v>
      </c>
      <c r="R1566">
        <v>3</v>
      </c>
      <c r="S1566">
        <f>Q1566*(P1566^R1566)</f>
        <v>649.15566504626247</v>
      </c>
      <c r="T1566">
        <f t="shared" si="103"/>
        <v>4544.0896553238372</v>
      </c>
    </row>
    <row r="1567" spans="1:20" x14ac:dyDescent="0.2">
      <c r="A1567">
        <v>2007</v>
      </c>
      <c r="B1567">
        <v>83</v>
      </c>
      <c r="D1567" t="s">
        <v>111</v>
      </c>
      <c r="E1567" s="1">
        <v>0.5625</v>
      </c>
      <c r="F1567">
        <v>7</v>
      </c>
      <c r="G1567" t="s">
        <v>136</v>
      </c>
      <c r="H1567" t="s">
        <v>36</v>
      </c>
      <c r="I1567" t="s">
        <v>176</v>
      </c>
      <c r="J1567" t="s">
        <v>23</v>
      </c>
      <c r="K1567" t="s">
        <v>70</v>
      </c>
      <c r="L1567" t="s">
        <v>71</v>
      </c>
      <c r="M1567">
        <v>1</v>
      </c>
      <c r="N1567">
        <v>35</v>
      </c>
      <c r="P1567">
        <f>N1567*0.84141</f>
        <v>29.449349999999999</v>
      </c>
      <c r="Q1567">
        <v>1.8800000000000001E-2</v>
      </c>
      <c r="R1567">
        <v>3</v>
      </c>
      <c r="S1567">
        <f>Q1567*(P1567^R1567)</f>
        <v>480.15890754210886</v>
      </c>
      <c r="T1567">
        <f t="shared" si="103"/>
        <v>480.15890754210886</v>
      </c>
    </row>
    <row r="1568" spans="1:20" x14ac:dyDescent="0.2">
      <c r="A1568">
        <v>2007</v>
      </c>
      <c r="B1568">
        <v>83</v>
      </c>
      <c r="D1568" t="s">
        <v>111</v>
      </c>
      <c r="E1568" s="1">
        <v>0.5625</v>
      </c>
      <c r="F1568">
        <v>7</v>
      </c>
      <c r="G1568" t="s">
        <v>136</v>
      </c>
      <c r="H1568" t="s">
        <v>36</v>
      </c>
      <c r="I1568" t="s">
        <v>176</v>
      </c>
      <c r="J1568" t="s">
        <v>23</v>
      </c>
      <c r="K1568" t="s">
        <v>31</v>
      </c>
      <c r="L1568" t="s">
        <v>32</v>
      </c>
      <c r="M1568">
        <v>2</v>
      </c>
      <c r="N1568">
        <v>35</v>
      </c>
      <c r="Q1568">
        <v>7.9000000000000008E-3</v>
      </c>
      <c r="R1568">
        <v>3.0760000000000001</v>
      </c>
      <c r="S1568">
        <f>Q1568*(N1568^R1568)</f>
        <v>443.79294680201997</v>
      </c>
      <c r="T1568">
        <f t="shared" si="103"/>
        <v>887.58589360403994</v>
      </c>
    </row>
    <row r="1569" spans="1:20" x14ac:dyDescent="0.2">
      <c r="A1569">
        <v>2007</v>
      </c>
      <c r="B1569">
        <v>83</v>
      </c>
      <c r="D1569" t="s">
        <v>111</v>
      </c>
      <c r="E1569" s="1">
        <v>0.5625</v>
      </c>
      <c r="F1569">
        <v>7</v>
      </c>
      <c r="G1569" t="s">
        <v>136</v>
      </c>
      <c r="H1569" t="s">
        <v>36</v>
      </c>
      <c r="I1569" t="s">
        <v>176</v>
      </c>
      <c r="J1569" t="s">
        <v>26</v>
      </c>
      <c r="K1569" t="s">
        <v>31</v>
      </c>
      <c r="L1569" t="s">
        <v>54</v>
      </c>
      <c r="M1569">
        <v>4</v>
      </c>
      <c r="N1569">
        <v>25</v>
      </c>
      <c r="P1569">
        <f>N1569*0.812715</f>
        <v>20.317875000000001</v>
      </c>
      <c r="Q1569">
        <v>0.111</v>
      </c>
      <c r="R1569">
        <v>2.72</v>
      </c>
      <c r="S1569">
        <f>Q1569*(P1569^R1569)</f>
        <v>400.63779005068659</v>
      </c>
      <c r="T1569">
        <f t="shared" si="103"/>
        <v>1602.5511602027464</v>
      </c>
    </row>
    <row r="1570" spans="1:20" x14ac:dyDescent="0.2">
      <c r="A1570">
        <v>2007</v>
      </c>
      <c r="B1570">
        <v>83</v>
      </c>
      <c r="D1570" t="s">
        <v>111</v>
      </c>
      <c r="E1570" s="1">
        <v>0.5625</v>
      </c>
      <c r="F1570">
        <v>7</v>
      </c>
      <c r="G1570" t="s">
        <v>136</v>
      </c>
      <c r="H1570" t="s">
        <v>36</v>
      </c>
      <c r="I1570" t="s">
        <v>176</v>
      </c>
      <c r="J1570" t="s">
        <v>16</v>
      </c>
      <c r="K1570" t="s">
        <v>28</v>
      </c>
      <c r="L1570" t="s">
        <v>29</v>
      </c>
      <c r="M1570">
        <v>38</v>
      </c>
      <c r="N1570">
        <v>25</v>
      </c>
      <c r="P1570">
        <f>N1570/1.14172</f>
        <v>21.89678730336685</v>
      </c>
      <c r="Q1570">
        <v>5.7999999999999996E-3</v>
      </c>
      <c r="R1570">
        <v>3.5539999999999998</v>
      </c>
      <c r="S1570">
        <f>Q1570*(P1570^R1570)</f>
        <v>336.62001464584171</v>
      </c>
      <c r="T1570">
        <f t="shared" si="103"/>
        <v>12791.560556541985</v>
      </c>
    </row>
    <row r="1571" spans="1:20" x14ac:dyDescent="0.2">
      <c r="A1571">
        <v>2007</v>
      </c>
      <c r="B1571">
        <v>83</v>
      </c>
      <c r="D1571" t="s">
        <v>111</v>
      </c>
      <c r="E1571" s="1">
        <v>0.5625</v>
      </c>
      <c r="F1571">
        <v>7</v>
      </c>
      <c r="G1571" t="s">
        <v>136</v>
      </c>
      <c r="H1571" t="s">
        <v>36</v>
      </c>
      <c r="I1571" t="s">
        <v>176</v>
      </c>
      <c r="J1571" t="s">
        <v>44</v>
      </c>
      <c r="K1571" t="s">
        <v>21</v>
      </c>
      <c r="L1571" t="s">
        <v>22</v>
      </c>
      <c r="M1571">
        <v>4</v>
      </c>
      <c r="N1571">
        <v>25</v>
      </c>
      <c r="Q1571">
        <v>1.14E-2</v>
      </c>
      <c r="R1571">
        <v>3.1280000000000001</v>
      </c>
      <c r="S1571">
        <f t="shared" ref="S1571:S1582" si="105">Q1571*(N1571^R1571)</f>
        <v>268.94359042953022</v>
      </c>
      <c r="T1571">
        <f t="shared" si="103"/>
        <v>1075.7743617181209</v>
      </c>
    </row>
    <row r="1572" spans="1:20" x14ac:dyDescent="0.2">
      <c r="A1572">
        <v>2007</v>
      </c>
      <c r="B1572">
        <v>83</v>
      </c>
      <c r="D1572" t="s">
        <v>111</v>
      </c>
      <c r="E1572" s="1">
        <v>0.5625</v>
      </c>
      <c r="F1572">
        <v>7</v>
      </c>
      <c r="G1572" t="s">
        <v>136</v>
      </c>
      <c r="H1572" t="s">
        <v>36</v>
      </c>
      <c r="I1572" t="s">
        <v>176</v>
      </c>
      <c r="J1572" t="s">
        <v>44</v>
      </c>
      <c r="K1572" t="s">
        <v>21</v>
      </c>
      <c r="L1572" t="s">
        <v>45</v>
      </c>
      <c r="M1572">
        <v>1</v>
      </c>
      <c r="N1572">
        <v>25</v>
      </c>
      <c r="Q1572">
        <v>1.5299999999999999E-2</v>
      </c>
      <c r="R1572">
        <v>3.0038</v>
      </c>
      <c r="S1572">
        <f t="shared" si="105"/>
        <v>242.00460433547849</v>
      </c>
      <c r="T1572">
        <f t="shared" si="103"/>
        <v>242.00460433547849</v>
      </c>
    </row>
    <row r="1573" spans="1:20" x14ac:dyDescent="0.2">
      <c r="A1573">
        <v>2007</v>
      </c>
      <c r="B1573">
        <v>83</v>
      </c>
      <c r="D1573" t="s">
        <v>111</v>
      </c>
      <c r="E1573" s="1">
        <v>0.5625</v>
      </c>
      <c r="F1573">
        <v>7</v>
      </c>
      <c r="G1573" t="s">
        <v>136</v>
      </c>
      <c r="H1573" t="s">
        <v>36</v>
      </c>
      <c r="I1573" t="s">
        <v>176</v>
      </c>
      <c r="J1573" t="s">
        <v>16</v>
      </c>
      <c r="K1573" t="s">
        <v>17</v>
      </c>
      <c r="L1573" t="s">
        <v>18</v>
      </c>
      <c r="M1573">
        <v>1</v>
      </c>
      <c r="N1573">
        <v>15</v>
      </c>
      <c r="Q1573">
        <v>2.2700000000000001E-2</v>
      </c>
      <c r="R1573">
        <v>3.12</v>
      </c>
      <c r="S1573">
        <f t="shared" si="105"/>
        <v>106.03044532761471</v>
      </c>
      <c r="T1573">
        <f t="shared" si="103"/>
        <v>106.03044532761471</v>
      </c>
    </row>
    <row r="1574" spans="1:20" x14ac:dyDescent="0.2">
      <c r="A1574">
        <v>2007</v>
      </c>
      <c r="B1574">
        <v>83</v>
      </c>
      <c r="D1574" t="s">
        <v>111</v>
      </c>
      <c r="E1574" s="1">
        <v>0.5625</v>
      </c>
      <c r="F1574">
        <v>7</v>
      </c>
      <c r="G1574" t="s">
        <v>136</v>
      </c>
      <c r="H1574" t="s">
        <v>36</v>
      </c>
      <c r="I1574" t="s">
        <v>176</v>
      </c>
      <c r="J1574" t="s">
        <v>44</v>
      </c>
      <c r="K1574" t="s">
        <v>21</v>
      </c>
      <c r="L1574" t="s">
        <v>22</v>
      </c>
      <c r="M1574">
        <v>1</v>
      </c>
      <c r="N1574">
        <v>15</v>
      </c>
      <c r="Q1574">
        <v>1.14E-2</v>
      </c>
      <c r="R1574">
        <v>3.1280000000000001</v>
      </c>
      <c r="S1574">
        <f t="shared" si="105"/>
        <v>54.414959423729201</v>
      </c>
      <c r="T1574">
        <f t="shared" si="103"/>
        <v>54.414959423729201</v>
      </c>
    </row>
    <row r="1575" spans="1:20" x14ac:dyDescent="0.2">
      <c r="A1575">
        <v>2007</v>
      </c>
      <c r="B1575">
        <v>83</v>
      </c>
      <c r="D1575" t="s">
        <v>111</v>
      </c>
      <c r="E1575" s="1">
        <v>0.5625</v>
      </c>
      <c r="F1575">
        <v>7</v>
      </c>
      <c r="G1575" t="s">
        <v>136</v>
      </c>
      <c r="H1575" t="s">
        <v>36</v>
      </c>
      <c r="I1575" t="s">
        <v>176</v>
      </c>
      <c r="J1575" t="s">
        <v>23</v>
      </c>
      <c r="K1575" t="s">
        <v>118</v>
      </c>
      <c r="L1575" t="s">
        <v>30</v>
      </c>
      <c r="M1575">
        <v>2</v>
      </c>
      <c r="N1575">
        <v>15</v>
      </c>
      <c r="Q1575">
        <v>9.2800000000000001E-3</v>
      </c>
      <c r="R1575">
        <v>3.07</v>
      </c>
      <c r="S1575">
        <f t="shared" si="105"/>
        <v>37.857169670187268</v>
      </c>
      <c r="T1575">
        <f t="shared" si="103"/>
        <v>75.714339340374536</v>
      </c>
    </row>
    <row r="1576" spans="1:20" x14ac:dyDescent="0.2">
      <c r="A1576">
        <v>2007</v>
      </c>
      <c r="B1576">
        <v>83</v>
      </c>
      <c r="D1576" t="s">
        <v>111</v>
      </c>
      <c r="E1576" s="1">
        <v>0.5625</v>
      </c>
      <c r="F1576">
        <v>7</v>
      </c>
      <c r="G1576" t="s">
        <v>136</v>
      </c>
      <c r="H1576" t="s">
        <v>36</v>
      </c>
      <c r="I1576" t="s">
        <v>176</v>
      </c>
      <c r="J1576" t="s">
        <v>26</v>
      </c>
      <c r="K1576" t="s">
        <v>118</v>
      </c>
      <c r="L1576" t="s">
        <v>27</v>
      </c>
      <c r="M1576">
        <v>21</v>
      </c>
      <c r="N1576">
        <v>7.5</v>
      </c>
      <c r="Q1576">
        <v>1.5900000000000001E-2</v>
      </c>
      <c r="R1576">
        <v>2.9718</v>
      </c>
      <c r="S1576">
        <f t="shared" si="105"/>
        <v>6.3372988368370082</v>
      </c>
      <c r="T1576">
        <f t="shared" si="103"/>
        <v>133.08327557357717</v>
      </c>
    </row>
    <row r="1577" spans="1:20" x14ac:dyDescent="0.2">
      <c r="A1577">
        <v>2007</v>
      </c>
      <c r="B1577">
        <v>83</v>
      </c>
      <c r="D1577" t="s">
        <v>111</v>
      </c>
      <c r="E1577" s="1">
        <v>0.5625</v>
      </c>
      <c r="F1577">
        <v>7</v>
      </c>
      <c r="G1577" t="s">
        <v>136</v>
      </c>
      <c r="H1577" t="s">
        <v>36</v>
      </c>
      <c r="I1577" t="s">
        <v>176</v>
      </c>
      <c r="J1577" t="s">
        <v>23</v>
      </c>
      <c r="K1577" t="s">
        <v>118</v>
      </c>
      <c r="L1577" t="s">
        <v>132</v>
      </c>
      <c r="M1577">
        <v>7</v>
      </c>
      <c r="N1577">
        <v>7.5</v>
      </c>
      <c r="Q1577">
        <v>1.26E-2</v>
      </c>
      <c r="R1577">
        <v>3.0672999999999999</v>
      </c>
      <c r="S1577">
        <f t="shared" si="105"/>
        <v>6.0875978967715536</v>
      </c>
      <c r="T1577">
        <f t="shared" si="103"/>
        <v>42.613185277400873</v>
      </c>
    </row>
    <row r="1578" spans="1:20" x14ac:dyDescent="0.2">
      <c r="A1578">
        <v>2007</v>
      </c>
      <c r="B1578">
        <v>83</v>
      </c>
      <c r="D1578" t="s">
        <v>111</v>
      </c>
      <c r="E1578" s="1">
        <v>0.5625</v>
      </c>
      <c r="F1578">
        <v>7</v>
      </c>
      <c r="G1578" t="s">
        <v>136</v>
      </c>
      <c r="H1578" t="s">
        <v>36</v>
      </c>
      <c r="I1578" t="s">
        <v>176</v>
      </c>
      <c r="J1578" t="s">
        <v>23</v>
      </c>
      <c r="K1578" t="s">
        <v>118</v>
      </c>
      <c r="L1578" t="s">
        <v>30</v>
      </c>
      <c r="M1578">
        <v>4</v>
      </c>
      <c r="N1578">
        <v>7.5</v>
      </c>
      <c r="Q1578">
        <v>9.2800000000000001E-3</v>
      </c>
      <c r="R1578">
        <v>3.07</v>
      </c>
      <c r="S1578">
        <f t="shared" si="105"/>
        <v>4.5080222907771104</v>
      </c>
      <c r="T1578">
        <f t="shared" si="103"/>
        <v>18.032089163108441</v>
      </c>
    </row>
    <row r="1579" spans="1:20" x14ac:dyDescent="0.2">
      <c r="A1579">
        <v>2007</v>
      </c>
      <c r="B1579">
        <v>83</v>
      </c>
      <c r="D1579" t="s">
        <v>111</v>
      </c>
      <c r="E1579" s="1">
        <v>0.5625</v>
      </c>
      <c r="F1579">
        <v>7</v>
      </c>
      <c r="G1579" t="s">
        <v>136</v>
      </c>
      <c r="H1579" t="s">
        <v>36</v>
      </c>
      <c r="I1579" t="s">
        <v>176</v>
      </c>
      <c r="J1579" t="s">
        <v>13</v>
      </c>
      <c r="K1579" t="s">
        <v>17</v>
      </c>
      <c r="L1579" t="s">
        <v>19</v>
      </c>
      <c r="M1579">
        <v>5</v>
      </c>
      <c r="N1579">
        <v>2.5</v>
      </c>
      <c r="Q1579">
        <v>1.9300000000000001E-2</v>
      </c>
      <c r="R1579">
        <v>2.96</v>
      </c>
      <c r="S1579">
        <f t="shared" si="105"/>
        <v>0.29070984172599634</v>
      </c>
      <c r="T1579">
        <f t="shared" si="103"/>
        <v>1.4535492086299817</v>
      </c>
    </row>
    <row r="1580" spans="1:20" x14ac:dyDescent="0.2">
      <c r="A1580">
        <v>2007</v>
      </c>
      <c r="B1580">
        <v>83</v>
      </c>
      <c r="D1580" t="s">
        <v>111</v>
      </c>
      <c r="E1580" s="1">
        <v>0.5625</v>
      </c>
      <c r="F1580">
        <v>7</v>
      </c>
      <c r="G1580" t="s">
        <v>136</v>
      </c>
      <c r="H1580" t="s">
        <v>36</v>
      </c>
      <c r="I1580" t="s">
        <v>176</v>
      </c>
      <c r="J1580" t="s">
        <v>13</v>
      </c>
      <c r="K1580" t="s">
        <v>194</v>
      </c>
      <c r="L1580" t="s">
        <v>35</v>
      </c>
      <c r="M1580">
        <v>1</v>
      </c>
      <c r="N1580">
        <v>2.5</v>
      </c>
      <c r="Q1580">
        <v>3.2399999999999998E-2</v>
      </c>
      <c r="R1580">
        <v>2.379</v>
      </c>
      <c r="S1580">
        <f t="shared" si="105"/>
        <v>0.2865789524483992</v>
      </c>
      <c r="T1580">
        <f t="shared" si="103"/>
        <v>0.2865789524483992</v>
      </c>
    </row>
    <row r="1581" spans="1:20" x14ac:dyDescent="0.2">
      <c r="A1581">
        <v>2007</v>
      </c>
      <c r="B1581">
        <v>83</v>
      </c>
      <c r="D1581" t="s">
        <v>111</v>
      </c>
      <c r="E1581" s="1">
        <v>0.5625</v>
      </c>
      <c r="F1581">
        <v>7</v>
      </c>
      <c r="G1581" t="s">
        <v>136</v>
      </c>
      <c r="H1581" t="s">
        <v>36</v>
      </c>
      <c r="I1581" t="s">
        <v>176</v>
      </c>
      <c r="J1581" t="s">
        <v>23</v>
      </c>
      <c r="K1581" t="s">
        <v>118</v>
      </c>
      <c r="L1581" t="s">
        <v>132</v>
      </c>
      <c r="M1581">
        <v>9</v>
      </c>
      <c r="N1581">
        <v>2.5</v>
      </c>
      <c r="Q1581">
        <v>1.26E-2</v>
      </c>
      <c r="R1581">
        <v>3.0672999999999999</v>
      </c>
      <c r="S1581">
        <f t="shared" si="105"/>
        <v>0.20939771281975608</v>
      </c>
      <c r="T1581">
        <f t="shared" si="103"/>
        <v>1.8845794153778048</v>
      </c>
    </row>
    <row r="1582" spans="1:20" x14ac:dyDescent="0.2">
      <c r="A1582">
        <v>2007</v>
      </c>
      <c r="B1582">
        <v>83</v>
      </c>
      <c r="D1582" t="s">
        <v>111</v>
      </c>
      <c r="E1582" s="1">
        <v>0.5625</v>
      </c>
      <c r="F1582">
        <v>7</v>
      </c>
      <c r="G1582" t="s">
        <v>136</v>
      </c>
      <c r="H1582" t="s">
        <v>36</v>
      </c>
      <c r="I1582" t="s">
        <v>176</v>
      </c>
      <c r="J1582" t="s">
        <v>23</v>
      </c>
      <c r="K1582" t="s">
        <v>33</v>
      </c>
      <c r="L1582" t="s">
        <v>34</v>
      </c>
      <c r="M1582">
        <v>11</v>
      </c>
      <c r="N1582">
        <v>2.5</v>
      </c>
      <c r="Q1582">
        <v>8.8999999999999999E-3</v>
      </c>
      <c r="R1582">
        <v>3</v>
      </c>
      <c r="S1582">
        <f t="shared" si="105"/>
        <v>0.13906250000000001</v>
      </c>
      <c r="T1582">
        <f t="shared" si="103"/>
        <v>1.5296875000000001</v>
      </c>
    </row>
    <row r="1583" spans="1:20" x14ac:dyDescent="0.2">
      <c r="A1583">
        <v>2007</v>
      </c>
      <c r="B1583">
        <v>84</v>
      </c>
      <c r="D1583" t="s">
        <v>111</v>
      </c>
      <c r="E1583" s="1">
        <v>0.5625</v>
      </c>
      <c r="F1583">
        <v>6</v>
      </c>
      <c r="G1583" t="s">
        <v>136</v>
      </c>
      <c r="H1583" t="s">
        <v>12</v>
      </c>
      <c r="I1583" t="s">
        <v>176</v>
      </c>
      <c r="J1583" t="s">
        <v>23</v>
      </c>
      <c r="K1583" t="s">
        <v>118</v>
      </c>
      <c r="L1583" t="s">
        <v>43</v>
      </c>
      <c r="M1583">
        <v>1</v>
      </c>
      <c r="N1583">
        <v>55</v>
      </c>
      <c r="P1583">
        <f>N1583/1.08175</f>
        <v>50.843540559278949</v>
      </c>
      <c r="Q1583">
        <v>1.4500000000000001E-2</v>
      </c>
      <c r="R1583">
        <v>3.0529999999999999</v>
      </c>
      <c r="S1583">
        <f>Q1583*(P1583^R1583)</f>
        <v>2346.9609073628703</v>
      </c>
      <c r="T1583">
        <f t="shared" si="103"/>
        <v>2346.9609073628703</v>
      </c>
    </row>
    <row r="1584" spans="1:20" x14ac:dyDescent="0.2">
      <c r="A1584">
        <v>2007</v>
      </c>
      <c r="B1584">
        <v>84</v>
      </c>
      <c r="D1584" t="s">
        <v>111</v>
      </c>
      <c r="E1584" s="1">
        <v>0.5625</v>
      </c>
      <c r="F1584">
        <v>6</v>
      </c>
      <c r="G1584" t="s">
        <v>136</v>
      </c>
      <c r="H1584" t="s">
        <v>12</v>
      </c>
      <c r="I1584" t="s">
        <v>176</v>
      </c>
      <c r="J1584" t="s">
        <v>23</v>
      </c>
      <c r="K1584" t="s">
        <v>24</v>
      </c>
      <c r="L1584" t="s">
        <v>25</v>
      </c>
      <c r="M1584">
        <v>1</v>
      </c>
      <c r="N1584">
        <v>35</v>
      </c>
      <c r="Q1584">
        <v>4.2799999999999998E-2</v>
      </c>
      <c r="R1584">
        <v>2.8580000000000001</v>
      </c>
      <c r="S1584">
        <f>Q1584*(N1584^R1584)</f>
        <v>1107.6185990258091</v>
      </c>
      <c r="T1584">
        <f t="shared" si="103"/>
        <v>1107.6185990258091</v>
      </c>
    </row>
    <row r="1585" spans="1:20" x14ac:dyDescent="0.2">
      <c r="A1585">
        <v>2007</v>
      </c>
      <c r="B1585">
        <v>84</v>
      </c>
      <c r="D1585" t="s">
        <v>111</v>
      </c>
      <c r="E1585" s="1">
        <v>0.5625</v>
      </c>
      <c r="F1585">
        <v>6</v>
      </c>
      <c r="G1585" t="s">
        <v>136</v>
      </c>
      <c r="H1585" t="s">
        <v>12</v>
      </c>
      <c r="I1585" t="s">
        <v>176</v>
      </c>
      <c r="J1585" t="s">
        <v>44</v>
      </c>
      <c r="K1585" t="s">
        <v>21</v>
      </c>
      <c r="L1585" t="s">
        <v>22</v>
      </c>
      <c r="M1585">
        <v>15</v>
      </c>
      <c r="N1585">
        <v>35</v>
      </c>
      <c r="Q1585">
        <v>1.14E-2</v>
      </c>
      <c r="R1585">
        <v>3.1280000000000001</v>
      </c>
      <c r="S1585">
        <f>Q1585*(N1585^R1585)</f>
        <v>770.45928631241588</v>
      </c>
      <c r="T1585">
        <f t="shared" si="103"/>
        <v>11556.889294686238</v>
      </c>
    </row>
    <row r="1586" spans="1:20" x14ac:dyDescent="0.2">
      <c r="A1586">
        <v>2007</v>
      </c>
      <c r="B1586">
        <v>84</v>
      </c>
      <c r="D1586" t="s">
        <v>111</v>
      </c>
      <c r="E1586" s="1">
        <v>0.5625</v>
      </c>
      <c r="F1586">
        <v>6</v>
      </c>
      <c r="G1586" t="s">
        <v>136</v>
      </c>
      <c r="H1586" t="s">
        <v>12</v>
      </c>
      <c r="I1586" t="s">
        <v>176</v>
      </c>
      <c r="J1586" t="s">
        <v>20</v>
      </c>
      <c r="K1586" t="s">
        <v>68</v>
      </c>
      <c r="L1586" t="s">
        <v>69</v>
      </c>
      <c r="M1586">
        <v>4</v>
      </c>
      <c r="N1586">
        <v>40</v>
      </c>
      <c r="P1586">
        <f>N1586*0.863</f>
        <v>34.519999999999996</v>
      </c>
      <c r="Q1586">
        <v>2.5100000000000001E-2</v>
      </c>
      <c r="R1586">
        <v>2.84</v>
      </c>
      <c r="S1586">
        <f>Q1586*(P1586^R1586)</f>
        <v>585.86122680541723</v>
      </c>
      <c r="T1586">
        <f t="shared" si="103"/>
        <v>2343.4449072216689</v>
      </c>
    </row>
    <row r="1587" spans="1:20" x14ac:dyDescent="0.2">
      <c r="A1587">
        <v>2007</v>
      </c>
      <c r="B1587">
        <v>84</v>
      </c>
      <c r="D1587" t="s">
        <v>111</v>
      </c>
      <c r="E1587" s="1">
        <v>0.5625</v>
      </c>
      <c r="F1587">
        <v>6</v>
      </c>
      <c r="G1587" t="s">
        <v>136</v>
      </c>
      <c r="H1587" t="s">
        <v>12</v>
      </c>
      <c r="I1587" t="s">
        <v>176</v>
      </c>
      <c r="J1587" t="s">
        <v>23</v>
      </c>
      <c r="K1587" t="s">
        <v>31</v>
      </c>
      <c r="L1587" t="s">
        <v>32</v>
      </c>
      <c r="M1587">
        <v>2</v>
      </c>
      <c r="N1587">
        <v>35</v>
      </c>
      <c r="Q1587">
        <v>7.9000000000000008E-3</v>
      </c>
      <c r="R1587">
        <v>3.0760000000000001</v>
      </c>
      <c r="S1587">
        <f>Q1587*(N1587^R1587)</f>
        <v>443.79294680201997</v>
      </c>
      <c r="T1587">
        <f t="shared" si="103"/>
        <v>887.58589360403994</v>
      </c>
    </row>
    <row r="1588" spans="1:20" x14ac:dyDescent="0.2">
      <c r="A1588">
        <v>2007</v>
      </c>
      <c r="B1588">
        <v>84</v>
      </c>
      <c r="D1588" t="s">
        <v>111</v>
      </c>
      <c r="E1588" s="1">
        <v>0.5625</v>
      </c>
      <c r="F1588">
        <v>6</v>
      </c>
      <c r="G1588" t="s">
        <v>136</v>
      </c>
      <c r="H1588" t="s">
        <v>12</v>
      </c>
      <c r="I1588" t="s">
        <v>176</v>
      </c>
      <c r="J1588" t="s">
        <v>26</v>
      </c>
      <c r="K1588" t="s">
        <v>31</v>
      </c>
      <c r="L1588" t="s">
        <v>54</v>
      </c>
      <c r="M1588">
        <v>2</v>
      </c>
      <c r="N1588">
        <v>25</v>
      </c>
      <c r="P1588">
        <f>N1588*0.812715</f>
        <v>20.317875000000001</v>
      </c>
      <c r="Q1588">
        <v>0.111</v>
      </c>
      <c r="R1588">
        <v>2.72</v>
      </c>
      <c r="S1588">
        <f>Q1588*(P1588^R1588)</f>
        <v>400.63779005068659</v>
      </c>
      <c r="T1588">
        <f t="shared" si="103"/>
        <v>801.27558010137318</v>
      </c>
    </row>
    <row r="1589" spans="1:20" x14ac:dyDescent="0.2">
      <c r="A1589">
        <v>2007</v>
      </c>
      <c r="B1589">
        <v>84</v>
      </c>
      <c r="D1589" t="s">
        <v>111</v>
      </c>
      <c r="E1589" s="1">
        <v>0.5625</v>
      </c>
      <c r="F1589">
        <v>6</v>
      </c>
      <c r="G1589" t="s">
        <v>136</v>
      </c>
      <c r="H1589" t="s">
        <v>12</v>
      </c>
      <c r="I1589" t="s">
        <v>176</v>
      </c>
      <c r="J1589" t="s">
        <v>16</v>
      </c>
      <c r="K1589" t="s">
        <v>28</v>
      </c>
      <c r="L1589" t="s">
        <v>29</v>
      </c>
      <c r="M1589">
        <v>37</v>
      </c>
      <c r="N1589">
        <v>25</v>
      </c>
      <c r="P1589">
        <f>N1589/1.14172</f>
        <v>21.89678730336685</v>
      </c>
      <c r="Q1589">
        <v>5.7999999999999996E-3</v>
      </c>
      <c r="R1589">
        <v>3.5539999999999998</v>
      </c>
      <c r="S1589">
        <f>Q1589*(P1589^R1589)</f>
        <v>336.62001464584171</v>
      </c>
      <c r="T1589">
        <f t="shared" si="103"/>
        <v>12454.940541896143</v>
      </c>
    </row>
    <row r="1590" spans="1:20" x14ac:dyDescent="0.2">
      <c r="A1590">
        <v>2007</v>
      </c>
      <c r="B1590">
        <v>84</v>
      </c>
      <c r="D1590" t="s">
        <v>111</v>
      </c>
      <c r="E1590" s="1">
        <v>0.5625</v>
      </c>
      <c r="F1590">
        <v>6</v>
      </c>
      <c r="G1590" t="s">
        <v>136</v>
      </c>
      <c r="H1590" t="s">
        <v>12</v>
      </c>
      <c r="I1590" t="s">
        <v>176</v>
      </c>
      <c r="J1590" t="s">
        <v>44</v>
      </c>
      <c r="K1590" t="s">
        <v>21</v>
      </c>
      <c r="L1590" t="s">
        <v>22</v>
      </c>
      <c r="M1590">
        <v>4</v>
      </c>
      <c r="N1590">
        <v>25</v>
      </c>
      <c r="Q1590">
        <v>1.14E-2</v>
      </c>
      <c r="R1590">
        <v>3.1280000000000001</v>
      </c>
      <c r="S1590">
        <f t="shared" ref="S1590:S1598" si="106">Q1590*(N1590^R1590)</f>
        <v>268.94359042953022</v>
      </c>
      <c r="T1590">
        <f t="shared" si="103"/>
        <v>1075.7743617181209</v>
      </c>
    </row>
    <row r="1591" spans="1:20" x14ac:dyDescent="0.2">
      <c r="A1591">
        <v>2007</v>
      </c>
      <c r="B1591">
        <v>84</v>
      </c>
      <c r="D1591" t="s">
        <v>111</v>
      </c>
      <c r="E1591" s="1">
        <v>0.5625</v>
      </c>
      <c r="F1591">
        <v>6</v>
      </c>
      <c r="G1591" t="s">
        <v>136</v>
      </c>
      <c r="H1591" t="s">
        <v>12</v>
      </c>
      <c r="I1591" t="s">
        <v>176</v>
      </c>
      <c r="J1591" t="s">
        <v>23</v>
      </c>
      <c r="K1591" t="s">
        <v>118</v>
      </c>
      <c r="L1591" t="s">
        <v>37</v>
      </c>
      <c r="M1591">
        <v>1</v>
      </c>
      <c r="N1591">
        <v>25</v>
      </c>
      <c r="Q1591">
        <v>1.26E-2</v>
      </c>
      <c r="R1591">
        <v>3.0672999999999999</v>
      </c>
      <c r="S1591">
        <f t="shared" si="106"/>
        <v>244.49609871054292</v>
      </c>
      <c r="T1591">
        <f t="shared" si="103"/>
        <v>244.49609871054292</v>
      </c>
    </row>
    <row r="1592" spans="1:20" x14ac:dyDescent="0.2">
      <c r="A1592">
        <v>2007</v>
      </c>
      <c r="B1592">
        <v>84</v>
      </c>
      <c r="D1592" t="s">
        <v>111</v>
      </c>
      <c r="E1592" s="1">
        <v>0.5625</v>
      </c>
      <c r="F1592">
        <v>6</v>
      </c>
      <c r="G1592" t="s">
        <v>136</v>
      </c>
      <c r="H1592" t="s">
        <v>12</v>
      </c>
      <c r="I1592" t="s">
        <v>176</v>
      </c>
      <c r="J1592" t="s">
        <v>13</v>
      </c>
      <c r="K1592" t="s">
        <v>17</v>
      </c>
      <c r="L1592" t="s">
        <v>19</v>
      </c>
      <c r="M1592">
        <v>2</v>
      </c>
      <c r="N1592">
        <v>7.5</v>
      </c>
      <c r="Q1592">
        <v>1.9300000000000001E-2</v>
      </c>
      <c r="R1592">
        <v>2.96</v>
      </c>
      <c r="S1592">
        <f t="shared" si="106"/>
        <v>7.5117071566069322</v>
      </c>
      <c r="T1592">
        <f t="shared" si="103"/>
        <v>15.023414313213864</v>
      </c>
    </row>
    <row r="1593" spans="1:20" x14ac:dyDescent="0.2">
      <c r="A1593">
        <v>2007</v>
      </c>
      <c r="B1593">
        <v>84</v>
      </c>
      <c r="D1593" t="s">
        <v>111</v>
      </c>
      <c r="E1593" s="1">
        <v>0.5625</v>
      </c>
      <c r="F1593">
        <v>6</v>
      </c>
      <c r="G1593" t="s">
        <v>136</v>
      </c>
      <c r="H1593" t="s">
        <v>12</v>
      </c>
      <c r="I1593" t="s">
        <v>176</v>
      </c>
      <c r="J1593" t="s">
        <v>26</v>
      </c>
      <c r="K1593" t="s">
        <v>17</v>
      </c>
      <c r="L1593" t="s">
        <v>121</v>
      </c>
      <c r="M1593">
        <v>11</v>
      </c>
      <c r="N1593">
        <v>2.5</v>
      </c>
      <c r="Q1593">
        <v>2.0199999999999999E-2</v>
      </c>
      <c r="R1593">
        <v>2.9594999999999998</v>
      </c>
      <c r="S1593">
        <f t="shared" si="106"/>
        <v>0.30412689296657719</v>
      </c>
      <c r="T1593">
        <f t="shared" si="103"/>
        <v>3.3453958226323492</v>
      </c>
    </row>
    <row r="1594" spans="1:20" x14ac:dyDescent="0.2">
      <c r="A1594">
        <v>2007</v>
      </c>
      <c r="B1594">
        <v>84</v>
      </c>
      <c r="D1594" t="s">
        <v>111</v>
      </c>
      <c r="E1594" s="1">
        <v>0.5625</v>
      </c>
      <c r="F1594">
        <v>6</v>
      </c>
      <c r="G1594" t="s">
        <v>136</v>
      </c>
      <c r="H1594" t="s">
        <v>12</v>
      </c>
      <c r="I1594" t="s">
        <v>176</v>
      </c>
      <c r="J1594" t="s">
        <v>26</v>
      </c>
      <c r="K1594" t="s">
        <v>118</v>
      </c>
      <c r="L1594" t="s">
        <v>27</v>
      </c>
      <c r="M1594">
        <v>54</v>
      </c>
      <c r="N1594">
        <v>2.5</v>
      </c>
      <c r="Q1594">
        <v>1.5900000000000001E-2</v>
      </c>
      <c r="R1594">
        <v>2.9718</v>
      </c>
      <c r="S1594">
        <f t="shared" si="106"/>
        <v>0.24210025233267859</v>
      </c>
      <c r="T1594">
        <f t="shared" si="103"/>
        <v>13.073413625964644</v>
      </c>
    </row>
    <row r="1595" spans="1:20" x14ac:dyDescent="0.2">
      <c r="A1595">
        <v>2007</v>
      </c>
      <c r="B1595">
        <v>84</v>
      </c>
      <c r="D1595" t="s">
        <v>111</v>
      </c>
      <c r="E1595" s="1">
        <v>0.5625</v>
      </c>
      <c r="F1595">
        <v>6</v>
      </c>
      <c r="G1595" t="s">
        <v>136</v>
      </c>
      <c r="H1595" t="s">
        <v>12</v>
      </c>
      <c r="I1595" t="s">
        <v>176</v>
      </c>
      <c r="J1595" t="s">
        <v>23</v>
      </c>
      <c r="K1595" t="s">
        <v>118</v>
      </c>
      <c r="L1595" t="s">
        <v>30</v>
      </c>
      <c r="M1595">
        <v>2</v>
      </c>
      <c r="N1595">
        <v>2.5</v>
      </c>
      <c r="Q1595">
        <v>9.2800000000000001E-3</v>
      </c>
      <c r="R1595">
        <v>3.07</v>
      </c>
      <c r="S1595">
        <f t="shared" si="106"/>
        <v>0.15460509531322333</v>
      </c>
      <c r="T1595">
        <f t="shared" si="103"/>
        <v>0.30921019062644667</v>
      </c>
    </row>
    <row r="1596" spans="1:20" x14ac:dyDescent="0.2">
      <c r="A1596">
        <v>2007</v>
      </c>
      <c r="B1596">
        <v>84</v>
      </c>
      <c r="D1596" t="s">
        <v>111</v>
      </c>
      <c r="E1596" s="1">
        <v>0.5625</v>
      </c>
      <c r="F1596">
        <v>6</v>
      </c>
      <c r="G1596" t="s">
        <v>136</v>
      </c>
      <c r="H1596" t="s">
        <v>12</v>
      </c>
      <c r="I1596" t="s">
        <v>176</v>
      </c>
      <c r="J1596" t="s">
        <v>23</v>
      </c>
      <c r="K1596" t="s">
        <v>33</v>
      </c>
      <c r="L1596" t="s">
        <v>34</v>
      </c>
      <c r="M1596">
        <v>6</v>
      </c>
      <c r="N1596">
        <v>2.5</v>
      </c>
      <c r="Q1596">
        <v>8.8999999999999999E-3</v>
      </c>
      <c r="R1596">
        <v>3</v>
      </c>
      <c r="S1596">
        <f t="shared" si="106"/>
        <v>0.13906250000000001</v>
      </c>
      <c r="T1596">
        <f t="shared" si="103"/>
        <v>0.83437500000000009</v>
      </c>
    </row>
    <row r="1597" spans="1:20" x14ac:dyDescent="0.2">
      <c r="A1597">
        <v>2007</v>
      </c>
      <c r="B1597">
        <v>85</v>
      </c>
      <c r="D1597" t="s">
        <v>111</v>
      </c>
      <c r="E1597" s="1">
        <v>0.5625</v>
      </c>
      <c r="F1597">
        <v>6</v>
      </c>
      <c r="G1597" t="s">
        <v>136</v>
      </c>
      <c r="H1597" t="s">
        <v>12</v>
      </c>
      <c r="I1597" t="s">
        <v>176</v>
      </c>
      <c r="J1597" t="s">
        <v>20</v>
      </c>
      <c r="K1597" t="s">
        <v>78</v>
      </c>
      <c r="L1597" t="s">
        <v>79</v>
      </c>
      <c r="M1597">
        <v>1</v>
      </c>
      <c r="N1597">
        <v>120</v>
      </c>
      <c r="Q1597">
        <v>7.0000000000000001E-3</v>
      </c>
      <c r="R1597" s="39">
        <v>2.972</v>
      </c>
      <c r="S1597">
        <f t="shared" si="106"/>
        <v>10578.514928369052</v>
      </c>
      <c r="T1597">
        <f t="shared" si="103"/>
        <v>10578.514928369052</v>
      </c>
    </row>
    <row r="1598" spans="1:20" x14ac:dyDescent="0.2">
      <c r="A1598">
        <v>2007</v>
      </c>
      <c r="B1598">
        <v>85</v>
      </c>
      <c r="D1598" t="s">
        <v>111</v>
      </c>
      <c r="E1598" s="1">
        <v>0.5625</v>
      </c>
      <c r="F1598">
        <v>6</v>
      </c>
      <c r="G1598" t="s">
        <v>136</v>
      </c>
      <c r="H1598" t="s">
        <v>12</v>
      </c>
      <c r="I1598" t="s">
        <v>176</v>
      </c>
      <c r="J1598" t="s">
        <v>44</v>
      </c>
      <c r="K1598" t="s">
        <v>21</v>
      </c>
      <c r="L1598" t="s">
        <v>22</v>
      </c>
      <c r="M1598">
        <v>16</v>
      </c>
      <c r="N1598">
        <v>35</v>
      </c>
      <c r="Q1598">
        <v>1.14E-2</v>
      </c>
      <c r="R1598">
        <v>3.1280000000000001</v>
      </c>
      <c r="S1598">
        <f t="shared" si="106"/>
        <v>770.45928631241588</v>
      </c>
      <c r="T1598">
        <f t="shared" si="103"/>
        <v>12327.348580998654</v>
      </c>
    </row>
    <row r="1599" spans="1:20" x14ac:dyDescent="0.2">
      <c r="A1599">
        <v>2007</v>
      </c>
      <c r="B1599">
        <v>85</v>
      </c>
      <c r="D1599" t="s">
        <v>111</v>
      </c>
      <c r="E1599" s="1">
        <v>0.5625</v>
      </c>
      <c r="F1599">
        <v>6</v>
      </c>
      <c r="G1599" t="s">
        <v>136</v>
      </c>
      <c r="H1599" t="s">
        <v>12</v>
      </c>
      <c r="I1599" t="s">
        <v>176</v>
      </c>
      <c r="J1599" t="s">
        <v>20</v>
      </c>
      <c r="K1599" t="s">
        <v>68</v>
      </c>
      <c r="L1599" t="s">
        <v>69</v>
      </c>
      <c r="M1599">
        <v>3</v>
      </c>
      <c r="N1599">
        <v>40</v>
      </c>
      <c r="P1599">
        <f>N1599*0.863</f>
        <v>34.519999999999996</v>
      </c>
      <c r="Q1599">
        <v>2.5100000000000001E-2</v>
      </c>
      <c r="R1599">
        <v>2.84</v>
      </c>
      <c r="S1599">
        <f>Q1599*(P1599^R1599)</f>
        <v>585.86122680541723</v>
      </c>
      <c r="T1599">
        <f t="shared" si="103"/>
        <v>1757.5836804162518</v>
      </c>
    </row>
    <row r="1600" spans="1:20" x14ac:dyDescent="0.2">
      <c r="A1600">
        <v>2007</v>
      </c>
      <c r="B1600">
        <v>85</v>
      </c>
      <c r="D1600" t="s">
        <v>111</v>
      </c>
      <c r="E1600" s="1">
        <v>0.5625</v>
      </c>
      <c r="F1600">
        <v>6</v>
      </c>
      <c r="G1600" t="s">
        <v>136</v>
      </c>
      <c r="H1600" t="s">
        <v>12</v>
      </c>
      <c r="I1600" t="s">
        <v>176</v>
      </c>
      <c r="J1600" t="s">
        <v>23</v>
      </c>
      <c r="K1600" t="s">
        <v>31</v>
      </c>
      <c r="L1600" t="s">
        <v>32</v>
      </c>
      <c r="M1600">
        <v>1</v>
      </c>
      <c r="N1600">
        <v>35</v>
      </c>
      <c r="Q1600">
        <v>7.9000000000000008E-3</v>
      </c>
      <c r="R1600">
        <v>3.0760000000000001</v>
      </c>
      <c r="S1600">
        <f>Q1600*(N1600^R1600)</f>
        <v>443.79294680201997</v>
      </c>
      <c r="T1600">
        <f t="shared" si="103"/>
        <v>443.79294680201997</v>
      </c>
    </row>
    <row r="1601" spans="1:21" x14ac:dyDescent="0.2">
      <c r="A1601">
        <v>2007</v>
      </c>
      <c r="B1601">
        <v>85</v>
      </c>
      <c r="D1601" t="s">
        <v>111</v>
      </c>
      <c r="E1601" s="1">
        <v>0.5625</v>
      </c>
      <c r="F1601">
        <v>6</v>
      </c>
      <c r="G1601" t="s">
        <v>136</v>
      </c>
      <c r="H1601" t="s">
        <v>12</v>
      </c>
      <c r="I1601" t="s">
        <v>176</v>
      </c>
      <c r="J1601" t="s">
        <v>13</v>
      </c>
      <c r="K1601" t="s">
        <v>14</v>
      </c>
      <c r="L1601" t="s">
        <v>15</v>
      </c>
      <c r="M1601">
        <v>3</v>
      </c>
      <c r="N1601">
        <v>25</v>
      </c>
      <c r="Q1601">
        <v>2.3599999999999999E-2</v>
      </c>
      <c r="R1601">
        <v>2.9750000000000001</v>
      </c>
      <c r="S1601">
        <f>Q1601*(N1601^R1601)</f>
        <v>340.23855775527943</v>
      </c>
      <c r="T1601">
        <f t="shared" si="103"/>
        <v>1020.7156732658383</v>
      </c>
    </row>
    <row r="1602" spans="1:21" x14ac:dyDescent="0.2">
      <c r="A1602">
        <v>2007</v>
      </c>
      <c r="B1602">
        <v>85</v>
      </c>
      <c r="D1602" t="s">
        <v>111</v>
      </c>
      <c r="E1602" s="1">
        <v>0.5625</v>
      </c>
      <c r="F1602">
        <v>6</v>
      </c>
      <c r="G1602" t="s">
        <v>136</v>
      </c>
      <c r="H1602" t="s">
        <v>12</v>
      </c>
      <c r="I1602" t="s">
        <v>176</v>
      </c>
      <c r="J1602" t="s">
        <v>16</v>
      </c>
      <c r="K1602" t="s">
        <v>28</v>
      </c>
      <c r="L1602" t="s">
        <v>29</v>
      </c>
      <c r="M1602">
        <v>9</v>
      </c>
      <c r="N1602">
        <v>25</v>
      </c>
      <c r="P1602">
        <f>N1602/1.14172</f>
        <v>21.89678730336685</v>
      </c>
      <c r="Q1602">
        <v>5.7999999999999996E-3</v>
      </c>
      <c r="R1602">
        <v>3.5539999999999998</v>
      </c>
      <c r="S1602">
        <f>Q1602*(P1602^R1602)</f>
        <v>336.62001464584171</v>
      </c>
      <c r="T1602">
        <f t="shared" ref="T1602:T1665" si="107">M1602*S1602</f>
        <v>3029.5801318125755</v>
      </c>
    </row>
    <row r="1603" spans="1:21" x14ac:dyDescent="0.2">
      <c r="A1603">
        <v>2007</v>
      </c>
      <c r="B1603">
        <v>85</v>
      </c>
      <c r="D1603" t="s">
        <v>111</v>
      </c>
      <c r="E1603" s="1">
        <v>0.5625</v>
      </c>
      <c r="F1603">
        <v>6</v>
      </c>
      <c r="G1603" t="s">
        <v>136</v>
      </c>
      <c r="H1603" t="s">
        <v>12</v>
      </c>
      <c r="I1603" t="s">
        <v>176</v>
      </c>
      <c r="J1603" t="s">
        <v>44</v>
      </c>
      <c r="K1603" t="s">
        <v>104</v>
      </c>
      <c r="L1603" t="s">
        <v>105</v>
      </c>
      <c r="M1603">
        <v>1</v>
      </c>
      <c r="N1603">
        <v>40</v>
      </c>
      <c r="P1603">
        <f>N1603*0.902479</f>
        <v>36.099159999999998</v>
      </c>
      <c r="Q1603">
        <v>2.7E-2</v>
      </c>
      <c r="R1603">
        <v>2.629</v>
      </c>
      <c r="S1603">
        <f>Q1603*(P1603^R1603)</f>
        <v>335.75588255125439</v>
      </c>
      <c r="T1603">
        <f t="shared" si="107"/>
        <v>335.75588255125439</v>
      </c>
    </row>
    <row r="1604" spans="1:21" x14ac:dyDescent="0.2">
      <c r="A1604">
        <v>2007</v>
      </c>
      <c r="B1604">
        <v>85</v>
      </c>
      <c r="D1604" t="s">
        <v>111</v>
      </c>
      <c r="E1604" s="1">
        <v>0.5625</v>
      </c>
      <c r="F1604">
        <v>6</v>
      </c>
      <c r="G1604" t="s">
        <v>136</v>
      </c>
      <c r="H1604" t="s">
        <v>12</v>
      </c>
      <c r="I1604" t="s">
        <v>176</v>
      </c>
      <c r="J1604" t="s">
        <v>44</v>
      </c>
      <c r="K1604" t="s">
        <v>21</v>
      </c>
      <c r="L1604" t="s">
        <v>22</v>
      </c>
      <c r="M1604">
        <v>8</v>
      </c>
      <c r="N1604">
        <v>25</v>
      </c>
      <c r="Q1604">
        <v>1.14E-2</v>
      </c>
      <c r="R1604">
        <v>3.1280000000000001</v>
      </c>
      <c r="S1604">
        <f t="shared" ref="S1604:S1616" si="108">Q1604*(N1604^R1604)</f>
        <v>268.94359042953022</v>
      </c>
      <c r="T1604">
        <f t="shared" si="107"/>
        <v>2151.5487234362417</v>
      </c>
    </row>
    <row r="1605" spans="1:21" x14ac:dyDescent="0.2">
      <c r="A1605">
        <v>2007</v>
      </c>
      <c r="B1605">
        <v>85</v>
      </c>
      <c r="D1605" t="s">
        <v>111</v>
      </c>
      <c r="E1605" s="1">
        <v>0.5625</v>
      </c>
      <c r="F1605">
        <v>6</v>
      </c>
      <c r="G1605" t="s">
        <v>136</v>
      </c>
      <c r="H1605" t="s">
        <v>12</v>
      </c>
      <c r="I1605" t="s">
        <v>176</v>
      </c>
      <c r="J1605" t="s">
        <v>23</v>
      </c>
      <c r="K1605" t="s">
        <v>40</v>
      </c>
      <c r="L1605" t="s">
        <v>41</v>
      </c>
      <c r="M1605">
        <v>2</v>
      </c>
      <c r="N1605">
        <v>15</v>
      </c>
      <c r="Q1605">
        <v>2.2200000000000001E-2</v>
      </c>
      <c r="R1605">
        <v>3.14</v>
      </c>
      <c r="S1605">
        <f t="shared" si="108"/>
        <v>109.46607034280856</v>
      </c>
      <c r="T1605">
        <f t="shared" si="107"/>
        <v>218.93214068561713</v>
      </c>
    </row>
    <row r="1606" spans="1:21" x14ac:dyDescent="0.2">
      <c r="A1606">
        <v>2007</v>
      </c>
      <c r="B1606">
        <v>85</v>
      </c>
      <c r="D1606" t="s">
        <v>111</v>
      </c>
      <c r="E1606" s="1">
        <v>0.5625</v>
      </c>
      <c r="F1606">
        <v>6</v>
      </c>
      <c r="G1606" t="s">
        <v>136</v>
      </c>
      <c r="H1606" t="s">
        <v>12</v>
      </c>
      <c r="I1606" t="s">
        <v>176</v>
      </c>
      <c r="J1606" t="s">
        <v>23</v>
      </c>
      <c r="K1606" t="s">
        <v>118</v>
      </c>
      <c r="L1606" t="s">
        <v>30</v>
      </c>
      <c r="M1606">
        <v>1</v>
      </c>
      <c r="N1606">
        <v>15</v>
      </c>
      <c r="Q1606">
        <v>9.2800000000000001E-3</v>
      </c>
      <c r="R1606">
        <v>3.07</v>
      </c>
      <c r="S1606">
        <f t="shared" si="108"/>
        <v>37.857169670187268</v>
      </c>
      <c r="T1606">
        <f t="shared" si="107"/>
        <v>37.857169670187268</v>
      </c>
    </row>
    <row r="1607" spans="1:21" x14ac:dyDescent="0.2">
      <c r="A1607">
        <v>2007</v>
      </c>
      <c r="B1607">
        <v>85</v>
      </c>
      <c r="D1607" t="s">
        <v>111</v>
      </c>
      <c r="E1607" s="1">
        <v>0.5625</v>
      </c>
      <c r="F1607">
        <v>6</v>
      </c>
      <c r="G1607" t="s">
        <v>136</v>
      </c>
      <c r="H1607" t="s">
        <v>12</v>
      </c>
      <c r="I1607" t="s">
        <v>176</v>
      </c>
      <c r="J1607" t="s">
        <v>23</v>
      </c>
      <c r="K1607" t="s">
        <v>118</v>
      </c>
      <c r="L1607" t="s">
        <v>81</v>
      </c>
      <c r="M1607">
        <v>2</v>
      </c>
      <c r="N1607">
        <v>7.5</v>
      </c>
      <c r="Q1607">
        <v>1.26E-2</v>
      </c>
      <c r="R1607">
        <v>3.0672999999999999</v>
      </c>
      <c r="S1607">
        <f t="shared" si="108"/>
        <v>6.0875978967715536</v>
      </c>
      <c r="T1607">
        <f t="shared" si="107"/>
        <v>12.175195793543107</v>
      </c>
    </row>
    <row r="1608" spans="1:21" x14ac:dyDescent="0.2">
      <c r="A1608">
        <v>2007</v>
      </c>
      <c r="B1608">
        <v>85</v>
      </c>
      <c r="D1608" t="s">
        <v>111</v>
      </c>
      <c r="E1608" s="1">
        <v>0.5625</v>
      </c>
      <c r="F1608">
        <v>6</v>
      </c>
      <c r="G1608" t="s">
        <v>136</v>
      </c>
      <c r="H1608" t="s">
        <v>12</v>
      </c>
      <c r="I1608" t="s">
        <v>176</v>
      </c>
      <c r="J1608" t="s">
        <v>23</v>
      </c>
      <c r="K1608" t="s">
        <v>118</v>
      </c>
      <c r="L1608" t="s">
        <v>30</v>
      </c>
      <c r="M1608">
        <v>2</v>
      </c>
      <c r="N1608">
        <v>7.5</v>
      </c>
      <c r="Q1608">
        <v>9.2800000000000001E-3</v>
      </c>
      <c r="R1608">
        <v>3.07</v>
      </c>
      <c r="S1608">
        <f t="shared" si="108"/>
        <v>4.5080222907771104</v>
      </c>
      <c r="T1608">
        <f t="shared" si="107"/>
        <v>9.0160445815542207</v>
      </c>
    </row>
    <row r="1609" spans="1:21" x14ac:dyDescent="0.2">
      <c r="A1609">
        <v>2007</v>
      </c>
      <c r="B1609">
        <v>85</v>
      </c>
      <c r="D1609" t="s">
        <v>111</v>
      </c>
      <c r="E1609" s="1">
        <v>0.5625</v>
      </c>
      <c r="F1609">
        <v>6</v>
      </c>
      <c r="G1609" t="s">
        <v>136</v>
      </c>
      <c r="H1609" t="s">
        <v>12</v>
      </c>
      <c r="I1609" t="s">
        <v>176</v>
      </c>
      <c r="J1609" t="s">
        <v>13</v>
      </c>
      <c r="K1609" t="s">
        <v>17</v>
      </c>
      <c r="L1609" t="s">
        <v>19</v>
      </c>
      <c r="M1609">
        <v>1</v>
      </c>
      <c r="N1609">
        <v>2.5</v>
      </c>
      <c r="Q1609">
        <v>1.9300000000000001E-2</v>
      </c>
      <c r="R1609">
        <v>2.96</v>
      </c>
      <c r="S1609">
        <f t="shared" si="108"/>
        <v>0.29070984172599634</v>
      </c>
      <c r="T1609">
        <f t="shared" si="107"/>
        <v>0.29070984172599634</v>
      </c>
    </row>
    <row r="1610" spans="1:21" x14ac:dyDescent="0.2">
      <c r="A1610">
        <v>2007</v>
      </c>
      <c r="B1610">
        <v>85</v>
      </c>
      <c r="D1610" t="s">
        <v>111</v>
      </c>
      <c r="E1610" s="1">
        <v>0.5625</v>
      </c>
      <c r="F1610">
        <v>6</v>
      </c>
      <c r="G1610" t="s">
        <v>136</v>
      </c>
      <c r="H1610" t="s">
        <v>12</v>
      </c>
      <c r="I1610" t="s">
        <v>176</v>
      </c>
      <c r="J1610" t="s">
        <v>16</v>
      </c>
      <c r="K1610" t="s">
        <v>72</v>
      </c>
      <c r="L1610" t="s">
        <v>157</v>
      </c>
      <c r="M1610">
        <v>2</v>
      </c>
      <c r="N1610">
        <v>2.5</v>
      </c>
      <c r="Q1610">
        <v>2.1299999999999999E-2</v>
      </c>
      <c r="R1610">
        <v>2.8235000000000001</v>
      </c>
      <c r="S1610">
        <f t="shared" si="108"/>
        <v>0.28311522044385118</v>
      </c>
      <c r="T1610">
        <f t="shared" si="107"/>
        <v>0.56623044088770236</v>
      </c>
      <c r="U1610" t="s">
        <v>209</v>
      </c>
    </row>
    <row r="1611" spans="1:21" x14ac:dyDescent="0.2">
      <c r="A1611">
        <v>2007</v>
      </c>
      <c r="B1611">
        <v>85</v>
      </c>
      <c r="D1611" t="s">
        <v>111</v>
      </c>
      <c r="E1611" s="1">
        <v>0.5625</v>
      </c>
      <c r="F1611">
        <v>6</v>
      </c>
      <c r="G1611" t="s">
        <v>136</v>
      </c>
      <c r="H1611" t="s">
        <v>12</v>
      </c>
      <c r="I1611" t="s">
        <v>176</v>
      </c>
      <c r="J1611" t="s">
        <v>26</v>
      </c>
      <c r="K1611" t="s">
        <v>118</v>
      </c>
      <c r="L1611" t="s">
        <v>27</v>
      </c>
      <c r="M1611">
        <v>7</v>
      </c>
      <c r="N1611">
        <v>2.5</v>
      </c>
      <c r="Q1611">
        <v>1.5900000000000001E-2</v>
      </c>
      <c r="R1611">
        <v>2.9718</v>
      </c>
      <c r="S1611">
        <f t="shared" si="108"/>
        <v>0.24210025233267859</v>
      </c>
      <c r="T1611">
        <f t="shared" si="107"/>
        <v>1.6947017663287502</v>
      </c>
    </row>
    <row r="1612" spans="1:21" x14ac:dyDescent="0.2">
      <c r="A1612">
        <v>2007</v>
      </c>
      <c r="B1612">
        <v>86</v>
      </c>
      <c r="D1612" t="s">
        <v>111</v>
      </c>
      <c r="E1612" s="1">
        <v>0.5625</v>
      </c>
      <c r="F1612">
        <v>12</v>
      </c>
      <c r="G1612" t="s">
        <v>125</v>
      </c>
      <c r="H1612" t="s">
        <v>36</v>
      </c>
      <c r="I1612" t="s">
        <v>176</v>
      </c>
      <c r="J1612" t="s">
        <v>23</v>
      </c>
      <c r="K1612" t="s">
        <v>28</v>
      </c>
      <c r="L1612" t="s">
        <v>56</v>
      </c>
      <c r="M1612">
        <v>1</v>
      </c>
      <c r="N1612">
        <v>40</v>
      </c>
      <c r="Q1612">
        <v>2.1700000000000001E-2</v>
      </c>
      <c r="R1612">
        <v>3</v>
      </c>
      <c r="S1612">
        <f t="shared" si="108"/>
        <v>1388.8</v>
      </c>
      <c r="T1612">
        <f t="shared" si="107"/>
        <v>1388.8</v>
      </c>
    </row>
    <row r="1613" spans="1:21" x14ac:dyDescent="0.2">
      <c r="A1613">
        <v>2007</v>
      </c>
      <c r="B1613">
        <v>86</v>
      </c>
      <c r="D1613" t="s">
        <v>111</v>
      </c>
      <c r="E1613" s="1">
        <v>0.5625</v>
      </c>
      <c r="F1613">
        <v>12</v>
      </c>
      <c r="G1613" t="s">
        <v>125</v>
      </c>
      <c r="H1613" t="s">
        <v>36</v>
      </c>
      <c r="I1613" t="s">
        <v>176</v>
      </c>
      <c r="J1613" t="s">
        <v>44</v>
      </c>
      <c r="K1613" t="s">
        <v>21</v>
      </c>
      <c r="L1613" t="s">
        <v>67</v>
      </c>
      <c r="M1613">
        <v>1</v>
      </c>
      <c r="N1613">
        <v>40</v>
      </c>
      <c r="Q1613">
        <v>1.5299999999999999E-2</v>
      </c>
      <c r="R1613">
        <v>3</v>
      </c>
      <c r="S1613">
        <f t="shared" si="108"/>
        <v>979.19999999999993</v>
      </c>
      <c r="T1613">
        <f t="shared" si="107"/>
        <v>979.19999999999993</v>
      </c>
    </row>
    <row r="1614" spans="1:21" x14ac:dyDescent="0.2">
      <c r="A1614">
        <v>2007</v>
      </c>
      <c r="B1614">
        <v>86</v>
      </c>
      <c r="D1614" t="s">
        <v>111</v>
      </c>
      <c r="E1614" s="1">
        <v>0.5625</v>
      </c>
      <c r="F1614">
        <v>12</v>
      </c>
      <c r="G1614" t="s">
        <v>125</v>
      </c>
      <c r="H1614" t="s">
        <v>36</v>
      </c>
      <c r="I1614" t="s">
        <v>176</v>
      </c>
      <c r="J1614" t="s">
        <v>44</v>
      </c>
      <c r="K1614" t="s">
        <v>21</v>
      </c>
      <c r="L1614" t="s">
        <v>22</v>
      </c>
      <c r="M1614">
        <v>8</v>
      </c>
      <c r="N1614">
        <v>35</v>
      </c>
      <c r="Q1614">
        <v>1.14E-2</v>
      </c>
      <c r="R1614">
        <v>3.1280000000000001</v>
      </c>
      <c r="S1614">
        <f t="shared" si="108"/>
        <v>770.45928631241588</v>
      </c>
      <c r="T1614">
        <f t="shared" si="107"/>
        <v>6163.6742904993271</v>
      </c>
    </row>
    <row r="1615" spans="1:21" x14ac:dyDescent="0.2">
      <c r="A1615">
        <v>2007</v>
      </c>
      <c r="B1615">
        <v>86</v>
      </c>
      <c r="D1615" t="s">
        <v>111</v>
      </c>
      <c r="E1615" s="1">
        <v>0.5625</v>
      </c>
      <c r="F1615">
        <v>12</v>
      </c>
      <c r="G1615" t="s">
        <v>125</v>
      </c>
      <c r="H1615" t="s">
        <v>36</v>
      </c>
      <c r="I1615" t="s">
        <v>176</v>
      </c>
      <c r="J1615" t="s">
        <v>44</v>
      </c>
      <c r="K1615" t="s">
        <v>21</v>
      </c>
      <c r="L1615" t="s">
        <v>45</v>
      </c>
      <c r="M1615">
        <v>1</v>
      </c>
      <c r="N1615">
        <v>35</v>
      </c>
      <c r="Q1615">
        <v>1.5299999999999999E-2</v>
      </c>
      <c r="R1615">
        <v>3.0038</v>
      </c>
      <c r="S1615">
        <f t="shared" si="108"/>
        <v>664.91024160654422</v>
      </c>
      <c r="T1615">
        <f t="shared" si="107"/>
        <v>664.91024160654422</v>
      </c>
    </row>
    <row r="1616" spans="1:21" x14ac:dyDescent="0.2">
      <c r="A1616">
        <v>2007</v>
      </c>
      <c r="B1616">
        <v>86</v>
      </c>
      <c r="D1616" t="s">
        <v>111</v>
      </c>
      <c r="E1616" s="1">
        <v>0.5625</v>
      </c>
      <c r="F1616">
        <v>12</v>
      </c>
      <c r="G1616" t="s">
        <v>125</v>
      </c>
      <c r="H1616" t="s">
        <v>36</v>
      </c>
      <c r="I1616" t="s">
        <v>176</v>
      </c>
      <c r="J1616" t="s">
        <v>23</v>
      </c>
      <c r="K1616" t="s">
        <v>31</v>
      </c>
      <c r="L1616" t="s">
        <v>32</v>
      </c>
      <c r="M1616">
        <v>1</v>
      </c>
      <c r="N1616">
        <v>35</v>
      </c>
      <c r="Q1616">
        <v>7.9000000000000008E-3</v>
      </c>
      <c r="R1616">
        <v>3.0760000000000001</v>
      </c>
      <c r="S1616">
        <f t="shared" si="108"/>
        <v>443.79294680201997</v>
      </c>
      <c r="T1616">
        <f t="shared" si="107"/>
        <v>443.79294680201997</v>
      </c>
    </row>
    <row r="1617" spans="1:20" x14ac:dyDescent="0.2">
      <c r="A1617">
        <v>2007</v>
      </c>
      <c r="B1617">
        <v>86</v>
      </c>
      <c r="D1617" t="s">
        <v>111</v>
      </c>
      <c r="E1617" s="1">
        <v>0.5625</v>
      </c>
      <c r="F1617">
        <v>12</v>
      </c>
      <c r="G1617" t="s">
        <v>125</v>
      </c>
      <c r="H1617" t="s">
        <v>36</v>
      </c>
      <c r="I1617" t="s">
        <v>176</v>
      </c>
      <c r="J1617" t="s">
        <v>26</v>
      </c>
      <c r="K1617" t="s">
        <v>31</v>
      </c>
      <c r="L1617" t="s">
        <v>54</v>
      </c>
      <c r="M1617">
        <v>2</v>
      </c>
      <c r="N1617">
        <v>25</v>
      </c>
      <c r="P1617">
        <f>N1617*0.812715</f>
        <v>20.317875000000001</v>
      </c>
      <c r="Q1617">
        <v>0.111</v>
      </c>
      <c r="R1617">
        <v>2.72</v>
      </c>
      <c r="S1617">
        <f>Q1617*(P1617^R1617)</f>
        <v>400.63779005068659</v>
      </c>
      <c r="T1617">
        <f t="shared" si="107"/>
        <v>801.27558010137318</v>
      </c>
    </row>
    <row r="1618" spans="1:20" x14ac:dyDescent="0.2">
      <c r="A1618">
        <v>2007</v>
      </c>
      <c r="B1618">
        <v>86</v>
      </c>
      <c r="D1618" t="s">
        <v>111</v>
      </c>
      <c r="E1618" s="1">
        <v>0.5625</v>
      </c>
      <c r="F1618">
        <v>12</v>
      </c>
      <c r="G1618" t="s">
        <v>125</v>
      </c>
      <c r="H1618" t="s">
        <v>36</v>
      </c>
      <c r="I1618" t="s">
        <v>176</v>
      </c>
      <c r="J1618" t="s">
        <v>13</v>
      </c>
      <c r="K1618" t="s">
        <v>14</v>
      </c>
      <c r="L1618" t="s">
        <v>15</v>
      </c>
      <c r="M1618">
        <v>3</v>
      </c>
      <c r="N1618">
        <v>25</v>
      </c>
      <c r="Q1618">
        <v>2.3599999999999999E-2</v>
      </c>
      <c r="R1618">
        <v>2.9750000000000001</v>
      </c>
      <c r="S1618">
        <f>Q1618*(N1618^R1618)</f>
        <v>340.23855775527943</v>
      </c>
      <c r="T1618">
        <f t="shared" si="107"/>
        <v>1020.7156732658383</v>
      </c>
    </row>
    <row r="1619" spans="1:20" x14ac:dyDescent="0.2">
      <c r="A1619">
        <v>2007</v>
      </c>
      <c r="B1619">
        <v>86</v>
      </c>
      <c r="D1619" t="s">
        <v>111</v>
      </c>
      <c r="E1619" s="1">
        <v>0.5625</v>
      </c>
      <c r="F1619">
        <v>12</v>
      </c>
      <c r="G1619" t="s">
        <v>125</v>
      </c>
      <c r="H1619" t="s">
        <v>36</v>
      </c>
      <c r="I1619" t="s">
        <v>176</v>
      </c>
      <c r="J1619" t="s">
        <v>16</v>
      </c>
      <c r="K1619" t="s">
        <v>28</v>
      </c>
      <c r="L1619" t="s">
        <v>29</v>
      </c>
      <c r="M1619">
        <v>51</v>
      </c>
      <c r="N1619">
        <v>25</v>
      </c>
      <c r="P1619">
        <f>N1619/1.14172</f>
        <v>21.89678730336685</v>
      </c>
      <c r="Q1619">
        <v>5.7999999999999996E-3</v>
      </c>
      <c r="R1619">
        <v>3.5539999999999998</v>
      </c>
      <c r="S1619">
        <f>Q1619*(P1619^R1619)</f>
        <v>336.62001464584171</v>
      </c>
      <c r="T1619">
        <f t="shared" si="107"/>
        <v>17167.620746937926</v>
      </c>
    </row>
    <row r="1620" spans="1:20" x14ac:dyDescent="0.2">
      <c r="A1620">
        <v>2007</v>
      </c>
      <c r="B1620">
        <v>86</v>
      </c>
      <c r="D1620" t="s">
        <v>111</v>
      </c>
      <c r="E1620" s="1">
        <v>0.5625</v>
      </c>
      <c r="F1620">
        <v>12</v>
      </c>
      <c r="G1620" t="s">
        <v>125</v>
      </c>
      <c r="H1620" t="s">
        <v>36</v>
      </c>
      <c r="I1620" t="s">
        <v>176</v>
      </c>
      <c r="J1620" t="s">
        <v>44</v>
      </c>
      <c r="K1620" t="s">
        <v>21</v>
      </c>
      <c r="L1620" t="s">
        <v>22</v>
      </c>
      <c r="M1620">
        <v>7</v>
      </c>
      <c r="N1620">
        <v>25</v>
      </c>
      <c r="Q1620">
        <v>1.14E-2</v>
      </c>
      <c r="R1620">
        <v>3.1280000000000001</v>
      </c>
      <c r="S1620">
        <f t="shared" ref="S1620:S1631" si="109">Q1620*(N1620^R1620)</f>
        <v>268.94359042953022</v>
      </c>
      <c r="T1620">
        <f t="shared" si="107"/>
        <v>1882.6051330067116</v>
      </c>
    </row>
    <row r="1621" spans="1:20" x14ac:dyDescent="0.2">
      <c r="A1621">
        <v>2007</v>
      </c>
      <c r="B1621">
        <v>86</v>
      </c>
      <c r="D1621" t="s">
        <v>111</v>
      </c>
      <c r="E1621" s="1">
        <v>0.5625</v>
      </c>
      <c r="F1621">
        <v>12</v>
      </c>
      <c r="G1621" t="s">
        <v>125</v>
      </c>
      <c r="H1621" t="s">
        <v>36</v>
      </c>
      <c r="I1621" t="s">
        <v>176</v>
      </c>
      <c r="J1621" t="s">
        <v>16</v>
      </c>
      <c r="K1621" t="s">
        <v>17</v>
      </c>
      <c r="L1621" t="s">
        <v>18</v>
      </c>
      <c r="M1621">
        <v>1</v>
      </c>
      <c r="N1621">
        <v>15</v>
      </c>
      <c r="Q1621">
        <v>2.2700000000000001E-2</v>
      </c>
      <c r="R1621">
        <v>3.12</v>
      </c>
      <c r="S1621">
        <f t="shared" si="109"/>
        <v>106.03044532761471</v>
      </c>
      <c r="T1621">
        <f t="shared" si="107"/>
        <v>106.03044532761471</v>
      </c>
    </row>
    <row r="1622" spans="1:20" x14ac:dyDescent="0.2">
      <c r="A1622">
        <v>2007</v>
      </c>
      <c r="B1622">
        <v>86</v>
      </c>
      <c r="D1622" t="s">
        <v>111</v>
      </c>
      <c r="E1622" s="1">
        <v>0.5625</v>
      </c>
      <c r="F1622">
        <v>12</v>
      </c>
      <c r="G1622" t="s">
        <v>125</v>
      </c>
      <c r="H1622" t="s">
        <v>36</v>
      </c>
      <c r="I1622" t="s">
        <v>176</v>
      </c>
      <c r="J1622" t="s">
        <v>44</v>
      </c>
      <c r="K1622" t="s">
        <v>21</v>
      </c>
      <c r="L1622" t="s">
        <v>22</v>
      </c>
      <c r="M1622">
        <v>2</v>
      </c>
      <c r="N1622">
        <v>15</v>
      </c>
      <c r="Q1622">
        <v>1.14E-2</v>
      </c>
      <c r="R1622">
        <v>3.1280000000000001</v>
      </c>
      <c r="S1622">
        <f t="shared" si="109"/>
        <v>54.414959423729201</v>
      </c>
      <c r="T1622">
        <f t="shared" si="107"/>
        <v>108.8299188474584</v>
      </c>
    </row>
    <row r="1623" spans="1:20" x14ac:dyDescent="0.2">
      <c r="A1623">
        <v>2007</v>
      </c>
      <c r="B1623">
        <v>86</v>
      </c>
      <c r="D1623" t="s">
        <v>111</v>
      </c>
      <c r="E1623" s="1">
        <v>0.5625</v>
      </c>
      <c r="F1623">
        <v>12</v>
      </c>
      <c r="G1623" t="s">
        <v>125</v>
      </c>
      <c r="H1623" t="s">
        <v>36</v>
      </c>
      <c r="I1623" t="s">
        <v>176</v>
      </c>
      <c r="J1623" t="s">
        <v>13</v>
      </c>
      <c r="K1623" t="s">
        <v>17</v>
      </c>
      <c r="L1623" t="s">
        <v>19</v>
      </c>
      <c r="M1623">
        <v>2</v>
      </c>
      <c r="N1623">
        <v>7.5</v>
      </c>
      <c r="Q1623">
        <v>1.9300000000000001E-2</v>
      </c>
      <c r="R1623">
        <v>2.96</v>
      </c>
      <c r="S1623">
        <f t="shared" si="109"/>
        <v>7.5117071566069322</v>
      </c>
      <c r="T1623">
        <f t="shared" si="107"/>
        <v>15.023414313213864</v>
      </c>
    </row>
    <row r="1624" spans="1:20" x14ac:dyDescent="0.2">
      <c r="A1624">
        <v>2007</v>
      </c>
      <c r="B1624">
        <v>86</v>
      </c>
      <c r="D1624" t="s">
        <v>111</v>
      </c>
      <c r="E1624" s="1">
        <v>0.5625</v>
      </c>
      <c r="F1624">
        <v>12</v>
      </c>
      <c r="G1624" t="s">
        <v>125</v>
      </c>
      <c r="H1624" t="s">
        <v>36</v>
      </c>
      <c r="I1624" t="s">
        <v>176</v>
      </c>
      <c r="J1624" t="s">
        <v>23</v>
      </c>
      <c r="K1624" t="s">
        <v>118</v>
      </c>
      <c r="L1624" t="s">
        <v>37</v>
      </c>
      <c r="M1624">
        <v>1</v>
      </c>
      <c r="N1624">
        <v>7.5</v>
      </c>
      <c r="Q1624">
        <v>1.26E-2</v>
      </c>
      <c r="R1624">
        <v>3.0672999999999999</v>
      </c>
      <c r="S1624">
        <f t="shared" si="109"/>
        <v>6.0875978967715536</v>
      </c>
      <c r="T1624">
        <f t="shared" si="107"/>
        <v>6.0875978967715536</v>
      </c>
    </row>
    <row r="1625" spans="1:20" x14ac:dyDescent="0.2">
      <c r="A1625">
        <v>2007</v>
      </c>
      <c r="B1625">
        <v>86</v>
      </c>
      <c r="D1625" t="s">
        <v>111</v>
      </c>
      <c r="E1625" s="1">
        <v>0.5625</v>
      </c>
      <c r="F1625">
        <v>12</v>
      </c>
      <c r="G1625" t="s">
        <v>125</v>
      </c>
      <c r="H1625" t="s">
        <v>36</v>
      </c>
      <c r="I1625" t="s">
        <v>176</v>
      </c>
      <c r="J1625" t="s">
        <v>26</v>
      </c>
      <c r="K1625" t="s">
        <v>17</v>
      </c>
      <c r="L1625" t="s">
        <v>121</v>
      </c>
      <c r="M1625">
        <v>2</v>
      </c>
      <c r="N1625">
        <v>2.5</v>
      </c>
      <c r="Q1625">
        <v>2.0199999999999999E-2</v>
      </c>
      <c r="R1625">
        <v>2.9594999999999998</v>
      </c>
      <c r="S1625">
        <f t="shared" si="109"/>
        <v>0.30412689296657719</v>
      </c>
      <c r="T1625">
        <f t="shared" si="107"/>
        <v>0.60825378593315438</v>
      </c>
    </row>
    <row r="1626" spans="1:20" x14ac:dyDescent="0.2">
      <c r="A1626">
        <v>2007</v>
      </c>
      <c r="B1626">
        <v>86</v>
      </c>
      <c r="D1626" t="s">
        <v>111</v>
      </c>
      <c r="E1626" s="1">
        <v>0.5625</v>
      </c>
      <c r="F1626">
        <v>12</v>
      </c>
      <c r="G1626" t="s">
        <v>125</v>
      </c>
      <c r="H1626" t="s">
        <v>36</v>
      </c>
      <c r="I1626" t="s">
        <v>176</v>
      </c>
      <c r="J1626" t="s">
        <v>26</v>
      </c>
      <c r="K1626" t="s">
        <v>118</v>
      </c>
      <c r="L1626" t="s">
        <v>27</v>
      </c>
      <c r="M1626">
        <v>16</v>
      </c>
      <c r="N1626">
        <v>2.5</v>
      </c>
      <c r="Q1626">
        <v>1.5900000000000001E-2</v>
      </c>
      <c r="R1626">
        <v>2.9718</v>
      </c>
      <c r="S1626">
        <f t="shared" si="109"/>
        <v>0.24210025233267859</v>
      </c>
      <c r="T1626">
        <f t="shared" si="107"/>
        <v>3.8736040373228575</v>
      </c>
    </row>
    <row r="1627" spans="1:20" x14ac:dyDescent="0.2">
      <c r="A1627">
        <v>2007</v>
      </c>
      <c r="B1627">
        <v>86</v>
      </c>
      <c r="D1627" t="s">
        <v>111</v>
      </c>
      <c r="E1627" s="1">
        <v>0.5625</v>
      </c>
      <c r="F1627">
        <v>12</v>
      </c>
      <c r="G1627" t="s">
        <v>125</v>
      </c>
      <c r="H1627" t="s">
        <v>36</v>
      </c>
      <c r="I1627" t="s">
        <v>176</v>
      </c>
      <c r="J1627" t="s">
        <v>23</v>
      </c>
      <c r="K1627" t="s">
        <v>33</v>
      </c>
      <c r="L1627" t="s">
        <v>34</v>
      </c>
      <c r="M1627">
        <v>3</v>
      </c>
      <c r="N1627">
        <v>2.5</v>
      </c>
      <c r="Q1627">
        <v>8.8999999999999999E-3</v>
      </c>
      <c r="R1627">
        <v>3</v>
      </c>
      <c r="S1627">
        <f t="shared" si="109"/>
        <v>0.13906250000000001</v>
      </c>
      <c r="T1627">
        <f t="shared" si="107"/>
        <v>0.41718750000000004</v>
      </c>
    </row>
    <row r="1628" spans="1:20" x14ac:dyDescent="0.2">
      <c r="A1628">
        <v>2007</v>
      </c>
      <c r="B1628">
        <v>87</v>
      </c>
      <c r="D1628" t="s">
        <v>111</v>
      </c>
      <c r="E1628" s="1">
        <v>0.5625</v>
      </c>
      <c r="F1628">
        <v>12</v>
      </c>
      <c r="G1628" t="s">
        <v>125</v>
      </c>
      <c r="H1628" t="s">
        <v>36</v>
      </c>
      <c r="I1628" t="s">
        <v>176</v>
      </c>
      <c r="J1628" t="s">
        <v>23</v>
      </c>
      <c r="K1628" t="s">
        <v>28</v>
      </c>
      <c r="L1628" t="s">
        <v>56</v>
      </c>
      <c r="M1628">
        <v>3</v>
      </c>
      <c r="N1628">
        <v>40</v>
      </c>
      <c r="Q1628">
        <v>2.1700000000000001E-2</v>
      </c>
      <c r="R1628">
        <v>3</v>
      </c>
      <c r="S1628">
        <f t="shared" si="109"/>
        <v>1388.8</v>
      </c>
      <c r="T1628">
        <f t="shared" si="107"/>
        <v>4166.3999999999996</v>
      </c>
    </row>
    <row r="1629" spans="1:20" x14ac:dyDescent="0.2">
      <c r="A1629">
        <v>2007</v>
      </c>
      <c r="B1629">
        <v>87</v>
      </c>
      <c r="D1629" t="s">
        <v>111</v>
      </c>
      <c r="E1629" s="1">
        <v>0.5625</v>
      </c>
      <c r="F1629">
        <v>12</v>
      </c>
      <c r="G1629" t="s">
        <v>125</v>
      </c>
      <c r="H1629" t="s">
        <v>36</v>
      </c>
      <c r="I1629" t="s">
        <v>176</v>
      </c>
      <c r="J1629" t="s">
        <v>23</v>
      </c>
      <c r="K1629" t="s">
        <v>118</v>
      </c>
      <c r="L1629" t="s">
        <v>37</v>
      </c>
      <c r="M1629">
        <v>1</v>
      </c>
      <c r="N1629">
        <v>40</v>
      </c>
      <c r="Q1629">
        <v>1.26E-2</v>
      </c>
      <c r="R1629">
        <v>3.0672999999999999</v>
      </c>
      <c r="S1629">
        <f t="shared" si="109"/>
        <v>1033.6396409228757</v>
      </c>
      <c r="T1629">
        <f t="shared" si="107"/>
        <v>1033.6396409228757</v>
      </c>
    </row>
    <row r="1630" spans="1:20" x14ac:dyDescent="0.2">
      <c r="A1630">
        <v>2007</v>
      </c>
      <c r="B1630">
        <v>87</v>
      </c>
      <c r="D1630" t="s">
        <v>111</v>
      </c>
      <c r="E1630" s="1">
        <v>0.5625</v>
      </c>
      <c r="F1630">
        <v>12</v>
      </c>
      <c r="G1630" t="s">
        <v>125</v>
      </c>
      <c r="H1630" t="s">
        <v>36</v>
      </c>
      <c r="I1630" t="s">
        <v>176</v>
      </c>
      <c r="J1630" t="s">
        <v>44</v>
      </c>
      <c r="K1630" t="s">
        <v>21</v>
      </c>
      <c r="L1630" t="s">
        <v>67</v>
      </c>
      <c r="M1630">
        <v>1</v>
      </c>
      <c r="N1630">
        <v>40</v>
      </c>
      <c r="Q1630">
        <v>1.5299999999999999E-2</v>
      </c>
      <c r="R1630">
        <v>3</v>
      </c>
      <c r="S1630">
        <f t="shared" si="109"/>
        <v>979.19999999999993</v>
      </c>
      <c r="T1630">
        <f t="shared" si="107"/>
        <v>979.19999999999993</v>
      </c>
    </row>
    <row r="1631" spans="1:20" x14ac:dyDescent="0.2">
      <c r="A1631">
        <v>2007</v>
      </c>
      <c r="B1631">
        <v>87</v>
      </c>
      <c r="D1631" t="s">
        <v>111</v>
      </c>
      <c r="E1631" s="1">
        <v>0.5625</v>
      </c>
      <c r="F1631">
        <v>12</v>
      </c>
      <c r="G1631" t="s">
        <v>125</v>
      </c>
      <c r="H1631" t="s">
        <v>36</v>
      </c>
      <c r="I1631" t="s">
        <v>176</v>
      </c>
      <c r="J1631" t="s">
        <v>44</v>
      </c>
      <c r="K1631" t="s">
        <v>21</v>
      </c>
      <c r="L1631" t="s">
        <v>22</v>
      </c>
      <c r="M1631">
        <v>3</v>
      </c>
      <c r="N1631">
        <v>35</v>
      </c>
      <c r="Q1631">
        <v>1.14E-2</v>
      </c>
      <c r="R1631">
        <v>3.1280000000000001</v>
      </c>
      <c r="S1631">
        <f t="shared" si="109"/>
        <v>770.45928631241588</v>
      </c>
      <c r="T1631">
        <f t="shared" si="107"/>
        <v>2311.3778589372478</v>
      </c>
    </row>
    <row r="1632" spans="1:20" x14ac:dyDescent="0.2">
      <c r="A1632">
        <v>2007</v>
      </c>
      <c r="B1632">
        <v>87</v>
      </c>
      <c r="D1632" t="s">
        <v>111</v>
      </c>
      <c r="E1632" s="1">
        <v>0.5625</v>
      </c>
      <c r="F1632">
        <v>12</v>
      </c>
      <c r="G1632" t="s">
        <v>125</v>
      </c>
      <c r="H1632" t="s">
        <v>36</v>
      </c>
      <c r="I1632" t="s">
        <v>176</v>
      </c>
      <c r="J1632" t="s">
        <v>13</v>
      </c>
      <c r="K1632" t="s">
        <v>47</v>
      </c>
      <c r="L1632" t="s">
        <v>48</v>
      </c>
      <c r="M1632">
        <v>2</v>
      </c>
      <c r="N1632">
        <v>35</v>
      </c>
      <c r="P1632">
        <f>N1632/1.09917</f>
        <v>31.842208211650611</v>
      </c>
      <c r="Q1632">
        <v>1.7399999999999999E-2</v>
      </c>
      <c r="R1632">
        <v>3.08</v>
      </c>
      <c r="S1632">
        <f>Q1632*(P1632^R1632)</f>
        <v>740.96728909580781</v>
      </c>
      <c r="T1632">
        <f t="shared" si="107"/>
        <v>1481.9345781916156</v>
      </c>
    </row>
    <row r="1633" spans="1:20" x14ac:dyDescent="0.2">
      <c r="A1633">
        <v>2007</v>
      </c>
      <c r="B1633">
        <v>87</v>
      </c>
      <c r="D1633" t="s">
        <v>111</v>
      </c>
      <c r="E1633" s="1">
        <v>0.5625</v>
      </c>
      <c r="F1633">
        <v>12</v>
      </c>
      <c r="G1633" t="s">
        <v>125</v>
      </c>
      <c r="H1633" t="s">
        <v>36</v>
      </c>
      <c r="I1633" t="s">
        <v>176</v>
      </c>
      <c r="J1633" t="s">
        <v>23</v>
      </c>
      <c r="K1633" t="s">
        <v>118</v>
      </c>
      <c r="L1633" t="s">
        <v>43</v>
      </c>
      <c r="M1633">
        <v>1</v>
      </c>
      <c r="N1633">
        <v>35</v>
      </c>
      <c r="P1633">
        <f>N1633/1.08175</f>
        <v>32.354980355904786</v>
      </c>
      <c r="Q1633">
        <v>1.4500000000000001E-2</v>
      </c>
      <c r="R1633">
        <v>3.0529999999999999</v>
      </c>
      <c r="S1633">
        <f>Q1633*(P1633^R1633)</f>
        <v>590.49782747127915</v>
      </c>
      <c r="T1633">
        <f t="shared" si="107"/>
        <v>590.49782747127915</v>
      </c>
    </row>
    <row r="1634" spans="1:20" x14ac:dyDescent="0.2">
      <c r="A1634">
        <v>2007</v>
      </c>
      <c r="B1634">
        <v>87</v>
      </c>
      <c r="D1634" t="s">
        <v>111</v>
      </c>
      <c r="E1634" s="1">
        <v>0.5625</v>
      </c>
      <c r="F1634">
        <v>12</v>
      </c>
      <c r="G1634" t="s">
        <v>125</v>
      </c>
      <c r="H1634" t="s">
        <v>36</v>
      </c>
      <c r="I1634" t="s">
        <v>176</v>
      </c>
      <c r="J1634" t="s">
        <v>23</v>
      </c>
      <c r="K1634" t="s">
        <v>31</v>
      </c>
      <c r="L1634" t="s">
        <v>32</v>
      </c>
      <c r="M1634">
        <v>6</v>
      </c>
      <c r="N1634">
        <v>35</v>
      </c>
      <c r="Q1634">
        <v>7.9000000000000008E-3</v>
      </c>
      <c r="R1634">
        <v>3.0760000000000001</v>
      </c>
      <c r="S1634">
        <f>Q1634*(N1634^R1634)</f>
        <v>443.79294680201997</v>
      </c>
      <c r="T1634">
        <f t="shared" si="107"/>
        <v>2662.7576808121198</v>
      </c>
    </row>
    <row r="1635" spans="1:20" x14ac:dyDescent="0.2">
      <c r="A1635">
        <v>2007</v>
      </c>
      <c r="B1635">
        <v>87</v>
      </c>
      <c r="D1635" t="s">
        <v>111</v>
      </c>
      <c r="E1635" s="1">
        <v>0.5625</v>
      </c>
      <c r="F1635">
        <v>12</v>
      </c>
      <c r="G1635" t="s">
        <v>125</v>
      </c>
      <c r="H1635" t="s">
        <v>36</v>
      </c>
      <c r="I1635" t="s">
        <v>176</v>
      </c>
      <c r="J1635" t="s">
        <v>26</v>
      </c>
      <c r="K1635" t="s">
        <v>31</v>
      </c>
      <c r="L1635" t="s">
        <v>54</v>
      </c>
      <c r="M1635">
        <v>2</v>
      </c>
      <c r="N1635">
        <v>25</v>
      </c>
      <c r="P1635">
        <f>N1635*0.812715</f>
        <v>20.317875000000001</v>
      </c>
      <c r="Q1635">
        <v>0.111</v>
      </c>
      <c r="R1635">
        <v>2.72</v>
      </c>
      <c r="S1635">
        <f>Q1635*(P1635^R1635)</f>
        <v>400.63779005068659</v>
      </c>
      <c r="T1635">
        <f t="shared" si="107"/>
        <v>801.27558010137318</v>
      </c>
    </row>
    <row r="1636" spans="1:20" x14ac:dyDescent="0.2">
      <c r="A1636">
        <v>2007</v>
      </c>
      <c r="B1636">
        <v>87</v>
      </c>
      <c r="D1636" t="s">
        <v>111</v>
      </c>
      <c r="E1636" s="1">
        <v>0.5625</v>
      </c>
      <c r="F1636">
        <v>12</v>
      </c>
      <c r="G1636" t="s">
        <v>125</v>
      </c>
      <c r="H1636" t="s">
        <v>36</v>
      </c>
      <c r="I1636" t="s">
        <v>176</v>
      </c>
      <c r="J1636" t="s">
        <v>13</v>
      </c>
      <c r="K1636" t="s">
        <v>14</v>
      </c>
      <c r="L1636" t="s">
        <v>15</v>
      </c>
      <c r="M1636">
        <v>2</v>
      </c>
      <c r="N1636">
        <v>25</v>
      </c>
      <c r="Q1636">
        <v>2.3599999999999999E-2</v>
      </c>
      <c r="R1636">
        <v>2.9750000000000001</v>
      </c>
      <c r="S1636">
        <f>Q1636*(N1636^R1636)</f>
        <v>340.23855775527943</v>
      </c>
      <c r="T1636">
        <f t="shared" si="107"/>
        <v>680.47711551055886</v>
      </c>
    </row>
    <row r="1637" spans="1:20" x14ac:dyDescent="0.2">
      <c r="A1637">
        <v>2007</v>
      </c>
      <c r="B1637">
        <v>87</v>
      </c>
      <c r="D1637" t="s">
        <v>111</v>
      </c>
      <c r="E1637" s="1">
        <v>0.5625</v>
      </c>
      <c r="F1637">
        <v>12</v>
      </c>
      <c r="G1637" t="s">
        <v>125</v>
      </c>
      <c r="H1637" t="s">
        <v>36</v>
      </c>
      <c r="I1637" t="s">
        <v>176</v>
      </c>
      <c r="J1637" t="s">
        <v>16</v>
      </c>
      <c r="K1637" t="s">
        <v>28</v>
      </c>
      <c r="L1637" t="s">
        <v>29</v>
      </c>
      <c r="M1637">
        <v>54</v>
      </c>
      <c r="N1637">
        <v>25</v>
      </c>
      <c r="P1637">
        <f>N1637/1.14172</f>
        <v>21.89678730336685</v>
      </c>
      <c r="Q1637">
        <v>5.7999999999999996E-3</v>
      </c>
      <c r="R1637">
        <v>3.5539999999999998</v>
      </c>
      <c r="S1637">
        <f>Q1637*(P1637^R1637)</f>
        <v>336.62001464584171</v>
      </c>
      <c r="T1637">
        <f t="shared" si="107"/>
        <v>18177.480790875452</v>
      </c>
    </row>
    <row r="1638" spans="1:20" x14ac:dyDescent="0.2">
      <c r="A1638">
        <v>2007</v>
      </c>
      <c r="B1638">
        <v>87</v>
      </c>
      <c r="D1638" t="s">
        <v>111</v>
      </c>
      <c r="E1638" s="1">
        <v>0.5625</v>
      </c>
      <c r="F1638">
        <v>12</v>
      </c>
      <c r="G1638" t="s">
        <v>125</v>
      </c>
      <c r="H1638" t="s">
        <v>36</v>
      </c>
      <c r="I1638" t="s">
        <v>176</v>
      </c>
      <c r="J1638" t="s">
        <v>13</v>
      </c>
      <c r="K1638" t="s">
        <v>51</v>
      </c>
      <c r="L1638" t="s">
        <v>57</v>
      </c>
      <c r="M1638">
        <v>1</v>
      </c>
      <c r="N1638">
        <v>25</v>
      </c>
      <c r="O1638" t="s">
        <v>53</v>
      </c>
      <c r="Q1638">
        <v>1.6199999999999999E-2</v>
      </c>
      <c r="R1638">
        <v>3.0251999999999999</v>
      </c>
      <c r="S1638">
        <f t="shared" ref="S1638:S1654" si="110">Q1638*(N1638^R1638)</f>
        <v>274.51313450729776</v>
      </c>
      <c r="T1638">
        <f t="shared" si="107"/>
        <v>274.51313450729776</v>
      </c>
    </row>
    <row r="1639" spans="1:20" x14ac:dyDescent="0.2">
      <c r="A1639">
        <v>2007</v>
      </c>
      <c r="B1639">
        <v>87</v>
      </c>
      <c r="D1639" t="s">
        <v>111</v>
      </c>
      <c r="E1639" s="1">
        <v>0.5625</v>
      </c>
      <c r="F1639">
        <v>12</v>
      </c>
      <c r="G1639" t="s">
        <v>125</v>
      </c>
      <c r="H1639" t="s">
        <v>36</v>
      </c>
      <c r="I1639" t="s">
        <v>176</v>
      </c>
      <c r="J1639" t="s">
        <v>44</v>
      </c>
      <c r="K1639" t="s">
        <v>21</v>
      </c>
      <c r="L1639" t="s">
        <v>22</v>
      </c>
      <c r="M1639">
        <v>5</v>
      </c>
      <c r="N1639">
        <v>25</v>
      </c>
      <c r="Q1639">
        <v>1.14E-2</v>
      </c>
      <c r="R1639">
        <v>3.1280000000000001</v>
      </c>
      <c r="S1639">
        <f t="shared" si="110"/>
        <v>268.94359042953022</v>
      </c>
      <c r="T1639">
        <f t="shared" si="107"/>
        <v>1344.717952147651</v>
      </c>
    </row>
    <row r="1640" spans="1:20" x14ac:dyDescent="0.2">
      <c r="A1640">
        <v>2007</v>
      </c>
      <c r="B1640">
        <v>87</v>
      </c>
      <c r="D1640" t="s">
        <v>111</v>
      </c>
      <c r="E1640" s="1">
        <v>0.5625</v>
      </c>
      <c r="F1640">
        <v>12</v>
      </c>
      <c r="G1640" t="s">
        <v>125</v>
      </c>
      <c r="H1640" t="s">
        <v>36</v>
      </c>
      <c r="I1640" t="s">
        <v>176</v>
      </c>
      <c r="J1640" t="s">
        <v>23</v>
      </c>
      <c r="K1640" t="s">
        <v>40</v>
      </c>
      <c r="L1640" t="s">
        <v>41</v>
      </c>
      <c r="M1640">
        <v>1</v>
      </c>
      <c r="N1640">
        <v>15</v>
      </c>
      <c r="Q1640">
        <v>2.2200000000000001E-2</v>
      </c>
      <c r="R1640">
        <v>3.14</v>
      </c>
      <c r="S1640">
        <f t="shared" si="110"/>
        <v>109.46607034280856</v>
      </c>
      <c r="T1640">
        <f t="shared" si="107"/>
        <v>109.46607034280856</v>
      </c>
    </row>
    <row r="1641" spans="1:20" x14ac:dyDescent="0.2">
      <c r="A1641">
        <v>2007</v>
      </c>
      <c r="B1641">
        <v>87</v>
      </c>
      <c r="D1641" t="s">
        <v>111</v>
      </c>
      <c r="E1641" s="1">
        <v>0.5625</v>
      </c>
      <c r="F1641">
        <v>12</v>
      </c>
      <c r="G1641" t="s">
        <v>125</v>
      </c>
      <c r="H1641" t="s">
        <v>36</v>
      </c>
      <c r="I1641" t="s">
        <v>176</v>
      </c>
      <c r="J1641" t="s">
        <v>44</v>
      </c>
      <c r="K1641" t="s">
        <v>21</v>
      </c>
      <c r="L1641" t="s">
        <v>22</v>
      </c>
      <c r="M1641">
        <v>2</v>
      </c>
      <c r="N1641">
        <v>15</v>
      </c>
      <c r="Q1641">
        <v>1.14E-2</v>
      </c>
      <c r="R1641">
        <v>3.1280000000000001</v>
      </c>
      <c r="S1641">
        <f t="shared" si="110"/>
        <v>54.414959423729201</v>
      </c>
      <c r="T1641">
        <f t="shared" si="107"/>
        <v>108.8299188474584</v>
      </c>
    </row>
    <row r="1642" spans="1:20" x14ac:dyDescent="0.2">
      <c r="A1642">
        <v>2007</v>
      </c>
      <c r="B1642">
        <v>87</v>
      </c>
      <c r="D1642" t="s">
        <v>111</v>
      </c>
      <c r="E1642" s="1">
        <v>0.5625</v>
      </c>
      <c r="F1642">
        <v>12</v>
      </c>
      <c r="G1642" t="s">
        <v>125</v>
      </c>
      <c r="H1642" t="s">
        <v>36</v>
      </c>
      <c r="I1642" t="s">
        <v>176</v>
      </c>
      <c r="J1642" t="s">
        <v>23</v>
      </c>
      <c r="K1642" t="s">
        <v>118</v>
      </c>
      <c r="L1642" t="s">
        <v>30</v>
      </c>
      <c r="M1642">
        <v>1</v>
      </c>
      <c r="N1642">
        <v>15</v>
      </c>
      <c r="Q1642">
        <v>9.2800000000000001E-3</v>
      </c>
      <c r="R1642">
        <v>3.07</v>
      </c>
      <c r="S1642">
        <f t="shared" si="110"/>
        <v>37.857169670187268</v>
      </c>
      <c r="T1642">
        <f t="shared" si="107"/>
        <v>37.857169670187268</v>
      </c>
    </row>
    <row r="1643" spans="1:20" x14ac:dyDescent="0.2">
      <c r="A1643">
        <v>2007</v>
      </c>
      <c r="B1643">
        <v>87</v>
      </c>
      <c r="D1643" t="s">
        <v>111</v>
      </c>
      <c r="E1643" s="1">
        <v>0.5625</v>
      </c>
      <c r="F1643">
        <v>12</v>
      </c>
      <c r="G1643" t="s">
        <v>125</v>
      </c>
      <c r="H1643" t="s">
        <v>36</v>
      </c>
      <c r="I1643" t="s">
        <v>176</v>
      </c>
      <c r="J1643" t="s">
        <v>16</v>
      </c>
      <c r="K1643" t="s">
        <v>17</v>
      </c>
      <c r="L1643" t="s">
        <v>18</v>
      </c>
      <c r="M1643">
        <v>2</v>
      </c>
      <c r="N1643">
        <v>7.5</v>
      </c>
      <c r="Q1643">
        <v>2.46E-2</v>
      </c>
      <c r="R1643">
        <v>2.85</v>
      </c>
      <c r="S1643">
        <f t="shared" si="110"/>
        <v>7.671136449313793</v>
      </c>
      <c r="T1643">
        <f t="shared" si="107"/>
        <v>15.342272898627586</v>
      </c>
    </row>
    <row r="1644" spans="1:20" x14ac:dyDescent="0.2">
      <c r="A1644">
        <v>2007</v>
      </c>
      <c r="B1644">
        <v>87</v>
      </c>
      <c r="D1644" t="s">
        <v>111</v>
      </c>
      <c r="E1644" s="1">
        <v>0.5625</v>
      </c>
      <c r="F1644">
        <v>12</v>
      </c>
      <c r="G1644" t="s">
        <v>125</v>
      </c>
      <c r="H1644" t="s">
        <v>36</v>
      </c>
      <c r="I1644" t="s">
        <v>176</v>
      </c>
      <c r="J1644" t="s">
        <v>13</v>
      </c>
      <c r="K1644" t="s">
        <v>17</v>
      </c>
      <c r="L1644" t="s">
        <v>19</v>
      </c>
      <c r="M1644">
        <v>2</v>
      </c>
      <c r="N1644">
        <v>7.5</v>
      </c>
      <c r="Q1644">
        <v>1.9300000000000001E-2</v>
      </c>
      <c r="R1644">
        <v>2.96</v>
      </c>
      <c r="S1644">
        <f t="shared" si="110"/>
        <v>7.5117071566069322</v>
      </c>
      <c r="T1644">
        <f t="shared" si="107"/>
        <v>15.023414313213864</v>
      </c>
    </row>
    <row r="1645" spans="1:20" x14ac:dyDescent="0.2">
      <c r="A1645">
        <v>2007</v>
      </c>
      <c r="B1645">
        <v>87</v>
      </c>
      <c r="D1645" t="s">
        <v>111</v>
      </c>
      <c r="E1645" s="1">
        <v>0.5625</v>
      </c>
      <c r="F1645">
        <v>12</v>
      </c>
      <c r="G1645" t="s">
        <v>125</v>
      </c>
      <c r="H1645" t="s">
        <v>36</v>
      </c>
      <c r="I1645" t="s">
        <v>176</v>
      </c>
      <c r="J1645" t="s">
        <v>26</v>
      </c>
      <c r="K1645" t="s">
        <v>118</v>
      </c>
      <c r="L1645" t="s">
        <v>27</v>
      </c>
      <c r="M1645">
        <v>4</v>
      </c>
      <c r="N1645">
        <v>7.5</v>
      </c>
      <c r="Q1645">
        <v>1.5900000000000001E-2</v>
      </c>
      <c r="R1645">
        <v>2.9718</v>
      </c>
      <c r="S1645">
        <f t="shared" si="110"/>
        <v>6.3372988368370082</v>
      </c>
      <c r="T1645">
        <f t="shared" si="107"/>
        <v>25.349195347348033</v>
      </c>
    </row>
    <row r="1646" spans="1:20" x14ac:dyDescent="0.2">
      <c r="A1646">
        <v>2007</v>
      </c>
      <c r="B1646">
        <v>87</v>
      </c>
      <c r="D1646" t="s">
        <v>111</v>
      </c>
      <c r="E1646" s="1">
        <v>0.5625</v>
      </c>
      <c r="F1646">
        <v>12</v>
      </c>
      <c r="G1646" t="s">
        <v>125</v>
      </c>
      <c r="H1646" t="s">
        <v>36</v>
      </c>
      <c r="I1646" t="s">
        <v>176</v>
      </c>
      <c r="J1646" t="s">
        <v>23</v>
      </c>
      <c r="K1646" t="s">
        <v>118</v>
      </c>
      <c r="L1646" t="s">
        <v>30</v>
      </c>
      <c r="M1646">
        <v>7</v>
      </c>
      <c r="N1646">
        <v>7.5</v>
      </c>
      <c r="Q1646">
        <v>9.2800000000000001E-3</v>
      </c>
      <c r="R1646">
        <v>3.07</v>
      </c>
      <c r="S1646">
        <f t="shared" si="110"/>
        <v>4.5080222907771104</v>
      </c>
      <c r="T1646">
        <f t="shared" si="107"/>
        <v>31.556156035439773</v>
      </c>
    </row>
    <row r="1647" spans="1:20" x14ac:dyDescent="0.2">
      <c r="A1647">
        <v>2007</v>
      </c>
      <c r="B1647">
        <v>87</v>
      </c>
      <c r="D1647" t="s">
        <v>111</v>
      </c>
      <c r="E1647" s="1">
        <v>0.5625</v>
      </c>
      <c r="F1647">
        <v>12</v>
      </c>
      <c r="G1647" t="s">
        <v>125</v>
      </c>
      <c r="H1647" t="s">
        <v>36</v>
      </c>
      <c r="I1647" t="s">
        <v>176</v>
      </c>
      <c r="J1647" t="s">
        <v>13</v>
      </c>
      <c r="K1647" t="s">
        <v>194</v>
      </c>
      <c r="L1647" t="s">
        <v>35</v>
      </c>
      <c r="M1647">
        <v>1</v>
      </c>
      <c r="N1647">
        <v>2.5</v>
      </c>
      <c r="Q1647">
        <v>3.2399999999999998E-2</v>
      </c>
      <c r="R1647">
        <v>2.379</v>
      </c>
      <c r="S1647">
        <f t="shared" si="110"/>
        <v>0.2865789524483992</v>
      </c>
      <c r="T1647">
        <f t="shared" si="107"/>
        <v>0.2865789524483992</v>
      </c>
    </row>
    <row r="1648" spans="1:20" x14ac:dyDescent="0.2">
      <c r="A1648">
        <v>2007</v>
      </c>
      <c r="B1648">
        <v>87</v>
      </c>
      <c r="D1648" t="s">
        <v>111</v>
      </c>
      <c r="E1648" s="1">
        <v>0.5625</v>
      </c>
      <c r="F1648">
        <v>12</v>
      </c>
      <c r="G1648" t="s">
        <v>125</v>
      </c>
      <c r="H1648" t="s">
        <v>36</v>
      </c>
      <c r="I1648" t="s">
        <v>176</v>
      </c>
      <c r="J1648" t="s">
        <v>26</v>
      </c>
      <c r="K1648" t="s">
        <v>118</v>
      </c>
      <c r="L1648" t="s">
        <v>27</v>
      </c>
      <c r="M1648">
        <v>12</v>
      </c>
      <c r="N1648">
        <v>2.5</v>
      </c>
      <c r="Q1648">
        <v>1.5900000000000001E-2</v>
      </c>
      <c r="R1648">
        <v>2.9718</v>
      </c>
      <c r="S1648">
        <f t="shared" si="110"/>
        <v>0.24210025233267859</v>
      </c>
      <c r="T1648">
        <f t="shared" si="107"/>
        <v>2.905203027992143</v>
      </c>
    </row>
    <row r="1649" spans="1:20" x14ac:dyDescent="0.2">
      <c r="A1649">
        <v>2007</v>
      </c>
      <c r="B1649">
        <v>87</v>
      </c>
      <c r="D1649" t="s">
        <v>111</v>
      </c>
      <c r="E1649" s="1">
        <v>0.5625</v>
      </c>
      <c r="F1649">
        <v>12</v>
      </c>
      <c r="G1649" t="s">
        <v>125</v>
      </c>
      <c r="H1649" t="s">
        <v>36</v>
      </c>
      <c r="I1649" t="s">
        <v>176</v>
      </c>
      <c r="J1649" t="s">
        <v>23</v>
      </c>
      <c r="K1649" t="s">
        <v>118</v>
      </c>
      <c r="L1649" t="s">
        <v>81</v>
      </c>
      <c r="M1649">
        <v>1</v>
      </c>
      <c r="N1649">
        <v>2.5</v>
      </c>
      <c r="Q1649">
        <v>1.26E-2</v>
      </c>
      <c r="R1649">
        <v>3.0672999999999999</v>
      </c>
      <c r="S1649">
        <f t="shared" si="110"/>
        <v>0.20939771281975608</v>
      </c>
      <c r="T1649">
        <f t="shared" si="107"/>
        <v>0.20939771281975608</v>
      </c>
    </row>
    <row r="1650" spans="1:20" x14ac:dyDescent="0.2">
      <c r="A1650">
        <v>2007</v>
      </c>
      <c r="B1650">
        <v>87</v>
      </c>
      <c r="D1650" t="s">
        <v>111</v>
      </c>
      <c r="E1650" s="1">
        <v>0.5625</v>
      </c>
      <c r="F1650">
        <v>12</v>
      </c>
      <c r="G1650" t="s">
        <v>125</v>
      </c>
      <c r="H1650" t="s">
        <v>36</v>
      </c>
      <c r="I1650" t="s">
        <v>176</v>
      </c>
      <c r="J1650" t="s">
        <v>23</v>
      </c>
      <c r="K1650" t="s">
        <v>118</v>
      </c>
      <c r="L1650" t="s">
        <v>30</v>
      </c>
      <c r="M1650">
        <v>1</v>
      </c>
      <c r="N1650">
        <v>2.5</v>
      </c>
      <c r="Q1650">
        <v>9.2800000000000001E-3</v>
      </c>
      <c r="R1650">
        <v>3.07</v>
      </c>
      <c r="S1650">
        <f t="shared" si="110"/>
        <v>0.15460509531322333</v>
      </c>
      <c r="T1650">
        <f t="shared" si="107"/>
        <v>0.15460509531322333</v>
      </c>
    </row>
    <row r="1651" spans="1:20" x14ac:dyDescent="0.2">
      <c r="A1651">
        <v>2007</v>
      </c>
      <c r="B1651">
        <v>87</v>
      </c>
      <c r="D1651" t="s">
        <v>111</v>
      </c>
      <c r="E1651" s="1">
        <v>0.5625</v>
      </c>
      <c r="F1651">
        <v>12</v>
      </c>
      <c r="G1651" t="s">
        <v>125</v>
      </c>
      <c r="H1651" t="s">
        <v>36</v>
      </c>
      <c r="I1651" t="s">
        <v>176</v>
      </c>
      <c r="J1651" t="s">
        <v>23</v>
      </c>
      <c r="K1651" t="s">
        <v>33</v>
      </c>
      <c r="L1651" t="s">
        <v>34</v>
      </c>
      <c r="M1651">
        <v>4</v>
      </c>
      <c r="N1651">
        <v>2.5</v>
      </c>
      <c r="Q1651">
        <v>8.8999999999999999E-3</v>
      </c>
      <c r="R1651">
        <v>3</v>
      </c>
      <c r="S1651">
        <f t="shared" si="110"/>
        <v>0.13906250000000001</v>
      </c>
      <c r="T1651">
        <f t="shared" si="107"/>
        <v>0.55625000000000002</v>
      </c>
    </row>
    <row r="1652" spans="1:20" x14ac:dyDescent="0.2">
      <c r="A1652">
        <v>2007</v>
      </c>
      <c r="B1652">
        <v>88</v>
      </c>
      <c r="D1652" t="s">
        <v>111</v>
      </c>
      <c r="E1652" s="1">
        <v>0.5625</v>
      </c>
      <c r="F1652">
        <v>12</v>
      </c>
      <c r="G1652" t="s">
        <v>125</v>
      </c>
      <c r="H1652" t="s">
        <v>36</v>
      </c>
      <c r="I1652" t="s">
        <v>176</v>
      </c>
      <c r="J1652" t="s">
        <v>23</v>
      </c>
      <c r="K1652" t="s">
        <v>28</v>
      </c>
      <c r="L1652" t="s">
        <v>56</v>
      </c>
      <c r="M1652">
        <v>4</v>
      </c>
      <c r="N1652">
        <v>40</v>
      </c>
      <c r="Q1652">
        <v>2.1700000000000001E-2</v>
      </c>
      <c r="R1652">
        <v>3</v>
      </c>
      <c r="S1652">
        <f t="shared" si="110"/>
        <v>1388.8</v>
      </c>
      <c r="T1652">
        <f t="shared" si="107"/>
        <v>5555.2</v>
      </c>
    </row>
    <row r="1653" spans="1:20" x14ac:dyDescent="0.2">
      <c r="A1653">
        <v>2007</v>
      </c>
      <c r="B1653">
        <v>88</v>
      </c>
      <c r="D1653" t="s">
        <v>111</v>
      </c>
      <c r="E1653" s="1">
        <v>0.5625</v>
      </c>
      <c r="F1653">
        <v>12</v>
      </c>
      <c r="G1653" t="s">
        <v>125</v>
      </c>
      <c r="H1653" t="s">
        <v>36</v>
      </c>
      <c r="I1653" t="s">
        <v>176</v>
      </c>
      <c r="J1653" t="s">
        <v>23</v>
      </c>
      <c r="K1653" t="s">
        <v>118</v>
      </c>
      <c r="L1653" t="s">
        <v>37</v>
      </c>
      <c r="M1653">
        <v>1</v>
      </c>
      <c r="N1653">
        <v>40</v>
      </c>
      <c r="Q1653">
        <v>1.26E-2</v>
      </c>
      <c r="R1653">
        <v>3.0672999999999999</v>
      </c>
      <c r="S1653">
        <f t="shared" si="110"/>
        <v>1033.6396409228757</v>
      </c>
      <c r="T1653">
        <f t="shared" si="107"/>
        <v>1033.6396409228757</v>
      </c>
    </row>
    <row r="1654" spans="1:20" x14ac:dyDescent="0.2">
      <c r="A1654">
        <v>2007</v>
      </c>
      <c r="B1654">
        <v>88</v>
      </c>
      <c r="D1654" t="s">
        <v>111</v>
      </c>
      <c r="E1654" s="1">
        <v>0.5625</v>
      </c>
      <c r="F1654">
        <v>12</v>
      </c>
      <c r="G1654" t="s">
        <v>125</v>
      </c>
      <c r="H1654" t="s">
        <v>36</v>
      </c>
      <c r="I1654" t="s">
        <v>176</v>
      </c>
      <c r="J1654" t="s">
        <v>44</v>
      </c>
      <c r="K1654" t="s">
        <v>21</v>
      </c>
      <c r="L1654" t="s">
        <v>22</v>
      </c>
      <c r="M1654">
        <v>7</v>
      </c>
      <c r="N1654">
        <v>35</v>
      </c>
      <c r="Q1654">
        <v>1.14E-2</v>
      </c>
      <c r="R1654">
        <v>3.1280000000000001</v>
      </c>
      <c r="S1654">
        <f t="shared" si="110"/>
        <v>770.45928631241588</v>
      </c>
      <c r="T1654">
        <f t="shared" si="107"/>
        <v>5393.2150041869108</v>
      </c>
    </row>
    <row r="1655" spans="1:20" x14ac:dyDescent="0.2">
      <c r="A1655">
        <v>2007</v>
      </c>
      <c r="B1655">
        <v>88</v>
      </c>
      <c r="D1655" t="s">
        <v>111</v>
      </c>
      <c r="E1655" s="1">
        <v>0.5625</v>
      </c>
      <c r="F1655">
        <v>12</v>
      </c>
      <c r="G1655" t="s">
        <v>125</v>
      </c>
      <c r="H1655" t="s">
        <v>36</v>
      </c>
      <c r="I1655" t="s">
        <v>176</v>
      </c>
      <c r="J1655" t="s">
        <v>16</v>
      </c>
      <c r="K1655" t="s">
        <v>28</v>
      </c>
      <c r="L1655" t="s">
        <v>29</v>
      </c>
      <c r="M1655">
        <v>32</v>
      </c>
      <c r="N1655">
        <v>25</v>
      </c>
      <c r="P1655">
        <f>N1655/1.14172</f>
        <v>21.89678730336685</v>
      </c>
      <c r="Q1655">
        <v>5.7999999999999996E-3</v>
      </c>
      <c r="R1655">
        <v>3.5539999999999998</v>
      </c>
      <c r="S1655">
        <f>Q1655*(P1655^R1655)</f>
        <v>336.62001464584171</v>
      </c>
      <c r="T1655">
        <f t="shared" si="107"/>
        <v>10771.840468666935</v>
      </c>
    </row>
    <row r="1656" spans="1:20" x14ac:dyDescent="0.2">
      <c r="A1656">
        <v>2007</v>
      </c>
      <c r="B1656">
        <v>88</v>
      </c>
      <c r="D1656" t="s">
        <v>111</v>
      </c>
      <c r="E1656" s="1">
        <v>0.5625</v>
      </c>
      <c r="F1656">
        <v>12</v>
      </c>
      <c r="G1656" t="s">
        <v>125</v>
      </c>
      <c r="H1656" t="s">
        <v>36</v>
      </c>
      <c r="I1656" t="s">
        <v>176</v>
      </c>
      <c r="J1656" t="s">
        <v>44</v>
      </c>
      <c r="K1656" t="s">
        <v>21</v>
      </c>
      <c r="L1656" t="s">
        <v>22</v>
      </c>
      <c r="M1656">
        <v>7</v>
      </c>
      <c r="N1656">
        <v>25</v>
      </c>
      <c r="Q1656">
        <v>1.14E-2</v>
      </c>
      <c r="R1656">
        <v>3.1280000000000001</v>
      </c>
      <c r="S1656">
        <f t="shared" ref="S1656:S1669" si="111">Q1656*(N1656^R1656)</f>
        <v>268.94359042953022</v>
      </c>
      <c r="T1656">
        <f t="shared" si="107"/>
        <v>1882.6051330067116</v>
      </c>
    </row>
    <row r="1657" spans="1:20" x14ac:dyDescent="0.2">
      <c r="A1657">
        <v>2007</v>
      </c>
      <c r="B1657">
        <v>88</v>
      </c>
      <c r="D1657" t="s">
        <v>111</v>
      </c>
      <c r="E1657" s="1">
        <v>0.5625</v>
      </c>
      <c r="F1657">
        <v>12</v>
      </c>
      <c r="G1657" t="s">
        <v>125</v>
      </c>
      <c r="H1657" t="s">
        <v>36</v>
      </c>
      <c r="I1657" t="s">
        <v>176</v>
      </c>
      <c r="J1657" t="s">
        <v>23</v>
      </c>
      <c r="K1657" t="s">
        <v>91</v>
      </c>
      <c r="L1657" t="s">
        <v>92</v>
      </c>
      <c r="M1657">
        <v>1</v>
      </c>
      <c r="N1657">
        <v>15</v>
      </c>
      <c r="Q1657">
        <v>0.53300000000000003</v>
      </c>
      <c r="R1657">
        <v>2.2759999999999998</v>
      </c>
      <c r="S1657">
        <f t="shared" si="111"/>
        <v>253.2275275322385</v>
      </c>
      <c r="T1657">
        <f t="shared" si="107"/>
        <v>253.2275275322385</v>
      </c>
    </row>
    <row r="1658" spans="1:20" x14ac:dyDescent="0.2">
      <c r="A1658">
        <v>2007</v>
      </c>
      <c r="B1658">
        <v>88</v>
      </c>
      <c r="D1658" t="s">
        <v>111</v>
      </c>
      <c r="E1658" s="1">
        <v>0.5625</v>
      </c>
      <c r="F1658">
        <v>12</v>
      </c>
      <c r="G1658" t="s">
        <v>125</v>
      </c>
      <c r="H1658" t="s">
        <v>36</v>
      </c>
      <c r="I1658" t="s">
        <v>176</v>
      </c>
      <c r="J1658" t="s">
        <v>44</v>
      </c>
      <c r="K1658" t="s">
        <v>74</v>
      </c>
      <c r="L1658" t="s">
        <v>75</v>
      </c>
      <c r="M1658">
        <v>1</v>
      </c>
      <c r="N1658">
        <v>35</v>
      </c>
      <c r="Q1658">
        <v>1E-3</v>
      </c>
      <c r="R1658">
        <v>3.07</v>
      </c>
      <c r="S1658">
        <f t="shared" si="111"/>
        <v>54.990655444598652</v>
      </c>
      <c r="T1658">
        <f t="shared" si="107"/>
        <v>54.990655444598652</v>
      </c>
    </row>
    <row r="1659" spans="1:20" x14ac:dyDescent="0.2">
      <c r="A1659">
        <v>2007</v>
      </c>
      <c r="B1659">
        <v>88</v>
      </c>
      <c r="D1659" t="s">
        <v>111</v>
      </c>
      <c r="E1659" s="1">
        <v>0.5625</v>
      </c>
      <c r="F1659">
        <v>12</v>
      </c>
      <c r="G1659" t="s">
        <v>125</v>
      </c>
      <c r="H1659" t="s">
        <v>36</v>
      </c>
      <c r="I1659" t="s">
        <v>176</v>
      </c>
      <c r="J1659" t="s">
        <v>44</v>
      </c>
      <c r="K1659" t="s">
        <v>21</v>
      </c>
      <c r="L1659" t="s">
        <v>22</v>
      </c>
      <c r="M1659">
        <v>2</v>
      </c>
      <c r="N1659">
        <v>15</v>
      </c>
      <c r="Q1659">
        <v>1.14E-2</v>
      </c>
      <c r="R1659">
        <v>3.1280000000000001</v>
      </c>
      <c r="S1659">
        <f t="shared" si="111"/>
        <v>54.414959423729201</v>
      </c>
      <c r="T1659">
        <f t="shared" si="107"/>
        <v>108.8299188474584</v>
      </c>
    </row>
    <row r="1660" spans="1:20" x14ac:dyDescent="0.2">
      <c r="A1660">
        <v>2007</v>
      </c>
      <c r="B1660">
        <v>88</v>
      </c>
      <c r="D1660" t="s">
        <v>111</v>
      </c>
      <c r="E1660" s="1">
        <v>0.5625</v>
      </c>
      <c r="F1660">
        <v>12</v>
      </c>
      <c r="G1660" t="s">
        <v>125</v>
      </c>
      <c r="H1660" t="s">
        <v>36</v>
      </c>
      <c r="I1660" t="s">
        <v>176</v>
      </c>
      <c r="J1660" t="s">
        <v>23</v>
      </c>
      <c r="K1660" t="s">
        <v>118</v>
      </c>
      <c r="L1660" t="s">
        <v>30</v>
      </c>
      <c r="M1660">
        <v>2</v>
      </c>
      <c r="N1660">
        <v>15</v>
      </c>
      <c r="Q1660">
        <v>9.2800000000000001E-3</v>
      </c>
      <c r="R1660">
        <v>3.07</v>
      </c>
      <c r="S1660">
        <f t="shared" si="111"/>
        <v>37.857169670187268</v>
      </c>
      <c r="T1660">
        <f t="shared" si="107"/>
        <v>75.714339340374536</v>
      </c>
    </row>
    <row r="1661" spans="1:20" x14ac:dyDescent="0.2">
      <c r="A1661">
        <v>2007</v>
      </c>
      <c r="B1661">
        <v>88</v>
      </c>
      <c r="D1661" t="s">
        <v>111</v>
      </c>
      <c r="E1661" s="1">
        <v>0.5625</v>
      </c>
      <c r="F1661">
        <v>12</v>
      </c>
      <c r="G1661" t="s">
        <v>125</v>
      </c>
      <c r="H1661" t="s">
        <v>36</v>
      </c>
      <c r="I1661" t="s">
        <v>176</v>
      </c>
      <c r="J1661" t="s">
        <v>23</v>
      </c>
      <c r="K1661" t="s">
        <v>118</v>
      </c>
      <c r="L1661" t="s">
        <v>132</v>
      </c>
      <c r="M1661">
        <v>13</v>
      </c>
      <c r="N1661">
        <v>7.5</v>
      </c>
      <c r="Q1661">
        <v>1.26E-2</v>
      </c>
      <c r="R1661">
        <v>3.0672999999999999</v>
      </c>
      <c r="S1661">
        <f t="shared" si="111"/>
        <v>6.0875978967715536</v>
      </c>
      <c r="T1661">
        <f t="shared" si="107"/>
        <v>79.138772658030192</v>
      </c>
    </row>
    <row r="1662" spans="1:20" x14ac:dyDescent="0.2">
      <c r="A1662">
        <v>2007</v>
      </c>
      <c r="B1662">
        <v>88</v>
      </c>
      <c r="D1662" t="s">
        <v>111</v>
      </c>
      <c r="E1662" s="1">
        <v>0.5625</v>
      </c>
      <c r="F1662">
        <v>12</v>
      </c>
      <c r="G1662" t="s">
        <v>125</v>
      </c>
      <c r="H1662" t="s">
        <v>36</v>
      </c>
      <c r="I1662" t="s">
        <v>176</v>
      </c>
      <c r="J1662" t="s">
        <v>23</v>
      </c>
      <c r="K1662" t="s">
        <v>118</v>
      </c>
      <c r="L1662" t="s">
        <v>30</v>
      </c>
      <c r="M1662">
        <v>19</v>
      </c>
      <c r="N1662">
        <v>7.5</v>
      </c>
      <c r="Q1662">
        <v>9.2800000000000001E-3</v>
      </c>
      <c r="R1662">
        <v>3.07</v>
      </c>
      <c r="S1662">
        <f t="shared" si="111"/>
        <v>4.5080222907771104</v>
      </c>
      <c r="T1662">
        <f t="shared" si="107"/>
        <v>85.652423524765098</v>
      </c>
    </row>
    <row r="1663" spans="1:20" x14ac:dyDescent="0.2">
      <c r="A1663">
        <v>2007</v>
      </c>
      <c r="B1663">
        <v>88</v>
      </c>
      <c r="D1663" t="s">
        <v>111</v>
      </c>
      <c r="E1663" s="1">
        <v>0.5625</v>
      </c>
      <c r="F1663">
        <v>12</v>
      </c>
      <c r="G1663" t="s">
        <v>125</v>
      </c>
      <c r="H1663" t="s">
        <v>36</v>
      </c>
      <c r="I1663" t="s">
        <v>176</v>
      </c>
      <c r="J1663" t="s">
        <v>26</v>
      </c>
      <c r="K1663" t="s">
        <v>17</v>
      </c>
      <c r="L1663" t="s">
        <v>121</v>
      </c>
      <c r="M1663">
        <v>21</v>
      </c>
      <c r="N1663">
        <v>2.5</v>
      </c>
      <c r="Q1663">
        <v>2.0199999999999999E-2</v>
      </c>
      <c r="R1663">
        <v>2.9594999999999998</v>
      </c>
      <c r="S1663">
        <f t="shared" si="111"/>
        <v>0.30412689296657719</v>
      </c>
      <c r="T1663">
        <f t="shared" si="107"/>
        <v>6.3866647522981213</v>
      </c>
    </row>
    <row r="1664" spans="1:20" x14ac:dyDescent="0.2">
      <c r="A1664">
        <v>2007</v>
      </c>
      <c r="B1664">
        <v>88</v>
      </c>
      <c r="D1664" t="s">
        <v>111</v>
      </c>
      <c r="E1664" s="1">
        <v>0.5625</v>
      </c>
      <c r="F1664">
        <v>12</v>
      </c>
      <c r="G1664" t="s">
        <v>125</v>
      </c>
      <c r="H1664" t="s">
        <v>36</v>
      </c>
      <c r="I1664" t="s">
        <v>176</v>
      </c>
      <c r="J1664" t="s">
        <v>26</v>
      </c>
      <c r="K1664" t="s">
        <v>118</v>
      </c>
      <c r="L1664" t="s">
        <v>27</v>
      </c>
      <c r="M1664">
        <v>14</v>
      </c>
      <c r="N1664">
        <v>2.5</v>
      </c>
      <c r="Q1664">
        <v>1.5900000000000001E-2</v>
      </c>
      <c r="R1664">
        <v>2.9718</v>
      </c>
      <c r="S1664">
        <f t="shared" si="111"/>
        <v>0.24210025233267859</v>
      </c>
      <c r="T1664">
        <f t="shared" si="107"/>
        <v>3.3894035326575005</v>
      </c>
    </row>
    <row r="1665" spans="1:20" x14ac:dyDescent="0.2">
      <c r="A1665">
        <v>2007</v>
      </c>
      <c r="B1665">
        <v>88</v>
      </c>
      <c r="D1665" t="s">
        <v>111</v>
      </c>
      <c r="E1665" s="1">
        <v>0.5625</v>
      </c>
      <c r="F1665">
        <v>12</v>
      </c>
      <c r="G1665" t="s">
        <v>125</v>
      </c>
      <c r="H1665" t="s">
        <v>36</v>
      </c>
      <c r="I1665" t="s">
        <v>176</v>
      </c>
      <c r="J1665" t="s">
        <v>23</v>
      </c>
      <c r="K1665" t="s">
        <v>118</v>
      </c>
      <c r="L1665" t="s">
        <v>132</v>
      </c>
      <c r="M1665">
        <v>15</v>
      </c>
      <c r="N1665">
        <v>2.5</v>
      </c>
      <c r="Q1665">
        <v>1.26E-2</v>
      </c>
      <c r="R1665">
        <v>3.0672999999999999</v>
      </c>
      <c r="S1665">
        <f t="shared" si="111"/>
        <v>0.20939771281975608</v>
      </c>
      <c r="T1665">
        <f t="shared" si="107"/>
        <v>3.1409656922963411</v>
      </c>
    </row>
    <row r="1666" spans="1:20" x14ac:dyDescent="0.2">
      <c r="A1666">
        <v>2007</v>
      </c>
      <c r="B1666">
        <v>88</v>
      </c>
      <c r="D1666" t="s">
        <v>111</v>
      </c>
      <c r="E1666" s="1">
        <v>0.5625</v>
      </c>
      <c r="F1666">
        <v>12</v>
      </c>
      <c r="G1666" t="s">
        <v>125</v>
      </c>
      <c r="H1666" t="s">
        <v>36</v>
      </c>
      <c r="I1666" t="s">
        <v>176</v>
      </c>
      <c r="J1666" t="s">
        <v>23</v>
      </c>
      <c r="K1666" t="s">
        <v>33</v>
      </c>
      <c r="L1666" t="s">
        <v>34</v>
      </c>
      <c r="M1666">
        <v>8</v>
      </c>
      <c r="N1666">
        <v>2.5</v>
      </c>
      <c r="Q1666">
        <v>8.8999999999999999E-3</v>
      </c>
      <c r="R1666">
        <v>3</v>
      </c>
      <c r="S1666">
        <f t="shared" si="111"/>
        <v>0.13906250000000001</v>
      </c>
      <c r="T1666">
        <f t="shared" ref="T1666:T1729" si="112">M1666*S1666</f>
        <v>1.1125</v>
      </c>
    </row>
    <row r="1667" spans="1:20" x14ac:dyDescent="0.2">
      <c r="A1667">
        <v>2007</v>
      </c>
      <c r="B1667">
        <v>89</v>
      </c>
      <c r="D1667" t="s">
        <v>111</v>
      </c>
      <c r="E1667" s="1">
        <v>0.5625</v>
      </c>
      <c r="F1667">
        <v>12</v>
      </c>
      <c r="G1667" t="s">
        <v>124</v>
      </c>
      <c r="H1667" t="s">
        <v>36</v>
      </c>
      <c r="I1667" t="s">
        <v>176</v>
      </c>
      <c r="J1667" t="s">
        <v>44</v>
      </c>
      <c r="K1667" t="s">
        <v>21</v>
      </c>
      <c r="L1667" t="s">
        <v>22</v>
      </c>
      <c r="M1667">
        <v>14</v>
      </c>
      <c r="N1667">
        <v>35</v>
      </c>
      <c r="Q1667">
        <v>1.14E-2</v>
      </c>
      <c r="R1667">
        <v>3.1280000000000001</v>
      </c>
      <c r="S1667">
        <f t="shared" si="111"/>
        <v>770.45928631241588</v>
      </c>
      <c r="T1667">
        <f t="shared" si="112"/>
        <v>10786.430008373822</v>
      </c>
    </row>
    <row r="1668" spans="1:20" x14ac:dyDescent="0.2">
      <c r="A1668">
        <v>2007</v>
      </c>
      <c r="B1668">
        <v>89</v>
      </c>
      <c r="D1668" t="s">
        <v>111</v>
      </c>
      <c r="E1668" s="1">
        <v>0.5625</v>
      </c>
      <c r="F1668">
        <v>12</v>
      </c>
      <c r="G1668" t="s">
        <v>124</v>
      </c>
      <c r="H1668" t="s">
        <v>36</v>
      </c>
      <c r="I1668" t="s">
        <v>176</v>
      </c>
      <c r="J1668" t="s">
        <v>23</v>
      </c>
      <c r="K1668" t="s">
        <v>49</v>
      </c>
      <c r="L1668" t="s">
        <v>50</v>
      </c>
      <c r="M1668">
        <v>1</v>
      </c>
      <c r="N1668">
        <v>35</v>
      </c>
      <c r="Q1668">
        <v>5.6099999999999997E-2</v>
      </c>
      <c r="R1668">
        <v>2.653</v>
      </c>
      <c r="S1668">
        <f t="shared" si="111"/>
        <v>700.44716671055994</v>
      </c>
      <c r="T1668">
        <f t="shared" si="112"/>
        <v>700.44716671055994</v>
      </c>
    </row>
    <row r="1669" spans="1:20" x14ac:dyDescent="0.2">
      <c r="A1669">
        <v>2007</v>
      </c>
      <c r="B1669">
        <v>89</v>
      </c>
      <c r="D1669" t="s">
        <v>111</v>
      </c>
      <c r="E1669" s="1">
        <v>0.5625</v>
      </c>
      <c r="F1669">
        <v>12</v>
      </c>
      <c r="G1669" t="s">
        <v>124</v>
      </c>
      <c r="H1669" t="s">
        <v>36</v>
      </c>
      <c r="I1669" t="s">
        <v>176</v>
      </c>
      <c r="J1669" t="s">
        <v>44</v>
      </c>
      <c r="K1669" t="s">
        <v>21</v>
      </c>
      <c r="L1669" t="s">
        <v>67</v>
      </c>
      <c r="M1669">
        <v>1</v>
      </c>
      <c r="N1669">
        <v>35</v>
      </c>
      <c r="Q1669">
        <v>1.5299999999999999E-2</v>
      </c>
      <c r="R1669">
        <v>3</v>
      </c>
      <c r="S1669">
        <f t="shared" si="111"/>
        <v>655.98749999999995</v>
      </c>
      <c r="T1669">
        <f t="shared" si="112"/>
        <v>655.98749999999995</v>
      </c>
    </row>
    <row r="1670" spans="1:20" x14ac:dyDescent="0.2">
      <c r="A1670">
        <v>2007</v>
      </c>
      <c r="B1670">
        <v>89</v>
      </c>
      <c r="D1670" t="s">
        <v>111</v>
      </c>
      <c r="E1670" s="1">
        <v>0.5625</v>
      </c>
      <c r="F1670">
        <v>12</v>
      </c>
      <c r="G1670" t="s">
        <v>124</v>
      </c>
      <c r="H1670" t="s">
        <v>36</v>
      </c>
      <c r="I1670" t="s">
        <v>176</v>
      </c>
      <c r="J1670" t="s">
        <v>23</v>
      </c>
      <c r="K1670" t="s">
        <v>70</v>
      </c>
      <c r="L1670" t="s">
        <v>71</v>
      </c>
      <c r="M1670">
        <v>1</v>
      </c>
      <c r="N1670">
        <v>35</v>
      </c>
      <c r="P1670">
        <f>N1670*0.84141</f>
        <v>29.449349999999999</v>
      </c>
      <c r="Q1670">
        <v>1.8800000000000001E-2</v>
      </c>
      <c r="R1670">
        <v>3</v>
      </c>
      <c r="S1670">
        <f>Q1670*(P1670^R1670)</f>
        <v>480.15890754210886</v>
      </c>
      <c r="T1670">
        <f t="shared" si="112"/>
        <v>480.15890754210886</v>
      </c>
    </row>
    <row r="1671" spans="1:20" x14ac:dyDescent="0.2">
      <c r="A1671">
        <v>2007</v>
      </c>
      <c r="B1671">
        <v>89</v>
      </c>
      <c r="D1671" t="s">
        <v>111</v>
      </c>
      <c r="E1671" s="1">
        <v>0.5625</v>
      </c>
      <c r="F1671">
        <v>12</v>
      </c>
      <c r="G1671" t="s">
        <v>124</v>
      </c>
      <c r="H1671" t="s">
        <v>36</v>
      </c>
      <c r="I1671" t="s">
        <v>176</v>
      </c>
      <c r="J1671" t="s">
        <v>23</v>
      </c>
      <c r="K1671" t="s">
        <v>31</v>
      </c>
      <c r="L1671" t="s">
        <v>32</v>
      </c>
      <c r="M1671">
        <v>1</v>
      </c>
      <c r="N1671">
        <v>35</v>
      </c>
      <c r="Q1671">
        <v>7.9000000000000008E-3</v>
      </c>
      <c r="R1671">
        <v>3.0760000000000001</v>
      </c>
      <c r="S1671">
        <f>Q1671*(N1671^R1671)</f>
        <v>443.79294680201997</v>
      </c>
      <c r="T1671">
        <f t="shared" si="112"/>
        <v>443.79294680201997</v>
      </c>
    </row>
    <row r="1672" spans="1:20" x14ac:dyDescent="0.2">
      <c r="A1672">
        <v>2007</v>
      </c>
      <c r="B1672">
        <v>89</v>
      </c>
      <c r="D1672" t="s">
        <v>111</v>
      </c>
      <c r="E1672" s="1">
        <v>0.5625</v>
      </c>
      <c r="F1672">
        <v>12</v>
      </c>
      <c r="G1672" t="s">
        <v>124</v>
      </c>
      <c r="H1672" t="s">
        <v>36</v>
      </c>
      <c r="I1672" t="s">
        <v>176</v>
      </c>
      <c r="J1672" t="s">
        <v>16</v>
      </c>
      <c r="K1672" t="s">
        <v>28</v>
      </c>
      <c r="L1672" t="s">
        <v>29</v>
      </c>
      <c r="M1672">
        <v>45</v>
      </c>
      <c r="N1672">
        <v>25</v>
      </c>
      <c r="P1672">
        <f>N1672/1.14172</f>
        <v>21.89678730336685</v>
      </c>
      <c r="Q1672">
        <v>5.7999999999999996E-3</v>
      </c>
      <c r="R1672">
        <v>3.5539999999999998</v>
      </c>
      <c r="S1672">
        <f>Q1672*(P1672^R1672)</f>
        <v>336.62001464584171</v>
      </c>
      <c r="T1672">
        <f t="shared" si="112"/>
        <v>15147.900659062876</v>
      </c>
    </row>
    <row r="1673" spans="1:20" x14ac:dyDescent="0.2">
      <c r="A1673">
        <v>2007</v>
      </c>
      <c r="B1673">
        <v>89</v>
      </c>
      <c r="D1673" t="s">
        <v>111</v>
      </c>
      <c r="E1673" s="1">
        <v>0.5625</v>
      </c>
      <c r="F1673">
        <v>12</v>
      </c>
      <c r="G1673" t="s">
        <v>124</v>
      </c>
      <c r="H1673" t="s">
        <v>36</v>
      </c>
      <c r="I1673" t="s">
        <v>176</v>
      </c>
      <c r="J1673" t="s">
        <v>44</v>
      </c>
      <c r="K1673" t="s">
        <v>21</v>
      </c>
      <c r="L1673" t="s">
        <v>22</v>
      </c>
      <c r="M1673">
        <v>10</v>
      </c>
      <c r="N1673">
        <v>25</v>
      </c>
      <c r="Q1673">
        <v>1.14E-2</v>
      </c>
      <c r="R1673">
        <v>3.1280000000000001</v>
      </c>
      <c r="S1673">
        <f t="shared" ref="S1673:S1696" si="113">Q1673*(N1673^R1673)</f>
        <v>268.94359042953022</v>
      </c>
      <c r="T1673">
        <f t="shared" si="112"/>
        <v>2689.435904295302</v>
      </c>
    </row>
    <row r="1674" spans="1:20" x14ac:dyDescent="0.2">
      <c r="A1674">
        <v>2007</v>
      </c>
      <c r="B1674">
        <v>89</v>
      </c>
      <c r="D1674" t="s">
        <v>111</v>
      </c>
      <c r="E1674" s="1">
        <v>0.5625</v>
      </c>
      <c r="F1674">
        <v>12</v>
      </c>
      <c r="G1674" t="s">
        <v>124</v>
      </c>
      <c r="H1674" t="s">
        <v>36</v>
      </c>
      <c r="I1674" t="s">
        <v>176</v>
      </c>
      <c r="J1674" t="s">
        <v>44</v>
      </c>
      <c r="K1674" t="s">
        <v>21</v>
      </c>
      <c r="L1674" t="s">
        <v>67</v>
      </c>
      <c r="M1674">
        <v>1</v>
      </c>
      <c r="N1674">
        <v>25</v>
      </c>
      <c r="Q1674">
        <v>1.5299999999999999E-2</v>
      </c>
      <c r="R1674">
        <v>3</v>
      </c>
      <c r="S1674">
        <f t="shared" si="113"/>
        <v>239.0625</v>
      </c>
      <c r="T1674">
        <f t="shared" si="112"/>
        <v>239.0625</v>
      </c>
    </row>
    <row r="1675" spans="1:20" x14ac:dyDescent="0.2">
      <c r="A1675">
        <v>2007</v>
      </c>
      <c r="B1675">
        <v>89</v>
      </c>
      <c r="D1675" t="s">
        <v>111</v>
      </c>
      <c r="E1675" s="1">
        <v>0.5625</v>
      </c>
      <c r="F1675">
        <v>12</v>
      </c>
      <c r="G1675" t="s">
        <v>124</v>
      </c>
      <c r="H1675" t="s">
        <v>36</v>
      </c>
      <c r="I1675" t="s">
        <v>176</v>
      </c>
      <c r="J1675" t="s">
        <v>23</v>
      </c>
      <c r="K1675" t="s">
        <v>118</v>
      </c>
      <c r="L1675" t="s">
        <v>37</v>
      </c>
      <c r="M1675">
        <v>1</v>
      </c>
      <c r="N1675">
        <v>15</v>
      </c>
      <c r="Q1675">
        <v>1.26E-2</v>
      </c>
      <c r="R1675">
        <v>3.0672999999999999</v>
      </c>
      <c r="S1675">
        <f t="shared" si="113"/>
        <v>51.026439339633377</v>
      </c>
      <c r="T1675">
        <f t="shared" si="112"/>
        <v>51.026439339633377</v>
      </c>
    </row>
    <row r="1676" spans="1:20" x14ac:dyDescent="0.2">
      <c r="A1676">
        <v>2007</v>
      </c>
      <c r="B1676">
        <v>89</v>
      </c>
      <c r="D1676" t="s">
        <v>111</v>
      </c>
      <c r="E1676" s="1">
        <v>0.5625</v>
      </c>
      <c r="F1676">
        <v>12</v>
      </c>
      <c r="G1676" t="s">
        <v>124</v>
      </c>
      <c r="H1676" t="s">
        <v>36</v>
      </c>
      <c r="I1676" t="s">
        <v>176</v>
      </c>
      <c r="J1676" t="s">
        <v>23</v>
      </c>
      <c r="K1676" t="s">
        <v>118</v>
      </c>
      <c r="L1676" t="s">
        <v>30</v>
      </c>
      <c r="M1676">
        <v>2</v>
      </c>
      <c r="N1676">
        <v>15</v>
      </c>
      <c r="Q1676">
        <v>9.2800000000000001E-3</v>
      </c>
      <c r="R1676">
        <v>3.07</v>
      </c>
      <c r="S1676">
        <f t="shared" si="113"/>
        <v>37.857169670187268</v>
      </c>
      <c r="T1676">
        <f t="shared" si="112"/>
        <v>75.714339340374536</v>
      </c>
    </row>
    <row r="1677" spans="1:20" x14ac:dyDescent="0.2">
      <c r="A1677">
        <v>2007</v>
      </c>
      <c r="B1677">
        <v>89</v>
      </c>
      <c r="D1677" t="s">
        <v>111</v>
      </c>
      <c r="E1677" s="1">
        <v>0.5625</v>
      </c>
      <c r="F1677">
        <v>12</v>
      </c>
      <c r="G1677" t="s">
        <v>124</v>
      </c>
      <c r="H1677" t="s">
        <v>36</v>
      </c>
      <c r="I1677" t="s">
        <v>176</v>
      </c>
      <c r="J1677" t="s">
        <v>26</v>
      </c>
      <c r="K1677" t="s">
        <v>17</v>
      </c>
      <c r="L1677" t="s">
        <v>121</v>
      </c>
      <c r="M1677">
        <v>1</v>
      </c>
      <c r="N1677">
        <v>7.5</v>
      </c>
      <c r="Q1677">
        <v>2.0199999999999999E-2</v>
      </c>
      <c r="R1677">
        <v>2.9594999999999998</v>
      </c>
      <c r="S1677">
        <f t="shared" si="113"/>
        <v>7.8540774295436098</v>
      </c>
      <c r="T1677">
        <f t="shared" si="112"/>
        <v>7.8540774295436098</v>
      </c>
    </row>
    <row r="1678" spans="1:20" x14ac:dyDescent="0.2">
      <c r="A1678">
        <v>2007</v>
      </c>
      <c r="B1678">
        <v>89</v>
      </c>
      <c r="D1678" t="s">
        <v>111</v>
      </c>
      <c r="E1678" s="1">
        <v>0.5625</v>
      </c>
      <c r="F1678">
        <v>12</v>
      </c>
      <c r="G1678" t="s">
        <v>124</v>
      </c>
      <c r="H1678" t="s">
        <v>36</v>
      </c>
      <c r="I1678" t="s">
        <v>176</v>
      </c>
      <c r="J1678" t="s">
        <v>16</v>
      </c>
      <c r="K1678" t="s">
        <v>17</v>
      </c>
      <c r="L1678" t="s">
        <v>18</v>
      </c>
      <c r="M1678">
        <v>1</v>
      </c>
      <c r="N1678">
        <v>7.5</v>
      </c>
      <c r="Q1678">
        <v>2.46E-2</v>
      </c>
      <c r="R1678">
        <v>2.85</v>
      </c>
      <c r="S1678">
        <f t="shared" si="113"/>
        <v>7.671136449313793</v>
      </c>
      <c r="T1678">
        <f t="shared" si="112"/>
        <v>7.671136449313793</v>
      </c>
    </row>
    <row r="1679" spans="1:20" x14ac:dyDescent="0.2">
      <c r="A1679">
        <v>2007</v>
      </c>
      <c r="B1679">
        <v>89</v>
      </c>
      <c r="D1679" t="s">
        <v>111</v>
      </c>
      <c r="E1679" s="1">
        <v>0.5625</v>
      </c>
      <c r="F1679">
        <v>12</v>
      </c>
      <c r="G1679" t="s">
        <v>124</v>
      </c>
      <c r="H1679" t="s">
        <v>36</v>
      </c>
      <c r="I1679" t="s">
        <v>176</v>
      </c>
      <c r="J1679" t="s">
        <v>13</v>
      </c>
      <c r="K1679" t="s">
        <v>17</v>
      </c>
      <c r="L1679" t="s">
        <v>19</v>
      </c>
      <c r="M1679">
        <v>3</v>
      </c>
      <c r="N1679">
        <v>7.5</v>
      </c>
      <c r="Q1679">
        <v>1.9300000000000001E-2</v>
      </c>
      <c r="R1679">
        <v>2.96</v>
      </c>
      <c r="S1679">
        <f t="shared" si="113"/>
        <v>7.5117071566069322</v>
      </c>
      <c r="T1679">
        <f t="shared" si="112"/>
        <v>22.535121469820798</v>
      </c>
    </row>
    <row r="1680" spans="1:20" x14ac:dyDescent="0.2">
      <c r="A1680">
        <v>2007</v>
      </c>
      <c r="B1680">
        <v>89</v>
      </c>
      <c r="D1680" t="s">
        <v>111</v>
      </c>
      <c r="E1680" s="1">
        <v>0.5625</v>
      </c>
      <c r="F1680">
        <v>12</v>
      </c>
      <c r="G1680" t="s">
        <v>124</v>
      </c>
      <c r="H1680" t="s">
        <v>36</v>
      </c>
      <c r="I1680" t="s">
        <v>176</v>
      </c>
      <c r="J1680" t="s">
        <v>26</v>
      </c>
      <c r="K1680" t="s">
        <v>118</v>
      </c>
      <c r="L1680" t="s">
        <v>27</v>
      </c>
      <c r="M1680">
        <v>3</v>
      </c>
      <c r="N1680">
        <v>7.5</v>
      </c>
      <c r="Q1680">
        <v>1.5900000000000001E-2</v>
      </c>
      <c r="R1680">
        <v>2.9718</v>
      </c>
      <c r="S1680">
        <f t="shared" si="113"/>
        <v>6.3372988368370082</v>
      </c>
      <c r="T1680">
        <f t="shared" si="112"/>
        <v>19.011896510511026</v>
      </c>
    </row>
    <row r="1681" spans="1:20" x14ac:dyDescent="0.2">
      <c r="A1681">
        <v>2007</v>
      </c>
      <c r="B1681">
        <v>89</v>
      </c>
      <c r="D1681" t="s">
        <v>111</v>
      </c>
      <c r="E1681" s="1">
        <v>0.5625</v>
      </c>
      <c r="F1681">
        <v>12</v>
      </c>
      <c r="G1681" t="s">
        <v>124</v>
      </c>
      <c r="H1681" t="s">
        <v>36</v>
      </c>
      <c r="I1681" t="s">
        <v>176</v>
      </c>
      <c r="J1681" t="s">
        <v>23</v>
      </c>
      <c r="K1681" t="s">
        <v>118</v>
      </c>
      <c r="L1681" t="s">
        <v>132</v>
      </c>
      <c r="M1681">
        <v>4</v>
      </c>
      <c r="N1681">
        <v>7.5</v>
      </c>
      <c r="Q1681">
        <v>1.26E-2</v>
      </c>
      <c r="R1681">
        <v>3.0672999999999999</v>
      </c>
      <c r="S1681">
        <f t="shared" si="113"/>
        <v>6.0875978967715536</v>
      </c>
      <c r="T1681">
        <f t="shared" si="112"/>
        <v>24.350391587086214</v>
      </c>
    </row>
    <row r="1682" spans="1:20" x14ac:dyDescent="0.2">
      <c r="A1682">
        <v>2007</v>
      </c>
      <c r="B1682">
        <v>89</v>
      </c>
      <c r="D1682" t="s">
        <v>111</v>
      </c>
      <c r="E1682" s="1">
        <v>0.5625</v>
      </c>
      <c r="F1682">
        <v>12</v>
      </c>
      <c r="G1682" t="s">
        <v>124</v>
      </c>
      <c r="H1682" t="s">
        <v>36</v>
      </c>
      <c r="I1682" t="s">
        <v>176</v>
      </c>
      <c r="J1682" t="s">
        <v>23</v>
      </c>
      <c r="K1682" t="s">
        <v>118</v>
      </c>
      <c r="L1682" t="s">
        <v>30</v>
      </c>
      <c r="M1682">
        <v>12</v>
      </c>
      <c r="N1682">
        <v>7.5</v>
      </c>
      <c r="Q1682">
        <v>9.2800000000000001E-3</v>
      </c>
      <c r="R1682">
        <v>3.07</v>
      </c>
      <c r="S1682">
        <f t="shared" si="113"/>
        <v>4.5080222907771104</v>
      </c>
      <c r="T1682">
        <f t="shared" si="112"/>
        <v>54.096267489325328</v>
      </c>
    </row>
    <row r="1683" spans="1:20" x14ac:dyDescent="0.2">
      <c r="A1683">
        <v>2007</v>
      </c>
      <c r="B1683">
        <v>89</v>
      </c>
      <c r="D1683" t="s">
        <v>111</v>
      </c>
      <c r="E1683" s="1">
        <v>0.5625</v>
      </c>
      <c r="F1683">
        <v>12</v>
      </c>
      <c r="G1683" t="s">
        <v>124</v>
      </c>
      <c r="H1683" t="s">
        <v>36</v>
      </c>
      <c r="I1683" t="s">
        <v>176</v>
      </c>
      <c r="J1683" t="s">
        <v>26</v>
      </c>
      <c r="K1683" t="s">
        <v>17</v>
      </c>
      <c r="L1683" t="s">
        <v>121</v>
      </c>
      <c r="M1683">
        <v>32</v>
      </c>
      <c r="N1683">
        <v>2.5</v>
      </c>
      <c r="Q1683">
        <v>2.0199999999999999E-2</v>
      </c>
      <c r="R1683">
        <v>2.9594999999999998</v>
      </c>
      <c r="S1683">
        <f t="shared" si="113"/>
        <v>0.30412689296657719</v>
      </c>
      <c r="T1683">
        <f t="shared" si="112"/>
        <v>9.7320605749304701</v>
      </c>
    </row>
    <row r="1684" spans="1:20" x14ac:dyDescent="0.2">
      <c r="A1684">
        <v>2007</v>
      </c>
      <c r="B1684">
        <v>89</v>
      </c>
      <c r="D1684" t="s">
        <v>111</v>
      </c>
      <c r="E1684" s="1">
        <v>0.5625</v>
      </c>
      <c r="F1684">
        <v>12</v>
      </c>
      <c r="G1684" t="s">
        <v>124</v>
      </c>
      <c r="H1684" t="s">
        <v>36</v>
      </c>
      <c r="I1684" t="s">
        <v>176</v>
      </c>
      <c r="J1684" t="s">
        <v>13</v>
      </c>
      <c r="K1684" t="s">
        <v>17</v>
      </c>
      <c r="L1684" t="s">
        <v>19</v>
      </c>
      <c r="M1684">
        <v>2</v>
      </c>
      <c r="N1684">
        <v>2.5</v>
      </c>
      <c r="Q1684">
        <v>1.9300000000000001E-2</v>
      </c>
      <c r="R1684">
        <v>2.96</v>
      </c>
      <c r="S1684">
        <f t="shared" si="113"/>
        <v>0.29070984172599634</v>
      </c>
      <c r="T1684">
        <f t="shared" si="112"/>
        <v>0.58141968345199269</v>
      </c>
    </row>
    <row r="1685" spans="1:20" x14ac:dyDescent="0.2">
      <c r="A1685">
        <v>2007</v>
      </c>
      <c r="B1685">
        <v>89</v>
      </c>
      <c r="D1685" t="s">
        <v>111</v>
      </c>
      <c r="E1685" s="1">
        <v>0.5625</v>
      </c>
      <c r="F1685">
        <v>12</v>
      </c>
      <c r="G1685" t="s">
        <v>124</v>
      </c>
      <c r="H1685" t="s">
        <v>36</v>
      </c>
      <c r="I1685" t="s">
        <v>176</v>
      </c>
      <c r="J1685" t="s">
        <v>13</v>
      </c>
      <c r="K1685" t="s">
        <v>194</v>
      </c>
      <c r="L1685" t="s">
        <v>35</v>
      </c>
      <c r="M1685">
        <v>1</v>
      </c>
      <c r="N1685">
        <v>2.5</v>
      </c>
      <c r="Q1685">
        <v>3.2399999999999998E-2</v>
      </c>
      <c r="R1685">
        <v>2.379</v>
      </c>
      <c r="S1685">
        <f t="shared" si="113"/>
        <v>0.2865789524483992</v>
      </c>
      <c r="T1685">
        <f t="shared" si="112"/>
        <v>0.2865789524483992</v>
      </c>
    </row>
    <row r="1686" spans="1:20" x14ac:dyDescent="0.2">
      <c r="A1686">
        <v>2007</v>
      </c>
      <c r="B1686">
        <v>89</v>
      </c>
      <c r="D1686" t="s">
        <v>111</v>
      </c>
      <c r="E1686" s="1">
        <v>0.5625</v>
      </c>
      <c r="F1686">
        <v>12</v>
      </c>
      <c r="G1686" t="s">
        <v>124</v>
      </c>
      <c r="H1686" t="s">
        <v>36</v>
      </c>
      <c r="I1686" t="s">
        <v>176</v>
      </c>
      <c r="J1686" t="s">
        <v>26</v>
      </c>
      <c r="K1686" t="s">
        <v>118</v>
      </c>
      <c r="L1686" t="s">
        <v>27</v>
      </c>
      <c r="M1686">
        <v>28</v>
      </c>
      <c r="N1686">
        <v>2.5</v>
      </c>
      <c r="Q1686">
        <v>1.5900000000000001E-2</v>
      </c>
      <c r="R1686">
        <v>2.9718</v>
      </c>
      <c r="S1686">
        <f t="shared" si="113"/>
        <v>0.24210025233267859</v>
      </c>
      <c r="T1686">
        <f t="shared" si="112"/>
        <v>6.778807065315001</v>
      </c>
    </row>
    <row r="1687" spans="1:20" x14ac:dyDescent="0.2">
      <c r="A1687">
        <v>2007</v>
      </c>
      <c r="B1687">
        <v>89</v>
      </c>
      <c r="D1687" t="s">
        <v>111</v>
      </c>
      <c r="E1687" s="1">
        <v>0.5625</v>
      </c>
      <c r="F1687">
        <v>12</v>
      </c>
      <c r="G1687" t="s">
        <v>124</v>
      </c>
      <c r="H1687" t="s">
        <v>36</v>
      </c>
      <c r="I1687" t="s">
        <v>176</v>
      </c>
      <c r="J1687" t="s">
        <v>23</v>
      </c>
      <c r="K1687" t="s">
        <v>118</v>
      </c>
      <c r="L1687" t="s">
        <v>132</v>
      </c>
      <c r="M1687">
        <v>7</v>
      </c>
      <c r="N1687">
        <v>2.5</v>
      </c>
      <c r="Q1687">
        <v>1.26E-2</v>
      </c>
      <c r="R1687">
        <v>3.0672999999999999</v>
      </c>
      <c r="S1687">
        <f t="shared" si="113"/>
        <v>0.20939771281975608</v>
      </c>
      <c r="T1687">
        <f t="shared" si="112"/>
        <v>1.4657839897382925</v>
      </c>
    </row>
    <row r="1688" spans="1:20" x14ac:dyDescent="0.2">
      <c r="A1688">
        <v>2007</v>
      </c>
      <c r="B1688">
        <v>89</v>
      </c>
      <c r="D1688" t="s">
        <v>111</v>
      </c>
      <c r="E1688" s="1">
        <v>0.5625</v>
      </c>
      <c r="F1688">
        <v>12</v>
      </c>
      <c r="G1688" t="s">
        <v>124</v>
      </c>
      <c r="H1688" t="s">
        <v>36</v>
      </c>
      <c r="I1688" t="s">
        <v>176</v>
      </c>
      <c r="J1688" t="s">
        <v>23</v>
      </c>
      <c r="K1688" t="s">
        <v>118</v>
      </c>
      <c r="L1688" t="s">
        <v>30</v>
      </c>
      <c r="M1688">
        <v>2</v>
      </c>
      <c r="N1688">
        <v>2.5</v>
      </c>
      <c r="Q1688">
        <v>9.2800000000000001E-3</v>
      </c>
      <c r="R1688">
        <v>3.07</v>
      </c>
      <c r="S1688">
        <f t="shared" si="113"/>
        <v>0.15460509531322333</v>
      </c>
      <c r="T1688">
        <f t="shared" si="112"/>
        <v>0.30921019062644667</v>
      </c>
    </row>
    <row r="1689" spans="1:20" x14ac:dyDescent="0.2">
      <c r="A1689">
        <v>2007</v>
      </c>
      <c r="B1689">
        <v>89</v>
      </c>
      <c r="D1689" t="s">
        <v>111</v>
      </c>
      <c r="E1689" s="1">
        <v>0.5625</v>
      </c>
      <c r="F1689">
        <v>12</v>
      </c>
      <c r="G1689" t="s">
        <v>124</v>
      </c>
      <c r="H1689" t="s">
        <v>36</v>
      </c>
      <c r="I1689" t="s">
        <v>176</v>
      </c>
      <c r="J1689" t="s">
        <v>23</v>
      </c>
      <c r="K1689" t="s">
        <v>33</v>
      </c>
      <c r="L1689" t="s">
        <v>34</v>
      </c>
      <c r="M1689">
        <v>6</v>
      </c>
      <c r="N1689">
        <v>2.5</v>
      </c>
      <c r="Q1689">
        <v>8.8999999999999999E-3</v>
      </c>
      <c r="R1689">
        <v>3</v>
      </c>
      <c r="S1689">
        <f t="shared" si="113"/>
        <v>0.13906250000000001</v>
      </c>
      <c r="T1689">
        <f t="shared" si="112"/>
        <v>0.83437500000000009</v>
      </c>
    </row>
    <row r="1690" spans="1:20" x14ac:dyDescent="0.2">
      <c r="A1690">
        <v>2007</v>
      </c>
      <c r="B1690">
        <v>90</v>
      </c>
      <c r="D1690" t="s">
        <v>111</v>
      </c>
      <c r="E1690" s="1">
        <v>0.5625</v>
      </c>
      <c r="F1690">
        <v>12</v>
      </c>
      <c r="G1690" t="s">
        <v>125</v>
      </c>
      <c r="H1690" t="s">
        <v>36</v>
      </c>
      <c r="I1690" t="s">
        <v>176</v>
      </c>
      <c r="J1690" t="s">
        <v>44</v>
      </c>
      <c r="K1690" t="s">
        <v>21</v>
      </c>
      <c r="L1690" t="s">
        <v>22</v>
      </c>
      <c r="M1690">
        <v>1</v>
      </c>
      <c r="N1690">
        <v>40</v>
      </c>
      <c r="Q1690">
        <v>1.14E-2</v>
      </c>
      <c r="R1690">
        <v>3.1280000000000001</v>
      </c>
      <c r="S1690">
        <f t="shared" si="113"/>
        <v>1169.8993622094756</v>
      </c>
      <c r="T1690">
        <f t="shared" si="112"/>
        <v>1169.8993622094756</v>
      </c>
    </row>
    <row r="1691" spans="1:20" x14ac:dyDescent="0.2">
      <c r="A1691">
        <v>2007</v>
      </c>
      <c r="B1691">
        <v>90</v>
      </c>
      <c r="D1691" t="s">
        <v>111</v>
      </c>
      <c r="E1691" s="1">
        <v>0.5625</v>
      </c>
      <c r="F1691">
        <v>12</v>
      </c>
      <c r="G1691" t="s">
        <v>125</v>
      </c>
      <c r="H1691" t="s">
        <v>36</v>
      </c>
      <c r="I1691" t="s">
        <v>176</v>
      </c>
      <c r="J1691" t="s">
        <v>23</v>
      </c>
      <c r="K1691" t="s">
        <v>88</v>
      </c>
      <c r="L1691" t="s">
        <v>89</v>
      </c>
      <c r="M1691">
        <v>1</v>
      </c>
      <c r="N1691">
        <v>35</v>
      </c>
      <c r="Q1691">
        <v>5.8999999999999999E-3</v>
      </c>
      <c r="R1691">
        <v>3.3919999999999999</v>
      </c>
      <c r="S1691">
        <f t="shared" si="113"/>
        <v>1019.3675821639105</v>
      </c>
      <c r="T1691">
        <f t="shared" si="112"/>
        <v>1019.3675821639105</v>
      </c>
    </row>
    <row r="1692" spans="1:20" x14ac:dyDescent="0.2">
      <c r="A1692">
        <v>2007</v>
      </c>
      <c r="B1692">
        <v>90</v>
      </c>
      <c r="D1692" t="s">
        <v>111</v>
      </c>
      <c r="E1692" s="1">
        <v>0.5625</v>
      </c>
      <c r="F1692">
        <v>12</v>
      </c>
      <c r="G1692" t="s">
        <v>125</v>
      </c>
      <c r="H1692" t="s">
        <v>36</v>
      </c>
      <c r="I1692" t="s">
        <v>176</v>
      </c>
      <c r="J1692" t="s">
        <v>44</v>
      </c>
      <c r="K1692" t="s">
        <v>21</v>
      </c>
      <c r="L1692" t="s">
        <v>22</v>
      </c>
      <c r="M1692">
        <v>11</v>
      </c>
      <c r="N1692">
        <v>35</v>
      </c>
      <c r="Q1692">
        <v>1.14E-2</v>
      </c>
      <c r="R1692">
        <v>3.1280000000000001</v>
      </c>
      <c r="S1692">
        <f t="shared" si="113"/>
        <v>770.45928631241588</v>
      </c>
      <c r="T1692">
        <f t="shared" si="112"/>
        <v>8475.0521494365748</v>
      </c>
    </row>
    <row r="1693" spans="1:20" x14ac:dyDescent="0.2">
      <c r="A1693">
        <v>2007</v>
      </c>
      <c r="B1693">
        <v>90</v>
      </c>
      <c r="D1693" t="s">
        <v>111</v>
      </c>
      <c r="E1693" s="1">
        <v>0.5625</v>
      </c>
      <c r="F1693">
        <v>12</v>
      </c>
      <c r="G1693" t="s">
        <v>125</v>
      </c>
      <c r="H1693" t="s">
        <v>36</v>
      </c>
      <c r="I1693" t="s">
        <v>176</v>
      </c>
      <c r="J1693" t="s">
        <v>23</v>
      </c>
      <c r="K1693" t="s">
        <v>118</v>
      </c>
      <c r="L1693" t="s">
        <v>37</v>
      </c>
      <c r="M1693">
        <v>1</v>
      </c>
      <c r="N1693">
        <v>35</v>
      </c>
      <c r="Q1693">
        <v>1.26E-2</v>
      </c>
      <c r="R1693">
        <v>3.0672999999999999</v>
      </c>
      <c r="S1693">
        <f t="shared" si="113"/>
        <v>686.26279947656167</v>
      </c>
      <c r="T1693">
        <f t="shared" si="112"/>
        <v>686.26279947656167</v>
      </c>
    </row>
    <row r="1694" spans="1:20" x14ac:dyDescent="0.2">
      <c r="A1694">
        <v>2007</v>
      </c>
      <c r="B1694">
        <v>90</v>
      </c>
      <c r="D1694" t="s">
        <v>111</v>
      </c>
      <c r="E1694" s="1">
        <v>0.5625</v>
      </c>
      <c r="F1694">
        <v>12</v>
      </c>
      <c r="G1694" t="s">
        <v>125</v>
      </c>
      <c r="H1694" t="s">
        <v>36</v>
      </c>
      <c r="I1694" t="s">
        <v>176</v>
      </c>
      <c r="J1694" t="s">
        <v>23</v>
      </c>
      <c r="K1694" t="s">
        <v>31</v>
      </c>
      <c r="L1694" t="s">
        <v>32</v>
      </c>
      <c r="M1694">
        <v>1</v>
      </c>
      <c r="N1694">
        <v>35</v>
      </c>
      <c r="Q1694">
        <v>7.9000000000000008E-3</v>
      </c>
      <c r="R1694">
        <v>3.0760000000000001</v>
      </c>
      <c r="S1694">
        <f t="shared" si="113"/>
        <v>443.79294680201997</v>
      </c>
      <c r="T1694">
        <f t="shared" si="112"/>
        <v>443.79294680201997</v>
      </c>
    </row>
    <row r="1695" spans="1:20" x14ac:dyDescent="0.2">
      <c r="A1695">
        <v>2007</v>
      </c>
      <c r="B1695">
        <v>90</v>
      </c>
      <c r="D1695" t="s">
        <v>111</v>
      </c>
      <c r="E1695" s="1">
        <v>0.5625</v>
      </c>
      <c r="F1695">
        <v>12</v>
      </c>
      <c r="G1695" t="s">
        <v>125</v>
      </c>
      <c r="H1695" t="s">
        <v>36</v>
      </c>
      <c r="I1695" t="s">
        <v>176</v>
      </c>
      <c r="J1695" t="s">
        <v>23</v>
      </c>
      <c r="K1695" t="s">
        <v>31</v>
      </c>
      <c r="L1695" t="s">
        <v>32</v>
      </c>
      <c r="M1695">
        <v>2</v>
      </c>
      <c r="N1695">
        <v>35</v>
      </c>
      <c r="Q1695">
        <v>7.9000000000000008E-3</v>
      </c>
      <c r="R1695">
        <v>3.0760000000000001</v>
      </c>
      <c r="S1695">
        <f t="shared" si="113"/>
        <v>443.79294680201997</v>
      </c>
      <c r="T1695">
        <f t="shared" si="112"/>
        <v>887.58589360403994</v>
      </c>
    </row>
    <row r="1696" spans="1:20" x14ac:dyDescent="0.2">
      <c r="A1696">
        <v>2007</v>
      </c>
      <c r="B1696">
        <v>90</v>
      </c>
      <c r="D1696" t="s">
        <v>111</v>
      </c>
      <c r="E1696" s="1">
        <v>0.5625</v>
      </c>
      <c r="F1696">
        <v>12</v>
      </c>
      <c r="G1696" t="s">
        <v>125</v>
      </c>
      <c r="H1696" t="s">
        <v>36</v>
      </c>
      <c r="I1696" t="s">
        <v>176</v>
      </c>
      <c r="J1696" t="s">
        <v>13</v>
      </c>
      <c r="K1696" t="s">
        <v>14</v>
      </c>
      <c r="L1696" t="s">
        <v>15</v>
      </c>
      <c r="M1696">
        <v>3</v>
      </c>
      <c r="N1696">
        <v>25</v>
      </c>
      <c r="Q1696">
        <v>2.3599999999999999E-2</v>
      </c>
      <c r="R1696">
        <v>2.9750000000000001</v>
      </c>
      <c r="S1696">
        <f t="shared" si="113"/>
        <v>340.23855775527943</v>
      </c>
      <c r="T1696">
        <f t="shared" si="112"/>
        <v>1020.7156732658383</v>
      </c>
    </row>
    <row r="1697" spans="1:20" x14ac:dyDescent="0.2">
      <c r="A1697">
        <v>2007</v>
      </c>
      <c r="B1697">
        <v>90</v>
      </c>
      <c r="D1697" t="s">
        <v>111</v>
      </c>
      <c r="E1697" s="1">
        <v>0.5625</v>
      </c>
      <c r="F1697">
        <v>12</v>
      </c>
      <c r="G1697" t="s">
        <v>125</v>
      </c>
      <c r="H1697" t="s">
        <v>36</v>
      </c>
      <c r="I1697" t="s">
        <v>176</v>
      </c>
      <c r="J1697" t="s">
        <v>16</v>
      </c>
      <c r="K1697" t="s">
        <v>28</v>
      </c>
      <c r="L1697" t="s">
        <v>29</v>
      </c>
      <c r="M1697">
        <v>18</v>
      </c>
      <c r="N1697">
        <v>25</v>
      </c>
      <c r="P1697">
        <f>N1697/1.14172</f>
        <v>21.89678730336685</v>
      </c>
      <c r="Q1697">
        <v>5.7999999999999996E-3</v>
      </c>
      <c r="R1697">
        <v>3.5539999999999998</v>
      </c>
      <c r="S1697">
        <f>Q1697*(P1697^R1697)</f>
        <v>336.62001464584171</v>
      </c>
      <c r="T1697">
        <f t="shared" si="112"/>
        <v>6059.1602636251509</v>
      </c>
    </row>
    <row r="1698" spans="1:20" x14ac:dyDescent="0.2">
      <c r="A1698">
        <v>2007</v>
      </c>
      <c r="B1698">
        <v>90</v>
      </c>
      <c r="D1698" t="s">
        <v>111</v>
      </c>
      <c r="E1698" s="1">
        <v>0.5625</v>
      </c>
      <c r="F1698">
        <v>12</v>
      </c>
      <c r="G1698" t="s">
        <v>125</v>
      </c>
      <c r="H1698" t="s">
        <v>36</v>
      </c>
      <c r="I1698" t="s">
        <v>176</v>
      </c>
      <c r="J1698" t="s">
        <v>44</v>
      </c>
      <c r="K1698" t="s">
        <v>21</v>
      </c>
      <c r="L1698" t="s">
        <v>22</v>
      </c>
      <c r="M1698">
        <v>7</v>
      </c>
      <c r="N1698">
        <v>25</v>
      </c>
      <c r="Q1698">
        <v>1.14E-2</v>
      </c>
      <c r="R1698">
        <v>3.1280000000000001</v>
      </c>
      <c r="S1698">
        <f t="shared" ref="S1698:S1710" si="114">Q1698*(N1698^R1698)</f>
        <v>268.94359042953022</v>
      </c>
      <c r="T1698">
        <f t="shared" si="112"/>
        <v>1882.6051330067116</v>
      </c>
    </row>
    <row r="1699" spans="1:20" x14ac:dyDescent="0.2">
      <c r="A1699">
        <v>2007</v>
      </c>
      <c r="B1699">
        <v>90</v>
      </c>
      <c r="D1699" t="s">
        <v>111</v>
      </c>
      <c r="E1699" s="1">
        <v>0.5625</v>
      </c>
      <c r="F1699">
        <v>12</v>
      </c>
      <c r="G1699" t="s">
        <v>125</v>
      </c>
      <c r="H1699" t="s">
        <v>36</v>
      </c>
      <c r="I1699" t="s">
        <v>176</v>
      </c>
      <c r="J1699" t="s">
        <v>16</v>
      </c>
      <c r="K1699" t="s">
        <v>17</v>
      </c>
      <c r="L1699" t="s">
        <v>18</v>
      </c>
      <c r="M1699">
        <v>1</v>
      </c>
      <c r="N1699">
        <v>15</v>
      </c>
      <c r="Q1699">
        <v>2.2700000000000001E-2</v>
      </c>
      <c r="R1699">
        <v>3.12</v>
      </c>
      <c r="S1699">
        <f t="shared" si="114"/>
        <v>106.03044532761471</v>
      </c>
      <c r="T1699">
        <f t="shared" si="112"/>
        <v>106.03044532761471</v>
      </c>
    </row>
    <row r="1700" spans="1:20" x14ac:dyDescent="0.2">
      <c r="A1700">
        <v>2007</v>
      </c>
      <c r="B1700">
        <v>90</v>
      </c>
      <c r="D1700" t="s">
        <v>111</v>
      </c>
      <c r="E1700" s="1">
        <v>0.5625</v>
      </c>
      <c r="F1700">
        <v>12</v>
      </c>
      <c r="G1700" t="s">
        <v>125</v>
      </c>
      <c r="H1700" t="s">
        <v>36</v>
      </c>
      <c r="I1700" t="s">
        <v>176</v>
      </c>
      <c r="J1700" t="s">
        <v>16</v>
      </c>
      <c r="K1700" t="s">
        <v>17</v>
      </c>
      <c r="L1700" t="s">
        <v>18</v>
      </c>
      <c r="M1700">
        <v>2</v>
      </c>
      <c r="N1700">
        <v>7.5</v>
      </c>
      <c r="Q1700">
        <v>2.46E-2</v>
      </c>
      <c r="R1700">
        <v>2.85</v>
      </c>
      <c r="S1700">
        <f t="shared" si="114"/>
        <v>7.671136449313793</v>
      </c>
      <c r="T1700">
        <f t="shared" si="112"/>
        <v>15.342272898627586</v>
      </c>
    </row>
    <row r="1701" spans="1:20" x14ac:dyDescent="0.2">
      <c r="A1701">
        <v>2007</v>
      </c>
      <c r="B1701">
        <v>90</v>
      </c>
      <c r="D1701" t="s">
        <v>111</v>
      </c>
      <c r="E1701" s="1">
        <v>0.5625</v>
      </c>
      <c r="F1701">
        <v>12</v>
      </c>
      <c r="G1701" t="s">
        <v>125</v>
      </c>
      <c r="H1701" t="s">
        <v>36</v>
      </c>
      <c r="I1701" t="s">
        <v>176</v>
      </c>
      <c r="J1701" t="s">
        <v>26</v>
      </c>
      <c r="K1701" t="s">
        <v>118</v>
      </c>
      <c r="L1701" t="s">
        <v>27</v>
      </c>
      <c r="M1701">
        <v>7</v>
      </c>
      <c r="N1701">
        <v>7.5</v>
      </c>
      <c r="Q1701">
        <v>1.5900000000000001E-2</v>
      </c>
      <c r="R1701">
        <v>2.9718</v>
      </c>
      <c r="S1701">
        <f t="shared" si="114"/>
        <v>6.3372988368370082</v>
      </c>
      <c r="T1701">
        <f t="shared" si="112"/>
        <v>44.361091857859059</v>
      </c>
    </row>
    <row r="1702" spans="1:20" x14ac:dyDescent="0.2">
      <c r="A1702">
        <v>2007</v>
      </c>
      <c r="B1702">
        <v>90</v>
      </c>
      <c r="D1702" t="s">
        <v>111</v>
      </c>
      <c r="E1702" s="1">
        <v>0.5625</v>
      </c>
      <c r="F1702">
        <v>12</v>
      </c>
      <c r="G1702" t="s">
        <v>125</v>
      </c>
      <c r="H1702" t="s">
        <v>36</v>
      </c>
      <c r="I1702" t="s">
        <v>176</v>
      </c>
      <c r="J1702" t="s">
        <v>23</v>
      </c>
      <c r="K1702" t="s">
        <v>118</v>
      </c>
      <c r="L1702" t="s">
        <v>30</v>
      </c>
      <c r="M1702">
        <v>7</v>
      </c>
      <c r="N1702">
        <v>7.5</v>
      </c>
      <c r="Q1702">
        <v>9.2800000000000001E-3</v>
      </c>
      <c r="R1702">
        <v>3.07</v>
      </c>
      <c r="S1702">
        <f t="shared" si="114"/>
        <v>4.5080222907771104</v>
      </c>
      <c r="T1702">
        <f t="shared" si="112"/>
        <v>31.556156035439773</v>
      </c>
    </row>
    <row r="1703" spans="1:20" x14ac:dyDescent="0.2">
      <c r="A1703">
        <v>2007</v>
      </c>
      <c r="B1703">
        <v>90</v>
      </c>
      <c r="D1703" t="s">
        <v>111</v>
      </c>
      <c r="E1703" s="1">
        <v>0.5625</v>
      </c>
      <c r="F1703">
        <v>12</v>
      </c>
      <c r="G1703" t="s">
        <v>125</v>
      </c>
      <c r="H1703" t="s">
        <v>36</v>
      </c>
      <c r="I1703" t="s">
        <v>176</v>
      </c>
      <c r="J1703" t="s">
        <v>13</v>
      </c>
      <c r="K1703" t="s">
        <v>17</v>
      </c>
      <c r="L1703" t="s">
        <v>19</v>
      </c>
      <c r="M1703">
        <v>2</v>
      </c>
      <c r="N1703">
        <v>2.5</v>
      </c>
      <c r="Q1703">
        <v>1.9300000000000001E-2</v>
      </c>
      <c r="R1703">
        <v>2.96</v>
      </c>
      <c r="S1703">
        <f t="shared" si="114"/>
        <v>0.29070984172599634</v>
      </c>
      <c r="T1703">
        <f t="shared" si="112"/>
        <v>0.58141968345199269</v>
      </c>
    </row>
    <row r="1704" spans="1:20" x14ac:dyDescent="0.2">
      <c r="A1704">
        <v>2007</v>
      </c>
      <c r="B1704">
        <v>90</v>
      </c>
      <c r="D1704" t="s">
        <v>111</v>
      </c>
      <c r="E1704" s="1">
        <v>0.5625</v>
      </c>
      <c r="F1704">
        <v>12</v>
      </c>
      <c r="G1704" t="s">
        <v>125</v>
      </c>
      <c r="H1704" t="s">
        <v>36</v>
      </c>
      <c r="I1704" t="s">
        <v>176</v>
      </c>
      <c r="J1704" t="s">
        <v>26</v>
      </c>
      <c r="K1704" t="s">
        <v>118</v>
      </c>
      <c r="L1704" t="s">
        <v>27</v>
      </c>
      <c r="M1704">
        <v>14</v>
      </c>
      <c r="N1704">
        <v>2.5</v>
      </c>
      <c r="Q1704">
        <v>1.5900000000000001E-2</v>
      </c>
      <c r="R1704">
        <v>2.9718</v>
      </c>
      <c r="S1704">
        <f t="shared" si="114"/>
        <v>0.24210025233267859</v>
      </c>
      <c r="T1704">
        <f t="shared" si="112"/>
        <v>3.3894035326575005</v>
      </c>
    </row>
    <row r="1705" spans="1:20" x14ac:dyDescent="0.2">
      <c r="A1705">
        <v>2007</v>
      </c>
      <c r="B1705">
        <v>90</v>
      </c>
      <c r="D1705" t="s">
        <v>111</v>
      </c>
      <c r="E1705" s="1">
        <v>0.5625</v>
      </c>
      <c r="F1705">
        <v>12</v>
      </c>
      <c r="G1705" t="s">
        <v>125</v>
      </c>
      <c r="H1705" t="s">
        <v>36</v>
      </c>
      <c r="I1705" t="s">
        <v>176</v>
      </c>
      <c r="J1705" t="s">
        <v>23</v>
      </c>
      <c r="K1705" t="s">
        <v>118</v>
      </c>
      <c r="L1705" t="s">
        <v>37</v>
      </c>
      <c r="M1705">
        <v>1</v>
      </c>
      <c r="N1705">
        <v>2.5</v>
      </c>
      <c r="Q1705">
        <v>1.26E-2</v>
      </c>
      <c r="R1705">
        <v>3.0672999999999999</v>
      </c>
      <c r="S1705">
        <f t="shared" si="114"/>
        <v>0.20939771281975608</v>
      </c>
      <c r="T1705">
        <f t="shared" si="112"/>
        <v>0.20939771281975608</v>
      </c>
    </row>
    <row r="1706" spans="1:20" x14ac:dyDescent="0.2">
      <c r="A1706">
        <v>2007</v>
      </c>
      <c r="B1706">
        <v>90</v>
      </c>
      <c r="D1706" t="s">
        <v>111</v>
      </c>
      <c r="E1706" s="1">
        <v>0.5625</v>
      </c>
      <c r="F1706">
        <v>12</v>
      </c>
      <c r="G1706" t="s">
        <v>125</v>
      </c>
      <c r="H1706" t="s">
        <v>36</v>
      </c>
      <c r="I1706" t="s">
        <v>176</v>
      </c>
      <c r="J1706" t="s">
        <v>23</v>
      </c>
      <c r="K1706" t="s">
        <v>33</v>
      </c>
      <c r="L1706" t="s">
        <v>34</v>
      </c>
      <c r="M1706">
        <v>5</v>
      </c>
      <c r="N1706">
        <v>2.5</v>
      </c>
      <c r="Q1706">
        <v>8.8999999999999999E-3</v>
      </c>
      <c r="R1706">
        <v>3</v>
      </c>
      <c r="S1706">
        <f t="shared" si="114"/>
        <v>0.13906250000000001</v>
      </c>
      <c r="T1706">
        <f t="shared" si="112"/>
        <v>0.6953125</v>
      </c>
    </row>
    <row r="1707" spans="1:20" x14ac:dyDescent="0.2">
      <c r="A1707">
        <v>2007</v>
      </c>
      <c r="B1707">
        <v>91</v>
      </c>
      <c r="D1707" t="s">
        <v>111</v>
      </c>
      <c r="E1707" s="1">
        <v>0.5625</v>
      </c>
      <c r="F1707">
        <v>12</v>
      </c>
      <c r="G1707" t="s">
        <v>125</v>
      </c>
      <c r="H1707" t="s">
        <v>36</v>
      </c>
      <c r="I1707" t="s">
        <v>176</v>
      </c>
      <c r="J1707" t="s">
        <v>44</v>
      </c>
      <c r="K1707" t="s">
        <v>21</v>
      </c>
      <c r="L1707" t="s">
        <v>67</v>
      </c>
      <c r="M1707">
        <v>1</v>
      </c>
      <c r="N1707">
        <v>50</v>
      </c>
      <c r="Q1707">
        <v>1.5299999999999999E-2</v>
      </c>
      <c r="R1707">
        <v>3</v>
      </c>
      <c r="S1707">
        <f t="shared" si="114"/>
        <v>1912.5</v>
      </c>
      <c r="T1707">
        <f t="shared" si="112"/>
        <v>1912.5</v>
      </c>
    </row>
    <row r="1708" spans="1:20" x14ac:dyDescent="0.2">
      <c r="A1708">
        <v>2007</v>
      </c>
      <c r="B1708">
        <v>91</v>
      </c>
      <c r="D1708" t="s">
        <v>111</v>
      </c>
      <c r="E1708" s="1">
        <v>0.5625</v>
      </c>
      <c r="F1708">
        <v>12</v>
      </c>
      <c r="G1708" t="s">
        <v>125</v>
      </c>
      <c r="H1708" t="s">
        <v>36</v>
      </c>
      <c r="I1708" t="s">
        <v>176</v>
      </c>
      <c r="J1708" t="s">
        <v>23</v>
      </c>
      <c r="K1708" t="s">
        <v>28</v>
      </c>
      <c r="L1708" t="s">
        <v>56</v>
      </c>
      <c r="M1708">
        <v>2</v>
      </c>
      <c r="N1708">
        <v>40</v>
      </c>
      <c r="Q1708">
        <v>2.1700000000000001E-2</v>
      </c>
      <c r="R1708">
        <v>3</v>
      </c>
      <c r="S1708">
        <f t="shared" si="114"/>
        <v>1388.8</v>
      </c>
      <c r="T1708">
        <f t="shared" si="112"/>
        <v>2777.6</v>
      </c>
    </row>
    <row r="1709" spans="1:20" x14ac:dyDescent="0.2">
      <c r="A1709">
        <v>2007</v>
      </c>
      <c r="B1709">
        <v>91</v>
      </c>
      <c r="D1709" t="s">
        <v>111</v>
      </c>
      <c r="E1709" s="1">
        <v>0.5625</v>
      </c>
      <c r="F1709">
        <v>12</v>
      </c>
      <c r="G1709" t="s">
        <v>125</v>
      </c>
      <c r="H1709" t="s">
        <v>36</v>
      </c>
      <c r="I1709" t="s">
        <v>176</v>
      </c>
      <c r="J1709" t="s">
        <v>23</v>
      </c>
      <c r="K1709" t="s">
        <v>118</v>
      </c>
      <c r="L1709" t="s">
        <v>37</v>
      </c>
      <c r="M1709">
        <v>2</v>
      </c>
      <c r="N1709">
        <v>40</v>
      </c>
      <c r="Q1709">
        <v>1.26E-2</v>
      </c>
      <c r="R1709">
        <v>3.0672999999999999</v>
      </c>
      <c r="S1709">
        <f t="shared" si="114"/>
        <v>1033.6396409228757</v>
      </c>
      <c r="T1709">
        <f t="shared" si="112"/>
        <v>2067.2792818457515</v>
      </c>
    </row>
    <row r="1710" spans="1:20" x14ac:dyDescent="0.2">
      <c r="A1710">
        <v>2007</v>
      </c>
      <c r="B1710">
        <v>91</v>
      </c>
      <c r="D1710" t="s">
        <v>111</v>
      </c>
      <c r="E1710" s="1">
        <v>0.5625</v>
      </c>
      <c r="F1710">
        <v>12</v>
      </c>
      <c r="G1710" t="s">
        <v>125</v>
      </c>
      <c r="H1710" t="s">
        <v>36</v>
      </c>
      <c r="I1710" t="s">
        <v>176</v>
      </c>
      <c r="J1710" t="s">
        <v>44</v>
      </c>
      <c r="K1710" t="s">
        <v>21</v>
      </c>
      <c r="L1710" t="s">
        <v>22</v>
      </c>
      <c r="M1710">
        <v>8</v>
      </c>
      <c r="N1710">
        <v>35</v>
      </c>
      <c r="Q1710">
        <v>1.14E-2</v>
      </c>
      <c r="R1710">
        <v>3.1280000000000001</v>
      </c>
      <c r="S1710">
        <f t="shared" si="114"/>
        <v>770.45928631241588</v>
      </c>
      <c r="T1710">
        <f t="shared" si="112"/>
        <v>6163.6742904993271</v>
      </c>
    </row>
    <row r="1711" spans="1:20" x14ac:dyDescent="0.2">
      <c r="A1711">
        <v>2007</v>
      </c>
      <c r="B1711">
        <v>91</v>
      </c>
      <c r="D1711" t="s">
        <v>111</v>
      </c>
      <c r="E1711" s="1">
        <v>0.5625</v>
      </c>
      <c r="F1711">
        <v>12</v>
      </c>
      <c r="G1711" t="s">
        <v>125</v>
      </c>
      <c r="H1711" t="s">
        <v>36</v>
      </c>
      <c r="I1711" t="s">
        <v>176</v>
      </c>
      <c r="J1711" t="s">
        <v>13</v>
      </c>
      <c r="K1711" t="s">
        <v>47</v>
      </c>
      <c r="L1711" t="s">
        <v>48</v>
      </c>
      <c r="M1711">
        <v>2</v>
      </c>
      <c r="N1711">
        <v>35</v>
      </c>
      <c r="P1711">
        <f>N1711/1.09917</f>
        <v>31.842208211650611</v>
      </c>
      <c r="Q1711">
        <v>1.7399999999999999E-2</v>
      </c>
      <c r="R1711">
        <v>3.08</v>
      </c>
      <c r="S1711">
        <f>Q1711*(P1711^R1711)</f>
        <v>740.96728909580781</v>
      </c>
      <c r="T1711">
        <f t="shared" si="112"/>
        <v>1481.9345781916156</v>
      </c>
    </row>
    <row r="1712" spans="1:20" x14ac:dyDescent="0.2">
      <c r="A1712">
        <v>2007</v>
      </c>
      <c r="B1712">
        <v>91</v>
      </c>
      <c r="D1712" t="s">
        <v>111</v>
      </c>
      <c r="E1712" s="1">
        <v>0.5625</v>
      </c>
      <c r="F1712">
        <v>12</v>
      </c>
      <c r="G1712" t="s">
        <v>125</v>
      </c>
      <c r="H1712" t="s">
        <v>36</v>
      </c>
      <c r="I1712" t="s">
        <v>176</v>
      </c>
      <c r="J1712" t="s">
        <v>23</v>
      </c>
      <c r="K1712" t="s">
        <v>118</v>
      </c>
      <c r="L1712" t="s">
        <v>43</v>
      </c>
      <c r="M1712">
        <v>3</v>
      </c>
      <c r="N1712">
        <v>35</v>
      </c>
      <c r="P1712">
        <f>N1712/1.08175</f>
        <v>32.354980355904786</v>
      </c>
      <c r="Q1712">
        <v>1.4500000000000001E-2</v>
      </c>
      <c r="R1712">
        <v>3.0529999999999999</v>
      </c>
      <c r="S1712">
        <f>Q1712*(P1712^R1712)</f>
        <v>590.49782747127915</v>
      </c>
      <c r="T1712">
        <f t="shared" si="112"/>
        <v>1771.4934824138375</v>
      </c>
    </row>
    <row r="1713" spans="1:20" x14ac:dyDescent="0.2">
      <c r="A1713">
        <v>2007</v>
      </c>
      <c r="B1713">
        <v>91</v>
      </c>
      <c r="D1713" t="s">
        <v>111</v>
      </c>
      <c r="E1713" s="1">
        <v>0.5625</v>
      </c>
      <c r="F1713">
        <v>12</v>
      </c>
      <c r="G1713" t="s">
        <v>125</v>
      </c>
      <c r="H1713" t="s">
        <v>36</v>
      </c>
      <c r="I1713" t="s">
        <v>176</v>
      </c>
      <c r="J1713" t="s">
        <v>23</v>
      </c>
      <c r="K1713" t="s">
        <v>70</v>
      </c>
      <c r="L1713" t="s">
        <v>71</v>
      </c>
      <c r="M1713">
        <v>1</v>
      </c>
      <c r="N1713">
        <v>35</v>
      </c>
      <c r="P1713">
        <f>N1713*0.84141</f>
        <v>29.449349999999999</v>
      </c>
      <c r="Q1713">
        <v>1.8800000000000001E-2</v>
      </c>
      <c r="R1713">
        <v>3</v>
      </c>
      <c r="S1713">
        <f>Q1713*(P1713^R1713)</f>
        <v>480.15890754210886</v>
      </c>
      <c r="T1713">
        <f t="shared" si="112"/>
        <v>480.15890754210886</v>
      </c>
    </row>
    <row r="1714" spans="1:20" x14ac:dyDescent="0.2">
      <c r="A1714">
        <v>2007</v>
      </c>
      <c r="B1714">
        <v>91</v>
      </c>
      <c r="D1714" t="s">
        <v>111</v>
      </c>
      <c r="E1714" s="1">
        <v>0.5625</v>
      </c>
      <c r="F1714">
        <v>12</v>
      </c>
      <c r="G1714" t="s">
        <v>125</v>
      </c>
      <c r="H1714" t="s">
        <v>36</v>
      </c>
      <c r="I1714" t="s">
        <v>176</v>
      </c>
      <c r="J1714" t="s">
        <v>23</v>
      </c>
      <c r="K1714" t="s">
        <v>31</v>
      </c>
      <c r="L1714" t="s">
        <v>32</v>
      </c>
      <c r="M1714">
        <v>3</v>
      </c>
      <c r="N1714">
        <v>35</v>
      </c>
      <c r="Q1714">
        <v>7.9000000000000008E-3</v>
      </c>
      <c r="R1714">
        <v>3.0760000000000001</v>
      </c>
      <c r="S1714">
        <f>Q1714*(N1714^R1714)</f>
        <v>443.79294680201997</v>
      </c>
      <c r="T1714">
        <f t="shared" si="112"/>
        <v>1331.3788404060599</v>
      </c>
    </row>
    <row r="1715" spans="1:20" x14ac:dyDescent="0.2">
      <c r="A1715">
        <v>2007</v>
      </c>
      <c r="B1715">
        <v>91</v>
      </c>
      <c r="D1715" t="s">
        <v>111</v>
      </c>
      <c r="E1715" s="1">
        <v>0.5625</v>
      </c>
      <c r="F1715">
        <v>12</v>
      </c>
      <c r="G1715" t="s">
        <v>125</v>
      </c>
      <c r="H1715" t="s">
        <v>36</v>
      </c>
      <c r="I1715" t="s">
        <v>176</v>
      </c>
      <c r="J1715" t="s">
        <v>23</v>
      </c>
      <c r="K1715" t="s">
        <v>24</v>
      </c>
      <c r="L1715" t="s">
        <v>25</v>
      </c>
      <c r="M1715">
        <v>1</v>
      </c>
      <c r="N1715">
        <v>25</v>
      </c>
      <c r="Q1715">
        <v>4.2799999999999998E-2</v>
      </c>
      <c r="R1715">
        <v>2.8580000000000001</v>
      </c>
      <c r="S1715">
        <f>Q1715*(N1715^R1715)</f>
        <v>423.40532317837847</v>
      </c>
      <c r="T1715">
        <f t="shared" si="112"/>
        <v>423.40532317837847</v>
      </c>
    </row>
    <row r="1716" spans="1:20" x14ac:dyDescent="0.2">
      <c r="A1716">
        <v>2007</v>
      </c>
      <c r="B1716">
        <v>91</v>
      </c>
      <c r="D1716" t="s">
        <v>111</v>
      </c>
      <c r="E1716" s="1">
        <v>0.5625</v>
      </c>
      <c r="F1716">
        <v>12</v>
      </c>
      <c r="G1716" t="s">
        <v>125</v>
      </c>
      <c r="H1716" t="s">
        <v>36</v>
      </c>
      <c r="I1716" t="s">
        <v>176</v>
      </c>
      <c r="J1716" t="s">
        <v>26</v>
      </c>
      <c r="K1716" t="s">
        <v>31</v>
      </c>
      <c r="L1716" t="s">
        <v>54</v>
      </c>
      <c r="M1716">
        <v>2</v>
      </c>
      <c r="N1716">
        <v>25</v>
      </c>
      <c r="P1716">
        <f>N1716*0.812715</f>
        <v>20.317875000000001</v>
      </c>
      <c r="Q1716">
        <v>0.111</v>
      </c>
      <c r="R1716">
        <v>2.72</v>
      </c>
      <c r="S1716">
        <f>Q1716*(P1716^R1716)</f>
        <v>400.63779005068659</v>
      </c>
      <c r="T1716">
        <f t="shared" si="112"/>
        <v>801.27558010137318</v>
      </c>
    </row>
    <row r="1717" spans="1:20" x14ac:dyDescent="0.2">
      <c r="A1717">
        <v>2007</v>
      </c>
      <c r="B1717">
        <v>91</v>
      </c>
      <c r="D1717" t="s">
        <v>111</v>
      </c>
      <c r="E1717" s="1">
        <v>0.5625</v>
      </c>
      <c r="F1717">
        <v>12</v>
      </c>
      <c r="G1717" t="s">
        <v>125</v>
      </c>
      <c r="H1717" t="s">
        <v>36</v>
      </c>
      <c r="I1717" t="s">
        <v>176</v>
      </c>
      <c r="J1717" t="s">
        <v>13</v>
      </c>
      <c r="K1717" t="s">
        <v>14</v>
      </c>
      <c r="L1717" t="s">
        <v>15</v>
      </c>
      <c r="M1717">
        <v>2</v>
      </c>
      <c r="N1717">
        <v>25</v>
      </c>
      <c r="Q1717">
        <v>2.3599999999999999E-2</v>
      </c>
      <c r="R1717">
        <v>2.9750000000000001</v>
      </c>
      <c r="S1717">
        <f>Q1717*(N1717^R1717)</f>
        <v>340.23855775527943</v>
      </c>
      <c r="T1717">
        <f t="shared" si="112"/>
        <v>680.47711551055886</v>
      </c>
    </row>
    <row r="1718" spans="1:20" x14ac:dyDescent="0.2">
      <c r="A1718">
        <v>2007</v>
      </c>
      <c r="B1718">
        <v>91</v>
      </c>
      <c r="D1718" t="s">
        <v>111</v>
      </c>
      <c r="E1718" s="1">
        <v>0.5625</v>
      </c>
      <c r="F1718">
        <v>12</v>
      </c>
      <c r="G1718" t="s">
        <v>125</v>
      </c>
      <c r="H1718" t="s">
        <v>36</v>
      </c>
      <c r="I1718" t="s">
        <v>176</v>
      </c>
      <c r="J1718" t="s">
        <v>16</v>
      </c>
      <c r="K1718" t="s">
        <v>28</v>
      </c>
      <c r="L1718" t="s">
        <v>29</v>
      </c>
      <c r="M1718">
        <v>21</v>
      </c>
      <c r="N1718">
        <v>25</v>
      </c>
      <c r="P1718">
        <f>N1718/1.14172</f>
        <v>21.89678730336685</v>
      </c>
      <c r="Q1718">
        <v>5.7999999999999996E-3</v>
      </c>
      <c r="R1718">
        <v>3.5539999999999998</v>
      </c>
      <c r="S1718">
        <f>Q1718*(P1718^R1718)</f>
        <v>336.62001464584171</v>
      </c>
      <c r="T1718">
        <f t="shared" si="112"/>
        <v>7069.020307562676</v>
      </c>
    </row>
    <row r="1719" spans="1:20" x14ac:dyDescent="0.2">
      <c r="A1719">
        <v>2007</v>
      </c>
      <c r="B1719">
        <v>91</v>
      </c>
      <c r="D1719" t="s">
        <v>111</v>
      </c>
      <c r="E1719" s="1">
        <v>0.5625</v>
      </c>
      <c r="F1719">
        <v>12</v>
      </c>
      <c r="G1719" t="s">
        <v>125</v>
      </c>
      <c r="H1719" t="s">
        <v>36</v>
      </c>
      <c r="I1719" t="s">
        <v>176</v>
      </c>
      <c r="J1719" t="s">
        <v>13</v>
      </c>
      <c r="K1719" t="s">
        <v>51</v>
      </c>
      <c r="L1719" t="s">
        <v>52</v>
      </c>
      <c r="M1719">
        <v>1</v>
      </c>
      <c r="N1719">
        <v>25</v>
      </c>
      <c r="O1719" t="s">
        <v>53</v>
      </c>
      <c r="Q1719">
        <v>1.6199999999999999E-2</v>
      </c>
      <c r="R1719">
        <v>3.0251999999999999</v>
      </c>
      <c r="S1719">
        <f>Q1719*(N1719^R1719)</f>
        <v>274.51313450729776</v>
      </c>
      <c r="T1719">
        <f t="shared" si="112"/>
        <v>274.51313450729776</v>
      </c>
    </row>
    <row r="1720" spans="1:20" x14ac:dyDescent="0.2">
      <c r="A1720">
        <v>2007</v>
      </c>
      <c r="B1720">
        <v>91</v>
      </c>
      <c r="D1720" t="s">
        <v>111</v>
      </c>
      <c r="E1720" s="1">
        <v>0.5625</v>
      </c>
      <c r="F1720">
        <v>12</v>
      </c>
      <c r="G1720" t="s">
        <v>125</v>
      </c>
      <c r="H1720" t="s">
        <v>36</v>
      </c>
      <c r="I1720" t="s">
        <v>176</v>
      </c>
      <c r="J1720" t="s">
        <v>44</v>
      </c>
      <c r="K1720" t="s">
        <v>21</v>
      </c>
      <c r="L1720" t="s">
        <v>22</v>
      </c>
      <c r="M1720">
        <v>3</v>
      </c>
      <c r="N1720">
        <v>25</v>
      </c>
      <c r="Q1720">
        <v>1.14E-2</v>
      </c>
      <c r="R1720">
        <v>3.1280000000000001</v>
      </c>
      <c r="S1720">
        <f>Q1720*(N1720^R1720)</f>
        <v>268.94359042953022</v>
      </c>
      <c r="T1720">
        <f t="shared" si="112"/>
        <v>806.83077128859065</v>
      </c>
    </row>
    <row r="1721" spans="1:20" x14ac:dyDescent="0.2">
      <c r="A1721">
        <v>2007</v>
      </c>
      <c r="B1721">
        <v>91</v>
      </c>
      <c r="D1721" t="s">
        <v>111</v>
      </c>
      <c r="E1721" s="1">
        <v>0.5625</v>
      </c>
      <c r="F1721">
        <v>12</v>
      </c>
      <c r="G1721" t="s">
        <v>125</v>
      </c>
      <c r="H1721" t="s">
        <v>36</v>
      </c>
      <c r="I1721" t="s">
        <v>176</v>
      </c>
      <c r="J1721" t="s">
        <v>23</v>
      </c>
      <c r="K1721" t="s">
        <v>118</v>
      </c>
      <c r="L1721" t="s">
        <v>43</v>
      </c>
      <c r="M1721">
        <v>1</v>
      </c>
      <c r="N1721">
        <v>25</v>
      </c>
      <c r="P1721">
        <f>N1721/1.08175</f>
        <v>23.110700254217704</v>
      </c>
      <c r="Q1721">
        <v>1.4500000000000001E-2</v>
      </c>
      <c r="R1721">
        <v>3.0529999999999999</v>
      </c>
      <c r="S1721">
        <f>Q1721*(P1721^R1721)</f>
        <v>211.39242031612073</v>
      </c>
      <c r="T1721">
        <f t="shared" si="112"/>
        <v>211.39242031612073</v>
      </c>
    </row>
    <row r="1722" spans="1:20" x14ac:dyDescent="0.2">
      <c r="A1722">
        <v>2007</v>
      </c>
      <c r="B1722">
        <v>91</v>
      </c>
      <c r="D1722" t="s">
        <v>111</v>
      </c>
      <c r="E1722" s="1">
        <v>0.5625</v>
      </c>
      <c r="F1722">
        <v>12</v>
      </c>
      <c r="G1722" t="s">
        <v>125</v>
      </c>
      <c r="H1722" t="s">
        <v>36</v>
      </c>
      <c r="I1722" t="s">
        <v>176</v>
      </c>
      <c r="J1722" t="s">
        <v>16</v>
      </c>
      <c r="K1722" t="s">
        <v>17</v>
      </c>
      <c r="L1722" t="s">
        <v>18</v>
      </c>
      <c r="M1722">
        <v>2</v>
      </c>
      <c r="N1722">
        <v>7.5</v>
      </c>
      <c r="Q1722">
        <v>2.46E-2</v>
      </c>
      <c r="R1722">
        <v>2.85</v>
      </c>
      <c r="S1722">
        <f t="shared" ref="S1722:S1735" si="115">Q1722*(N1722^R1722)</f>
        <v>7.671136449313793</v>
      </c>
      <c r="T1722">
        <f t="shared" si="112"/>
        <v>15.342272898627586</v>
      </c>
    </row>
    <row r="1723" spans="1:20" x14ac:dyDescent="0.2">
      <c r="A1723">
        <v>2007</v>
      </c>
      <c r="B1723">
        <v>91</v>
      </c>
      <c r="D1723" t="s">
        <v>111</v>
      </c>
      <c r="E1723" s="1">
        <v>0.5625</v>
      </c>
      <c r="F1723">
        <v>12</v>
      </c>
      <c r="G1723" t="s">
        <v>125</v>
      </c>
      <c r="H1723" t="s">
        <v>36</v>
      </c>
      <c r="I1723" t="s">
        <v>176</v>
      </c>
      <c r="J1723" t="s">
        <v>13</v>
      </c>
      <c r="K1723" t="s">
        <v>17</v>
      </c>
      <c r="L1723" t="s">
        <v>19</v>
      </c>
      <c r="M1723">
        <v>4</v>
      </c>
      <c r="N1723">
        <v>7.5</v>
      </c>
      <c r="Q1723">
        <v>1.9300000000000001E-2</v>
      </c>
      <c r="R1723">
        <v>2.96</v>
      </c>
      <c r="S1723">
        <f t="shared" si="115"/>
        <v>7.5117071566069322</v>
      </c>
      <c r="T1723">
        <f t="shared" si="112"/>
        <v>30.046828626427729</v>
      </c>
    </row>
    <row r="1724" spans="1:20" x14ac:dyDescent="0.2">
      <c r="A1724">
        <v>2007</v>
      </c>
      <c r="B1724">
        <v>91</v>
      </c>
      <c r="D1724" t="s">
        <v>111</v>
      </c>
      <c r="E1724" s="1">
        <v>0.5625</v>
      </c>
      <c r="F1724">
        <v>12</v>
      </c>
      <c r="G1724" t="s">
        <v>125</v>
      </c>
      <c r="H1724" t="s">
        <v>36</v>
      </c>
      <c r="I1724" t="s">
        <v>176</v>
      </c>
      <c r="J1724" t="s">
        <v>26</v>
      </c>
      <c r="K1724" t="s">
        <v>118</v>
      </c>
      <c r="L1724" t="s">
        <v>27</v>
      </c>
      <c r="M1724">
        <v>4</v>
      </c>
      <c r="N1724">
        <v>7.5</v>
      </c>
      <c r="Q1724">
        <v>1.5900000000000001E-2</v>
      </c>
      <c r="R1724">
        <v>2.9718</v>
      </c>
      <c r="S1724">
        <f t="shared" si="115"/>
        <v>6.3372988368370082</v>
      </c>
      <c r="T1724">
        <f t="shared" si="112"/>
        <v>25.349195347348033</v>
      </c>
    </row>
    <row r="1725" spans="1:20" x14ac:dyDescent="0.2">
      <c r="A1725">
        <v>2007</v>
      </c>
      <c r="B1725">
        <v>91</v>
      </c>
      <c r="D1725" t="s">
        <v>111</v>
      </c>
      <c r="E1725" s="1">
        <v>0.5625</v>
      </c>
      <c r="F1725">
        <v>12</v>
      </c>
      <c r="G1725" t="s">
        <v>125</v>
      </c>
      <c r="H1725" t="s">
        <v>36</v>
      </c>
      <c r="I1725" t="s">
        <v>176</v>
      </c>
      <c r="J1725" t="s">
        <v>26</v>
      </c>
      <c r="K1725" t="s">
        <v>118</v>
      </c>
      <c r="L1725" t="s">
        <v>27</v>
      </c>
      <c r="M1725">
        <v>2</v>
      </c>
      <c r="N1725">
        <v>7.5</v>
      </c>
      <c r="O1725" t="s">
        <v>46</v>
      </c>
      <c r="Q1725">
        <v>1.5900000000000001E-2</v>
      </c>
      <c r="R1725">
        <v>2.9718</v>
      </c>
      <c r="S1725">
        <f t="shared" si="115"/>
        <v>6.3372988368370082</v>
      </c>
      <c r="T1725">
        <f t="shared" si="112"/>
        <v>12.674597673674016</v>
      </c>
    </row>
    <row r="1726" spans="1:20" x14ac:dyDescent="0.2">
      <c r="A1726">
        <v>2007</v>
      </c>
      <c r="B1726">
        <v>91</v>
      </c>
      <c r="D1726" t="s">
        <v>111</v>
      </c>
      <c r="E1726" s="1">
        <v>0.5625</v>
      </c>
      <c r="F1726">
        <v>12</v>
      </c>
      <c r="G1726" t="s">
        <v>125</v>
      </c>
      <c r="H1726" t="s">
        <v>36</v>
      </c>
      <c r="I1726" t="s">
        <v>176</v>
      </c>
      <c r="J1726" t="s">
        <v>23</v>
      </c>
      <c r="K1726" t="s">
        <v>118</v>
      </c>
      <c r="L1726" t="s">
        <v>30</v>
      </c>
      <c r="M1726">
        <v>3</v>
      </c>
      <c r="N1726">
        <v>7.5</v>
      </c>
      <c r="Q1726">
        <v>9.2800000000000001E-3</v>
      </c>
      <c r="R1726">
        <v>3.07</v>
      </c>
      <c r="S1726">
        <f t="shared" si="115"/>
        <v>4.5080222907771104</v>
      </c>
      <c r="T1726">
        <f t="shared" si="112"/>
        <v>13.524066872331332</v>
      </c>
    </row>
    <row r="1727" spans="1:20" x14ac:dyDescent="0.2">
      <c r="A1727">
        <v>2007</v>
      </c>
      <c r="B1727">
        <v>91</v>
      </c>
      <c r="D1727" t="s">
        <v>111</v>
      </c>
      <c r="E1727" s="1">
        <v>0.5625</v>
      </c>
      <c r="F1727">
        <v>12</v>
      </c>
      <c r="G1727" t="s">
        <v>125</v>
      </c>
      <c r="H1727" t="s">
        <v>36</v>
      </c>
      <c r="I1727" t="s">
        <v>176</v>
      </c>
      <c r="J1727" t="s">
        <v>26</v>
      </c>
      <c r="K1727" t="s">
        <v>17</v>
      </c>
      <c r="L1727" t="s">
        <v>121</v>
      </c>
      <c r="M1727">
        <v>21</v>
      </c>
      <c r="N1727">
        <v>2.5</v>
      </c>
      <c r="Q1727">
        <v>2.0199999999999999E-2</v>
      </c>
      <c r="R1727">
        <v>2.9594999999999998</v>
      </c>
      <c r="S1727">
        <f t="shared" si="115"/>
        <v>0.30412689296657719</v>
      </c>
      <c r="T1727">
        <f t="shared" si="112"/>
        <v>6.3866647522981213</v>
      </c>
    </row>
    <row r="1728" spans="1:20" x14ac:dyDescent="0.2">
      <c r="A1728">
        <v>2007</v>
      </c>
      <c r="B1728">
        <v>91</v>
      </c>
      <c r="D1728" t="s">
        <v>111</v>
      </c>
      <c r="E1728" s="1">
        <v>0.5625</v>
      </c>
      <c r="F1728">
        <v>12</v>
      </c>
      <c r="G1728" t="s">
        <v>125</v>
      </c>
      <c r="H1728" t="s">
        <v>36</v>
      </c>
      <c r="I1728" t="s">
        <v>176</v>
      </c>
      <c r="J1728" t="s">
        <v>26</v>
      </c>
      <c r="K1728" t="s">
        <v>118</v>
      </c>
      <c r="L1728" t="s">
        <v>27</v>
      </c>
      <c r="M1728">
        <v>12</v>
      </c>
      <c r="N1728">
        <v>2.5</v>
      </c>
      <c r="Q1728">
        <v>1.5900000000000001E-2</v>
      </c>
      <c r="R1728">
        <v>2.9718</v>
      </c>
      <c r="S1728">
        <f t="shared" si="115"/>
        <v>0.24210025233267859</v>
      </c>
      <c r="T1728">
        <f t="shared" si="112"/>
        <v>2.905203027992143</v>
      </c>
    </row>
    <row r="1729" spans="1:20" x14ac:dyDescent="0.2">
      <c r="A1729">
        <v>2007</v>
      </c>
      <c r="B1729">
        <v>91</v>
      </c>
      <c r="D1729" t="s">
        <v>111</v>
      </c>
      <c r="E1729" s="1">
        <v>0.5625</v>
      </c>
      <c r="F1729">
        <v>12</v>
      </c>
      <c r="G1729" t="s">
        <v>125</v>
      </c>
      <c r="H1729" t="s">
        <v>36</v>
      </c>
      <c r="I1729" t="s">
        <v>176</v>
      </c>
      <c r="J1729" t="s">
        <v>23</v>
      </c>
      <c r="K1729" t="s">
        <v>33</v>
      </c>
      <c r="L1729" t="s">
        <v>34</v>
      </c>
      <c r="M1729">
        <v>1</v>
      </c>
      <c r="N1729">
        <v>2.5</v>
      </c>
      <c r="Q1729">
        <v>8.8999999999999999E-3</v>
      </c>
      <c r="R1729">
        <v>3</v>
      </c>
      <c r="S1729">
        <f t="shared" si="115"/>
        <v>0.13906250000000001</v>
      </c>
      <c r="T1729">
        <f t="shared" si="112"/>
        <v>0.13906250000000001</v>
      </c>
    </row>
    <row r="1730" spans="1:20" x14ac:dyDescent="0.2">
      <c r="A1730">
        <v>2007</v>
      </c>
      <c r="B1730">
        <v>92</v>
      </c>
      <c r="D1730" t="s">
        <v>111</v>
      </c>
      <c r="E1730" s="1">
        <v>0.5625</v>
      </c>
      <c r="F1730">
        <v>12</v>
      </c>
      <c r="G1730" t="s">
        <v>124</v>
      </c>
      <c r="H1730" t="s">
        <v>36</v>
      </c>
      <c r="I1730" t="s">
        <v>176</v>
      </c>
      <c r="J1730" t="s">
        <v>13</v>
      </c>
      <c r="K1730" t="s">
        <v>51</v>
      </c>
      <c r="L1730" t="s">
        <v>52</v>
      </c>
      <c r="M1730">
        <v>2</v>
      </c>
      <c r="N1730">
        <v>40</v>
      </c>
      <c r="O1730" t="s">
        <v>53</v>
      </c>
      <c r="Q1730">
        <v>1.6199999999999999E-2</v>
      </c>
      <c r="R1730">
        <v>3.0251999999999999</v>
      </c>
      <c r="S1730">
        <f t="shared" si="115"/>
        <v>1137.8025435833395</v>
      </c>
      <c r="T1730">
        <f t="shared" ref="T1730:T1793" si="116">M1730*S1730</f>
        <v>2275.6050871666789</v>
      </c>
    </row>
    <row r="1731" spans="1:20" x14ac:dyDescent="0.2">
      <c r="A1731">
        <v>2007</v>
      </c>
      <c r="B1731">
        <v>92</v>
      </c>
      <c r="D1731" t="s">
        <v>111</v>
      </c>
      <c r="E1731" s="1">
        <v>0.5625</v>
      </c>
      <c r="F1731">
        <v>12</v>
      </c>
      <c r="G1731" t="s">
        <v>124</v>
      </c>
      <c r="H1731" t="s">
        <v>36</v>
      </c>
      <c r="I1731" t="s">
        <v>176</v>
      </c>
      <c r="J1731" t="s">
        <v>23</v>
      </c>
      <c r="K1731" t="s">
        <v>118</v>
      </c>
      <c r="L1731" t="s">
        <v>37</v>
      </c>
      <c r="M1731">
        <v>1</v>
      </c>
      <c r="N1731">
        <v>40</v>
      </c>
      <c r="Q1731">
        <v>1.26E-2</v>
      </c>
      <c r="R1731">
        <v>3.0672999999999999</v>
      </c>
      <c r="S1731">
        <f t="shared" si="115"/>
        <v>1033.6396409228757</v>
      </c>
      <c r="T1731">
        <f t="shared" si="116"/>
        <v>1033.6396409228757</v>
      </c>
    </row>
    <row r="1732" spans="1:20" x14ac:dyDescent="0.2">
      <c r="A1732">
        <v>2007</v>
      </c>
      <c r="B1732">
        <v>92</v>
      </c>
      <c r="D1732" t="s">
        <v>111</v>
      </c>
      <c r="E1732" s="1">
        <v>0.5625</v>
      </c>
      <c r="F1732">
        <v>12</v>
      </c>
      <c r="G1732" t="s">
        <v>124</v>
      </c>
      <c r="H1732" t="s">
        <v>36</v>
      </c>
      <c r="I1732" t="s">
        <v>176</v>
      </c>
      <c r="J1732" t="s">
        <v>13</v>
      </c>
      <c r="K1732" t="s">
        <v>14</v>
      </c>
      <c r="L1732" t="s">
        <v>42</v>
      </c>
      <c r="M1732">
        <v>2</v>
      </c>
      <c r="N1732">
        <v>35</v>
      </c>
      <c r="Q1732">
        <v>4.2200000000000001E-2</v>
      </c>
      <c r="R1732">
        <v>2.835</v>
      </c>
      <c r="S1732">
        <f t="shared" si="115"/>
        <v>1006.3414397267468</v>
      </c>
      <c r="T1732">
        <f t="shared" si="116"/>
        <v>2012.6828794534936</v>
      </c>
    </row>
    <row r="1733" spans="1:20" x14ac:dyDescent="0.2">
      <c r="A1733">
        <v>2007</v>
      </c>
      <c r="B1733">
        <v>92</v>
      </c>
      <c r="D1733" t="s">
        <v>111</v>
      </c>
      <c r="E1733" s="1">
        <v>0.5625</v>
      </c>
      <c r="F1733">
        <v>12</v>
      </c>
      <c r="G1733" t="s">
        <v>124</v>
      </c>
      <c r="H1733" t="s">
        <v>36</v>
      </c>
      <c r="I1733" t="s">
        <v>176</v>
      </c>
      <c r="J1733" t="s">
        <v>44</v>
      </c>
      <c r="K1733" t="s">
        <v>21</v>
      </c>
      <c r="L1733" t="s">
        <v>22</v>
      </c>
      <c r="M1733">
        <v>13</v>
      </c>
      <c r="N1733">
        <v>35</v>
      </c>
      <c r="Q1733">
        <v>1.14E-2</v>
      </c>
      <c r="R1733">
        <v>3.1280000000000001</v>
      </c>
      <c r="S1733">
        <f t="shared" si="115"/>
        <v>770.45928631241588</v>
      </c>
      <c r="T1733">
        <f t="shared" si="116"/>
        <v>10015.970722061407</v>
      </c>
    </row>
    <row r="1734" spans="1:20" x14ac:dyDescent="0.2">
      <c r="A1734">
        <v>2007</v>
      </c>
      <c r="B1734">
        <v>92</v>
      </c>
      <c r="D1734" t="s">
        <v>111</v>
      </c>
      <c r="E1734" s="1">
        <v>0.5625</v>
      </c>
      <c r="F1734">
        <v>12</v>
      </c>
      <c r="G1734" t="s">
        <v>124</v>
      </c>
      <c r="H1734" t="s">
        <v>36</v>
      </c>
      <c r="I1734" t="s">
        <v>176</v>
      </c>
      <c r="J1734" t="s">
        <v>23</v>
      </c>
      <c r="K1734" t="s">
        <v>118</v>
      </c>
      <c r="L1734" t="s">
        <v>37</v>
      </c>
      <c r="M1734">
        <v>3</v>
      </c>
      <c r="N1734">
        <v>35</v>
      </c>
      <c r="Q1734">
        <v>1.26E-2</v>
      </c>
      <c r="R1734">
        <v>3.0672999999999999</v>
      </c>
      <c r="S1734">
        <f t="shared" si="115"/>
        <v>686.26279947656167</v>
      </c>
      <c r="T1734">
        <f t="shared" si="116"/>
        <v>2058.788398429685</v>
      </c>
    </row>
    <row r="1735" spans="1:20" x14ac:dyDescent="0.2">
      <c r="A1735">
        <v>2007</v>
      </c>
      <c r="B1735">
        <v>92</v>
      </c>
      <c r="D1735" t="s">
        <v>111</v>
      </c>
      <c r="E1735" s="1">
        <v>0.5625</v>
      </c>
      <c r="F1735">
        <v>12</v>
      </c>
      <c r="G1735" t="s">
        <v>124</v>
      </c>
      <c r="H1735" t="s">
        <v>36</v>
      </c>
      <c r="I1735" t="s">
        <v>176</v>
      </c>
      <c r="J1735" t="s">
        <v>44</v>
      </c>
      <c r="K1735" t="s">
        <v>21</v>
      </c>
      <c r="L1735" t="s">
        <v>67</v>
      </c>
      <c r="M1735">
        <v>1</v>
      </c>
      <c r="N1735">
        <v>35</v>
      </c>
      <c r="Q1735">
        <v>1.5299999999999999E-2</v>
      </c>
      <c r="R1735">
        <v>3</v>
      </c>
      <c r="S1735">
        <f t="shared" si="115"/>
        <v>655.98749999999995</v>
      </c>
      <c r="T1735">
        <f t="shared" si="116"/>
        <v>655.98749999999995</v>
      </c>
    </row>
    <row r="1736" spans="1:20" x14ac:dyDescent="0.2">
      <c r="A1736">
        <v>2007</v>
      </c>
      <c r="B1736">
        <v>92</v>
      </c>
      <c r="D1736" t="s">
        <v>111</v>
      </c>
      <c r="E1736" s="1">
        <v>0.5625</v>
      </c>
      <c r="F1736">
        <v>12</v>
      </c>
      <c r="G1736" t="s">
        <v>124</v>
      </c>
      <c r="H1736" t="s">
        <v>36</v>
      </c>
      <c r="I1736" t="s">
        <v>176</v>
      </c>
      <c r="J1736" t="s">
        <v>23</v>
      </c>
      <c r="K1736" t="s">
        <v>118</v>
      </c>
      <c r="L1736" t="s">
        <v>43</v>
      </c>
      <c r="M1736">
        <v>1</v>
      </c>
      <c r="N1736">
        <v>35</v>
      </c>
      <c r="P1736">
        <f>N1736/1.08175</f>
        <v>32.354980355904786</v>
      </c>
      <c r="Q1736">
        <v>1.4500000000000001E-2</v>
      </c>
      <c r="R1736">
        <v>3.0529999999999999</v>
      </c>
      <c r="S1736">
        <f>Q1736*(P1736^R1736)</f>
        <v>590.49782747127915</v>
      </c>
      <c r="T1736">
        <f t="shared" si="116"/>
        <v>590.49782747127915</v>
      </c>
    </row>
    <row r="1737" spans="1:20" x14ac:dyDescent="0.2">
      <c r="A1737">
        <v>2007</v>
      </c>
      <c r="B1737">
        <v>92</v>
      </c>
      <c r="D1737" t="s">
        <v>111</v>
      </c>
      <c r="E1737" s="1">
        <v>0.5625</v>
      </c>
      <c r="F1737">
        <v>12</v>
      </c>
      <c r="G1737" t="s">
        <v>124</v>
      </c>
      <c r="H1737" t="s">
        <v>36</v>
      </c>
      <c r="I1737" t="s">
        <v>176</v>
      </c>
      <c r="J1737" t="s">
        <v>20</v>
      </c>
      <c r="K1737" t="s">
        <v>68</v>
      </c>
      <c r="L1737" t="s">
        <v>69</v>
      </c>
      <c r="M1737">
        <v>1</v>
      </c>
      <c r="N1737">
        <v>40</v>
      </c>
      <c r="P1737">
        <f>N1737*0.863</f>
        <v>34.519999999999996</v>
      </c>
      <c r="Q1737">
        <v>2.5100000000000001E-2</v>
      </c>
      <c r="R1737">
        <v>2.84</v>
      </c>
      <c r="S1737">
        <f>Q1737*(P1737^R1737)</f>
        <v>585.86122680541723</v>
      </c>
      <c r="T1737">
        <f t="shared" si="116"/>
        <v>585.86122680541723</v>
      </c>
    </row>
    <row r="1738" spans="1:20" x14ac:dyDescent="0.2">
      <c r="A1738">
        <v>2007</v>
      </c>
      <c r="B1738">
        <v>92</v>
      </c>
      <c r="D1738" t="s">
        <v>111</v>
      </c>
      <c r="E1738" s="1">
        <v>0.5625</v>
      </c>
      <c r="F1738">
        <v>12</v>
      </c>
      <c r="G1738" t="s">
        <v>124</v>
      </c>
      <c r="H1738" t="s">
        <v>36</v>
      </c>
      <c r="I1738" t="s">
        <v>176</v>
      </c>
      <c r="J1738" t="s">
        <v>23</v>
      </c>
      <c r="K1738" t="s">
        <v>31</v>
      </c>
      <c r="L1738" t="s">
        <v>32</v>
      </c>
      <c r="M1738">
        <v>3</v>
      </c>
      <c r="N1738">
        <v>35</v>
      </c>
      <c r="Q1738">
        <v>7.9000000000000008E-3</v>
      </c>
      <c r="R1738">
        <v>3.0760000000000001</v>
      </c>
      <c r="S1738">
        <f>Q1738*(N1738^R1738)</f>
        <v>443.79294680201997</v>
      </c>
      <c r="T1738">
        <f t="shared" si="116"/>
        <v>1331.3788404060599</v>
      </c>
    </row>
    <row r="1739" spans="1:20" x14ac:dyDescent="0.2">
      <c r="A1739">
        <v>2007</v>
      </c>
      <c r="B1739">
        <v>92</v>
      </c>
      <c r="D1739" t="s">
        <v>111</v>
      </c>
      <c r="E1739" s="1">
        <v>0.5625</v>
      </c>
      <c r="F1739">
        <v>12</v>
      </c>
      <c r="G1739" t="s">
        <v>124</v>
      </c>
      <c r="H1739" t="s">
        <v>36</v>
      </c>
      <c r="I1739" t="s">
        <v>176</v>
      </c>
      <c r="J1739" t="s">
        <v>23</v>
      </c>
      <c r="K1739" t="s">
        <v>24</v>
      </c>
      <c r="L1739" t="s">
        <v>25</v>
      </c>
      <c r="M1739">
        <v>2</v>
      </c>
      <c r="N1739">
        <v>25</v>
      </c>
      <c r="Q1739">
        <v>4.2799999999999998E-2</v>
      </c>
      <c r="R1739">
        <v>2.8580000000000001</v>
      </c>
      <c r="S1739">
        <f>Q1739*(N1739^R1739)</f>
        <v>423.40532317837847</v>
      </c>
      <c r="T1739">
        <f t="shared" si="116"/>
        <v>846.81064635675693</v>
      </c>
    </row>
    <row r="1740" spans="1:20" x14ac:dyDescent="0.2">
      <c r="A1740">
        <v>2007</v>
      </c>
      <c r="B1740">
        <v>92</v>
      </c>
      <c r="D1740" t="s">
        <v>111</v>
      </c>
      <c r="E1740" s="1">
        <v>0.5625</v>
      </c>
      <c r="F1740">
        <v>12</v>
      </c>
      <c r="G1740" t="s">
        <v>124</v>
      </c>
      <c r="H1740" t="s">
        <v>36</v>
      </c>
      <c r="I1740" t="s">
        <v>176</v>
      </c>
      <c r="J1740" t="s">
        <v>13</v>
      </c>
      <c r="K1740" t="s">
        <v>14</v>
      </c>
      <c r="L1740" t="s">
        <v>15</v>
      </c>
      <c r="M1740">
        <v>4</v>
      </c>
      <c r="N1740">
        <v>25</v>
      </c>
      <c r="Q1740">
        <v>2.3599999999999999E-2</v>
      </c>
      <c r="R1740">
        <v>2.9750000000000001</v>
      </c>
      <c r="S1740">
        <f>Q1740*(N1740^R1740)</f>
        <v>340.23855775527943</v>
      </c>
      <c r="T1740">
        <f t="shared" si="116"/>
        <v>1360.9542310211177</v>
      </c>
    </row>
    <row r="1741" spans="1:20" x14ac:dyDescent="0.2">
      <c r="A1741">
        <v>2007</v>
      </c>
      <c r="B1741">
        <v>92</v>
      </c>
      <c r="D1741" t="s">
        <v>111</v>
      </c>
      <c r="E1741" s="1">
        <v>0.5625</v>
      </c>
      <c r="F1741">
        <v>12</v>
      </c>
      <c r="G1741" t="s">
        <v>124</v>
      </c>
      <c r="H1741" t="s">
        <v>36</v>
      </c>
      <c r="I1741" t="s">
        <v>176</v>
      </c>
      <c r="J1741" t="s">
        <v>16</v>
      </c>
      <c r="K1741" t="s">
        <v>28</v>
      </c>
      <c r="L1741" t="s">
        <v>29</v>
      </c>
      <c r="M1741">
        <v>23</v>
      </c>
      <c r="N1741">
        <v>25</v>
      </c>
      <c r="P1741">
        <f>N1741/1.14172</f>
        <v>21.89678730336685</v>
      </c>
      <c r="Q1741">
        <v>5.7999999999999996E-3</v>
      </c>
      <c r="R1741">
        <v>3.5539999999999998</v>
      </c>
      <c r="S1741">
        <f>Q1741*(P1741^R1741)</f>
        <v>336.62001464584171</v>
      </c>
      <c r="T1741">
        <f t="shared" si="116"/>
        <v>7742.2603368543596</v>
      </c>
    </row>
    <row r="1742" spans="1:20" x14ac:dyDescent="0.2">
      <c r="A1742">
        <v>2007</v>
      </c>
      <c r="B1742">
        <v>92</v>
      </c>
      <c r="D1742" t="s">
        <v>111</v>
      </c>
      <c r="E1742" s="1">
        <v>0.5625</v>
      </c>
      <c r="F1742">
        <v>12</v>
      </c>
      <c r="G1742" t="s">
        <v>124</v>
      </c>
      <c r="H1742" t="s">
        <v>36</v>
      </c>
      <c r="I1742" t="s">
        <v>176</v>
      </c>
      <c r="J1742" t="s">
        <v>44</v>
      </c>
      <c r="K1742" t="s">
        <v>21</v>
      </c>
      <c r="L1742" t="s">
        <v>22</v>
      </c>
      <c r="M1742">
        <v>7</v>
      </c>
      <c r="N1742">
        <v>25</v>
      </c>
      <c r="Q1742">
        <v>1.14E-2</v>
      </c>
      <c r="R1742">
        <v>3.1280000000000001</v>
      </c>
      <c r="S1742">
        <f t="shared" ref="S1742:S1758" si="117">Q1742*(N1742^R1742)</f>
        <v>268.94359042953022</v>
      </c>
      <c r="T1742">
        <f t="shared" si="116"/>
        <v>1882.6051330067116</v>
      </c>
    </row>
    <row r="1743" spans="1:20" x14ac:dyDescent="0.2">
      <c r="A1743">
        <v>2007</v>
      </c>
      <c r="B1743">
        <v>92</v>
      </c>
      <c r="D1743" t="s">
        <v>111</v>
      </c>
      <c r="E1743" s="1">
        <v>0.5625</v>
      </c>
      <c r="F1743">
        <v>12</v>
      </c>
      <c r="G1743" t="s">
        <v>124</v>
      </c>
      <c r="H1743" t="s">
        <v>36</v>
      </c>
      <c r="I1743" t="s">
        <v>176</v>
      </c>
      <c r="J1743" t="s">
        <v>44</v>
      </c>
      <c r="K1743" t="s">
        <v>21</v>
      </c>
      <c r="L1743" t="s">
        <v>45</v>
      </c>
      <c r="M1743">
        <v>1</v>
      </c>
      <c r="N1743">
        <v>25</v>
      </c>
      <c r="Q1743">
        <v>1.5299999999999999E-2</v>
      </c>
      <c r="R1743">
        <v>3.0038</v>
      </c>
      <c r="S1743">
        <f t="shared" si="117"/>
        <v>242.00460433547849</v>
      </c>
      <c r="T1743">
        <f t="shared" si="116"/>
        <v>242.00460433547849</v>
      </c>
    </row>
    <row r="1744" spans="1:20" x14ac:dyDescent="0.2">
      <c r="A1744">
        <v>2007</v>
      </c>
      <c r="B1744">
        <v>92</v>
      </c>
      <c r="D1744" t="s">
        <v>111</v>
      </c>
      <c r="E1744" s="1">
        <v>0.5625</v>
      </c>
      <c r="F1744">
        <v>12</v>
      </c>
      <c r="G1744" t="s">
        <v>124</v>
      </c>
      <c r="H1744" t="s">
        <v>36</v>
      </c>
      <c r="I1744" t="s">
        <v>176</v>
      </c>
      <c r="J1744" t="s">
        <v>23</v>
      </c>
      <c r="K1744" t="s">
        <v>31</v>
      </c>
      <c r="L1744" t="s">
        <v>32</v>
      </c>
      <c r="M1744">
        <v>1</v>
      </c>
      <c r="N1744">
        <v>25</v>
      </c>
      <c r="Q1744">
        <v>7.9000000000000008E-3</v>
      </c>
      <c r="R1744">
        <v>3.0760000000000001</v>
      </c>
      <c r="S1744">
        <f t="shared" si="117"/>
        <v>157.64875958225977</v>
      </c>
      <c r="T1744">
        <f t="shared" si="116"/>
        <v>157.64875958225977</v>
      </c>
    </row>
    <row r="1745" spans="1:20" x14ac:dyDescent="0.2">
      <c r="A1745">
        <v>2007</v>
      </c>
      <c r="B1745">
        <v>92</v>
      </c>
      <c r="D1745" t="s">
        <v>111</v>
      </c>
      <c r="E1745" s="1">
        <v>0.5625</v>
      </c>
      <c r="F1745">
        <v>12</v>
      </c>
      <c r="G1745" t="s">
        <v>124</v>
      </c>
      <c r="H1745" t="s">
        <v>36</v>
      </c>
      <c r="I1745" t="s">
        <v>176</v>
      </c>
      <c r="J1745" t="s">
        <v>23</v>
      </c>
      <c r="K1745" t="s">
        <v>40</v>
      </c>
      <c r="L1745" t="s">
        <v>41</v>
      </c>
      <c r="M1745">
        <v>2</v>
      </c>
      <c r="N1745">
        <v>15</v>
      </c>
      <c r="Q1745">
        <v>2.2200000000000001E-2</v>
      </c>
      <c r="R1745">
        <v>3.14</v>
      </c>
      <c r="S1745">
        <f t="shared" si="117"/>
        <v>109.46607034280856</v>
      </c>
      <c r="T1745">
        <f t="shared" si="116"/>
        <v>218.93214068561713</v>
      </c>
    </row>
    <row r="1746" spans="1:20" x14ac:dyDescent="0.2">
      <c r="A1746">
        <v>2007</v>
      </c>
      <c r="B1746">
        <v>92</v>
      </c>
      <c r="D1746" t="s">
        <v>111</v>
      </c>
      <c r="E1746" s="1">
        <v>0.5625</v>
      </c>
      <c r="F1746">
        <v>12</v>
      </c>
      <c r="G1746" t="s">
        <v>124</v>
      </c>
      <c r="H1746" t="s">
        <v>36</v>
      </c>
      <c r="I1746" t="s">
        <v>176</v>
      </c>
      <c r="J1746" t="s">
        <v>23</v>
      </c>
      <c r="K1746" t="s">
        <v>24</v>
      </c>
      <c r="L1746" t="s">
        <v>25</v>
      </c>
      <c r="M1746">
        <v>1</v>
      </c>
      <c r="N1746">
        <v>15</v>
      </c>
      <c r="Q1746">
        <v>4.2799999999999998E-2</v>
      </c>
      <c r="R1746">
        <v>2.8580000000000001</v>
      </c>
      <c r="S1746">
        <f t="shared" si="117"/>
        <v>98.336011053719943</v>
      </c>
      <c r="T1746">
        <f t="shared" si="116"/>
        <v>98.336011053719943</v>
      </c>
    </row>
    <row r="1747" spans="1:20" x14ac:dyDescent="0.2">
      <c r="A1747">
        <v>2007</v>
      </c>
      <c r="B1747">
        <v>92</v>
      </c>
      <c r="D1747" t="s">
        <v>111</v>
      </c>
      <c r="E1747" s="1">
        <v>0.5625</v>
      </c>
      <c r="F1747">
        <v>12</v>
      </c>
      <c r="G1747" t="s">
        <v>124</v>
      </c>
      <c r="H1747" t="s">
        <v>36</v>
      </c>
      <c r="I1747" t="s">
        <v>176</v>
      </c>
      <c r="J1747" t="s">
        <v>44</v>
      </c>
      <c r="K1747" t="s">
        <v>21</v>
      </c>
      <c r="L1747" t="s">
        <v>22</v>
      </c>
      <c r="M1747">
        <v>1</v>
      </c>
      <c r="N1747">
        <v>15</v>
      </c>
      <c r="Q1747">
        <v>1.14E-2</v>
      </c>
      <c r="R1747">
        <v>3.1280000000000001</v>
      </c>
      <c r="S1747">
        <f t="shared" si="117"/>
        <v>54.414959423729201</v>
      </c>
      <c r="T1747">
        <f t="shared" si="116"/>
        <v>54.414959423729201</v>
      </c>
    </row>
    <row r="1748" spans="1:20" x14ac:dyDescent="0.2">
      <c r="A1748">
        <v>2007</v>
      </c>
      <c r="B1748">
        <v>92</v>
      </c>
      <c r="D1748" t="s">
        <v>111</v>
      </c>
      <c r="E1748" s="1">
        <v>0.5625</v>
      </c>
      <c r="F1748">
        <v>12</v>
      </c>
      <c r="G1748" t="s">
        <v>124</v>
      </c>
      <c r="H1748" t="s">
        <v>36</v>
      </c>
      <c r="I1748" t="s">
        <v>176</v>
      </c>
      <c r="J1748" t="s">
        <v>23</v>
      </c>
      <c r="K1748" t="s">
        <v>118</v>
      </c>
      <c r="L1748" t="s">
        <v>30</v>
      </c>
      <c r="M1748">
        <v>2</v>
      </c>
      <c r="N1748">
        <v>15</v>
      </c>
      <c r="Q1748">
        <v>9.2800000000000001E-3</v>
      </c>
      <c r="R1748">
        <v>3.07</v>
      </c>
      <c r="S1748">
        <f t="shared" si="117"/>
        <v>37.857169670187268</v>
      </c>
      <c r="T1748">
        <f t="shared" si="116"/>
        <v>75.714339340374536</v>
      </c>
    </row>
    <row r="1749" spans="1:20" x14ac:dyDescent="0.2">
      <c r="A1749">
        <v>2007</v>
      </c>
      <c r="B1749">
        <v>92</v>
      </c>
      <c r="D1749" t="s">
        <v>111</v>
      </c>
      <c r="E1749" s="1">
        <v>0.5625</v>
      </c>
      <c r="F1749">
        <v>12</v>
      </c>
      <c r="G1749" t="s">
        <v>124</v>
      </c>
      <c r="H1749" t="s">
        <v>36</v>
      </c>
      <c r="I1749" t="s">
        <v>176</v>
      </c>
      <c r="J1749" t="s">
        <v>26</v>
      </c>
      <c r="K1749" t="s">
        <v>118</v>
      </c>
      <c r="L1749" t="s">
        <v>27</v>
      </c>
      <c r="M1749">
        <v>4</v>
      </c>
      <c r="N1749">
        <v>7.5</v>
      </c>
      <c r="Q1749">
        <v>1.5900000000000001E-2</v>
      </c>
      <c r="R1749">
        <v>2.9718</v>
      </c>
      <c r="S1749">
        <f t="shared" si="117"/>
        <v>6.3372988368370082</v>
      </c>
      <c r="T1749">
        <f t="shared" si="116"/>
        <v>25.349195347348033</v>
      </c>
    </row>
    <row r="1750" spans="1:20" x14ac:dyDescent="0.2">
      <c r="A1750">
        <v>2007</v>
      </c>
      <c r="B1750">
        <v>92</v>
      </c>
      <c r="D1750" t="s">
        <v>111</v>
      </c>
      <c r="E1750" s="1">
        <v>0.5625</v>
      </c>
      <c r="F1750">
        <v>12</v>
      </c>
      <c r="G1750" t="s">
        <v>124</v>
      </c>
      <c r="H1750" t="s">
        <v>36</v>
      </c>
      <c r="I1750" t="s">
        <v>176</v>
      </c>
      <c r="J1750" t="s">
        <v>23</v>
      </c>
      <c r="K1750" t="s">
        <v>118</v>
      </c>
      <c r="L1750" t="s">
        <v>81</v>
      </c>
      <c r="M1750">
        <v>1</v>
      </c>
      <c r="N1750">
        <v>7.5</v>
      </c>
      <c r="Q1750">
        <v>1.26E-2</v>
      </c>
      <c r="R1750">
        <v>3.0672999999999999</v>
      </c>
      <c r="S1750">
        <f t="shared" si="117"/>
        <v>6.0875978967715536</v>
      </c>
      <c r="T1750">
        <f t="shared" si="116"/>
        <v>6.0875978967715536</v>
      </c>
    </row>
    <row r="1751" spans="1:20" x14ac:dyDescent="0.2">
      <c r="A1751">
        <v>2007</v>
      </c>
      <c r="B1751">
        <v>92</v>
      </c>
      <c r="D1751" t="s">
        <v>111</v>
      </c>
      <c r="E1751" s="1">
        <v>0.5625</v>
      </c>
      <c r="F1751">
        <v>12</v>
      </c>
      <c r="G1751" t="s">
        <v>124</v>
      </c>
      <c r="H1751" t="s">
        <v>36</v>
      </c>
      <c r="I1751" t="s">
        <v>176</v>
      </c>
      <c r="J1751" t="s">
        <v>23</v>
      </c>
      <c r="K1751" t="s">
        <v>118</v>
      </c>
      <c r="L1751" t="s">
        <v>30</v>
      </c>
      <c r="M1751">
        <v>7</v>
      </c>
      <c r="N1751">
        <v>7.5</v>
      </c>
      <c r="Q1751">
        <v>9.2800000000000001E-3</v>
      </c>
      <c r="R1751">
        <v>3.07</v>
      </c>
      <c r="S1751">
        <f t="shared" si="117"/>
        <v>4.5080222907771104</v>
      </c>
      <c r="T1751">
        <f t="shared" si="116"/>
        <v>31.556156035439773</v>
      </c>
    </row>
    <row r="1752" spans="1:20" x14ac:dyDescent="0.2">
      <c r="A1752">
        <v>2007</v>
      </c>
      <c r="B1752">
        <v>92</v>
      </c>
      <c r="D1752" t="s">
        <v>111</v>
      </c>
      <c r="E1752" s="1">
        <v>0.5625</v>
      </c>
      <c r="F1752">
        <v>12</v>
      </c>
      <c r="G1752" t="s">
        <v>124</v>
      </c>
      <c r="H1752" t="s">
        <v>36</v>
      </c>
      <c r="I1752" t="s">
        <v>176</v>
      </c>
      <c r="J1752" t="s">
        <v>13</v>
      </c>
      <c r="K1752" t="s">
        <v>17</v>
      </c>
      <c r="L1752" t="s">
        <v>19</v>
      </c>
      <c r="M1752">
        <v>3</v>
      </c>
      <c r="N1752">
        <v>2.5</v>
      </c>
      <c r="Q1752">
        <v>1.9300000000000001E-2</v>
      </c>
      <c r="R1752">
        <v>2.96</v>
      </c>
      <c r="S1752">
        <f t="shared" si="117"/>
        <v>0.29070984172599634</v>
      </c>
      <c r="T1752">
        <f t="shared" si="116"/>
        <v>0.87212952517798903</v>
      </c>
    </row>
    <row r="1753" spans="1:20" x14ac:dyDescent="0.2">
      <c r="A1753">
        <v>2007</v>
      </c>
      <c r="B1753">
        <v>92</v>
      </c>
      <c r="D1753" t="s">
        <v>111</v>
      </c>
      <c r="E1753" s="1">
        <v>0.5625</v>
      </c>
      <c r="F1753">
        <v>12</v>
      </c>
      <c r="G1753" t="s">
        <v>124</v>
      </c>
      <c r="H1753" t="s">
        <v>36</v>
      </c>
      <c r="I1753" t="s">
        <v>176</v>
      </c>
      <c r="J1753" t="s">
        <v>26</v>
      </c>
      <c r="K1753" t="s">
        <v>118</v>
      </c>
      <c r="L1753" t="s">
        <v>27</v>
      </c>
      <c r="M1753">
        <v>12</v>
      </c>
      <c r="N1753">
        <v>2.5</v>
      </c>
      <c r="Q1753">
        <v>1.5900000000000001E-2</v>
      </c>
      <c r="R1753">
        <v>2.9718</v>
      </c>
      <c r="S1753">
        <f t="shared" si="117"/>
        <v>0.24210025233267859</v>
      </c>
      <c r="T1753">
        <f t="shared" si="116"/>
        <v>2.905203027992143</v>
      </c>
    </row>
    <row r="1754" spans="1:20" x14ac:dyDescent="0.2">
      <c r="A1754">
        <v>2007</v>
      </c>
      <c r="B1754">
        <v>92</v>
      </c>
      <c r="D1754" t="s">
        <v>111</v>
      </c>
      <c r="E1754" s="1">
        <v>0.5625</v>
      </c>
      <c r="F1754">
        <v>12</v>
      </c>
      <c r="G1754" t="s">
        <v>124</v>
      </c>
      <c r="H1754" t="s">
        <v>36</v>
      </c>
      <c r="I1754" t="s">
        <v>176</v>
      </c>
      <c r="J1754" t="s">
        <v>23</v>
      </c>
      <c r="K1754" t="s">
        <v>118</v>
      </c>
      <c r="L1754" t="s">
        <v>30</v>
      </c>
      <c r="M1754">
        <v>2</v>
      </c>
      <c r="N1754">
        <v>2.5</v>
      </c>
      <c r="Q1754">
        <v>9.2800000000000001E-3</v>
      </c>
      <c r="R1754">
        <v>3.07</v>
      </c>
      <c r="S1754">
        <f t="shared" si="117"/>
        <v>0.15460509531322333</v>
      </c>
      <c r="T1754">
        <f t="shared" si="116"/>
        <v>0.30921019062644667</v>
      </c>
    </row>
    <row r="1755" spans="1:20" x14ac:dyDescent="0.2">
      <c r="A1755">
        <v>2007</v>
      </c>
      <c r="B1755">
        <v>92</v>
      </c>
      <c r="D1755" t="s">
        <v>111</v>
      </c>
      <c r="E1755" s="1">
        <v>0.5625</v>
      </c>
      <c r="F1755">
        <v>12</v>
      </c>
      <c r="G1755" t="s">
        <v>124</v>
      </c>
      <c r="H1755" t="s">
        <v>36</v>
      </c>
      <c r="I1755" t="s">
        <v>176</v>
      </c>
      <c r="J1755" t="s">
        <v>23</v>
      </c>
      <c r="K1755" t="s">
        <v>33</v>
      </c>
      <c r="L1755" t="s">
        <v>34</v>
      </c>
      <c r="M1755">
        <v>6</v>
      </c>
      <c r="N1755">
        <v>2.5</v>
      </c>
      <c r="Q1755">
        <v>8.8999999999999999E-3</v>
      </c>
      <c r="R1755">
        <v>3</v>
      </c>
      <c r="S1755">
        <f t="shared" si="117"/>
        <v>0.13906250000000001</v>
      </c>
      <c r="T1755">
        <f t="shared" si="116"/>
        <v>0.83437500000000009</v>
      </c>
    </row>
    <row r="1756" spans="1:20" x14ac:dyDescent="0.2">
      <c r="A1756">
        <v>2009</v>
      </c>
      <c r="B1756">
        <v>93</v>
      </c>
      <c r="C1756">
        <v>1</v>
      </c>
      <c r="D1756" t="s">
        <v>162</v>
      </c>
      <c r="E1756" s="1">
        <v>0.375</v>
      </c>
      <c r="F1756">
        <v>31</v>
      </c>
      <c r="G1756" t="s">
        <v>124</v>
      </c>
      <c r="H1756" t="s">
        <v>12</v>
      </c>
      <c r="I1756" t="s">
        <v>177</v>
      </c>
      <c r="J1756" t="s">
        <v>13</v>
      </c>
      <c r="K1756" t="s">
        <v>51</v>
      </c>
      <c r="L1756" t="s">
        <v>57</v>
      </c>
      <c r="M1756">
        <v>3</v>
      </c>
      <c r="N1756">
        <v>50</v>
      </c>
      <c r="O1756" t="s">
        <v>46</v>
      </c>
      <c r="Q1756">
        <v>1.6199999999999999E-2</v>
      </c>
      <c r="R1756">
        <v>3.0251999999999999</v>
      </c>
      <c r="S1756">
        <f t="shared" si="117"/>
        <v>2234.8021044952443</v>
      </c>
      <c r="T1756">
        <f t="shared" si="116"/>
        <v>6704.4063134857333</v>
      </c>
    </row>
    <row r="1757" spans="1:20" x14ac:dyDescent="0.2">
      <c r="A1757">
        <v>2009</v>
      </c>
      <c r="B1757">
        <v>93</v>
      </c>
      <c r="C1757">
        <v>1</v>
      </c>
      <c r="D1757" t="s">
        <v>162</v>
      </c>
      <c r="E1757" s="1">
        <v>0.375</v>
      </c>
      <c r="F1757">
        <v>31</v>
      </c>
      <c r="G1757" t="s">
        <v>124</v>
      </c>
      <c r="H1757" t="s">
        <v>12</v>
      </c>
      <c r="I1757" t="s">
        <v>177</v>
      </c>
      <c r="J1757" t="s">
        <v>44</v>
      </c>
      <c r="K1757" t="s">
        <v>21</v>
      </c>
      <c r="L1757" t="s">
        <v>67</v>
      </c>
      <c r="M1757">
        <v>2</v>
      </c>
      <c r="N1757">
        <v>40</v>
      </c>
      <c r="Q1757">
        <v>1.5299999999999999E-2</v>
      </c>
      <c r="R1757">
        <v>3</v>
      </c>
      <c r="S1757">
        <f t="shared" si="117"/>
        <v>979.19999999999993</v>
      </c>
      <c r="T1757">
        <f t="shared" si="116"/>
        <v>1958.3999999999999</v>
      </c>
    </row>
    <row r="1758" spans="1:20" x14ac:dyDescent="0.2">
      <c r="A1758">
        <v>2009</v>
      </c>
      <c r="B1758">
        <v>93</v>
      </c>
      <c r="C1758">
        <v>1</v>
      </c>
      <c r="D1758" t="s">
        <v>162</v>
      </c>
      <c r="E1758" s="1">
        <v>0.375</v>
      </c>
      <c r="F1758">
        <v>31</v>
      </c>
      <c r="G1758" t="s">
        <v>124</v>
      </c>
      <c r="H1758" t="s">
        <v>12</v>
      </c>
      <c r="I1758" t="s">
        <v>177</v>
      </c>
      <c r="J1758" t="s">
        <v>23</v>
      </c>
      <c r="K1758" t="s">
        <v>118</v>
      </c>
      <c r="L1758" t="s">
        <v>37</v>
      </c>
      <c r="M1758">
        <v>1</v>
      </c>
      <c r="N1758">
        <v>35</v>
      </c>
      <c r="Q1758">
        <v>1.26E-2</v>
      </c>
      <c r="R1758">
        <v>3.0672999999999999</v>
      </c>
      <c r="S1758">
        <f t="shared" si="117"/>
        <v>686.26279947656167</v>
      </c>
      <c r="T1758">
        <f t="shared" si="116"/>
        <v>686.26279947656167</v>
      </c>
    </row>
    <row r="1759" spans="1:20" x14ac:dyDescent="0.2">
      <c r="A1759">
        <v>2009</v>
      </c>
      <c r="B1759">
        <v>93</v>
      </c>
      <c r="C1759">
        <v>1</v>
      </c>
      <c r="D1759" t="s">
        <v>162</v>
      </c>
      <c r="E1759" s="1">
        <v>0.375</v>
      </c>
      <c r="F1759">
        <v>31</v>
      </c>
      <c r="G1759" t="s">
        <v>124</v>
      </c>
      <c r="H1759" t="s">
        <v>12</v>
      </c>
      <c r="I1759" t="s">
        <v>177</v>
      </c>
      <c r="J1759" t="s">
        <v>23</v>
      </c>
      <c r="K1759" t="s">
        <v>28</v>
      </c>
      <c r="L1759" t="s">
        <v>60</v>
      </c>
      <c r="M1759">
        <v>2</v>
      </c>
      <c r="N1759">
        <v>35</v>
      </c>
      <c r="P1759">
        <f>N1759/1.26087</f>
        <v>27.758611117720307</v>
      </c>
      <c r="Q1759">
        <v>3.1399999999999997E-2</v>
      </c>
      <c r="R1759">
        <v>2.9</v>
      </c>
      <c r="S1759">
        <f>Q1759*(P1759^R1759)</f>
        <v>481.70712817666475</v>
      </c>
      <c r="T1759">
        <f t="shared" si="116"/>
        <v>963.41425635332951</v>
      </c>
    </row>
    <row r="1760" spans="1:20" x14ac:dyDescent="0.2">
      <c r="A1760">
        <v>2009</v>
      </c>
      <c r="B1760">
        <v>93</v>
      </c>
      <c r="C1760">
        <v>1</v>
      </c>
      <c r="D1760" t="s">
        <v>162</v>
      </c>
      <c r="E1760" s="1">
        <v>0.375</v>
      </c>
      <c r="F1760">
        <v>31</v>
      </c>
      <c r="G1760" t="s">
        <v>124</v>
      </c>
      <c r="H1760" t="s">
        <v>12</v>
      </c>
      <c r="I1760" t="s">
        <v>177</v>
      </c>
      <c r="J1760" t="s">
        <v>20</v>
      </c>
      <c r="K1760" t="s">
        <v>68</v>
      </c>
      <c r="L1760" t="s">
        <v>90</v>
      </c>
      <c r="M1760">
        <v>2</v>
      </c>
      <c r="N1760">
        <v>35</v>
      </c>
      <c r="P1760">
        <f>N1760*0.835</f>
        <v>29.224999999999998</v>
      </c>
      <c r="Q1760">
        <v>1.7999999999999999E-2</v>
      </c>
      <c r="R1760">
        <v>2.99</v>
      </c>
      <c r="S1760">
        <f>Q1760*(P1760^R1760)</f>
        <v>434.38870022796868</v>
      </c>
      <c r="T1760">
        <f t="shared" si="116"/>
        <v>868.77740045593737</v>
      </c>
    </row>
    <row r="1761" spans="1:20" x14ac:dyDescent="0.2">
      <c r="A1761">
        <v>2009</v>
      </c>
      <c r="B1761">
        <v>93</v>
      </c>
      <c r="C1761">
        <v>1</v>
      </c>
      <c r="D1761" t="s">
        <v>162</v>
      </c>
      <c r="E1761" s="1">
        <v>0.375</v>
      </c>
      <c r="F1761">
        <v>31</v>
      </c>
      <c r="G1761" t="s">
        <v>124</v>
      </c>
      <c r="H1761" t="s">
        <v>12</v>
      </c>
      <c r="I1761" t="s">
        <v>177</v>
      </c>
      <c r="J1761" t="s">
        <v>16</v>
      </c>
      <c r="K1761" t="s">
        <v>28</v>
      </c>
      <c r="L1761" t="s">
        <v>29</v>
      </c>
      <c r="M1761">
        <v>15</v>
      </c>
      <c r="N1761">
        <v>25</v>
      </c>
      <c r="P1761">
        <f>N1761/1.14172</f>
        <v>21.89678730336685</v>
      </c>
      <c r="Q1761">
        <v>5.7999999999999996E-3</v>
      </c>
      <c r="R1761">
        <v>3.5539999999999998</v>
      </c>
      <c r="S1761">
        <f>Q1761*(P1761^R1761)</f>
        <v>336.62001464584171</v>
      </c>
      <c r="T1761">
        <f t="shared" si="116"/>
        <v>5049.3002196876259</v>
      </c>
    </row>
    <row r="1762" spans="1:20" x14ac:dyDescent="0.2">
      <c r="A1762">
        <v>2009</v>
      </c>
      <c r="B1762">
        <v>93</v>
      </c>
      <c r="C1762">
        <v>1</v>
      </c>
      <c r="D1762" t="s">
        <v>162</v>
      </c>
      <c r="E1762" s="1">
        <v>0.375</v>
      </c>
      <c r="F1762">
        <v>31</v>
      </c>
      <c r="G1762" t="s">
        <v>124</v>
      </c>
      <c r="H1762" t="s">
        <v>12</v>
      </c>
      <c r="I1762" t="s">
        <v>177</v>
      </c>
      <c r="J1762" t="s">
        <v>44</v>
      </c>
      <c r="K1762" t="s">
        <v>21</v>
      </c>
      <c r="L1762" t="s">
        <v>22</v>
      </c>
      <c r="M1762">
        <v>3</v>
      </c>
      <c r="N1762">
        <v>25</v>
      </c>
      <c r="Q1762">
        <v>1.14E-2</v>
      </c>
      <c r="R1762">
        <v>3.1280000000000001</v>
      </c>
      <c r="S1762">
        <f>Q1762*(N1762^R1762)</f>
        <v>268.94359042953022</v>
      </c>
      <c r="T1762">
        <f t="shared" si="116"/>
        <v>806.83077128859065</v>
      </c>
    </row>
    <row r="1763" spans="1:20" x14ac:dyDescent="0.2">
      <c r="A1763">
        <v>2009</v>
      </c>
      <c r="B1763">
        <v>93</v>
      </c>
      <c r="C1763">
        <v>1</v>
      </c>
      <c r="D1763" t="s">
        <v>162</v>
      </c>
      <c r="E1763" s="1">
        <v>0.375</v>
      </c>
      <c r="F1763">
        <v>31</v>
      </c>
      <c r="G1763" t="s">
        <v>124</v>
      </c>
      <c r="H1763" t="s">
        <v>12</v>
      </c>
      <c r="I1763" t="s">
        <v>177</v>
      </c>
      <c r="J1763" t="s">
        <v>23</v>
      </c>
      <c r="K1763" t="s">
        <v>91</v>
      </c>
      <c r="L1763" t="s">
        <v>92</v>
      </c>
      <c r="M1763">
        <v>1</v>
      </c>
      <c r="N1763">
        <v>15</v>
      </c>
      <c r="Q1763">
        <v>0.53300000000000003</v>
      </c>
      <c r="R1763">
        <v>2.2759999999999998</v>
      </c>
      <c r="S1763">
        <f>Q1763*(N1763^R1763)</f>
        <v>253.2275275322385</v>
      </c>
      <c r="T1763">
        <f t="shared" si="116"/>
        <v>253.2275275322385</v>
      </c>
    </row>
    <row r="1764" spans="1:20" x14ac:dyDescent="0.2">
      <c r="A1764">
        <v>2009</v>
      </c>
      <c r="B1764">
        <v>93</v>
      </c>
      <c r="C1764">
        <v>1</v>
      </c>
      <c r="D1764" t="s">
        <v>162</v>
      </c>
      <c r="E1764" s="1">
        <v>0.375</v>
      </c>
      <c r="F1764">
        <v>31</v>
      </c>
      <c r="G1764" t="s">
        <v>124</v>
      </c>
      <c r="H1764" t="s">
        <v>12</v>
      </c>
      <c r="I1764" t="s">
        <v>177</v>
      </c>
      <c r="J1764" t="s">
        <v>23</v>
      </c>
      <c r="K1764" t="s">
        <v>62</v>
      </c>
      <c r="L1764" t="s">
        <v>63</v>
      </c>
      <c r="M1764">
        <v>4</v>
      </c>
      <c r="N1764">
        <v>25</v>
      </c>
      <c r="P1764">
        <f>N1764/1.08</f>
        <v>23.148148148148145</v>
      </c>
      <c r="Q1764">
        <v>2.29E-2</v>
      </c>
      <c r="R1764">
        <v>2.9580000000000002</v>
      </c>
      <c r="S1764">
        <f>Q1764*(P1764^R1764)</f>
        <v>248.92846396069424</v>
      </c>
      <c r="T1764">
        <f t="shared" si="116"/>
        <v>995.71385584277698</v>
      </c>
    </row>
    <row r="1765" spans="1:20" x14ac:dyDescent="0.2">
      <c r="A1765">
        <v>2009</v>
      </c>
      <c r="B1765">
        <v>93</v>
      </c>
      <c r="C1765">
        <v>1</v>
      </c>
      <c r="D1765" t="s">
        <v>162</v>
      </c>
      <c r="E1765" s="1">
        <v>0.375</v>
      </c>
      <c r="F1765">
        <v>31</v>
      </c>
      <c r="G1765" t="s">
        <v>124</v>
      </c>
      <c r="H1765" t="s">
        <v>12</v>
      </c>
      <c r="I1765" t="s">
        <v>177</v>
      </c>
      <c r="J1765" t="s">
        <v>44</v>
      </c>
      <c r="K1765" t="s">
        <v>104</v>
      </c>
      <c r="L1765" t="s">
        <v>105</v>
      </c>
      <c r="M1765">
        <v>1</v>
      </c>
      <c r="N1765">
        <v>35</v>
      </c>
      <c r="P1765">
        <f>N1765*0.902479</f>
        <v>31.586765</v>
      </c>
      <c r="Q1765">
        <v>2.7E-2</v>
      </c>
      <c r="R1765">
        <v>2.629</v>
      </c>
      <c r="S1765">
        <f>Q1765*(P1765^R1765)</f>
        <v>236.3539157445052</v>
      </c>
      <c r="T1765">
        <f t="shared" si="116"/>
        <v>236.3539157445052</v>
      </c>
    </row>
    <row r="1766" spans="1:20" x14ac:dyDescent="0.2">
      <c r="A1766">
        <v>2009</v>
      </c>
      <c r="B1766">
        <v>93</v>
      </c>
      <c r="C1766">
        <v>1</v>
      </c>
      <c r="D1766" t="s">
        <v>162</v>
      </c>
      <c r="E1766" s="1">
        <v>0.375</v>
      </c>
      <c r="F1766">
        <v>31</v>
      </c>
      <c r="G1766" t="s">
        <v>124</v>
      </c>
      <c r="H1766" t="s">
        <v>12</v>
      </c>
      <c r="I1766" t="s">
        <v>177</v>
      </c>
      <c r="J1766" t="s">
        <v>16</v>
      </c>
      <c r="K1766" t="s">
        <v>17</v>
      </c>
      <c r="L1766" t="s">
        <v>18</v>
      </c>
      <c r="M1766">
        <v>3</v>
      </c>
      <c r="N1766">
        <v>15</v>
      </c>
      <c r="Q1766">
        <v>2.2700000000000001E-2</v>
      </c>
      <c r="R1766">
        <v>3.12</v>
      </c>
      <c r="S1766">
        <f>Q1766*(N1766^R1766)</f>
        <v>106.03044532761471</v>
      </c>
      <c r="T1766">
        <f t="shared" si="116"/>
        <v>318.09133598284416</v>
      </c>
    </row>
    <row r="1767" spans="1:20" x14ac:dyDescent="0.2">
      <c r="A1767">
        <v>2009</v>
      </c>
      <c r="B1767">
        <v>93</v>
      </c>
      <c r="C1767">
        <v>1</v>
      </c>
      <c r="D1767" t="s">
        <v>162</v>
      </c>
      <c r="E1767" s="1">
        <v>0.375</v>
      </c>
      <c r="F1767">
        <v>31</v>
      </c>
      <c r="G1767" t="s">
        <v>124</v>
      </c>
      <c r="H1767" t="s">
        <v>12</v>
      </c>
      <c r="I1767" t="s">
        <v>177</v>
      </c>
      <c r="J1767" t="s">
        <v>26</v>
      </c>
      <c r="K1767" t="s">
        <v>17</v>
      </c>
      <c r="L1767" t="s">
        <v>121</v>
      </c>
      <c r="M1767">
        <v>8</v>
      </c>
      <c r="N1767">
        <v>15</v>
      </c>
      <c r="Q1767">
        <v>2.0199999999999999E-2</v>
      </c>
      <c r="R1767">
        <v>2.9594999999999998</v>
      </c>
      <c r="S1767">
        <f>Q1767*(N1767^R1767)</f>
        <v>61.093281166361997</v>
      </c>
      <c r="T1767">
        <f t="shared" si="116"/>
        <v>488.74624933089598</v>
      </c>
    </row>
    <row r="1768" spans="1:20" x14ac:dyDescent="0.2">
      <c r="A1768">
        <v>2009</v>
      </c>
      <c r="B1768">
        <v>93</v>
      </c>
      <c r="C1768">
        <v>1</v>
      </c>
      <c r="D1768" t="s">
        <v>162</v>
      </c>
      <c r="E1768" s="1">
        <v>0.375</v>
      </c>
      <c r="F1768">
        <v>31</v>
      </c>
      <c r="G1768" t="s">
        <v>124</v>
      </c>
      <c r="H1768" t="s">
        <v>12</v>
      </c>
      <c r="I1768" t="s">
        <v>177</v>
      </c>
      <c r="J1768" t="s">
        <v>26</v>
      </c>
      <c r="K1768" t="s">
        <v>21</v>
      </c>
      <c r="L1768" t="s">
        <v>100</v>
      </c>
      <c r="M1768">
        <v>12</v>
      </c>
      <c r="N1768">
        <v>15</v>
      </c>
      <c r="P1768">
        <f>N1768/1.13645</f>
        <v>13.198996876237407</v>
      </c>
      <c r="Q1768">
        <v>1.35E-2</v>
      </c>
      <c r="R1768">
        <v>3.0430000000000001</v>
      </c>
      <c r="S1768">
        <f>Q1768*(P1768^R1768)</f>
        <v>34.684848873003531</v>
      </c>
      <c r="T1768">
        <f t="shared" si="116"/>
        <v>416.21818647604238</v>
      </c>
    </row>
    <row r="1769" spans="1:20" x14ac:dyDescent="0.2">
      <c r="A1769">
        <v>2009</v>
      </c>
      <c r="B1769">
        <v>93</v>
      </c>
      <c r="C1769">
        <v>1</v>
      </c>
      <c r="D1769" t="s">
        <v>162</v>
      </c>
      <c r="E1769" s="1">
        <v>0.375</v>
      </c>
      <c r="F1769">
        <v>31</v>
      </c>
      <c r="G1769" t="s">
        <v>124</v>
      </c>
      <c r="H1769" t="s">
        <v>12</v>
      </c>
      <c r="I1769" t="s">
        <v>177</v>
      </c>
      <c r="J1769" t="s">
        <v>26</v>
      </c>
      <c r="K1769" t="s">
        <v>118</v>
      </c>
      <c r="L1769" t="s">
        <v>27</v>
      </c>
      <c r="M1769">
        <v>7</v>
      </c>
      <c r="N1769">
        <v>7.5</v>
      </c>
      <c r="Q1769">
        <v>1.5900000000000001E-2</v>
      </c>
      <c r="R1769">
        <v>2.9718</v>
      </c>
      <c r="S1769">
        <f>Q1769*(N1769^R1769)</f>
        <v>6.3372988368370082</v>
      </c>
      <c r="T1769">
        <f t="shared" si="116"/>
        <v>44.361091857859059</v>
      </c>
    </row>
    <row r="1770" spans="1:20" x14ac:dyDescent="0.2">
      <c r="A1770">
        <v>2009</v>
      </c>
      <c r="B1770">
        <v>93</v>
      </c>
      <c r="C1770">
        <v>1</v>
      </c>
      <c r="D1770" t="s">
        <v>162</v>
      </c>
      <c r="E1770" s="1">
        <v>0.375</v>
      </c>
      <c r="F1770">
        <v>31</v>
      </c>
      <c r="G1770" t="s">
        <v>124</v>
      </c>
      <c r="H1770" t="s">
        <v>12</v>
      </c>
      <c r="I1770" t="s">
        <v>177</v>
      </c>
      <c r="J1770" t="s">
        <v>26</v>
      </c>
      <c r="K1770" t="s">
        <v>118</v>
      </c>
      <c r="L1770" t="s">
        <v>27</v>
      </c>
      <c r="M1770">
        <v>7</v>
      </c>
      <c r="N1770">
        <v>2.5</v>
      </c>
      <c r="Q1770">
        <v>1.5900000000000001E-2</v>
      </c>
      <c r="R1770">
        <v>2.9718</v>
      </c>
      <c r="S1770">
        <f>Q1770*(N1770^R1770)</f>
        <v>0.24210025233267859</v>
      </c>
      <c r="T1770">
        <f t="shared" si="116"/>
        <v>1.6947017663287502</v>
      </c>
    </row>
    <row r="1771" spans="1:20" x14ac:dyDescent="0.2">
      <c r="A1771">
        <v>2009</v>
      </c>
      <c r="B1771">
        <v>94</v>
      </c>
      <c r="C1771">
        <v>2</v>
      </c>
      <c r="D1771" t="s">
        <v>162</v>
      </c>
      <c r="E1771" s="1">
        <v>0.375</v>
      </c>
      <c r="F1771">
        <v>28</v>
      </c>
      <c r="G1771" t="s">
        <v>125</v>
      </c>
      <c r="H1771" t="s">
        <v>61</v>
      </c>
      <c r="I1771" t="s">
        <v>177</v>
      </c>
      <c r="J1771" t="s">
        <v>23</v>
      </c>
      <c r="K1771" t="s">
        <v>88</v>
      </c>
      <c r="L1771" t="s">
        <v>89</v>
      </c>
      <c r="M1771">
        <v>1</v>
      </c>
      <c r="N1771">
        <v>60</v>
      </c>
      <c r="Q1771">
        <v>5.8999999999999999E-3</v>
      </c>
      <c r="R1771">
        <v>3.3919999999999999</v>
      </c>
      <c r="S1771">
        <f>Q1771*(N1771^R1771)</f>
        <v>6343.6768681661915</v>
      </c>
      <c r="T1771">
        <f t="shared" si="116"/>
        <v>6343.6768681661915</v>
      </c>
    </row>
    <row r="1772" spans="1:20" x14ac:dyDescent="0.2">
      <c r="A1772">
        <v>2009</v>
      </c>
      <c r="B1772">
        <v>94</v>
      </c>
      <c r="C1772">
        <v>2</v>
      </c>
      <c r="D1772" t="s">
        <v>162</v>
      </c>
      <c r="E1772" s="1">
        <v>0.375</v>
      </c>
      <c r="F1772">
        <v>28</v>
      </c>
      <c r="G1772" t="s">
        <v>125</v>
      </c>
      <c r="H1772" t="s">
        <v>61</v>
      </c>
      <c r="I1772" t="s">
        <v>177</v>
      </c>
      <c r="J1772" t="s">
        <v>20</v>
      </c>
      <c r="K1772" t="s">
        <v>21</v>
      </c>
      <c r="L1772" t="s">
        <v>126</v>
      </c>
      <c r="M1772">
        <v>2</v>
      </c>
      <c r="N1772">
        <v>80</v>
      </c>
      <c r="P1772">
        <f>N1772/1.01275</f>
        <v>78.992841273759566</v>
      </c>
      <c r="Q1772">
        <v>8.9999999999999998E-4</v>
      </c>
      <c r="R1772">
        <v>3.5819999999999999</v>
      </c>
      <c r="S1772">
        <f>Q1772*(P1772^R1772)</f>
        <v>5641.5933240264758</v>
      </c>
      <c r="T1772">
        <f t="shared" si="116"/>
        <v>11283.186648052952</v>
      </c>
    </row>
    <row r="1773" spans="1:20" x14ac:dyDescent="0.2">
      <c r="A1773">
        <v>2009</v>
      </c>
      <c r="B1773">
        <v>94</v>
      </c>
      <c r="C1773">
        <v>2</v>
      </c>
      <c r="D1773" t="s">
        <v>162</v>
      </c>
      <c r="E1773" s="1">
        <v>0.375</v>
      </c>
      <c r="F1773">
        <v>28</v>
      </c>
      <c r="G1773" t="s">
        <v>125</v>
      </c>
      <c r="H1773" t="s">
        <v>61</v>
      </c>
      <c r="I1773" t="s">
        <v>177</v>
      </c>
      <c r="J1773" t="s">
        <v>13</v>
      </c>
      <c r="K1773" t="s">
        <v>51</v>
      </c>
      <c r="L1773" t="s">
        <v>57</v>
      </c>
      <c r="M1773">
        <v>4</v>
      </c>
      <c r="N1773">
        <v>50</v>
      </c>
      <c r="O1773" t="s">
        <v>46</v>
      </c>
      <c r="Q1773">
        <v>1.6199999999999999E-2</v>
      </c>
      <c r="R1773">
        <v>3.0251999999999999</v>
      </c>
      <c r="S1773">
        <f>Q1773*(N1773^R1773)</f>
        <v>2234.8021044952443</v>
      </c>
      <c r="T1773">
        <f t="shared" si="116"/>
        <v>8939.2084179809772</v>
      </c>
    </row>
    <row r="1774" spans="1:20" x14ac:dyDescent="0.2">
      <c r="A1774">
        <v>2009</v>
      </c>
      <c r="B1774">
        <v>94</v>
      </c>
      <c r="C1774">
        <v>2</v>
      </c>
      <c r="D1774" t="s">
        <v>162</v>
      </c>
      <c r="E1774" s="1">
        <v>0.375</v>
      </c>
      <c r="F1774">
        <v>28</v>
      </c>
      <c r="G1774" t="s">
        <v>125</v>
      </c>
      <c r="H1774" t="s">
        <v>61</v>
      </c>
      <c r="I1774" t="s">
        <v>177</v>
      </c>
      <c r="J1774" t="s">
        <v>23</v>
      </c>
      <c r="K1774" t="s">
        <v>118</v>
      </c>
      <c r="L1774" t="s">
        <v>37</v>
      </c>
      <c r="M1774">
        <v>1</v>
      </c>
      <c r="N1774">
        <v>50</v>
      </c>
      <c r="Q1774">
        <v>1.26E-2</v>
      </c>
      <c r="R1774">
        <v>3.0672999999999999</v>
      </c>
      <c r="S1774">
        <f>Q1774*(N1774^R1774)</f>
        <v>2049.3740817288258</v>
      </c>
      <c r="T1774">
        <f t="shared" si="116"/>
        <v>2049.3740817288258</v>
      </c>
    </row>
    <row r="1775" spans="1:20" x14ac:dyDescent="0.2">
      <c r="A1775">
        <v>2009</v>
      </c>
      <c r="B1775">
        <v>94</v>
      </c>
      <c r="C1775">
        <v>2</v>
      </c>
      <c r="D1775" t="s">
        <v>162</v>
      </c>
      <c r="E1775" s="1">
        <v>0.375</v>
      </c>
      <c r="F1775">
        <v>28</v>
      </c>
      <c r="G1775" t="s">
        <v>125</v>
      </c>
      <c r="H1775" t="s">
        <v>61</v>
      </c>
      <c r="I1775" t="s">
        <v>177</v>
      </c>
      <c r="J1775" t="s">
        <v>13</v>
      </c>
      <c r="K1775" t="s">
        <v>14</v>
      </c>
      <c r="L1775" t="s">
        <v>15</v>
      </c>
      <c r="M1775">
        <v>4</v>
      </c>
      <c r="N1775">
        <v>25</v>
      </c>
      <c r="Q1775">
        <v>2.3599999999999999E-2</v>
      </c>
      <c r="R1775">
        <v>2.9750000000000001</v>
      </c>
      <c r="S1775">
        <f>Q1775*(N1775^R1775)</f>
        <v>340.23855775527943</v>
      </c>
      <c r="T1775">
        <f t="shared" si="116"/>
        <v>1360.9542310211177</v>
      </c>
    </row>
    <row r="1776" spans="1:20" x14ac:dyDescent="0.2">
      <c r="A1776">
        <v>2009</v>
      </c>
      <c r="B1776">
        <v>94</v>
      </c>
      <c r="C1776">
        <v>2</v>
      </c>
      <c r="D1776" t="s">
        <v>162</v>
      </c>
      <c r="E1776" s="1">
        <v>0.375</v>
      </c>
      <c r="F1776">
        <v>28</v>
      </c>
      <c r="G1776" t="s">
        <v>125</v>
      </c>
      <c r="H1776" t="s">
        <v>61</v>
      </c>
      <c r="I1776" t="s">
        <v>177</v>
      </c>
      <c r="J1776" t="s">
        <v>16</v>
      </c>
      <c r="K1776" t="s">
        <v>28</v>
      </c>
      <c r="L1776" t="s">
        <v>29</v>
      </c>
      <c r="M1776">
        <v>65</v>
      </c>
      <c r="N1776">
        <v>25</v>
      </c>
      <c r="P1776">
        <f>N1776/1.14172</f>
        <v>21.89678730336685</v>
      </c>
      <c r="Q1776">
        <v>5.7999999999999996E-3</v>
      </c>
      <c r="R1776">
        <v>3.5539999999999998</v>
      </c>
      <c r="S1776">
        <f>Q1776*(P1776^R1776)</f>
        <v>336.62001464584171</v>
      </c>
      <c r="T1776">
        <f t="shared" si="116"/>
        <v>21880.300951979712</v>
      </c>
    </row>
    <row r="1777" spans="1:20" x14ac:dyDescent="0.2">
      <c r="A1777">
        <v>2009</v>
      </c>
      <c r="B1777">
        <v>94</v>
      </c>
      <c r="C1777">
        <v>2</v>
      </c>
      <c r="D1777" t="s">
        <v>162</v>
      </c>
      <c r="E1777" s="1">
        <v>0.375</v>
      </c>
      <c r="F1777">
        <v>28</v>
      </c>
      <c r="G1777" t="s">
        <v>125</v>
      </c>
      <c r="H1777" t="s">
        <v>61</v>
      </c>
      <c r="I1777" t="s">
        <v>177</v>
      </c>
      <c r="J1777" t="s">
        <v>44</v>
      </c>
      <c r="K1777" t="s">
        <v>21</v>
      </c>
      <c r="L1777" t="s">
        <v>22</v>
      </c>
      <c r="M1777">
        <v>7</v>
      </c>
      <c r="N1777">
        <v>25</v>
      </c>
      <c r="Q1777">
        <v>1.14E-2</v>
      </c>
      <c r="R1777">
        <v>3.1280000000000001</v>
      </c>
      <c r="S1777">
        <f>Q1777*(N1777^R1777)</f>
        <v>268.94359042953022</v>
      </c>
      <c r="T1777">
        <f t="shared" si="116"/>
        <v>1882.6051330067116</v>
      </c>
    </row>
    <row r="1778" spans="1:20" x14ac:dyDescent="0.2">
      <c r="A1778">
        <v>2009</v>
      </c>
      <c r="B1778">
        <v>94</v>
      </c>
      <c r="C1778">
        <v>2</v>
      </c>
      <c r="D1778" t="s">
        <v>162</v>
      </c>
      <c r="E1778" s="1">
        <v>0.375</v>
      </c>
      <c r="F1778">
        <v>28</v>
      </c>
      <c r="G1778" t="s">
        <v>125</v>
      </c>
      <c r="H1778" t="s">
        <v>61</v>
      </c>
      <c r="I1778" t="s">
        <v>177</v>
      </c>
      <c r="J1778" t="s">
        <v>23</v>
      </c>
      <c r="K1778" t="s">
        <v>62</v>
      </c>
      <c r="L1778" t="s">
        <v>63</v>
      </c>
      <c r="M1778">
        <v>3</v>
      </c>
      <c r="N1778">
        <v>25</v>
      </c>
      <c r="P1778">
        <f>N1778/1.08</f>
        <v>23.148148148148145</v>
      </c>
      <c r="Q1778">
        <v>2.29E-2</v>
      </c>
      <c r="R1778">
        <v>2.9580000000000002</v>
      </c>
      <c r="S1778">
        <f>Q1778*(P1778^R1778)</f>
        <v>248.92846396069424</v>
      </c>
      <c r="T1778">
        <f t="shared" si="116"/>
        <v>746.78539188208276</v>
      </c>
    </row>
    <row r="1779" spans="1:20" x14ac:dyDescent="0.2">
      <c r="A1779">
        <v>2009</v>
      </c>
      <c r="B1779">
        <v>94</v>
      </c>
      <c r="C1779">
        <v>2</v>
      </c>
      <c r="D1779" t="s">
        <v>162</v>
      </c>
      <c r="E1779" s="1">
        <v>0.375</v>
      </c>
      <c r="F1779">
        <v>28</v>
      </c>
      <c r="G1779" t="s">
        <v>125</v>
      </c>
      <c r="H1779" t="s">
        <v>61</v>
      </c>
      <c r="I1779" t="s">
        <v>177</v>
      </c>
      <c r="J1779" t="s">
        <v>23</v>
      </c>
      <c r="K1779" t="s">
        <v>31</v>
      </c>
      <c r="L1779" t="s">
        <v>32</v>
      </c>
      <c r="M1779">
        <v>2</v>
      </c>
      <c r="N1779">
        <v>25</v>
      </c>
      <c r="Q1779">
        <v>7.9000000000000008E-3</v>
      </c>
      <c r="R1779">
        <v>3.0760000000000001</v>
      </c>
      <c r="S1779">
        <f t="shared" ref="S1779:S1787" si="118">Q1779*(N1779^R1779)</f>
        <v>157.64875958225977</v>
      </c>
      <c r="T1779">
        <f t="shared" si="116"/>
        <v>315.29751916451954</v>
      </c>
    </row>
    <row r="1780" spans="1:20" x14ac:dyDescent="0.2">
      <c r="A1780">
        <v>2009</v>
      </c>
      <c r="B1780">
        <v>94</v>
      </c>
      <c r="C1780">
        <v>2</v>
      </c>
      <c r="D1780" t="s">
        <v>162</v>
      </c>
      <c r="E1780" s="1">
        <v>0.375</v>
      </c>
      <c r="F1780">
        <v>28</v>
      </c>
      <c r="G1780" t="s">
        <v>125</v>
      </c>
      <c r="H1780" t="s">
        <v>61</v>
      </c>
      <c r="I1780" t="s">
        <v>177</v>
      </c>
      <c r="J1780" t="s">
        <v>26</v>
      </c>
      <c r="K1780" t="s">
        <v>17</v>
      </c>
      <c r="L1780" t="s">
        <v>121</v>
      </c>
      <c r="M1780">
        <v>9</v>
      </c>
      <c r="N1780">
        <v>2.5</v>
      </c>
      <c r="Q1780">
        <v>2.0199999999999999E-2</v>
      </c>
      <c r="R1780">
        <v>2.9594999999999998</v>
      </c>
      <c r="S1780">
        <f t="shared" si="118"/>
        <v>0.30412689296657719</v>
      </c>
      <c r="T1780">
        <f t="shared" si="116"/>
        <v>2.7371420366991948</v>
      </c>
    </row>
    <row r="1781" spans="1:20" x14ac:dyDescent="0.2">
      <c r="A1781">
        <v>2009</v>
      </c>
      <c r="B1781">
        <v>94</v>
      </c>
      <c r="C1781">
        <v>3</v>
      </c>
      <c r="D1781" t="s">
        <v>162</v>
      </c>
      <c r="E1781" s="1">
        <v>0.375</v>
      </c>
      <c r="F1781">
        <v>28</v>
      </c>
      <c r="G1781" t="s">
        <v>125</v>
      </c>
      <c r="H1781" t="s">
        <v>61</v>
      </c>
      <c r="I1781" t="s">
        <v>177</v>
      </c>
      <c r="J1781" t="s">
        <v>23</v>
      </c>
      <c r="K1781" t="s">
        <v>72</v>
      </c>
      <c r="L1781" t="s">
        <v>73</v>
      </c>
      <c r="M1781">
        <v>3</v>
      </c>
      <c r="N1781">
        <v>2.5</v>
      </c>
      <c r="Q1781">
        <v>8.0000000000000002E-3</v>
      </c>
      <c r="R1781">
        <v>3.137</v>
      </c>
      <c r="S1781">
        <f t="shared" si="118"/>
        <v>0.14171890699888887</v>
      </c>
      <c r="T1781">
        <f t="shared" si="116"/>
        <v>0.42515672099666657</v>
      </c>
    </row>
    <row r="1782" spans="1:20" x14ac:dyDescent="0.2">
      <c r="A1782">
        <v>2009</v>
      </c>
      <c r="B1782">
        <v>95</v>
      </c>
      <c r="C1782">
        <v>3</v>
      </c>
      <c r="D1782" t="s">
        <v>162</v>
      </c>
      <c r="E1782" s="1">
        <v>0.375</v>
      </c>
      <c r="F1782">
        <v>20</v>
      </c>
      <c r="G1782" t="s">
        <v>125</v>
      </c>
      <c r="H1782" t="s">
        <v>36</v>
      </c>
      <c r="I1782" t="s">
        <v>177</v>
      </c>
      <c r="J1782" t="s">
        <v>13</v>
      </c>
      <c r="K1782" t="s">
        <v>51</v>
      </c>
      <c r="L1782" t="s">
        <v>57</v>
      </c>
      <c r="M1782">
        <v>4</v>
      </c>
      <c r="N1782">
        <v>50</v>
      </c>
      <c r="O1782" t="s">
        <v>46</v>
      </c>
      <c r="Q1782">
        <v>1.6199999999999999E-2</v>
      </c>
      <c r="R1782">
        <v>3.0251999999999999</v>
      </c>
      <c r="S1782">
        <f t="shared" si="118"/>
        <v>2234.8021044952443</v>
      </c>
      <c r="T1782">
        <f t="shared" si="116"/>
        <v>8939.2084179809772</v>
      </c>
    </row>
    <row r="1783" spans="1:20" x14ac:dyDescent="0.2">
      <c r="A1783">
        <v>2009</v>
      </c>
      <c r="B1783">
        <v>95</v>
      </c>
      <c r="C1783">
        <v>3</v>
      </c>
      <c r="D1783" t="s">
        <v>162</v>
      </c>
      <c r="E1783" s="1">
        <v>0.375</v>
      </c>
      <c r="F1783">
        <v>20</v>
      </c>
      <c r="G1783" t="s">
        <v>125</v>
      </c>
      <c r="H1783" t="s">
        <v>36</v>
      </c>
      <c r="I1783" t="s">
        <v>177</v>
      </c>
      <c r="J1783" t="s">
        <v>13</v>
      </c>
      <c r="K1783" t="s">
        <v>51</v>
      </c>
      <c r="L1783" t="s">
        <v>57</v>
      </c>
      <c r="M1783">
        <v>3</v>
      </c>
      <c r="N1783">
        <v>50</v>
      </c>
      <c r="O1783" t="s">
        <v>53</v>
      </c>
      <c r="Q1783">
        <v>1.6199999999999999E-2</v>
      </c>
      <c r="R1783">
        <v>3.0251999999999999</v>
      </c>
      <c r="S1783">
        <f t="shared" si="118"/>
        <v>2234.8021044952443</v>
      </c>
      <c r="T1783">
        <f t="shared" si="116"/>
        <v>6704.4063134857333</v>
      </c>
    </row>
    <row r="1784" spans="1:20" x14ac:dyDescent="0.2">
      <c r="A1784">
        <v>2009</v>
      </c>
      <c r="B1784">
        <v>95</v>
      </c>
      <c r="C1784">
        <v>3</v>
      </c>
      <c r="D1784" t="s">
        <v>162</v>
      </c>
      <c r="E1784" s="1">
        <v>0.375</v>
      </c>
      <c r="F1784">
        <v>20</v>
      </c>
      <c r="G1784" t="s">
        <v>125</v>
      </c>
      <c r="H1784" t="s">
        <v>36</v>
      </c>
      <c r="I1784" t="s">
        <v>177</v>
      </c>
      <c r="J1784" t="s">
        <v>13</v>
      </c>
      <c r="K1784" t="s">
        <v>51</v>
      </c>
      <c r="L1784" t="s">
        <v>52</v>
      </c>
      <c r="M1784">
        <v>1</v>
      </c>
      <c r="N1784">
        <v>40</v>
      </c>
      <c r="O1784" t="s">
        <v>46</v>
      </c>
      <c r="Q1784">
        <v>1.6199999999999999E-2</v>
      </c>
      <c r="R1784">
        <v>3.0251999999999999</v>
      </c>
      <c r="S1784">
        <f t="shared" si="118"/>
        <v>1137.8025435833395</v>
      </c>
      <c r="T1784">
        <f t="shared" si="116"/>
        <v>1137.8025435833395</v>
      </c>
    </row>
    <row r="1785" spans="1:20" x14ac:dyDescent="0.2">
      <c r="A1785">
        <v>2009</v>
      </c>
      <c r="B1785">
        <v>95</v>
      </c>
      <c r="C1785">
        <v>3</v>
      </c>
      <c r="D1785" t="s">
        <v>162</v>
      </c>
      <c r="E1785" s="1">
        <v>0.375</v>
      </c>
      <c r="F1785">
        <v>20</v>
      </c>
      <c r="G1785" t="s">
        <v>125</v>
      </c>
      <c r="H1785" t="s">
        <v>36</v>
      </c>
      <c r="I1785" t="s">
        <v>177</v>
      </c>
      <c r="J1785" t="s">
        <v>23</v>
      </c>
      <c r="K1785" t="s">
        <v>49</v>
      </c>
      <c r="L1785" t="s">
        <v>50</v>
      </c>
      <c r="M1785">
        <v>1</v>
      </c>
      <c r="N1785">
        <v>40</v>
      </c>
      <c r="Q1785">
        <v>5.6099999999999997E-2</v>
      </c>
      <c r="R1785">
        <v>2.653</v>
      </c>
      <c r="S1785">
        <f t="shared" si="118"/>
        <v>998.22402524150357</v>
      </c>
      <c r="T1785">
        <f t="shared" si="116"/>
        <v>998.22402524150357</v>
      </c>
    </row>
    <row r="1786" spans="1:20" x14ac:dyDescent="0.2">
      <c r="A1786">
        <v>2009</v>
      </c>
      <c r="B1786">
        <v>95</v>
      </c>
      <c r="C1786">
        <v>3</v>
      </c>
      <c r="D1786" t="s">
        <v>162</v>
      </c>
      <c r="E1786" s="1">
        <v>0.375</v>
      </c>
      <c r="F1786">
        <v>20</v>
      </c>
      <c r="G1786" t="s">
        <v>125</v>
      </c>
      <c r="H1786" t="s">
        <v>36</v>
      </c>
      <c r="I1786" t="s">
        <v>177</v>
      </c>
      <c r="J1786" t="s">
        <v>44</v>
      </c>
      <c r="K1786" t="s">
        <v>21</v>
      </c>
      <c r="L1786" t="s">
        <v>22</v>
      </c>
      <c r="M1786">
        <v>9</v>
      </c>
      <c r="N1786">
        <v>35</v>
      </c>
      <c r="Q1786">
        <v>1.14E-2</v>
      </c>
      <c r="R1786">
        <v>3.1280000000000001</v>
      </c>
      <c r="S1786">
        <f t="shared" si="118"/>
        <v>770.45928631241588</v>
      </c>
      <c r="T1786">
        <f t="shared" si="116"/>
        <v>6934.1335768117433</v>
      </c>
    </row>
    <row r="1787" spans="1:20" x14ac:dyDescent="0.2">
      <c r="A1787">
        <v>2009</v>
      </c>
      <c r="B1787">
        <v>95</v>
      </c>
      <c r="C1787">
        <v>3</v>
      </c>
      <c r="D1787" t="s">
        <v>162</v>
      </c>
      <c r="E1787" s="1">
        <v>0.375</v>
      </c>
      <c r="F1787">
        <v>20</v>
      </c>
      <c r="G1787" t="s">
        <v>125</v>
      </c>
      <c r="H1787" t="s">
        <v>36</v>
      </c>
      <c r="I1787" t="s">
        <v>177</v>
      </c>
      <c r="J1787" t="s">
        <v>13</v>
      </c>
      <c r="K1787" t="s">
        <v>51</v>
      </c>
      <c r="L1787" t="s">
        <v>52</v>
      </c>
      <c r="M1787">
        <v>2</v>
      </c>
      <c r="N1787">
        <v>35</v>
      </c>
      <c r="O1787" t="s">
        <v>53</v>
      </c>
      <c r="Q1787">
        <v>1.6199999999999999E-2</v>
      </c>
      <c r="R1787">
        <v>3.0251999999999999</v>
      </c>
      <c r="S1787">
        <f t="shared" si="118"/>
        <v>759.67819720000477</v>
      </c>
      <c r="T1787">
        <f t="shared" si="116"/>
        <v>1519.3563944000095</v>
      </c>
    </row>
    <row r="1788" spans="1:20" x14ac:dyDescent="0.2">
      <c r="A1788">
        <v>2009</v>
      </c>
      <c r="B1788">
        <v>95</v>
      </c>
      <c r="C1788">
        <v>3</v>
      </c>
      <c r="D1788" t="s">
        <v>162</v>
      </c>
      <c r="E1788" s="1">
        <v>0.375</v>
      </c>
      <c r="F1788">
        <v>20</v>
      </c>
      <c r="G1788" t="s">
        <v>125</v>
      </c>
      <c r="H1788" t="s">
        <v>36</v>
      </c>
      <c r="I1788" t="s">
        <v>177</v>
      </c>
      <c r="J1788" t="s">
        <v>20</v>
      </c>
      <c r="K1788" t="s">
        <v>68</v>
      </c>
      <c r="L1788" t="s">
        <v>69</v>
      </c>
      <c r="M1788">
        <v>1</v>
      </c>
      <c r="N1788">
        <v>40</v>
      </c>
      <c r="P1788">
        <f>N1788*0.863</f>
        <v>34.519999999999996</v>
      </c>
      <c r="Q1788">
        <v>2.5100000000000001E-2</v>
      </c>
      <c r="R1788">
        <v>2.84</v>
      </c>
      <c r="S1788">
        <f>Q1788*(P1788^R1788)</f>
        <v>585.86122680541723</v>
      </c>
      <c r="T1788">
        <f t="shared" si="116"/>
        <v>585.86122680541723</v>
      </c>
    </row>
    <row r="1789" spans="1:20" x14ac:dyDescent="0.2">
      <c r="A1789">
        <v>2009</v>
      </c>
      <c r="B1789">
        <v>95</v>
      </c>
      <c r="C1789">
        <v>3</v>
      </c>
      <c r="D1789" t="s">
        <v>162</v>
      </c>
      <c r="E1789" s="1">
        <v>0.375</v>
      </c>
      <c r="F1789">
        <v>20</v>
      </c>
      <c r="G1789" t="s">
        <v>125</v>
      </c>
      <c r="H1789" t="s">
        <v>36</v>
      </c>
      <c r="I1789" t="s">
        <v>177</v>
      </c>
      <c r="J1789" t="s">
        <v>16</v>
      </c>
      <c r="K1789" t="s">
        <v>17</v>
      </c>
      <c r="L1789" t="s">
        <v>18</v>
      </c>
      <c r="M1789">
        <v>1</v>
      </c>
      <c r="N1789">
        <v>25</v>
      </c>
      <c r="Q1789">
        <v>2.2700000000000001E-2</v>
      </c>
      <c r="R1789">
        <v>3.12</v>
      </c>
      <c r="S1789">
        <f>Q1789*(N1789^R1789)</f>
        <v>521.91368462946423</v>
      </c>
      <c r="T1789">
        <f t="shared" si="116"/>
        <v>521.91368462946423</v>
      </c>
    </row>
    <row r="1790" spans="1:20" x14ac:dyDescent="0.2">
      <c r="A1790">
        <v>2009</v>
      </c>
      <c r="B1790">
        <v>95</v>
      </c>
      <c r="C1790">
        <v>3</v>
      </c>
      <c r="D1790" t="s">
        <v>162</v>
      </c>
      <c r="E1790" s="1">
        <v>0.375</v>
      </c>
      <c r="F1790">
        <v>20</v>
      </c>
      <c r="G1790" t="s">
        <v>125</v>
      </c>
      <c r="H1790" t="s">
        <v>36</v>
      </c>
      <c r="I1790" t="s">
        <v>177</v>
      </c>
      <c r="J1790" t="s">
        <v>26</v>
      </c>
      <c r="K1790" t="s">
        <v>21</v>
      </c>
      <c r="L1790" t="s">
        <v>100</v>
      </c>
      <c r="M1790">
        <v>1</v>
      </c>
      <c r="N1790">
        <v>35</v>
      </c>
      <c r="P1790">
        <f>N1790/1.13645</f>
        <v>30.797659377887282</v>
      </c>
      <c r="Q1790">
        <v>1.35E-2</v>
      </c>
      <c r="R1790">
        <v>3.0430000000000001</v>
      </c>
      <c r="S1790">
        <f>Q1790*(P1790^R1790)</f>
        <v>456.97576043217759</v>
      </c>
      <c r="T1790">
        <f t="shared" si="116"/>
        <v>456.97576043217759</v>
      </c>
    </row>
    <row r="1791" spans="1:20" x14ac:dyDescent="0.2">
      <c r="A1791">
        <v>2009</v>
      </c>
      <c r="B1791">
        <v>95</v>
      </c>
      <c r="C1791">
        <v>3</v>
      </c>
      <c r="D1791" t="s">
        <v>162</v>
      </c>
      <c r="E1791" s="1">
        <v>0.375</v>
      </c>
      <c r="F1791">
        <v>20</v>
      </c>
      <c r="G1791" t="s">
        <v>125</v>
      </c>
      <c r="H1791" t="s">
        <v>36</v>
      </c>
      <c r="I1791" t="s">
        <v>177</v>
      </c>
      <c r="J1791" t="s">
        <v>13</v>
      </c>
      <c r="K1791" t="s">
        <v>14</v>
      </c>
      <c r="L1791" t="s">
        <v>15</v>
      </c>
      <c r="M1791">
        <v>2</v>
      </c>
      <c r="N1791">
        <v>25</v>
      </c>
      <c r="Q1791">
        <v>2.3599999999999999E-2</v>
      </c>
      <c r="R1791">
        <v>2.9750000000000001</v>
      </c>
      <c r="S1791">
        <f>Q1791*(N1791^R1791)</f>
        <v>340.23855775527943</v>
      </c>
      <c r="T1791">
        <f t="shared" si="116"/>
        <v>680.47711551055886</v>
      </c>
    </row>
    <row r="1792" spans="1:20" x14ac:dyDescent="0.2">
      <c r="A1792">
        <v>2009</v>
      </c>
      <c r="B1792">
        <v>95</v>
      </c>
      <c r="C1792">
        <v>3</v>
      </c>
      <c r="D1792" t="s">
        <v>162</v>
      </c>
      <c r="E1792" s="1">
        <v>0.375</v>
      </c>
      <c r="F1792">
        <v>20</v>
      </c>
      <c r="G1792" t="s">
        <v>125</v>
      </c>
      <c r="H1792" t="s">
        <v>36</v>
      </c>
      <c r="I1792" t="s">
        <v>177</v>
      </c>
      <c r="J1792" t="s">
        <v>16</v>
      </c>
      <c r="K1792" t="s">
        <v>28</v>
      </c>
      <c r="L1792" t="s">
        <v>29</v>
      </c>
      <c r="M1792">
        <v>12</v>
      </c>
      <c r="N1792">
        <v>25</v>
      </c>
      <c r="P1792">
        <f>N1792/1.14172</f>
        <v>21.89678730336685</v>
      </c>
      <c r="Q1792">
        <v>5.7999999999999996E-3</v>
      </c>
      <c r="R1792">
        <v>3.5539999999999998</v>
      </c>
      <c r="S1792">
        <f>Q1792*(P1792^R1792)</f>
        <v>336.62001464584171</v>
      </c>
      <c r="T1792">
        <f t="shared" si="116"/>
        <v>4039.4401757501005</v>
      </c>
    </row>
    <row r="1793" spans="1:20" x14ac:dyDescent="0.2">
      <c r="A1793">
        <v>2009</v>
      </c>
      <c r="B1793">
        <v>95</v>
      </c>
      <c r="C1793">
        <v>3</v>
      </c>
      <c r="D1793" t="s">
        <v>162</v>
      </c>
      <c r="E1793" s="1">
        <v>0.375</v>
      </c>
      <c r="F1793">
        <v>20</v>
      </c>
      <c r="G1793" t="s">
        <v>125</v>
      </c>
      <c r="H1793" t="s">
        <v>36</v>
      </c>
      <c r="I1793" t="s">
        <v>177</v>
      </c>
      <c r="J1793" t="s">
        <v>26</v>
      </c>
      <c r="K1793" t="s">
        <v>21</v>
      </c>
      <c r="L1793" t="s">
        <v>100</v>
      </c>
      <c r="M1793">
        <v>1</v>
      </c>
      <c r="N1793">
        <v>25</v>
      </c>
      <c r="P1793">
        <f>N1793/1.13645</f>
        <v>21.998328127062344</v>
      </c>
      <c r="Q1793">
        <v>1.35E-2</v>
      </c>
      <c r="R1793">
        <v>3.0430000000000001</v>
      </c>
      <c r="S1793">
        <f>Q1793*(P1793^R1793)</f>
        <v>164.14420378063221</v>
      </c>
      <c r="T1793">
        <f t="shared" si="116"/>
        <v>164.14420378063221</v>
      </c>
    </row>
    <row r="1794" spans="1:20" x14ac:dyDescent="0.2">
      <c r="A1794">
        <v>2009</v>
      </c>
      <c r="B1794">
        <v>95</v>
      </c>
      <c r="C1794">
        <v>3</v>
      </c>
      <c r="D1794" t="s">
        <v>162</v>
      </c>
      <c r="E1794" s="1">
        <v>0.375</v>
      </c>
      <c r="F1794">
        <v>20</v>
      </c>
      <c r="G1794" t="s">
        <v>125</v>
      </c>
      <c r="H1794" t="s">
        <v>36</v>
      </c>
      <c r="I1794" t="s">
        <v>177</v>
      </c>
      <c r="J1794" t="s">
        <v>23</v>
      </c>
      <c r="K1794" t="s">
        <v>31</v>
      </c>
      <c r="L1794" t="s">
        <v>32</v>
      </c>
      <c r="M1794">
        <v>5</v>
      </c>
      <c r="N1794">
        <v>25</v>
      </c>
      <c r="Q1794">
        <v>7.9000000000000008E-3</v>
      </c>
      <c r="R1794">
        <v>3.0760000000000001</v>
      </c>
      <c r="S1794">
        <f t="shared" ref="S1794:S1800" si="119">Q1794*(N1794^R1794)</f>
        <v>157.64875958225977</v>
      </c>
      <c r="T1794">
        <f t="shared" ref="T1794:T1857" si="120">M1794*S1794</f>
        <v>788.24379791129888</v>
      </c>
    </row>
    <row r="1795" spans="1:20" x14ac:dyDescent="0.2">
      <c r="A1795">
        <v>2009</v>
      </c>
      <c r="B1795">
        <v>95</v>
      </c>
      <c r="C1795">
        <v>3</v>
      </c>
      <c r="D1795" t="s">
        <v>162</v>
      </c>
      <c r="E1795" s="1">
        <v>0.375</v>
      </c>
      <c r="F1795">
        <v>20</v>
      </c>
      <c r="G1795" t="s">
        <v>125</v>
      </c>
      <c r="H1795" t="s">
        <v>36</v>
      </c>
      <c r="I1795" t="s">
        <v>177</v>
      </c>
      <c r="J1795" t="s">
        <v>509</v>
      </c>
      <c r="K1795" t="s">
        <v>17</v>
      </c>
      <c r="L1795" t="s">
        <v>127</v>
      </c>
      <c r="M1795">
        <v>2</v>
      </c>
      <c r="N1795">
        <v>15</v>
      </c>
      <c r="Q1795">
        <v>2.3900000000000001E-2</v>
      </c>
      <c r="R1795">
        <v>3.0819999999999999</v>
      </c>
      <c r="S1795">
        <f t="shared" si="119"/>
        <v>100.71894345437795</v>
      </c>
      <c r="T1795">
        <f t="shared" si="120"/>
        <v>201.4378869087559</v>
      </c>
    </row>
    <row r="1796" spans="1:20" x14ac:dyDescent="0.2">
      <c r="A1796">
        <v>2009</v>
      </c>
      <c r="B1796">
        <v>95</v>
      </c>
      <c r="C1796">
        <v>3</v>
      </c>
      <c r="D1796" t="s">
        <v>162</v>
      </c>
      <c r="E1796" s="1">
        <v>0.375</v>
      </c>
      <c r="F1796">
        <v>20</v>
      </c>
      <c r="G1796" t="s">
        <v>125</v>
      </c>
      <c r="H1796" t="s">
        <v>36</v>
      </c>
      <c r="I1796" t="s">
        <v>177</v>
      </c>
      <c r="J1796" t="s">
        <v>26</v>
      </c>
      <c r="K1796" t="s">
        <v>17</v>
      </c>
      <c r="L1796" t="s">
        <v>121</v>
      </c>
      <c r="M1796">
        <v>11</v>
      </c>
      <c r="N1796">
        <v>2.5</v>
      </c>
      <c r="Q1796">
        <v>2.0199999999999999E-2</v>
      </c>
      <c r="R1796">
        <v>2.9594999999999998</v>
      </c>
      <c r="S1796">
        <f t="shared" si="119"/>
        <v>0.30412689296657719</v>
      </c>
      <c r="T1796">
        <f t="shared" si="120"/>
        <v>3.3453958226323492</v>
      </c>
    </row>
    <row r="1797" spans="1:20" x14ac:dyDescent="0.2">
      <c r="A1797">
        <v>2009</v>
      </c>
      <c r="B1797">
        <v>95</v>
      </c>
      <c r="C1797">
        <v>3</v>
      </c>
      <c r="D1797" t="s">
        <v>162</v>
      </c>
      <c r="E1797" s="1">
        <v>0.375</v>
      </c>
      <c r="F1797">
        <v>20</v>
      </c>
      <c r="G1797" t="s">
        <v>125</v>
      </c>
      <c r="H1797" t="s">
        <v>36</v>
      </c>
      <c r="I1797" t="s">
        <v>177</v>
      </c>
      <c r="J1797" t="s">
        <v>26</v>
      </c>
      <c r="K1797" t="s">
        <v>118</v>
      </c>
      <c r="L1797" t="s">
        <v>27</v>
      </c>
      <c r="M1797">
        <v>10</v>
      </c>
      <c r="N1797">
        <v>2.5</v>
      </c>
      <c r="Q1797">
        <v>1.5900000000000001E-2</v>
      </c>
      <c r="R1797">
        <v>2.9718</v>
      </c>
      <c r="S1797">
        <f t="shared" si="119"/>
        <v>0.24210025233267859</v>
      </c>
      <c r="T1797">
        <f t="shared" si="120"/>
        <v>2.421002523326786</v>
      </c>
    </row>
    <row r="1798" spans="1:20" x14ac:dyDescent="0.2">
      <c r="A1798">
        <v>2009</v>
      </c>
      <c r="B1798">
        <v>95</v>
      </c>
      <c r="C1798">
        <v>3</v>
      </c>
      <c r="D1798" t="s">
        <v>162</v>
      </c>
      <c r="E1798" s="1">
        <v>0.375</v>
      </c>
      <c r="F1798">
        <v>20</v>
      </c>
      <c r="G1798" t="s">
        <v>125</v>
      </c>
      <c r="H1798" t="s">
        <v>36</v>
      </c>
      <c r="I1798" t="s">
        <v>177</v>
      </c>
      <c r="J1798" t="s">
        <v>23</v>
      </c>
      <c r="K1798" t="s">
        <v>72</v>
      </c>
      <c r="L1798" t="s">
        <v>73</v>
      </c>
      <c r="M1798">
        <v>4</v>
      </c>
      <c r="N1798">
        <v>2.5</v>
      </c>
      <c r="Q1798">
        <v>8.0000000000000002E-3</v>
      </c>
      <c r="R1798">
        <v>3.137</v>
      </c>
      <c r="S1798">
        <f t="shared" si="119"/>
        <v>0.14171890699888887</v>
      </c>
      <c r="T1798">
        <f t="shared" si="120"/>
        <v>0.56687562799555546</v>
      </c>
    </row>
    <row r="1799" spans="1:20" x14ac:dyDescent="0.2">
      <c r="A1799">
        <v>2009</v>
      </c>
      <c r="B1799">
        <v>95</v>
      </c>
      <c r="C1799">
        <v>3</v>
      </c>
      <c r="D1799" t="s">
        <v>162</v>
      </c>
      <c r="E1799" s="1">
        <v>0.375</v>
      </c>
      <c r="F1799">
        <v>20</v>
      </c>
      <c r="G1799" t="s">
        <v>125</v>
      </c>
      <c r="H1799" t="s">
        <v>36</v>
      </c>
      <c r="I1799" t="s">
        <v>177</v>
      </c>
      <c r="J1799" t="s">
        <v>23</v>
      </c>
      <c r="K1799" t="s">
        <v>33</v>
      </c>
      <c r="L1799" t="s">
        <v>34</v>
      </c>
      <c r="M1799">
        <v>3</v>
      </c>
      <c r="N1799">
        <v>2.5</v>
      </c>
      <c r="Q1799">
        <v>8.8999999999999999E-3</v>
      </c>
      <c r="R1799">
        <v>3</v>
      </c>
      <c r="S1799">
        <f t="shared" si="119"/>
        <v>0.13906250000000001</v>
      </c>
      <c r="T1799">
        <f t="shared" si="120"/>
        <v>0.41718750000000004</v>
      </c>
    </row>
    <row r="1800" spans="1:20" x14ac:dyDescent="0.2">
      <c r="A1800">
        <v>2009</v>
      </c>
      <c r="B1800">
        <v>96</v>
      </c>
      <c r="D1800" t="s">
        <v>128</v>
      </c>
      <c r="E1800" s="1">
        <v>0.45833333333333331</v>
      </c>
      <c r="F1800">
        <v>7</v>
      </c>
      <c r="G1800" t="s">
        <v>125</v>
      </c>
      <c r="H1800" t="s">
        <v>12</v>
      </c>
      <c r="I1800" t="s">
        <v>176</v>
      </c>
      <c r="J1800" t="s">
        <v>44</v>
      </c>
      <c r="K1800" t="s">
        <v>21</v>
      </c>
      <c r="L1800" t="s">
        <v>22</v>
      </c>
      <c r="M1800">
        <v>6</v>
      </c>
      <c r="N1800">
        <v>35</v>
      </c>
      <c r="Q1800">
        <v>1.14E-2</v>
      </c>
      <c r="R1800">
        <v>3.1280000000000001</v>
      </c>
      <c r="S1800">
        <f t="shared" si="119"/>
        <v>770.45928631241588</v>
      </c>
      <c r="T1800">
        <f t="shared" si="120"/>
        <v>4622.7557178744955</v>
      </c>
    </row>
    <row r="1801" spans="1:20" x14ac:dyDescent="0.2">
      <c r="A1801">
        <v>2009</v>
      </c>
      <c r="B1801">
        <v>96</v>
      </c>
      <c r="D1801" t="s">
        <v>128</v>
      </c>
      <c r="E1801" s="1">
        <v>0.45833333333333331</v>
      </c>
      <c r="F1801">
        <v>7</v>
      </c>
      <c r="G1801" t="s">
        <v>125</v>
      </c>
      <c r="H1801" t="s">
        <v>12</v>
      </c>
      <c r="I1801" t="s">
        <v>176</v>
      </c>
      <c r="J1801" t="s">
        <v>13</v>
      </c>
      <c r="K1801" t="s">
        <v>47</v>
      </c>
      <c r="L1801" t="s">
        <v>48</v>
      </c>
      <c r="M1801">
        <v>1</v>
      </c>
      <c r="N1801">
        <v>35</v>
      </c>
      <c r="P1801">
        <f>N1801/1.09917</f>
        <v>31.842208211650611</v>
      </c>
      <c r="Q1801">
        <v>1.7399999999999999E-2</v>
      </c>
      <c r="R1801">
        <v>3.08</v>
      </c>
      <c r="S1801">
        <f>Q1801*(P1801^R1801)</f>
        <v>740.96728909580781</v>
      </c>
      <c r="T1801">
        <f t="shared" si="120"/>
        <v>740.96728909580781</v>
      </c>
    </row>
    <row r="1802" spans="1:20" x14ac:dyDescent="0.2">
      <c r="A1802">
        <v>2009</v>
      </c>
      <c r="B1802">
        <v>96</v>
      </c>
      <c r="D1802" t="s">
        <v>128</v>
      </c>
      <c r="E1802" s="1">
        <v>0.45833333333333331</v>
      </c>
      <c r="F1802">
        <v>7</v>
      </c>
      <c r="G1802" t="s">
        <v>125</v>
      </c>
      <c r="H1802" t="s">
        <v>12</v>
      </c>
      <c r="I1802" t="s">
        <v>176</v>
      </c>
      <c r="J1802" t="s">
        <v>508</v>
      </c>
      <c r="K1802" t="s">
        <v>24</v>
      </c>
      <c r="L1802" t="s">
        <v>25</v>
      </c>
      <c r="M1802">
        <v>2</v>
      </c>
      <c r="N1802">
        <v>25</v>
      </c>
      <c r="Q1802">
        <v>4.2799999999999998E-2</v>
      </c>
      <c r="R1802">
        <v>2.8580000000000001</v>
      </c>
      <c r="S1802">
        <f>Q1802*(N1802^R1802)</f>
        <v>423.40532317837847</v>
      </c>
      <c r="T1802">
        <f t="shared" si="120"/>
        <v>846.81064635675693</v>
      </c>
    </row>
    <row r="1803" spans="1:20" x14ac:dyDescent="0.2">
      <c r="A1803">
        <v>2009</v>
      </c>
      <c r="B1803">
        <v>96</v>
      </c>
      <c r="D1803" t="s">
        <v>128</v>
      </c>
      <c r="E1803" s="1">
        <v>0.45833333333333331</v>
      </c>
      <c r="F1803">
        <v>7</v>
      </c>
      <c r="G1803" t="s">
        <v>125</v>
      </c>
      <c r="H1803" t="s">
        <v>12</v>
      </c>
      <c r="I1803" t="s">
        <v>176</v>
      </c>
      <c r="J1803" t="s">
        <v>13</v>
      </c>
      <c r="K1803" t="s">
        <v>14</v>
      </c>
      <c r="L1803" t="s">
        <v>15</v>
      </c>
      <c r="M1803">
        <v>1</v>
      </c>
      <c r="N1803">
        <v>25</v>
      </c>
      <c r="Q1803">
        <v>2.3599999999999999E-2</v>
      </c>
      <c r="R1803">
        <v>2.9750000000000001</v>
      </c>
      <c r="S1803">
        <f>Q1803*(N1803^R1803)</f>
        <v>340.23855775527943</v>
      </c>
      <c r="T1803">
        <f t="shared" si="120"/>
        <v>340.23855775527943</v>
      </c>
    </row>
    <row r="1804" spans="1:20" x14ac:dyDescent="0.2">
      <c r="A1804">
        <v>2009</v>
      </c>
      <c r="B1804">
        <v>96</v>
      </c>
      <c r="D1804" t="s">
        <v>128</v>
      </c>
      <c r="E1804" s="1">
        <v>0.45833333333333331</v>
      </c>
      <c r="F1804">
        <v>7</v>
      </c>
      <c r="G1804" t="s">
        <v>125</v>
      </c>
      <c r="H1804" t="s">
        <v>12</v>
      </c>
      <c r="I1804" t="s">
        <v>176</v>
      </c>
      <c r="J1804" t="s">
        <v>16</v>
      </c>
      <c r="K1804" t="s">
        <v>28</v>
      </c>
      <c r="L1804" t="s">
        <v>29</v>
      </c>
      <c r="M1804">
        <v>8</v>
      </c>
      <c r="N1804">
        <v>25</v>
      </c>
      <c r="P1804">
        <f>N1804/1.14172</f>
        <v>21.89678730336685</v>
      </c>
      <c r="Q1804">
        <v>5.7999999999999996E-3</v>
      </c>
      <c r="R1804">
        <v>3.5539999999999998</v>
      </c>
      <c r="S1804">
        <f>Q1804*(P1804^R1804)</f>
        <v>336.62001464584171</v>
      </c>
      <c r="T1804">
        <f t="shared" si="120"/>
        <v>2692.9601171667337</v>
      </c>
    </row>
    <row r="1805" spans="1:20" x14ac:dyDescent="0.2">
      <c r="A1805">
        <v>2009</v>
      </c>
      <c r="B1805">
        <v>96</v>
      </c>
      <c r="D1805" t="s">
        <v>128</v>
      </c>
      <c r="E1805" s="1">
        <v>0.45833333333333331</v>
      </c>
      <c r="F1805">
        <v>7</v>
      </c>
      <c r="G1805" t="s">
        <v>125</v>
      </c>
      <c r="H1805" t="s">
        <v>12</v>
      </c>
      <c r="I1805" t="s">
        <v>176</v>
      </c>
      <c r="J1805" t="s">
        <v>44</v>
      </c>
      <c r="K1805" t="s">
        <v>21</v>
      </c>
      <c r="L1805" t="s">
        <v>22</v>
      </c>
      <c r="M1805">
        <v>12</v>
      </c>
      <c r="N1805">
        <v>25</v>
      </c>
      <c r="Q1805">
        <v>1.14E-2</v>
      </c>
      <c r="R1805">
        <v>3.1280000000000001</v>
      </c>
      <c r="S1805">
        <f t="shared" ref="S1805:S1814" si="121">Q1805*(N1805^R1805)</f>
        <v>268.94359042953022</v>
      </c>
      <c r="T1805">
        <f t="shared" si="120"/>
        <v>3227.3230851543626</v>
      </c>
    </row>
    <row r="1806" spans="1:20" x14ac:dyDescent="0.2">
      <c r="A1806">
        <v>2009</v>
      </c>
      <c r="B1806">
        <v>96</v>
      </c>
      <c r="D1806" t="s">
        <v>128</v>
      </c>
      <c r="E1806" s="1">
        <v>0.45833333333333331</v>
      </c>
      <c r="F1806">
        <v>7</v>
      </c>
      <c r="G1806" t="s">
        <v>125</v>
      </c>
      <c r="H1806" t="s">
        <v>12</v>
      </c>
      <c r="I1806" t="s">
        <v>176</v>
      </c>
      <c r="J1806" t="s">
        <v>23</v>
      </c>
      <c r="K1806" t="s">
        <v>31</v>
      </c>
      <c r="L1806" t="s">
        <v>32</v>
      </c>
      <c r="M1806">
        <v>3</v>
      </c>
      <c r="N1806">
        <v>25</v>
      </c>
      <c r="Q1806">
        <v>7.9000000000000008E-3</v>
      </c>
      <c r="R1806">
        <v>3.0760000000000001</v>
      </c>
      <c r="S1806">
        <f t="shared" si="121"/>
        <v>157.64875958225977</v>
      </c>
      <c r="T1806">
        <f t="shared" si="120"/>
        <v>472.94627874677929</v>
      </c>
    </row>
    <row r="1807" spans="1:20" x14ac:dyDescent="0.2">
      <c r="A1807">
        <v>2009</v>
      </c>
      <c r="B1807">
        <v>96</v>
      </c>
      <c r="D1807" t="s">
        <v>128</v>
      </c>
      <c r="E1807" s="1">
        <v>0.45833333333333331</v>
      </c>
      <c r="F1807">
        <v>7</v>
      </c>
      <c r="G1807" t="s">
        <v>125</v>
      </c>
      <c r="H1807" t="s">
        <v>12</v>
      </c>
      <c r="I1807" t="s">
        <v>176</v>
      </c>
      <c r="J1807" t="s">
        <v>26</v>
      </c>
      <c r="K1807" t="s">
        <v>118</v>
      </c>
      <c r="L1807" t="s">
        <v>27</v>
      </c>
      <c r="M1807">
        <v>4</v>
      </c>
      <c r="N1807">
        <v>7.5</v>
      </c>
      <c r="Q1807">
        <v>1.5900000000000001E-2</v>
      </c>
      <c r="R1807">
        <v>2.9718</v>
      </c>
      <c r="S1807">
        <f t="shared" si="121"/>
        <v>6.3372988368370082</v>
      </c>
      <c r="T1807">
        <f t="shared" si="120"/>
        <v>25.349195347348033</v>
      </c>
    </row>
    <row r="1808" spans="1:20" x14ac:dyDescent="0.2">
      <c r="A1808">
        <v>2009</v>
      </c>
      <c r="B1808">
        <v>96</v>
      </c>
      <c r="D1808" t="s">
        <v>128</v>
      </c>
      <c r="E1808" s="1">
        <v>0.45833333333333331</v>
      </c>
      <c r="F1808">
        <v>7</v>
      </c>
      <c r="G1808" t="s">
        <v>125</v>
      </c>
      <c r="H1808" t="s">
        <v>12</v>
      </c>
      <c r="I1808" t="s">
        <v>176</v>
      </c>
      <c r="J1808" t="s">
        <v>26</v>
      </c>
      <c r="K1808" t="s">
        <v>17</v>
      </c>
      <c r="L1808" t="s">
        <v>121</v>
      </c>
      <c r="M1808">
        <v>30</v>
      </c>
      <c r="N1808">
        <v>2.5</v>
      </c>
      <c r="Q1808">
        <v>2.0199999999999999E-2</v>
      </c>
      <c r="R1808">
        <v>2.9594999999999998</v>
      </c>
      <c r="S1808">
        <f t="shared" si="121"/>
        <v>0.30412689296657719</v>
      </c>
      <c r="T1808">
        <f t="shared" si="120"/>
        <v>9.1238067889973156</v>
      </c>
    </row>
    <row r="1809" spans="1:20" x14ac:dyDescent="0.2">
      <c r="A1809">
        <v>2009</v>
      </c>
      <c r="B1809">
        <v>96</v>
      </c>
      <c r="D1809" t="s">
        <v>128</v>
      </c>
      <c r="E1809" s="1">
        <v>0.45833333333333331</v>
      </c>
      <c r="F1809">
        <v>7</v>
      </c>
      <c r="G1809" t="s">
        <v>125</v>
      </c>
      <c r="H1809" t="s">
        <v>12</v>
      </c>
      <c r="I1809" t="s">
        <v>176</v>
      </c>
      <c r="J1809" t="s">
        <v>26</v>
      </c>
      <c r="K1809" t="s">
        <v>118</v>
      </c>
      <c r="L1809" t="s">
        <v>27</v>
      </c>
      <c r="M1809">
        <v>10</v>
      </c>
      <c r="N1809">
        <v>2.5</v>
      </c>
      <c r="Q1809">
        <v>1.5900000000000001E-2</v>
      </c>
      <c r="R1809">
        <v>2.9718</v>
      </c>
      <c r="S1809">
        <f t="shared" si="121"/>
        <v>0.24210025233267859</v>
      </c>
      <c r="T1809">
        <f t="shared" si="120"/>
        <v>2.421002523326786</v>
      </c>
    </row>
    <row r="1810" spans="1:20" x14ac:dyDescent="0.2">
      <c r="A1810">
        <v>2009</v>
      </c>
      <c r="B1810">
        <v>97</v>
      </c>
      <c r="D1810" t="s">
        <v>128</v>
      </c>
      <c r="E1810" s="1">
        <v>0.45833333333333298</v>
      </c>
      <c r="F1810">
        <v>7</v>
      </c>
      <c r="G1810" t="s">
        <v>125</v>
      </c>
      <c r="H1810" t="s">
        <v>36</v>
      </c>
      <c r="I1810" t="s">
        <v>176</v>
      </c>
      <c r="J1810" t="s">
        <v>44</v>
      </c>
      <c r="K1810" t="s">
        <v>21</v>
      </c>
      <c r="L1810" t="s">
        <v>22</v>
      </c>
      <c r="M1810">
        <v>3</v>
      </c>
      <c r="N1810">
        <v>35</v>
      </c>
      <c r="Q1810">
        <v>1.14E-2</v>
      </c>
      <c r="R1810">
        <v>3.1280000000000001</v>
      </c>
      <c r="S1810">
        <f t="shared" si="121"/>
        <v>770.45928631241588</v>
      </c>
      <c r="T1810">
        <f t="shared" si="120"/>
        <v>2311.3778589372478</v>
      </c>
    </row>
    <row r="1811" spans="1:20" x14ac:dyDescent="0.2">
      <c r="A1811">
        <v>2009</v>
      </c>
      <c r="B1811">
        <v>97</v>
      </c>
      <c r="D1811" t="s">
        <v>128</v>
      </c>
      <c r="E1811" s="1">
        <v>0.45833333333333298</v>
      </c>
      <c r="F1811">
        <v>7</v>
      </c>
      <c r="G1811" t="s">
        <v>125</v>
      </c>
      <c r="H1811" t="s">
        <v>36</v>
      </c>
      <c r="I1811" t="s">
        <v>176</v>
      </c>
      <c r="J1811" t="s">
        <v>23</v>
      </c>
      <c r="K1811" t="s">
        <v>49</v>
      </c>
      <c r="L1811" t="s">
        <v>50</v>
      </c>
      <c r="M1811">
        <v>1</v>
      </c>
      <c r="N1811">
        <v>35</v>
      </c>
      <c r="Q1811">
        <v>5.6099999999999997E-2</v>
      </c>
      <c r="R1811">
        <v>2.653</v>
      </c>
      <c r="S1811">
        <f t="shared" si="121"/>
        <v>700.44716671055994</v>
      </c>
      <c r="T1811">
        <f t="shared" si="120"/>
        <v>700.44716671055994</v>
      </c>
    </row>
    <row r="1812" spans="1:20" x14ac:dyDescent="0.2">
      <c r="A1812">
        <v>2009</v>
      </c>
      <c r="B1812">
        <v>97</v>
      </c>
      <c r="D1812" t="s">
        <v>128</v>
      </c>
      <c r="E1812" s="1">
        <v>0.45833333333333298</v>
      </c>
      <c r="F1812">
        <v>7</v>
      </c>
      <c r="G1812" t="s">
        <v>125</v>
      </c>
      <c r="H1812" t="s">
        <v>36</v>
      </c>
      <c r="I1812" t="s">
        <v>176</v>
      </c>
      <c r="J1812" t="s">
        <v>23</v>
      </c>
      <c r="K1812" t="s">
        <v>118</v>
      </c>
      <c r="L1812" t="s">
        <v>37</v>
      </c>
      <c r="M1812">
        <v>1</v>
      </c>
      <c r="N1812">
        <v>35</v>
      </c>
      <c r="Q1812">
        <v>1.26E-2</v>
      </c>
      <c r="R1812">
        <v>3.0672999999999999</v>
      </c>
      <c r="S1812">
        <f t="shared" si="121"/>
        <v>686.26279947656167</v>
      </c>
      <c r="T1812">
        <f t="shared" si="120"/>
        <v>686.26279947656167</v>
      </c>
    </row>
    <row r="1813" spans="1:20" x14ac:dyDescent="0.2">
      <c r="A1813">
        <v>2009</v>
      </c>
      <c r="B1813">
        <v>97</v>
      </c>
      <c r="D1813" t="s">
        <v>128</v>
      </c>
      <c r="E1813" s="1">
        <v>0.45833333333333298</v>
      </c>
      <c r="F1813">
        <v>7</v>
      </c>
      <c r="G1813" t="s">
        <v>125</v>
      </c>
      <c r="H1813" t="s">
        <v>36</v>
      </c>
      <c r="I1813" t="s">
        <v>176</v>
      </c>
      <c r="J1813" t="s">
        <v>23</v>
      </c>
      <c r="K1813" t="s">
        <v>31</v>
      </c>
      <c r="L1813" t="s">
        <v>32</v>
      </c>
      <c r="M1813">
        <v>1</v>
      </c>
      <c r="N1813">
        <v>35</v>
      </c>
      <c r="Q1813">
        <v>7.9000000000000008E-3</v>
      </c>
      <c r="R1813">
        <v>3.0760000000000001</v>
      </c>
      <c r="S1813">
        <f t="shared" si="121"/>
        <v>443.79294680201997</v>
      </c>
      <c r="T1813">
        <f t="shared" si="120"/>
        <v>443.79294680201997</v>
      </c>
    </row>
    <row r="1814" spans="1:20" x14ac:dyDescent="0.2">
      <c r="A1814">
        <v>2009</v>
      </c>
      <c r="B1814">
        <v>97</v>
      </c>
      <c r="D1814" t="s">
        <v>128</v>
      </c>
      <c r="E1814" s="1">
        <v>0.45833333333333298</v>
      </c>
      <c r="F1814">
        <v>7</v>
      </c>
      <c r="G1814" t="s">
        <v>125</v>
      </c>
      <c r="H1814" t="s">
        <v>36</v>
      </c>
      <c r="I1814" t="s">
        <v>176</v>
      </c>
      <c r="J1814" t="s">
        <v>508</v>
      </c>
      <c r="K1814" t="s">
        <v>24</v>
      </c>
      <c r="L1814" t="s">
        <v>25</v>
      </c>
      <c r="M1814">
        <v>1</v>
      </c>
      <c r="N1814">
        <v>25</v>
      </c>
      <c r="Q1814">
        <v>4.2799999999999998E-2</v>
      </c>
      <c r="R1814">
        <v>2.8580000000000001</v>
      </c>
      <c r="S1814">
        <f t="shared" si="121"/>
        <v>423.40532317837847</v>
      </c>
      <c r="T1814">
        <f t="shared" si="120"/>
        <v>423.40532317837847</v>
      </c>
    </row>
    <row r="1815" spans="1:20" x14ac:dyDescent="0.2">
      <c r="A1815">
        <v>2009</v>
      </c>
      <c r="B1815">
        <v>97</v>
      </c>
      <c r="D1815" t="s">
        <v>128</v>
      </c>
      <c r="E1815" s="1">
        <v>0.45833333333333298</v>
      </c>
      <c r="F1815">
        <v>7</v>
      </c>
      <c r="G1815" t="s">
        <v>125</v>
      </c>
      <c r="H1815" t="s">
        <v>36</v>
      </c>
      <c r="I1815" t="s">
        <v>176</v>
      </c>
      <c r="J1815" t="s">
        <v>26</v>
      </c>
      <c r="K1815" t="s">
        <v>31</v>
      </c>
      <c r="L1815" t="s">
        <v>54</v>
      </c>
      <c r="M1815">
        <v>3</v>
      </c>
      <c r="N1815">
        <v>25</v>
      </c>
      <c r="P1815">
        <f>N1815*0.812715</f>
        <v>20.317875000000001</v>
      </c>
      <c r="Q1815">
        <v>0.111</v>
      </c>
      <c r="R1815">
        <v>2.72</v>
      </c>
      <c r="S1815">
        <f>Q1815*(P1815^R1815)</f>
        <v>400.63779005068659</v>
      </c>
      <c r="T1815">
        <f t="shared" si="120"/>
        <v>1201.9133701520598</v>
      </c>
    </row>
    <row r="1816" spans="1:20" x14ac:dyDescent="0.2">
      <c r="A1816">
        <v>2009</v>
      </c>
      <c r="B1816">
        <v>97</v>
      </c>
      <c r="D1816" t="s">
        <v>128</v>
      </c>
      <c r="E1816" s="1">
        <v>0.45833333333333298</v>
      </c>
      <c r="F1816">
        <v>7</v>
      </c>
      <c r="G1816" t="s">
        <v>125</v>
      </c>
      <c r="H1816" t="s">
        <v>36</v>
      </c>
      <c r="I1816" t="s">
        <v>176</v>
      </c>
      <c r="J1816" t="s">
        <v>13</v>
      </c>
      <c r="K1816" t="s">
        <v>14</v>
      </c>
      <c r="L1816" t="s">
        <v>15</v>
      </c>
      <c r="M1816">
        <v>1</v>
      </c>
      <c r="N1816">
        <v>25</v>
      </c>
      <c r="Q1816">
        <v>2.3599999999999999E-2</v>
      </c>
      <c r="R1816">
        <v>2.9750000000000001</v>
      </c>
      <c r="S1816">
        <f>Q1816*(N1816^R1816)</f>
        <v>340.23855775527943</v>
      </c>
      <c r="T1816">
        <f t="shared" si="120"/>
        <v>340.23855775527943</v>
      </c>
    </row>
    <row r="1817" spans="1:20" x14ac:dyDescent="0.2">
      <c r="A1817">
        <v>2009</v>
      </c>
      <c r="B1817">
        <v>97</v>
      </c>
      <c r="D1817" t="s">
        <v>128</v>
      </c>
      <c r="E1817" s="1">
        <v>0.45833333333333298</v>
      </c>
      <c r="F1817">
        <v>7</v>
      </c>
      <c r="G1817" t="s">
        <v>125</v>
      </c>
      <c r="H1817" t="s">
        <v>36</v>
      </c>
      <c r="I1817" t="s">
        <v>176</v>
      </c>
      <c r="J1817" t="s">
        <v>16</v>
      </c>
      <c r="K1817" t="s">
        <v>28</v>
      </c>
      <c r="L1817" t="s">
        <v>29</v>
      </c>
      <c r="M1817">
        <v>12</v>
      </c>
      <c r="N1817">
        <v>25</v>
      </c>
      <c r="P1817">
        <f>N1817/1.14172</f>
        <v>21.89678730336685</v>
      </c>
      <c r="Q1817">
        <v>5.7999999999999996E-3</v>
      </c>
      <c r="R1817">
        <v>3.5539999999999998</v>
      </c>
      <c r="S1817">
        <f>Q1817*(P1817^R1817)</f>
        <v>336.62001464584171</v>
      </c>
      <c r="T1817">
        <f t="shared" si="120"/>
        <v>4039.4401757501005</v>
      </c>
    </row>
    <row r="1818" spans="1:20" x14ac:dyDescent="0.2">
      <c r="A1818">
        <v>2009</v>
      </c>
      <c r="B1818">
        <v>97</v>
      </c>
      <c r="D1818" t="s">
        <v>128</v>
      </c>
      <c r="E1818" s="1">
        <v>0.45833333333333298</v>
      </c>
      <c r="F1818">
        <v>7</v>
      </c>
      <c r="G1818" t="s">
        <v>125</v>
      </c>
      <c r="H1818" t="s">
        <v>36</v>
      </c>
      <c r="I1818" t="s">
        <v>176</v>
      </c>
      <c r="J1818" t="s">
        <v>44</v>
      </c>
      <c r="K1818" t="s">
        <v>21</v>
      </c>
      <c r="L1818" t="s">
        <v>22</v>
      </c>
      <c r="M1818">
        <v>2</v>
      </c>
      <c r="N1818">
        <v>25</v>
      </c>
      <c r="Q1818">
        <v>1.14E-2</v>
      </c>
      <c r="R1818">
        <v>3.1280000000000001</v>
      </c>
      <c r="S1818">
        <f>Q1818*(N1818^R1818)</f>
        <v>268.94359042953022</v>
      </c>
      <c r="T1818">
        <f t="shared" si="120"/>
        <v>537.88718085906044</v>
      </c>
    </row>
    <row r="1819" spans="1:20" x14ac:dyDescent="0.2">
      <c r="A1819">
        <v>2009</v>
      </c>
      <c r="B1819">
        <v>97</v>
      </c>
      <c r="D1819" t="s">
        <v>128</v>
      </c>
      <c r="E1819" s="1">
        <v>0.45833333333333298</v>
      </c>
      <c r="F1819">
        <v>7</v>
      </c>
      <c r="G1819" t="s">
        <v>125</v>
      </c>
      <c r="H1819" t="s">
        <v>36</v>
      </c>
      <c r="I1819" t="s">
        <v>176</v>
      </c>
      <c r="J1819" t="s">
        <v>16</v>
      </c>
      <c r="K1819" t="s">
        <v>49</v>
      </c>
      <c r="L1819" t="s">
        <v>66</v>
      </c>
      <c r="M1819">
        <v>1</v>
      </c>
      <c r="N1819">
        <v>25</v>
      </c>
      <c r="Q1819">
        <v>6.83E-2</v>
      </c>
      <c r="R1819">
        <v>2.5630000000000002</v>
      </c>
      <c r="S1819">
        <f>Q1819*(N1819^R1819)</f>
        <v>261.42128550317625</v>
      </c>
      <c r="T1819">
        <f t="shared" si="120"/>
        <v>261.42128550317625</v>
      </c>
    </row>
    <row r="1820" spans="1:20" x14ac:dyDescent="0.2">
      <c r="A1820">
        <v>2009</v>
      </c>
      <c r="B1820">
        <v>97</v>
      </c>
      <c r="D1820" t="s">
        <v>128</v>
      </c>
      <c r="E1820" s="1">
        <v>0.45833333333333298</v>
      </c>
      <c r="F1820">
        <v>7</v>
      </c>
      <c r="G1820" t="s">
        <v>125</v>
      </c>
      <c r="H1820" t="s">
        <v>36</v>
      </c>
      <c r="I1820" t="s">
        <v>176</v>
      </c>
      <c r="J1820" t="s">
        <v>23</v>
      </c>
      <c r="K1820" t="s">
        <v>62</v>
      </c>
      <c r="L1820" t="s">
        <v>63</v>
      </c>
      <c r="M1820">
        <v>1</v>
      </c>
      <c r="N1820">
        <v>25</v>
      </c>
      <c r="P1820">
        <f>N1820/1.08</f>
        <v>23.148148148148145</v>
      </c>
      <c r="Q1820">
        <v>2.29E-2</v>
      </c>
      <c r="R1820">
        <v>2.9580000000000002</v>
      </c>
      <c r="S1820">
        <f>Q1820*(P1820^R1820)</f>
        <v>248.92846396069424</v>
      </c>
      <c r="T1820">
        <f t="shared" si="120"/>
        <v>248.92846396069424</v>
      </c>
    </row>
    <row r="1821" spans="1:20" x14ac:dyDescent="0.2">
      <c r="A1821">
        <v>2009</v>
      </c>
      <c r="B1821">
        <v>97</v>
      </c>
      <c r="D1821" t="s">
        <v>128</v>
      </c>
      <c r="E1821" s="1">
        <v>0.45833333333333298</v>
      </c>
      <c r="F1821">
        <v>7</v>
      </c>
      <c r="G1821" t="s">
        <v>125</v>
      </c>
      <c r="H1821" t="s">
        <v>36</v>
      </c>
      <c r="I1821" t="s">
        <v>176</v>
      </c>
      <c r="J1821" t="s">
        <v>16</v>
      </c>
      <c r="K1821" t="s">
        <v>17</v>
      </c>
      <c r="L1821" t="s">
        <v>18</v>
      </c>
      <c r="M1821">
        <v>3</v>
      </c>
      <c r="N1821">
        <v>15</v>
      </c>
      <c r="Q1821">
        <v>2.2700000000000001E-2</v>
      </c>
      <c r="R1821">
        <v>3.12</v>
      </c>
      <c r="S1821">
        <f t="shared" ref="S1821:S1835" si="122">Q1821*(N1821^R1821)</f>
        <v>106.03044532761471</v>
      </c>
      <c r="T1821">
        <f t="shared" si="120"/>
        <v>318.09133598284416</v>
      </c>
    </row>
    <row r="1822" spans="1:20" x14ac:dyDescent="0.2">
      <c r="A1822">
        <v>2009</v>
      </c>
      <c r="B1822">
        <v>97</v>
      </c>
      <c r="D1822" t="s">
        <v>128</v>
      </c>
      <c r="E1822" s="1">
        <v>0.45833333333333298</v>
      </c>
      <c r="F1822">
        <v>7</v>
      </c>
      <c r="G1822" t="s">
        <v>125</v>
      </c>
      <c r="H1822" t="s">
        <v>36</v>
      </c>
      <c r="I1822" t="s">
        <v>176</v>
      </c>
      <c r="J1822" t="s">
        <v>509</v>
      </c>
      <c r="K1822" t="s">
        <v>17</v>
      </c>
      <c r="L1822" t="s">
        <v>127</v>
      </c>
      <c r="M1822">
        <v>1</v>
      </c>
      <c r="N1822">
        <v>15</v>
      </c>
      <c r="Q1822">
        <v>2.3900000000000001E-2</v>
      </c>
      <c r="R1822">
        <v>3.0819999999999999</v>
      </c>
      <c r="S1822">
        <f t="shared" si="122"/>
        <v>100.71894345437795</v>
      </c>
      <c r="T1822">
        <f t="shared" si="120"/>
        <v>100.71894345437795</v>
      </c>
    </row>
    <row r="1823" spans="1:20" x14ac:dyDescent="0.2">
      <c r="A1823">
        <v>2009</v>
      </c>
      <c r="B1823">
        <v>97</v>
      </c>
      <c r="D1823" t="s">
        <v>128</v>
      </c>
      <c r="E1823" s="1">
        <v>0.45833333333333298</v>
      </c>
      <c r="F1823">
        <v>7</v>
      </c>
      <c r="G1823" t="s">
        <v>125</v>
      </c>
      <c r="H1823" t="s">
        <v>36</v>
      </c>
      <c r="I1823" t="s">
        <v>176</v>
      </c>
      <c r="J1823" t="s">
        <v>26</v>
      </c>
      <c r="K1823" t="s">
        <v>17</v>
      </c>
      <c r="L1823" t="s">
        <v>121</v>
      </c>
      <c r="M1823">
        <v>8</v>
      </c>
      <c r="N1823">
        <v>15</v>
      </c>
      <c r="Q1823">
        <v>2.0199999999999999E-2</v>
      </c>
      <c r="R1823">
        <v>2.9594999999999998</v>
      </c>
      <c r="S1823">
        <f t="shared" si="122"/>
        <v>61.093281166361997</v>
      </c>
      <c r="T1823">
        <f t="shared" si="120"/>
        <v>488.74624933089598</v>
      </c>
    </row>
    <row r="1824" spans="1:20" x14ac:dyDescent="0.2">
      <c r="A1824">
        <v>2009</v>
      </c>
      <c r="B1824">
        <v>97</v>
      </c>
      <c r="D1824" t="s">
        <v>128</v>
      </c>
      <c r="E1824" s="1">
        <v>0.45833333333333298</v>
      </c>
      <c r="F1824">
        <v>7</v>
      </c>
      <c r="G1824" t="s">
        <v>125</v>
      </c>
      <c r="H1824" t="s">
        <v>36</v>
      </c>
      <c r="I1824" t="s">
        <v>176</v>
      </c>
      <c r="J1824" t="s">
        <v>26</v>
      </c>
      <c r="K1824" t="s">
        <v>17</v>
      </c>
      <c r="L1824" t="s">
        <v>121</v>
      </c>
      <c r="M1824">
        <v>3</v>
      </c>
      <c r="N1824">
        <v>7.5</v>
      </c>
      <c r="Q1824">
        <v>2.0199999999999999E-2</v>
      </c>
      <c r="R1824">
        <v>2.9594999999999998</v>
      </c>
      <c r="S1824">
        <f t="shared" si="122"/>
        <v>7.8540774295436098</v>
      </c>
      <c r="T1824">
        <f t="shared" si="120"/>
        <v>23.562232288630831</v>
      </c>
    </row>
    <row r="1825" spans="1:20" x14ac:dyDescent="0.2">
      <c r="A1825">
        <v>2009</v>
      </c>
      <c r="B1825">
        <v>97</v>
      </c>
      <c r="D1825" t="s">
        <v>128</v>
      </c>
      <c r="E1825" s="1">
        <v>0.45833333333333298</v>
      </c>
      <c r="F1825">
        <v>7</v>
      </c>
      <c r="G1825" t="s">
        <v>125</v>
      </c>
      <c r="H1825" t="s">
        <v>36</v>
      </c>
      <c r="I1825" t="s">
        <v>176</v>
      </c>
      <c r="J1825" t="s">
        <v>509</v>
      </c>
      <c r="K1825" t="s">
        <v>17</v>
      </c>
      <c r="L1825" t="s">
        <v>19</v>
      </c>
      <c r="M1825">
        <v>2</v>
      </c>
      <c r="N1825">
        <v>7.5</v>
      </c>
      <c r="Q1825">
        <v>1.9300000000000001E-2</v>
      </c>
      <c r="R1825">
        <v>2.96</v>
      </c>
      <c r="S1825">
        <f t="shared" si="122"/>
        <v>7.5117071566069322</v>
      </c>
      <c r="T1825">
        <f t="shared" si="120"/>
        <v>15.023414313213864</v>
      </c>
    </row>
    <row r="1826" spans="1:20" x14ac:dyDescent="0.2">
      <c r="A1826">
        <v>2009</v>
      </c>
      <c r="B1826">
        <v>97</v>
      </c>
      <c r="D1826" t="s">
        <v>128</v>
      </c>
      <c r="E1826" s="1">
        <v>0.45833333333333298</v>
      </c>
      <c r="F1826">
        <v>7</v>
      </c>
      <c r="G1826" t="s">
        <v>125</v>
      </c>
      <c r="H1826" t="s">
        <v>36</v>
      </c>
      <c r="I1826" t="s">
        <v>176</v>
      </c>
      <c r="J1826" t="s">
        <v>26</v>
      </c>
      <c r="K1826" t="s">
        <v>118</v>
      </c>
      <c r="L1826" t="s">
        <v>27</v>
      </c>
      <c r="M1826">
        <v>2</v>
      </c>
      <c r="N1826">
        <v>7.5</v>
      </c>
      <c r="Q1826">
        <v>1.5900000000000001E-2</v>
      </c>
      <c r="R1826">
        <v>2.9718</v>
      </c>
      <c r="S1826">
        <f t="shared" si="122"/>
        <v>6.3372988368370082</v>
      </c>
      <c r="T1826">
        <f t="shared" si="120"/>
        <v>12.674597673674016</v>
      </c>
    </row>
    <row r="1827" spans="1:20" x14ac:dyDescent="0.2">
      <c r="A1827">
        <v>2009</v>
      </c>
      <c r="B1827">
        <v>97</v>
      </c>
      <c r="D1827" t="s">
        <v>128</v>
      </c>
      <c r="E1827" s="1">
        <v>0.45833333333333298</v>
      </c>
      <c r="F1827">
        <v>7</v>
      </c>
      <c r="G1827" t="s">
        <v>125</v>
      </c>
      <c r="H1827" t="s">
        <v>36</v>
      </c>
      <c r="I1827" t="s">
        <v>176</v>
      </c>
      <c r="J1827" t="s">
        <v>13</v>
      </c>
      <c r="K1827" t="s">
        <v>194</v>
      </c>
      <c r="L1827" t="s">
        <v>35</v>
      </c>
      <c r="M1827">
        <v>1</v>
      </c>
      <c r="N1827">
        <v>7.5</v>
      </c>
      <c r="Q1827">
        <v>3.2399999999999998E-2</v>
      </c>
      <c r="R1827">
        <v>2.379</v>
      </c>
      <c r="S1827">
        <f t="shared" si="122"/>
        <v>3.9112516180267258</v>
      </c>
      <c r="T1827">
        <f t="shared" si="120"/>
        <v>3.9112516180267258</v>
      </c>
    </row>
    <row r="1828" spans="1:20" x14ac:dyDescent="0.2">
      <c r="A1828">
        <v>2009</v>
      </c>
      <c r="B1828">
        <v>97</v>
      </c>
      <c r="D1828" t="s">
        <v>128</v>
      </c>
      <c r="E1828" s="1">
        <v>0.45833333333333298</v>
      </c>
      <c r="F1828">
        <v>7</v>
      </c>
      <c r="G1828" t="s">
        <v>125</v>
      </c>
      <c r="H1828" t="s">
        <v>36</v>
      </c>
      <c r="I1828" t="s">
        <v>176</v>
      </c>
      <c r="J1828" t="s">
        <v>26</v>
      </c>
      <c r="K1828" t="s">
        <v>17</v>
      </c>
      <c r="L1828" t="s">
        <v>121</v>
      </c>
      <c r="M1828">
        <v>14</v>
      </c>
      <c r="N1828">
        <v>2.5</v>
      </c>
      <c r="Q1828">
        <v>2.0199999999999999E-2</v>
      </c>
      <c r="R1828">
        <v>2.9594999999999998</v>
      </c>
      <c r="S1828">
        <f t="shared" si="122"/>
        <v>0.30412689296657719</v>
      </c>
      <c r="T1828">
        <f t="shared" si="120"/>
        <v>4.2577765015320805</v>
      </c>
    </row>
    <row r="1829" spans="1:20" x14ac:dyDescent="0.2">
      <c r="A1829">
        <v>2009</v>
      </c>
      <c r="B1829">
        <v>97</v>
      </c>
      <c r="D1829" t="s">
        <v>128</v>
      </c>
      <c r="E1829" s="1">
        <v>0.45833333333333298</v>
      </c>
      <c r="F1829">
        <v>7</v>
      </c>
      <c r="G1829" t="s">
        <v>125</v>
      </c>
      <c r="H1829" t="s">
        <v>36</v>
      </c>
      <c r="I1829" t="s">
        <v>176</v>
      </c>
      <c r="J1829" t="s">
        <v>509</v>
      </c>
      <c r="K1829" t="s">
        <v>17</v>
      </c>
      <c r="L1829" t="s">
        <v>19</v>
      </c>
      <c r="M1829">
        <v>2</v>
      </c>
      <c r="N1829">
        <v>2.5</v>
      </c>
      <c r="Q1829">
        <v>1.9300000000000001E-2</v>
      </c>
      <c r="R1829">
        <v>2.96</v>
      </c>
      <c r="S1829">
        <f t="shared" si="122"/>
        <v>0.29070984172599634</v>
      </c>
      <c r="T1829">
        <f t="shared" si="120"/>
        <v>0.58141968345199269</v>
      </c>
    </row>
    <row r="1830" spans="1:20" x14ac:dyDescent="0.2">
      <c r="A1830">
        <v>2009</v>
      </c>
      <c r="B1830">
        <v>97</v>
      </c>
      <c r="D1830" t="s">
        <v>128</v>
      </c>
      <c r="E1830" s="1">
        <v>0.45833333333333298</v>
      </c>
      <c r="F1830">
        <v>7</v>
      </c>
      <c r="G1830" t="s">
        <v>125</v>
      </c>
      <c r="H1830" t="s">
        <v>36</v>
      </c>
      <c r="I1830" t="s">
        <v>176</v>
      </c>
      <c r="J1830" t="s">
        <v>26</v>
      </c>
      <c r="K1830" t="s">
        <v>118</v>
      </c>
      <c r="L1830" t="s">
        <v>27</v>
      </c>
      <c r="M1830">
        <v>5</v>
      </c>
      <c r="N1830">
        <v>2.5</v>
      </c>
      <c r="Q1830">
        <v>1.5900000000000001E-2</v>
      </c>
      <c r="R1830">
        <v>2.9718</v>
      </c>
      <c r="S1830">
        <f t="shared" si="122"/>
        <v>0.24210025233267859</v>
      </c>
      <c r="T1830">
        <f t="shared" si="120"/>
        <v>1.210501261663393</v>
      </c>
    </row>
    <row r="1831" spans="1:20" x14ac:dyDescent="0.2">
      <c r="A1831">
        <v>2009</v>
      </c>
      <c r="B1831">
        <v>97</v>
      </c>
      <c r="D1831" t="s">
        <v>128</v>
      </c>
      <c r="E1831" s="1">
        <v>0.45833333333333298</v>
      </c>
      <c r="F1831">
        <v>7</v>
      </c>
      <c r="G1831" t="s">
        <v>125</v>
      </c>
      <c r="H1831" t="s">
        <v>36</v>
      </c>
      <c r="I1831" t="s">
        <v>176</v>
      </c>
      <c r="J1831" t="s">
        <v>23</v>
      </c>
      <c r="K1831" t="s">
        <v>33</v>
      </c>
      <c r="L1831" t="s">
        <v>34</v>
      </c>
      <c r="M1831">
        <v>2</v>
      </c>
      <c r="N1831">
        <v>2.5</v>
      </c>
      <c r="Q1831">
        <v>8.8999999999999999E-3</v>
      </c>
      <c r="R1831">
        <v>3</v>
      </c>
      <c r="S1831">
        <f t="shared" si="122"/>
        <v>0.13906250000000001</v>
      </c>
      <c r="T1831">
        <f t="shared" si="120"/>
        <v>0.27812500000000001</v>
      </c>
    </row>
    <row r="1832" spans="1:20" x14ac:dyDescent="0.2">
      <c r="A1832">
        <v>2009</v>
      </c>
      <c r="B1832">
        <v>98</v>
      </c>
      <c r="D1832" t="s">
        <v>128</v>
      </c>
      <c r="E1832" s="1">
        <v>0.45833333333333298</v>
      </c>
      <c r="F1832">
        <v>8</v>
      </c>
      <c r="G1832" t="s">
        <v>125</v>
      </c>
      <c r="H1832" t="s">
        <v>61</v>
      </c>
      <c r="I1832" t="s">
        <v>176</v>
      </c>
      <c r="J1832" t="s">
        <v>13</v>
      </c>
      <c r="K1832" t="s">
        <v>51</v>
      </c>
      <c r="L1832" t="s">
        <v>57</v>
      </c>
      <c r="M1832">
        <v>1</v>
      </c>
      <c r="N1832">
        <v>50</v>
      </c>
      <c r="O1832" t="s">
        <v>46</v>
      </c>
      <c r="Q1832">
        <v>1.6199999999999999E-2</v>
      </c>
      <c r="R1832">
        <v>3.0251999999999999</v>
      </c>
      <c r="S1832">
        <f t="shared" si="122"/>
        <v>2234.8021044952443</v>
      </c>
      <c r="T1832">
        <f t="shared" si="120"/>
        <v>2234.8021044952443</v>
      </c>
    </row>
    <row r="1833" spans="1:20" x14ac:dyDescent="0.2">
      <c r="A1833">
        <v>2009</v>
      </c>
      <c r="B1833">
        <v>98</v>
      </c>
      <c r="D1833" t="s">
        <v>128</v>
      </c>
      <c r="E1833" s="1">
        <v>0.45833333333333298</v>
      </c>
      <c r="F1833">
        <v>8</v>
      </c>
      <c r="G1833" t="s">
        <v>125</v>
      </c>
      <c r="H1833" t="s">
        <v>61</v>
      </c>
      <c r="I1833" t="s">
        <v>176</v>
      </c>
      <c r="J1833" t="s">
        <v>23</v>
      </c>
      <c r="K1833" t="s">
        <v>118</v>
      </c>
      <c r="L1833" t="s">
        <v>37</v>
      </c>
      <c r="M1833">
        <v>1</v>
      </c>
      <c r="N1833">
        <v>45</v>
      </c>
      <c r="Q1833">
        <v>1.26E-2</v>
      </c>
      <c r="R1833">
        <v>3.0672999999999999</v>
      </c>
      <c r="S1833">
        <f t="shared" si="122"/>
        <v>1483.4376203099882</v>
      </c>
      <c r="T1833">
        <f t="shared" si="120"/>
        <v>1483.4376203099882</v>
      </c>
    </row>
    <row r="1834" spans="1:20" x14ac:dyDescent="0.2">
      <c r="A1834">
        <v>2009</v>
      </c>
      <c r="B1834">
        <v>98</v>
      </c>
      <c r="D1834" t="s">
        <v>128</v>
      </c>
      <c r="E1834" s="1">
        <v>0.45833333333333298</v>
      </c>
      <c r="F1834">
        <v>8</v>
      </c>
      <c r="G1834" t="s">
        <v>125</v>
      </c>
      <c r="H1834" t="s">
        <v>61</v>
      </c>
      <c r="I1834" t="s">
        <v>176</v>
      </c>
      <c r="J1834" t="s">
        <v>44</v>
      </c>
      <c r="K1834" t="s">
        <v>21</v>
      </c>
      <c r="L1834" t="s">
        <v>22</v>
      </c>
      <c r="M1834">
        <v>3</v>
      </c>
      <c r="N1834">
        <v>35</v>
      </c>
      <c r="Q1834">
        <v>1.14E-2</v>
      </c>
      <c r="R1834">
        <v>3.1280000000000001</v>
      </c>
      <c r="S1834">
        <f t="shared" si="122"/>
        <v>770.45928631241588</v>
      </c>
      <c r="T1834">
        <f t="shared" si="120"/>
        <v>2311.3778589372478</v>
      </c>
    </row>
    <row r="1835" spans="1:20" x14ac:dyDescent="0.2">
      <c r="A1835">
        <v>2009</v>
      </c>
      <c r="B1835">
        <v>98</v>
      </c>
      <c r="D1835" t="s">
        <v>128</v>
      </c>
      <c r="E1835" s="1">
        <v>0.45833333333333298</v>
      </c>
      <c r="F1835">
        <v>8</v>
      </c>
      <c r="G1835" t="s">
        <v>125</v>
      </c>
      <c r="H1835" t="s">
        <v>61</v>
      </c>
      <c r="I1835" t="s">
        <v>176</v>
      </c>
      <c r="J1835" t="s">
        <v>23</v>
      </c>
      <c r="K1835" t="s">
        <v>49</v>
      </c>
      <c r="L1835" t="s">
        <v>50</v>
      </c>
      <c r="M1835">
        <v>1</v>
      </c>
      <c r="N1835">
        <v>35</v>
      </c>
      <c r="Q1835">
        <v>5.6099999999999997E-2</v>
      </c>
      <c r="R1835">
        <v>2.653</v>
      </c>
      <c r="S1835">
        <f t="shared" si="122"/>
        <v>700.44716671055994</v>
      </c>
      <c r="T1835">
        <f t="shared" si="120"/>
        <v>700.44716671055994</v>
      </c>
    </row>
    <row r="1836" spans="1:20" x14ac:dyDescent="0.2">
      <c r="A1836">
        <v>2009</v>
      </c>
      <c r="B1836">
        <v>98</v>
      </c>
      <c r="D1836" t="s">
        <v>128</v>
      </c>
      <c r="E1836" s="1">
        <v>0.45833333333333298</v>
      </c>
      <c r="F1836">
        <v>8</v>
      </c>
      <c r="G1836" t="s">
        <v>125</v>
      </c>
      <c r="H1836" t="s">
        <v>61</v>
      </c>
      <c r="I1836" t="s">
        <v>176</v>
      </c>
      <c r="J1836" t="s">
        <v>26</v>
      </c>
      <c r="K1836" t="s">
        <v>31</v>
      </c>
      <c r="L1836" t="s">
        <v>54</v>
      </c>
      <c r="M1836">
        <v>1</v>
      </c>
      <c r="N1836">
        <v>25</v>
      </c>
      <c r="P1836">
        <f>N1836*0.812715</f>
        <v>20.317875000000001</v>
      </c>
      <c r="Q1836">
        <v>0.111</v>
      </c>
      <c r="R1836">
        <v>2.72</v>
      </c>
      <c r="S1836">
        <f>Q1836*(P1836^R1836)</f>
        <v>400.63779005068659</v>
      </c>
      <c r="T1836">
        <f t="shared" si="120"/>
        <v>400.63779005068659</v>
      </c>
    </row>
    <row r="1837" spans="1:20" x14ac:dyDescent="0.2">
      <c r="A1837">
        <v>2009</v>
      </c>
      <c r="B1837">
        <v>98</v>
      </c>
      <c r="D1837" t="s">
        <v>128</v>
      </c>
      <c r="E1837" s="1">
        <v>0.45833333333333298</v>
      </c>
      <c r="F1837">
        <v>8</v>
      </c>
      <c r="G1837" t="s">
        <v>125</v>
      </c>
      <c r="H1837" t="s">
        <v>61</v>
      </c>
      <c r="I1837" t="s">
        <v>176</v>
      </c>
      <c r="J1837" t="s">
        <v>13</v>
      </c>
      <c r="K1837" t="s">
        <v>14</v>
      </c>
      <c r="L1837" t="s">
        <v>15</v>
      </c>
      <c r="M1837">
        <v>1</v>
      </c>
      <c r="N1837">
        <v>25</v>
      </c>
      <c r="Q1837">
        <v>2.3599999999999999E-2</v>
      </c>
      <c r="R1837">
        <v>2.9750000000000001</v>
      </c>
      <c r="S1837">
        <f>Q1837*(N1837^R1837)</f>
        <v>340.23855775527943</v>
      </c>
      <c r="T1837">
        <f t="shared" si="120"/>
        <v>340.23855775527943</v>
      </c>
    </row>
    <row r="1838" spans="1:20" x14ac:dyDescent="0.2">
      <c r="A1838">
        <v>2009</v>
      </c>
      <c r="B1838">
        <v>98</v>
      </c>
      <c r="D1838" t="s">
        <v>128</v>
      </c>
      <c r="E1838" s="1">
        <v>0.45833333333333298</v>
      </c>
      <c r="F1838">
        <v>8</v>
      </c>
      <c r="G1838" t="s">
        <v>125</v>
      </c>
      <c r="H1838" t="s">
        <v>61</v>
      </c>
      <c r="I1838" t="s">
        <v>176</v>
      </c>
      <c r="J1838" t="s">
        <v>16</v>
      </c>
      <c r="K1838" t="s">
        <v>28</v>
      </c>
      <c r="L1838" t="s">
        <v>29</v>
      </c>
      <c r="M1838">
        <v>8</v>
      </c>
      <c r="N1838">
        <v>25</v>
      </c>
      <c r="P1838">
        <f>N1838/1.14172</f>
        <v>21.89678730336685</v>
      </c>
      <c r="Q1838">
        <v>5.7999999999999996E-3</v>
      </c>
      <c r="R1838">
        <v>3.5539999999999998</v>
      </c>
      <c r="S1838">
        <f>Q1838*(P1838^R1838)</f>
        <v>336.62001464584171</v>
      </c>
      <c r="T1838">
        <f t="shared" si="120"/>
        <v>2692.9601171667337</v>
      </c>
    </row>
    <row r="1839" spans="1:20" x14ac:dyDescent="0.2">
      <c r="A1839">
        <v>2009</v>
      </c>
      <c r="B1839">
        <v>98</v>
      </c>
      <c r="D1839" t="s">
        <v>128</v>
      </c>
      <c r="E1839" s="1">
        <v>0.45833333333333298</v>
      </c>
      <c r="F1839">
        <v>8</v>
      </c>
      <c r="G1839" t="s">
        <v>125</v>
      </c>
      <c r="H1839" t="s">
        <v>61</v>
      </c>
      <c r="I1839" t="s">
        <v>176</v>
      </c>
      <c r="J1839" t="s">
        <v>44</v>
      </c>
      <c r="K1839" t="s">
        <v>21</v>
      </c>
      <c r="L1839" t="s">
        <v>22</v>
      </c>
      <c r="M1839">
        <v>11</v>
      </c>
      <c r="N1839">
        <v>25</v>
      </c>
      <c r="Q1839">
        <v>1.14E-2</v>
      </c>
      <c r="R1839">
        <v>3.1280000000000001</v>
      </c>
      <c r="S1839">
        <f t="shared" ref="S1839:S1844" si="123">Q1839*(N1839^R1839)</f>
        <v>268.94359042953022</v>
      </c>
      <c r="T1839">
        <f t="shared" si="120"/>
        <v>2958.3794947248325</v>
      </c>
    </row>
    <row r="1840" spans="1:20" x14ac:dyDescent="0.2">
      <c r="A1840">
        <v>2009</v>
      </c>
      <c r="B1840">
        <v>98</v>
      </c>
      <c r="D1840" t="s">
        <v>128</v>
      </c>
      <c r="E1840" s="1">
        <v>0.45833333333333298</v>
      </c>
      <c r="F1840">
        <v>8</v>
      </c>
      <c r="G1840" t="s">
        <v>125</v>
      </c>
      <c r="H1840" t="s">
        <v>61</v>
      </c>
      <c r="I1840" t="s">
        <v>176</v>
      </c>
      <c r="J1840" t="s">
        <v>23</v>
      </c>
      <c r="K1840" t="s">
        <v>118</v>
      </c>
      <c r="L1840" t="s">
        <v>37</v>
      </c>
      <c r="M1840">
        <v>3</v>
      </c>
      <c r="N1840">
        <v>25</v>
      </c>
      <c r="Q1840">
        <v>1.26E-2</v>
      </c>
      <c r="R1840">
        <v>3.0672999999999999</v>
      </c>
      <c r="S1840">
        <f t="shared" si="123"/>
        <v>244.49609871054292</v>
      </c>
      <c r="T1840">
        <f t="shared" si="120"/>
        <v>733.48829613162877</v>
      </c>
    </row>
    <row r="1841" spans="1:20" x14ac:dyDescent="0.2">
      <c r="A1841">
        <v>2009</v>
      </c>
      <c r="B1841">
        <v>98</v>
      </c>
      <c r="D1841" t="s">
        <v>128</v>
      </c>
      <c r="E1841" s="1">
        <v>0.45833333333333298</v>
      </c>
      <c r="F1841">
        <v>8</v>
      </c>
      <c r="G1841" t="s">
        <v>125</v>
      </c>
      <c r="H1841" t="s">
        <v>61</v>
      </c>
      <c r="I1841" t="s">
        <v>176</v>
      </c>
      <c r="J1841" t="s">
        <v>44</v>
      </c>
      <c r="K1841" t="s">
        <v>21</v>
      </c>
      <c r="L1841" t="s">
        <v>45</v>
      </c>
      <c r="M1841">
        <v>1</v>
      </c>
      <c r="N1841">
        <v>25</v>
      </c>
      <c r="Q1841">
        <v>1.5299999999999999E-2</v>
      </c>
      <c r="R1841">
        <v>3.0038</v>
      </c>
      <c r="S1841">
        <f t="shared" si="123"/>
        <v>242.00460433547849</v>
      </c>
      <c r="T1841">
        <f t="shared" si="120"/>
        <v>242.00460433547849</v>
      </c>
    </row>
    <row r="1842" spans="1:20" x14ac:dyDescent="0.2">
      <c r="A1842">
        <v>2009</v>
      </c>
      <c r="B1842">
        <v>98</v>
      </c>
      <c r="D1842" t="s">
        <v>128</v>
      </c>
      <c r="E1842" s="1">
        <v>0.45833333333333298</v>
      </c>
      <c r="F1842">
        <v>8</v>
      </c>
      <c r="G1842" t="s">
        <v>125</v>
      </c>
      <c r="H1842" t="s">
        <v>61</v>
      </c>
      <c r="I1842" t="s">
        <v>176</v>
      </c>
      <c r="J1842" t="s">
        <v>508</v>
      </c>
      <c r="K1842" t="s">
        <v>40</v>
      </c>
      <c r="L1842" t="s">
        <v>41</v>
      </c>
      <c r="M1842">
        <v>2</v>
      </c>
      <c r="N1842">
        <v>15</v>
      </c>
      <c r="Q1842">
        <v>2.2200000000000001E-2</v>
      </c>
      <c r="R1842">
        <v>3.14</v>
      </c>
      <c r="S1842">
        <f t="shared" si="123"/>
        <v>109.46607034280856</v>
      </c>
      <c r="T1842">
        <f t="shared" si="120"/>
        <v>218.93214068561713</v>
      </c>
    </row>
    <row r="1843" spans="1:20" x14ac:dyDescent="0.2">
      <c r="A1843">
        <v>2009</v>
      </c>
      <c r="B1843">
        <v>98</v>
      </c>
      <c r="D1843" t="s">
        <v>128</v>
      </c>
      <c r="E1843" s="1">
        <v>0.45833333333333298</v>
      </c>
      <c r="F1843">
        <v>8</v>
      </c>
      <c r="G1843" t="s">
        <v>125</v>
      </c>
      <c r="H1843" t="s">
        <v>61</v>
      </c>
      <c r="I1843" t="s">
        <v>176</v>
      </c>
      <c r="J1843" t="s">
        <v>23</v>
      </c>
      <c r="K1843" t="s">
        <v>31</v>
      </c>
      <c r="L1843" t="s">
        <v>108</v>
      </c>
      <c r="M1843">
        <v>1</v>
      </c>
      <c r="N1843">
        <v>15</v>
      </c>
      <c r="Q1843" s="2">
        <v>2.1899999999999999E-2</v>
      </c>
      <c r="R1843" s="2">
        <v>3.0470000000000002</v>
      </c>
      <c r="S1843">
        <f t="shared" si="123"/>
        <v>83.944873923971386</v>
      </c>
      <c r="T1843">
        <f t="shared" si="120"/>
        <v>83.944873923971386</v>
      </c>
    </row>
    <row r="1844" spans="1:20" x14ac:dyDescent="0.2">
      <c r="A1844">
        <v>2009</v>
      </c>
      <c r="B1844">
        <v>98</v>
      </c>
      <c r="D1844" t="s">
        <v>128</v>
      </c>
      <c r="E1844" s="1">
        <v>0.45833333333333298</v>
      </c>
      <c r="F1844">
        <v>8</v>
      </c>
      <c r="G1844" t="s">
        <v>125</v>
      </c>
      <c r="H1844" t="s">
        <v>61</v>
      </c>
      <c r="I1844" t="s">
        <v>176</v>
      </c>
      <c r="J1844" t="s">
        <v>13</v>
      </c>
      <c r="K1844" t="s">
        <v>51</v>
      </c>
      <c r="L1844" t="s">
        <v>57</v>
      </c>
      <c r="M1844">
        <v>1</v>
      </c>
      <c r="N1844">
        <v>15</v>
      </c>
      <c r="Q1844">
        <v>1.6199999999999999E-2</v>
      </c>
      <c r="R1844">
        <v>3.0251999999999999</v>
      </c>
      <c r="S1844">
        <f t="shared" si="123"/>
        <v>58.536437970851551</v>
      </c>
      <c r="T1844">
        <f t="shared" si="120"/>
        <v>58.536437970851551</v>
      </c>
    </row>
    <row r="1845" spans="1:20" x14ac:dyDescent="0.2">
      <c r="A1845">
        <v>2009</v>
      </c>
      <c r="B1845">
        <v>98</v>
      </c>
      <c r="D1845" t="s">
        <v>128</v>
      </c>
      <c r="E1845" s="1">
        <v>0.45833333333333298</v>
      </c>
      <c r="F1845">
        <v>8</v>
      </c>
      <c r="G1845" t="s">
        <v>125</v>
      </c>
      <c r="H1845" t="s">
        <v>61</v>
      </c>
      <c r="I1845" t="s">
        <v>176</v>
      </c>
      <c r="J1845" t="s">
        <v>16</v>
      </c>
      <c r="K1845" t="s">
        <v>28</v>
      </c>
      <c r="L1845" t="s">
        <v>29</v>
      </c>
      <c r="M1845">
        <v>9</v>
      </c>
      <c r="N1845">
        <v>15</v>
      </c>
      <c r="P1845">
        <f>N1845/1.14172</f>
        <v>13.138072382020109</v>
      </c>
      <c r="Q1845">
        <v>5.7999999999999996E-3</v>
      </c>
      <c r="R1845">
        <v>3.5539999999999998</v>
      </c>
      <c r="S1845">
        <f>Q1845*(P1845^R1845)</f>
        <v>54.788508570307343</v>
      </c>
      <c r="T1845">
        <f t="shared" si="120"/>
        <v>493.09657713276607</v>
      </c>
    </row>
    <row r="1846" spans="1:20" x14ac:dyDescent="0.2">
      <c r="A1846">
        <v>2009</v>
      </c>
      <c r="B1846">
        <v>98</v>
      </c>
      <c r="D1846" t="s">
        <v>128</v>
      </c>
      <c r="E1846" s="1">
        <v>0.45833333333333298</v>
      </c>
      <c r="F1846">
        <v>8</v>
      </c>
      <c r="G1846" t="s">
        <v>125</v>
      </c>
      <c r="H1846" t="s">
        <v>61</v>
      </c>
      <c r="I1846" t="s">
        <v>176</v>
      </c>
      <c r="J1846" t="s">
        <v>26</v>
      </c>
      <c r="K1846" t="s">
        <v>17</v>
      </c>
      <c r="L1846" t="s">
        <v>121</v>
      </c>
      <c r="M1846">
        <v>12</v>
      </c>
      <c r="N1846">
        <v>7.5</v>
      </c>
      <c r="Q1846">
        <v>2.0199999999999999E-2</v>
      </c>
      <c r="R1846">
        <v>2.9594999999999998</v>
      </c>
      <c r="S1846">
        <f t="shared" ref="S1846:S1854" si="124">Q1846*(N1846^R1846)</f>
        <v>7.8540774295436098</v>
      </c>
      <c r="T1846">
        <f t="shared" si="120"/>
        <v>94.248929154523324</v>
      </c>
    </row>
    <row r="1847" spans="1:20" x14ac:dyDescent="0.2">
      <c r="A1847">
        <v>2009</v>
      </c>
      <c r="B1847">
        <v>98</v>
      </c>
      <c r="D1847" t="s">
        <v>128</v>
      </c>
      <c r="E1847" s="1">
        <v>0.45833333333333298</v>
      </c>
      <c r="F1847">
        <v>8</v>
      </c>
      <c r="G1847" t="s">
        <v>125</v>
      </c>
      <c r="H1847" t="s">
        <v>61</v>
      </c>
      <c r="I1847" t="s">
        <v>176</v>
      </c>
      <c r="J1847" t="s">
        <v>509</v>
      </c>
      <c r="K1847" t="s">
        <v>17</v>
      </c>
      <c r="L1847" t="s">
        <v>19</v>
      </c>
      <c r="M1847">
        <v>1</v>
      </c>
      <c r="N1847">
        <v>7.5</v>
      </c>
      <c r="Q1847">
        <v>1.9300000000000001E-2</v>
      </c>
      <c r="R1847">
        <v>2.96</v>
      </c>
      <c r="S1847">
        <f t="shared" si="124"/>
        <v>7.5117071566069322</v>
      </c>
      <c r="T1847">
        <f t="shared" si="120"/>
        <v>7.5117071566069322</v>
      </c>
    </row>
    <row r="1848" spans="1:20" x14ac:dyDescent="0.2">
      <c r="A1848">
        <v>2009</v>
      </c>
      <c r="B1848">
        <v>98</v>
      </c>
      <c r="D1848" t="s">
        <v>128</v>
      </c>
      <c r="E1848" s="1">
        <v>0.45833333333333298</v>
      </c>
      <c r="F1848">
        <v>8</v>
      </c>
      <c r="G1848" t="s">
        <v>125</v>
      </c>
      <c r="H1848" t="s">
        <v>61</v>
      </c>
      <c r="I1848" t="s">
        <v>176</v>
      </c>
      <c r="J1848" t="s">
        <v>26</v>
      </c>
      <c r="K1848" t="s">
        <v>118</v>
      </c>
      <c r="L1848" t="s">
        <v>27</v>
      </c>
      <c r="M1848">
        <v>1</v>
      </c>
      <c r="N1848">
        <v>7.5</v>
      </c>
      <c r="Q1848">
        <v>1.5900000000000001E-2</v>
      </c>
      <c r="R1848">
        <v>2.9718</v>
      </c>
      <c r="S1848">
        <f t="shared" si="124"/>
        <v>6.3372988368370082</v>
      </c>
      <c r="T1848">
        <f t="shared" si="120"/>
        <v>6.3372988368370082</v>
      </c>
    </row>
    <row r="1849" spans="1:20" x14ac:dyDescent="0.2">
      <c r="A1849">
        <v>2009</v>
      </c>
      <c r="B1849">
        <v>98</v>
      </c>
      <c r="D1849" t="s">
        <v>128</v>
      </c>
      <c r="E1849" s="1">
        <v>0.45833333333333298</v>
      </c>
      <c r="F1849">
        <v>8</v>
      </c>
      <c r="G1849" t="s">
        <v>125</v>
      </c>
      <c r="H1849" t="s">
        <v>61</v>
      </c>
      <c r="I1849" t="s">
        <v>176</v>
      </c>
      <c r="J1849" t="s">
        <v>26</v>
      </c>
      <c r="K1849" t="s">
        <v>17</v>
      </c>
      <c r="L1849" t="s">
        <v>121</v>
      </c>
      <c r="M1849">
        <v>30</v>
      </c>
      <c r="N1849">
        <v>2.5</v>
      </c>
      <c r="Q1849">
        <v>2.0199999999999999E-2</v>
      </c>
      <c r="R1849">
        <v>2.9594999999999998</v>
      </c>
      <c r="S1849">
        <f t="shared" si="124"/>
        <v>0.30412689296657719</v>
      </c>
      <c r="T1849">
        <f t="shared" si="120"/>
        <v>9.1238067889973156</v>
      </c>
    </row>
    <row r="1850" spans="1:20" x14ac:dyDescent="0.2">
      <c r="A1850">
        <v>2009</v>
      </c>
      <c r="B1850">
        <v>98</v>
      </c>
      <c r="D1850" t="s">
        <v>128</v>
      </c>
      <c r="E1850" s="1">
        <v>0.45833333333333298</v>
      </c>
      <c r="F1850">
        <v>8</v>
      </c>
      <c r="G1850" t="s">
        <v>125</v>
      </c>
      <c r="H1850" t="s">
        <v>61</v>
      </c>
      <c r="I1850" t="s">
        <v>176</v>
      </c>
      <c r="J1850" t="s">
        <v>26</v>
      </c>
      <c r="K1850" t="s">
        <v>118</v>
      </c>
      <c r="L1850" t="s">
        <v>27</v>
      </c>
      <c r="M1850">
        <v>4</v>
      </c>
      <c r="N1850">
        <v>2.5</v>
      </c>
      <c r="Q1850">
        <v>1.5900000000000001E-2</v>
      </c>
      <c r="R1850">
        <v>2.9718</v>
      </c>
      <c r="S1850">
        <f t="shared" si="124"/>
        <v>0.24210025233267859</v>
      </c>
      <c r="T1850">
        <f t="shared" si="120"/>
        <v>0.96840100933071438</v>
      </c>
    </row>
    <row r="1851" spans="1:20" x14ac:dyDescent="0.2">
      <c r="A1851">
        <v>2009</v>
      </c>
      <c r="B1851">
        <v>98</v>
      </c>
      <c r="D1851" t="s">
        <v>128</v>
      </c>
      <c r="E1851" s="1">
        <v>0.45833333333333298</v>
      </c>
      <c r="F1851">
        <v>8</v>
      </c>
      <c r="G1851" t="s">
        <v>125</v>
      </c>
      <c r="H1851" t="s">
        <v>61</v>
      </c>
      <c r="I1851" t="s">
        <v>176</v>
      </c>
      <c r="J1851" t="s">
        <v>23</v>
      </c>
      <c r="K1851" t="s">
        <v>33</v>
      </c>
      <c r="L1851" t="s">
        <v>34</v>
      </c>
      <c r="M1851">
        <v>17</v>
      </c>
      <c r="N1851">
        <v>2.5</v>
      </c>
      <c r="Q1851">
        <v>8.8999999999999999E-3</v>
      </c>
      <c r="R1851">
        <v>3</v>
      </c>
      <c r="S1851">
        <f t="shared" si="124"/>
        <v>0.13906250000000001</v>
      </c>
      <c r="T1851">
        <f t="shared" si="120"/>
        <v>2.3640625000000002</v>
      </c>
    </row>
    <row r="1852" spans="1:20" x14ac:dyDescent="0.2">
      <c r="A1852">
        <v>2009</v>
      </c>
      <c r="B1852">
        <v>99</v>
      </c>
      <c r="D1852" t="s">
        <v>128</v>
      </c>
      <c r="E1852" s="1">
        <v>0.45833333333333298</v>
      </c>
      <c r="F1852">
        <v>8</v>
      </c>
      <c r="G1852" t="s">
        <v>125</v>
      </c>
      <c r="H1852" t="s">
        <v>61</v>
      </c>
      <c r="I1852" t="s">
        <v>176</v>
      </c>
      <c r="J1852" t="s">
        <v>44</v>
      </c>
      <c r="K1852" t="s">
        <v>21</v>
      </c>
      <c r="L1852" t="s">
        <v>22</v>
      </c>
      <c r="M1852">
        <v>6</v>
      </c>
      <c r="N1852">
        <v>35</v>
      </c>
      <c r="Q1852">
        <v>1.14E-2</v>
      </c>
      <c r="R1852">
        <v>3.1280000000000001</v>
      </c>
      <c r="S1852">
        <f t="shared" si="124"/>
        <v>770.45928631241588</v>
      </c>
      <c r="T1852">
        <f t="shared" si="120"/>
        <v>4622.7557178744955</v>
      </c>
    </row>
    <row r="1853" spans="1:20" x14ac:dyDescent="0.2">
      <c r="A1853">
        <v>2009</v>
      </c>
      <c r="B1853">
        <v>99</v>
      </c>
      <c r="D1853" t="s">
        <v>128</v>
      </c>
      <c r="E1853" s="1">
        <v>0.45833333333333298</v>
      </c>
      <c r="F1853">
        <v>8</v>
      </c>
      <c r="G1853" t="s">
        <v>125</v>
      </c>
      <c r="H1853" t="s">
        <v>61</v>
      </c>
      <c r="I1853" t="s">
        <v>176</v>
      </c>
      <c r="J1853" t="s">
        <v>23</v>
      </c>
      <c r="K1853" t="s">
        <v>118</v>
      </c>
      <c r="L1853" t="s">
        <v>37</v>
      </c>
      <c r="M1853">
        <v>1</v>
      </c>
      <c r="N1853">
        <v>35</v>
      </c>
      <c r="Q1853">
        <v>1.26E-2</v>
      </c>
      <c r="R1853">
        <v>3.0672999999999999</v>
      </c>
      <c r="S1853">
        <f t="shared" si="124"/>
        <v>686.26279947656167</v>
      </c>
      <c r="T1853">
        <f t="shared" si="120"/>
        <v>686.26279947656167</v>
      </c>
    </row>
    <row r="1854" spans="1:20" x14ac:dyDescent="0.2">
      <c r="A1854">
        <v>2009</v>
      </c>
      <c r="B1854">
        <v>99</v>
      </c>
      <c r="D1854" t="s">
        <v>128</v>
      </c>
      <c r="E1854" s="1">
        <v>0.45833333333333298</v>
      </c>
      <c r="F1854">
        <v>8</v>
      </c>
      <c r="G1854" t="s">
        <v>125</v>
      </c>
      <c r="H1854" t="s">
        <v>61</v>
      </c>
      <c r="I1854" t="s">
        <v>176</v>
      </c>
      <c r="J1854" t="s">
        <v>23</v>
      </c>
      <c r="K1854" t="s">
        <v>31</v>
      </c>
      <c r="L1854" t="s">
        <v>32</v>
      </c>
      <c r="M1854">
        <v>2</v>
      </c>
      <c r="N1854">
        <v>35</v>
      </c>
      <c r="Q1854">
        <v>7.9000000000000008E-3</v>
      </c>
      <c r="R1854">
        <v>3.0760000000000001</v>
      </c>
      <c r="S1854">
        <f t="shared" si="124"/>
        <v>443.79294680201997</v>
      </c>
      <c r="T1854">
        <f t="shared" si="120"/>
        <v>887.58589360403994</v>
      </c>
    </row>
    <row r="1855" spans="1:20" x14ac:dyDescent="0.2">
      <c r="A1855">
        <v>2009</v>
      </c>
      <c r="B1855">
        <v>99</v>
      </c>
      <c r="D1855" t="s">
        <v>128</v>
      </c>
      <c r="E1855" s="1">
        <v>0.45833333333333298</v>
      </c>
      <c r="F1855">
        <v>8</v>
      </c>
      <c r="G1855" t="s">
        <v>125</v>
      </c>
      <c r="H1855" t="s">
        <v>61</v>
      </c>
      <c r="I1855" t="s">
        <v>176</v>
      </c>
      <c r="J1855" t="s">
        <v>26</v>
      </c>
      <c r="K1855" t="s">
        <v>31</v>
      </c>
      <c r="L1855" t="s">
        <v>54</v>
      </c>
      <c r="M1855">
        <v>7</v>
      </c>
      <c r="N1855">
        <v>25</v>
      </c>
      <c r="P1855">
        <f>N1855*0.812715</f>
        <v>20.317875000000001</v>
      </c>
      <c r="Q1855">
        <v>0.111</v>
      </c>
      <c r="R1855">
        <v>2.72</v>
      </c>
      <c r="S1855">
        <f>Q1855*(P1855^R1855)</f>
        <v>400.63779005068659</v>
      </c>
      <c r="T1855">
        <f t="shared" si="120"/>
        <v>2804.4645303548059</v>
      </c>
    </row>
    <row r="1856" spans="1:20" x14ac:dyDescent="0.2">
      <c r="A1856">
        <v>2009</v>
      </c>
      <c r="B1856">
        <v>99</v>
      </c>
      <c r="D1856" t="s">
        <v>128</v>
      </c>
      <c r="E1856" s="1">
        <v>0.45833333333333298</v>
      </c>
      <c r="F1856">
        <v>8</v>
      </c>
      <c r="G1856" t="s">
        <v>125</v>
      </c>
      <c r="H1856" t="s">
        <v>61</v>
      </c>
      <c r="I1856" t="s">
        <v>176</v>
      </c>
      <c r="J1856" t="s">
        <v>16</v>
      </c>
      <c r="K1856" t="s">
        <v>28</v>
      </c>
      <c r="L1856" t="s">
        <v>29</v>
      </c>
      <c r="M1856">
        <v>15</v>
      </c>
      <c r="N1856">
        <v>25</v>
      </c>
      <c r="P1856">
        <f>N1856/1.14172</f>
        <v>21.89678730336685</v>
      </c>
      <c r="Q1856">
        <v>5.7999999999999996E-3</v>
      </c>
      <c r="R1856">
        <v>3.5539999999999998</v>
      </c>
      <c r="S1856">
        <f>Q1856*(P1856^R1856)</f>
        <v>336.62001464584171</v>
      </c>
      <c r="T1856">
        <f t="shared" si="120"/>
        <v>5049.3002196876259</v>
      </c>
    </row>
    <row r="1857" spans="1:20" x14ac:dyDescent="0.2">
      <c r="A1857">
        <v>2009</v>
      </c>
      <c r="B1857">
        <v>99</v>
      </c>
      <c r="D1857" t="s">
        <v>128</v>
      </c>
      <c r="E1857" s="1">
        <v>0.45833333333333298</v>
      </c>
      <c r="F1857">
        <v>8</v>
      </c>
      <c r="G1857" t="s">
        <v>125</v>
      </c>
      <c r="H1857" t="s">
        <v>61</v>
      </c>
      <c r="I1857" t="s">
        <v>176</v>
      </c>
      <c r="J1857" t="s">
        <v>508</v>
      </c>
      <c r="K1857" t="s">
        <v>49</v>
      </c>
      <c r="L1857" t="s">
        <v>50</v>
      </c>
      <c r="M1857">
        <v>1</v>
      </c>
      <c r="N1857">
        <v>25</v>
      </c>
      <c r="Q1857">
        <v>5.6099999999999997E-2</v>
      </c>
      <c r="R1857">
        <v>2.653</v>
      </c>
      <c r="S1857">
        <f t="shared" ref="S1857:S1863" si="125">Q1857*(N1857^R1857)</f>
        <v>286.87830370223014</v>
      </c>
      <c r="T1857">
        <f t="shared" si="120"/>
        <v>286.87830370223014</v>
      </c>
    </row>
    <row r="1858" spans="1:20" x14ac:dyDescent="0.2">
      <c r="A1858">
        <v>2009</v>
      </c>
      <c r="B1858">
        <v>99</v>
      </c>
      <c r="D1858" t="s">
        <v>128</v>
      </c>
      <c r="E1858" s="1">
        <v>0.45833333333333298</v>
      </c>
      <c r="F1858">
        <v>8</v>
      </c>
      <c r="G1858" t="s">
        <v>125</v>
      </c>
      <c r="H1858" t="s">
        <v>61</v>
      </c>
      <c r="I1858" t="s">
        <v>176</v>
      </c>
      <c r="J1858" t="s">
        <v>44</v>
      </c>
      <c r="K1858" t="s">
        <v>21</v>
      </c>
      <c r="L1858" t="s">
        <v>22</v>
      </c>
      <c r="M1858">
        <v>12</v>
      </c>
      <c r="N1858">
        <v>25</v>
      </c>
      <c r="Q1858">
        <v>1.14E-2</v>
      </c>
      <c r="R1858">
        <v>3.1280000000000001</v>
      </c>
      <c r="S1858">
        <f t="shared" si="125"/>
        <v>268.94359042953022</v>
      </c>
      <c r="T1858">
        <f t="shared" ref="T1858:T1921" si="126">M1858*S1858</f>
        <v>3227.3230851543626</v>
      </c>
    </row>
    <row r="1859" spans="1:20" x14ac:dyDescent="0.2">
      <c r="A1859">
        <v>2009</v>
      </c>
      <c r="B1859">
        <v>99</v>
      </c>
      <c r="D1859" t="s">
        <v>128</v>
      </c>
      <c r="E1859" s="1">
        <v>0.45833333333333298</v>
      </c>
      <c r="F1859">
        <v>8</v>
      </c>
      <c r="G1859" t="s">
        <v>125</v>
      </c>
      <c r="H1859" t="s">
        <v>61</v>
      </c>
      <c r="I1859" t="s">
        <v>176</v>
      </c>
      <c r="J1859" t="s">
        <v>44</v>
      </c>
      <c r="K1859" t="s">
        <v>21</v>
      </c>
      <c r="L1859" t="s">
        <v>45</v>
      </c>
      <c r="M1859">
        <v>1</v>
      </c>
      <c r="N1859">
        <v>25</v>
      </c>
      <c r="Q1859">
        <v>1.5299999999999999E-2</v>
      </c>
      <c r="R1859">
        <v>3.0038</v>
      </c>
      <c r="S1859">
        <f t="shared" si="125"/>
        <v>242.00460433547849</v>
      </c>
      <c r="T1859">
        <f t="shared" si="126"/>
        <v>242.00460433547849</v>
      </c>
    </row>
    <row r="1860" spans="1:20" x14ac:dyDescent="0.2">
      <c r="A1860">
        <v>2009</v>
      </c>
      <c r="B1860">
        <v>99</v>
      </c>
      <c r="D1860" t="s">
        <v>128</v>
      </c>
      <c r="E1860" s="1">
        <v>0.45833333333333298</v>
      </c>
      <c r="F1860">
        <v>8</v>
      </c>
      <c r="G1860" t="s">
        <v>125</v>
      </c>
      <c r="H1860" t="s">
        <v>61</v>
      </c>
      <c r="I1860" t="s">
        <v>176</v>
      </c>
      <c r="J1860" t="s">
        <v>16</v>
      </c>
      <c r="K1860" t="s">
        <v>17</v>
      </c>
      <c r="L1860" t="s">
        <v>18</v>
      </c>
      <c r="M1860">
        <v>3</v>
      </c>
      <c r="N1860">
        <v>15</v>
      </c>
      <c r="Q1860">
        <v>2.2700000000000001E-2</v>
      </c>
      <c r="R1860">
        <v>3.12</v>
      </c>
      <c r="S1860">
        <f t="shared" si="125"/>
        <v>106.03044532761471</v>
      </c>
      <c r="T1860">
        <f t="shared" si="126"/>
        <v>318.09133598284416</v>
      </c>
    </row>
    <row r="1861" spans="1:20" x14ac:dyDescent="0.2">
      <c r="A1861">
        <v>2009</v>
      </c>
      <c r="B1861">
        <v>99</v>
      </c>
      <c r="D1861" t="s">
        <v>128</v>
      </c>
      <c r="E1861" s="1">
        <v>0.45833333333333298</v>
      </c>
      <c r="F1861">
        <v>8</v>
      </c>
      <c r="G1861" t="s">
        <v>125</v>
      </c>
      <c r="H1861" t="s">
        <v>61</v>
      </c>
      <c r="I1861" t="s">
        <v>176</v>
      </c>
      <c r="J1861" t="s">
        <v>509</v>
      </c>
      <c r="K1861" t="s">
        <v>17</v>
      </c>
      <c r="L1861" t="s">
        <v>127</v>
      </c>
      <c r="M1861">
        <v>1</v>
      </c>
      <c r="N1861">
        <v>15</v>
      </c>
      <c r="Q1861">
        <v>2.3900000000000001E-2</v>
      </c>
      <c r="R1861">
        <v>3.0819999999999999</v>
      </c>
      <c r="S1861">
        <f t="shared" si="125"/>
        <v>100.71894345437795</v>
      </c>
      <c r="T1861">
        <f t="shared" si="126"/>
        <v>100.71894345437795</v>
      </c>
    </row>
    <row r="1862" spans="1:20" x14ac:dyDescent="0.2">
      <c r="A1862">
        <v>2009</v>
      </c>
      <c r="B1862">
        <v>99</v>
      </c>
      <c r="D1862" t="s">
        <v>128</v>
      </c>
      <c r="E1862" s="1">
        <v>0.45833333333333298</v>
      </c>
      <c r="F1862">
        <v>8</v>
      </c>
      <c r="G1862" t="s">
        <v>125</v>
      </c>
      <c r="H1862" t="s">
        <v>61</v>
      </c>
      <c r="I1862" t="s">
        <v>176</v>
      </c>
      <c r="J1862" t="s">
        <v>13</v>
      </c>
      <c r="K1862" t="s">
        <v>14</v>
      </c>
      <c r="L1862" t="s">
        <v>15</v>
      </c>
      <c r="M1862">
        <v>1</v>
      </c>
      <c r="N1862">
        <v>15</v>
      </c>
      <c r="Q1862">
        <v>2.3599999999999999E-2</v>
      </c>
      <c r="R1862">
        <v>2.9750000000000001</v>
      </c>
      <c r="S1862">
        <f t="shared" si="125"/>
        <v>74.436080804008085</v>
      </c>
      <c r="T1862">
        <f t="shared" si="126"/>
        <v>74.436080804008085</v>
      </c>
    </row>
    <row r="1863" spans="1:20" x14ac:dyDescent="0.2">
      <c r="A1863">
        <v>2009</v>
      </c>
      <c r="B1863">
        <v>99</v>
      </c>
      <c r="D1863" t="s">
        <v>128</v>
      </c>
      <c r="E1863" s="1">
        <v>0.45833333333333298</v>
      </c>
      <c r="F1863">
        <v>8</v>
      </c>
      <c r="G1863" t="s">
        <v>125</v>
      </c>
      <c r="H1863" t="s">
        <v>61</v>
      </c>
      <c r="I1863" t="s">
        <v>176</v>
      </c>
      <c r="J1863" t="s">
        <v>26</v>
      </c>
      <c r="K1863" t="s">
        <v>17</v>
      </c>
      <c r="L1863" t="s">
        <v>121</v>
      </c>
      <c r="M1863">
        <v>4</v>
      </c>
      <c r="N1863">
        <v>15</v>
      </c>
      <c r="Q1863">
        <v>2.0199999999999999E-2</v>
      </c>
      <c r="R1863">
        <v>2.9594999999999998</v>
      </c>
      <c r="S1863">
        <f t="shared" si="125"/>
        <v>61.093281166361997</v>
      </c>
      <c r="T1863">
        <f t="shared" si="126"/>
        <v>244.37312466544799</v>
      </c>
    </row>
    <row r="1864" spans="1:20" x14ac:dyDescent="0.2">
      <c r="A1864">
        <v>2009</v>
      </c>
      <c r="B1864">
        <v>99</v>
      </c>
      <c r="D1864" t="s">
        <v>128</v>
      </c>
      <c r="E1864" s="1">
        <v>0.45833333333333298</v>
      </c>
      <c r="F1864">
        <v>8</v>
      </c>
      <c r="G1864" t="s">
        <v>125</v>
      </c>
      <c r="H1864" t="s">
        <v>61</v>
      </c>
      <c r="I1864" t="s">
        <v>176</v>
      </c>
      <c r="J1864" t="s">
        <v>16</v>
      </c>
      <c r="K1864" t="s">
        <v>28</v>
      </c>
      <c r="L1864" t="s">
        <v>29</v>
      </c>
      <c r="M1864">
        <v>4</v>
      </c>
      <c r="N1864">
        <v>15</v>
      </c>
      <c r="P1864">
        <f>N1864/1.14172</f>
        <v>13.138072382020109</v>
      </c>
      <c r="Q1864">
        <v>5.7999999999999996E-3</v>
      </c>
      <c r="R1864">
        <v>3.5539999999999998</v>
      </c>
      <c r="S1864">
        <f>Q1864*(P1864^R1864)</f>
        <v>54.788508570307343</v>
      </c>
      <c r="T1864">
        <f t="shared" si="126"/>
        <v>219.15403428122937</v>
      </c>
    </row>
    <row r="1865" spans="1:20" x14ac:dyDescent="0.2">
      <c r="A1865">
        <v>2009</v>
      </c>
      <c r="B1865">
        <v>99</v>
      </c>
      <c r="D1865" t="s">
        <v>128</v>
      </c>
      <c r="E1865" s="1">
        <v>0.45833333333333298</v>
      </c>
      <c r="F1865">
        <v>8</v>
      </c>
      <c r="G1865" t="s">
        <v>125</v>
      </c>
      <c r="H1865" t="s">
        <v>61</v>
      </c>
      <c r="I1865" t="s">
        <v>176</v>
      </c>
      <c r="J1865" t="s">
        <v>26</v>
      </c>
      <c r="K1865" t="s">
        <v>118</v>
      </c>
      <c r="L1865" t="s">
        <v>27</v>
      </c>
      <c r="M1865">
        <v>6</v>
      </c>
      <c r="N1865">
        <v>7.5</v>
      </c>
      <c r="Q1865">
        <v>1.5900000000000001E-2</v>
      </c>
      <c r="R1865">
        <v>2.9718</v>
      </c>
      <c r="S1865">
        <f t="shared" ref="S1865:S1873" si="127">Q1865*(N1865^R1865)</f>
        <v>6.3372988368370082</v>
      </c>
      <c r="T1865">
        <f t="shared" si="126"/>
        <v>38.023793021022051</v>
      </c>
    </row>
    <row r="1866" spans="1:20" x14ac:dyDescent="0.2">
      <c r="A1866">
        <v>2009</v>
      </c>
      <c r="B1866">
        <v>99</v>
      </c>
      <c r="D1866" t="s">
        <v>128</v>
      </c>
      <c r="E1866" s="1">
        <v>0.45833333333333298</v>
      </c>
      <c r="F1866">
        <v>8</v>
      </c>
      <c r="G1866" t="s">
        <v>125</v>
      </c>
      <c r="H1866" t="s">
        <v>61</v>
      </c>
      <c r="I1866" t="s">
        <v>176</v>
      </c>
      <c r="J1866" t="s">
        <v>44</v>
      </c>
      <c r="K1866" t="s">
        <v>21</v>
      </c>
      <c r="L1866" t="s">
        <v>22</v>
      </c>
      <c r="M1866">
        <v>2</v>
      </c>
      <c r="N1866">
        <v>7.5</v>
      </c>
      <c r="Q1866">
        <v>1.14E-2</v>
      </c>
      <c r="R1866">
        <v>3.1280000000000001</v>
      </c>
      <c r="S1866">
        <f t="shared" si="127"/>
        <v>6.2243855127961885</v>
      </c>
      <c r="T1866">
        <f t="shared" si="126"/>
        <v>12.448771025592377</v>
      </c>
    </row>
    <row r="1867" spans="1:20" x14ac:dyDescent="0.2">
      <c r="A1867">
        <v>2009</v>
      </c>
      <c r="B1867">
        <v>99</v>
      </c>
      <c r="D1867" t="s">
        <v>128</v>
      </c>
      <c r="E1867" s="1">
        <v>0.45833333333333298</v>
      </c>
      <c r="F1867">
        <v>8</v>
      </c>
      <c r="G1867" t="s">
        <v>125</v>
      </c>
      <c r="H1867" t="s">
        <v>61</v>
      </c>
      <c r="I1867" t="s">
        <v>176</v>
      </c>
      <c r="J1867" t="s">
        <v>23</v>
      </c>
      <c r="K1867" t="s">
        <v>118</v>
      </c>
      <c r="L1867" t="s">
        <v>37</v>
      </c>
      <c r="M1867">
        <v>3</v>
      </c>
      <c r="N1867">
        <v>7.5</v>
      </c>
      <c r="Q1867">
        <v>1.26E-2</v>
      </c>
      <c r="R1867">
        <v>3.0672999999999999</v>
      </c>
      <c r="S1867">
        <f t="shared" si="127"/>
        <v>6.0875978967715536</v>
      </c>
      <c r="T1867">
        <f t="shared" si="126"/>
        <v>18.262793690314659</v>
      </c>
    </row>
    <row r="1868" spans="1:20" x14ac:dyDescent="0.2">
      <c r="A1868">
        <v>2009</v>
      </c>
      <c r="B1868">
        <v>99</v>
      </c>
      <c r="D1868" t="s">
        <v>128</v>
      </c>
      <c r="E1868" s="1">
        <v>0.45833333333333298</v>
      </c>
      <c r="F1868">
        <v>8</v>
      </c>
      <c r="G1868" t="s">
        <v>125</v>
      </c>
      <c r="H1868" t="s">
        <v>61</v>
      </c>
      <c r="I1868" t="s">
        <v>176</v>
      </c>
      <c r="J1868" t="s">
        <v>26</v>
      </c>
      <c r="K1868" t="s">
        <v>17</v>
      </c>
      <c r="L1868" t="s">
        <v>121</v>
      </c>
      <c r="M1868">
        <v>15</v>
      </c>
      <c r="N1868">
        <v>2.5</v>
      </c>
      <c r="Q1868">
        <v>2.0199999999999999E-2</v>
      </c>
      <c r="R1868">
        <v>2.9594999999999998</v>
      </c>
      <c r="S1868">
        <f t="shared" si="127"/>
        <v>0.30412689296657719</v>
      </c>
      <c r="T1868">
        <f t="shared" si="126"/>
        <v>4.5619033944986578</v>
      </c>
    </row>
    <row r="1869" spans="1:20" x14ac:dyDescent="0.2">
      <c r="A1869">
        <v>2009</v>
      </c>
      <c r="B1869">
        <v>99</v>
      </c>
      <c r="D1869" t="s">
        <v>128</v>
      </c>
      <c r="E1869" s="1">
        <v>0.45833333333333298</v>
      </c>
      <c r="F1869">
        <v>8</v>
      </c>
      <c r="G1869" t="s">
        <v>125</v>
      </c>
      <c r="H1869" t="s">
        <v>61</v>
      </c>
      <c r="I1869" t="s">
        <v>176</v>
      </c>
      <c r="J1869" t="s">
        <v>13</v>
      </c>
      <c r="K1869" t="s">
        <v>194</v>
      </c>
      <c r="L1869" t="s">
        <v>35</v>
      </c>
      <c r="M1869">
        <v>1</v>
      </c>
      <c r="N1869">
        <v>2.5</v>
      </c>
      <c r="Q1869">
        <v>3.2399999999999998E-2</v>
      </c>
      <c r="R1869">
        <v>2.379</v>
      </c>
      <c r="S1869">
        <f t="shared" si="127"/>
        <v>0.2865789524483992</v>
      </c>
      <c r="T1869">
        <f t="shared" si="126"/>
        <v>0.2865789524483992</v>
      </c>
    </row>
    <row r="1870" spans="1:20" x14ac:dyDescent="0.2">
      <c r="A1870">
        <v>2009</v>
      </c>
      <c r="B1870">
        <v>99</v>
      </c>
      <c r="D1870" t="s">
        <v>128</v>
      </c>
      <c r="E1870" s="1">
        <v>0.45833333333333298</v>
      </c>
      <c r="F1870">
        <v>8</v>
      </c>
      <c r="G1870" t="s">
        <v>125</v>
      </c>
      <c r="H1870" t="s">
        <v>61</v>
      </c>
      <c r="I1870" t="s">
        <v>176</v>
      </c>
      <c r="J1870" t="s">
        <v>26</v>
      </c>
      <c r="K1870" t="s">
        <v>118</v>
      </c>
      <c r="L1870" t="s">
        <v>27</v>
      </c>
      <c r="M1870">
        <v>27</v>
      </c>
      <c r="N1870">
        <v>2.5</v>
      </c>
      <c r="Q1870">
        <v>1.5900000000000001E-2</v>
      </c>
      <c r="R1870">
        <v>2.9718</v>
      </c>
      <c r="S1870">
        <f t="shared" si="127"/>
        <v>0.24210025233267859</v>
      </c>
      <c r="T1870">
        <f t="shared" si="126"/>
        <v>6.536706812982322</v>
      </c>
    </row>
    <row r="1871" spans="1:20" x14ac:dyDescent="0.2">
      <c r="A1871">
        <v>2009</v>
      </c>
      <c r="B1871">
        <v>99</v>
      </c>
      <c r="D1871" t="s">
        <v>128</v>
      </c>
      <c r="E1871" s="1">
        <v>0.45833333333333298</v>
      </c>
      <c r="F1871">
        <v>8</v>
      </c>
      <c r="G1871" t="s">
        <v>125</v>
      </c>
      <c r="H1871" t="s">
        <v>61</v>
      </c>
      <c r="I1871" t="s">
        <v>176</v>
      </c>
      <c r="J1871" t="s">
        <v>44</v>
      </c>
      <c r="K1871" t="s">
        <v>21</v>
      </c>
      <c r="L1871" t="s">
        <v>22</v>
      </c>
      <c r="M1871">
        <v>1</v>
      </c>
      <c r="N1871">
        <v>2.5</v>
      </c>
      <c r="Q1871">
        <v>1.14E-2</v>
      </c>
      <c r="R1871">
        <v>3.1280000000000001</v>
      </c>
      <c r="S1871">
        <f t="shared" si="127"/>
        <v>0.20029089096994784</v>
      </c>
      <c r="T1871">
        <f t="shared" si="126"/>
        <v>0.20029089096994784</v>
      </c>
    </row>
    <row r="1872" spans="1:20" x14ac:dyDescent="0.2">
      <c r="A1872">
        <v>2009</v>
      </c>
      <c r="B1872">
        <v>99</v>
      </c>
      <c r="D1872" t="s">
        <v>128</v>
      </c>
      <c r="E1872" s="1">
        <v>0.45833333333333298</v>
      </c>
      <c r="F1872">
        <v>8</v>
      </c>
      <c r="G1872" t="s">
        <v>125</v>
      </c>
      <c r="H1872" t="s">
        <v>61</v>
      </c>
      <c r="I1872" t="s">
        <v>176</v>
      </c>
      <c r="J1872" t="s">
        <v>23</v>
      </c>
      <c r="K1872" t="s">
        <v>33</v>
      </c>
      <c r="L1872" t="s">
        <v>34</v>
      </c>
      <c r="M1872">
        <v>12</v>
      </c>
      <c r="N1872">
        <v>2.5</v>
      </c>
      <c r="Q1872">
        <v>8.8999999999999999E-3</v>
      </c>
      <c r="R1872">
        <v>3</v>
      </c>
      <c r="S1872">
        <f t="shared" si="127"/>
        <v>0.13906250000000001</v>
      </c>
      <c r="T1872">
        <f t="shared" si="126"/>
        <v>1.6687500000000002</v>
      </c>
    </row>
    <row r="1873" spans="1:20" x14ac:dyDescent="0.2">
      <c r="A1873">
        <v>2009</v>
      </c>
      <c r="B1873">
        <v>100</v>
      </c>
      <c r="D1873" t="s">
        <v>128</v>
      </c>
      <c r="E1873" s="1">
        <v>0.45833333333333331</v>
      </c>
      <c r="F1873">
        <v>9</v>
      </c>
      <c r="G1873" t="s">
        <v>124</v>
      </c>
      <c r="H1873" t="s">
        <v>12</v>
      </c>
      <c r="I1873" t="s">
        <v>176</v>
      </c>
      <c r="J1873" t="s">
        <v>13</v>
      </c>
      <c r="K1873" t="s">
        <v>51</v>
      </c>
      <c r="L1873" t="s">
        <v>57</v>
      </c>
      <c r="M1873">
        <v>1</v>
      </c>
      <c r="N1873">
        <v>50</v>
      </c>
      <c r="O1873" t="s">
        <v>46</v>
      </c>
      <c r="Q1873">
        <v>1.6199999999999999E-2</v>
      </c>
      <c r="R1873">
        <v>3.0251999999999999</v>
      </c>
      <c r="S1873">
        <f t="shared" si="127"/>
        <v>2234.8021044952443</v>
      </c>
      <c r="T1873">
        <f t="shared" si="126"/>
        <v>2234.8021044952443</v>
      </c>
    </row>
    <row r="1874" spans="1:20" x14ac:dyDescent="0.2">
      <c r="A1874">
        <v>2009</v>
      </c>
      <c r="B1874">
        <v>100</v>
      </c>
      <c r="D1874" t="s">
        <v>128</v>
      </c>
      <c r="E1874" s="1">
        <v>0.45833333333333331</v>
      </c>
      <c r="F1874">
        <v>9</v>
      </c>
      <c r="G1874" t="s">
        <v>124</v>
      </c>
      <c r="H1874" t="s">
        <v>12</v>
      </c>
      <c r="I1874" t="s">
        <v>176</v>
      </c>
      <c r="J1874" t="s">
        <v>23</v>
      </c>
      <c r="K1874" t="s">
        <v>28</v>
      </c>
      <c r="L1874" t="s">
        <v>60</v>
      </c>
      <c r="M1874">
        <v>1</v>
      </c>
      <c r="N1874">
        <v>35</v>
      </c>
      <c r="P1874">
        <f>N1874/1.26087</f>
        <v>27.758611117720307</v>
      </c>
      <c r="Q1874">
        <v>3.1399999999999997E-2</v>
      </c>
      <c r="R1874">
        <v>2.9</v>
      </c>
      <c r="S1874">
        <f>Q1874*(P1874^R1874)</f>
        <v>481.70712817666475</v>
      </c>
      <c r="T1874">
        <f t="shared" si="126"/>
        <v>481.70712817666475</v>
      </c>
    </row>
    <row r="1875" spans="1:20" x14ac:dyDescent="0.2">
      <c r="A1875">
        <v>2009</v>
      </c>
      <c r="B1875">
        <v>100</v>
      </c>
      <c r="D1875" t="s">
        <v>128</v>
      </c>
      <c r="E1875" s="1">
        <v>0.45833333333333331</v>
      </c>
      <c r="F1875">
        <v>9</v>
      </c>
      <c r="G1875" t="s">
        <v>124</v>
      </c>
      <c r="H1875" t="s">
        <v>12</v>
      </c>
      <c r="I1875" t="s">
        <v>176</v>
      </c>
      <c r="J1875" t="s">
        <v>23</v>
      </c>
      <c r="K1875" t="s">
        <v>31</v>
      </c>
      <c r="L1875" t="s">
        <v>32</v>
      </c>
      <c r="M1875">
        <v>1</v>
      </c>
      <c r="N1875">
        <v>35</v>
      </c>
      <c r="Q1875">
        <v>7.9000000000000008E-3</v>
      </c>
      <c r="R1875">
        <v>3.0760000000000001</v>
      </c>
      <c r="S1875">
        <f>Q1875*(N1875^R1875)</f>
        <v>443.79294680201997</v>
      </c>
      <c r="T1875">
        <f t="shared" si="126"/>
        <v>443.79294680201997</v>
      </c>
    </row>
    <row r="1876" spans="1:20" x14ac:dyDescent="0.2">
      <c r="A1876">
        <v>2009</v>
      </c>
      <c r="B1876">
        <v>100</v>
      </c>
      <c r="D1876" t="s">
        <v>128</v>
      </c>
      <c r="E1876" s="1">
        <v>0.45833333333333331</v>
      </c>
      <c r="F1876">
        <v>9</v>
      </c>
      <c r="G1876" t="s">
        <v>124</v>
      </c>
      <c r="H1876" t="s">
        <v>12</v>
      </c>
      <c r="I1876" t="s">
        <v>176</v>
      </c>
      <c r="J1876" t="s">
        <v>13</v>
      </c>
      <c r="K1876" t="s">
        <v>14</v>
      </c>
      <c r="L1876" t="s">
        <v>15</v>
      </c>
      <c r="M1876">
        <v>4</v>
      </c>
      <c r="N1876">
        <v>25</v>
      </c>
      <c r="Q1876">
        <v>2.3599999999999999E-2</v>
      </c>
      <c r="R1876">
        <v>2.9750000000000001</v>
      </c>
      <c r="S1876">
        <f>Q1876*(N1876^R1876)</f>
        <v>340.23855775527943</v>
      </c>
      <c r="T1876">
        <f t="shared" si="126"/>
        <v>1360.9542310211177</v>
      </c>
    </row>
    <row r="1877" spans="1:20" x14ac:dyDescent="0.2">
      <c r="A1877">
        <v>2009</v>
      </c>
      <c r="B1877">
        <v>100</v>
      </c>
      <c r="D1877" t="s">
        <v>128</v>
      </c>
      <c r="E1877" s="1">
        <v>0.45833333333333331</v>
      </c>
      <c r="F1877">
        <v>9</v>
      </c>
      <c r="G1877" t="s">
        <v>124</v>
      </c>
      <c r="H1877" t="s">
        <v>12</v>
      </c>
      <c r="I1877" t="s">
        <v>176</v>
      </c>
      <c r="J1877" t="s">
        <v>16</v>
      </c>
      <c r="K1877" t="s">
        <v>28</v>
      </c>
      <c r="L1877" t="s">
        <v>29</v>
      </c>
      <c r="M1877">
        <v>3</v>
      </c>
      <c r="N1877">
        <v>25</v>
      </c>
      <c r="P1877">
        <f>N1877/1.14172</f>
        <v>21.89678730336685</v>
      </c>
      <c r="Q1877">
        <v>5.7999999999999996E-3</v>
      </c>
      <c r="R1877">
        <v>3.5539999999999998</v>
      </c>
      <c r="S1877">
        <f>Q1877*(P1877^R1877)</f>
        <v>336.62001464584171</v>
      </c>
      <c r="T1877">
        <f t="shared" si="126"/>
        <v>1009.8600439375251</v>
      </c>
    </row>
    <row r="1878" spans="1:20" x14ac:dyDescent="0.2">
      <c r="A1878">
        <v>2009</v>
      </c>
      <c r="B1878">
        <v>100</v>
      </c>
      <c r="D1878" t="s">
        <v>128</v>
      </c>
      <c r="E1878" s="1">
        <v>0.45833333333333331</v>
      </c>
      <c r="F1878">
        <v>9</v>
      </c>
      <c r="G1878" t="s">
        <v>124</v>
      </c>
      <c r="H1878" t="s">
        <v>12</v>
      </c>
      <c r="I1878" t="s">
        <v>176</v>
      </c>
      <c r="J1878" t="s">
        <v>44</v>
      </c>
      <c r="K1878" t="s">
        <v>21</v>
      </c>
      <c r="L1878" t="s">
        <v>22</v>
      </c>
      <c r="M1878">
        <v>9</v>
      </c>
      <c r="N1878">
        <v>25</v>
      </c>
      <c r="Q1878">
        <v>1.14E-2</v>
      </c>
      <c r="R1878">
        <v>3.1280000000000001</v>
      </c>
      <c r="S1878">
        <f t="shared" ref="S1878:S1887" si="128">Q1878*(N1878^R1878)</f>
        <v>268.94359042953022</v>
      </c>
      <c r="T1878">
        <f t="shared" si="126"/>
        <v>2420.4923138657718</v>
      </c>
    </row>
    <row r="1879" spans="1:20" x14ac:dyDescent="0.2">
      <c r="A1879">
        <v>2009</v>
      </c>
      <c r="B1879">
        <v>100</v>
      </c>
      <c r="D1879" t="s">
        <v>128</v>
      </c>
      <c r="E1879" s="1">
        <v>0.45833333333333331</v>
      </c>
      <c r="F1879">
        <v>9</v>
      </c>
      <c r="G1879" t="s">
        <v>124</v>
      </c>
      <c r="H1879" t="s">
        <v>12</v>
      </c>
      <c r="I1879" t="s">
        <v>176</v>
      </c>
      <c r="J1879" t="s">
        <v>23</v>
      </c>
      <c r="K1879" t="s">
        <v>118</v>
      </c>
      <c r="L1879" t="s">
        <v>37</v>
      </c>
      <c r="M1879">
        <v>1</v>
      </c>
      <c r="N1879">
        <v>25</v>
      </c>
      <c r="Q1879">
        <v>1.26E-2</v>
      </c>
      <c r="R1879">
        <v>3.0672999999999999</v>
      </c>
      <c r="S1879">
        <f t="shared" si="128"/>
        <v>244.49609871054292</v>
      </c>
      <c r="T1879">
        <f t="shared" si="126"/>
        <v>244.49609871054292</v>
      </c>
    </row>
    <row r="1880" spans="1:20" x14ac:dyDescent="0.2">
      <c r="A1880">
        <v>2009</v>
      </c>
      <c r="B1880">
        <v>100</v>
      </c>
      <c r="D1880" t="s">
        <v>128</v>
      </c>
      <c r="E1880" s="1">
        <v>0.45833333333333331</v>
      </c>
      <c r="F1880">
        <v>9</v>
      </c>
      <c r="G1880" t="s">
        <v>124</v>
      </c>
      <c r="H1880" t="s">
        <v>12</v>
      </c>
      <c r="I1880" t="s">
        <v>176</v>
      </c>
      <c r="J1880" t="s">
        <v>44</v>
      </c>
      <c r="K1880" t="s">
        <v>21</v>
      </c>
      <c r="L1880" t="s">
        <v>45</v>
      </c>
      <c r="M1880">
        <v>1</v>
      </c>
      <c r="N1880">
        <v>25</v>
      </c>
      <c r="Q1880">
        <v>1.5299999999999999E-2</v>
      </c>
      <c r="R1880">
        <v>3.0038</v>
      </c>
      <c r="S1880">
        <f t="shared" si="128"/>
        <v>242.00460433547849</v>
      </c>
      <c r="T1880">
        <f t="shared" si="126"/>
        <v>242.00460433547849</v>
      </c>
    </row>
    <row r="1881" spans="1:20" x14ac:dyDescent="0.2">
      <c r="A1881">
        <v>2009</v>
      </c>
      <c r="B1881">
        <v>100</v>
      </c>
      <c r="D1881" t="s">
        <v>128</v>
      </c>
      <c r="E1881" s="1">
        <v>0.45833333333333331</v>
      </c>
      <c r="F1881">
        <v>9</v>
      </c>
      <c r="G1881" t="s">
        <v>124</v>
      </c>
      <c r="H1881" t="s">
        <v>12</v>
      </c>
      <c r="I1881" t="s">
        <v>176</v>
      </c>
      <c r="J1881" t="s">
        <v>16</v>
      </c>
      <c r="K1881" t="s">
        <v>17</v>
      </c>
      <c r="L1881" t="s">
        <v>18</v>
      </c>
      <c r="M1881">
        <v>1</v>
      </c>
      <c r="N1881">
        <v>15</v>
      </c>
      <c r="Q1881">
        <v>2.2700000000000001E-2</v>
      </c>
      <c r="R1881">
        <v>3.12</v>
      </c>
      <c r="S1881">
        <f t="shared" si="128"/>
        <v>106.03044532761471</v>
      </c>
      <c r="T1881">
        <f t="shared" si="126"/>
        <v>106.03044532761471</v>
      </c>
    </row>
    <row r="1882" spans="1:20" x14ac:dyDescent="0.2">
      <c r="A1882">
        <v>2009</v>
      </c>
      <c r="B1882">
        <v>100</v>
      </c>
      <c r="D1882" t="s">
        <v>128</v>
      </c>
      <c r="E1882" s="1">
        <v>0.45833333333333331</v>
      </c>
      <c r="F1882">
        <v>9</v>
      </c>
      <c r="G1882" t="s">
        <v>124</v>
      </c>
      <c r="H1882" t="s">
        <v>12</v>
      </c>
      <c r="I1882" t="s">
        <v>176</v>
      </c>
      <c r="J1882" t="s">
        <v>26</v>
      </c>
      <c r="K1882" t="s">
        <v>118</v>
      </c>
      <c r="L1882" t="s">
        <v>27</v>
      </c>
      <c r="M1882">
        <v>3</v>
      </c>
      <c r="N1882">
        <v>7.5</v>
      </c>
      <c r="Q1882">
        <v>1.5900000000000001E-2</v>
      </c>
      <c r="R1882">
        <v>2.9718</v>
      </c>
      <c r="S1882">
        <f t="shared" si="128"/>
        <v>6.3372988368370082</v>
      </c>
      <c r="T1882">
        <f t="shared" si="126"/>
        <v>19.011896510511026</v>
      </c>
    </row>
    <row r="1883" spans="1:20" x14ac:dyDescent="0.2">
      <c r="A1883">
        <v>2009</v>
      </c>
      <c r="B1883">
        <v>100</v>
      </c>
      <c r="D1883" t="s">
        <v>128</v>
      </c>
      <c r="E1883" s="1">
        <v>0.45833333333333331</v>
      </c>
      <c r="F1883">
        <v>9</v>
      </c>
      <c r="G1883" t="s">
        <v>124</v>
      </c>
      <c r="H1883" t="s">
        <v>12</v>
      </c>
      <c r="I1883" t="s">
        <v>176</v>
      </c>
      <c r="J1883" t="s">
        <v>23</v>
      </c>
      <c r="K1883" t="s">
        <v>118</v>
      </c>
      <c r="L1883" t="s">
        <v>37</v>
      </c>
      <c r="M1883">
        <v>2</v>
      </c>
      <c r="N1883">
        <v>7.5</v>
      </c>
      <c r="Q1883">
        <v>1.26E-2</v>
      </c>
      <c r="R1883">
        <v>3.0672999999999999</v>
      </c>
      <c r="S1883">
        <f t="shared" si="128"/>
        <v>6.0875978967715536</v>
      </c>
      <c r="T1883">
        <f t="shared" si="126"/>
        <v>12.175195793543107</v>
      </c>
    </row>
    <row r="1884" spans="1:20" x14ac:dyDescent="0.2">
      <c r="A1884">
        <v>2009</v>
      </c>
      <c r="B1884">
        <v>100</v>
      </c>
      <c r="D1884" t="s">
        <v>128</v>
      </c>
      <c r="E1884" s="1">
        <v>0.45833333333333331</v>
      </c>
      <c r="F1884">
        <v>9</v>
      </c>
      <c r="G1884" t="s">
        <v>124</v>
      </c>
      <c r="H1884" t="s">
        <v>12</v>
      </c>
      <c r="I1884" t="s">
        <v>176</v>
      </c>
      <c r="J1884" t="s">
        <v>26</v>
      </c>
      <c r="K1884" t="s">
        <v>118</v>
      </c>
      <c r="L1884" t="s">
        <v>27</v>
      </c>
      <c r="M1884">
        <v>26</v>
      </c>
      <c r="N1884">
        <v>2.5</v>
      </c>
      <c r="Q1884">
        <v>1.5900000000000001E-2</v>
      </c>
      <c r="R1884">
        <v>2.9718</v>
      </c>
      <c r="S1884">
        <f t="shared" si="128"/>
        <v>0.24210025233267859</v>
      </c>
      <c r="T1884">
        <f t="shared" si="126"/>
        <v>6.2946065606496431</v>
      </c>
    </row>
    <row r="1885" spans="1:20" x14ac:dyDescent="0.2">
      <c r="A1885">
        <v>2009</v>
      </c>
      <c r="B1885">
        <v>100</v>
      </c>
      <c r="D1885" t="s">
        <v>128</v>
      </c>
      <c r="E1885" s="1">
        <v>0.45833333333333331</v>
      </c>
      <c r="F1885">
        <v>9</v>
      </c>
      <c r="G1885" t="s">
        <v>124</v>
      </c>
      <c r="H1885" t="s">
        <v>12</v>
      </c>
      <c r="I1885" t="s">
        <v>176</v>
      </c>
      <c r="J1885" t="s">
        <v>23</v>
      </c>
      <c r="K1885" t="s">
        <v>33</v>
      </c>
      <c r="L1885" t="s">
        <v>34</v>
      </c>
      <c r="M1885">
        <v>2</v>
      </c>
      <c r="N1885">
        <v>2.5</v>
      </c>
      <c r="Q1885">
        <v>8.8999999999999999E-3</v>
      </c>
      <c r="R1885">
        <v>3</v>
      </c>
      <c r="S1885">
        <f t="shared" si="128"/>
        <v>0.13906250000000001</v>
      </c>
      <c r="T1885">
        <f t="shared" si="126"/>
        <v>0.27812500000000001</v>
      </c>
    </row>
    <row r="1886" spans="1:20" x14ac:dyDescent="0.2">
      <c r="A1886">
        <v>2009</v>
      </c>
      <c r="B1886">
        <v>101</v>
      </c>
      <c r="D1886" t="s">
        <v>128</v>
      </c>
      <c r="E1886" s="1">
        <v>0.45833333333333331</v>
      </c>
      <c r="F1886">
        <v>9</v>
      </c>
      <c r="G1886" t="s">
        <v>124</v>
      </c>
      <c r="H1886" t="s">
        <v>12</v>
      </c>
      <c r="I1886" t="s">
        <v>176</v>
      </c>
      <c r="J1886" t="s">
        <v>44</v>
      </c>
      <c r="K1886" t="s">
        <v>21</v>
      </c>
      <c r="L1886" t="s">
        <v>22</v>
      </c>
      <c r="M1886">
        <v>6</v>
      </c>
      <c r="N1886">
        <v>35</v>
      </c>
      <c r="Q1886">
        <v>1.14E-2</v>
      </c>
      <c r="R1886">
        <v>3.1280000000000001</v>
      </c>
      <c r="S1886">
        <f t="shared" si="128"/>
        <v>770.45928631241588</v>
      </c>
      <c r="T1886">
        <f t="shared" si="126"/>
        <v>4622.7557178744955</v>
      </c>
    </row>
    <row r="1887" spans="1:20" x14ac:dyDescent="0.2">
      <c r="A1887">
        <v>2009</v>
      </c>
      <c r="B1887">
        <v>101</v>
      </c>
      <c r="D1887" t="s">
        <v>128</v>
      </c>
      <c r="E1887" s="1">
        <v>0.45833333333333331</v>
      </c>
      <c r="F1887">
        <v>9</v>
      </c>
      <c r="G1887" t="s">
        <v>124</v>
      </c>
      <c r="H1887" t="s">
        <v>12</v>
      </c>
      <c r="I1887" t="s">
        <v>176</v>
      </c>
      <c r="J1887" t="s">
        <v>13</v>
      </c>
      <c r="K1887" t="s">
        <v>14</v>
      </c>
      <c r="L1887" t="s">
        <v>15</v>
      </c>
      <c r="M1887">
        <v>1</v>
      </c>
      <c r="N1887">
        <v>25</v>
      </c>
      <c r="Q1887">
        <v>2.3599999999999999E-2</v>
      </c>
      <c r="R1887">
        <v>2.9750000000000001</v>
      </c>
      <c r="S1887">
        <f t="shared" si="128"/>
        <v>340.23855775527943</v>
      </c>
      <c r="T1887">
        <f t="shared" si="126"/>
        <v>340.23855775527943</v>
      </c>
    </row>
    <row r="1888" spans="1:20" x14ac:dyDescent="0.2">
      <c r="A1888">
        <v>2009</v>
      </c>
      <c r="B1888">
        <v>101</v>
      </c>
      <c r="D1888" t="s">
        <v>128</v>
      </c>
      <c r="E1888" s="1">
        <v>0.45833333333333331</v>
      </c>
      <c r="F1888">
        <v>9</v>
      </c>
      <c r="G1888" t="s">
        <v>124</v>
      </c>
      <c r="H1888" t="s">
        <v>12</v>
      </c>
      <c r="I1888" t="s">
        <v>176</v>
      </c>
      <c r="J1888" t="s">
        <v>16</v>
      </c>
      <c r="K1888" t="s">
        <v>28</v>
      </c>
      <c r="L1888" t="s">
        <v>29</v>
      </c>
      <c r="M1888">
        <v>11</v>
      </c>
      <c r="N1888">
        <v>25</v>
      </c>
      <c r="P1888">
        <f>N1888/1.14172</f>
        <v>21.89678730336685</v>
      </c>
      <c r="Q1888">
        <v>5.7999999999999996E-3</v>
      </c>
      <c r="R1888">
        <v>3.5539999999999998</v>
      </c>
      <c r="S1888">
        <f>Q1888*(P1888^R1888)</f>
        <v>336.62001464584171</v>
      </c>
      <c r="T1888">
        <f t="shared" si="126"/>
        <v>3702.8201611042587</v>
      </c>
    </row>
    <row r="1889" spans="1:20" x14ac:dyDescent="0.2">
      <c r="A1889">
        <v>2009</v>
      </c>
      <c r="B1889">
        <v>101</v>
      </c>
      <c r="D1889" t="s">
        <v>128</v>
      </c>
      <c r="E1889" s="1">
        <v>0.45833333333333331</v>
      </c>
      <c r="F1889">
        <v>9</v>
      </c>
      <c r="G1889" t="s">
        <v>124</v>
      </c>
      <c r="H1889" t="s">
        <v>12</v>
      </c>
      <c r="I1889" t="s">
        <v>176</v>
      </c>
      <c r="J1889" t="s">
        <v>44</v>
      </c>
      <c r="K1889" t="s">
        <v>104</v>
      </c>
      <c r="L1889" t="s">
        <v>105</v>
      </c>
      <c r="M1889">
        <v>1</v>
      </c>
      <c r="N1889">
        <v>40</v>
      </c>
      <c r="P1889">
        <f>N1889*0.902479</f>
        <v>36.099159999999998</v>
      </c>
      <c r="Q1889">
        <v>2.7E-2</v>
      </c>
      <c r="R1889">
        <v>2.629</v>
      </c>
      <c r="S1889">
        <f>Q1889*(P1889^R1889)</f>
        <v>335.75588255125439</v>
      </c>
      <c r="T1889">
        <f t="shared" si="126"/>
        <v>335.75588255125439</v>
      </c>
    </row>
    <row r="1890" spans="1:20" x14ac:dyDescent="0.2">
      <c r="A1890">
        <v>2009</v>
      </c>
      <c r="B1890">
        <v>101</v>
      </c>
      <c r="D1890" t="s">
        <v>128</v>
      </c>
      <c r="E1890" s="1">
        <v>0.45833333333333331</v>
      </c>
      <c r="F1890">
        <v>9</v>
      </c>
      <c r="G1890" t="s">
        <v>124</v>
      </c>
      <c r="H1890" t="s">
        <v>12</v>
      </c>
      <c r="I1890" t="s">
        <v>176</v>
      </c>
      <c r="J1890" t="s">
        <v>44</v>
      </c>
      <c r="K1890" t="s">
        <v>21</v>
      </c>
      <c r="L1890" t="s">
        <v>22</v>
      </c>
      <c r="M1890">
        <v>10</v>
      </c>
      <c r="N1890">
        <v>25</v>
      </c>
      <c r="Q1890">
        <v>1.14E-2</v>
      </c>
      <c r="R1890">
        <v>3.1280000000000001</v>
      </c>
      <c r="S1890">
        <f>Q1890*(N1890^R1890)</f>
        <v>268.94359042953022</v>
      </c>
      <c r="T1890">
        <f t="shared" si="126"/>
        <v>2689.435904295302</v>
      </c>
    </row>
    <row r="1891" spans="1:20" x14ac:dyDescent="0.2">
      <c r="A1891">
        <v>2009</v>
      </c>
      <c r="B1891">
        <v>101</v>
      </c>
      <c r="D1891" t="s">
        <v>128</v>
      </c>
      <c r="E1891" s="1">
        <v>0.45833333333333331</v>
      </c>
      <c r="F1891">
        <v>9</v>
      </c>
      <c r="G1891" t="s">
        <v>124</v>
      </c>
      <c r="H1891" t="s">
        <v>12</v>
      </c>
      <c r="I1891" t="s">
        <v>176</v>
      </c>
      <c r="J1891" t="s">
        <v>16</v>
      </c>
      <c r="K1891" t="s">
        <v>17</v>
      </c>
      <c r="L1891" t="s">
        <v>18</v>
      </c>
      <c r="M1891">
        <v>3</v>
      </c>
      <c r="N1891">
        <v>15</v>
      </c>
      <c r="Q1891">
        <v>2.2700000000000001E-2</v>
      </c>
      <c r="R1891">
        <v>3.12</v>
      </c>
      <c r="S1891">
        <f>Q1891*(N1891^R1891)</f>
        <v>106.03044532761471</v>
      </c>
      <c r="T1891">
        <f t="shared" si="126"/>
        <v>318.09133598284416</v>
      </c>
    </row>
    <row r="1892" spans="1:20" x14ac:dyDescent="0.2">
      <c r="A1892">
        <v>2009</v>
      </c>
      <c r="B1892">
        <v>101</v>
      </c>
      <c r="D1892" t="s">
        <v>128</v>
      </c>
      <c r="E1892" s="1">
        <v>0.45833333333333331</v>
      </c>
      <c r="F1892">
        <v>9</v>
      </c>
      <c r="G1892" t="s">
        <v>124</v>
      </c>
      <c r="H1892" t="s">
        <v>12</v>
      </c>
      <c r="I1892" t="s">
        <v>176</v>
      </c>
      <c r="J1892" t="s">
        <v>16</v>
      </c>
      <c r="K1892" t="s">
        <v>28</v>
      </c>
      <c r="L1892" t="s">
        <v>29</v>
      </c>
      <c r="M1892">
        <v>2</v>
      </c>
      <c r="N1892">
        <v>15</v>
      </c>
      <c r="P1892">
        <f>N1892/1.14172</f>
        <v>13.138072382020109</v>
      </c>
      <c r="Q1892">
        <v>5.7999999999999996E-3</v>
      </c>
      <c r="R1892">
        <v>3.5539999999999998</v>
      </c>
      <c r="S1892">
        <f>Q1892*(P1892^R1892)</f>
        <v>54.788508570307343</v>
      </c>
      <c r="T1892">
        <f t="shared" si="126"/>
        <v>109.57701714061469</v>
      </c>
    </row>
    <row r="1893" spans="1:20" x14ac:dyDescent="0.2">
      <c r="A1893">
        <v>2009</v>
      </c>
      <c r="B1893">
        <v>101</v>
      </c>
      <c r="D1893" t="s">
        <v>128</v>
      </c>
      <c r="E1893" s="1">
        <v>0.45833333333333331</v>
      </c>
      <c r="F1893">
        <v>9</v>
      </c>
      <c r="G1893" t="s">
        <v>124</v>
      </c>
      <c r="H1893" t="s">
        <v>12</v>
      </c>
      <c r="I1893" t="s">
        <v>176</v>
      </c>
      <c r="J1893" t="s">
        <v>26</v>
      </c>
      <c r="K1893" t="s">
        <v>118</v>
      </c>
      <c r="L1893" t="s">
        <v>27</v>
      </c>
      <c r="M1893">
        <v>17</v>
      </c>
      <c r="N1893">
        <v>7.5</v>
      </c>
      <c r="Q1893">
        <v>1.5900000000000001E-2</v>
      </c>
      <c r="R1893">
        <v>2.9718</v>
      </c>
      <c r="S1893">
        <f t="shared" ref="S1893:S1899" si="129">Q1893*(N1893^R1893)</f>
        <v>6.3372988368370082</v>
      </c>
      <c r="T1893">
        <f t="shared" si="126"/>
        <v>107.73408022622914</v>
      </c>
    </row>
    <row r="1894" spans="1:20" x14ac:dyDescent="0.2">
      <c r="A1894">
        <v>2009</v>
      </c>
      <c r="B1894">
        <v>101</v>
      </c>
      <c r="D1894" t="s">
        <v>128</v>
      </c>
      <c r="E1894" s="1">
        <v>0.45833333333333331</v>
      </c>
      <c r="F1894">
        <v>9</v>
      </c>
      <c r="G1894" t="s">
        <v>124</v>
      </c>
      <c r="H1894" t="s">
        <v>12</v>
      </c>
      <c r="I1894" t="s">
        <v>176</v>
      </c>
      <c r="J1894" t="s">
        <v>509</v>
      </c>
      <c r="K1894" t="s">
        <v>17</v>
      </c>
      <c r="L1894" t="s">
        <v>19</v>
      </c>
      <c r="M1894">
        <v>1</v>
      </c>
      <c r="N1894">
        <v>2.5</v>
      </c>
      <c r="Q1894">
        <v>1.9300000000000001E-2</v>
      </c>
      <c r="R1894">
        <v>2.96</v>
      </c>
      <c r="S1894">
        <f t="shared" si="129"/>
        <v>0.29070984172599634</v>
      </c>
      <c r="T1894">
        <f t="shared" si="126"/>
        <v>0.29070984172599634</v>
      </c>
    </row>
    <row r="1895" spans="1:20" x14ac:dyDescent="0.2">
      <c r="A1895">
        <v>2009</v>
      </c>
      <c r="B1895">
        <v>101</v>
      </c>
      <c r="D1895" t="s">
        <v>128</v>
      </c>
      <c r="E1895" s="1">
        <v>0.45833333333333331</v>
      </c>
      <c r="F1895">
        <v>9</v>
      </c>
      <c r="G1895" t="s">
        <v>124</v>
      </c>
      <c r="H1895" t="s">
        <v>12</v>
      </c>
      <c r="I1895" t="s">
        <v>176</v>
      </c>
      <c r="J1895" t="s">
        <v>26</v>
      </c>
      <c r="K1895" t="s">
        <v>118</v>
      </c>
      <c r="L1895" t="s">
        <v>27</v>
      </c>
      <c r="M1895">
        <v>22</v>
      </c>
      <c r="N1895">
        <v>2.5</v>
      </c>
      <c r="Q1895">
        <v>1.5900000000000001E-2</v>
      </c>
      <c r="R1895">
        <v>2.9718</v>
      </c>
      <c r="S1895">
        <f t="shared" si="129"/>
        <v>0.24210025233267859</v>
      </c>
      <c r="T1895">
        <f t="shared" si="126"/>
        <v>5.326205551318929</v>
      </c>
    </row>
    <row r="1896" spans="1:20" x14ac:dyDescent="0.2">
      <c r="A1896">
        <v>2009</v>
      </c>
      <c r="B1896">
        <v>101</v>
      </c>
      <c r="D1896" t="s">
        <v>128</v>
      </c>
      <c r="E1896" s="1">
        <v>0.45833333333333331</v>
      </c>
      <c r="F1896">
        <v>9</v>
      </c>
      <c r="G1896" t="s">
        <v>124</v>
      </c>
      <c r="H1896" t="s">
        <v>12</v>
      </c>
      <c r="I1896" t="s">
        <v>176</v>
      </c>
      <c r="J1896" t="s">
        <v>23</v>
      </c>
      <c r="K1896" t="s">
        <v>33</v>
      </c>
      <c r="L1896" t="s">
        <v>34</v>
      </c>
      <c r="M1896">
        <v>14</v>
      </c>
      <c r="N1896">
        <v>2.5</v>
      </c>
      <c r="Q1896">
        <v>8.8999999999999999E-3</v>
      </c>
      <c r="R1896">
        <v>3</v>
      </c>
      <c r="S1896">
        <f t="shared" si="129"/>
        <v>0.13906250000000001</v>
      </c>
      <c r="T1896">
        <f t="shared" si="126"/>
        <v>1.9468750000000001</v>
      </c>
    </row>
    <row r="1897" spans="1:20" x14ac:dyDescent="0.2">
      <c r="A1897">
        <v>2009</v>
      </c>
      <c r="B1897">
        <v>102</v>
      </c>
      <c r="D1897" t="s">
        <v>128</v>
      </c>
      <c r="E1897" s="1">
        <v>0.45833333333333331</v>
      </c>
      <c r="F1897">
        <v>7</v>
      </c>
      <c r="G1897" t="s">
        <v>125</v>
      </c>
      <c r="H1897" t="s">
        <v>36</v>
      </c>
      <c r="I1897" t="s">
        <v>176</v>
      </c>
      <c r="J1897" t="s">
        <v>44</v>
      </c>
      <c r="K1897" t="s">
        <v>21</v>
      </c>
      <c r="L1897" t="s">
        <v>22</v>
      </c>
      <c r="M1897">
        <v>4</v>
      </c>
      <c r="N1897">
        <v>35</v>
      </c>
      <c r="Q1897">
        <v>1.14E-2</v>
      </c>
      <c r="R1897">
        <v>3.1280000000000001</v>
      </c>
      <c r="S1897">
        <f t="shared" si="129"/>
        <v>770.45928631241588</v>
      </c>
      <c r="T1897">
        <f t="shared" si="126"/>
        <v>3081.8371452496635</v>
      </c>
    </row>
    <row r="1898" spans="1:20" x14ac:dyDescent="0.2">
      <c r="A1898">
        <v>2009</v>
      </c>
      <c r="B1898">
        <v>102</v>
      </c>
      <c r="D1898" t="s">
        <v>128</v>
      </c>
      <c r="E1898" s="1">
        <v>0.45833333333333331</v>
      </c>
      <c r="F1898">
        <v>7</v>
      </c>
      <c r="G1898" t="s">
        <v>125</v>
      </c>
      <c r="H1898" t="s">
        <v>36</v>
      </c>
      <c r="I1898" t="s">
        <v>176</v>
      </c>
      <c r="J1898" t="s">
        <v>23</v>
      </c>
      <c r="K1898" t="s">
        <v>38</v>
      </c>
      <c r="L1898" t="s">
        <v>129</v>
      </c>
      <c r="M1898">
        <v>1</v>
      </c>
      <c r="N1898">
        <v>35</v>
      </c>
      <c r="Q1898">
        <v>1.7899999999999999E-2</v>
      </c>
      <c r="R1898">
        <v>3</v>
      </c>
      <c r="S1898">
        <f t="shared" si="129"/>
        <v>767.46249999999998</v>
      </c>
      <c r="T1898">
        <f t="shared" si="126"/>
        <v>767.46249999999998</v>
      </c>
    </row>
    <row r="1899" spans="1:20" x14ac:dyDescent="0.2">
      <c r="A1899">
        <v>2009</v>
      </c>
      <c r="B1899">
        <v>102</v>
      </c>
      <c r="D1899" t="s">
        <v>128</v>
      </c>
      <c r="E1899" s="1">
        <v>0.45833333333333331</v>
      </c>
      <c r="F1899">
        <v>7</v>
      </c>
      <c r="G1899" t="s">
        <v>125</v>
      </c>
      <c r="H1899" t="s">
        <v>36</v>
      </c>
      <c r="I1899" t="s">
        <v>176</v>
      </c>
      <c r="J1899" t="s">
        <v>23</v>
      </c>
      <c r="K1899" t="s">
        <v>118</v>
      </c>
      <c r="L1899" t="s">
        <v>37</v>
      </c>
      <c r="M1899">
        <v>1</v>
      </c>
      <c r="N1899">
        <v>35</v>
      </c>
      <c r="Q1899">
        <v>1.26E-2</v>
      </c>
      <c r="R1899">
        <v>3.0672999999999999</v>
      </c>
      <c r="S1899">
        <f t="shared" si="129"/>
        <v>686.26279947656167</v>
      </c>
      <c r="T1899">
        <f t="shared" si="126"/>
        <v>686.26279947656167</v>
      </c>
    </row>
    <row r="1900" spans="1:20" x14ac:dyDescent="0.2">
      <c r="A1900">
        <v>2009</v>
      </c>
      <c r="B1900">
        <v>102</v>
      </c>
      <c r="D1900" t="s">
        <v>128</v>
      </c>
      <c r="E1900" s="1">
        <v>0.45833333333333331</v>
      </c>
      <c r="F1900">
        <v>7</v>
      </c>
      <c r="G1900" t="s">
        <v>125</v>
      </c>
      <c r="H1900" t="s">
        <v>36</v>
      </c>
      <c r="I1900" t="s">
        <v>176</v>
      </c>
      <c r="J1900" t="s">
        <v>16</v>
      </c>
      <c r="K1900" t="s">
        <v>28</v>
      </c>
      <c r="L1900" t="s">
        <v>29</v>
      </c>
      <c r="M1900">
        <v>6</v>
      </c>
      <c r="N1900">
        <v>25</v>
      </c>
      <c r="P1900">
        <f>N1900/1.14172</f>
        <v>21.89678730336685</v>
      </c>
      <c r="Q1900">
        <v>5.7999999999999996E-3</v>
      </c>
      <c r="R1900">
        <v>3.5539999999999998</v>
      </c>
      <c r="S1900">
        <f>Q1900*(P1900^R1900)</f>
        <v>336.62001464584171</v>
      </c>
      <c r="T1900">
        <f t="shared" si="126"/>
        <v>2019.7200878750502</v>
      </c>
    </row>
    <row r="1901" spans="1:20" x14ac:dyDescent="0.2">
      <c r="A1901">
        <v>2009</v>
      </c>
      <c r="B1901">
        <v>102</v>
      </c>
      <c r="D1901" t="s">
        <v>128</v>
      </c>
      <c r="E1901" s="1">
        <v>0.45833333333333331</v>
      </c>
      <c r="F1901">
        <v>7</v>
      </c>
      <c r="G1901" t="s">
        <v>125</v>
      </c>
      <c r="H1901" t="s">
        <v>36</v>
      </c>
      <c r="I1901" t="s">
        <v>176</v>
      </c>
      <c r="J1901" t="s">
        <v>23</v>
      </c>
      <c r="K1901" t="s">
        <v>38</v>
      </c>
      <c r="L1901" t="s">
        <v>129</v>
      </c>
      <c r="M1901">
        <v>1</v>
      </c>
      <c r="N1901">
        <v>25</v>
      </c>
      <c r="Q1901">
        <v>1.7899999999999999E-2</v>
      </c>
      <c r="R1901">
        <v>3</v>
      </c>
      <c r="S1901">
        <f t="shared" ref="S1901:S1910" si="130">Q1901*(N1901^R1901)</f>
        <v>279.6875</v>
      </c>
      <c r="T1901">
        <f t="shared" si="126"/>
        <v>279.6875</v>
      </c>
    </row>
    <row r="1902" spans="1:20" x14ac:dyDescent="0.2">
      <c r="A1902">
        <v>2009</v>
      </c>
      <c r="B1902">
        <v>102</v>
      </c>
      <c r="D1902" t="s">
        <v>128</v>
      </c>
      <c r="E1902" s="1">
        <v>0.45833333333333331</v>
      </c>
      <c r="F1902">
        <v>7</v>
      </c>
      <c r="G1902" t="s">
        <v>125</v>
      </c>
      <c r="H1902" t="s">
        <v>36</v>
      </c>
      <c r="I1902" t="s">
        <v>176</v>
      </c>
      <c r="J1902" t="s">
        <v>44</v>
      </c>
      <c r="K1902" t="s">
        <v>21</v>
      </c>
      <c r="L1902" t="s">
        <v>22</v>
      </c>
      <c r="M1902">
        <v>4</v>
      </c>
      <c r="N1902">
        <v>25</v>
      </c>
      <c r="Q1902">
        <v>1.14E-2</v>
      </c>
      <c r="R1902">
        <v>3.1280000000000001</v>
      </c>
      <c r="S1902">
        <f t="shared" si="130"/>
        <v>268.94359042953022</v>
      </c>
      <c r="T1902">
        <f t="shared" si="126"/>
        <v>1075.7743617181209</v>
      </c>
    </row>
    <row r="1903" spans="1:20" x14ac:dyDescent="0.2">
      <c r="A1903">
        <v>2009</v>
      </c>
      <c r="B1903">
        <v>102</v>
      </c>
      <c r="D1903" t="s">
        <v>128</v>
      </c>
      <c r="E1903" s="1">
        <v>0.45833333333333331</v>
      </c>
      <c r="F1903">
        <v>7</v>
      </c>
      <c r="G1903" t="s">
        <v>125</v>
      </c>
      <c r="H1903" t="s">
        <v>36</v>
      </c>
      <c r="I1903" t="s">
        <v>176</v>
      </c>
      <c r="J1903" t="s">
        <v>23</v>
      </c>
      <c r="K1903" t="s">
        <v>31</v>
      </c>
      <c r="L1903" t="s">
        <v>32</v>
      </c>
      <c r="M1903">
        <v>1</v>
      </c>
      <c r="N1903">
        <v>25</v>
      </c>
      <c r="Q1903">
        <v>7.9000000000000008E-3</v>
      </c>
      <c r="R1903">
        <v>3.0760000000000001</v>
      </c>
      <c r="S1903">
        <f t="shared" si="130"/>
        <v>157.64875958225977</v>
      </c>
      <c r="T1903">
        <f t="shared" si="126"/>
        <v>157.64875958225977</v>
      </c>
    </row>
    <row r="1904" spans="1:20" x14ac:dyDescent="0.2">
      <c r="A1904">
        <v>2009</v>
      </c>
      <c r="B1904">
        <v>102</v>
      </c>
      <c r="D1904" t="s">
        <v>128</v>
      </c>
      <c r="E1904" s="1">
        <v>0.45833333333333331</v>
      </c>
      <c r="F1904">
        <v>7</v>
      </c>
      <c r="G1904" t="s">
        <v>125</v>
      </c>
      <c r="H1904" t="s">
        <v>36</v>
      </c>
      <c r="I1904" t="s">
        <v>176</v>
      </c>
      <c r="J1904" t="s">
        <v>44</v>
      </c>
      <c r="K1904" t="s">
        <v>21</v>
      </c>
      <c r="L1904" t="s">
        <v>22</v>
      </c>
      <c r="M1904">
        <v>4</v>
      </c>
      <c r="N1904">
        <v>15</v>
      </c>
      <c r="Q1904">
        <v>1.14E-2</v>
      </c>
      <c r="R1904">
        <v>3.1280000000000001</v>
      </c>
      <c r="S1904">
        <f t="shared" si="130"/>
        <v>54.414959423729201</v>
      </c>
      <c r="T1904">
        <f t="shared" si="126"/>
        <v>217.6598376949168</v>
      </c>
    </row>
    <row r="1905" spans="1:20" x14ac:dyDescent="0.2">
      <c r="A1905">
        <v>2009</v>
      </c>
      <c r="B1905">
        <v>102</v>
      </c>
      <c r="D1905" t="s">
        <v>128</v>
      </c>
      <c r="E1905" s="1">
        <v>0.45833333333333331</v>
      </c>
      <c r="F1905">
        <v>7</v>
      </c>
      <c r="G1905" t="s">
        <v>125</v>
      </c>
      <c r="H1905" t="s">
        <v>36</v>
      </c>
      <c r="I1905" t="s">
        <v>176</v>
      </c>
      <c r="J1905" t="s">
        <v>26</v>
      </c>
      <c r="K1905" t="s">
        <v>118</v>
      </c>
      <c r="L1905" t="s">
        <v>27</v>
      </c>
      <c r="M1905">
        <v>15</v>
      </c>
      <c r="N1905">
        <v>7.5</v>
      </c>
      <c r="Q1905">
        <v>1.5900000000000001E-2</v>
      </c>
      <c r="R1905">
        <v>2.9718</v>
      </c>
      <c r="S1905">
        <f t="shared" si="130"/>
        <v>6.3372988368370082</v>
      </c>
      <c r="T1905">
        <f t="shared" si="126"/>
        <v>95.059482552555124</v>
      </c>
    </row>
    <row r="1906" spans="1:20" x14ac:dyDescent="0.2">
      <c r="A1906">
        <v>2009</v>
      </c>
      <c r="B1906">
        <v>102</v>
      </c>
      <c r="D1906" t="s">
        <v>128</v>
      </c>
      <c r="E1906" s="1">
        <v>0.45833333333333331</v>
      </c>
      <c r="F1906">
        <v>7</v>
      </c>
      <c r="G1906" t="s">
        <v>125</v>
      </c>
      <c r="H1906" t="s">
        <v>36</v>
      </c>
      <c r="I1906" t="s">
        <v>176</v>
      </c>
      <c r="J1906" t="s">
        <v>26</v>
      </c>
      <c r="K1906" t="s">
        <v>118</v>
      </c>
      <c r="L1906" t="s">
        <v>27</v>
      </c>
      <c r="M1906">
        <v>32</v>
      </c>
      <c r="N1906">
        <v>2.5</v>
      </c>
      <c r="Q1906">
        <v>1.5900000000000001E-2</v>
      </c>
      <c r="R1906">
        <v>2.9718</v>
      </c>
      <c r="S1906">
        <f t="shared" si="130"/>
        <v>0.24210025233267859</v>
      </c>
      <c r="T1906">
        <f t="shared" si="126"/>
        <v>7.747208074645715</v>
      </c>
    </row>
    <row r="1907" spans="1:20" x14ac:dyDescent="0.2">
      <c r="A1907">
        <v>2009</v>
      </c>
      <c r="B1907">
        <v>102</v>
      </c>
      <c r="D1907" t="s">
        <v>128</v>
      </c>
      <c r="E1907" s="1">
        <v>0.45833333333333331</v>
      </c>
      <c r="F1907">
        <v>7</v>
      </c>
      <c r="G1907" t="s">
        <v>125</v>
      </c>
      <c r="H1907" t="s">
        <v>36</v>
      </c>
      <c r="I1907" t="s">
        <v>176</v>
      </c>
      <c r="J1907" t="s">
        <v>23</v>
      </c>
      <c r="K1907" t="s">
        <v>33</v>
      </c>
      <c r="L1907" t="s">
        <v>34</v>
      </c>
      <c r="M1907">
        <v>11</v>
      </c>
      <c r="N1907">
        <v>2.5</v>
      </c>
      <c r="Q1907">
        <v>8.8999999999999999E-3</v>
      </c>
      <c r="R1907">
        <v>3</v>
      </c>
      <c r="S1907">
        <f t="shared" si="130"/>
        <v>0.13906250000000001</v>
      </c>
      <c r="T1907">
        <f t="shared" si="126"/>
        <v>1.5296875000000001</v>
      </c>
    </row>
    <row r="1908" spans="1:20" x14ac:dyDescent="0.2">
      <c r="A1908">
        <v>2009</v>
      </c>
      <c r="B1908">
        <v>103</v>
      </c>
      <c r="D1908" t="s">
        <v>128</v>
      </c>
      <c r="E1908" s="1">
        <v>0.45833333333333331</v>
      </c>
      <c r="F1908">
        <v>7</v>
      </c>
      <c r="G1908" t="s">
        <v>125</v>
      </c>
      <c r="H1908" t="s">
        <v>61</v>
      </c>
      <c r="I1908" t="s">
        <v>176</v>
      </c>
      <c r="J1908" t="s">
        <v>44</v>
      </c>
      <c r="K1908" t="s">
        <v>21</v>
      </c>
      <c r="L1908" t="s">
        <v>22</v>
      </c>
      <c r="M1908">
        <v>6</v>
      </c>
      <c r="N1908">
        <v>35</v>
      </c>
      <c r="Q1908">
        <v>1.14E-2</v>
      </c>
      <c r="R1908">
        <v>3.1280000000000001</v>
      </c>
      <c r="S1908">
        <f t="shared" si="130"/>
        <v>770.45928631241588</v>
      </c>
      <c r="T1908">
        <f t="shared" si="126"/>
        <v>4622.7557178744955</v>
      </c>
    </row>
    <row r="1909" spans="1:20" x14ac:dyDescent="0.2">
      <c r="A1909">
        <v>2009</v>
      </c>
      <c r="B1909">
        <v>103</v>
      </c>
      <c r="D1909" t="s">
        <v>128</v>
      </c>
      <c r="E1909" s="1">
        <v>0.45833333333333331</v>
      </c>
      <c r="F1909">
        <v>7</v>
      </c>
      <c r="G1909" t="s">
        <v>125</v>
      </c>
      <c r="H1909" t="s">
        <v>61</v>
      </c>
      <c r="I1909" t="s">
        <v>176</v>
      </c>
      <c r="J1909" t="s">
        <v>13</v>
      </c>
      <c r="K1909" t="s">
        <v>14</v>
      </c>
      <c r="L1909" t="s">
        <v>42</v>
      </c>
      <c r="M1909">
        <v>2</v>
      </c>
      <c r="N1909">
        <v>25</v>
      </c>
      <c r="Q1909">
        <v>4.2200000000000001E-2</v>
      </c>
      <c r="R1909">
        <v>2.835</v>
      </c>
      <c r="S1909">
        <f t="shared" si="130"/>
        <v>387.67908836882333</v>
      </c>
      <c r="T1909">
        <f t="shared" si="126"/>
        <v>775.35817673764666</v>
      </c>
    </row>
    <row r="1910" spans="1:20" x14ac:dyDescent="0.2">
      <c r="A1910">
        <v>2009</v>
      </c>
      <c r="B1910">
        <v>103</v>
      </c>
      <c r="D1910" t="s">
        <v>128</v>
      </c>
      <c r="E1910" s="1">
        <v>0.45833333333333331</v>
      </c>
      <c r="F1910">
        <v>7</v>
      </c>
      <c r="G1910" t="s">
        <v>125</v>
      </c>
      <c r="H1910" t="s">
        <v>61</v>
      </c>
      <c r="I1910" t="s">
        <v>176</v>
      </c>
      <c r="J1910" t="s">
        <v>13</v>
      </c>
      <c r="K1910" t="s">
        <v>14</v>
      </c>
      <c r="L1910" t="s">
        <v>15</v>
      </c>
      <c r="M1910">
        <v>1</v>
      </c>
      <c r="N1910">
        <v>25</v>
      </c>
      <c r="Q1910">
        <v>2.3599999999999999E-2</v>
      </c>
      <c r="R1910">
        <v>2.9750000000000001</v>
      </c>
      <c r="S1910">
        <f t="shared" si="130"/>
        <v>340.23855775527943</v>
      </c>
      <c r="T1910">
        <f t="shared" si="126"/>
        <v>340.23855775527943</v>
      </c>
    </row>
    <row r="1911" spans="1:20" x14ac:dyDescent="0.2">
      <c r="A1911">
        <v>2009</v>
      </c>
      <c r="B1911">
        <v>103</v>
      </c>
      <c r="D1911" t="s">
        <v>128</v>
      </c>
      <c r="E1911" s="1">
        <v>0.45833333333333331</v>
      </c>
      <c r="F1911">
        <v>7</v>
      </c>
      <c r="G1911" t="s">
        <v>125</v>
      </c>
      <c r="H1911" t="s">
        <v>61</v>
      </c>
      <c r="I1911" t="s">
        <v>176</v>
      </c>
      <c r="J1911" t="s">
        <v>16</v>
      </c>
      <c r="K1911" t="s">
        <v>28</v>
      </c>
      <c r="L1911" t="s">
        <v>29</v>
      </c>
      <c r="M1911">
        <v>17</v>
      </c>
      <c r="N1911">
        <v>25</v>
      </c>
      <c r="P1911">
        <f>N1911/1.14172</f>
        <v>21.89678730336685</v>
      </c>
      <c r="Q1911">
        <v>5.7999999999999996E-3</v>
      </c>
      <c r="R1911">
        <v>3.5539999999999998</v>
      </c>
      <c r="S1911">
        <f>Q1911*(P1911^R1911)</f>
        <v>336.62001464584171</v>
      </c>
      <c r="T1911">
        <f t="shared" si="126"/>
        <v>5722.5402489793087</v>
      </c>
    </row>
    <row r="1912" spans="1:20" x14ac:dyDescent="0.2">
      <c r="A1912">
        <v>2009</v>
      </c>
      <c r="B1912">
        <v>103</v>
      </c>
      <c r="D1912" t="s">
        <v>128</v>
      </c>
      <c r="E1912" s="1">
        <v>0.45833333333333331</v>
      </c>
      <c r="F1912">
        <v>7</v>
      </c>
      <c r="G1912" t="s">
        <v>125</v>
      </c>
      <c r="H1912" t="s">
        <v>61</v>
      </c>
      <c r="I1912" t="s">
        <v>176</v>
      </c>
      <c r="J1912" t="s">
        <v>44</v>
      </c>
      <c r="K1912" t="s">
        <v>21</v>
      </c>
      <c r="L1912" t="s">
        <v>22</v>
      </c>
      <c r="M1912">
        <v>11</v>
      </c>
      <c r="N1912">
        <v>25</v>
      </c>
      <c r="Q1912">
        <v>1.14E-2</v>
      </c>
      <c r="R1912">
        <v>3.1280000000000001</v>
      </c>
      <c r="S1912">
        <f t="shared" ref="S1912:S1924" si="131">Q1912*(N1912^R1912)</f>
        <v>268.94359042953022</v>
      </c>
      <c r="T1912">
        <f t="shared" si="126"/>
        <v>2958.3794947248325</v>
      </c>
    </row>
    <row r="1913" spans="1:20" x14ac:dyDescent="0.2">
      <c r="A1913">
        <v>2009</v>
      </c>
      <c r="B1913">
        <v>103</v>
      </c>
      <c r="D1913" t="s">
        <v>128</v>
      </c>
      <c r="E1913" s="1">
        <v>0.45833333333333331</v>
      </c>
      <c r="F1913">
        <v>7</v>
      </c>
      <c r="G1913" t="s">
        <v>125</v>
      </c>
      <c r="H1913" t="s">
        <v>61</v>
      </c>
      <c r="I1913" t="s">
        <v>176</v>
      </c>
      <c r="J1913" t="s">
        <v>23</v>
      </c>
      <c r="K1913" t="s">
        <v>31</v>
      </c>
      <c r="L1913" t="s">
        <v>32</v>
      </c>
      <c r="M1913">
        <v>2</v>
      </c>
      <c r="N1913">
        <v>25</v>
      </c>
      <c r="Q1913">
        <v>7.9000000000000008E-3</v>
      </c>
      <c r="R1913">
        <v>3.0760000000000001</v>
      </c>
      <c r="S1913">
        <f t="shared" si="131"/>
        <v>157.64875958225977</v>
      </c>
      <c r="T1913">
        <f t="shared" si="126"/>
        <v>315.29751916451954</v>
      </c>
    </row>
    <row r="1914" spans="1:20" x14ac:dyDescent="0.2">
      <c r="A1914">
        <v>2009</v>
      </c>
      <c r="B1914">
        <v>103</v>
      </c>
      <c r="D1914" t="s">
        <v>128</v>
      </c>
      <c r="E1914" s="1">
        <v>0.45833333333333331</v>
      </c>
      <c r="F1914">
        <v>7</v>
      </c>
      <c r="G1914" t="s">
        <v>125</v>
      </c>
      <c r="H1914" t="s">
        <v>61</v>
      </c>
      <c r="I1914" t="s">
        <v>176</v>
      </c>
      <c r="J1914" t="s">
        <v>16</v>
      </c>
      <c r="K1914" t="s">
        <v>17</v>
      </c>
      <c r="L1914" t="s">
        <v>18</v>
      </c>
      <c r="M1914">
        <v>1</v>
      </c>
      <c r="N1914">
        <v>15</v>
      </c>
      <c r="Q1914">
        <v>2.2700000000000001E-2</v>
      </c>
      <c r="R1914">
        <v>3.12</v>
      </c>
      <c r="S1914">
        <f t="shared" si="131"/>
        <v>106.03044532761471</v>
      </c>
      <c r="T1914">
        <f t="shared" si="126"/>
        <v>106.03044532761471</v>
      </c>
    </row>
    <row r="1915" spans="1:20" x14ac:dyDescent="0.2">
      <c r="A1915">
        <v>2009</v>
      </c>
      <c r="B1915">
        <v>103</v>
      </c>
      <c r="D1915" t="s">
        <v>128</v>
      </c>
      <c r="E1915" s="1">
        <v>0.45833333333333331</v>
      </c>
      <c r="F1915">
        <v>7</v>
      </c>
      <c r="G1915" t="s">
        <v>125</v>
      </c>
      <c r="H1915" t="s">
        <v>61</v>
      </c>
      <c r="I1915" t="s">
        <v>176</v>
      </c>
      <c r="J1915" t="s">
        <v>13</v>
      </c>
      <c r="K1915" t="s">
        <v>14</v>
      </c>
      <c r="L1915" t="s">
        <v>15</v>
      </c>
      <c r="M1915">
        <v>4</v>
      </c>
      <c r="N1915">
        <v>15</v>
      </c>
      <c r="Q1915">
        <v>2.3599999999999999E-2</v>
      </c>
      <c r="R1915">
        <v>2.9750000000000001</v>
      </c>
      <c r="S1915">
        <f t="shared" si="131"/>
        <v>74.436080804008085</v>
      </c>
      <c r="T1915">
        <f t="shared" si="126"/>
        <v>297.74432321603234</v>
      </c>
    </row>
    <row r="1916" spans="1:20" x14ac:dyDescent="0.2">
      <c r="A1916">
        <v>2009</v>
      </c>
      <c r="B1916">
        <v>103</v>
      </c>
      <c r="D1916" t="s">
        <v>128</v>
      </c>
      <c r="E1916" s="1">
        <v>0.45833333333333331</v>
      </c>
      <c r="F1916">
        <v>7</v>
      </c>
      <c r="G1916" t="s">
        <v>125</v>
      </c>
      <c r="H1916" t="s">
        <v>61</v>
      </c>
      <c r="I1916" t="s">
        <v>176</v>
      </c>
      <c r="J1916" t="s">
        <v>44</v>
      </c>
      <c r="K1916" t="s">
        <v>21</v>
      </c>
      <c r="L1916" t="s">
        <v>22</v>
      </c>
      <c r="M1916">
        <v>11</v>
      </c>
      <c r="N1916">
        <v>15</v>
      </c>
      <c r="Q1916">
        <v>1.14E-2</v>
      </c>
      <c r="R1916">
        <v>3.1280000000000001</v>
      </c>
      <c r="S1916">
        <f t="shared" si="131"/>
        <v>54.414959423729201</v>
      </c>
      <c r="T1916">
        <f t="shared" si="126"/>
        <v>598.56455366102125</v>
      </c>
    </row>
    <row r="1917" spans="1:20" x14ac:dyDescent="0.2">
      <c r="A1917">
        <v>2009</v>
      </c>
      <c r="B1917">
        <v>103</v>
      </c>
      <c r="D1917" t="s">
        <v>128</v>
      </c>
      <c r="E1917" s="1">
        <v>0.45833333333333331</v>
      </c>
      <c r="F1917">
        <v>7</v>
      </c>
      <c r="G1917" t="s">
        <v>125</v>
      </c>
      <c r="H1917" t="s">
        <v>61</v>
      </c>
      <c r="I1917" t="s">
        <v>176</v>
      </c>
      <c r="J1917" t="s">
        <v>26</v>
      </c>
      <c r="K1917" t="s">
        <v>17</v>
      </c>
      <c r="L1917" t="s">
        <v>121</v>
      </c>
      <c r="M1917">
        <v>14</v>
      </c>
      <c r="N1917">
        <v>7.5</v>
      </c>
      <c r="Q1917">
        <v>2.0199999999999999E-2</v>
      </c>
      <c r="R1917">
        <v>2.9594999999999998</v>
      </c>
      <c r="S1917">
        <f t="shared" si="131"/>
        <v>7.8540774295436098</v>
      </c>
      <c r="T1917">
        <f t="shared" si="126"/>
        <v>109.95708401361054</v>
      </c>
    </row>
    <row r="1918" spans="1:20" x14ac:dyDescent="0.2">
      <c r="A1918">
        <v>2009</v>
      </c>
      <c r="B1918">
        <v>103</v>
      </c>
      <c r="D1918" t="s">
        <v>128</v>
      </c>
      <c r="E1918" s="1">
        <v>0.45833333333333331</v>
      </c>
      <c r="F1918">
        <v>7</v>
      </c>
      <c r="G1918" t="s">
        <v>125</v>
      </c>
      <c r="H1918" t="s">
        <v>61</v>
      </c>
      <c r="I1918" t="s">
        <v>176</v>
      </c>
      <c r="J1918" t="s">
        <v>509</v>
      </c>
      <c r="K1918" t="s">
        <v>17</v>
      </c>
      <c r="L1918" t="s">
        <v>19</v>
      </c>
      <c r="M1918">
        <v>3</v>
      </c>
      <c r="N1918">
        <v>7.5</v>
      </c>
      <c r="Q1918">
        <v>1.9300000000000001E-2</v>
      </c>
      <c r="R1918">
        <v>2.96</v>
      </c>
      <c r="S1918">
        <f t="shared" si="131"/>
        <v>7.5117071566069322</v>
      </c>
      <c r="T1918">
        <f t="shared" si="126"/>
        <v>22.535121469820798</v>
      </c>
    </row>
    <row r="1919" spans="1:20" x14ac:dyDescent="0.2">
      <c r="A1919">
        <v>2009</v>
      </c>
      <c r="B1919">
        <v>103</v>
      </c>
      <c r="D1919" t="s">
        <v>128</v>
      </c>
      <c r="E1919" s="1">
        <v>0.45833333333333331</v>
      </c>
      <c r="F1919">
        <v>7</v>
      </c>
      <c r="G1919" t="s">
        <v>125</v>
      </c>
      <c r="H1919" t="s">
        <v>61</v>
      </c>
      <c r="I1919" t="s">
        <v>176</v>
      </c>
      <c r="J1919" t="s">
        <v>26</v>
      </c>
      <c r="K1919" t="s">
        <v>118</v>
      </c>
      <c r="L1919" t="s">
        <v>27</v>
      </c>
      <c r="M1919">
        <v>10</v>
      </c>
      <c r="N1919">
        <v>7.5</v>
      </c>
      <c r="Q1919">
        <v>1.5900000000000001E-2</v>
      </c>
      <c r="R1919">
        <v>2.9718</v>
      </c>
      <c r="S1919">
        <f t="shared" si="131"/>
        <v>6.3372988368370082</v>
      </c>
      <c r="T1919">
        <f t="shared" si="126"/>
        <v>63.372988368370081</v>
      </c>
    </row>
    <row r="1920" spans="1:20" x14ac:dyDescent="0.2">
      <c r="A1920">
        <v>2009</v>
      </c>
      <c r="B1920">
        <v>103</v>
      </c>
      <c r="D1920" t="s">
        <v>128</v>
      </c>
      <c r="E1920" s="1">
        <v>0.45833333333333331</v>
      </c>
      <c r="F1920">
        <v>7</v>
      </c>
      <c r="G1920" t="s">
        <v>125</v>
      </c>
      <c r="H1920" t="s">
        <v>61</v>
      </c>
      <c r="I1920" t="s">
        <v>176</v>
      </c>
      <c r="J1920" t="s">
        <v>26</v>
      </c>
      <c r="K1920" t="s">
        <v>118</v>
      </c>
      <c r="L1920" t="s">
        <v>27</v>
      </c>
      <c r="M1920">
        <v>20</v>
      </c>
      <c r="N1920">
        <v>2.5</v>
      </c>
      <c r="Q1920">
        <v>1.5900000000000001E-2</v>
      </c>
      <c r="R1920">
        <v>2.9718</v>
      </c>
      <c r="S1920">
        <f t="shared" si="131"/>
        <v>0.24210025233267859</v>
      </c>
      <c r="T1920">
        <f t="shared" si="126"/>
        <v>4.842005046653572</v>
      </c>
    </row>
    <row r="1921" spans="1:20" x14ac:dyDescent="0.2">
      <c r="A1921">
        <v>2009</v>
      </c>
      <c r="B1921">
        <v>103</v>
      </c>
      <c r="D1921" t="s">
        <v>128</v>
      </c>
      <c r="E1921" s="1">
        <v>0.45833333333333331</v>
      </c>
      <c r="F1921">
        <v>7</v>
      </c>
      <c r="G1921" t="s">
        <v>125</v>
      </c>
      <c r="H1921" t="s">
        <v>61</v>
      </c>
      <c r="I1921" t="s">
        <v>176</v>
      </c>
      <c r="J1921" t="s">
        <v>23</v>
      </c>
      <c r="K1921" t="s">
        <v>33</v>
      </c>
      <c r="L1921" t="s">
        <v>34</v>
      </c>
      <c r="M1921">
        <v>31</v>
      </c>
      <c r="N1921">
        <v>2.5</v>
      </c>
      <c r="Q1921">
        <v>8.8999999999999999E-3</v>
      </c>
      <c r="R1921">
        <v>3</v>
      </c>
      <c r="S1921">
        <f t="shared" si="131"/>
        <v>0.13906250000000001</v>
      </c>
      <c r="T1921">
        <f t="shared" si="126"/>
        <v>4.3109375000000005</v>
      </c>
    </row>
    <row r="1922" spans="1:20" x14ac:dyDescent="0.2">
      <c r="A1922">
        <v>2009</v>
      </c>
      <c r="B1922">
        <v>104</v>
      </c>
      <c r="D1922" t="s">
        <v>128</v>
      </c>
      <c r="E1922" s="1">
        <v>0.45833333333333331</v>
      </c>
      <c r="F1922">
        <v>7</v>
      </c>
      <c r="G1922" t="s">
        <v>125</v>
      </c>
      <c r="H1922" t="s">
        <v>61</v>
      </c>
      <c r="I1922" t="s">
        <v>176</v>
      </c>
      <c r="J1922" t="s">
        <v>13</v>
      </c>
      <c r="K1922" t="s">
        <v>14</v>
      </c>
      <c r="L1922" t="s">
        <v>42</v>
      </c>
      <c r="M1922">
        <v>1</v>
      </c>
      <c r="N1922">
        <v>35</v>
      </c>
      <c r="Q1922">
        <v>4.2200000000000001E-2</v>
      </c>
      <c r="R1922">
        <v>2.835</v>
      </c>
      <c r="S1922">
        <f t="shared" si="131"/>
        <v>1006.3414397267468</v>
      </c>
      <c r="T1922">
        <f t="shared" ref="T1922:T1985" si="132">M1922*S1922</f>
        <v>1006.3414397267468</v>
      </c>
    </row>
    <row r="1923" spans="1:20" x14ac:dyDescent="0.2">
      <c r="A1923">
        <v>2009</v>
      </c>
      <c r="B1923">
        <v>104</v>
      </c>
      <c r="D1923" t="s">
        <v>128</v>
      </c>
      <c r="E1923" s="1">
        <v>0.45833333333333331</v>
      </c>
      <c r="F1923">
        <v>7</v>
      </c>
      <c r="G1923" t="s">
        <v>125</v>
      </c>
      <c r="H1923" t="s">
        <v>61</v>
      </c>
      <c r="I1923" t="s">
        <v>176</v>
      </c>
      <c r="J1923" t="s">
        <v>44</v>
      </c>
      <c r="K1923" t="s">
        <v>21</v>
      </c>
      <c r="L1923" t="s">
        <v>22</v>
      </c>
      <c r="M1923">
        <v>6</v>
      </c>
      <c r="N1923">
        <v>35</v>
      </c>
      <c r="Q1923">
        <v>1.14E-2</v>
      </c>
      <c r="R1923">
        <v>3.1280000000000001</v>
      </c>
      <c r="S1923">
        <f t="shared" si="131"/>
        <v>770.45928631241588</v>
      </c>
      <c r="T1923">
        <f t="shared" si="132"/>
        <v>4622.7557178744955</v>
      </c>
    </row>
    <row r="1924" spans="1:20" x14ac:dyDescent="0.2">
      <c r="A1924">
        <v>2009</v>
      </c>
      <c r="B1924">
        <v>104</v>
      </c>
      <c r="D1924" t="s">
        <v>128</v>
      </c>
      <c r="E1924" s="1">
        <v>0.45833333333333331</v>
      </c>
      <c r="F1924">
        <v>7</v>
      </c>
      <c r="G1924" t="s">
        <v>125</v>
      </c>
      <c r="H1924" t="s">
        <v>61</v>
      </c>
      <c r="I1924" t="s">
        <v>176</v>
      </c>
      <c r="J1924" t="s">
        <v>13</v>
      </c>
      <c r="K1924" t="s">
        <v>14</v>
      </c>
      <c r="L1924" t="s">
        <v>15</v>
      </c>
      <c r="M1924">
        <v>4</v>
      </c>
      <c r="N1924">
        <v>25</v>
      </c>
      <c r="Q1924">
        <v>2.3599999999999999E-2</v>
      </c>
      <c r="R1924">
        <v>2.9750000000000001</v>
      </c>
      <c r="S1924">
        <f t="shared" si="131"/>
        <v>340.23855775527943</v>
      </c>
      <c r="T1924">
        <f t="shared" si="132"/>
        <v>1360.9542310211177</v>
      </c>
    </row>
    <row r="1925" spans="1:20" x14ac:dyDescent="0.2">
      <c r="A1925">
        <v>2009</v>
      </c>
      <c r="B1925">
        <v>104</v>
      </c>
      <c r="D1925" t="s">
        <v>128</v>
      </c>
      <c r="E1925" s="1">
        <v>0.45833333333333331</v>
      </c>
      <c r="F1925">
        <v>7</v>
      </c>
      <c r="G1925" t="s">
        <v>125</v>
      </c>
      <c r="H1925" t="s">
        <v>61</v>
      </c>
      <c r="I1925" t="s">
        <v>176</v>
      </c>
      <c r="J1925" t="s">
        <v>16</v>
      </c>
      <c r="K1925" t="s">
        <v>28</v>
      </c>
      <c r="L1925" t="s">
        <v>29</v>
      </c>
      <c r="M1925">
        <v>9</v>
      </c>
      <c r="N1925">
        <v>25</v>
      </c>
      <c r="P1925">
        <f>N1925/1.14172</f>
        <v>21.89678730336685</v>
      </c>
      <c r="Q1925">
        <v>5.7999999999999996E-3</v>
      </c>
      <c r="R1925">
        <v>3.5539999999999998</v>
      </c>
      <c r="S1925">
        <f>Q1925*(P1925^R1925)</f>
        <v>336.62001464584171</v>
      </c>
      <c r="T1925">
        <f t="shared" si="132"/>
        <v>3029.5801318125755</v>
      </c>
    </row>
    <row r="1926" spans="1:20" x14ac:dyDescent="0.2">
      <c r="A1926">
        <v>2009</v>
      </c>
      <c r="B1926">
        <v>104</v>
      </c>
      <c r="D1926" t="s">
        <v>128</v>
      </c>
      <c r="E1926" s="1">
        <v>0.45833333333333331</v>
      </c>
      <c r="F1926">
        <v>7</v>
      </c>
      <c r="G1926" t="s">
        <v>125</v>
      </c>
      <c r="H1926" t="s">
        <v>61</v>
      </c>
      <c r="I1926" t="s">
        <v>176</v>
      </c>
      <c r="J1926" t="s">
        <v>44</v>
      </c>
      <c r="K1926" t="s">
        <v>21</v>
      </c>
      <c r="L1926" t="s">
        <v>22</v>
      </c>
      <c r="M1926">
        <v>13</v>
      </c>
      <c r="N1926">
        <v>25</v>
      </c>
      <c r="Q1926">
        <v>1.14E-2</v>
      </c>
      <c r="R1926">
        <v>3.1280000000000001</v>
      </c>
      <c r="S1926">
        <f t="shared" ref="S1926:S1937" si="133">Q1926*(N1926^R1926)</f>
        <v>268.94359042953022</v>
      </c>
      <c r="T1926">
        <f t="shared" si="132"/>
        <v>3496.2666755838927</v>
      </c>
    </row>
    <row r="1927" spans="1:20" x14ac:dyDescent="0.2">
      <c r="A1927">
        <v>2009</v>
      </c>
      <c r="B1927">
        <v>104</v>
      </c>
      <c r="D1927" t="s">
        <v>128</v>
      </c>
      <c r="E1927" s="1">
        <v>0.45833333333333331</v>
      </c>
      <c r="F1927">
        <v>7</v>
      </c>
      <c r="G1927" t="s">
        <v>125</v>
      </c>
      <c r="H1927" t="s">
        <v>61</v>
      </c>
      <c r="I1927" t="s">
        <v>176</v>
      </c>
      <c r="J1927" t="s">
        <v>23</v>
      </c>
      <c r="K1927" t="s">
        <v>118</v>
      </c>
      <c r="L1927" t="s">
        <v>37</v>
      </c>
      <c r="M1927">
        <v>1</v>
      </c>
      <c r="N1927">
        <v>25</v>
      </c>
      <c r="Q1927">
        <v>1.26E-2</v>
      </c>
      <c r="R1927">
        <v>3.0672999999999999</v>
      </c>
      <c r="S1927">
        <f t="shared" si="133"/>
        <v>244.49609871054292</v>
      </c>
      <c r="T1927">
        <f t="shared" si="132"/>
        <v>244.49609871054292</v>
      </c>
    </row>
    <row r="1928" spans="1:20" x14ac:dyDescent="0.2">
      <c r="A1928">
        <v>2009</v>
      </c>
      <c r="B1928">
        <v>104</v>
      </c>
      <c r="D1928" t="s">
        <v>128</v>
      </c>
      <c r="E1928" s="1">
        <v>0.45833333333333331</v>
      </c>
      <c r="F1928">
        <v>7</v>
      </c>
      <c r="G1928" t="s">
        <v>125</v>
      </c>
      <c r="H1928" t="s">
        <v>61</v>
      </c>
      <c r="I1928" t="s">
        <v>176</v>
      </c>
      <c r="J1928" t="s">
        <v>23</v>
      </c>
      <c r="K1928" t="s">
        <v>31</v>
      </c>
      <c r="L1928" t="s">
        <v>32</v>
      </c>
      <c r="M1928">
        <v>1</v>
      </c>
      <c r="N1928">
        <v>25</v>
      </c>
      <c r="Q1928">
        <v>7.9000000000000008E-3</v>
      </c>
      <c r="R1928">
        <v>3.0760000000000001</v>
      </c>
      <c r="S1928">
        <f t="shared" si="133"/>
        <v>157.64875958225977</v>
      </c>
      <c r="T1928">
        <f t="shared" si="132"/>
        <v>157.64875958225977</v>
      </c>
    </row>
    <row r="1929" spans="1:20" x14ac:dyDescent="0.2">
      <c r="A1929">
        <v>2009</v>
      </c>
      <c r="B1929">
        <v>104</v>
      </c>
      <c r="D1929" t="s">
        <v>128</v>
      </c>
      <c r="E1929" s="1">
        <v>0.45833333333333331</v>
      </c>
      <c r="F1929">
        <v>7</v>
      </c>
      <c r="G1929" t="s">
        <v>125</v>
      </c>
      <c r="H1929" t="s">
        <v>61</v>
      </c>
      <c r="I1929" t="s">
        <v>176</v>
      </c>
      <c r="J1929" t="s">
        <v>16</v>
      </c>
      <c r="K1929" t="s">
        <v>17</v>
      </c>
      <c r="L1929" t="s">
        <v>18</v>
      </c>
      <c r="M1929">
        <v>1</v>
      </c>
      <c r="N1929">
        <v>15</v>
      </c>
      <c r="Q1929">
        <v>2.2700000000000001E-2</v>
      </c>
      <c r="R1929">
        <v>3.12</v>
      </c>
      <c r="S1929">
        <f t="shared" si="133"/>
        <v>106.03044532761471</v>
      </c>
      <c r="T1929">
        <f t="shared" si="132"/>
        <v>106.03044532761471</v>
      </c>
    </row>
    <row r="1930" spans="1:20" x14ac:dyDescent="0.2">
      <c r="A1930">
        <v>2009</v>
      </c>
      <c r="B1930">
        <v>104</v>
      </c>
      <c r="D1930" t="s">
        <v>128</v>
      </c>
      <c r="E1930" s="1">
        <v>0.45833333333333331</v>
      </c>
      <c r="F1930">
        <v>7</v>
      </c>
      <c r="G1930" t="s">
        <v>125</v>
      </c>
      <c r="H1930" t="s">
        <v>61</v>
      </c>
      <c r="I1930" t="s">
        <v>176</v>
      </c>
      <c r="J1930" t="s">
        <v>509</v>
      </c>
      <c r="K1930" t="s">
        <v>17</v>
      </c>
      <c r="L1930" t="s">
        <v>19</v>
      </c>
      <c r="M1930">
        <v>1</v>
      </c>
      <c r="N1930">
        <v>7.5</v>
      </c>
      <c r="Q1930">
        <v>1.9300000000000001E-2</v>
      </c>
      <c r="R1930">
        <v>2.96</v>
      </c>
      <c r="S1930">
        <f t="shared" si="133"/>
        <v>7.5117071566069322</v>
      </c>
      <c r="T1930">
        <f t="shared" si="132"/>
        <v>7.5117071566069322</v>
      </c>
    </row>
    <row r="1931" spans="1:20" x14ac:dyDescent="0.2">
      <c r="A1931">
        <v>2009</v>
      </c>
      <c r="B1931">
        <v>104</v>
      </c>
      <c r="D1931" t="s">
        <v>128</v>
      </c>
      <c r="E1931" s="1">
        <v>0.45833333333333331</v>
      </c>
      <c r="F1931">
        <v>7</v>
      </c>
      <c r="G1931" t="s">
        <v>125</v>
      </c>
      <c r="H1931" t="s">
        <v>61</v>
      </c>
      <c r="I1931" t="s">
        <v>176</v>
      </c>
      <c r="J1931" t="s">
        <v>26</v>
      </c>
      <c r="K1931" t="s">
        <v>118</v>
      </c>
      <c r="L1931" t="s">
        <v>27</v>
      </c>
      <c r="M1931">
        <v>8</v>
      </c>
      <c r="N1931">
        <v>7.5</v>
      </c>
      <c r="Q1931">
        <v>1.5900000000000001E-2</v>
      </c>
      <c r="R1931">
        <v>2.9718</v>
      </c>
      <c r="S1931">
        <f t="shared" si="133"/>
        <v>6.3372988368370082</v>
      </c>
      <c r="T1931">
        <f t="shared" si="132"/>
        <v>50.698390694696066</v>
      </c>
    </row>
    <row r="1932" spans="1:20" x14ac:dyDescent="0.2">
      <c r="A1932">
        <v>2009</v>
      </c>
      <c r="B1932">
        <v>104</v>
      </c>
      <c r="D1932" t="s">
        <v>128</v>
      </c>
      <c r="E1932" s="1">
        <v>0.45833333333333331</v>
      </c>
      <c r="F1932">
        <v>7</v>
      </c>
      <c r="G1932" t="s">
        <v>125</v>
      </c>
      <c r="H1932" t="s">
        <v>61</v>
      </c>
      <c r="I1932" t="s">
        <v>176</v>
      </c>
      <c r="J1932" t="s">
        <v>509</v>
      </c>
      <c r="K1932" t="s">
        <v>17</v>
      </c>
      <c r="L1932" t="s">
        <v>107</v>
      </c>
      <c r="M1932">
        <v>1</v>
      </c>
      <c r="N1932">
        <v>2.5</v>
      </c>
      <c r="Q1932">
        <v>3.49E-2</v>
      </c>
      <c r="R1932">
        <v>2.9108999999999998</v>
      </c>
      <c r="S1932">
        <f t="shared" si="133"/>
        <v>0.50256124877797914</v>
      </c>
      <c r="T1932">
        <f t="shared" si="132"/>
        <v>0.50256124877797914</v>
      </c>
    </row>
    <row r="1933" spans="1:20" x14ac:dyDescent="0.2">
      <c r="A1933">
        <v>2009</v>
      </c>
      <c r="B1933">
        <v>104</v>
      </c>
      <c r="D1933" t="s">
        <v>128</v>
      </c>
      <c r="E1933" s="1">
        <v>0.45833333333333331</v>
      </c>
      <c r="F1933">
        <v>7</v>
      </c>
      <c r="G1933" t="s">
        <v>125</v>
      </c>
      <c r="H1933" t="s">
        <v>61</v>
      </c>
      <c r="I1933" t="s">
        <v>176</v>
      </c>
      <c r="J1933" t="s">
        <v>509</v>
      </c>
      <c r="K1933" t="s">
        <v>17</v>
      </c>
      <c r="L1933" t="s">
        <v>19</v>
      </c>
      <c r="M1933">
        <v>1</v>
      </c>
      <c r="N1933">
        <v>2.5</v>
      </c>
      <c r="Q1933">
        <v>1.9300000000000001E-2</v>
      </c>
      <c r="R1933">
        <v>2.96</v>
      </c>
      <c r="S1933">
        <f t="shared" si="133"/>
        <v>0.29070984172599634</v>
      </c>
      <c r="T1933">
        <f t="shared" si="132"/>
        <v>0.29070984172599634</v>
      </c>
    </row>
    <row r="1934" spans="1:20" x14ac:dyDescent="0.2">
      <c r="A1934">
        <v>2009</v>
      </c>
      <c r="B1934">
        <v>104</v>
      </c>
      <c r="D1934" t="s">
        <v>128</v>
      </c>
      <c r="E1934" s="1">
        <v>0.45833333333333331</v>
      </c>
      <c r="F1934">
        <v>7</v>
      </c>
      <c r="G1934" t="s">
        <v>125</v>
      </c>
      <c r="H1934" t="s">
        <v>61</v>
      </c>
      <c r="I1934" t="s">
        <v>176</v>
      </c>
      <c r="J1934" t="s">
        <v>26</v>
      </c>
      <c r="K1934" t="s">
        <v>118</v>
      </c>
      <c r="L1934" t="s">
        <v>27</v>
      </c>
      <c r="M1934">
        <v>28</v>
      </c>
      <c r="N1934">
        <v>2.5</v>
      </c>
      <c r="Q1934">
        <v>1.5900000000000001E-2</v>
      </c>
      <c r="R1934">
        <v>2.9718</v>
      </c>
      <c r="S1934">
        <f t="shared" si="133"/>
        <v>0.24210025233267859</v>
      </c>
      <c r="T1934">
        <f t="shared" si="132"/>
        <v>6.778807065315001</v>
      </c>
    </row>
    <row r="1935" spans="1:20" x14ac:dyDescent="0.2">
      <c r="A1935">
        <v>2009</v>
      </c>
      <c r="B1935">
        <v>104</v>
      </c>
      <c r="D1935" t="s">
        <v>128</v>
      </c>
      <c r="E1935" s="1">
        <v>0.45833333333333331</v>
      </c>
      <c r="F1935">
        <v>7</v>
      </c>
      <c r="G1935" t="s">
        <v>125</v>
      </c>
      <c r="H1935" t="s">
        <v>61</v>
      </c>
      <c r="I1935" t="s">
        <v>176</v>
      </c>
      <c r="J1935" t="s">
        <v>23</v>
      </c>
      <c r="K1935" t="s">
        <v>33</v>
      </c>
      <c r="L1935" t="s">
        <v>34</v>
      </c>
      <c r="M1935">
        <v>17</v>
      </c>
      <c r="N1935">
        <v>2.5</v>
      </c>
      <c r="Q1935">
        <v>8.8999999999999999E-3</v>
      </c>
      <c r="R1935">
        <v>3</v>
      </c>
      <c r="S1935">
        <f t="shared" si="133"/>
        <v>0.13906250000000001</v>
      </c>
      <c r="T1935">
        <f t="shared" si="132"/>
        <v>2.3640625000000002</v>
      </c>
    </row>
    <row r="1936" spans="1:20" x14ac:dyDescent="0.2">
      <c r="A1936">
        <v>2009</v>
      </c>
      <c r="B1936">
        <v>105</v>
      </c>
      <c r="D1936" t="s">
        <v>130</v>
      </c>
      <c r="E1936" s="1">
        <v>0.47916666666666669</v>
      </c>
      <c r="F1936">
        <v>20</v>
      </c>
      <c r="G1936" t="s">
        <v>125</v>
      </c>
      <c r="H1936" t="s">
        <v>36</v>
      </c>
      <c r="I1936" t="s">
        <v>177</v>
      </c>
      <c r="J1936" t="s">
        <v>13</v>
      </c>
      <c r="K1936" t="s">
        <v>51</v>
      </c>
      <c r="L1936" t="s">
        <v>52</v>
      </c>
      <c r="M1936">
        <v>1</v>
      </c>
      <c r="N1936">
        <v>40</v>
      </c>
      <c r="O1936" t="s">
        <v>46</v>
      </c>
      <c r="Q1936">
        <v>1.6199999999999999E-2</v>
      </c>
      <c r="R1936">
        <v>3.0251999999999999</v>
      </c>
      <c r="S1936">
        <f t="shared" si="133"/>
        <v>1137.8025435833395</v>
      </c>
      <c r="T1936">
        <f t="shared" si="132"/>
        <v>1137.8025435833395</v>
      </c>
    </row>
    <row r="1937" spans="1:20" x14ac:dyDescent="0.2">
      <c r="A1937">
        <v>2009</v>
      </c>
      <c r="B1937">
        <v>105</v>
      </c>
      <c r="D1937" t="s">
        <v>130</v>
      </c>
      <c r="E1937" s="1">
        <v>0.47916666666666669</v>
      </c>
      <c r="F1937">
        <v>20</v>
      </c>
      <c r="G1937" t="s">
        <v>125</v>
      </c>
      <c r="H1937" t="s">
        <v>36</v>
      </c>
      <c r="I1937" t="s">
        <v>177</v>
      </c>
      <c r="J1937" t="s">
        <v>44</v>
      </c>
      <c r="K1937" t="s">
        <v>21</v>
      </c>
      <c r="L1937" t="s">
        <v>22</v>
      </c>
      <c r="M1937">
        <v>1</v>
      </c>
      <c r="N1937">
        <v>35</v>
      </c>
      <c r="Q1937">
        <v>1.14E-2</v>
      </c>
      <c r="R1937">
        <v>3.1280000000000001</v>
      </c>
      <c r="S1937">
        <f t="shared" si="133"/>
        <v>770.45928631241588</v>
      </c>
      <c r="T1937">
        <f t="shared" si="132"/>
        <v>770.45928631241588</v>
      </c>
    </row>
    <row r="1938" spans="1:20" x14ac:dyDescent="0.2">
      <c r="A1938">
        <v>2009</v>
      </c>
      <c r="B1938">
        <v>105</v>
      </c>
      <c r="D1938" t="s">
        <v>130</v>
      </c>
      <c r="E1938" s="1">
        <v>0.47916666666666669</v>
      </c>
      <c r="F1938">
        <v>20</v>
      </c>
      <c r="G1938" t="s">
        <v>125</v>
      </c>
      <c r="H1938" t="s">
        <v>36</v>
      </c>
      <c r="I1938" t="s">
        <v>177</v>
      </c>
      <c r="J1938" t="s">
        <v>13</v>
      </c>
      <c r="K1938" t="s">
        <v>47</v>
      </c>
      <c r="L1938" t="s">
        <v>48</v>
      </c>
      <c r="M1938">
        <v>4</v>
      </c>
      <c r="N1938">
        <v>35</v>
      </c>
      <c r="P1938">
        <f>N1938/1.09917</f>
        <v>31.842208211650611</v>
      </c>
      <c r="Q1938">
        <v>1.7399999999999999E-2</v>
      </c>
      <c r="R1938">
        <v>3.08</v>
      </c>
      <c r="S1938">
        <f>Q1938*(P1938^R1938)</f>
        <v>740.96728909580781</v>
      </c>
      <c r="T1938">
        <f t="shared" si="132"/>
        <v>2963.8691563832313</v>
      </c>
    </row>
    <row r="1939" spans="1:20" x14ac:dyDescent="0.2">
      <c r="A1939">
        <v>2009</v>
      </c>
      <c r="B1939">
        <v>105</v>
      </c>
      <c r="D1939" t="s">
        <v>130</v>
      </c>
      <c r="E1939" s="1">
        <v>0.47916666666666669</v>
      </c>
      <c r="F1939">
        <v>20</v>
      </c>
      <c r="G1939" t="s">
        <v>125</v>
      </c>
      <c r="H1939" t="s">
        <v>36</v>
      </c>
      <c r="I1939" t="s">
        <v>177</v>
      </c>
      <c r="J1939" t="s">
        <v>23</v>
      </c>
      <c r="K1939" t="s">
        <v>49</v>
      </c>
      <c r="L1939" t="s">
        <v>50</v>
      </c>
      <c r="M1939">
        <v>1</v>
      </c>
      <c r="N1939">
        <v>35</v>
      </c>
      <c r="Q1939">
        <v>5.6099999999999997E-2</v>
      </c>
      <c r="R1939">
        <v>2.653</v>
      </c>
      <c r="S1939">
        <f>Q1939*(N1939^R1939)</f>
        <v>700.44716671055994</v>
      </c>
      <c r="T1939">
        <f t="shared" si="132"/>
        <v>700.44716671055994</v>
      </c>
    </row>
    <row r="1940" spans="1:20" x14ac:dyDescent="0.2">
      <c r="A1940">
        <v>2009</v>
      </c>
      <c r="B1940">
        <v>105</v>
      </c>
      <c r="D1940" t="s">
        <v>130</v>
      </c>
      <c r="E1940" s="1">
        <v>0.47916666666666669</v>
      </c>
      <c r="F1940">
        <v>20</v>
      </c>
      <c r="G1940" t="s">
        <v>125</v>
      </c>
      <c r="H1940" t="s">
        <v>36</v>
      </c>
      <c r="I1940" t="s">
        <v>177</v>
      </c>
      <c r="J1940" t="s">
        <v>23</v>
      </c>
      <c r="K1940" t="s">
        <v>62</v>
      </c>
      <c r="L1940" t="s">
        <v>83</v>
      </c>
      <c r="M1940">
        <v>2</v>
      </c>
      <c r="N1940">
        <v>35</v>
      </c>
      <c r="P1940">
        <f>N1940*0.901</f>
        <v>31.535</v>
      </c>
      <c r="Q1940">
        <v>2.07E-2</v>
      </c>
      <c r="R1940">
        <v>3</v>
      </c>
      <c r="S1940">
        <f>Q1940*(P1940^R1940)</f>
        <v>649.15566504626247</v>
      </c>
      <c r="T1940">
        <f t="shared" si="132"/>
        <v>1298.3113300925249</v>
      </c>
    </row>
    <row r="1941" spans="1:20" x14ac:dyDescent="0.2">
      <c r="A1941">
        <v>2009</v>
      </c>
      <c r="B1941">
        <v>105</v>
      </c>
      <c r="D1941" t="s">
        <v>130</v>
      </c>
      <c r="E1941" s="1">
        <v>0.47916666666666669</v>
      </c>
      <c r="F1941">
        <v>20</v>
      </c>
      <c r="G1941" t="s">
        <v>125</v>
      </c>
      <c r="H1941" t="s">
        <v>36</v>
      </c>
      <c r="I1941" t="s">
        <v>177</v>
      </c>
      <c r="J1941" t="s">
        <v>16</v>
      </c>
      <c r="K1941" t="s">
        <v>28</v>
      </c>
      <c r="L1941" t="s">
        <v>29</v>
      </c>
      <c r="M1941">
        <v>30</v>
      </c>
      <c r="N1941">
        <v>25</v>
      </c>
      <c r="P1941">
        <f>N1941/1.14172</f>
        <v>21.89678730336685</v>
      </c>
      <c r="Q1941">
        <v>5.7999999999999996E-3</v>
      </c>
      <c r="R1941">
        <v>3.5539999999999998</v>
      </c>
      <c r="S1941">
        <f>Q1941*(P1941^R1941)</f>
        <v>336.62001464584171</v>
      </c>
      <c r="T1941">
        <f t="shared" si="132"/>
        <v>10098.600439375252</v>
      </c>
    </row>
    <row r="1942" spans="1:20" x14ac:dyDescent="0.2">
      <c r="A1942">
        <v>2009</v>
      </c>
      <c r="B1942">
        <v>105</v>
      </c>
      <c r="D1942" t="s">
        <v>130</v>
      </c>
      <c r="E1942" s="1">
        <v>0.47916666666666669</v>
      </c>
      <c r="F1942">
        <v>20</v>
      </c>
      <c r="G1942" t="s">
        <v>125</v>
      </c>
      <c r="H1942" t="s">
        <v>36</v>
      </c>
      <c r="I1942" t="s">
        <v>177</v>
      </c>
      <c r="J1942" t="s">
        <v>44</v>
      </c>
      <c r="K1942" t="s">
        <v>21</v>
      </c>
      <c r="L1942" t="s">
        <v>22</v>
      </c>
      <c r="M1942">
        <v>7</v>
      </c>
      <c r="N1942">
        <v>25</v>
      </c>
      <c r="Q1942">
        <v>1.14E-2</v>
      </c>
      <c r="R1942">
        <v>3.1280000000000001</v>
      </c>
      <c r="S1942">
        <f t="shared" ref="S1942:S1956" si="134">Q1942*(N1942^R1942)</f>
        <v>268.94359042953022</v>
      </c>
      <c r="T1942">
        <f t="shared" si="132"/>
        <v>1882.6051330067116</v>
      </c>
    </row>
    <row r="1943" spans="1:20" x14ac:dyDescent="0.2">
      <c r="A1943">
        <v>2009</v>
      </c>
      <c r="B1943">
        <v>105</v>
      </c>
      <c r="D1943" t="s">
        <v>130</v>
      </c>
      <c r="E1943" s="1">
        <v>0.47916666666666669</v>
      </c>
      <c r="F1943">
        <v>20</v>
      </c>
      <c r="G1943" t="s">
        <v>125</v>
      </c>
      <c r="H1943" t="s">
        <v>36</v>
      </c>
      <c r="I1943" t="s">
        <v>177</v>
      </c>
      <c r="J1943" t="s">
        <v>23</v>
      </c>
      <c r="K1943" t="s">
        <v>118</v>
      </c>
      <c r="L1943" t="s">
        <v>81</v>
      </c>
      <c r="M1943">
        <v>1</v>
      </c>
      <c r="N1943">
        <v>25</v>
      </c>
      <c r="Q1943">
        <v>1.26E-2</v>
      </c>
      <c r="R1943">
        <v>3.0672999999999999</v>
      </c>
      <c r="S1943">
        <f t="shared" si="134"/>
        <v>244.49609871054292</v>
      </c>
      <c r="T1943">
        <f t="shared" si="132"/>
        <v>244.49609871054292</v>
      </c>
    </row>
    <row r="1944" spans="1:20" x14ac:dyDescent="0.2">
      <c r="A1944">
        <v>2009</v>
      </c>
      <c r="B1944">
        <v>105</v>
      </c>
      <c r="D1944" t="s">
        <v>130</v>
      </c>
      <c r="E1944" s="1">
        <v>0.47916666666666669</v>
      </c>
      <c r="F1944">
        <v>20</v>
      </c>
      <c r="G1944" t="s">
        <v>125</v>
      </c>
      <c r="H1944" t="s">
        <v>36</v>
      </c>
      <c r="I1944" t="s">
        <v>177</v>
      </c>
      <c r="J1944" t="s">
        <v>509</v>
      </c>
      <c r="K1944" t="s">
        <v>17</v>
      </c>
      <c r="L1944" t="s">
        <v>127</v>
      </c>
      <c r="M1944">
        <v>4</v>
      </c>
      <c r="N1944">
        <v>15</v>
      </c>
      <c r="Q1944">
        <v>2.3900000000000001E-2</v>
      </c>
      <c r="R1944">
        <v>3.0819999999999999</v>
      </c>
      <c r="S1944">
        <f t="shared" si="134"/>
        <v>100.71894345437795</v>
      </c>
      <c r="T1944">
        <f t="shared" si="132"/>
        <v>402.8757738175118</v>
      </c>
    </row>
    <row r="1945" spans="1:20" x14ac:dyDescent="0.2">
      <c r="A1945">
        <v>2009</v>
      </c>
      <c r="B1945">
        <v>105</v>
      </c>
      <c r="D1945" t="s">
        <v>130</v>
      </c>
      <c r="E1945" s="1">
        <v>0.47916666666666669</v>
      </c>
      <c r="F1945">
        <v>20</v>
      </c>
      <c r="G1945" t="s">
        <v>125</v>
      </c>
      <c r="H1945" t="s">
        <v>36</v>
      </c>
      <c r="I1945" t="s">
        <v>177</v>
      </c>
      <c r="J1945" t="s">
        <v>26</v>
      </c>
      <c r="K1945" t="s">
        <v>17</v>
      </c>
      <c r="L1945" t="s">
        <v>121</v>
      </c>
      <c r="M1945">
        <v>9</v>
      </c>
      <c r="N1945">
        <v>15</v>
      </c>
      <c r="Q1945">
        <v>2.0199999999999999E-2</v>
      </c>
      <c r="R1945">
        <v>2.9594999999999998</v>
      </c>
      <c r="S1945">
        <f t="shared" si="134"/>
        <v>61.093281166361997</v>
      </c>
      <c r="T1945">
        <f t="shared" si="132"/>
        <v>549.83953049725801</v>
      </c>
    </row>
    <row r="1946" spans="1:20" x14ac:dyDescent="0.2">
      <c r="A1946">
        <v>2009</v>
      </c>
      <c r="B1946">
        <v>105</v>
      </c>
      <c r="D1946" t="s">
        <v>130</v>
      </c>
      <c r="E1946" s="1">
        <v>0.47916666666666669</v>
      </c>
      <c r="F1946">
        <v>20</v>
      </c>
      <c r="G1946" t="s">
        <v>125</v>
      </c>
      <c r="H1946" t="s">
        <v>36</v>
      </c>
      <c r="I1946" t="s">
        <v>177</v>
      </c>
      <c r="J1946" t="s">
        <v>44</v>
      </c>
      <c r="K1946" t="s">
        <v>21</v>
      </c>
      <c r="L1946" t="s">
        <v>22</v>
      </c>
      <c r="M1946">
        <v>10</v>
      </c>
      <c r="N1946">
        <v>15</v>
      </c>
      <c r="Q1946">
        <v>1.14E-2</v>
      </c>
      <c r="R1946">
        <v>3.1280000000000001</v>
      </c>
      <c r="S1946">
        <f t="shared" si="134"/>
        <v>54.414959423729201</v>
      </c>
      <c r="T1946">
        <f t="shared" si="132"/>
        <v>544.14959423729204</v>
      </c>
    </row>
    <row r="1947" spans="1:20" x14ac:dyDescent="0.2">
      <c r="A1947">
        <v>2009</v>
      </c>
      <c r="B1947">
        <v>105</v>
      </c>
      <c r="D1947" t="s">
        <v>130</v>
      </c>
      <c r="E1947" s="1">
        <v>0.47916666666666669</v>
      </c>
      <c r="F1947">
        <v>20</v>
      </c>
      <c r="G1947" t="s">
        <v>125</v>
      </c>
      <c r="H1947" t="s">
        <v>36</v>
      </c>
      <c r="I1947" t="s">
        <v>177</v>
      </c>
      <c r="J1947" t="s">
        <v>26</v>
      </c>
      <c r="K1947" t="s">
        <v>17</v>
      </c>
      <c r="L1947" t="s">
        <v>121</v>
      </c>
      <c r="M1947">
        <v>40</v>
      </c>
      <c r="N1947">
        <v>7.5</v>
      </c>
      <c r="Q1947">
        <v>2.0199999999999999E-2</v>
      </c>
      <c r="R1947">
        <v>2.9594999999999998</v>
      </c>
      <c r="S1947">
        <f t="shared" si="134"/>
        <v>7.8540774295436098</v>
      </c>
      <c r="T1947">
        <f t="shared" si="132"/>
        <v>314.16309718174438</v>
      </c>
    </row>
    <row r="1948" spans="1:20" x14ac:dyDescent="0.2">
      <c r="A1948">
        <v>2009</v>
      </c>
      <c r="B1948">
        <v>105</v>
      </c>
      <c r="D1948" t="s">
        <v>130</v>
      </c>
      <c r="E1948" s="1">
        <v>0.47916666666666669</v>
      </c>
      <c r="F1948">
        <v>20</v>
      </c>
      <c r="G1948" t="s">
        <v>125</v>
      </c>
      <c r="H1948" t="s">
        <v>36</v>
      </c>
      <c r="I1948" t="s">
        <v>177</v>
      </c>
      <c r="J1948" t="s">
        <v>509</v>
      </c>
      <c r="K1948" t="s">
        <v>17</v>
      </c>
      <c r="L1948" t="s">
        <v>19</v>
      </c>
      <c r="M1948">
        <v>3</v>
      </c>
      <c r="N1948">
        <v>7.5</v>
      </c>
      <c r="Q1948">
        <v>1.9300000000000001E-2</v>
      </c>
      <c r="R1948">
        <v>2.96</v>
      </c>
      <c r="S1948">
        <f t="shared" si="134"/>
        <v>7.5117071566069322</v>
      </c>
      <c r="T1948">
        <f t="shared" si="132"/>
        <v>22.535121469820798</v>
      </c>
    </row>
    <row r="1949" spans="1:20" x14ac:dyDescent="0.2">
      <c r="A1949">
        <v>2009</v>
      </c>
      <c r="B1949">
        <v>105</v>
      </c>
      <c r="D1949" t="s">
        <v>130</v>
      </c>
      <c r="E1949" s="1">
        <v>0.47916666666666669</v>
      </c>
      <c r="F1949">
        <v>20</v>
      </c>
      <c r="G1949" t="s">
        <v>125</v>
      </c>
      <c r="H1949" t="s">
        <v>36</v>
      </c>
      <c r="I1949" t="s">
        <v>177</v>
      </c>
      <c r="J1949" t="s">
        <v>508</v>
      </c>
      <c r="K1949" t="s">
        <v>64</v>
      </c>
      <c r="L1949" t="s">
        <v>131</v>
      </c>
      <c r="M1949">
        <v>1</v>
      </c>
      <c r="N1949">
        <v>7.5</v>
      </c>
      <c r="Q1949">
        <v>1.9699999999999999E-2</v>
      </c>
      <c r="R1949">
        <v>2.9174000000000002</v>
      </c>
      <c r="S1949">
        <f t="shared" si="134"/>
        <v>7.0367149081055116</v>
      </c>
      <c r="T1949">
        <f t="shared" si="132"/>
        <v>7.0367149081055116</v>
      </c>
    </row>
    <row r="1950" spans="1:20" x14ac:dyDescent="0.2">
      <c r="A1950">
        <v>2009</v>
      </c>
      <c r="B1950">
        <v>105</v>
      </c>
      <c r="D1950" t="s">
        <v>130</v>
      </c>
      <c r="E1950" s="1">
        <v>0.47916666666666669</v>
      </c>
      <c r="F1950">
        <v>20</v>
      </c>
      <c r="G1950" t="s">
        <v>125</v>
      </c>
      <c r="H1950" t="s">
        <v>36</v>
      </c>
      <c r="I1950" t="s">
        <v>177</v>
      </c>
      <c r="J1950" t="s">
        <v>26</v>
      </c>
      <c r="K1950" t="s">
        <v>118</v>
      </c>
      <c r="L1950" t="s">
        <v>27</v>
      </c>
      <c r="M1950">
        <v>15</v>
      </c>
      <c r="N1950">
        <v>7.5</v>
      </c>
      <c r="Q1950">
        <v>1.5900000000000001E-2</v>
      </c>
      <c r="R1950">
        <v>2.9718</v>
      </c>
      <c r="S1950">
        <f t="shared" si="134"/>
        <v>6.3372988368370082</v>
      </c>
      <c r="T1950">
        <f t="shared" si="132"/>
        <v>95.059482552555124</v>
      </c>
    </row>
    <row r="1951" spans="1:20" x14ac:dyDescent="0.2">
      <c r="A1951">
        <v>2009</v>
      </c>
      <c r="B1951">
        <v>105</v>
      </c>
      <c r="D1951" t="s">
        <v>130</v>
      </c>
      <c r="E1951" s="1">
        <v>0.47916666666666669</v>
      </c>
      <c r="F1951">
        <v>20</v>
      </c>
      <c r="G1951" t="s">
        <v>125</v>
      </c>
      <c r="H1951" t="s">
        <v>36</v>
      </c>
      <c r="I1951" t="s">
        <v>177</v>
      </c>
      <c r="J1951" t="s">
        <v>13</v>
      </c>
      <c r="K1951" t="s">
        <v>194</v>
      </c>
      <c r="L1951" t="s">
        <v>35</v>
      </c>
      <c r="M1951">
        <v>1</v>
      </c>
      <c r="N1951">
        <v>7.5</v>
      </c>
      <c r="Q1951">
        <v>3.2399999999999998E-2</v>
      </c>
      <c r="R1951">
        <v>2.379</v>
      </c>
      <c r="S1951">
        <f t="shared" si="134"/>
        <v>3.9112516180267258</v>
      </c>
      <c r="T1951">
        <f t="shared" si="132"/>
        <v>3.9112516180267258</v>
      </c>
    </row>
    <row r="1952" spans="1:20" x14ac:dyDescent="0.2">
      <c r="A1952">
        <v>2009</v>
      </c>
      <c r="B1952">
        <v>105</v>
      </c>
      <c r="D1952" t="s">
        <v>130</v>
      </c>
      <c r="E1952" s="1">
        <v>0.47916666666666669</v>
      </c>
      <c r="F1952">
        <v>20</v>
      </c>
      <c r="G1952" t="s">
        <v>125</v>
      </c>
      <c r="H1952" t="s">
        <v>36</v>
      </c>
      <c r="I1952" t="s">
        <v>177</v>
      </c>
      <c r="J1952" t="s">
        <v>26</v>
      </c>
      <c r="K1952" t="s">
        <v>118</v>
      </c>
      <c r="L1952" t="s">
        <v>27</v>
      </c>
      <c r="M1952">
        <v>10</v>
      </c>
      <c r="N1952">
        <v>2.5</v>
      </c>
      <c r="Q1952">
        <v>1.5900000000000001E-2</v>
      </c>
      <c r="R1952">
        <v>2.9718</v>
      </c>
      <c r="S1952">
        <f t="shared" si="134"/>
        <v>0.24210025233267859</v>
      </c>
      <c r="T1952">
        <f t="shared" si="132"/>
        <v>2.421002523326786</v>
      </c>
    </row>
    <row r="1953" spans="1:20" x14ac:dyDescent="0.2">
      <c r="A1953">
        <v>2009</v>
      </c>
      <c r="B1953">
        <v>106</v>
      </c>
      <c r="D1953" t="s">
        <v>130</v>
      </c>
      <c r="E1953" s="1">
        <v>0.47916666666666669</v>
      </c>
      <c r="F1953">
        <v>20</v>
      </c>
      <c r="G1953" t="s">
        <v>125</v>
      </c>
      <c r="H1953" t="s">
        <v>36</v>
      </c>
      <c r="I1953" t="s">
        <v>177</v>
      </c>
      <c r="J1953" t="s">
        <v>13</v>
      </c>
      <c r="K1953" t="s">
        <v>51</v>
      </c>
      <c r="L1953" t="s">
        <v>57</v>
      </c>
      <c r="M1953">
        <v>1</v>
      </c>
      <c r="N1953">
        <v>45</v>
      </c>
      <c r="O1953" t="s">
        <v>46</v>
      </c>
      <c r="Q1953">
        <v>1.6199999999999999E-2</v>
      </c>
      <c r="R1953">
        <v>3.0251999999999999</v>
      </c>
      <c r="S1953">
        <f t="shared" si="134"/>
        <v>1624.8508847285632</v>
      </c>
      <c r="T1953">
        <f t="shared" si="132"/>
        <v>1624.8508847285632</v>
      </c>
    </row>
    <row r="1954" spans="1:20" x14ac:dyDescent="0.2">
      <c r="A1954">
        <v>2009</v>
      </c>
      <c r="B1954">
        <v>106</v>
      </c>
      <c r="D1954" t="s">
        <v>130</v>
      </c>
      <c r="E1954" s="1">
        <v>0.47916666666666669</v>
      </c>
      <c r="F1954">
        <v>20</v>
      </c>
      <c r="G1954" t="s">
        <v>125</v>
      </c>
      <c r="H1954" t="s">
        <v>36</v>
      </c>
      <c r="I1954" t="s">
        <v>177</v>
      </c>
      <c r="J1954" t="s">
        <v>23</v>
      </c>
      <c r="K1954" t="s">
        <v>49</v>
      </c>
      <c r="L1954" t="s">
        <v>50</v>
      </c>
      <c r="M1954">
        <v>1</v>
      </c>
      <c r="N1954">
        <v>35</v>
      </c>
      <c r="Q1954">
        <v>5.6099999999999997E-2</v>
      </c>
      <c r="R1954">
        <v>2.653</v>
      </c>
      <c r="S1954">
        <f t="shared" si="134"/>
        <v>700.44716671055994</v>
      </c>
      <c r="T1954">
        <f t="shared" si="132"/>
        <v>700.44716671055994</v>
      </c>
    </row>
    <row r="1955" spans="1:20" x14ac:dyDescent="0.2">
      <c r="A1955">
        <v>2009</v>
      </c>
      <c r="B1955">
        <v>106</v>
      </c>
      <c r="D1955" t="s">
        <v>130</v>
      </c>
      <c r="E1955" s="1">
        <v>0.47916666666666669</v>
      </c>
      <c r="F1955">
        <v>20</v>
      </c>
      <c r="G1955" t="s">
        <v>125</v>
      </c>
      <c r="H1955" t="s">
        <v>36</v>
      </c>
      <c r="I1955" t="s">
        <v>177</v>
      </c>
      <c r="J1955" t="s">
        <v>13</v>
      </c>
      <c r="K1955" t="s">
        <v>14</v>
      </c>
      <c r="L1955" t="s">
        <v>42</v>
      </c>
      <c r="M1955">
        <v>1</v>
      </c>
      <c r="N1955">
        <v>30</v>
      </c>
      <c r="Q1955">
        <v>4.2200000000000001E-2</v>
      </c>
      <c r="R1955">
        <v>2.835</v>
      </c>
      <c r="S1955">
        <f t="shared" si="134"/>
        <v>650.05665398736835</v>
      </c>
      <c r="T1955">
        <f t="shared" si="132"/>
        <v>650.05665398736835</v>
      </c>
    </row>
    <row r="1956" spans="1:20" x14ac:dyDescent="0.2">
      <c r="A1956">
        <v>2009</v>
      </c>
      <c r="B1956">
        <v>106</v>
      </c>
      <c r="D1956" t="s">
        <v>130</v>
      </c>
      <c r="E1956" s="1">
        <v>0.47916666666666669</v>
      </c>
      <c r="F1956">
        <v>20</v>
      </c>
      <c r="G1956" t="s">
        <v>125</v>
      </c>
      <c r="H1956" t="s">
        <v>36</v>
      </c>
      <c r="I1956" t="s">
        <v>177</v>
      </c>
      <c r="J1956" t="s">
        <v>44</v>
      </c>
      <c r="K1956" t="s">
        <v>21</v>
      </c>
      <c r="L1956" t="s">
        <v>45</v>
      </c>
      <c r="M1956">
        <v>1</v>
      </c>
      <c r="N1956">
        <v>30</v>
      </c>
      <c r="Q1956">
        <v>1.5299999999999999E-2</v>
      </c>
      <c r="R1956">
        <v>3.0038</v>
      </c>
      <c r="S1956">
        <f t="shared" si="134"/>
        <v>418.47378368926201</v>
      </c>
      <c r="T1956">
        <f t="shared" si="132"/>
        <v>418.47378368926201</v>
      </c>
    </row>
    <row r="1957" spans="1:20" x14ac:dyDescent="0.2">
      <c r="A1957">
        <v>2009</v>
      </c>
      <c r="B1957">
        <v>106</v>
      </c>
      <c r="D1957" t="s">
        <v>130</v>
      </c>
      <c r="E1957" s="1">
        <v>0.47916666666666669</v>
      </c>
      <c r="F1957">
        <v>20</v>
      </c>
      <c r="G1957" t="s">
        <v>125</v>
      </c>
      <c r="H1957" t="s">
        <v>36</v>
      </c>
      <c r="I1957" t="s">
        <v>177</v>
      </c>
      <c r="J1957" t="s">
        <v>16</v>
      </c>
      <c r="K1957" t="s">
        <v>28</v>
      </c>
      <c r="L1957" t="s">
        <v>29</v>
      </c>
      <c r="M1957">
        <v>39</v>
      </c>
      <c r="N1957">
        <v>25</v>
      </c>
      <c r="P1957">
        <f>N1957/1.14172</f>
        <v>21.89678730336685</v>
      </c>
      <c r="Q1957">
        <v>5.7999999999999996E-3</v>
      </c>
      <c r="R1957">
        <v>3.5539999999999998</v>
      </c>
      <c r="S1957">
        <f>Q1957*(P1957^R1957)</f>
        <v>336.62001464584171</v>
      </c>
      <c r="T1957">
        <f t="shared" si="132"/>
        <v>13128.180571187826</v>
      </c>
    </row>
    <row r="1958" spans="1:20" x14ac:dyDescent="0.2">
      <c r="A1958">
        <v>2009</v>
      </c>
      <c r="B1958">
        <v>106</v>
      </c>
      <c r="D1958" t="s">
        <v>130</v>
      </c>
      <c r="E1958" s="1">
        <v>0.47916666666666669</v>
      </c>
      <c r="F1958">
        <v>20</v>
      </c>
      <c r="G1958" t="s">
        <v>125</v>
      </c>
      <c r="H1958" t="s">
        <v>36</v>
      </c>
      <c r="I1958" t="s">
        <v>177</v>
      </c>
      <c r="J1958" t="s">
        <v>44</v>
      </c>
      <c r="K1958" t="s">
        <v>21</v>
      </c>
      <c r="L1958" t="s">
        <v>22</v>
      </c>
      <c r="M1958">
        <v>7</v>
      </c>
      <c r="N1958">
        <v>25</v>
      </c>
      <c r="Q1958">
        <v>1.14E-2</v>
      </c>
      <c r="R1958">
        <v>3.1280000000000001</v>
      </c>
      <c r="S1958">
        <f>Q1958*(N1958^R1958)</f>
        <v>268.94359042953022</v>
      </c>
      <c r="T1958">
        <f t="shared" si="132"/>
        <v>1882.6051330067116</v>
      </c>
    </row>
    <row r="1959" spans="1:20" x14ac:dyDescent="0.2">
      <c r="A1959">
        <v>2009</v>
      </c>
      <c r="B1959">
        <v>106</v>
      </c>
      <c r="D1959" t="s">
        <v>130</v>
      </c>
      <c r="E1959" s="1">
        <v>0.47916666666666669</v>
      </c>
      <c r="F1959">
        <v>20</v>
      </c>
      <c r="G1959" t="s">
        <v>125</v>
      </c>
      <c r="H1959" t="s">
        <v>36</v>
      </c>
      <c r="I1959" t="s">
        <v>177</v>
      </c>
      <c r="J1959" t="s">
        <v>23</v>
      </c>
      <c r="K1959" t="s">
        <v>118</v>
      </c>
      <c r="L1959" t="s">
        <v>43</v>
      </c>
      <c r="M1959">
        <v>1</v>
      </c>
      <c r="N1959">
        <v>25</v>
      </c>
      <c r="P1959">
        <f>N1959/1.08175</f>
        <v>23.110700254217704</v>
      </c>
      <c r="Q1959">
        <v>1.4500000000000001E-2</v>
      </c>
      <c r="R1959">
        <v>3.0529999999999999</v>
      </c>
      <c r="S1959">
        <f>Q1959*(P1959^R1959)</f>
        <v>211.39242031612073</v>
      </c>
      <c r="T1959">
        <f t="shared" si="132"/>
        <v>211.39242031612073</v>
      </c>
    </row>
    <row r="1960" spans="1:20" x14ac:dyDescent="0.2">
      <c r="A1960">
        <v>2009</v>
      </c>
      <c r="B1960">
        <v>106</v>
      </c>
      <c r="D1960" t="s">
        <v>130</v>
      </c>
      <c r="E1960" s="1">
        <v>0.47916666666666669</v>
      </c>
      <c r="F1960">
        <v>20</v>
      </c>
      <c r="G1960" t="s">
        <v>125</v>
      </c>
      <c r="H1960" t="s">
        <v>36</v>
      </c>
      <c r="I1960" t="s">
        <v>177</v>
      </c>
      <c r="J1960" t="s">
        <v>26</v>
      </c>
      <c r="K1960" t="s">
        <v>17</v>
      </c>
      <c r="L1960" t="s">
        <v>121</v>
      </c>
      <c r="M1960">
        <v>6</v>
      </c>
      <c r="N1960">
        <v>15</v>
      </c>
      <c r="Q1960">
        <v>2.0199999999999999E-2</v>
      </c>
      <c r="R1960">
        <v>2.9594999999999998</v>
      </c>
      <c r="S1960">
        <f t="shared" ref="S1960:S1967" si="135">Q1960*(N1960^R1960)</f>
        <v>61.093281166361997</v>
      </c>
      <c r="T1960">
        <f t="shared" si="132"/>
        <v>366.55968699817197</v>
      </c>
    </row>
    <row r="1961" spans="1:20" x14ac:dyDescent="0.2">
      <c r="A1961">
        <v>2009</v>
      </c>
      <c r="B1961">
        <v>106</v>
      </c>
      <c r="D1961" t="s">
        <v>130</v>
      </c>
      <c r="E1961" s="1">
        <v>0.47916666666666669</v>
      </c>
      <c r="F1961">
        <v>20</v>
      </c>
      <c r="G1961" t="s">
        <v>125</v>
      </c>
      <c r="H1961" t="s">
        <v>36</v>
      </c>
      <c r="I1961" t="s">
        <v>177</v>
      </c>
      <c r="J1961" t="s">
        <v>509</v>
      </c>
      <c r="K1961" t="s">
        <v>17</v>
      </c>
      <c r="L1961" t="s">
        <v>19</v>
      </c>
      <c r="M1961">
        <v>1</v>
      </c>
      <c r="N1961">
        <v>15</v>
      </c>
      <c r="Q1961">
        <v>1.9300000000000001E-2</v>
      </c>
      <c r="R1961">
        <v>2.96</v>
      </c>
      <c r="S1961">
        <f t="shared" si="135"/>
        <v>58.450393035088091</v>
      </c>
      <c r="T1961">
        <f t="shared" si="132"/>
        <v>58.450393035088091</v>
      </c>
    </row>
    <row r="1962" spans="1:20" x14ac:dyDescent="0.2">
      <c r="A1962">
        <v>2009</v>
      </c>
      <c r="B1962">
        <v>106</v>
      </c>
      <c r="D1962" t="s">
        <v>130</v>
      </c>
      <c r="E1962" s="1">
        <v>0.47916666666666669</v>
      </c>
      <c r="F1962">
        <v>20</v>
      </c>
      <c r="G1962" t="s">
        <v>125</v>
      </c>
      <c r="H1962" t="s">
        <v>36</v>
      </c>
      <c r="I1962" t="s">
        <v>177</v>
      </c>
      <c r="J1962" t="s">
        <v>26</v>
      </c>
      <c r="K1962" t="s">
        <v>17</v>
      </c>
      <c r="L1962" t="s">
        <v>121</v>
      </c>
      <c r="M1962">
        <v>14</v>
      </c>
      <c r="N1962">
        <v>7.5</v>
      </c>
      <c r="Q1962">
        <v>2.0199999999999999E-2</v>
      </c>
      <c r="R1962">
        <v>2.9594999999999998</v>
      </c>
      <c r="S1962">
        <f t="shared" si="135"/>
        <v>7.8540774295436098</v>
      </c>
      <c r="T1962">
        <f t="shared" si="132"/>
        <v>109.95708401361054</v>
      </c>
    </row>
    <row r="1963" spans="1:20" x14ac:dyDescent="0.2">
      <c r="A1963">
        <v>2009</v>
      </c>
      <c r="B1963">
        <v>106</v>
      </c>
      <c r="D1963" t="s">
        <v>130</v>
      </c>
      <c r="E1963" s="1">
        <v>0.47916666666666669</v>
      </c>
      <c r="F1963">
        <v>20</v>
      </c>
      <c r="G1963" t="s">
        <v>125</v>
      </c>
      <c r="H1963" t="s">
        <v>36</v>
      </c>
      <c r="I1963" t="s">
        <v>177</v>
      </c>
      <c r="J1963" t="s">
        <v>509</v>
      </c>
      <c r="K1963" t="s">
        <v>17</v>
      </c>
      <c r="L1963" t="s">
        <v>19</v>
      </c>
      <c r="M1963">
        <v>5</v>
      </c>
      <c r="N1963">
        <v>7.5</v>
      </c>
      <c r="Q1963">
        <v>1.9300000000000001E-2</v>
      </c>
      <c r="R1963">
        <v>2.96</v>
      </c>
      <c r="S1963">
        <f t="shared" si="135"/>
        <v>7.5117071566069322</v>
      </c>
      <c r="T1963">
        <f t="shared" si="132"/>
        <v>37.558535783034664</v>
      </c>
    </row>
    <row r="1964" spans="1:20" x14ac:dyDescent="0.2">
      <c r="A1964">
        <v>2009</v>
      </c>
      <c r="B1964">
        <v>106</v>
      </c>
      <c r="D1964" t="s">
        <v>130</v>
      </c>
      <c r="E1964" s="1">
        <v>0.47916666666666669</v>
      </c>
      <c r="F1964">
        <v>20</v>
      </c>
      <c r="G1964" t="s">
        <v>125</v>
      </c>
      <c r="H1964" t="s">
        <v>36</v>
      </c>
      <c r="I1964" t="s">
        <v>177</v>
      </c>
      <c r="J1964" t="s">
        <v>26</v>
      </c>
      <c r="K1964" t="s">
        <v>118</v>
      </c>
      <c r="L1964" t="s">
        <v>27</v>
      </c>
      <c r="M1964">
        <v>4</v>
      </c>
      <c r="N1964">
        <v>7.5</v>
      </c>
      <c r="Q1964">
        <v>1.5900000000000001E-2</v>
      </c>
      <c r="R1964">
        <v>2.9718</v>
      </c>
      <c r="S1964">
        <f t="shared" si="135"/>
        <v>6.3372988368370082</v>
      </c>
      <c r="T1964">
        <f t="shared" si="132"/>
        <v>25.349195347348033</v>
      </c>
    </row>
    <row r="1965" spans="1:20" x14ac:dyDescent="0.2">
      <c r="A1965">
        <v>2009</v>
      </c>
      <c r="B1965">
        <v>106</v>
      </c>
      <c r="D1965" t="s">
        <v>130</v>
      </c>
      <c r="E1965" s="1">
        <v>0.47916666666666669</v>
      </c>
      <c r="F1965">
        <v>20</v>
      </c>
      <c r="G1965" t="s">
        <v>125</v>
      </c>
      <c r="H1965" t="s">
        <v>36</v>
      </c>
      <c r="I1965" t="s">
        <v>177</v>
      </c>
      <c r="J1965" t="s">
        <v>26</v>
      </c>
      <c r="K1965" t="s">
        <v>118</v>
      </c>
      <c r="L1965" t="s">
        <v>27</v>
      </c>
      <c r="M1965">
        <v>19</v>
      </c>
      <c r="N1965">
        <v>2.5</v>
      </c>
      <c r="Q1965">
        <v>1.5900000000000001E-2</v>
      </c>
      <c r="R1965">
        <v>2.9718</v>
      </c>
      <c r="S1965">
        <f t="shared" si="135"/>
        <v>0.24210025233267859</v>
      </c>
      <c r="T1965">
        <f t="shared" si="132"/>
        <v>4.5999047943208931</v>
      </c>
    </row>
    <row r="1966" spans="1:20" x14ac:dyDescent="0.2">
      <c r="A1966">
        <v>2009</v>
      </c>
      <c r="B1966">
        <v>107</v>
      </c>
      <c r="D1966" t="s">
        <v>130</v>
      </c>
      <c r="E1966" s="1">
        <v>0.47916666666666669</v>
      </c>
      <c r="F1966">
        <v>20</v>
      </c>
      <c r="G1966" t="s">
        <v>125</v>
      </c>
      <c r="H1966" t="s">
        <v>36</v>
      </c>
      <c r="I1966" t="s">
        <v>177</v>
      </c>
      <c r="J1966" t="s">
        <v>44</v>
      </c>
      <c r="K1966" t="s">
        <v>21</v>
      </c>
      <c r="L1966" t="s">
        <v>22</v>
      </c>
      <c r="M1966">
        <v>3</v>
      </c>
      <c r="N1966">
        <v>35</v>
      </c>
      <c r="Q1966">
        <v>1.14E-2</v>
      </c>
      <c r="R1966">
        <v>3.1280000000000001</v>
      </c>
      <c r="S1966">
        <f t="shared" si="135"/>
        <v>770.45928631241588</v>
      </c>
      <c r="T1966">
        <f t="shared" si="132"/>
        <v>2311.3778589372478</v>
      </c>
    </row>
    <row r="1967" spans="1:20" x14ac:dyDescent="0.2">
      <c r="A1967">
        <v>2009</v>
      </c>
      <c r="B1967">
        <v>107</v>
      </c>
      <c r="D1967" t="s">
        <v>130</v>
      </c>
      <c r="E1967" s="1">
        <v>0.47916666666666669</v>
      </c>
      <c r="F1967">
        <v>20</v>
      </c>
      <c r="G1967" t="s">
        <v>125</v>
      </c>
      <c r="H1967" t="s">
        <v>36</v>
      </c>
      <c r="I1967" t="s">
        <v>177</v>
      </c>
      <c r="J1967" t="s">
        <v>13</v>
      </c>
      <c r="K1967" t="s">
        <v>14</v>
      </c>
      <c r="L1967" t="s">
        <v>15</v>
      </c>
      <c r="M1967">
        <v>1</v>
      </c>
      <c r="N1967">
        <v>25</v>
      </c>
      <c r="Q1967">
        <v>2.3599999999999999E-2</v>
      </c>
      <c r="R1967">
        <v>2.9750000000000001</v>
      </c>
      <c r="S1967">
        <f t="shared" si="135"/>
        <v>340.23855775527943</v>
      </c>
      <c r="T1967">
        <f t="shared" si="132"/>
        <v>340.23855775527943</v>
      </c>
    </row>
    <row r="1968" spans="1:20" x14ac:dyDescent="0.2">
      <c r="A1968">
        <v>2009</v>
      </c>
      <c r="B1968">
        <v>107</v>
      </c>
      <c r="D1968" t="s">
        <v>130</v>
      </c>
      <c r="E1968" s="1">
        <v>0.47916666666666669</v>
      </c>
      <c r="F1968">
        <v>20</v>
      </c>
      <c r="G1968" t="s">
        <v>125</v>
      </c>
      <c r="H1968" t="s">
        <v>36</v>
      </c>
      <c r="I1968" t="s">
        <v>177</v>
      </c>
      <c r="J1968" t="s">
        <v>16</v>
      </c>
      <c r="K1968" t="s">
        <v>28</v>
      </c>
      <c r="L1968" t="s">
        <v>29</v>
      </c>
      <c r="M1968">
        <v>65</v>
      </c>
      <c r="N1968">
        <v>25</v>
      </c>
      <c r="P1968">
        <f>N1968/1.14172</f>
        <v>21.89678730336685</v>
      </c>
      <c r="Q1968">
        <v>5.7999999999999996E-3</v>
      </c>
      <c r="R1968">
        <v>3.5539999999999998</v>
      </c>
      <c r="S1968">
        <f>Q1968*(P1968^R1968)</f>
        <v>336.62001464584171</v>
      </c>
      <c r="T1968">
        <f t="shared" si="132"/>
        <v>21880.300951979712</v>
      </c>
    </row>
    <row r="1969" spans="1:20" x14ac:dyDescent="0.2">
      <c r="A1969">
        <v>2009</v>
      </c>
      <c r="B1969">
        <v>107</v>
      </c>
      <c r="D1969" t="s">
        <v>130</v>
      </c>
      <c r="E1969" s="1">
        <v>0.47916666666666669</v>
      </c>
      <c r="F1969">
        <v>20</v>
      </c>
      <c r="G1969" t="s">
        <v>125</v>
      </c>
      <c r="H1969" t="s">
        <v>36</v>
      </c>
      <c r="I1969" t="s">
        <v>177</v>
      </c>
      <c r="J1969" t="s">
        <v>44</v>
      </c>
      <c r="K1969" t="s">
        <v>21</v>
      </c>
      <c r="L1969" t="s">
        <v>22</v>
      </c>
      <c r="M1969">
        <v>6</v>
      </c>
      <c r="N1969">
        <v>25</v>
      </c>
      <c r="Q1969">
        <v>1.14E-2</v>
      </c>
      <c r="R1969">
        <v>3.1280000000000001</v>
      </c>
      <c r="S1969">
        <f>Q1969*(N1969^R1969)</f>
        <v>268.94359042953022</v>
      </c>
      <c r="T1969">
        <f t="shared" si="132"/>
        <v>1613.6615425771813</v>
      </c>
    </row>
    <row r="1970" spans="1:20" x14ac:dyDescent="0.2">
      <c r="A1970">
        <v>2009</v>
      </c>
      <c r="B1970">
        <v>107</v>
      </c>
      <c r="D1970" t="s">
        <v>130</v>
      </c>
      <c r="E1970" s="1">
        <v>0.47916666666666669</v>
      </c>
      <c r="F1970">
        <v>20</v>
      </c>
      <c r="G1970" t="s">
        <v>125</v>
      </c>
      <c r="H1970" t="s">
        <v>36</v>
      </c>
      <c r="I1970" t="s">
        <v>177</v>
      </c>
      <c r="J1970" t="s">
        <v>26</v>
      </c>
      <c r="K1970" t="s">
        <v>21</v>
      </c>
      <c r="L1970" t="s">
        <v>100</v>
      </c>
      <c r="M1970">
        <v>1</v>
      </c>
      <c r="N1970">
        <v>25</v>
      </c>
      <c r="P1970">
        <f>N1970/1.13645</f>
        <v>21.998328127062344</v>
      </c>
      <c r="Q1970">
        <v>1.35E-2</v>
      </c>
      <c r="R1970">
        <v>3.0430000000000001</v>
      </c>
      <c r="S1970">
        <f>Q1970*(P1970^R1970)</f>
        <v>164.14420378063221</v>
      </c>
      <c r="T1970">
        <f t="shared" si="132"/>
        <v>164.14420378063221</v>
      </c>
    </row>
    <row r="1971" spans="1:20" x14ac:dyDescent="0.2">
      <c r="A1971">
        <v>2009</v>
      </c>
      <c r="B1971">
        <v>107</v>
      </c>
      <c r="D1971" t="s">
        <v>130</v>
      </c>
      <c r="E1971" s="1">
        <v>0.47916666666666669</v>
      </c>
      <c r="F1971">
        <v>20</v>
      </c>
      <c r="G1971" t="s">
        <v>125</v>
      </c>
      <c r="H1971" t="s">
        <v>36</v>
      </c>
      <c r="I1971" t="s">
        <v>177</v>
      </c>
      <c r="J1971" t="s">
        <v>509</v>
      </c>
      <c r="K1971" t="s">
        <v>17</v>
      </c>
      <c r="L1971" t="s">
        <v>127</v>
      </c>
      <c r="M1971">
        <v>3</v>
      </c>
      <c r="N1971">
        <v>15</v>
      </c>
      <c r="Q1971">
        <v>2.3900000000000001E-2</v>
      </c>
      <c r="R1971">
        <v>3.0819999999999999</v>
      </c>
      <c r="S1971">
        <f>Q1971*(N1971^R1971)</f>
        <v>100.71894345437795</v>
      </c>
      <c r="T1971">
        <f t="shared" si="132"/>
        <v>302.15683036313385</v>
      </c>
    </row>
    <row r="1972" spans="1:20" x14ac:dyDescent="0.2">
      <c r="A1972">
        <v>2009</v>
      </c>
      <c r="B1972">
        <v>107</v>
      </c>
      <c r="D1972" t="s">
        <v>130</v>
      </c>
      <c r="E1972" s="1">
        <v>0.47916666666666669</v>
      </c>
      <c r="F1972">
        <v>20</v>
      </c>
      <c r="G1972" t="s">
        <v>125</v>
      </c>
      <c r="H1972" t="s">
        <v>36</v>
      </c>
      <c r="I1972" t="s">
        <v>177</v>
      </c>
      <c r="J1972" t="s">
        <v>26</v>
      </c>
      <c r="K1972" t="s">
        <v>21</v>
      </c>
      <c r="L1972" t="s">
        <v>100</v>
      </c>
      <c r="M1972">
        <v>3</v>
      </c>
      <c r="N1972">
        <v>15</v>
      </c>
      <c r="P1972">
        <f>N1972/1.13645</f>
        <v>13.198996876237407</v>
      </c>
      <c r="Q1972">
        <v>1.35E-2</v>
      </c>
      <c r="R1972">
        <v>3.0430000000000001</v>
      </c>
      <c r="S1972">
        <f>Q1972*(P1972^R1972)</f>
        <v>34.684848873003531</v>
      </c>
      <c r="T1972">
        <f t="shared" si="132"/>
        <v>104.05454661901059</v>
      </c>
    </row>
    <row r="1973" spans="1:20" x14ac:dyDescent="0.2">
      <c r="A1973">
        <v>2009</v>
      </c>
      <c r="B1973">
        <v>107</v>
      </c>
      <c r="D1973" t="s">
        <v>130</v>
      </c>
      <c r="E1973" s="1">
        <v>0.47916666666666669</v>
      </c>
      <c r="F1973">
        <v>20</v>
      </c>
      <c r="G1973" t="s">
        <v>125</v>
      </c>
      <c r="H1973" t="s">
        <v>36</v>
      </c>
      <c r="I1973" t="s">
        <v>177</v>
      </c>
      <c r="J1973" t="s">
        <v>508</v>
      </c>
      <c r="K1973" t="s">
        <v>24</v>
      </c>
      <c r="L1973" t="s">
        <v>25</v>
      </c>
      <c r="M1973">
        <v>1</v>
      </c>
      <c r="N1973">
        <v>7.5</v>
      </c>
      <c r="Q1973">
        <v>4.2799999999999998E-2</v>
      </c>
      <c r="R1973">
        <v>2.8580000000000001</v>
      </c>
      <c r="S1973">
        <f t="shared" ref="S1973:S1984" si="136">Q1973*(N1973^R1973)</f>
        <v>13.563409057226703</v>
      </c>
      <c r="T1973">
        <f t="shared" si="132"/>
        <v>13.563409057226703</v>
      </c>
    </row>
    <row r="1974" spans="1:20" x14ac:dyDescent="0.2">
      <c r="A1974">
        <v>2009</v>
      </c>
      <c r="B1974">
        <v>107</v>
      </c>
      <c r="D1974" t="s">
        <v>130</v>
      </c>
      <c r="E1974" s="1">
        <v>0.47916666666666669</v>
      </c>
      <c r="F1974">
        <v>20</v>
      </c>
      <c r="G1974" t="s">
        <v>125</v>
      </c>
      <c r="H1974" t="s">
        <v>36</v>
      </c>
      <c r="I1974" t="s">
        <v>177</v>
      </c>
      <c r="J1974" t="s">
        <v>26</v>
      </c>
      <c r="K1974" t="s">
        <v>17</v>
      </c>
      <c r="L1974" t="s">
        <v>121</v>
      </c>
      <c r="M1974">
        <v>10</v>
      </c>
      <c r="N1974">
        <v>7.5</v>
      </c>
      <c r="Q1974">
        <v>2.0199999999999999E-2</v>
      </c>
      <c r="R1974">
        <v>2.9594999999999998</v>
      </c>
      <c r="S1974">
        <f t="shared" si="136"/>
        <v>7.8540774295436098</v>
      </c>
      <c r="T1974">
        <f t="shared" si="132"/>
        <v>78.540774295436094</v>
      </c>
    </row>
    <row r="1975" spans="1:20" x14ac:dyDescent="0.2">
      <c r="A1975">
        <v>2009</v>
      </c>
      <c r="B1975">
        <v>107</v>
      </c>
      <c r="D1975" t="s">
        <v>130</v>
      </c>
      <c r="E1975" s="1">
        <v>0.47916666666666669</v>
      </c>
      <c r="F1975">
        <v>20</v>
      </c>
      <c r="G1975" t="s">
        <v>125</v>
      </c>
      <c r="H1975" t="s">
        <v>36</v>
      </c>
      <c r="I1975" t="s">
        <v>177</v>
      </c>
      <c r="J1975" t="s">
        <v>509</v>
      </c>
      <c r="K1975" t="s">
        <v>17</v>
      </c>
      <c r="L1975" t="s">
        <v>19</v>
      </c>
      <c r="M1975">
        <v>1</v>
      </c>
      <c r="N1975">
        <v>7.5</v>
      </c>
      <c r="Q1975">
        <v>1.9300000000000001E-2</v>
      </c>
      <c r="R1975">
        <v>2.96</v>
      </c>
      <c r="S1975">
        <f t="shared" si="136"/>
        <v>7.5117071566069322</v>
      </c>
      <c r="T1975">
        <f t="shared" si="132"/>
        <v>7.5117071566069322</v>
      </c>
    </row>
    <row r="1976" spans="1:20" x14ac:dyDescent="0.2">
      <c r="A1976">
        <v>2009</v>
      </c>
      <c r="B1976">
        <v>107</v>
      </c>
      <c r="D1976" t="s">
        <v>130</v>
      </c>
      <c r="E1976" s="1">
        <v>0.47916666666666669</v>
      </c>
      <c r="F1976">
        <v>20</v>
      </c>
      <c r="G1976" t="s">
        <v>125</v>
      </c>
      <c r="H1976" t="s">
        <v>36</v>
      </c>
      <c r="I1976" t="s">
        <v>177</v>
      </c>
      <c r="J1976" t="s">
        <v>508</v>
      </c>
      <c r="K1976" t="s">
        <v>64</v>
      </c>
      <c r="L1976" t="s">
        <v>131</v>
      </c>
      <c r="M1976">
        <v>1</v>
      </c>
      <c r="N1976">
        <v>7.5</v>
      </c>
      <c r="Q1976">
        <v>1.9699999999999999E-2</v>
      </c>
      <c r="R1976">
        <v>2.9174000000000002</v>
      </c>
      <c r="S1976">
        <f t="shared" si="136"/>
        <v>7.0367149081055116</v>
      </c>
      <c r="T1976">
        <f t="shared" si="132"/>
        <v>7.0367149081055116</v>
      </c>
    </row>
    <row r="1977" spans="1:20" x14ac:dyDescent="0.2">
      <c r="A1977">
        <v>2009</v>
      </c>
      <c r="B1977">
        <v>107</v>
      </c>
      <c r="D1977" t="s">
        <v>130</v>
      </c>
      <c r="E1977" s="1">
        <v>0.47916666666666669</v>
      </c>
      <c r="F1977">
        <v>20</v>
      </c>
      <c r="G1977" t="s">
        <v>125</v>
      </c>
      <c r="H1977" t="s">
        <v>36</v>
      </c>
      <c r="I1977" t="s">
        <v>177</v>
      </c>
      <c r="J1977" t="s">
        <v>26</v>
      </c>
      <c r="K1977" t="s">
        <v>118</v>
      </c>
      <c r="L1977" t="s">
        <v>27</v>
      </c>
      <c r="M1977">
        <v>5</v>
      </c>
      <c r="N1977">
        <v>7.5</v>
      </c>
      <c r="Q1977">
        <v>1.5900000000000001E-2</v>
      </c>
      <c r="R1977">
        <v>2.9718</v>
      </c>
      <c r="S1977">
        <f t="shared" si="136"/>
        <v>6.3372988368370082</v>
      </c>
      <c r="T1977">
        <f t="shared" si="132"/>
        <v>31.68649418418504</v>
      </c>
    </row>
    <row r="1978" spans="1:20" x14ac:dyDescent="0.2">
      <c r="A1978">
        <v>2009</v>
      </c>
      <c r="B1978">
        <v>107</v>
      </c>
      <c r="D1978" t="s">
        <v>130</v>
      </c>
      <c r="E1978" s="1">
        <v>0.47916666666666669</v>
      </c>
      <c r="F1978">
        <v>20</v>
      </c>
      <c r="G1978" t="s">
        <v>125</v>
      </c>
      <c r="H1978" t="s">
        <v>36</v>
      </c>
      <c r="I1978" t="s">
        <v>177</v>
      </c>
      <c r="J1978" t="s">
        <v>44</v>
      </c>
      <c r="K1978" t="s">
        <v>21</v>
      </c>
      <c r="L1978" t="s">
        <v>22</v>
      </c>
      <c r="M1978">
        <v>1</v>
      </c>
      <c r="N1978">
        <v>7.5</v>
      </c>
      <c r="Q1978">
        <v>1.14E-2</v>
      </c>
      <c r="R1978">
        <v>3.1280000000000001</v>
      </c>
      <c r="S1978">
        <f t="shared" si="136"/>
        <v>6.2243855127961885</v>
      </c>
      <c r="T1978">
        <f t="shared" si="132"/>
        <v>6.2243855127961885</v>
      </c>
    </row>
    <row r="1979" spans="1:20" x14ac:dyDescent="0.2">
      <c r="A1979">
        <v>2009</v>
      </c>
      <c r="B1979">
        <v>107</v>
      </c>
      <c r="D1979" t="s">
        <v>130</v>
      </c>
      <c r="E1979" s="1">
        <v>0.47916666666666669</v>
      </c>
      <c r="F1979">
        <v>20</v>
      </c>
      <c r="G1979" t="s">
        <v>125</v>
      </c>
      <c r="H1979" t="s">
        <v>36</v>
      </c>
      <c r="I1979" t="s">
        <v>177</v>
      </c>
      <c r="J1979" t="s">
        <v>26</v>
      </c>
      <c r="K1979" t="s">
        <v>17</v>
      </c>
      <c r="L1979" t="s">
        <v>121</v>
      </c>
      <c r="M1979">
        <v>15</v>
      </c>
      <c r="N1979">
        <v>2.5</v>
      </c>
      <c r="Q1979">
        <v>2.0199999999999999E-2</v>
      </c>
      <c r="R1979">
        <v>2.9594999999999998</v>
      </c>
      <c r="S1979">
        <f t="shared" si="136"/>
        <v>0.30412689296657719</v>
      </c>
      <c r="T1979">
        <f t="shared" si="132"/>
        <v>4.5619033944986578</v>
      </c>
    </row>
    <row r="1980" spans="1:20" x14ac:dyDescent="0.2">
      <c r="A1980">
        <v>2009</v>
      </c>
      <c r="B1980">
        <v>107</v>
      </c>
      <c r="D1980" t="s">
        <v>130</v>
      </c>
      <c r="E1980" s="1">
        <v>0.47916666666666669</v>
      </c>
      <c r="F1980">
        <v>20</v>
      </c>
      <c r="G1980" t="s">
        <v>125</v>
      </c>
      <c r="H1980" t="s">
        <v>36</v>
      </c>
      <c r="I1980" t="s">
        <v>177</v>
      </c>
      <c r="J1980" t="s">
        <v>13</v>
      </c>
      <c r="K1980" t="s">
        <v>194</v>
      </c>
      <c r="L1980" t="s">
        <v>35</v>
      </c>
      <c r="M1980">
        <v>1</v>
      </c>
      <c r="N1980">
        <v>2.5</v>
      </c>
      <c r="Q1980">
        <v>3.2399999999999998E-2</v>
      </c>
      <c r="R1980">
        <v>2.379</v>
      </c>
      <c r="S1980">
        <f t="shared" si="136"/>
        <v>0.2865789524483992</v>
      </c>
      <c r="T1980">
        <f t="shared" si="132"/>
        <v>0.2865789524483992</v>
      </c>
    </row>
    <row r="1981" spans="1:20" x14ac:dyDescent="0.2">
      <c r="A1981">
        <v>2009</v>
      </c>
      <c r="B1981">
        <v>107</v>
      </c>
      <c r="D1981" t="s">
        <v>130</v>
      </c>
      <c r="E1981" s="1">
        <v>0.47916666666666669</v>
      </c>
      <c r="F1981">
        <v>20</v>
      </c>
      <c r="G1981" t="s">
        <v>125</v>
      </c>
      <c r="H1981" t="s">
        <v>36</v>
      </c>
      <c r="I1981" t="s">
        <v>177</v>
      </c>
      <c r="J1981" t="s">
        <v>26</v>
      </c>
      <c r="K1981" t="s">
        <v>118</v>
      </c>
      <c r="L1981" t="s">
        <v>27</v>
      </c>
      <c r="M1981">
        <v>30</v>
      </c>
      <c r="N1981">
        <v>2.5</v>
      </c>
      <c r="Q1981">
        <v>1.5900000000000001E-2</v>
      </c>
      <c r="R1981">
        <v>2.9718</v>
      </c>
      <c r="S1981">
        <f t="shared" si="136"/>
        <v>0.24210025233267859</v>
      </c>
      <c r="T1981">
        <f t="shared" si="132"/>
        <v>7.263007569980358</v>
      </c>
    </row>
    <row r="1982" spans="1:20" x14ac:dyDescent="0.2">
      <c r="A1982">
        <v>2009</v>
      </c>
      <c r="B1982">
        <v>107</v>
      </c>
      <c r="D1982" t="s">
        <v>130</v>
      </c>
      <c r="E1982" s="1">
        <v>0.47916666666666669</v>
      </c>
      <c r="F1982">
        <v>20</v>
      </c>
      <c r="G1982" t="s">
        <v>125</v>
      </c>
      <c r="H1982" t="s">
        <v>36</v>
      </c>
      <c r="I1982" t="s">
        <v>177</v>
      </c>
      <c r="J1982" t="s">
        <v>23</v>
      </c>
      <c r="K1982" t="s">
        <v>33</v>
      </c>
      <c r="L1982" t="s">
        <v>34</v>
      </c>
      <c r="M1982">
        <v>1</v>
      </c>
      <c r="N1982">
        <v>2.5</v>
      </c>
      <c r="Q1982">
        <v>8.8999999999999999E-3</v>
      </c>
      <c r="R1982">
        <v>3</v>
      </c>
      <c r="S1982">
        <f t="shared" si="136"/>
        <v>0.13906250000000001</v>
      </c>
      <c r="T1982">
        <f t="shared" si="132"/>
        <v>0.13906250000000001</v>
      </c>
    </row>
    <row r="1983" spans="1:20" x14ac:dyDescent="0.2">
      <c r="A1983">
        <v>2009</v>
      </c>
      <c r="B1983">
        <v>108</v>
      </c>
      <c r="D1983" t="s">
        <v>130</v>
      </c>
      <c r="E1983" s="1">
        <v>0.47916666666666669</v>
      </c>
      <c r="F1983">
        <v>20</v>
      </c>
      <c r="G1983" t="s">
        <v>125</v>
      </c>
      <c r="H1983" t="s">
        <v>36</v>
      </c>
      <c r="I1983" t="s">
        <v>177</v>
      </c>
      <c r="J1983" t="s">
        <v>13</v>
      </c>
      <c r="K1983" t="s">
        <v>51</v>
      </c>
      <c r="L1983" t="s">
        <v>52</v>
      </c>
      <c r="M1983">
        <v>1</v>
      </c>
      <c r="N1983">
        <v>50</v>
      </c>
      <c r="O1983" t="s">
        <v>46</v>
      </c>
      <c r="Q1983">
        <v>1.6199999999999999E-2</v>
      </c>
      <c r="R1983">
        <v>3.0251999999999999</v>
      </c>
      <c r="S1983">
        <f t="shared" si="136"/>
        <v>2234.8021044952443</v>
      </c>
      <c r="T1983">
        <f t="shared" si="132"/>
        <v>2234.8021044952443</v>
      </c>
    </row>
    <row r="1984" spans="1:20" x14ac:dyDescent="0.2">
      <c r="A1984">
        <v>2009</v>
      </c>
      <c r="B1984">
        <v>108</v>
      </c>
      <c r="D1984" t="s">
        <v>130</v>
      </c>
      <c r="E1984" s="1">
        <v>0.47916666666666669</v>
      </c>
      <c r="F1984">
        <v>20</v>
      </c>
      <c r="G1984" t="s">
        <v>125</v>
      </c>
      <c r="H1984" t="s">
        <v>36</v>
      </c>
      <c r="I1984" t="s">
        <v>177</v>
      </c>
      <c r="J1984" t="s">
        <v>44</v>
      </c>
      <c r="K1984" t="s">
        <v>21</v>
      </c>
      <c r="L1984" t="s">
        <v>22</v>
      </c>
      <c r="M1984">
        <v>1</v>
      </c>
      <c r="N1984">
        <v>35</v>
      </c>
      <c r="Q1984">
        <v>1.14E-2</v>
      </c>
      <c r="R1984">
        <v>3.1280000000000001</v>
      </c>
      <c r="S1984">
        <f t="shared" si="136"/>
        <v>770.45928631241588</v>
      </c>
      <c r="T1984">
        <f t="shared" si="132"/>
        <v>770.45928631241588</v>
      </c>
    </row>
    <row r="1985" spans="1:20" x14ac:dyDescent="0.2">
      <c r="A1985">
        <v>2009</v>
      </c>
      <c r="B1985">
        <v>108</v>
      </c>
      <c r="D1985" t="s">
        <v>130</v>
      </c>
      <c r="E1985" s="1">
        <v>0.47916666666666669</v>
      </c>
      <c r="F1985">
        <v>20</v>
      </c>
      <c r="G1985" t="s">
        <v>125</v>
      </c>
      <c r="H1985" t="s">
        <v>36</v>
      </c>
      <c r="I1985" t="s">
        <v>177</v>
      </c>
      <c r="J1985" t="s">
        <v>16</v>
      </c>
      <c r="K1985" t="s">
        <v>28</v>
      </c>
      <c r="L1985" t="s">
        <v>29</v>
      </c>
      <c r="M1985">
        <v>52</v>
      </c>
      <c r="N1985">
        <v>25</v>
      </c>
      <c r="P1985">
        <f>N1985/1.14172</f>
        <v>21.89678730336685</v>
      </c>
      <c r="Q1985">
        <v>5.7999999999999996E-3</v>
      </c>
      <c r="R1985">
        <v>3.5539999999999998</v>
      </c>
      <c r="S1985">
        <f>Q1985*(P1985^R1985)</f>
        <v>336.62001464584171</v>
      </c>
      <c r="T1985">
        <f t="shared" si="132"/>
        <v>17504.240761583769</v>
      </c>
    </row>
    <row r="1986" spans="1:20" x14ac:dyDescent="0.2">
      <c r="A1986">
        <v>2009</v>
      </c>
      <c r="B1986">
        <v>108</v>
      </c>
      <c r="D1986" t="s">
        <v>130</v>
      </c>
      <c r="E1986" s="1">
        <v>0.47916666666666669</v>
      </c>
      <c r="F1986">
        <v>20</v>
      </c>
      <c r="G1986" t="s">
        <v>125</v>
      </c>
      <c r="H1986" t="s">
        <v>36</v>
      </c>
      <c r="I1986" t="s">
        <v>177</v>
      </c>
      <c r="J1986" t="s">
        <v>44</v>
      </c>
      <c r="K1986" t="s">
        <v>21</v>
      </c>
      <c r="L1986" t="s">
        <v>22</v>
      </c>
      <c r="M1986">
        <v>12</v>
      </c>
      <c r="N1986">
        <v>25</v>
      </c>
      <c r="Q1986">
        <v>1.14E-2</v>
      </c>
      <c r="R1986">
        <v>3.1280000000000001</v>
      </c>
      <c r="S1986">
        <f t="shared" ref="S1986:S1996" si="137">Q1986*(N1986^R1986)</f>
        <v>268.94359042953022</v>
      </c>
      <c r="T1986">
        <f t="shared" ref="T1986:T2049" si="138">M1986*S1986</f>
        <v>3227.3230851543626</v>
      </c>
    </row>
    <row r="1987" spans="1:20" x14ac:dyDescent="0.2">
      <c r="A1987">
        <v>2009</v>
      </c>
      <c r="B1987">
        <v>108</v>
      </c>
      <c r="D1987" t="s">
        <v>130</v>
      </c>
      <c r="E1987" s="1">
        <v>0.47916666666666669</v>
      </c>
      <c r="F1987">
        <v>20</v>
      </c>
      <c r="G1987" t="s">
        <v>125</v>
      </c>
      <c r="H1987" t="s">
        <v>36</v>
      </c>
      <c r="I1987" t="s">
        <v>177</v>
      </c>
      <c r="J1987" t="s">
        <v>44</v>
      </c>
      <c r="K1987" t="s">
        <v>21</v>
      </c>
      <c r="L1987" t="s">
        <v>22</v>
      </c>
      <c r="M1987">
        <v>4</v>
      </c>
      <c r="N1987">
        <v>15</v>
      </c>
      <c r="Q1987">
        <v>1.14E-2</v>
      </c>
      <c r="R1987">
        <v>3.1280000000000001</v>
      </c>
      <c r="S1987">
        <f t="shared" si="137"/>
        <v>54.414959423729201</v>
      </c>
      <c r="T1987">
        <f t="shared" si="138"/>
        <v>217.6598376949168</v>
      </c>
    </row>
    <row r="1988" spans="1:20" x14ac:dyDescent="0.2">
      <c r="A1988">
        <v>2009</v>
      </c>
      <c r="B1988">
        <v>108</v>
      </c>
      <c r="D1988" t="s">
        <v>130</v>
      </c>
      <c r="E1988" s="1">
        <v>0.47916666666666669</v>
      </c>
      <c r="F1988">
        <v>20</v>
      </c>
      <c r="G1988" t="s">
        <v>125</v>
      </c>
      <c r="H1988" t="s">
        <v>36</v>
      </c>
      <c r="I1988" t="s">
        <v>177</v>
      </c>
      <c r="J1988" t="s">
        <v>23</v>
      </c>
      <c r="K1988" t="s">
        <v>118</v>
      </c>
      <c r="L1988" t="s">
        <v>132</v>
      </c>
      <c r="M1988">
        <v>5</v>
      </c>
      <c r="N1988">
        <v>15</v>
      </c>
      <c r="Q1988">
        <v>1.26E-2</v>
      </c>
      <c r="R1988">
        <v>3.0672999999999999</v>
      </c>
      <c r="S1988">
        <f t="shared" si="137"/>
        <v>51.026439339633377</v>
      </c>
      <c r="T1988">
        <f t="shared" si="138"/>
        <v>255.13219669816689</v>
      </c>
    </row>
    <row r="1989" spans="1:20" x14ac:dyDescent="0.2">
      <c r="A1989">
        <v>2009</v>
      </c>
      <c r="B1989">
        <v>108</v>
      </c>
      <c r="D1989" t="s">
        <v>130</v>
      </c>
      <c r="E1989" s="1">
        <v>0.47916666666666669</v>
      </c>
      <c r="F1989">
        <v>20</v>
      </c>
      <c r="G1989" t="s">
        <v>125</v>
      </c>
      <c r="H1989" t="s">
        <v>36</v>
      </c>
      <c r="I1989" t="s">
        <v>177</v>
      </c>
      <c r="J1989" t="s">
        <v>26</v>
      </c>
      <c r="K1989" t="s">
        <v>118</v>
      </c>
      <c r="L1989" t="s">
        <v>27</v>
      </c>
      <c r="M1989">
        <v>17</v>
      </c>
      <c r="N1989">
        <v>7.5</v>
      </c>
      <c r="Q1989">
        <v>1.5900000000000001E-2</v>
      </c>
      <c r="R1989">
        <v>2.9718</v>
      </c>
      <c r="S1989">
        <f t="shared" si="137"/>
        <v>6.3372988368370082</v>
      </c>
      <c r="T1989">
        <f t="shared" si="138"/>
        <v>107.73408022622914</v>
      </c>
    </row>
    <row r="1990" spans="1:20" x14ac:dyDescent="0.2">
      <c r="A1990">
        <v>2009</v>
      </c>
      <c r="B1990">
        <v>108</v>
      </c>
      <c r="D1990" t="s">
        <v>130</v>
      </c>
      <c r="E1990" s="1">
        <v>0.47916666666666669</v>
      </c>
      <c r="F1990">
        <v>20</v>
      </c>
      <c r="G1990" t="s">
        <v>125</v>
      </c>
      <c r="H1990" t="s">
        <v>36</v>
      </c>
      <c r="I1990" t="s">
        <v>177</v>
      </c>
      <c r="J1990" t="s">
        <v>44</v>
      </c>
      <c r="K1990" t="s">
        <v>21</v>
      </c>
      <c r="L1990" t="s">
        <v>22</v>
      </c>
      <c r="M1990">
        <v>3</v>
      </c>
      <c r="N1990">
        <v>7.5</v>
      </c>
      <c r="Q1990">
        <v>1.14E-2</v>
      </c>
      <c r="R1990">
        <v>3.1280000000000001</v>
      </c>
      <c r="S1990">
        <f t="shared" si="137"/>
        <v>6.2243855127961885</v>
      </c>
      <c r="T1990">
        <f t="shared" si="138"/>
        <v>18.673156538388564</v>
      </c>
    </row>
    <row r="1991" spans="1:20" x14ac:dyDescent="0.2">
      <c r="A1991">
        <v>2009</v>
      </c>
      <c r="B1991">
        <v>108</v>
      </c>
      <c r="D1991" t="s">
        <v>130</v>
      </c>
      <c r="E1991" s="1">
        <v>0.47916666666666669</v>
      </c>
      <c r="F1991">
        <v>20</v>
      </c>
      <c r="G1991" t="s">
        <v>125</v>
      </c>
      <c r="H1991" t="s">
        <v>36</v>
      </c>
      <c r="I1991" t="s">
        <v>177</v>
      </c>
      <c r="J1991" t="s">
        <v>23</v>
      </c>
      <c r="K1991" t="s">
        <v>118</v>
      </c>
      <c r="L1991" t="s">
        <v>132</v>
      </c>
      <c r="M1991">
        <v>10</v>
      </c>
      <c r="N1991">
        <v>7.5</v>
      </c>
      <c r="Q1991">
        <v>1.26E-2</v>
      </c>
      <c r="R1991">
        <v>3.0672999999999999</v>
      </c>
      <c r="S1991">
        <f t="shared" si="137"/>
        <v>6.0875978967715536</v>
      </c>
      <c r="T1991">
        <f t="shared" si="138"/>
        <v>60.87597896771554</v>
      </c>
    </row>
    <row r="1992" spans="1:20" x14ac:dyDescent="0.2">
      <c r="A1992">
        <v>2009</v>
      </c>
      <c r="B1992">
        <v>108</v>
      </c>
      <c r="D1992" t="s">
        <v>130</v>
      </c>
      <c r="E1992" s="1">
        <v>0.47916666666666669</v>
      </c>
      <c r="F1992">
        <v>20</v>
      </c>
      <c r="G1992" t="s">
        <v>125</v>
      </c>
      <c r="H1992" t="s">
        <v>36</v>
      </c>
      <c r="I1992" t="s">
        <v>177</v>
      </c>
      <c r="L1992" t="s">
        <v>133</v>
      </c>
      <c r="M1992">
        <v>1</v>
      </c>
      <c r="N1992">
        <v>7.5</v>
      </c>
      <c r="Q1992">
        <v>2.5999999999999999E-3</v>
      </c>
      <c r="R1992">
        <v>3.427</v>
      </c>
      <c r="S1992">
        <f t="shared" si="137"/>
        <v>2.593034515359999</v>
      </c>
      <c r="T1992">
        <f t="shared" si="138"/>
        <v>2.593034515359999</v>
      </c>
    </row>
    <row r="1993" spans="1:20" x14ac:dyDescent="0.2">
      <c r="A1993">
        <v>2009</v>
      </c>
      <c r="B1993">
        <v>108</v>
      </c>
      <c r="D1993" t="s">
        <v>130</v>
      </c>
      <c r="E1993" s="1">
        <v>0.47916666666666669</v>
      </c>
      <c r="F1993">
        <v>20</v>
      </c>
      <c r="G1993" t="s">
        <v>125</v>
      </c>
      <c r="H1993" t="s">
        <v>36</v>
      </c>
      <c r="I1993" t="s">
        <v>177</v>
      </c>
      <c r="J1993" t="s">
        <v>26</v>
      </c>
      <c r="K1993" t="s">
        <v>118</v>
      </c>
      <c r="L1993" t="s">
        <v>27</v>
      </c>
      <c r="M1993">
        <v>19</v>
      </c>
      <c r="N1993">
        <v>2.5</v>
      </c>
      <c r="Q1993">
        <v>1.5900000000000001E-2</v>
      </c>
      <c r="R1993">
        <v>2.9718</v>
      </c>
      <c r="S1993">
        <f t="shared" si="137"/>
        <v>0.24210025233267859</v>
      </c>
      <c r="T1993">
        <f t="shared" si="138"/>
        <v>4.5999047943208931</v>
      </c>
    </row>
    <row r="1994" spans="1:20" x14ac:dyDescent="0.2">
      <c r="A1994">
        <v>2009</v>
      </c>
      <c r="B1994">
        <v>108</v>
      </c>
      <c r="D1994" t="s">
        <v>130</v>
      </c>
      <c r="E1994" s="1">
        <v>0.47916666666666669</v>
      </c>
      <c r="F1994">
        <v>20</v>
      </c>
      <c r="G1994" t="s">
        <v>125</v>
      </c>
      <c r="H1994" t="s">
        <v>36</v>
      </c>
      <c r="I1994" t="s">
        <v>177</v>
      </c>
      <c r="J1994" t="s">
        <v>23</v>
      </c>
      <c r="K1994" t="s">
        <v>33</v>
      </c>
      <c r="L1994" t="s">
        <v>34</v>
      </c>
      <c r="M1994">
        <v>3</v>
      </c>
      <c r="N1994">
        <v>2.5</v>
      </c>
      <c r="Q1994">
        <v>8.8999999999999999E-3</v>
      </c>
      <c r="R1994">
        <v>3</v>
      </c>
      <c r="S1994">
        <f t="shared" si="137"/>
        <v>0.13906250000000001</v>
      </c>
      <c r="T1994">
        <f t="shared" si="138"/>
        <v>0.41718750000000004</v>
      </c>
    </row>
    <row r="1995" spans="1:20" x14ac:dyDescent="0.2">
      <c r="A1995">
        <v>2009</v>
      </c>
      <c r="B1995">
        <v>109</v>
      </c>
      <c r="D1995" t="s">
        <v>130</v>
      </c>
      <c r="E1995" s="1">
        <v>0.47916666666666669</v>
      </c>
      <c r="F1995">
        <v>25</v>
      </c>
      <c r="G1995" t="s">
        <v>125</v>
      </c>
      <c r="H1995" t="s">
        <v>61</v>
      </c>
      <c r="I1995" t="s">
        <v>177</v>
      </c>
      <c r="J1995" t="s">
        <v>13</v>
      </c>
      <c r="K1995" t="s">
        <v>51</v>
      </c>
      <c r="L1995" t="s">
        <v>52</v>
      </c>
      <c r="M1995">
        <v>1</v>
      </c>
      <c r="N1995">
        <v>50</v>
      </c>
      <c r="O1995" t="s">
        <v>46</v>
      </c>
      <c r="Q1995">
        <v>1.6199999999999999E-2</v>
      </c>
      <c r="R1995">
        <v>3.0251999999999999</v>
      </c>
      <c r="S1995">
        <f t="shared" si="137"/>
        <v>2234.8021044952443</v>
      </c>
      <c r="T1995">
        <f t="shared" si="138"/>
        <v>2234.8021044952443</v>
      </c>
    </row>
    <row r="1996" spans="1:20" x14ac:dyDescent="0.2">
      <c r="A1996">
        <v>2009</v>
      </c>
      <c r="B1996">
        <v>109</v>
      </c>
      <c r="D1996" t="s">
        <v>130</v>
      </c>
      <c r="E1996" s="1">
        <v>0.47916666666666669</v>
      </c>
      <c r="F1996">
        <v>25</v>
      </c>
      <c r="G1996" t="s">
        <v>125</v>
      </c>
      <c r="H1996" t="s">
        <v>61</v>
      </c>
      <c r="I1996" t="s">
        <v>177</v>
      </c>
      <c r="J1996" t="s">
        <v>44</v>
      </c>
      <c r="K1996" t="s">
        <v>21</v>
      </c>
      <c r="L1996" t="s">
        <v>67</v>
      </c>
      <c r="M1996">
        <v>1</v>
      </c>
      <c r="N1996">
        <v>45</v>
      </c>
      <c r="Q1996">
        <v>1.5299999999999999E-2</v>
      </c>
      <c r="R1996">
        <v>3</v>
      </c>
      <c r="S1996">
        <f t="shared" si="137"/>
        <v>1394.2124999999999</v>
      </c>
      <c r="T1996">
        <f t="shared" si="138"/>
        <v>1394.2124999999999</v>
      </c>
    </row>
    <row r="1997" spans="1:20" x14ac:dyDescent="0.2">
      <c r="A1997">
        <v>2009</v>
      </c>
      <c r="B1997">
        <v>109</v>
      </c>
      <c r="D1997" t="s">
        <v>130</v>
      </c>
      <c r="E1997" s="1">
        <v>0.47916666666666669</v>
      </c>
      <c r="F1997">
        <v>25</v>
      </c>
      <c r="G1997" t="s">
        <v>125</v>
      </c>
      <c r="H1997" t="s">
        <v>61</v>
      </c>
      <c r="I1997" t="s">
        <v>177</v>
      </c>
      <c r="J1997" t="s">
        <v>20</v>
      </c>
      <c r="K1997" t="s">
        <v>68</v>
      </c>
      <c r="L1997" t="s">
        <v>90</v>
      </c>
      <c r="M1997">
        <v>1</v>
      </c>
      <c r="N1997">
        <v>40</v>
      </c>
      <c r="P1997">
        <f>N1997*0.835</f>
        <v>33.4</v>
      </c>
      <c r="Q1997">
        <v>1.7999999999999999E-2</v>
      </c>
      <c r="R1997">
        <v>2.99</v>
      </c>
      <c r="S1997">
        <f>Q1997*(P1997^R1997)</f>
        <v>647.55168958485274</v>
      </c>
      <c r="T1997">
        <f t="shared" si="138"/>
        <v>647.55168958485274</v>
      </c>
    </row>
    <row r="1998" spans="1:20" x14ac:dyDescent="0.2">
      <c r="A1998">
        <v>2009</v>
      </c>
      <c r="B1998">
        <v>109</v>
      </c>
      <c r="D1998" t="s">
        <v>130</v>
      </c>
      <c r="E1998" s="1">
        <v>0.47916666666666669</v>
      </c>
      <c r="F1998">
        <v>25</v>
      </c>
      <c r="G1998" t="s">
        <v>125</v>
      </c>
      <c r="H1998" t="s">
        <v>61</v>
      </c>
      <c r="I1998" t="s">
        <v>177</v>
      </c>
      <c r="J1998" t="s">
        <v>23</v>
      </c>
      <c r="K1998" t="s">
        <v>31</v>
      </c>
      <c r="L1998" t="s">
        <v>108</v>
      </c>
      <c r="M1998">
        <v>1</v>
      </c>
      <c r="N1998">
        <v>25</v>
      </c>
      <c r="Q1998" s="2">
        <v>2.1899999999999999E-2</v>
      </c>
      <c r="R1998" s="2">
        <v>3.0470000000000002</v>
      </c>
      <c r="S1998">
        <f>Q1998*(N1998^R1998)</f>
        <v>398.07721587920457</v>
      </c>
      <c r="T1998">
        <f t="shared" si="138"/>
        <v>398.07721587920457</v>
      </c>
    </row>
    <row r="1999" spans="1:20" x14ac:dyDescent="0.2">
      <c r="A1999">
        <v>2009</v>
      </c>
      <c r="B1999">
        <v>109</v>
      </c>
      <c r="D1999" t="s">
        <v>130</v>
      </c>
      <c r="E1999" s="1">
        <v>0.47916666666666669</v>
      </c>
      <c r="F1999">
        <v>25</v>
      </c>
      <c r="G1999" t="s">
        <v>125</v>
      </c>
      <c r="H1999" t="s">
        <v>61</v>
      </c>
      <c r="I1999" t="s">
        <v>177</v>
      </c>
      <c r="J1999" t="s">
        <v>44</v>
      </c>
      <c r="K1999" t="s">
        <v>21</v>
      </c>
      <c r="L1999" t="s">
        <v>22</v>
      </c>
      <c r="M1999">
        <v>7</v>
      </c>
      <c r="N1999">
        <v>25</v>
      </c>
      <c r="Q1999">
        <v>1.14E-2</v>
      </c>
      <c r="R1999">
        <v>3.1280000000000001</v>
      </c>
      <c r="S1999">
        <f>Q1999*(N1999^R1999)</f>
        <v>268.94359042953022</v>
      </c>
      <c r="T1999">
        <f t="shared" si="138"/>
        <v>1882.6051330067116</v>
      </c>
    </row>
    <row r="2000" spans="1:20" x14ac:dyDescent="0.2">
      <c r="A2000">
        <v>2009</v>
      </c>
      <c r="B2000">
        <v>109</v>
      </c>
      <c r="D2000" t="s">
        <v>130</v>
      </c>
      <c r="E2000" s="1">
        <v>0.47916666666666669</v>
      </c>
      <c r="F2000">
        <v>25</v>
      </c>
      <c r="G2000" t="s">
        <v>125</v>
      </c>
      <c r="H2000" t="s">
        <v>61</v>
      </c>
      <c r="I2000" t="s">
        <v>177</v>
      </c>
      <c r="J2000" t="s">
        <v>23</v>
      </c>
      <c r="K2000" t="s">
        <v>118</v>
      </c>
      <c r="L2000" t="s">
        <v>81</v>
      </c>
      <c r="M2000">
        <v>1</v>
      </c>
      <c r="N2000">
        <v>25</v>
      </c>
      <c r="Q2000">
        <v>1.26E-2</v>
      </c>
      <c r="R2000">
        <v>3.0672999999999999</v>
      </c>
      <c r="S2000">
        <f>Q2000*(N2000^R2000)</f>
        <v>244.49609871054292</v>
      </c>
      <c r="T2000">
        <f t="shared" si="138"/>
        <v>244.49609871054292</v>
      </c>
    </row>
    <row r="2001" spans="1:20" x14ac:dyDescent="0.2">
      <c r="A2001">
        <v>2009</v>
      </c>
      <c r="B2001">
        <v>109</v>
      </c>
      <c r="D2001" t="s">
        <v>130</v>
      </c>
      <c r="E2001" s="1">
        <v>0.47916666666666669</v>
      </c>
      <c r="F2001">
        <v>25</v>
      </c>
      <c r="G2001" t="s">
        <v>125</v>
      </c>
      <c r="H2001" t="s">
        <v>61</v>
      </c>
      <c r="I2001" t="s">
        <v>177</v>
      </c>
      <c r="J2001" t="s">
        <v>26</v>
      </c>
      <c r="K2001" t="s">
        <v>21</v>
      </c>
      <c r="L2001" t="s">
        <v>100</v>
      </c>
      <c r="M2001">
        <v>1</v>
      </c>
      <c r="N2001">
        <v>25</v>
      </c>
      <c r="P2001">
        <f>N2001/1.13645</f>
        <v>21.998328127062344</v>
      </c>
      <c r="Q2001">
        <v>1.35E-2</v>
      </c>
      <c r="R2001">
        <v>3.0430000000000001</v>
      </c>
      <c r="S2001">
        <f>Q2001*(P2001^R2001)</f>
        <v>164.14420378063221</v>
      </c>
      <c r="T2001">
        <f t="shared" si="138"/>
        <v>164.14420378063221</v>
      </c>
    </row>
    <row r="2002" spans="1:20" x14ac:dyDescent="0.2">
      <c r="A2002">
        <v>2009</v>
      </c>
      <c r="B2002">
        <v>109</v>
      </c>
      <c r="D2002" t="s">
        <v>130</v>
      </c>
      <c r="E2002" s="1">
        <v>0.47916666666666669</v>
      </c>
      <c r="F2002">
        <v>25</v>
      </c>
      <c r="G2002" t="s">
        <v>125</v>
      </c>
      <c r="H2002" t="s">
        <v>61</v>
      </c>
      <c r="I2002" t="s">
        <v>177</v>
      </c>
      <c r="J2002" t="s">
        <v>509</v>
      </c>
      <c r="K2002" t="s">
        <v>17</v>
      </c>
      <c r="L2002" t="s">
        <v>127</v>
      </c>
      <c r="M2002">
        <v>2</v>
      </c>
      <c r="N2002">
        <v>15</v>
      </c>
      <c r="Q2002">
        <v>2.3900000000000001E-2</v>
      </c>
      <c r="R2002">
        <v>3.0819999999999999</v>
      </c>
      <c r="S2002">
        <f>Q2002*(N2002^R2002)</f>
        <v>100.71894345437795</v>
      </c>
      <c r="T2002">
        <f t="shared" si="138"/>
        <v>201.4378869087559</v>
      </c>
    </row>
    <row r="2003" spans="1:20" x14ac:dyDescent="0.2">
      <c r="A2003">
        <v>2009</v>
      </c>
      <c r="B2003">
        <v>109</v>
      </c>
      <c r="D2003" t="s">
        <v>130</v>
      </c>
      <c r="E2003" s="1">
        <v>0.47916666666666669</v>
      </c>
      <c r="F2003">
        <v>25</v>
      </c>
      <c r="G2003" t="s">
        <v>125</v>
      </c>
      <c r="H2003" t="s">
        <v>61</v>
      </c>
      <c r="I2003" t="s">
        <v>177</v>
      </c>
      <c r="J2003" t="s">
        <v>26</v>
      </c>
      <c r="K2003" t="s">
        <v>31</v>
      </c>
      <c r="L2003" t="s">
        <v>54</v>
      </c>
      <c r="M2003">
        <v>6</v>
      </c>
      <c r="N2003">
        <v>15</v>
      </c>
      <c r="P2003">
        <f>N2003*0.812715</f>
        <v>12.190724999999999</v>
      </c>
      <c r="Q2003">
        <v>0.111</v>
      </c>
      <c r="R2003">
        <v>2.72</v>
      </c>
      <c r="S2003">
        <f>Q2003*(P2003^R2003)</f>
        <v>99.844308303194822</v>
      </c>
      <c r="T2003">
        <f t="shared" si="138"/>
        <v>599.06584981916899</v>
      </c>
    </row>
    <row r="2004" spans="1:20" x14ac:dyDescent="0.2">
      <c r="A2004">
        <v>2009</v>
      </c>
      <c r="B2004">
        <v>109</v>
      </c>
      <c r="D2004" t="s">
        <v>130</v>
      </c>
      <c r="E2004" s="1">
        <v>0.47916666666666669</v>
      </c>
      <c r="F2004">
        <v>25</v>
      </c>
      <c r="G2004" t="s">
        <v>125</v>
      </c>
      <c r="H2004" t="s">
        <v>61</v>
      </c>
      <c r="I2004" t="s">
        <v>177</v>
      </c>
      <c r="J2004" t="s">
        <v>44</v>
      </c>
      <c r="K2004" t="s">
        <v>21</v>
      </c>
      <c r="L2004" t="s">
        <v>22</v>
      </c>
      <c r="M2004">
        <v>4</v>
      </c>
      <c r="N2004">
        <v>15</v>
      </c>
      <c r="Q2004">
        <v>1.14E-2</v>
      </c>
      <c r="R2004">
        <v>3.1280000000000001</v>
      </c>
      <c r="S2004">
        <f>Q2004*(N2004^R2004)</f>
        <v>54.414959423729201</v>
      </c>
      <c r="T2004">
        <f t="shared" si="138"/>
        <v>217.6598376949168</v>
      </c>
    </row>
    <row r="2005" spans="1:20" x14ac:dyDescent="0.2">
      <c r="A2005">
        <v>2009</v>
      </c>
      <c r="B2005">
        <v>109</v>
      </c>
      <c r="D2005" t="s">
        <v>130</v>
      </c>
      <c r="E2005" s="1">
        <v>0.47916666666666669</v>
      </c>
      <c r="F2005">
        <v>25</v>
      </c>
      <c r="G2005" t="s">
        <v>125</v>
      </c>
      <c r="H2005" t="s">
        <v>61</v>
      </c>
      <c r="I2005" t="s">
        <v>177</v>
      </c>
      <c r="J2005" t="s">
        <v>26</v>
      </c>
      <c r="K2005" t="s">
        <v>21</v>
      </c>
      <c r="L2005" t="s">
        <v>100</v>
      </c>
      <c r="M2005">
        <v>1</v>
      </c>
      <c r="N2005">
        <v>15</v>
      </c>
      <c r="P2005">
        <f>N2005/1.13645</f>
        <v>13.198996876237407</v>
      </c>
      <c r="Q2005">
        <v>1.35E-2</v>
      </c>
      <c r="R2005">
        <v>3.0430000000000001</v>
      </c>
      <c r="S2005">
        <f>Q2005*(P2005^R2005)</f>
        <v>34.684848873003531</v>
      </c>
      <c r="T2005">
        <f t="shared" si="138"/>
        <v>34.684848873003531</v>
      </c>
    </row>
    <row r="2006" spans="1:20" x14ac:dyDescent="0.2">
      <c r="A2006">
        <v>2009</v>
      </c>
      <c r="B2006">
        <v>109</v>
      </c>
      <c r="D2006" t="s">
        <v>130</v>
      </c>
      <c r="E2006" s="1">
        <v>0.47916666666666669</v>
      </c>
      <c r="F2006">
        <v>25</v>
      </c>
      <c r="G2006" t="s">
        <v>125</v>
      </c>
      <c r="H2006" t="s">
        <v>61</v>
      </c>
      <c r="I2006" t="s">
        <v>177</v>
      </c>
      <c r="J2006" t="s">
        <v>26</v>
      </c>
      <c r="K2006" t="s">
        <v>17</v>
      </c>
      <c r="L2006" t="s">
        <v>121</v>
      </c>
      <c r="M2006">
        <v>30</v>
      </c>
      <c r="N2006">
        <v>7.5</v>
      </c>
      <c r="Q2006">
        <v>2.0199999999999999E-2</v>
      </c>
      <c r="R2006">
        <v>2.9594999999999998</v>
      </c>
      <c r="S2006">
        <f t="shared" ref="S2006:S2014" si="139">Q2006*(N2006^R2006)</f>
        <v>7.8540774295436098</v>
      </c>
      <c r="T2006">
        <f t="shared" si="138"/>
        <v>235.6223228863083</v>
      </c>
    </row>
    <row r="2007" spans="1:20" x14ac:dyDescent="0.2">
      <c r="A2007">
        <v>2009</v>
      </c>
      <c r="B2007">
        <v>109</v>
      </c>
      <c r="D2007" t="s">
        <v>130</v>
      </c>
      <c r="E2007" s="1">
        <v>0.47916666666666669</v>
      </c>
      <c r="F2007">
        <v>25</v>
      </c>
      <c r="G2007" t="s">
        <v>125</v>
      </c>
      <c r="H2007" t="s">
        <v>61</v>
      </c>
      <c r="I2007" t="s">
        <v>177</v>
      </c>
      <c r="J2007" t="s">
        <v>509</v>
      </c>
      <c r="K2007" t="s">
        <v>17</v>
      </c>
      <c r="L2007" t="s">
        <v>19</v>
      </c>
      <c r="M2007">
        <v>2</v>
      </c>
      <c r="N2007">
        <v>7.5</v>
      </c>
      <c r="Q2007">
        <v>1.9300000000000001E-2</v>
      </c>
      <c r="R2007">
        <v>2.96</v>
      </c>
      <c r="S2007">
        <f t="shared" si="139"/>
        <v>7.5117071566069322</v>
      </c>
      <c r="T2007">
        <f t="shared" si="138"/>
        <v>15.023414313213864</v>
      </c>
    </row>
    <row r="2008" spans="1:20" x14ac:dyDescent="0.2">
      <c r="A2008">
        <v>2009</v>
      </c>
      <c r="B2008">
        <v>109</v>
      </c>
      <c r="D2008" t="s">
        <v>130</v>
      </c>
      <c r="E2008" s="1">
        <v>0.47916666666666669</v>
      </c>
      <c r="F2008">
        <v>25</v>
      </c>
      <c r="G2008" t="s">
        <v>125</v>
      </c>
      <c r="H2008" t="s">
        <v>61</v>
      </c>
      <c r="I2008" t="s">
        <v>177</v>
      </c>
      <c r="J2008" t="s">
        <v>26</v>
      </c>
      <c r="K2008" t="s">
        <v>118</v>
      </c>
      <c r="L2008" t="s">
        <v>27</v>
      </c>
      <c r="M2008">
        <v>4</v>
      </c>
      <c r="N2008">
        <v>7.5</v>
      </c>
      <c r="Q2008">
        <v>1.5900000000000001E-2</v>
      </c>
      <c r="R2008">
        <v>2.9718</v>
      </c>
      <c r="S2008">
        <f t="shared" si="139"/>
        <v>6.3372988368370082</v>
      </c>
      <c r="T2008">
        <f t="shared" si="138"/>
        <v>25.349195347348033</v>
      </c>
    </row>
    <row r="2009" spans="1:20" x14ac:dyDescent="0.2">
      <c r="A2009">
        <v>2009</v>
      </c>
      <c r="B2009">
        <v>109</v>
      </c>
      <c r="D2009" t="s">
        <v>130</v>
      </c>
      <c r="E2009" s="1">
        <v>0.47916666666666669</v>
      </c>
      <c r="F2009">
        <v>25</v>
      </c>
      <c r="G2009" t="s">
        <v>125</v>
      </c>
      <c r="H2009" t="s">
        <v>61</v>
      </c>
      <c r="I2009" t="s">
        <v>177</v>
      </c>
      <c r="J2009" t="s">
        <v>23</v>
      </c>
      <c r="K2009" t="s">
        <v>118</v>
      </c>
      <c r="L2009" t="s">
        <v>132</v>
      </c>
      <c r="M2009">
        <v>3</v>
      </c>
      <c r="N2009">
        <v>7.5</v>
      </c>
      <c r="Q2009">
        <v>1.26E-2</v>
      </c>
      <c r="R2009">
        <v>3.0672999999999999</v>
      </c>
      <c r="S2009">
        <f t="shared" si="139"/>
        <v>6.0875978967715536</v>
      </c>
      <c r="T2009">
        <f t="shared" si="138"/>
        <v>18.262793690314659</v>
      </c>
    </row>
    <row r="2010" spans="1:20" x14ac:dyDescent="0.2">
      <c r="A2010">
        <v>2009</v>
      </c>
      <c r="B2010">
        <v>109</v>
      </c>
      <c r="D2010" t="s">
        <v>130</v>
      </c>
      <c r="E2010" s="1">
        <v>0.47916666666666669</v>
      </c>
      <c r="F2010">
        <v>25</v>
      </c>
      <c r="G2010" t="s">
        <v>125</v>
      </c>
      <c r="H2010" t="s">
        <v>61</v>
      </c>
      <c r="I2010" t="s">
        <v>177</v>
      </c>
      <c r="J2010" t="s">
        <v>26</v>
      </c>
      <c r="K2010" t="s">
        <v>118</v>
      </c>
      <c r="L2010" t="s">
        <v>27</v>
      </c>
      <c r="M2010">
        <v>10</v>
      </c>
      <c r="N2010">
        <v>2.5</v>
      </c>
      <c r="Q2010">
        <v>1.5900000000000001E-2</v>
      </c>
      <c r="R2010">
        <v>2.9718</v>
      </c>
      <c r="S2010">
        <f t="shared" si="139"/>
        <v>0.24210025233267859</v>
      </c>
      <c r="T2010">
        <f t="shared" si="138"/>
        <v>2.421002523326786</v>
      </c>
    </row>
    <row r="2011" spans="1:20" x14ac:dyDescent="0.2">
      <c r="A2011">
        <v>2009</v>
      </c>
      <c r="B2011">
        <v>110</v>
      </c>
      <c r="D2011" t="s">
        <v>130</v>
      </c>
      <c r="E2011" s="1">
        <v>0.47916666666666669</v>
      </c>
      <c r="F2011">
        <v>12</v>
      </c>
      <c r="G2011" t="s">
        <v>125</v>
      </c>
      <c r="H2011" t="s">
        <v>61</v>
      </c>
      <c r="I2011" t="s">
        <v>177</v>
      </c>
      <c r="J2011" t="s">
        <v>13</v>
      </c>
      <c r="K2011" t="s">
        <v>51</v>
      </c>
      <c r="L2011" t="s">
        <v>52</v>
      </c>
      <c r="M2011">
        <v>1</v>
      </c>
      <c r="N2011">
        <v>45</v>
      </c>
      <c r="O2011" t="s">
        <v>46</v>
      </c>
      <c r="Q2011">
        <v>1.6199999999999999E-2</v>
      </c>
      <c r="R2011">
        <v>3.0251999999999999</v>
      </c>
      <c r="S2011">
        <f t="shared" si="139"/>
        <v>1624.8508847285632</v>
      </c>
      <c r="T2011">
        <f t="shared" si="138"/>
        <v>1624.8508847285632</v>
      </c>
    </row>
    <row r="2012" spans="1:20" x14ac:dyDescent="0.2">
      <c r="A2012">
        <v>2009</v>
      </c>
      <c r="B2012">
        <v>110</v>
      </c>
      <c r="D2012" t="s">
        <v>130</v>
      </c>
      <c r="E2012" s="1">
        <v>0.47916666666666669</v>
      </c>
      <c r="F2012">
        <v>12</v>
      </c>
      <c r="G2012" t="s">
        <v>125</v>
      </c>
      <c r="H2012" t="s">
        <v>61</v>
      </c>
      <c r="I2012" t="s">
        <v>177</v>
      </c>
      <c r="J2012" t="s">
        <v>44</v>
      </c>
      <c r="K2012" t="s">
        <v>21</v>
      </c>
      <c r="L2012" t="s">
        <v>22</v>
      </c>
      <c r="M2012">
        <v>1</v>
      </c>
      <c r="N2012">
        <v>35</v>
      </c>
      <c r="Q2012">
        <v>1.14E-2</v>
      </c>
      <c r="R2012">
        <v>3.1280000000000001</v>
      </c>
      <c r="S2012">
        <f t="shared" si="139"/>
        <v>770.45928631241588</v>
      </c>
      <c r="T2012">
        <f t="shared" si="138"/>
        <v>770.45928631241588</v>
      </c>
    </row>
    <row r="2013" spans="1:20" x14ac:dyDescent="0.2">
      <c r="A2013">
        <v>2009</v>
      </c>
      <c r="B2013">
        <v>110</v>
      </c>
      <c r="D2013" t="s">
        <v>130</v>
      </c>
      <c r="E2013" s="1">
        <v>0.47916666666666669</v>
      </c>
      <c r="F2013">
        <v>12</v>
      </c>
      <c r="G2013" t="s">
        <v>125</v>
      </c>
      <c r="H2013" t="s">
        <v>61</v>
      </c>
      <c r="I2013" t="s">
        <v>177</v>
      </c>
      <c r="J2013" t="s">
        <v>13</v>
      </c>
      <c r="K2013" t="s">
        <v>17</v>
      </c>
      <c r="L2013" t="s">
        <v>127</v>
      </c>
      <c r="M2013">
        <v>1</v>
      </c>
      <c r="N2013">
        <v>25</v>
      </c>
      <c r="Q2013">
        <v>2.3900000000000001E-2</v>
      </c>
      <c r="R2013">
        <v>3.0819999999999999</v>
      </c>
      <c r="S2013">
        <f t="shared" si="139"/>
        <v>486.23812459083422</v>
      </c>
      <c r="T2013">
        <f t="shared" si="138"/>
        <v>486.23812459083422</v>
      </c>
    </row>
    <row r="2014" spans="1:20" x14ac:dyDescent="0.2">
      <c r="A2014">
        <v>2009</v>
      </c>
      <c r="B2014">
        <v>110</v>
      </c>
      <c r="D2014" t="s">
        <v>130</v>
      </c>
      <c r="E2014" s="1">
        <v>0.47916666666666669</v>
      </c>
      <c r="F2014">
        <v>12</v>
      </c>
      <c r="G2014" t="s">
        <v>125</v>
      </c>
      <c r="H2014" t="s">
        <v>61</v>
      </c>
      <c r="I2014" t="s">
        <v>177</v>
      </c>
      <c r="J2014" t="s">
        <v>13</v>
      </c>
      <c r="K2014" t="s">
        <v>14</v>
      </c>
      <c r="L2014" t="s">
        <v>15</v>
      </c>
      <c r="M2014">
        <v>1</v>
      </c>
      <c r="N2014">
        <v>25</v>
      </c>
      <c r="Q2014">
        <v>2.3599999999999999E-2</v>
      </c>
      <c r="R2014">
        <v>2.9750000000000001</v>
      </c>
      <c r="S2014">
        <f t="shared" si="139"/>
        <v>340.23855775527943</v>
      </c>
      <c r="T2014">
        <f t="shared" si="138"/>
        <v>340.23855775527943</v>
      </c>
    </row>
    <row r="2015" spans="1:20" x14ac:dyDescent="0.2">
      <c r="A2015">
        <v>2009</v>
      </c>
      <c r="B2015">
        <v>110</v>
      </c>
      <c r="D2015" t="s">
        <v>130</v>
      </c>
      <c r="E2015" s="1">
        <v>0.47916666666666669</v>
      </c>
      <c r="F2015">
        <v>12</v>
      </c>
      <c r="G2015" t="s">
        <v>125</v>
      </c>
      <c r="H2015" t="s">
        <v>61</v>
      </c>
      <c r="I2015" t="s">
        <v>177</v>
      </c>
      <c r="J2015" t="s">
        <v>16</v>
      </c>
      <c r="K2015" t="s">
        <v>28</v>
      </c>
      <c r="L2015" t="s">
        <v>29</v>
      </c>
      <c r="M2015">
        <v>45</v>
      </c>
      <c r="N2015">
        <v>25</v>
      </c>
      <c r="P2015">
        <f>N2015/1.14172</f>
        <v>21.89678730336685</v>
      </c>
      <c r="Q2015">
        <v>5.7999999999999996E-3</v>
      </c>
      <c r="R2015">
        <v>3.5539999999999998</v>
      </c>
      <c r="S2015">
        <f>Q2015*(P2015^R2015)</f>
        <v>336.62001464584171</v>
      </c>
      <c r="T2015">
        <f t="shared" si="138"/>
        <v>15147.900659062876</v>
      </c>
    </row>
    <row r="2016" spans="1:20" x14ac:dyDescent="0.2">
      <c r="A2016">
        <v>2009</v>
      </c>
      <c r="B2016">
        <v>110</v>
      </c>
      <c r="D2016" t="s">
        <v>130</v>
      </c>
      <c r="E2016" s="1">
        <v>0.47916666666666669</v>
      </c>
      <c r="F2016">
        <v>12</v>
      </c>
      <c r="G2016" t="s">
        <v>125</v>
      </c>
      <c r="H2016" t="s">
        <v>61</v>
      </c>
      <c r="I2016" t="s">
        <v>177</v>
      </c>
      <c r="J2016" t="s">
        <v>44</v>
      </c>
      <c r="K2016" t="s">
        <v>21</v>
      </c>
      <c r="L2016" t="s">
        <v>22</v>
      </c>
      <c r="M2016">
        <v>7</v>
      </c>
      <c r="N2016">
        <v>25</v>
      </c>
      <c r="Q2016">
        <v>1.14E-2</v>
      </c>
      <c r="R2016">
        <v>3.1280000000000001</v>
      </c>
      <c r="S2016">
        <f>Q2016*(N2016^R2016)</f>
        <v>268.94359042953022</v>
      </c>
      <c r="T2016">
        <f t="shared" si="138"/>
        <v>1882.6051330067116</v>
      </c>
    </row>
    <row r="2017" spans="1:20" x14ac:dyDescent="0.2">
      <c r="A2017">
        <v>2009</v>
      </c>
      <c r="B2017">
        <v>110</v>
      </c>
      <c r="D2017" t="s">
        <v>130</v>
      </c>
      <c r="E2017" s="1">
        <v>0.47916666666666669</v>
      </c>
      <c r="F2017">
        <v>12</v>
      </c>
      <c r="G2017" t="s">
        <v>125</v>
      </c>
      <c r="H2017" t="s">
        <v>61</v>
      </c>
      <c r="I2017" t="s">
        <v>177</v>
      </c>
      <c r="J2017" t="s">
        <v>23</v>
      </c>
      <c r="K2017" t="s">
        <v>62</v>
      </c>
      <c r="L2017" t="s">
        <v>63</v>
      </c>
      <c r="M2017">
        <v>1</v>
      </c>
      <c r="N2017">
        <v>25</v>
      </c>
      <c r="P2017">
        <f>N2017/1.08</f>
        <v>23.148148148148145</v>
      </c>
      <c r="Q2017">
        <v>2.29E-2</v>
      </c>
      <c r="R2017">
        <v>2.9580000000000002</v>
      </c>
      <c r="S2017">
        <f>Q2017*(P2017^R2017)</f>
        <v>248.92846396069424</v>
      </c>
      <c r="T2017">
        <f t="shared" si="138"/>
        <v>248.92846396069424</v>
      </c>
    </row>
    <row r="2018" spans="1:20" x14ac:dyDescent="0.2">
      <c r="A2018">
        <v>2009</v>
      </c>
      <c r="B2018">
        <v>110</v>
      </c>
      <c r="D2018" t="s">
        <v>130</v>
      </c>
      <c r="E2018" s="1">
        <v>0.47916666666666669</v>
      </c>
      <c r="F2018">
        <v>12</v>
      </c>
      <c r="G2018" t="s">
        <v>125</v>
      </c>
      <c r="H2018" t="s">
        <v>61</v>
      </c>
      <c r="I2018" t="s">
        <v>177</v>
      </c>
      <c r="J2018" t="s">
        <v>23</v>
      </c>
      <c r="K2018" t="s">
        <v>118</v>
      </c>
      <c r="L2018" t="s">
        <v>37</v>
      </c>
      <c r="M2018">
        <v>1</v>
      </c>
      <c r="N2018">
        <v>25</v>
      </c>
      <c r="Q2018">
        <v>1.26E-2</v>
      </c>
      <c r="R2018">
        <v>3.0672999999999999</v>
      </c>
      <c r="S2018">
        <f t="shared" ref="S2018:S2031" si="140">Q2018*(N2018^R2018)</f>
        <v>244.49609871054292</v>
      </c>
      <c r="T2018">
        <f t="shared" si="138"/>
        <v>244.49609871054292</v>
      </c>
    </row>
    <row r="2019" spans="1:20" x14ac:dyDescent="0.2">
      <c r="A2019">
        <v>2009</v>
      </c>
      <c r="B2019">
        <v>110</v>
      </c>
      <c r="D2019" t="s">
        <v>130</v>
      </c>
      <c r="E2019" s="1">
        <v>0.47916666666666669</v>
      </c>
      <c r="F2019">
        <v>12</v>
      </c>
      <c r="G2019" t="s">
        <v>125</v>
      </c>
      <c r="H2019" t="s">
        <v>61</v>
      </c>
      <c r="I2019" t="s">
        <v>177</v>
      </c>
      <c r="J2019" t="s">
        <v>13</v>
      </c>
      <c r="K2019" t="s">
        <v>14</v>
      </c>
      <c r="L2019" t="s">
        <v>15</v>
      </c>
      <c r="M2019">
        <v>3</v>
      </c>
      <c r="N2019">
        <v>15</v>
      </c>
      <c r="Q2019">
        <v>2.3599999999999999E-2</v>
      </c>
      <c r="R2019">
        <v>2.9750000000000001</v>
      </c>
      <c r="S2019">
        <f t="shared" si="140"/>
        <v>74.436080804008085</v>
      </c>
      <c r="T2019">
        <f t="shared" si="138"/>
        <v>223.30824241202424</v>
      </c>
    </row>
    <row r="2020" spans="1:20" x14ac:dyDescent="0.2">
      <c r="A2020">
        <v>2009</v>
      </c>
      <c r="B2020">
        <v>110</v>
      </c>
      <c r="D2020" t="s">
        <v>130</v>
      </c>
      <c r="E2020" s="1">
        <v>0.47916666666666669</v>
      </c>
      <c r="F2020">
        <v>12</v>
      </c>
      <c r="G2020" t="s">
        <v>125</v>
      </c>
      <c r="H2020" t="s">
        <v>61</v>
      </c>
      <c r="I2020" t="s">
        <v>177</v>
      </c>
      <c r="J2020" t="s">
        <v>509</v>
      </c>
      <c r="K2020" t="s">
        <v>17</v>
      </c>
      <c r="L2020" t="s">
        <v>19</v>
      </c>
      <c r="M2020">
        <v>1</v>
      </c>
      <c r="N2020">
        <v>15</v>
      </c>
      <c r="Q2020">
        <v>1.9300000000000001E-2</v>
      </c>
      <c r="R2020">
        <v>2.96</v>
      </c>
      <c r="S2020">
        <f t="shared" si="140"/>
        <v>58.450393035088091</v>
      </c>
      <c r="T2020">
        <f t="shared" si="138"/>
        <v>58.450393035088091</v>
      </c>
    </row>
    <row r="2021" spans="1:20" x14ac:dyDescent="0.2">
      <c r="A2021">
        <v>2009</v>
      </c>
      <c r="B2021">
        <v>110</v>
      </c>
      <c r="D2021" t="s">
        <v>130</v>
      </c>
      <c r="E2021" s="1">
        <v>0.47916666666666669</v>
      </c>
      <c r="F2021">
        <v>12</v>
      </c>
      <c r="G2021" t="s">
        <v>125</v>
      </c>
      <c r="H2021" t="s">
        <v>61</v>
      </c>
      <c r="I2021" t="s">
        <v>177</v>
      </c>
      <c r="J2021" t="s">
        <v>44</v>
      </c>
      <c r="K2021" t="s">
        <v>21</v>
      </c>
      <c r="L2021" t="s">
        <v>22</v>
      </c>
      <c r="M2021">
        <v>4</v>
      </c>
      <c r="N2021">
        <v>15</v>
      </c>
      <c r="Q2021">
        <v>1.14E-2</v>
      </c>
      <c r="R2021">
        <v>3.1280000000000001</v>
      </c>
      <c r="S2021">
        <f t="shared" si="140"/>
        <v>54.414959423729201</v>
      </c>
      <c r="T2021">
        <f t="shared" si="138"/>
        <v>217.6598376949168</v>
      </c>
    </row>
    <row r="2022" spans="1:20" x14ac:dyDescent="0.2">
      <c r="A2022">
        <v>2009</v>
      </c>
      <c r="B2022">
        <v>110</v>
      </c>
      <c r="D2022" t="s">
        <v>130</v>
      </c>
      <c r="E2022" s="1">
        <v>0.47916666666666669</v>
      </c>
      <c r="F2022">
        <v>12</v>
      </c>
      <c r="G2022" t="s">
        <v>125</v>
      </c>
      <c r="H2022" t="s">
        <v>61</v>
      </c>
      <c r="I2022" t="s">
        <v>177</v>
      </c>
      <c r="J2022" t="s">
        <v>23</v>
      </c>
      <c r="K2022" t="s">
        <v>31</v>
      </c>
      <c r="L2022" t="s">
        <v>32</v>
      </c>
      <c r="M2022">
        <v>1</v>
      </c>
      <c r="N2022">
        <v>15</v>
      </c>
      <c r="Q2022">
        <v>7.9000000000000008E-3</v>
      </c>
      <c r="R2022">
        <v>3.0760000000000001</v>
      </c>
      <c r="S2022">
        <f t="shared" si="140"/>
        <v>32.755467643112482</v>
      </c>
      <c r="T2022">
        <f t="shared" si="138"/>
        <v>32.755467643112482</v>
      </c>
    </row>
    <row r="2023" spans="1:20" x14ac:dyDescent="0.2">
      <c r="A2023">
        <v>2009</v>
      </c>
      <c r="B2023">
        <v>110</v>
      </c>
      <c r="D2023" t="s">
        <v>130</v>
      </c>
      <c r="E2023" s="1">
        <v>0.47916666666666669</v>
      </c>
      <c r="F2023">
        <v>12</v>
      </c>
      <c r="G2023" t="s">
        <v>125</v>
      </c>
      <c r="H2023" t="s">
        <v>61</v>
      </c>
      <c r="I2023" t="s">
        <v>177</v>
      </c>
      <c r="J2023" t="s">
        <v>23</v>
      </c>
      <c r="K2023" t="s">
        <v>64</v>
      </c>
      <c r="L2023" t="s">
        <v>65</v>
      </c>
      <c r="M2023">
        <v>1</v>
      </c>
      <c r="N2023">
        <v>7.5</v>
      </c>
      <c r="Q2023">
        <v>2.35E-2</v>
      </c>
      <c r="R2023">
        <v>3.05</v>
      </c>
      <c r="S2023">
        <f t="shared" si="140"/>
        <v>10.964901018865781</v>
      </c>
      <c r="T2023">
        <f t="shared" si="138"/>
        <v>10.964901018865781</v>
      </c>
    </row>
    <row r="2024" spans="1:20" x14ac:dyDescent="0.2">
      <c r="A2024">
        <v>2009</v>
      </c>
      <c r="B2024">
        <v>110</v>
      </c>
      <c r="D2024" t="s">
        <v>130</v>
      </c>
      <c r="E2024" s="1">
        <v>0.47916666666666669</v>
      </c>
      <c r="F2024">
        <v>12</v>
      </c>
      <c r="G2024" t="s">
        <v>125</v>
      </c>
      <c r="H2024" t="s">
        <v>61</v>
      </c>
      <c r="I2024" t="s">
        <v>177</v>
      </c>
      <c r="J2024" t="s">
        <v>26</v>
      </c>
      <c r="K2024" t="s">
        <v>17</v>
      </c>
      <c r="L2024" t="s">
        <v>121</v>
      </c>
      <c r="M2024">
        <v>5</v>
      </c>
      <c r="N2024">
        <v>7.5</v>
      </c>
      <c r="Q2024">
        <v>2.0199999999999999E-2</v>
      </c>
      <c r="R2024">
        <v>2.9594999999999998</v>
      </c>
      <c r="S2024">
        <f t="shared" si="140"/>
        <v>7.8540774295436098</v>
      </c>
      <c r="T2024">
        <f t="shared" si="138"/>
        <v>39.270387147718047</v>
      </c>
    </row>
    <row r="2025" spans="1:20" x14ac:dyDescent="0.2">
      <c r="A2025">
        <v>2009</v>
      </c>
      <c r="B2025">
        <v>110</v>
      </c>
      <c r="D2025" t="s">
        <v>130</v>
      </c>
      <c r="E2025" s="1">
        <v>0.47916666666666669</v>
      </c>
      <c r="F2025">
        <v>12</v>
      </c>
      <c r="G2025" t="s">
        <v>125</v>
      </c>
      <c r="H2025" t="s">
        <v>61</v>
      </c>
      <c r="I2025" t="s">
        <v>177</v>
      </c>
      <c r="J2025" t="s">
        <v>509</v>
      </c>
      <c r="K2025" t="s">
        <v>17</v>
      </c>
      <c r="L2025" t="s">
        <v>19</v>
      </c>
      <c r="M2025">
        <v>3</v>
      </c>
      <c r="N2025">
        <v>7.5</v>
      </c>
      <c r="Q2025">
        <v>1.9300000000000001E-2</v>
      </c>
      <c r="R2025">
        <v>2.96</v>
      </c>
      <c r="S2025">
        <f t="shared" si="140"/>
        <v>7.5117071566069322</v>
      </c>
      <c r="T2025">
        <f t="shared" si="138"/>
        <v>22.535121469820798</v>
      </c>
    </row>
    <row r="2026" spans="1:20" x14ac:dyDescent="0.2">
      <c r="A2026">
        <v>2009</v>
      </c>
      <c r="B2026">
        <v>110</v>
      </c>
      <c r="D2026" t="s">
        <v>130</v>
      </c>
      <c r="E2026" s="1">
        <v>0.47916666666666669</v>
      </c>
      <c r="F2026">
        <v>12</v>
      </c>
      <c r="G2026" t="s">
        <v>125</v>
      </c>
      <c r="H2026" t="s">
        <v>61</v>
      </c>
      <c r="I2026" t="s">
        <v>177</v>
      </c>
      <c r="J2026" t="s">
        <v>26</v>
      </c>
      <c r="K2026" t="s">
        <v>118</v>
      </c>
      <c r="L2026" t="s">
        <v>27</v>
      </c>
      <c r="M2026">
        <v>3</v>
      </c>
      <c r="N2026">
        <v>7.5</v>
      </c>
      <c r="Q2026">
        <v>1.5900000000000001E-2</v>
      </c>
      <c r="R2026">
        <v>2.9718</v>
      </c>
      <c r="S2026">
        <f t="shared" si="140"/>
        <v>6.3372988368370082</v>
      </c>
      <c r="T2026">
        <f t="shared" si="138"/>
        <v>19.011896510511026</v>
      </c>
    </row>
    <row r="2027" spans="1:20" x14ac:dyDescent="0.2">
      <c r="A2027">
        <v>2009</v>
      </c>
      <c r="B2027">
        <v>110</v>
      </c>
      <c r="D2027" t="s">
        <v>130</v>
      </c>
      <c r="E2027" s="1">
        <v>0.47916666666666669</v>
      </c>
      <c r="F2027">
        <v>12</v>
      </c>
      <c r="G2027" t="s">
        <v>125</v>
      </c>
      <c r="H2027" t="s">
        <v>61</v>
      </c>
      <c r="I2027" t="s">
        <v>177</v>
      </c>
      <c r="J2027" t="s">
        <v>26</v>
      </c>
      <c r="K2027" t="s">
        <v>17</v>
      </c>
      <c r="L2027" t="s">
        <v>121</v>
      </c>
      <c r="M2027">
        <v>25</v>
      </c>
      <c r="N2027">
        <v>2.5</v>
      </c>
      <c r="Q2027">
        <v>2.0199999999999999E-2</v>
      </c>
      <c r="R2027">
        <v>2.9594999999999998</v>
      </c>
      <c r="S2027">
        <f t="shared" si="140"/>
        <v>0.30412689296657719</v>
      </c>
      <c r="T2027">
        <f t="shared" si="138"/>
        <v>7.6031723241644293</v>
      </c>
    </row>
    <row r="2028" spans="1:20" x14ac:dyDescent="0.2">
      <c r="A2028">
        <v>2009</v>
      </c>
      <c r="B2028">
        <v>110</v>
      </c>
      <c r="D2028" t="s">
        <v>130</v>
      </c>
      <c r="E2028" s="1">
        <v>0.47916666666666669</v>
      </c>
      <c r="F2028">
        <v>12</v>
      </c>
      <c r="G2028" t="s">
        <v>125</v>
      </c>
      <c r="H2028" t="s">
        <v>61</v>
      </c>
      <c r="I2028" t="s">
        <v>177</v>
      </c>
      <c r="J2028" t="s">
        <v>26</v>
      </c>
      <c r="K2028" t="s">
        <v>118</v>
      </c>
      <c r="L2028" t="s">
        <v>27</v>
      </c>
      <c r="M2028">
        <v>10</v>
      </c>
      <c r="N2028">
        <v>2.5</v>
      </c>
      <c r="Q2028">
        <v>1.5900000000000001E-2</v>
      </c>
      <c r="R2028">
        <v>2.9718</v>
      </c>
      <c r="S2028">
        <f t="shared" si="140"/>
        <v>0.24210025233267859</v>
      </c>
      <c r="T2028">
        <f t="shared" si="138"/>
        <v>2.421002523326786</v>
      </c>
    </row>
    <row r="2029" spans="1:20" x14ac:dyDescent="0.2">
      <c r="A2029">
        <v>2009</v>
      </c>
      <c r="B2029">
        <v>111</v>
      </c>
      <c r="D2029" t="s">
        <v>130</v>
      </c>
      <c r="E2029" s="1">
        <v>0.47916666666666669</v>
      </c>
      <c r="F2029">
        <v>12</v>
      </c>
      <c r="G2029" t="s">
        <v>125</v>
      </c>
      <c r="H2029" t="s">
        <v>61</v>
      </c>
      <c r="I2029" t="s">
        <v>177</v>
      </c>
      <c r="J2029" t="s">
        <v>13</v>
      </c>
      <c r="K2029" t="s">
        <v>51</v>
      </c>
      <c r="L2029" t="s">
        <v>57</v>
      </c>
      <c r="M2029">
        <v>1</v>
      </c>
      <c r="N2029">
        <v>50</v>
      </c>
      <c r="O2029" t="s">
        <v>46</v>
      </c>
      <c r="Q2029">
        <v>1.6199999999999999E-2</v>
      </c>
      <c r="R2029">
        <v>3.0251999999999999</v>
      </c>
      <c r="S2029">
        <f t="shared" si="140"/>
        <v>2234.8021044952443</v>
      </c>
      <c r="T2029">
        <f t="shared" si="138"/>
        <v>2234.8021044952443</v>
      </c>
    </row>
    <row r="2030" spans="1:20" x14ac:dyDescent="0.2">
      <c r="A2030">
        <v>2009</v>
      </c>
      <c r="B2030">
        <v>111</v>
      </c>
      <c r="D2030" t="s">
        <v>130</v>
      </c>
      <c r="E2030" s="1">
        <v>0.47916666666666669</v>
      </c>
      <c r="F2030">
        <v>12</v>
      </c>
      <c r="G2030" t="s">
        <v>125</v>
      </c>
      <c r="H2030" t="s">
        <v>61</v>
      </c>
      <c r="I2030" t="s">
        <v>177</v>
      </c>
      <c r="J2030" t="s">
        <v>13</v>
      </c>
      <c r="K2030" t="s">
        <v>14</v>
      </c>
      <c r="L2030" t="s">
        <v>42</v>
      </c>
      <c r="M2030">
        <v>1</v>
      </c>
      <c r="N2030">
        <v>35</v>
      </c>
      <c r="Q2030">
        <v>4.2200000000000001E-2</v>
      </c>
      <c r="R2030">
        <v>2.835</v>
      </c>
      <c r="S2030">
        <f t="shared" si="140"/>
        <v>1006.3414397267468</v>
      </c>
      <c r="T2030">
        <f t="shared" si="138"/>
        <v>1006.3414397267468</v>
      </c>
    </row>
    <row r="2031" spans="1:20" x14ac:dyDescent="0.2">
      <c r="A2031">
        <v>2009</v>
      </c>
      <c r="B2031">
        <v>111</v>
      </c>
      <c r="D2031" t="s">
        <v>130</v>
      </c>
      <c r="E2031" s="1">
        <v>0.47916666666666669</v>
      </c>
      <c r="F2031">
        <v>12</v>
      </c>
      <c r="G2031" t="s">
        <v>125</v>
      </c>
      <c r="H2031" t="s">
        <v>61</v>
      </c>
      <c r="I2031" t="s">
        <v>177</v>
      </c>
      <c r="J2031" t="s">
        <v>44</v>
      </c>
      <c r="K2031" t="s">
        <v>21</v>
      </c>
      <c r="L2031" t="s">
        <v>22</v>
      </c>
      <c r="M2031">
        <v>4</v>
      </c>
      <c r="N2031">
        <v>35</v>
      </c>
      <c r="Q2031">
        <v>1.14E-2</v>
      </c>
      <c r="R2031">
        <v>3.1280000000000001</v>
      </c>
      <c r="S2031">
        <f t="shared" si="140"/>
        <v>770.45928631241588</v>
      </c>
      <c r="T2031">
        <f t="shared" si="138"/>
        <v>3081.8371452496635</v>
      </c>
    </row>
    <row r="2032" spans="1:20" x14ac:dyDescent="0.2">
      <c r="A2032">
        <v>2009</v>
      </c>
      <c r="B2032">
        <v>111</v>
      </c>
      <c r="D2032" t="s">
        <v>130</v>
      </c>
      <c r="E2032" s="1">
        <v>0.47916666666666669</v>
      </c>
      <c r="F2032">
        <v>12</v>
      </c>
      <c r="G2032" t="s">
        <v>125</v>
      </c>
      <c r="H2032" t="s">
        <v>61</v>
      </c>
      <c r="I2032" t="s">
        <v>177</v>
      </c>
      <c r="J2032" t="s">
        <v>13</v>
      </c>
      <c r="K2032" t="s">
        <v>47</v>
      </c>
      <c r="L2032" t="s">
        <v>48</v>
      </c>
      <c r="M2032">
        <v>12</v>
      </c>
      <c r="N2032">
        <v>35</v>
      </c>
      <c r="P2032">
        <f>N2032/1.09917</f>
        <v>31.842208211650611</v>
      </c>
      <c r="Q2032">
        <v>1.7399999999999999E-2</v>
      </c>
      <c r="R2032">
        <v>3.08</v>
      </c>
      <c r="S2032">
        <f>Q2032*(P2032^R2032)</f>
        <v>740.96728909580781</v>
      </c>
      <c r="T2032">
        <f t="shared" si="138"/>
        <v>8891.6074691496942</v>
      </c>
    </row>
    <row r="2033" spans="1:20" x14ac:dyDescent="0.2">
      <c r="A2033">
        <v>2009</v>
      </c>
      <c r="B2033">
        <v>111</v>
      </c>
      <c r="D2033" t="s">
        <v>130</v>
      </c>
      <c r="E2033" s="1">
        <v>0.47916666666666669</v>
      </c>
      <c r="F2033">
        <v>12</v>
      </c>
      <c r="G2033" t="s">
        <v>125</v>
      </c>
      <c r="H2033" t="s">
        <v>61</v>
      </c>
      <c r="I2033" t="s">
        <v>177</v>
      </c>
      <c r="J2033" t="s">
        <v>13</v>
      </c>
      <c r="K2033" t="s">
        <v>17</v>
      </c>
      <c r="L2033" t="s">
        <v>127</v>
      </c>
      <c r="M2033">
        <v>1</v>
      </c>
      <c r="N2033">
        <v>25</v>
      </c>
      <c r="Q2033">
        <v>2.3900000000000001E-2</v>
      </c>
      <c r="R2033">
        <v>3.0819999999999999</v>
      </c>
      <c r="S2033">
        <f>Q2033*(N2033^R2033)</f>
        <v>486.23812459083422</v>
      </c>
      <c r="T2033">
        <f t="shared" si="138"/>
        <v>486.23812459083422</v>
      </c>
    </row>
    <row r="2034" spans="1:20" x14ac:dyDescent="0.2">
      <c r="A2034">
        <v>2009</v>
      </c>
      <c r="B2034">
        <v>111</v>
      </c>
      <c r="D2034" t="s">
        <v>130</v>
      </c>
      <c r="E2034" s="1">
        <v>0.47916666666666669</v>
      </c>
      <c r="F2034">
        <v>12</v>
      </c>
      <c r="G2034" t="s">
        <v>125</v>
      </c>
      <c r="H2034" t="s">
        <v>61</v>
      </c>
      <c r="I2034" t="s">
        <v>177</v>
      </c>
      <c r="J2034" t="s">
        <v>26</v>
      </c>
      <c r="K2034" t="s">
        <v>31</v>
      </c>
      <c r="L2034" t="s">
        <v>54</v>
      </c>
      <c r="M2034">
        <v>4</v>
      </c>
      <c r="N2034">
        <v>25</v>
      </c>
      <c r="P2034">
        <f>N2034*0.812715</f>
        <v>20.317875000000001</v>
      </c>
      <c r="Q2034">
        <v>0.111</v>
      </c>
      <c r="R2034">
        <v>2.72</v>
      </c>
      <c r="S2034">
        <f>Q2034*(P2034^R2034)</f>
        <v>400.63779005068659</v>
      </c>
      <c r="T2034">
        <f t="shared" si="138"/>
        <v>1602.5511602027464</v>
      </c>
    </row>
    <row r="2035" spans="1:20" x14ac:dyDescent="0.2">
      <c r="A2035">
        <v>2009</v>
      </c>
      <c r="B2035">
        <v>111</v>
      </c>
      <c r="D2035" t="s">
        <v>130</v>
      </c>
      <c r="E2035" s="1">
        <v>0.47916666666666669</v>
      </c>
      <c r="F2035">
        <v>12</v>
      </c>
      <c r="G2035" t="s">
        <v>125</v>
      </c>
      <c r="H2035" t="s">
        <v>61</v>
      </c>
      <c r="I2035" t="s">
        <v>177</v>
      </c>
      <c r="J2035" t="s">
        <v>16</v>
      </c>
      <c r="K2035" t="s">
        <v>28</v>
      </c>
      <c r="L2035" t="s">
        <v>29</v>
      </c>
      <c r="M2035">
        <v>200</v>
      </c>
      <c r="N2035">
        <v>25</v>
      </c>
      <c r="P2035">
        <f>N2035/1.14172</f>
        <v>21.89678730336685</v>
      </c>
      <c r="Q2035">
        <v>5.7999999999999996E-3</v>
      </c>
      <c r="R2035">
        <v>3.5539999999999998</v>
      </c>
      <c r="S2035">
        <f>Q2035*(P2035^R2035)</f>
        <v>336.62001464584171</v>
      </c>
      <c r="T2035">
        <f t="shared" si="138"/>
        <v>67324.002929168346</v>
      </c>
    </row>
    <row r="2036" spans="1:20" x14ac:dyDescent="0.2">
      <c r="A2036">
        <v>2009</v>
      </c>
      <c r="B2036">
        <v>111</v>
      </c>
      <c r="D2036" t="s">
        <v>130</v>
      </c>
      <c r="E2036" s="1">
        <v>0.47916666666666669</v>
      </c>
      <c r="F2036">
        <v>12</v>
      </c>
      <c r="G2036" t="s">
        <v>125</v>
      </c>
      <c r="H2036" t="s">
        <v>61</v>
      </c>
      <c r="I2036" t="s">
        <v>177</v>
      </c>
      <c r="J2036" t="s">
        <v>44</v>
      </c>
      <c r="K2036" t="s">
        <v>21</v>
      </c>
      <c r="L2036" t="s">
        <v>22</v>
      </c>
      <c r="M2036">
        <v>8</v>
      </c>
      <c r="N2036">
        <v>25</v>
      </c>
      <c r="Q2036">
        <v>1.14E-2</v>
      </c>
      <c r="R2036">
        <v>3.1280000000000001</v>
      </c>
      <c r="S2036">
        <f t="shared" ref="S2036:S2042" si="141">Q2036*(N2036^R2036)</f>
        <v>268.94359042953022</v>
      </c>
      <c r="T2036">
        <f t="shared" si="138"/>
        <v>2151.5487234362417</v>
      </c>
    </row>
    <row r="2037" spans="1:20" x14ac:dyDescent="0.2">
      <c r="A2037">
        <v>2009</v>
      </c>
      <c r="B2037">
        <v>111</v>
      </c>
      <c r="D2037" t="s">
        <v>130</v>
      </c>
      <c r="E2037" s="1">
        <v>0.47916666666666669</v>
      </c>
      <c r="F2037">
        <v>12</v>
      </c>
      <c r="G2037" t="s">
        <v>125</v>
      </c>
      <c r="H2037" t="s">
        <v>61</v>
      </c>
      <c r="I2037" t="s">
        <v>177</v>
      </c>
      <c r="J2037" t="s">
        <v>23</v>
      </c>
      <c r="K2037" t="s">
        <v>118</v>
      </c>
      <c r="L2037" t="s">
        <v>37</v>
      </c>
      <c r="M2037">
        <v>1</v>
      </c>
      <c r="N2037">
        <v>25</v>
      </c>
      <c r="Q2037">
        <v>1.26E-2</v>
      </c>
      <c r="R2037">
        <v>3.0672999999999999</v>
      </c>
      <c r="S2037">
        <f t="shared" si="141"/>
        <v>244.49609871054292</v>
      </c>
      <c r="T2037">
        <f t="shared" si="138"/>
        <v>244.49609871054292</v>
      </c>
    </row>
    <row r="2038" spans="1:20" x14ac:dyDescent="0.2">
      <c r="A2038">
        <v>2009</v>
      </c>
      <c r="B2038">
        <v>111</v>
      </c>
      <c r="D2038" t="s">
        <v>130</v>
      </c>
      <c r="E2038" s="1">
        <v>0.47916666666666669</v>
      </c>
      <c r="F2038">
        <v>12</v>
      </c>
      <c r="G2038" t="s">
        <v>125</v>
      </c>
      <c r="H2038" t="s">
        <v>61</v>
      </c>
      <c r="I2038" t="s">
        <v>177</v>
      </c>
      <c r="J2038" t="s">
        <v>16</v>
      </c>
      <c r="K2038" t="s">
        <v>17</v>
      </c>
      <c r="L2038" t="s">
        <v>18</v>
      </c>
      <c r="M2038">
        <v>10</v>
      </c>
      <c r="N2038">
        <v>15</v>
      </c>
      <c r="Q2038">
        <v>2.2700000000000001E-2</v>
      </c>
      <c r="R2038">
        <v>3.12</v>
      </c>
      <c r="S2038">
        <f t="shared" si="141"/>
        <v>106.03044532761471</v>
      </c>
      <c r="T2038">
        <f t="shared" si="138"/>
        <v>1060.3044532761471</v>
      </c>
    </row>
    <row r="2039" spans="1:20" x14ac:dyDescent="0.2">
      <c r="A2039">
        <v>2009</v>
      </c>
      <c r="B2039">
        <v>111</v>
      </c>
      <c r="D2039" t="s">
        <v>130</v>
      </c>
      <c r="E2039" s="1">
        <v>0.47916666666666669</v>
      </c>
      <c r="F2039">
        <v>12</v>
      </c>
      <c r="G2039" t="s">
        <v>125</v>
      </c>
      <c r="H2039" t="s">
        <v>61</v>
      </c>
      <c r="I2039" t="s">
        <v>177</v>
      </c>
      <c r="J2039" t="s">
        <v>509</v>
      </c>
      <c r="K2039" t="s">
        <v>17</v>
      </c>
      <c r="L2039" t="s">
        <v>127</v>
      </c>
      <c r="M2039">
        <v>1</v>
      </c>
      <c r="N2039">
        <v>15</v>
      </c>
      <c r="Q2039">
        <v>2.3900000000000001E-2</v>
      </c>
      <c r="R2039">
        <v>3.0819999999999999</v>
      </c>
      <c r="S2039">
        <f t="shared" si="141"/>
        <v>100.71894345437795</v>
      </c>
      <c r="T2039">
        <f t="shared" si="138"/>
        <v>100.71894345437795</v>
      </c>
    </row>
    <row r="2040" spans="1:20" x14ac:dyDescent="0.2">
      <c r="A2040">
        <v>2009</v>
      </c>
      <c r="B2040">
        <v>111</v>
      </c>
      <c r="D2040" t="s">
        <v>130</v>
      </c>
      <c r="E2040" s="1">
        <v>0.47916666666666669</v>
      </c>
      <c r="F2040">
        <v>12</v>
      </c>
      <c r="G2040" t="s">
        <v>125</v>
      </c>
      <c r="H2040" t="s">
        <v>61</v>
      </c>
      <c r="I2040" t="s">
        <v>177</v>
      </c>
      <c r="J2040" t="s">
        <v>508</v>
      </c>
      <c r="K2040" t="s">
        <v>24</v>
      </c>
      <c r="L2040" t="s">
        <v>25</v>
      </c>
      <c r="M2040">
        <v>1</v>
      </c>
      <c r="N2040">
        <v>15</v>
      </c>
      <c r="Q2040">
        <v>4.2799999999999998E-2</v>
      </c>
      <c r="R2040">
        <v>2.8580000000000001</v>
      </c>
      <c r="S2040">
        <f t="shared" si="141"/>
        <v>98.336011053719943</v>
      </c>
      <c r="T2040">
        <f t="shared" si="138"/>
        <v>98.336011053719943</v>
      </c>
    </row>
    <row r="2041" spans="1:20" x14ac:dyDescent="0.2">
      <c r="A2041">
        <v>2009</v>
      </c>
      <c r="B2041">
        <v>111</v>
      </c>
      <c r="D2041" t="s">
        <v>130</v>
      </c>
      <c r="E2041" s="1">
        <v>0.47916666666666669</v>
      </c>
      <c r="F2041">
        <v>12</v>
      </c>
      <c r="G2041" t="s">
        <v>125</v>
      </c>
      <c r="H2041" t="s">
        <v>61</v>
      </c>
      <c r="I2041" t="s">
        <v>177</v>
      </c>
      <c r="J2041" t="s">
        <v>23</v>
      </c>
      <c r="K2041" t="s">
        <v>31</v>
      </c>
      <c r="L2041" t="s">
        <v>108</v>
      </c>
      <c r="M2041">
        <v>1</v>
      </c>
      <c r="N2041">
        <v>15</v>
      </c>
      <c r="Q2041" s="2">
        <v>2.1899999999999999E-2</v>
      </c>
      <c r="R2041" s="2">
        <v>3.0470000000000002</v>
      </c>
      <c r="S2041">
        <f t="shared" si="141"/>
        <v>83.944873923971386</v>
      </c>
      <c r="T2041">
        <f t="shared" si="138"/>
        <v>83.944873923971386</v>
      </c>
    </row>
    <row r="2042" spans="1:20" x14ac:dyDescent="0.2">
      <c r="A2042">
        <v>2009</v>
      </c>
      <c r="B2042">
        <v>111</v>
      </c>
      <c r="D2042" t="s">
        <v>130</v>
      </c>
      <c r="E2042" s="1">
        <v>0.47916666666666669</v>
      </c>
      <c r="F2042">
        <v>12</v>
      </c>
      <c r="G2042" t="s">
        <v>125</v>
      </c>
      <c r="H2042" t="s">
        <v>61</v>
      </c>
      <c r="I2042" t="s">
        <v>177</v>
      </c>
      <c r="J2042" t="s">
        <v>26</v>
      </c>
      <c r="K2042" t="s">
        <v>17</v>
      </c>
      <c r="L2042" t="s">
        <v>121</v>
      </c>
      <c r="M2042">
        <v>9</v>
      </c>
      <c r="N2042">
        <v>15</v>
      </c>
      <c r="Q2042">
        <v>2.0199999999999999E-2</v>
      </c>
      <c r="R2042">
        <v>2.9594999999999998</v>
      </c>
      <c r="S2042">
        <f t="shared" si="141"/>
        <v>61.093281166361997</v>
      </c>
      <c r="T2042">
        <f t="shared" si="138"/>
        <v>549.83953049725801</v>
      </c>
    </row>
    <row r="2043" spans="1:20" x14ac:dyDescent="0.2">
      <c r="A2043">
        <v>2009</v>
      </c>
      <c r="B2043">
        <v>111</v>
      </c>
      <c r="D2043" t="s">
        <v>130</v>
      </c>
      <c r="E2043" s="1">
        <v>0.47916666666666669</v>
      </c>
      <c r="F2043">
        <v>12</v>
      </c>
      <c r="G2043" t="s">
        <v>125</v>
      </c>
      <c r="H2043" t="s">
        <v>61</v>
      </c>
      <c r="I2043" t="s">
        <v>177</v>
      </c>
      <c r="J2043" t="s">
        <v>23</v>
      </c>
      <c r="K2043" t="s">
        <v>118</v>
      </c>
      <c r="L2043" t="s">
        <v>43</v>
      </c>
      <c r="M2043">
        <v>1</v>
      </c>
      <c r="N2043">
        <v>15</v>
      </c>
      <c r="P2043">
        <f>N2043/1.08175</f>
        <v>13.866420152530623</v>
      </c>
      <c r="Q2043">
        <v>1.4500000000000001E-2</v>
      </c>
      <c r="R2043">
        <v>3.0529999999999999</v>
      </c>
      <c r="S2043">
        <f>Q2043*(P2043^R2043)</f>
        <v>44.441138743501973</v>
      </c>
      <c r="T2043">
        <f t="shared" si="138"/>
        <v>44.441138743501973</v>
      </c>
    </row>
    <row r="2044" spans="1:20" x14ac:dyDescent="0.2">
      <c r="A2044">
        <v>2009</v>
      </c>
      <c r="B2044">
        <v>111</v>
      </c>
      <c r="D2044" t="s">
        <v>130</v>
      </c>
      <c r="E2044" s="1">
        <v>0.47916666666666669</v>
      </c>
      <c r="F2044">
        <v>12</v>
      </c>
      <c r="G2044" t="s">
        <v>125</v>
      </c>
      <c r="H2044" t="s">
        <v>61</v>
      </c>
      <c r="I2044" t="s">
        <v>177</v>
      </c>
      <c r="J2044" t="s">
        <v>509</v>
      </c>
      <c r="K2044" t="s">
        <v>17</v>
      </c>
      <c r="L2044" t="s">
        <v>19</v>
      </c>
      <c r="M2044">
        <v>2</v>
      </c>
      <c r="N2044">
        <v>7.5</v>
      </c>
      <c r="Q2044">
        <v>1.9300000000000001E-2</v>
      </c>
      <c r="R2044">
        <v>2.96</v>
      </c>
      <c r="S2044">
        <f>Q2044*(N2044^R2044)</f>
        <v>7.5117071566069322</v>
      </c>
      <c r="T2044">
        <f t="shared" si="138"/>
        <v>15.023414313213864</v>
      </c>
    </row>
    <row r="2045" spans="1:20" x14ac:dyDescent="0.2">
      <c r="A2045">
        <v>2009</v>
      </c>
      <c r="B2045">
        <v>111</v>
      </c>
      <c r="D2045" t="s">
        <v>130</v>
      </c>
      <c r="E2045" s="1">
        <v>0.47916666666666669</v>
      </c>
      <c r="F2045">
        <v>12</v>
      </c>
      <c r="G2045" t="s">
        <v>125</v>
      </c>
      <c r="H2045" t="s">
        <v>61</v>
      </c>
      <c r="I2045" t="s">
        <v>177</v>
      </c>
      <c r="J2045" t="s">
        <v>26</v>
      </c>
      <c r="K2045" t="s">
        <v>118</v>
      </c>
      <c r="L2045" t="s">
        <v>27</v>
      </c>
      <c r="M2045">
        <v>10</v>
      </c>
      <c r="N2045">
        <v>7.5</v>
      </c>
      <c r="Q2045">
        <v>1.5900000000000001E-2</v>
      </c>
      <c r="R2045">
        <v>2.9718</v>
      </c>
      <c r="S2045">
        <f>Q2045*(N2045^R2045)</f>
        <v>6.3372988368370082</v>
      </c>
      <c r="T2045">
        <f t="shared" si="138"/>
        <v>63.372988368370081</v>
      </c>
    </row>
    <row r="2046" spans="1:20" x14ac:dyDescent="0.2">
      <c r="A2046">
        <v>2009</v>
      </c>
      <c r="B2046">
        <v>111</v>
      </c>
      <c r="D2046" t="s">
        <v>130</v>
      </c>
      <c r="E2046" s="1">
        <v>0.47916666666666669</v>
      </c>
      <c r="F2046">
        <v>12</v>
      </c>
      <c r="G2046" t="s">
        <v>125</v>
      </c>
      <c r="H2046" t="s">
        <v>61</v>
      </c>
      <c r="I2046" t="s">
        <v>177</v>
      </c>
      <c r="J2046" t="s">
        <v>13</v>
      </c>
      <c r="K2046" t="s">
        <v>194</v>
      </c>
      <c r="L2046" t="s">
        <v>35</v>
      </c>
      <c r="M2046">
        <v>1</v>
      </c>
      <c r="N2046">
        <v>7.5</v>
      </c>
      <c r="Q2046">
        <v>3.2399999999999998E-2</v>
      </c>
      <c r="R2046">
        <v>2.379</v>
      </c>
      <c r="S2046">
        <f>Q2046*(N2046^R2046)</f>
        <v>3.9112516180267258</v>
      </c>
      <c r="T2046">
        <f t="shared" si="138"/>
        <v>3.9112516180267258</v>
      </c>
    </row>
    <row r="2047" spans="1:20" x14ac:dyDescent="0.2">
      <c r="A2047">
        <v>2009</v>
      </c>
      <c r="B2047">
        <v>111</v>
      </c>
      <c r="D2047" t="s">
        <v>130</v>
      </c>
      <c r="E2047" s="1">
        <v>0.47916666666666669</v>
      </c>
      <c r="F2047">
        <v>12</v>
      </c>
      <c r="G2047" t="s">
        <v>125</v>
      </c>
      <c r="H2047" t="s">
        <v>61</v>
      </c>
      <c r="I2047" t="s">
        <v>177</v>
      </c>
      <c r="J2047" t="s">
        <v>26</v>
      </c>
      <c r="K2047" t="s">
        <v>118</v>
      </c>
      <c r="L2047" t="s">
        <v>27</v>
      </c>
      <c r="M2047">
        <v>30</v>
      </c>
      <c r="N2047">
        <v>2.5</v>
      </c>
      <c r="Q2047">
        <v>1.5900000000000001E-2</v>
      </c>
      <c r="R2047">
        <v>2.9718</v>
      </c>
      <c r="S2047">
        <f>Q2047*(N2047^R2047)</f>
        <v>0.24210025233267859</v>
      </c>
      <c r="T2047">
        <f t="shared" si="138"/>
        <v>7.263007569980358</v>
      </c>
    </row>
    <row r="2048" spans="1:20" x14ac:dyDescent="0.2">
      <c r="A2048">
        <v>2009</v>
      </c>
      <c r="B2048">
        <v>111</v>
      </c>
      <c r="D2048" t="s">
        <v>130</v>
      </c>
      <c r="E2048" s="1">
        <v>0.47916666666666669</v>
      </c>
      <c r="F2048">
        <v>12</v>
      </c>
      <c r="G2048" t="s">
        <v>125</v>
      </c>
      <c r="H2048" t="s">
        <v>61</v>
      </c>
      <c r="I2048" t="s">
        <v>177</v>
      </c>
      <c r="J2048" t="s">
        <v>23</v>
      </c>
      <c r="K2048" t="s">
        <v>33</v>
      </c>
      <c r="L2048" t="s">
        <v>34</v>
      </c>
      <c r="M2048">
        <v>12</v>
      </c>
      <c r="N2048">
        <v>2.5</v>
      </c>
      <c r="Q2048">
        <v>8.8999999999999999E-3</v>
      </c>
      <c r="R2048">
        <v>3</v>
      </c>
      <c r="S2048">
        <f>Q2048*(N2048^R2048)</f>
        <v>0.13906250000000001</v>
      </c>
      <c r="T2048">
        <f t="shared" si="138"/>
        <v>1.6687500000000002</v>
      </c>
    </row>
    <row r="2049" spans="1:20" x14ac:dyDescent="0.2">
      <c r="A2049">
        <v>2009</v>
      </c>
      <c r="B2049">
        <v>112</v>
      </c>
      <c r="D2049" t="s">
        <v>130</v>
      </c>
      <c r="E2049" s="1">
        <v>0.47916666666666669</v>
      </c>
      <c r="F2049">
        <v>10</v>
      </c>
      <c r="G2049" t="s">
        <v>125</v>
      </c>
      <c r="H2049" t="s">
        <v>36</v>
      </c>
      <c r="I2049" t="s">
        <v>177</v>
      </c>
      <c r="J2049" t="s">
        <v>13</v>
      </c>
      <c r="K2049" t="s">
        <v>47</v>
      </c>
      <c r="L2049" t="s">
        <v>48</v>
      </c>
      <c r="M2049">
        <v>3</v>
      </c>
      <c r="N2049">
        <v>35</v>
      </c>
      <c r="P2049">
        <f>N2049/1.09917</f>
        <v>31.842208211650611</v>
      </c>
      <c r="Q2049">
        <v>1.7399999999999999E-2</v>
      </c>
      <c r="R2049">
        <v>3.08</v>
      </c>
      <c r="S2049">
        <f>Q2049*(P2049^R2049)</f>
        <v>740.96728909580781</v>
      </c>
      <c r="T2049">
        <f t="shared" si="138"/>
        <v>2222.9018672874236</v>
      </c>
    </row>
    <row r="2050" spans="1:20" x14ac:dyDescent="0.2">
      <c r="A2050">
        <v>2009</v>
      </c>
      <c r="B2050">
        <v>112</v>
      </c>
      <c r="D2050" t="s">
        <v>130</v>
      </c>
      <c r="E2050" s="1">
        <v>0.47916666666666669</v>
      </c>
      <c r="F2050">
        <v>10</v>
      </c>
      <c r="G2050" t="s">
        <v>125</v>
      </c>
      <c r="H2050" t="s">
        <v>36</v>
      </c>
      <c r="I2050" t="s">
        <v>177</v>
      </c>
      <c r="J2050" t="s">
        <v>23</v>
      </c>
      <c r="K2050" t="s">
        <v>118</v>
      </c>
      <c r="L2050" t="s">
        <v>43</v>
      </c>
      <c r="M2050">
        <v>1</v>
      </c>
      <c r="N2050">
        <v>35</v>
      </c>
      <c r="P2050">
        <f>N2050/1.08175</f>
        <v>32.354980355904786</v>
      </c>
      <c r="Q2050">
        <v>1.4500000000000001E-2</v>
      </c>
      <c r="R2050">
        <v>3.0529999999999999</v>
      </c>
      <c r="S2050">
        <f>Q2050*(P2050^R2050)</f>
        <v>590.49782747127915</v>
      </c>
      <c r="T2050">
        <f t="shared" ref="T2050:T2113" si="142">M2050*S2050</f>
        <v>590.49782747127915</v>
      </c>
    </row>
    <row r="2051" spans="1:20" x14ac:dyDescent="0.2">
      <c r="A2051">
        <v>2009</v>
      </c>
      <c r="B2051">
        <v>112</v>
      </c>
      <c r="D2051" t="s">
        <v>130</v>
      </c>
      <c r="E2051" s="1">
        <v>0.47916666666666669</v>
      </c>
      <c r="F2051">
        <v>10</v>
      </c>
      <c r="G2051" t="s">
        <v>125</v>
      </c>
      <c r="H2051" t="s">
        <v>36</v>
      </c>
      <c r="I2051" t="s">
        <v>177</v>
      </c>
      <c r="J2051" t="s">
        <v>16</v>
      </c>
      <c r="K2051" t="s">
        <v>28</v>
      </c>
      <c r="L2051" t="s">
        <v>29</v>
      </c>
      <c r="M2051">
        <v>15</v>
      </c>
      <c r="N2051">
        <v>25</v>
      </c>
      <c r="P2051">
        <f>N2051/1.14172</f>
        <v>21.89678730336685</v>
      </c>
      <c r="Q2051">
        <v>5.7999999999999996E-3</v>
      </c>
      <c r="R2051">
        <v>3.5539999999999998</v>
      </c>
      <c r="S2051">
        <f>Q2051*(P2051^R2051)</f>
        <v>336.62001464584171</v>
      </c>
      <c r="T2051">
        <f t="shared" si="142"/>
        <v>5049.3002196876259</v>
      </c>
    </row>
    <row r="2052" spans="1:20" x14ac:dyDescent="0.2">
      <c r="A2052">
        <v>2009</v>
      </c>
      <c r="B2052">
        <v>112</v>
      </c>
      <c r="D2052" t="s">
        <v>130</v>
      </c>
      <c r="E2052" s="1">
        <v>0.47916666666666669</v>
      </c>
      <c r="F2052">
        <v>10</v>
      </c>
      <c r="G2052" t="s">
        <v>125</v>
      </c>
      <c r="H2052" t="s">
        <v>36</v>
      </c>
      <c r="I2052" t="s">
        <v>177</v>
      </c>
      <c r="J2052" t="s">
        <v>44</v>
      </c>
      <c r="K2052" t="s">
        <v>21</v>
      </c>
      <c r="L2052" t="s">
        <v>22</v>
      </c>
      <c r="M2052">
        <v>6</v>
      </c>
      <c r="N2052">
        <v>25</v>
      </c>
      <c r="Q2052">
        <v>1.14E-2</v>
      </c>
      <c r="R2052">
        <v>3.1280000000000001</v>
      </c>
      <c r="S2052">
        <f t="shared" ref="S2052:S2064" si="143">Q2052*(N2052^R2052)</f>
        <v>268.94359042953022</v>
      </c>
      <c r="T2052">
        <f t="shared" si="142"/>
        <v>1613.6615425771813</v>
      </c>
    </row>
    <row r="2053" spans="1:20" x14ac:dyDescent="0.2">
      <c r="A2053">
        <v>2009</v>
      </c>
      <c r="B2053">
        <v>112</v>
      </c>
      <c r="D2053" t="s">
        <v>130</v>
      </c>
      <c r="E2053" s="1">
        <v>0.47916666666666669</v>
      </c>
      <c r="F2053">
        <v>10</v>
      </c>
      <c r="G2053" t="s">
        <v>125</v>
      </c>
      <c r="H2053" t="s">
        <v>36</v>
      </c>
      <c r="I2053" t="s">
        <v>177</v>
      </c>
      <c r="J2053" t="s">
        <v>16</v>
      </c>
      <c r="K2053" t="s">
        <v>17</v>
      </c>
      <c r="L2053" t="s">
        <v>18</v>
      </c>
      <c r="M2053">
        <v>3</v>
      </c>
      <c r="N2053">
        <v>15</v>
      </c>
      <c r="Q2053">
        <v>2.2700000000000001E-2</v>
      </c>
      <c r="R2053">
        <v>3.12</v>
      </c>
      <c r="S2053">
        <f t="shared" si="143"/>
        <v>106.03044532761471</v>
      </c>
      <c r="T2053">
        <f t="shared" si="142"/>
        <v>318.09133598284416</v>
      </c>
    </row>
    <row r="2054" spans="1:20" x14ac:dyDescent="0.2">
      <c r="A2054">
        <v>2009</v>
      </c>
      <c r="B2054">
        <v>112</v>
      </c>
      <c r="D2054" t="s">
        <v>130</v>
      </c>
      <c r="E2054" s="1">
        <v>0.47916666666666669</v>
      </c>
      <c r="F2054">
        <v>10</v>
      </c>
      <c r="G2054" t="s">
        <v>125</v>
      </c>
      <c r="H2054" t="s">
        <v>36</v>
      </c>
      <c r="I2054" t="s">
        <v>177</v>
      </c>
      <c r="J2054" t="s">
        <v>26</v>
      </c>
      <c r="K2054" t="s">
        <v>17</v>
      </c>
      <c r="L2054" t="s">
        <v>121</v>
      </c>
      <c r="M2054">
        <v>2</v>
      </c>
      <c r="N2054">
        <v>15</v>
      </c>
      <c r="Q2054">
        <v>2.0199999999999999E-2</v>
      </c>
      <c r="R2054">
        <v>2.9594999999999998</v>
      </c>
      <c r="S2054">
        <f t="shared" si="143"/>
        <v>61.093281166361997</v>
      </c>
      <c r="T2054">
        <f t="shared" si="142"/>
        <v>122.18656233272399</v>
      </c>
    </row>
    <row r="2055" spans="1:20" x14ac:dyDescent="0.2">
      <c r="A2055">
        <v>2009</v>
      </c>
      <c r="B2055">
        <v>112</v>
      </c>
      <c r="D2055" t="s">
        <v>130</v>
      </c>
      <c r="E2055" s="1">
        <v>0.47916666666666669</v>
      </c>
      <c r="F2055">
        <v>10</v>
      </c>
      <c r="G2055" t="s">
        <v>125</v>
      </c>
      <c r="H2055" t="s">
        <v>36</v>
      </c>
      <c r="I2055" t="s">
        <v>177</v>
      </c>
      <c r="J2055" t="s">
        <v>44</v>
      </c>
      <c r="K2055" t="s">
        <v>21</v>
      </c>
      <c r="L2055" t="s">
        <v>22</v>
      </c>
      <c r="M2055">
        <v>3</v>
      </c>
      <c r="N2055">
        <v>15</v>
      </c>
      <c r="Q2055">
        <v>1.14E-2</v>
      </c>
      <c r="R2055">
        <v>3.1280000000000001</v>
      </c>
      <c r="S2055">
        <f t="shared" si="143"/>
        <v>54.414959423729201</v>
      </c>
      <c r="T2055">
        <f t="shared" si="142"/>
        <v>163.24487827118759</v>
      </c>
    </row>
    <row r="2056" spans="1:20" x14ac:dyDescent="0.2">
      <c r="A2056">
        <v>2009</v>
      </c>
      <c r="B2056">
        <v>112</v>
      </c>
      <c r="D2056" t="s">
        <v>130</v>
      </c>
      <c r="E2056" s="1">
        <v>0.47916666666666669</v>
      </c>
      <c r="F2056">
        <v>10</v>
      </c>
      <c r="G2056" t="s">
        <v>125</v>
      </c>
      <c r="H2056" t="s">
        <v>36</v>
      </c>
      <c r="I2056" t="s">
        <v>177</v>
      </c>
      <c r="J2056" t="s">
        <v>26</v>
      </c>
      <c r="K2056" t="s">
        <v>17</v>
      </c>
      <c r="L2056" t="s">
        <v>121</v>
      </c>
      <c r="M2056">
        <v>7</v>
      </c>
      <c r="N2056">
        <v>7.5</v>
      </c>
      <c r="Q2056">
        <v>2.0199999999999999E-2</v>
      </c>
      <c r="R2056">
        <v>2.9594999999999998</v>
      </c>
      <c r="S2056">
        <f t="shared" si="143"/>
        <v>7.8540774295436098</v>
      </c>
      <c r="T2056">
        <f t="shared" si="142"/>
        <v>54.97854200680527</v>
      </c>
    </row>
    <row r="2057" spans="1:20" x14ac:dyDescent="0.2">
      <c r="A2057">
        <v>2009</v>
      </c>
      <c r="B2057">
        <v>112</v>
      </c>
      <c r="D2057" t="s">
        <v>130</v>
      </c>
      <c r="E2057" s="1">
        <v>0.47916666666666669</v>
      </c>
      <c r="F2057">
        <v>10</v>
      </c>
      <c r="G2057" t="s">
        <v>125</v>
      </c>
      <c r="H2057" t="s">
        <v>36</v>
      </c>
      <c r="I2057" t="s">
        <v>177</v>
      </c>
      <c r="J2057" t="s">
        <v>509</v>
      </c>
      <c r="K2057" t="s">
        <v>17</v>
      </c>
      <c r="L2057" t="s">
        <v>19</v>
      </c>
      <c r="M2057">
        <v>3</v>
      </c>
      <c r="N2057">
        <v>7.5</v>
      </c>
      <c r="Q2057">
        <v>1.9300000000000001E-2</v>
      </c>
      <c r="R2057">
        <v>2.96</v>
      </c>
      <c r="S2057">
        <f t="shared" si="143"/>
        <v>7.5117071566069322</v>
      </c>
      <c r="T2057">
        <f t="shared" si="142"/>
        <v>22.535121469820798</v>
      </c>
    </row>
    <row r="2058" spans="1:20" x14ac:dyDescent="0.2">
      <c r="A2058">
        <v>2009</v>
      </c>
      <c r="B2058">
        <v>112</v>
      </c>
      <c r="D2058" t="s">
        <v>130</v>
      </c>
      <c r="E2058" s="1">
        <v>0.47916666666666669</v>
      </c>
      <c r="F2058">
        <v>10</v>
      </c>
      <c r="G2058" t="s">
        <v>125</v>
      </c>
      <c r="H2058" t="s">
        <v>36</v>
      </c>
      <c r="I2058" t="s">
        <v>177</v>
      </c>
      <c r="J2058" t="s">
        <v>26</v>
      </c>
      <c r="K2058" t="s">
        <v>118</v>
      </c>
      <c r="L2058" t="s">
        <v>27</v>
      </c>
      <c r="M2058">
        <v>4</v>
      </c>
      <c r="N2058">
        <v>7.5</v>
      </c>
      <c r="Q2058">
        <v>1.5900000000000001E-2</v>
      </c>
      <c r="R2058">
        <v>2.9718</v>
      </c>
      <c r="S2058">
        <f t="shared" si="143"/>
        <v>6.3372988368370082</v>
      </c>
      <c r="T2058">
        <f t="shared" si="142"/>
        <v>25.349195347348033</v>
      </c>
    </row>
    <row r="2059" spans="1:20" x14ac:dyDescent="0.2">
      <c r="A2059">
        <v>2009</v>
      </c>
      <c r="B2059">
        <v>112</v>
      </c>
      <c r="D2059" t="s">
        <v>130</v>
      </c>
      <c r="E2059" s="1">
        <v>0.47916666666666669</v>
      </c>
      <c r="F2059">
        <v>10</v>
      </c>
      <c r="G2059" t="s">
        <v>125</v>
      </c>
      <c r="H2059" t="s">
        <v>36</v>
      </c>
      <c r="I2059" t="s">
        <v>177</v>
      </c>
      <c r="J2059" t="s">
        <v>44</v>
      </c>
      <c r="K2059" t="s">
        <v>21</v>
      </c>
      <c r="L2059" t="s">
        <v>22</v>
      </c>
      <c r="M2059">
        <v>2</v>
      </c>
      <c r="N2059">
        <v>7.5</v>
      </c>
      <c r="Q2059">
        <v>1.14E-2</v>
      </c>
      <c r="R2059">
        <v>3.1280000000000001</v>
      </c>
      <c r="S2059">
        <f t="shared" si="143"/>
        <v>6.2243855127961885</v>
      </c>
      <c r="T2059">
        <f t="shared" si="142"/>
        <v>12.448771025592377</v>
      </c>
    </row>
    <row r="2060" spans="1:20" x14ac:dyDescent="0.2">
      <c r="A2060">
        <v>2009</v>
      </c>
      <c r="B2060">
        <v>112</v>
      </c>
      <c r="D2060" t="s">
        <v>130</v>
      </c>
      <c r="E2060" s="1">
        <v>0.47916666666666669</v>
      </c>
      <c r="F2060">
        <v>10</v>
      </c>
      <c r="G2060" t="s">
        <v>125</v>
      </c>
      <c r="H2060" t="s">
        <v>36</v>
      </c>
      <c r="I2060" t="s">
        <v>177</v>
      </c>
      <c r="J2060" t="s">
        <v>13</v>
      </c>
      <c r="K2060" t="s">
        <v>194</v>
      </c>
      <c r="L2060" t="s">
        <v>35</v>
      </c>
      <c r="M2060">
        <v>2</v>
      </c>
      <c r="N2060">
        <v>2.5</v>
      </c>
      <c r="Q2060">
        <v>3.2399999999999998E-2</v>
      </c>
      <c r="R2060">
        <v>2.379</v>
      </c>
      <c r="S2060">
        <f t="shared" si="143"/>
        <v>0.2865789524483992</v>
      </c>
      <c r="T2060">
        <f t="shared" si="142"/>
        <v>0.57315790489679841</v>
      </c>
    </row>
    <row r="2061" spans="1:20" x14ac:dyDescent="0.2">
      <c r="A2061">
        <v>2009</v>
      </c>
      <c r="B2061">
        <v>112</v>
      </c>
      <c r="D2061" t="s">
        <v>130</v>
      </c>
      <c r="E2061" s="1">
        <v>0.47916666666666669</v>
      </c>
      <c r="F2061">
        <v>10</v>
      </c>
      <c r="G2061" t="s">
        <v>125</v>
      </c>
      <c r="H2061" t="s">
        <v>36</v>
      </c>
      <c r="I2061" t="s">
        <v>177</v>
      </c>
      <c r="J2061" t="s">
        <v>26</v>
      </c>
      <c r="K2061" t="s">
        <v>118</v>
      </c>
      <c r="L2061" t="s">
        <v>27</v>
      </c>
      <c r="M2061">
        <v>40</v>
      </c>
      <c r="N2061">
        <v>2.5</v>
      </c>
      <c r="Q2061">
        <v>1.5900000000000001E-2</v>
      </c>
      <c r="R2061">
        <v>2.9718</v>
      </c>
      <c r="S2061">
        <f t="shared" si="143"/>
        <v>0.24210025233267859</v>
      </c>
      <c r="T2061">
        <f t="shared" si="142"/>
        <v>9.684010093307144</v>
      </c>
    </row>
    <row r="2062" spans="1:20" x14ac:dyDescent="0.2">
      <c r="A2062">
        <v>2009</v>
      </c>
      <c r="B2062">
        <v>112</v>
      </c>
      <c r="D2062" t="s">
        <v>130</v>
      </c>
      <c r="E2062" s="1">
        <v>0.47916666666666669</v>
      </c>
      <c r="F2062">
        <v>10</v>
      </c>
      <c r="G2062" t="s">
        <v>125</v>
      </c>
      <c r="H2062" t="s">
        <v>36</v>
      </c>
      <c r="I2062" t="s">
        <v>177</v>
      </c>
      <c r="J2062" t="s">
        <v>23</v>
      </c>
      <c r="K2062" t="s">
        <v>33</v>
      </c>
      <c r="L2062" t="s">
        <v>34</v>
      </c>
      <c r="M2062">
        <v>10</v>
      </c>
      <c r="N2062">
        <v>2.5</v>
      </c>
      <c r="Q2062">
        <v>8.8999999999999999E-3</v>
      </c>
      <c r="R2062">
        <v>3</v>
      </c>
      <c r="S2062">
        <f t="shared" si="143"/>
        <v>0.13906250000000001</v>
      </c>
      <c r="T2062">
        <f t="shared" si="142"/>
        <v>1.390625</v>
      </c>
    </row>
    <row r="2063" spans="1:20" x14ac:dyDescent="0.2">
      <c r="A2063">
        <v>2009</v>
      </c>
      <c r="B2063">
        <v>113</v>
      </c>
      <c r="D2063" t="s">
        <v>130</v>
      </c>
      <c r="E2063" s="1">
        <v>0.47916666666666669</v>
      </c>
      <c r="F2063">
        <v>10</v>
      </c>
      <c r="G2063" t="s">
        <v>125</v>
      </c>
      <c r="H2063" t="s">
        <v>61</v>
      </c>
      <c r="I2063" t="s">
        <v>177</v>
      </c>
      <c r="J2063" t="s">
        <v>13</v>
      </c>
      <c r="K2063" t="s">
        <v>14</v>
      </c>
      <c r="L2063" t="s">
        <v>42</v>
      </c>
      <c r="M2063">
        <v>1</v>
      </c>
      <c r="N2063">
        <v>35</v>
      </c>
      <c r="Q2063">
        <v>4.2200000000000001E-2</v>
      </c>
      <c r="R2063">
        <v>2.835</v>
      </c>
      <c r="S2063">
        <f t="shared" si="143"/>
        <v>1006.3414397267468</v>
      </c>
      <c r="T2063">
        <f t="shared" si="142"/>
        <v>1006.3414397267468</v>
      </c>
    </row>
    <row r="2064" spans="1:20" x14ac:dyDescent="0.2">
      <c r="A2064">
        <v>2009</v>
      </c>
      <c r="B2064">
        <v>113</v>
      </c>
      <c r="D2064" t="s">
        <v>130</v>
      </c>
      <c r="E2064" s="1">
        <v>0.47916666666666669</v>
      </c>
      <c r="F2064">
        <v>10</v>
      </c>
      <c r="G2064" t="s">
        <v>125</v>
      </c>
      <c r="H2064" t="s">
        <v>61</v>
      </c>
      <c r="I2064" t="s">
        <v>177</v>
      </c>
      <c r="J2064" t="s">
        <v>44</v>
      </c>
      <c r="K2064" t="s">
        <v>21</v>
      </c>
      <c r="L2064" t="s">
        <v>22</v>
      </c>
      <c r="M2064">
        <v>2</v>
      </c>
      <c r="N2064">
        <v>35</v>
      </c>
      <c r="Q2064">
        <v>1.14E-2</v>
      </c>
      <c r="R2064">
        <v>3.1280000000000001</v>
      </c>
      <c r="S2064">
        <f t="shared" si="143"/>
        <v>770.45928631241588</v>
      </c>
      <c r="T2064">
        <f t="shared" si="142"/>
        <v>1540.9185726248318</v>
      </c>
    </row>
    <row r="2065" spans="1:20" x14ac:dyDescent="0.2">
      <c r="A2065">
        <v>2009</v>
      </c>
      <c r="B2065">
        <v>113</v>
      </c>
      <c r="D2065" t="s">
        <v>130</v>
      </c>
      <c r="E2065" s="1">
        <v>0.47916666666666669</v>
      </c>
      <c r="F2065">
        <v>10</v>
      </c>
      <c r="G2065" t="s">
        <v>125</v>
      </c>
      <c r="H2065" t="s">
        <v>61</v>
      </c>
      <c r="I2065" t="s">
        <v>177</v>
      </c>
      <c r="J2065" t="s">
        <v>13</v>
      </c>
      <c r="K2065" t="s">
        <v>47</v>
      </c>
      <c r="L2065" t="s">
        <v>48</v>
      </c>
      <c r="M2065">
        <v>3</v>
      </c>
      <c r="N2065">
        <v>35</v>
      </c>
      <c r="P2065">
        <f>N2065/1.09917</f>
        <v>31.842208211650611</v>
      </c>
      <c r="Q2065">
        <v>1.7399999999999999E-2</v>
      </c>
      <c r="R2065">
        <v>3.08</v>
      </c>
      <c r="S2065">
        <f>Q2065*(P2065^R2065)</f>
        <v>740.96728909580781</v>
      </c>
      <c r="T2065">
        <f t="shared" si="142"/>
        <v>2222.9018672874236</v>
      </c>
    </row>
    <row r="2066" spans="1:20" x14ac:dyDescent="0.2">
      <c r="A2066">
        <v>2009</v>
      </c>
      <c r="B2066">
        <v>113</v>
      </c>
      <c r="D2066" t="s">
        <v>130</v>
      </c>
      <c r="E2066" s="1">
        <v>0.47916666666666669</v>
      </c>
      <c r="F2066">
        <v>10</v>
      </c>
      <c r="G2066" t="s">
        <v>125</v>
      </c>
      <c r="H2066" t="s">
        <v>61</v>
      </c>
      <c r="I2066" t="s">
        <v>177</v>
      </c>
      <c r="J2066" t="s">
        <v>23</v>
      </c>
      <c r="K2066" t="s">
        <v>49</v>
      </c>
      <c r="L2066" t="s">
        <v>50</v>
      </c>
      <c r="M2066">
        <v>1</v>
      </c>
      <c r="N2066">
        <v>35</v>
      </c>
      <c r="Q2066">
        <v>5.6099999999999997E-2</v>
      </c>
      <c r="R2066">
        <v>2.653</v>
      </c>
      <c r="S2066">
        <f>Q2066*(N2066^R2066)</f>
        <v>700.44716671055994</v>
      </c>
      <c r="T2066">
        <f t="shared" si="142"/>
        <v>700.44716671055994</v>
      </c>
    </row>
    <row r="2067" spans="1:20" x14ac:dyDescent="0.2">
      <c r="A2067">
        <v>2009</v>
      </c>
      <c r="B2067">
        <v>113</v>
      </c>
      <c r="D2067" t="s">
        <v>130</v>
      </c>
      <c r="E2067" s="1">
        <v>0.47916666666666669</v>
      </c>
      <c r="F2067">
        <v>10</v>
      </c>
      <c r="G2067" t="s">
        <v>125</v>
      </c>
      <c r="H2067" t="s">
        <v>61</v>
      </c>
      <c r="I2067" t="s">
        <v>177</v>
      </c>
      <c r="J2067" t="s">
        <v>13</v>
      </c>
      <c r="K2067" t="s">
        <v>17</v>
      </c>
      <c r="L2067" t="s">
        <v>127</v>
      </c>
      <c r="M2067">
        <v>1</v>
      </c>
      <c r="N2067">
        <v>25</v>
      </c>
      <c r="Q2067">
        <v>2.3900000000000001E-2</v>
      </c>
      <c r="R2067">
        <v>3.0819999999999999</v>
      </c>
      <c r="S2067">
        <f>Q2067*(N2067^R2067)</f>
        <v>486.23812459083422</v>
      </c>
      <c r="T2067">
        <f t="shared" si="142"/>
        <v>486.23812459083422</v>
      </c>
    </row>
    <row r="2068" spans="1:20" x14ac:dyDescent="0.2">
      <c r="A2068">
        <v>2009</v>
      </c>
      <c r="B2068">
        <v>113</v>
      </c>
      <c r="D2068" t="s">
        <v>130</v>
      </c>
      <c r="E2068" s="1">
        <v>0.47916666666666669</v>
      </c>
      <c r="F2068">
        <v>10</v>
      </c>
      <c r="G2068" t="s">
        <v>125</v>
      </c>
      <c r="H2068" t="s">
        <v>61</v>
      </c>
      <c r="I2068" t="s">
        <v>177</v>
      </c>
      <c r="J2068" t="s">
        <v>23</v>
      </c>
      <c r="K2068" t="s">
        <v>31</v>
      </c>
      <c r="L2068" t="s">
        <v>32</v>
      </c>
      <c r="M2068">
        <v>1</v>
      </c>
      <c r="N2068">
        <v>35</v>
      </c>
      <c r="Q2068">
        <v>7.9000000000000008E-3</v>
      </c>
      <c r="R2068">
        <v>3.0760000000000001</v>
      </c>
      <c r="S2068">
        <f>Q2068*(N2068^R2068)</f>
        <v>443.79294680201997</v>
      </c>
      <c r="T2068">
        <f t="shared" si="142"/>
        <v>443.79294680201997</v>
      </c>
    </row>
    <row r="2069" spans="1:20" x14ac:dyDescent="0.2">
      <c r="A2069">
        <v>2009</v>
      </c>
      <c r="B2069">
        <v>113</v>
      </c>
      <c r="D2069" t="s">
        <v>130</v>
      </c>
      <c r="E2069" s="1">
        <v>0.47916666666666669</v>
      </c>
      <c r="F2069">
        <v>10</v>
      </c>
      <c r="G2069" t="s">
        <v>125</v>
      </c>
      <c r="H2069" t="s">
        <v>61</v>
      </c>
      <c r="I2069" t="s">
        <v>177</v>
      </c>
      <c r="J2069" t="s">
        <v>26</v>
      </c>
      <c r="K2069" t="s">
        <v>31</v>
      </c>
      <c r="L2069" t="s">
        <v>54</v>
      </c>
      <c r="M2069">
        <v>2</v>
      </c>
      <c r="N2069">
        <v>25</v>
      </c>
      <c r="P2069">
        <f>N2069*0.812715</f>
        <v>20.317875000000001</v>
      </c>
      <c r="Q2069">
        <v>0.111</v>
      </c>
      <c r="R2069">
        <v>2.72</v>
      </c>
      <c r="S2069">
        <f>Q2069*(P2069^R2069)</f>
        <v>400.63779005068659</v>
      </c>
      <c r="T2069">
        <f t="shared" si="142"/>
        <v>801.27558010137318</v>
      </c>
    </row>
    <row r="2070" spans="1:20" x14ac:dyDescent="0.2">
      <c r="A2070">
        <v>2009</v>
      </c>
      <c r="B2070">
        <v>113</v>
      </c>
      <c r="D2070" t="s">
        <v>130</v>
      </c>
      <c r="E2070" s="1">
        <v>0.47916666666666669</v>
      </c>
      <c r="F2070">
        <v>10</v>
      </c>
      <c r="G2070" t="s">
        <v>125</v>
      </c>
      <c r="H2070" t="s">
        <v>61</v>
      </c>
      <c r="I2070" t="s">
        <v>177</v>
      </c>
      <c r="J2070" t="s">
        <v>16</v>
      </c>
      <c r="K2070" t="s">
        <v>28</v>
      </c>
      <c r="L2070" t="s">
        <v>29</v>
      </c>
      <c r="M2070">
        <v>150</v>
      </c>
      <c r="N2070">
        <v>25</v>
      </c>
      <c r="P2070">
        <f>N2070/1.14172</f>
        <v>21.89678730336685</v>
      </c>
      <c r="Q2070">
        <v>5.7999999999999996E-3</v>
      </c>
      <c r="R2070">
        <v>3.5539999999999998</v>
      </c>
      <c r="S2070">
        <f>Q2070*(P2070^R2070)</f>
        <v>336.62001464584171</v>
      </c>
      <c r="T2070">
        <f t="shared" si="142"/>
        <v>50493.002196876259</v>
      </c>
    </row>
    <row r="2071" spans="1:20" x14ac:dyDescent="0.2">
      <c r="A2071">
        <v>2009</v>
      </c>
      <c r="B2071">
        <v>113</v>
      </c>
      <c r="D2071" t="s">
        <v>130</v>
      </c>
      <c r="E2071" s="1">
        <v>0.47916666666666669</v>
      </c>
      <c r="F2071">
        <v>10</v>
      </c>
      <c r="G2071" t="s">
        <v>125</v>
      </c>
      <c r="H2071" t="s">
        <v>61</v>
      </c>
      <c r="I2071" t="s">
        <v>177</v>
      </c>
      <c r="J2071" t="s">
        <v>44</v>
      </c>
      <c r="K2071" t="s">
        <v>21</v>
      </c>
      <c r="L2071" t="s">
        <v>22</v>
      </c>
      <c r="M2071">
        <v>2</v>
      </c>
      <c r="N2071">
        <v>25</v>
      </c>
      <c r="Q2071">
        <v>1.14E-2</v>
      </c>
      <c r="R2071">
        <v>3.1280000000000001</v>
      </c>
      <c r="S2071">
        <f>Q2071*(N2071^R2071)</f>
        <v>268.94359042953022</v>
      </c>
      <c r="T2071">
        <f t="shared" si="142"/>
        <v>537.88718085906044</v>
      </c>
    </row>
    <row r="2072" spans="1:20" x14ac:dyDescent="0.2">
      <c r="A2072">
        <v>2009</v>
      </c>
      <c r="B2072">
        <v>113</v>
      </c>
      <c r="D2072" t="s">
        <v>130</v>
      </c>
      <c r="E2072" s="1">
        <v>0.47916666666666669</v>
      </c>
      <c r="F2072">
        <v>10</v>
      </c>
      <c r="G2072" t="s">
        <v>125</v>
      </c>
      <c r="H2072" t="s">
        <v>61</v>
      </c>
      <c r="I2072" t="s">
        <v>177</v>
      </c>
      <c r="J2072" t="s">
        <v>23</v>
      </c>
      <c r="K2072" t="s">
        <v>118</v>
      </c>
      <c r="L2072" t="s">
        <v>43</v>
      </c>
      <c r="M2072">
        <v>1</v>
      </c>
      <c r="N2072">
        <v>25</v>
      </c>
      <c r="P2072">
        <f>N2072/1.08175</f>
        <v>23.110700254217704</v>
      </c>
      <c r="Q2072">
        <v>1.4500000000000001E-2</v>
      </c>
      <c r="R2072">
        <v>3.0529999999999999</v>
      </c>
      <c r="S2072">
        <f>Q2072*(P2072^R2072)</f>
        <v>211.39242031612073</v>
      </c>
      <c r="T2072">
        <f t="shared" si="142"/>
        <v>211.39242031612073</v>
      </c>
    </row>
    <row r="2073" spans="1:20" x14ac:dyDescent="0.2">
      <c r="A2073">
        <v>2009</v>
      </c>
      <c r="B2073">
        <v>113</v>
      </c>
      <c r="D2073" t="s">
        <v>130</v>
      </c>
      <c r="E2073" s="1">
        <v>0.47916666666666669</v>
      </c>
      <c r="F2073">
        <v>10</v>
      </c>
      <c r="G2073" t="s">
        <v>125</v>
      </c>
      <c r="H2073" t="s">
        <v>61</v>
      </c>
      <c r="I2073" t="s">
        <v>177</v>
      </c>
      <c r="J2073" t="s">
        <v>26</v>
      </c>
      <c r="K2073" t="s">
        <v>21</v>
      </c>
      <c r="L2073" t="s">
        <v>100</v>
      </c>
      <c r="M2073">
        <v>2</v>
      </c>
      <c r="N2073">
        <v>25</v>
      </c>
      <c r="P2073">
        <f>N2073/1.13645</f>
        <v>21.998328127062344</v>
      </c>
      <c r="Q2073">
        <v>1.35E-2</v>
      </c>
      <c r="R2073">
        <v>3.0430000000000001</v>
      </c>
      <c r="S2073">
        <f>Q2073*(P2073^R2073)</f>
        <v>164.14420378063221</v>
      </c>
      <c r="T2073">
        <f t="shared" si="142"/>
        <v>328.28840756126442</v>
      </c>
    </row>
    <row r="2074" spans="1:20" x14ac:dyDescent="0.2">
      <c r="A2074">
        <v>2009</v>
      </c>
      <c r="B2074">
        <v>113</v>
      </c>
      <c r="D2074" t="s">
        <v>130</v>
      </c>
      <c r="E2074" s="1">
        <v>0.47916666666666669</v>
      </c>
      <c r="F2074">
        <v>10</v>
      </c>
      <c r="G2074" t="s">
        <v>125</v>
      </c>
      <c r="H2074" t="s">
        <v>61</v>
      </c>
      <c r="I2074" t="s">
        <v>177</v>
      </c>
      <c r="J2074" t="s">
        <v>16</v>
      </c>
      <c r="K2074" t="s">
        <v>17</v>
      </c>
      <c r="L2074" t="s">
        <v>18</v>
      </c>
      <c r="M2074">
        <v>3</v>
      </c>
      <c r="N2074">
        <v>15</v>
      </c>
      <c r="Q2074">
        <v>2.2700000000000001E-2</v>
      </c>
      <c r="R2074">
        <v>3.12</v>
      </c>
      <c r="S2074">
        <f t="shared" ref="S2074:S2088" si="144">Q2074*(N2074^R2074)</f>
        <v>106.03044532761471</v>
      </c>
      <c r="T2074">
        <f t="shared" si="142"/>
        <v>318.09133598284416</v>
      </c>
    </row>
    <row r="2075" spans="1:20" x14ac:dyDescent="0.2">
      <c r="A2075">
        <v>2009</v>
      </c>
      <c r="B2075">
        <v>113</v>
      </c>
      <c r="D2075" t="s">
        <v>130</v>
      </c>
      <c r="E2075" s="1">
        <v>0.47916666666666669</v>
      </c>
      <c r="F2075">
        <v>10</v>
      </c>
      <c r="G2075" t="s">
        <v>125</v>
      </c>
      <c r="H2075" t="s">
        <v>61</v>
      </c>
      <c r="I2075" t="s">
        <v>177</v>
      </c>
      <c r="J2075" t="s">
        <v>509</v>
      </c>
      <c r="K2075" t="s">
        <v>17</v>
      </c>
      <c r="L2075" t="s">
        <v>127</v>
      </c>
      <c r="M2075">
        <v>1</v>
      </c>
      <c r="N2075">
        <v>15</v>
      </c>
      <c r="Q2075">
        <v>2.3900000000000001E-2</v>
      </c>
      <c r="R2075">
        <v>3.0819999999999999</v>
      </c>
      <c r="S2075">
        <f t="shared" si="144"/>
        <v>100.71894345437795</v>
      </c>
      <c r="T2075">
        <f t="shared" si="142"/>
        <v>100.71894345437795</v>
      </c>
    </row>
    <row r="2076" spans="1:20" x14ac:dyDescent="0.2">
      <c r="A2076">
        <v>2009</v>
      </c>
      <c r="B2076">
        <v>113</v>
      </c>
      <c r="D2076" t="s">
        <v>130</v>
      </c>
      <c r="E2076" s="1">
        <v>0.47916666666666669</v>
      </c>
      <c r="F2076">
        <v>10</v>
      </c>
      <c r="G2076" t="s">
        <v>125</v>
      </c>
      <c r="H2076" t="s">
        <v>61</v>
      </c>
      <c r="I2076" t="s">
        <v>177</v>
      </c>
      <c r="J2076" t="s">
        <v>26</v>
      </c>
      <c r="K2076" t="s">
        <v>17</v>
      </c>
      <c r="L2076" t="s">
        <v>121</v>
      </c>
      <c r="M2076">
        <v>8</v>
      </c>
      <c r="N2076">
        <v>15</v>
      </c>
      <c r="Q2076">
        <v>2.0199999999999999E-2</v>
      </c>
      <c r="R2076">
        <v>2.9594999999999998</v>
      </c>
      <c r="S2076">
        <f t="shared" si="144"/>
        <v>61.093281166361997</v>
      </c>
      <c r="T2076">
        <f t="shared" si="142"/>
        <v>488.74624933089598</v>
      </c>
    </row>
    <row r="2077" spans="1:20" x14ac:dyDescent="0.2">
      <c r="A2077">
        <v>2009</v>
      </c>
      <c r="B2077">
        <v>113</v>
      </c>
      <c r="D2077" t="s">
        <v>130</v>
      </c>
      <c r="E2077" s="1">
        <v>0.47916666666666669</v>
      </c>
      <c r="F2077">
        <v>10</v>
      </c>
      <c r="G2077" t="s">
        <v>125</v>
      </c>
      <c r="H2077" t="s">
        <v>61</v>
      </c>
      <c r="I2077" t="s">
        <v>177</v>
      </c>
      <c r="J2077" t="s">
        <v>44</v>
      </c>
      <c r="K2077" t="s">
        <v>21</v>
      </c>
      <c r="L2077" t="s">
        <v>22</v>
      </c>
      <c r="M2077">
        <v>4</v>
      </c>
      <c r="N2077">
        <v>15</v>
      </c>
      <c r="Q2077">
        <v>1.14E-2</v>
      </c>
      <c r="R2077">
        <v>3.1280000000000001</v>
      </c>
      <c r="S2077">
        <f t="shared" si="144"/>
        <v>54.414959423729201</v>
      </c>
      <c r="T2077">
        <f t="shared" si="142"/>
        <v>217.6598376949168</v>
      </c>
    </row>
    <row r="2078" spans="1:20" x14ac:dyDescent="0.2">
      <c r="A2078">
        <v>2009</v>
      </c>
      <c r="B2078">
        <v>113</v>
      </c>
      <c r="D2078" t="s">
        <v>130</v>
      </c>
      <c r="E2078" s="1">
        <v>0.47916666666666669</v>
      </c>
      <c r="F2078">
        <v>10</v>
      </c>
      <c r="G2078" t="s">
        <v>125</v>
      </c>
      <c r="H2078" t="s">
        <v>61</v>
      </c>
      <c r="I2078" t="s">
        <v>177</v>
      </c>
      <c r="J2078" t="s">
        <v>509</v>
      </c>
      <c r="K2078" t="s">
        <v>17</v>
      </c>
      <c r="L2078" t="s">
        <v>19</v>
      </c>
      <c r="M2078">
        <v>2</v>
      </c>
      <c r="N2078">
        <v>7.5</v>
      </c>
      <c r="Q2078">
        <v>1.9300000000000001E-2</v>
      </c>
      <c r="R2078">
        <v>2.96</v>
      </c>
      <c r="S2078">
        <f t="shared" si="144"/>
        <v>7.5117071566069322</v>
      </c>
      <c r="T2078">
        <f t="shared" si="142"/>
        <v>15.023414313213864</v>
      </c>
    </row>
    <row r="2079" spans="1:20" x14ac:dyDescent="0.2">
      <c r="A2079">
        <v>2009</v>
      </c>
      <c r="B2079">
        <v>113</v>
      </c>
      <c r="D2079" t="s">
        <v>130</v>
      </c>
      <c r="E2079" s="1">
        <v>0.47916666666666669</v>
      </c>
      <c r="F2079">
        <v>10</v>
      </c>
      <c r="G2079" t="s">
        <v>125</v>
      </c>
      <c r="H2079" t="s">
        <v>61</v>
      </c>
      <c r="I2079" t="s">
        <v>177</v>
      </c>
      <c r="J2079" t="s">
        <v>26</v>
      </c>
      <c r="K2079" t="s">
        <v>118</v>
      </c>
      <c r="L2079" t="s">
        <v>27</v>
      </c>
      <c r="M2079">
        <v>3</v>
      </c>
      <c r="N2079">
        <v>7.5</v>
      </c>
      <c r="Q2079">
        <v>1.5900000000000001E-2</v>
      </c>
      <c r="R2079">
        <v>2.9718</v>
      </c>
      <c r="S2079">
        <f t="shared" si="144"/>
        <v>6.3372988368370082</v>
      </c>
      <c r="T2079">
        <f t="shared" si="142"/>
        <v>19.011896510511026</v>
      </c>
    </row>
    <row r="2080" spans="1:20" x14ac:dyDescent="0.2">
      <c r="A2080">
        <v>2009</v>
      </c>
      <c r="B2080">
        <v>113</v>
      </c>
      <c r="D2080" t="s">
        <v>130</v>
      </c>
      <c r="E2080" s="1">
        <v>0.47916666666666669</v>
      </c>
      <c r="F2080">
        <v>10</v>
      </c>
      <c r="G2080" t="s">
        <v>125</v>
      </c>
      <c r="H2080" t="s">
        <v>61</v>
      </c>
      <c r="I2080" t="s">
        <v>177</v>
      </c>
      <c r="J2080" t="s">
        <v>44</v>
      </c>
      <c r="K2080" t="s">
        <v>21</v>
      </c>
      <c r="L2080" t="s">
        <v>22</v>
      </c>
      <c r="M2080">
        <v>9</v>
      </c>
      <c r="N2080">
        <v>7.5</v>
      </c>
      <c r="Q2080">
        <v>1.14E-2</v>
      </c>
      <c r="R2080">
        <v>3.1280000000000001</v>
      </c>
      <c r="S2080">
        <f t="shared" si="144"/>
        <v>6.2243855127961885</v>
      </c>
      <c r="T2080">
        <f t="shared" si="142"/>
        <v>56.019469615165697</v>
      </c>
    </row>
    <row r="2081" spans="1:20" x14ac:dyDescent="0.2">
      <c r="A2081">
        <v>2009</v>
      </c>
      <c r="B2081">
        <v>113</v>
      </c>
      <c r="D2081" t="s">
        <v>130</v>
      </c>
      <c r="E2081" s="1">
        <v>0.47916666666666669</v>
      </c>
      <c r="F2081">
        <v>10</v>
      </c>
      <c r="G2081" t="s">
        <v>125</v>
      </c>
      <c r="H2081" t="s">
        <v>61</v>
      </c>
      <c r="I2081" t="s">
        <v>177</v>
      </c>
      <c r="J2081" t="s">
        <v>509</v>
      </c>
      <c r="K2081" t="s">
        <v>17</v>
      </c>
      <c r="L2081" t="s">
        <v>127</v>
      </c>
      <c r="M2081">
        <v>2</v>
      </c>
      <c r="N2081">
        <v>2.5</v>
      </c>
      <c r="Q2081">
        <v>2.3900000000000001E-2</v>
      </c>
      <c r="R2081">
        <v>3.0819999999999999</v>
      </c>
      <c r="S2081">
        <f t="shared" si="144"/>
        <v>0.40257704495316349</v>
      </c>
      <c r="T2081">
        <f t="shared" si="142"/>
        <v>0.80515408990632698</v>
      </c>
    </row>
    <row r="2082" spans="1:20" x14ac:dyDescent="0.2">
      <c r="A2082">
        <v>2009</v>
      </c>
      <c r="B2082">
        <v>113</v>
      </c>
      <c r="D2082" t="s">
        <v>130</v>
      </c>
      <c r="E2082" s="1">
        <v>0.47916666666666669</v>
      </c>
      <c r="F2082">
        <v>10</v>
      </c>
      <c r="G2082" t="s">
        <v>125</v>
      </c>
      <c r="H2082" t="s">
        <v>61</v>
      </c>
      <c r="I2082" t="s">
        <v>177</v>
      </c>
      <c r="J2082" t="s">
        <v>13</v>
      </c>
      <c r="K2082" t="s">
        <v>194</v>
      </c>
      <c r="L2082" t="s">
        <v>35</v>
      </c>
      <c r="M2082">
        <v>3</v>
      </c>
      <c r="N2082">
        <v>2.5</v>
      </c>
      <c r="Q2082">
        <v>3.2399999999999998E-2</v>
      </c>
      <c r="R2082">
        <v>2.379</v>
      </c>
      <c r="S2082">
        <f t="shared" si="144"/>
        <v>0.2865789524483992</v>
      </c>
      <c r="T2082">
        <f t="shared" si="142"/>
        <v>0.85973685734519756</v>
      </c>
    </row>
    <row r="2083" spans="1:20" x14ac:dyDescent="0.2">
      <c r="A2083">
        <v>2009</v>
      </c>
      <c r="B2083">
        <v>113</v>
      </c>
      <c r="D2083" t="s">
        <v>130</v>
      </c>
      <c r="E2083" s="1">
        <v>0.47916666666666669</v>
      </c>
      <c r="F2083">
        <v>10</v>
      </c>
      <c r="G2083" t="s">
        <v>125</v>
      </c>
      <c r="H2083" t="s">
        <v>61</v>
      </c>
      <c r="I2083" t="s">
        <v>177</v>
      </c>
      <c r="J2083" t="s">
        <v>26</v>
      </c>
      <c r="K2083" t="s">
        <v>118</v>
      </c>
      <c r="L2083" t="s">
        <v>27</v>
      </c>
      <c r="M2083">
        <v>20</v>
      </c>
      <c r="N2083">
        <v>2.5</v>
      </c>
      <c r="Q2083">
        <v>1.5900000000000001E-2</v>
      </c>
      <c r="R2083">
        <v>2.9718</v>
      </c>
      <c r="S2083">
        <f t="shared" si="144"/>
        <v>0.24210025233267859</v>
      </c>
      <c r="T2083">
        <f t="shared" si="142"/>
        <v>4.842005046653572</v>
      </c>
    </row>
    <row r="2084" spans="1:20" x14ac:dyDescent="0.2">
      <c r="A2084">
        <v>2009</v>
      </c>
      <c r="B2084">
        <v>113</v>
      </c>
      <c r="D2084" t="s">
        <v>130</v>
      </c>
      <c r="E2084" s="1">
        <v>0.47916666666666669</v>
      </c>
      <c r="F2084">
        <v>10</v>
      </c>
      <c r="G2084" t="s">
        <v>125</v>
      </c>
      <c r="H2084" t="s">
        <v>61</v>
      </c>
      <c r="I2084" t="s">
        <v>177</v>
      </c>
      <c r="J2084" t="s">
        <v>23</v>
      </c>
      <c r="K2084" t="s">
        <v>33</v>
      </c>
      <c r="L2084" t="s">
        <v>34</v>
      </c>
      <c r="M2084">
        <v>5</v>
      </c>
      <c r="N2084">
        <v>2.5</v>
      </c>
      <c r="Q2084">
        <v>8.8999999999999999E-3</v>
      </c>
      <c r="R2084">
        <v>3</v>
      </c>
      <c r="S2084">
        <f t="shared" si="144"/>
        <v>0.13906250000000001</v>
      </c>
      <c r="T2084">
        <f t="shared" si="142"/>
        <v>0.6953125</v>
      </c>
    </row>
    <row r="2085" spans="1:20" x14ac:dyDescent="0.2">
      <c r="A2085">
        <v>2009</v>
      </c>
      <c r="B2085">
        <v>114</v>
      </c>
      <c r="D2085" t="s">
        <v>130</v>
      </c>
      <c r="E2085" s="1">
        <v>0.47916666666666669</v>
      </c>
      <c r="F2085">
        <v>10</v>
      </c>
      <c r="G2085" t="s">
        <v>125</v>
      </c>
      <c r="H2085" t="s">
        <v>61</v>
      </c>
      <c r="I2085" t="s">
        <v>177</v>
      </c>
      <c r="J2085" t="s">
        <v>44</v>
      </c>
      <c r="K2085" t="s">
        <v>21</v>
      </c>
      <c r="L2085" t="s">
        <v>22</v>
      </c>
      <c r="M2085">
        <v>6</v>
      </c>
      <c r="N2085">
        <v>35</v>
      </c>
      <c r="Q2085">
        <v>1.14E-2</v>
      </c>
      <c r="R2085">
        <v>3.1280000000000001</v>
      </c>
      <c r="S2085">
        <f t="shared" si="144"/>
        <v>770.45928631241588</v>
      </c>
      <c r="T2085">
        <f t="shared" si="142"/>
        <v>4622.7557178744955</v>
      </c>
    </row>
    <row r="2086" spans="1:20" x14ac:dyDescent="0.2">
      <c r="A2086">
        <v>2009</v>
      </c>
      <c r="B2086">
        <v>114</v>
      </c>
      <c r="D2086" t="s">
        <v>130</v>
      </c>
      <c r="E2086" s="1">
        <v>0.47916666666666669</v>
      </c>
      <c r="F2086">
        <v>10</v>
      </c>
      <c r="G2086" t="s">
        <v>125</v>
      </c>
      <c r="H2086" t="s">
        <v>61</v>
      </c>
      <c r="I2086" t="s">
        <v>177</v>
      </c>
      <c r="J2086" t="s">
        <v>13</v>
      </c>
      <c r="K2086" t="s">
        <v>17</v>
      </c>
      <c r="L2086" t="s">
        <v>127</v>
      </c>
      <c r="M2086">
        <v>1</v>
      </c>
      <c r="N2086">
        <v>25</v>
      </c>
      <c r="Q2086">
        <v>2.3900000000000001E-2</v>
      </c>
      <c r="R2086">
        <v>3.0819999999999999</v>
      </c>
      <c r="S2086">
        <f t="shared" si="144"/>
        <v>486.23812459083422</v>
      </c>
      <c r="T2086">
        <f t="shared" si="142"/>
        <v>486.23812459083422</v>
      </c>
    </row>
    <row r="2087" spans="1:20" x14ac:dyDescent="0.2">
      <c r="A2087">
        <v>2009</v>
      </c>
      <c r="B2087">
        <v>114</v>
      </c>
      <c r="D2087" t="s">
        <v>130</v>
      </c>
      <c r="E2087" s="1">
        <v>0.47916666666666669</v>
      </c>
      <c r="F2087">
        <v>10</v>
      </c>
      <c r="G2087" t="s">
        <v>125</v>
      </c>
      <c r="H2087" t="s">
        <v>61</v>
      </c>
      <c r="I2087" t="s">
        <v>177</v>
      </c>
      <c r="J2087" t="s">
        <v>508</v>
      </c>
      <c r="K2087" t="s">
        <v>24</v>
      </c>
      <c r="L2087" t="s">
        <v>25</v>
      </c>
      <c r="M2087">
        <v>1</v>
      </c>
      <c r="N2087">
        <v>25</v>
      </c>
      <c r="Q2087">
        <v>4.2799999999999998E-2</v>
      </c>
      <c r="R2087">
        <v>2.8580000000000001</v>
      </c>
      <c r="S2087">
        <f t="shared" si="144"/>
        <v>423.40532317837847</v>
      </c>
      <c r="T2087">
        <f t="shared" si="142"/>
        <v>423.40532317837847</v>
      </c>
    </row>
    <row r="2088" spans="1:20" x14ac:dyDescent="0.2">
      <c r="A2088">
        <v>2009</v>
      </c>
      <c r="B2088">
        <v>114</v>
      </c>
      <c r="D2088" t="s">
        <v>130</v>
      </c>
      <c r="E2088" s="1">
        <v>0.47916666666666669</v>
      </c>
      <c r="F2088">
        <v>10</v>
      </c>
      <c r="G2088" t="s">
        <v>125</v>
      </c>
      <c r="H2088" t="s">
        <v>61</v>
      </c>
      <c r="I2088" t="s">
        <v>177</v>
      </c>
      <c r="J2088" t="s">
        <v>23</v>
      </c>
      <c r="K2088" t="s">
        <v>31</v>
      </c>
      <c r="L2088" t="s">
        <v>108</v>
      </c>
      <c r="M2088">
        <v>1</v>
      </c>
      <c r="N2088">
        <v>25</v>
      </c>
      <c r="Q2088" s="2">
        <v>2.1899999999999999E-2</v>
      </c>
      <c r="R2088" s="2">
        <v>3.0470000000000002</v>
      </c>
      <c r="S2088">
        <f t="shared" si="144"/>
        <v>398.07721587920457</v>
      </c>
      <c r="T2088">
        <f t="shared" si="142"/>
        <v>398.07721587920457</v>
      </c>
    </row>
    <row r="2089" spans="1:20" x14ac:dyDescent="0.2">
      <c r="A2089">
        <v>2009</v>
      </c>
      <c r="B2089">
        <v>114</v>
      </c>
      <c r="D2089" t="s">
        <v>130</v>
      </c>
      <c r="E2089" s="1">
        <v>0.47916666666666669</v>
      </c>
      <c r="F2089">
        <v>10</v>
      </c>
      <c r="G2089" t="s">
        <v>125</v>
      </c>
      <c r="H2089" t="s">
        <v>61</v>
      </c>
      <c r="I2089" t="s">
        <v>177</v>
      </c>
      <c r="J2089" t="s">
        <v>16</v>
      </c>
      <c r="K2089" t="s">
        <v>28</v>
      </c>
      <c r="L2089" t="s">
        <v>29</v>
      </c>
      <c r="M2089">
        <v>30</v>
      </c>
      <c r="N2089">
        <v>25</v>
      </c>
      <c r="P2089">
        <f>N2089/1.14172</f>
        <v>21.89678730336685</v>
      </c>
      <c r="Q2089">
        <v>5.7999999999999996E-3</v>
      </c>
      <c r="R2089">
        <v>3.5539999999999998</v>
      </c>
      <c r="S2089">
        <f>Q2089*(P2089^R2089)</f>
        <v>336.62001464584171</v>
      </c>
      <c r="T2089">
        <f t="shared" si="142"/>
        <v>10098.600439375252</v>
      </c>
    </row>
    <row r="2090" spans="1:20" x14ac:dyDescent="0.2">
      <c r="A2090">
        <v>2009</v>
      </c>
      <c r="B2090">
        <v>114</v>
      </c>
      <c r="D2090" t="s">
        <v>130</v>
      </c>
      <c r="E2090" s="1">
        <v>0.47916666666666669</v>
      </c>
      <c r="F2090">
        <v>10</v>
      </c>
      <c r="G2090" t="s">
        <v>125</v>
      </c>
      <c r="H2090" t="s">
        <v>61</v>
      </c>
      <c r="I2090" t="s">
        <v>177</v>
      </c>
      <c r="J2090" t="s">
        <v>508</v>
      </c>
      <c r="K2090" t="s">
        <v>49</v>
      </c>
      <c r="L2090" t="s">
        <v>50</v>
      </c>
      <c r="M2090">
        <v>1</v>
      </c>
      <c r="N2090">
        <v>25</v>
      </c>
      <c r="Q2090">
        <v>5.6099999999999997E-2</v>
      </c>
      <c r="R2090">
        <v>2.653</v>
      </c>
      <c r="S2090">
        <f>Q2090*(N2090^R2090)</f>
        <v>286.87830370223014</v>
      </c>
      <c r="T2090">
        <f t="shared" si="142"/>
        <v>286.87830370223014</v>
      </c>
    </row>
    <row r="2091" spans="1:20" x14ac:dyDescent="0.2">
      <c r="A2091">
        <v>2009</v>
      </c>
      <c r="B2091">
        <v>114</v>
      </c>
      <c r="D2091" t="s">
        <v>130</v>
      </c>
      <c r="E2091" s="1">
        <v>0.47916666666666669</v>
      </c>
      <c r="F2091">
        <v>10</v>
      </c>
      <c r="G2091" t="s">
        <v>125</v>
      </c>
      <c r="H2091" t="s">
        <v>61</v>
      </c>
      <c r="I2091" t="s">
        <v>177</v>
      </c>
      <c r="J2091" t="s">
        <v>44</v>
      </c>
      <c r="K2091" t="s">
        <v>21</v>
      </c>
      <c r="L2091" t="s">
        <v>22</v>
      </c>
      <c r="M2091">
        <v>17</v>
      </c>
      <c r="N2091">
        <v>25</v>
      </c>
      <c r="Q2091">
        <v>1.14E-2</v>
      </c>
      <c r="R2091">
        <v>3.1280000000000001</v>
      </c>
      <c r="S2091">
        <f>Q2091*(N2091^R2091)</f>
        <v>268.94359042953022</v>
      </c>
      <c r="T2091">
        <f t="shared" si="142"/>
        <v>4572.041037302014</v>
      </c>
    </row>
    <row r="2092" spans="1:20" x14ac:dyDescent="0.2">
      <c r="A2092">
        <v>2009</v>
      </c>
      <c r="B2092">
        <v>114</v>
      </c>
      <c r="D2092" t="s">
        <v>130</v>
      </c>
      <c r="E2092" s="1">
        <v>0.47916666666666669</v>
      </c>
      <c r="F2092">
        <v>10</v>
      </c>
      <c r="G2092" t="s">
        <v>125</v>
      </c>
      <c r="H2092" t="s">
        <v>61</v>
      </c>
      <c r="I2092" t="s">
        <v>177</v>
      </c>
      <c r="J2092" t="s">
        <v>13</v>
      </c>
      <c r="K2092" t="s">
        <v>47</v>
      </c>
      <c r="L2092" t="s">
        <v>48</v>
      </c>
      <c r="M2092">
        <v>2</v>
      </c>
      <c r="N2092">
        <v>25</v>
      </c>
      <c r="P2092">
        <f>N2092/1.09917</f>
        <v>22.744434436893293</v>
      </c>
      <c r="Q2092">
        <v>1.7399999999999999E-2</v>
      </c>
      <c r="R2092">
        <v>3.08</v>
      </c>
      <c r="S2092">
        <f>Q2092*(P2092^R2092)</f>
        <v>262.86011045493552</v>
      </c>
      <c r="T2092">
        <f t="shared" si="142"/>
        <v>525.72022090987105</v>
      </c>
    </row>
    <row r="2093" spans="1:20" x14ac:dyDescent="0.2">
      <c r="A2093">
        <v>2009</v>
      </c>
      <c r="B2093">
        <v>114</v>
      </c>
      <c r="D2093" t="s">
        <v>130</v>
      </c>
      <c r="E2093" s="1">
        <v>0.47916666666666669</v>
      </c>
      <c r="F2093">
        <v>10</v>
      </c>
      <c r="G2093" t="s">
        <v>125</v>
      </c>
      <c r="H2093" t="s">
        <v>61</v>
      </c>
      <c r="I2093" t="s">
        <v>177</v>
      </c>
      <c r="J2093" t="s">
        <v>26</v>
      </c>
      <c r="K2093" t="s">
        <v>17</v>
      </c>
      <c r="L2093" t="s">
        <v>121</v>
      </c>
      <c r="M2093">
        <v>7</v>
      </c>
      <c r="N2093">
        <v>15</v>
      </c>
      <c r="Q2093">
        <v>2.0199999999999999E-2</v>
      </c>
      <c r="R2093">
        <v>2.9594999999999998</v>
      </c>
      <c r="S2093">
        <f>Q2093*(N2093^R2093)</f>
        <v>61.093281166361997</v>
      </c>
      <c r="T2093">
        <f t="shared" si="142"/>
        <v>427.652968164534</v>
      </c>
    </row>
    <row r="2094" spans="1:20" x14ac:dyDescent="0.2">
      <c r="A2094">
        <v>2009</v>
      </c>
      <c r="B2094">
        <v>114</v>
      </c>
      <c r="D2094" t="s">
        <v>130</v>
      </c>
      <c r="E2094" s="1">
        <v>0.47916666666666669</v>
      </c>
      <c r="F2094">
        <v>10</v>
      </c>
      <c r="G2094" t="s">
        <v>125</v>
      </c>
      <c r="H2094" t="s">
        <v>61</v>
      </c>
      <c r="I2094" t="s">
        <v>177</v>
      </c>
      <c r="J2094" t="s">
        <v>16</v>
      </c>
      <c r="K2094" t="s">
        <v>28</v>
      </c>
      <c r="L2094" t="s">
        <v>29</v>
      </c>
      <c r="M2094">
        <v>9</v>
      </c>
      <c r="N2094">
        <v>15</v>
      </c>
      <c r="P2094">
        <f>N2094/1.14172</f>
        <v>13.138072382020109</v>
      </c>
      <c r="Q2094">
        <v>5.7999999999999996E-3</v>
      </c>
      <c r="R2094">
        <v>3.5539999999999998</v>
      </c>
      <c r="S2094">
        <f>Q2094*(P2094^R2094)</f>
        <v>54.788508570307343</v>
      </c>
      <c r="T2094">
        <f t="shared" si="142"/>
        <v>493.09657713276607</v>
      </c>
    </row>
    <row r="2095" spans="1:20" x14ac:dyDescent="0.2">
      <c r="A2095">
        <v>2009</v>
      </c>
      <c r="B2095">
        <v>114</v>
      </c>
      <c r="D2095" t="s">
        <v>130</v>
      </c>
      <c r="E2095" s="1">
        <v>0.47916666666666669</v>
      </c>
      <c r="F2095">
        <v>10</v>
      </c>
      <c r="G2095" t="s">
        <v>125</v>
      </c>
      <c r="H2095" t="s">
        <v>61</v>
      </c>
      <c r="I2095" t="s">
        <v>177</v>
      </c>
      <c r="J2095" t="s">
        <v>44</v>
      </c>
      <c r="K2095" t="s">
        <v>21</v>
      </c>
      <c r="L2095" t="s">
        <v>22</v>
      </c>
      <c r="M2095">
        <v>14</v>
      </c>
      <c r="N2095">
        <v>15</v>
      </c>
      <c r="Q2095">
        <v>1.14E-2</v>
      </c>
      <c r="R2095">
        <v>3.1280000000000001</v>
      </c>
      <c r="S2095">
        <f>Q2095*(N2095^R2095)</f>
        <v>54.414959423729201</v>
      </c>
      <c r="T2095">
        <f t="shared" si="142"/>
        <v>761.80943193220878</v>
      </c>
    </row>
    <row r="2096" spans="1:20" x14ac:dyDescent="0.2">
      <c r="A2096">
        <v>2009</v>
      </c>
      <c r="B2096">
        <v>114</v>
      </c>
      <c r="D2096" t="s">
        <v>130</v>
      </c>
      <c r="E2096" s="1">
        <v>0.47916666666666669</v>
      </c>
      <c r="F2096">
        <v>10</v>
      </c>
      <c r="G2096" t="s">
        <v>125</v>
      </c>
      <c r="H2096" t="s">
        <v>61</v>
      </c>
      <c r="I2096" t="s">
        <v>177</v>
      </c>
      <c r="J2096" t="s">
        <v>23</v>
      </c>
      <c r="K2096" t="s">
        <v>118</v>
      </c>
      <c r="L2096" t="s">
        <v>43</v>
      </c>
      <c r="M2096">
        <v>3</v>
      </c>
      <c r="N2096">
        <v>15</v>
      </c>
      <c r="P2096">
        <f>N2096/1.08175</f>
        <v>13.866420152530623</v>
      </c>
      <c r="Q2096">
        <v>1.4500000000000001E-2</v>
      </c>
      <c r="R2096">
        <v>3.0529999999999999</v>
      </c>
      <c r="S2096">
        <f>Q2096*(P2096^R2096)</f>
        <v>44.441138743501973</v>
      </c>
      <c r="T2096">
        <f t="shared" si="142"/>
        <v>133.32341623050593</v>
      </c>
    </row>
    <row r="2097" spans="1:20" x14ac:dyDescent="0.2">
      <c r="A2097">
        <v>2009</v>
      </c>
      <c r="B2097">
        <v>114</v>
      </c>
      <c r="D2097" t="s">
        <v>130</v>
      </c>
      <c r="E2097" s="1">
        <v>0.47916666666666669</v>
      </c>
      <c r="F2097">
        <v>10</v>
      </c>
      <c r="G2097" t="s">
        <v>125</v>
      </c>
      <c r="H2097" t="s">
        <v>61</v>
      </c>
      <c r="I2097" t="s">
        <v>177</v>
      </c>
      <c r="J2097" t="s">
        <v>26</v>
      </c>
      <c r="K2097" t="s">
        <v>17</v>
      </c>
      <c r="L2097" t="s">
        <v>121</v>
      </c>
      <c r="M2097">
        <v>3</v>
      </c>
      <c r="N2097">
        <v>7.5</v>
      </c>
      <c r="Q2097">
        <v>2.0199999999999999E-2</v>
      </c>
      <c r="R2097">
        <v>2.9594999999999998</v>
      </c>
      <c r="S2097">
        <f>Q2097*(N2097^R2097)</f>
        <v>7.8540774295436098</v>
      </c>
      <c r="T2097">
        <f t="shared" si="142"/>
        <v>23.562232288630831</v>
      </c>
    </row>
    <row r="2098" spans="1:20" x14ac:dyDescent="0.2">
      <c r="A2098">
        <v>2009</v>
      </c>
      <c r="B2098">
        <v>114</v>
      </c>
      <c r="D2098" t="s">
        <v>130</v>
      </c>
      <c r="E2098" s="1">
        <v>0.47916666666666669</v>
      </c>
      <c r="F2098">
        <v>10</v>
      </c>
      <c r="G2098" t="s">
        <v>125</v>
      </c>
      <c r="H2098" t="s">
        <v>61</v>
      </c>
      <c r="I2098" t="s">
        <v>177</v>
      </c>
      <c r="J2098" t="s">
        <v>23</v>
      </c>
      <c r="K2098" t="s">
        <v>33</v>
      </c>
      <c r="L2098" t="s">
        <v>34</v>
      </c>
      <c r="M2098">
        <v>11</v>
      </c>
      <c r="N2098">
        <v>2.5</v>
      </c>
      <c r="Q2098">
        <v>8.8999999999999999E-3</v>
      </c>
      <c r="R2098">
        <v>3</v>
      </c>
      <c r="S2098">
        <f>Q2098*(N2098^R2098)</f>
        <v>0.13906250000000001</v>
      </c>
      <c r="T2098">
        <f t="shared" si="142"/>
        <v>1.5296875000000001</v>
      </c>
    </row>
    <row r="2099" spans="1:20" x14ac:dyDescent="0.2">
      <c r="A2099">
        <v>2009</v>
      </c>
      <c r="B2099">
        <v>115</v>
      </c>
      <c r="D2099" t="s">
        <v>130</v>
      </c>
      <c r="E2099" s="1">
        <v>0.47916666666666669</v>
      </c>
      <c r="F2099">
        <v>10</v>
      </c>
      <c r="G2099" t="s">
        <v>125</v>
      </c>
      <c r="H2099" t="s">
        <v>12</v>
      </c>
      <c r="I2099" t="s">
        <v>177</v>
      </c>
      <c r="J2099" t="s">
        <v>13</v>
      </c>
      <c r="K2099" t="s">
        <v>51</v>
      </c>
      <c r="L2099" t="s">
        <v>52</v>
      </c>
      <c r="M2099">
        <v>1</v>
      </c>
      <c r="N2099">
        <v>45</v>
      </c>
      <c r="O2099" t="s">
        <v>46</v>
      </c>
      <c r="Q2099">
        <v>1.6199999999999999E-2</v>
      </c>
      <c r="R2099">
        <v>3.0251999999999999</v>
      </c>
      <c r="S2099">
        <f>Q2099*(N2099^R2099)</f>
        <v>1624.8508847285632</v>
      </c>
      <c r="T2099">
        <f t="shared" si="142"/>
        <v>1624.8508847285632</v>
      </c>
    </row>
    <row r="2100" spans="1:20" x14ac:dyDescent="0.2">
      <c r="A2100">
        <v>2009</v>
      </c>
      <c r="B2100">
        <v>115</v>
      </c>
      <c r="D2100" t="s">
        <v>130</v>
      </c>
      <c r="E2100" s="1">
        <v>0.47916666666666669</v>
      </c>
      <c r="F2100">
        <v>10</v>
      </c>
      <c r="G2100" t="s">
        <v>125</v>
      </c>
      <c r="H2100" t="s">
        <v>12</v>
      </c>
      <c r="I2100" t="s">
        <v>177</v>
      </c>
      <c r="J2100" t="s">
        <v>13</v>
      </c>
      <c r="K2100" t="s">
        <v>47</v>
      </c>
      <c r="L2100" t="s">
        <v>48</v>
      </c>
      <c r="M2100">
        <v>1</v>
      </c>
      <c r="N2100">
        <v>35</v>
      </c>
      <c r="P2100">
        <f>N2100/1.09917</f>
        <v>31.842208211650611</v>
      </c>
      <c r="Q2100">
        <v>1.7399999999999999E-2</v>
      </c>
      <c r="R2100">
        <v>3.08</v>
      </c>
      <c r="S2100">
        <f>Q2100*(P2100^R2100)</f>
        <v>740.96728909580781</v>
      </c>
      <c r="T2100">
        <f t="shared" si="142"/>
        <v>740.96728909580781</v>
      </c>
    </row>
    <row r="2101" spans="1:20" x14ac:dyDescent="0.2">
      <c r="A2101">
        <v>2009</v>
      </c>
      <c r="B2101">
        <v>115</v>
      </c>
      <c r="D2101" t="s">
        <v>130</v>
      </c>
      <c r="E2101" s="1">
        <v>0.47916666666666669</v>
      </c>
      <c r="F2101">
        <v>10</v>
      </c>
      <c r="G2101" t="s">
        <v>125</v>
      </c>
      <c r="H2101" t="s">
        <v>12</v>
      </c>
      <c r="I2101" t="s">
        <v>177</v>
      </c>
      <c r="J2101" t="s">
        <v>16</v>
      </c>
      <c r="K2101" t="s">
        <v>28</v>
      </c>
      <c r="L2101" t="s">
        <v>29</v>
      </c>
      <c r="M2101">
        <v>150</v>
      </c>
      <c r="N2101">
        <v>25</v>
      </c>
      <c r="P2101">
        <f>N2101/1.14172</f>
        <v>21.89678730336685</v>
      </c>
      <c r="Q2101">
        <v>5.7999999999999996E-3</v>
      </c>
      <c r="R2101">
        <v>3.5539999999999998</v>
      </c>
      <c r="S2101">
        <f>Q2101*(P2101^R2101)</f>
        <v>336.62001464584171</v>
      </c>
      <c r="T2101">
        <f t="shared" si="142"/>
        <v>50493.002196876259</v>
      </c>
    </row>
    <row r="2102" spans="1:20" x14ac:dyDescent="0.2">
      <c r="A2102">
        <v>2009</v>
      </c>
      <c r="B2102">
        <v>115</v>
      </c>
      <c r="D2102" t="s">
        <v>130</v>
      </c>
      <c r="E2102" s="1">
        <v>0.47916666666666669</v>
      </c>
      <c r="F2102">
        <v>10</v>
      </c>
      <c r="G2102" t="s">
        <v>125</v>
      </c>
      <c r="H2102" t="s">
        <v>12</v>
      </c>
      <c r="I2102" t="s">
        <v>177</v>
      </c>
      <c r="J2102" t="s">
        <v>44</v>
      </c>
      <c r="K2102" t="s">
        <v>21</v>
      </c>
      <c r="L2102" t="s">
        <v>22</v>
      </c>
      <c r="M2102">
        <v>12</v>
      </c>
      <c r="N2102">
        <v>25</v>
      </c>
      <c r="Q2102">
        <v>1.14E-2</v>
      </c>
      <c r="R2102">
        <v>3.1280000000000001</v>
      </c>
      <c r="S2102">
        <f>Q2102*(N2102^R2102)</f>
        <v>268.94359042953022</v>
      </c>
      <c r="T2102">
        <f t="shared" si="142"/>
        <v>3227.3230851543626</v>
      </c>
    </row>
    <row r="2103" spans="1:20" x14ac:dyDescent="0.2">
      <c r="A2103">
        <v>2009</v>
      </c>
      <c r="B2103">
        <v>115</v>
      </c>
      <c r="D2103" t="s">
        <v>130</v>
      </c>
      <c r="E2103" s="1">
        <v>0.47916666666666669</v>
      </c>
      <c r="F2103">
        <v>10</v>
      </c>
      <c r="G2103" t="s">
        <v>125</v>
      </c>
      <c r="H2103" t="s">
        <v>12</v>
      </c>
      <c r="I2103" t="s">
        <v>177</v>
      </c>
      <c r="J2103" t="s">
        <v>13</v>
      </c>
      <c r="K2103" t="s">
        <v>47</v>
      </c>
      <c r="L2103" t="s">
        <v>48</v>
      </c>
      <c r="M2103">
        <v>4</v>
      </c>
      <c r="N2103">
        <v>25</v>
      </c>
      <c r="P2103">
        <f>N2103/1.09917</f>
        <v>22.744434436893293</v>
      </c>
      <c r="Q2103">
        <v>1.7399999999999999E-2</v>
      </c>
      <c r="R2103">
        <v>3.08</v>
      </c>
      <c r="S2103">
        <f>Q2103*(P2103^R2103)</f>
        <v>262.86011045493552</v>
      </c>
      <c r="T2103">
        <f t="shared" si="142"/>
        <v>1051.4404418197421</v>
      </c>
    </row>
    <row r="2104" spans="1:20" x14ac:dyDescent="0.2">
      <c r="A2104">
        <v>2009</v>
      </c>
      <c r="B2104">
        <v>115</v>
      </c>
      <c r="D2104" t="s">
        <v>130</v>
      </c>
      <c r="E2104" s="1">
        <v>0.47916666666666669</v>
      </c>
      <c r="F2104">
        <v>10</v>
      </c>
      <c r="G2104" t="s">
        <v>125</v>
      </c>
      <c r="H2104" t="s">
        <v>12</v>
      </c>
      <c r="I2104" t="s">
        <v>177</v>
      </c>
      <c r="J2104" t="s">
        <v>44</v>
      </c>
      <c r="K2104" t="s">
        <v>21</v>
      </c>
      <c r="L2104" t="s">
        <v>22</v>
      </c>
      <c r="M2104">
        <v>1</v>
      </c>
      <c r="N2104">
        <v>15</v>
      </c>
      <c r="Q2104">
        <v>1.14E-2</v>
      </c>
      <c r="R2104">
        <v>3.1280000000000001</v>
      </c>
      <c r="S2104">
        <f t="shared" ref="S2104:S2117" si="145">Q2104*(N2104^R2104)</f>
        <v>54.414959423729201</v>
      </c>
      <c r="T2104">
        <f t="shared" si="142"/>
        <v>54.414959423729201</v>
      </c>
    </row>
    <row r="2105" spans="1:20" x14ac:dyDescent="0.2">
      <c r="A2105">
        <v>2009</v>
      </c>
      <c r="B2105">
        <v>115</v>
      </c>
      <c r="D2105" t="s">
        <v>130</v>
      </c>
      <c r="E2105" s="1">
        <v>0.47916666666666669</v>
      </c>
      <c r="F2105">
        <v>10</v>
      </c>
      <c r="G2105" t="s">
        <v>125</v>
      </c>
      <c r="H2105" t="s">
        <v>12</v>
      </c>
      <c r="I2105" t="s">
        <v>177</v>
      </c>
      <c r="J2105" t="s">
        <v>509</v>
      </c>
      <c r="K2105" t="s">
        <v>17</v>
      </c>
      <c r="L2105" t="s">
        <v>19</v>
      </c>
      <c r="M2105">
        <v>5</v>
      </c>
      <c r="N2105">
        <v>7.5</v>
      </c>
      <c r="Q2105">
        <v>1.9300000000000001E-2</v>
      </c>
      <c r="R2105">
        <v>2.96</v>
      </c>
      <c r="S2105">
        <f t="shared" si="145"/>
        <v>7.5117071566069322</v>
      </c>
      <c r="T2105">
        <f t="shared" si="142"/>
        <v>37.558535783034664</v>
      </c>
    </row>
    <row r="2106" spans="1:20" x14ac:dyDescent="0.2">
      <c r="A2106">
        <v>2009</v>
      </c>
      <c r="B2106">
        <v>115</v>
      </c>
      <c r="D2106" t="s">
        <v>130</v>
      </c>
      <c r="E2106" s="1">
        <v>0.47916666666666669</v>
      </c>
      <c r="F2106">
        <v>10</v>
      </c>
      <c r="G2106" t="s">
        <v>125</v>
      </c>
      <c r="H2106" t="s">
        <v>12</v>
      </c>
      <c r="I2106" t="s">
        <v>177</v>
      </c>
      <c r="J2106" t="s">
        <v>26</v>
      </c>
      <c r="K2106" t="s">
        <v>118</v>
      </c>
      <c r="L2106" t="s">
        <v>27</v>
      </c>
      <c r="M2106">
        <v>7</v>
      </c>
      <c r="N2106">
        <v>7.5</v>
      </c>
      <c r="Q2106">
        <v>1.5900000000000001E-2</v>
      </c>
      <c r="R2106">
        <v>2.9718</v>
      </c>
      <c r="S2106">
        <f t="shared" si="145"/>
        <v>6.3372988368370082</v>
      </c>
      <c r="T2106">
        <f t="shared" si="142"/>
        <v>44.361091857859059</v>
      </c>
    </row>
    <row r="2107" spans="1:20" x14ac:dyDescent="0.2">
      <c r="A2107">
        <v>2009</v>
      </c>
      <c r="B2107">
        <v>115</v>
      </c>
      <c r="D2107" t="s">
        <v>130</v>
      </c>
      <c r="E2107" s="1">
        <v>0.47916666666666669</v>
      </c>
      <c r="F2107">
        <v>10</v>
      </c>
      <c r="G2107" t="s">
        <v>125</v>
      </c>
      <c r="H2107" t="s">
        <v>12</v>
      </c>
      <c r="I2107" t="s">
        <v>177</v>
      </c>
      <c r="J2107" t="s">
        <v>23</v>
      </c>
      <c r="K2107" t="s">
        <v>118</v>
      </c>
      <c r="L2107" t="s">
        <v>132</v>
      </c>
      <c r="M2107">
        <v>7</v>
      </c>
      <c r="N2107">
        <v>7.5</v>
      </c>
      <c r="Q2107">
        <v>1.26E-2</v>
      </c>
      <c r="R2107">
        <v>3.0672999999999999</v>
      </c>
      <c r="S2107">
        <f t="shared" si="145"/>
        <v>6.0875978967715536</v>
      </c>
      <c r="T2107">
        <f t="shared" si="142"/>
        <v>42.613185277400873</v>
      </c>
    </row>
    <row r="2108" spans="1:20" x14ac:dyDescent="0.2">
      <c r="A2108">
        <v>2009</v>
      </c>
      <c r="B2108">
        <v>115</v>
      </c>
      <c r="D2108" t="s">
        <v>130</v>
      </c>
      <c r="E2108" s="1">
        <v>0.47916666666666669</v>
      </c>
      <c r="F2108">
        <v>10</v>
      </c>
      <c r="G2108" t="s">
        <v>125</v>
      </c>
      <c r="H2108" t="s">
        <v>12</v>
      </c>
      <c r="I2108" t="s">
        <v>177</v>
      </c>
      <c r="J2108" t="s">
        <v>13</v>
      </c>
      <c r="K2108" t="s">
        <v>194</v>
      </c>
      <c r="L2108" t="s">
        <v>35</v>
      </c>
      <c r="M2108">
        <v>4</v>
      </c>
      <c r="N2108">
        <v>7.5</v>
      </c>
      <c r="Q2108">
        <v>3.2399999999999998E-2</v>
      </c>
      <c r="R2108">
        <v>2.379</v>
      </c>
      <c r="S2108">
        <f t="shared" si="145"/>
        <v>3.9112516180267258</v>
      </c>
      <c r="T2108">
        <f t="shared" si="142"/>
        <v>15.645006472106903</v>
      </c>
    </row>
    <row r="2109" spans="1:20" x14ac:dyDescent="0.2">
      <c r="A2109">
        <v>2009</v>
      </c>
      <c r="B2109">
        <v>115</v>
      </c>
      <c r="D2109" t="s">
        <v>130</v>
      </c>
      <c r="E2109" s="1">
        <v>0.47916666666666669</v>
      </c>
      <c r="F2109">
        <v>10</v>
      </c>
      <c r="G2109" t="s">
        <v>125</v>
      </c>
      <c r="H2109" t="s">
        <v>12</v>
      </c>
      <c r="I2109" t="s">
        <v>177</v>
      </c>
      <c r="J2109" t="s">
        <v>509</v>
      </c>
      <c r="K2109" t="s">
        <v>17</v>
      </c>
      <c r="L2109" t="s">
        <v>19</v>
      </c>
      <c r="M2109">
        <v>3</v>
      </c>
      <c r="N2109">
        <v>2.5</v>
      </c>
      <c r="Q2109">
        <v>1.9300000000000001E-2</v>
      </c>
      <c r="R2109">
        <v>2.96</v>
      </c>
      <c r="S2109">
        <f t="shared" si="145"/>
        <v>0.29070984172599634</v>
      </c>
      <c r="T2109">
        <f t="shared" si="142"/>
        <v>0.87212952517798903</v>
      </c>
    </row>
    <row r="2110" spans="1:20" x14ac:dyDescent="0.2">
      <c r="A2110">
        <v>2009</v>
      </c>
      <c r="B2110">
        <v>115</v>
      </c>
      <c r="D2110" t="s">
        <v>130</v>
      </c>
      <c r="E2110" s="1">
        <v>0.47916666666666669</v>
      </c>
      <c r="F2110">
        <v>10</v>
      </c>
      <c r="G2110" t="s">
        <v>125</v>
      </c>
      <c r="H2110" t="s">
        <v>12</v>
      </c>
      <c r="I2110" t="s">
        <v>177</v>
      </c>
      <c r="J2110" t="s">
        <v>26</v>
      </c>
      <c r="K2110" t="s">
        <v>118</v>
      </c>
      <c r="L2110" t="s">
        <v>27</v>
      </c>
      <c r="M2110">
        <v>25</v>
      </c>
      <c r="N2110">
        <v>2.5</v>
      </c>
      <c r="Q2110">
        <v>1.5900000000000001E-2</v>
      </c>
      <c r="R2110">
        <v>2.9718</v>
      </c>
      <c r="S2110">
        <f t="shared" si="145"/>
        <v>0.24210025233267859</v>
      </c>
      <c r="T2110">
        <f t="shared" si="142"/>
        <v>6.052506308316965</v>
      </c>
    </row>
    <row r="2111" spans="1:20" x14ac:dyDescent="0.2">
      <c r="A2111">
        <v>2009</v>
      </c>
      <c r="B2111">
        <v>115</v>
      </c>
      <c r="D2111" t="s">
        <v>130</v>
      </c>
      <c r="E2111" s="1">
        <v>0.47916666666666669</v>
      </c>
      <c r="F2111">
        <v>10</v>
      </c>
      <c r="G2111" t="s">
        <v>125</v>
      </c>
      <c r="H2111" t="s">
        <v>12</v>
      </c>
      <c r="I2111" t="s">
        <v>177</v>
      </c>
      <c r="J2111" t="s">
        <v>23</v>
      </c>
      <c r="K2111" t="s">
        <v>33</v>
      </c>
      <c r="L2111" t="s">
        <v>34</v>
      </c>
      <c r="M2111">
        <v>9</v>
      </c>
      <c r="N2111">
        <v>2.5</v>
      </c>
      <c r="Q2111">
        <v>8.8999999999999999E-3</v>
      </c>
      <c r="R2111">
        <v>3</v>
      </c>
      <c r="S2111">
        <f t="shared" si="145"/>
        <v>0.13906250000000001</v>
      </c>
      <c r="T2111">
        <f t="shared" si="142"/>
        <v>1.2515625000000001</v>
      </c>
    </row>
    <row r="2112" spans="1:20" x14ac:dyDescent="0.2">
      <c r="A2112">
        <v>2009</v>
      </c>
      <c r="B2112">
        <v>116</v>
      </c>
      <c r="D2112" t="s">
        <v>93</v>
      </c>
      <c r="E2112" s="1">
        <v>0.58333333333333337</v>
      </c>
      <c r="F2112">
        <v>10</v>
      </c>
      <c r="G2112" t="s">
        <v>125</v>
      </c>
      <c r="H2112" t="s">
        <v>12</v>
      </c>
      <c r="I2112" t="s">
        <v>176</v>
      </c>
      <c r="J2112" t="s">
        <v>13</v>
      </c>
      <c r="K2112" t="s">
        <v>51</v>
      </c>
      <c r="L2112" t="s">
        <v>52</v>
      </c>
      <c r="M2112">
        <v>1</v>
      </c>
      <c r="N2112">
        <v>50</v>
      </c>
      <c r="O2112" t="s">
        <v>46</v>
      </c>
      <c r="Q2112">
        <v>1.6199999999999999E-2</v>
      </c>
      <c r="R2112">
        <v>3.0251999999999999</v>
      </c>
      <c r="S2112">
        <f t="shared" si="145"/>
        <v>2234.8021044952443</v>
      </c>
      <c r="T2112">
        <f t="shared" si="142"/>
        <v>2234.8021044952443</v>
      </c>
    </row>
    <row r="2113" spans="1:20" x14ac:dyDescent="0.2">
      <c r="A2113">
        <v>2009</v>
      </c>
      <c r="B2113">
        <v>116</v>
      </c>
      <c r="D2113" t="s">
        <v>93</v>
      </c>
      <c r="E2113" s="1">
        <v>0.58333333333333337</v>
      </c>
      <c r="F2113">
        <v>10</v>
      </c>
      <c r="G2113" t="s">
        <v>125</v>
      </c>
      <c r="H2113" t="s">
        <v>12</v>
      </c>
      <c r="I2113" t="s">
        <v>176</v>
      </c>
      <c r="J2113" t="s">
        <v>13</v>
      </c>
      <c r="K2113" t="s">
        <v>51</v>
      </c>
      <c r="L2113" t="s">
        <v>57</v>
      </c>
      <c r="M2113">
        <v>2</v>
      </c>
      <c r="N2113">
        <v>45</v>
      </c>
      <c r="O2113" t="s">
        <v>53</v>
      </c>
      <c r="Q2113">
        <v>1.6199999999999999E-2</v>
      </c>
      <c r="R2113">
        <v>3.0251999999999999</v>
      </c>
      <c r="S2113">
        <f t="shared" si="145"/>
        <v>1624.8508847285632</v>
      </c>
      <c r="T2113">
        <f t="shared" si="142"/>
        <v>3249.7017694571264</v>
      </c>
    </row>
    <row r="2114" spans="1:20" x14ac:dyDescent="0.2">
      <c r="A2114">
        <v>2009</v>
      </c>
      <c r="B2114">
        <v>116</v>
      </c>
      <c r="D2114" t="s">
        <v>93</v>
      </c>
      <c r="E2114" s="1">
        <v>0.58333333333333337</v>
      </c>
      <c r="F2114">
        <v>10</v>
      </c>
      <c r="G2114" t="s">
        <v>125</v>
      </c>
      <c r="H2114" t="s">
        <v>12</v>
      </c>
      <c r="I2114" t="s">
        <v>176</v>
      </c>
      <c r="J2114" t="s">
        <v>13</v>
      </c>
      <c r="K2114" t="s">
        <v>51</v>
      </c>
      <c r="L2114" t="s">
        <v>52</v>
      </c>
      <c r="M2114">
        <v>6</v>
      </c>
      <c r="N2114">
        <v>40</v>
      </c>
      <c r="O2114" t="s">
        <v>53</v>
      </c>
      <c r="Q2114">
        <v>1.6199999999999999E-2</v>
      </c>
      <c r="R2114">
        <v>3.0251999999999999</v>
      </c>
      <c r="S2114">
        <f t="shared" si="145"/>
        <v>1137.8025435833395</v>
      </c>
      <c r="T2114">
        <f t="shared" ref="T2114:T2177" si="146">M2114*S2114</f>
        <v>6826.8152615000363</v>
      </c>
    </row>
    <row r="2115" spans="1:20" x14ac:dyDescent="0.2">
      <c r="A2115">
        <v>2009</v>
      </c>
      <c r="B2115">
        <v>116</v>
      </c>
      <c r="D2115" t="s">
        <v>93</v>
      </c>
      <c r="E2115" s="1">
        <v>0.58333333333333337</v>
      </c>
      <c r="F2115">
        <v>10</v>
      </c>
      <c r="G2115" t="s">
        <v>125</v>
      </c>
      <c r="H2115" t="s">
        <v>12</v>
      </c>
      <c r="I2115" t="s">
        <v>176</v>
      </c>
      <c r="J2115" t="s">
        <v>23</v>
      </c>
      <c r="K2115" t="s">
        <v>118</v>
      </c>
      <c r="L2115" t="s">
        <v>37</v>
      </c>
      <c r="M2115">
        <v>1</v>
      </c>
      <c r="N2115">
        <v>40</v>
      </c>
      <c r="Q2115">
        <v>1.26E-2</v>
      </c>
      <c r="R2115">
        <v>3.0672999999999999</v>
      </c>
      <c r="S2115">
        <f t="shared" si="145"/>
        <v>1033.6396409228757</v>
      </c>
      <c r="T2115">
        <f t="shared" si="146"/>
        <v>1033.6396409228757</v>
      </c>
    </row>
    <row r="2116" spans="1:20" x14ac:dyDescent="0.2">
      <c r="A2116">
        <v>2009</v>
      </c>
      <c r="B2116">
        <v>116</v>
      </c>
      <c r="D2116" t="s">
        <v>93</v>
      </c>
      <c r="E2116" s="1">
        <v>0.58333333333333337</v>
      </c>
      <c r="F2116">
        <v>10</v>
      </c>
      <c r="G2116" t="s">
        <v>125</v>
      </c>
      <c r="H2116" t="s">
        <v>12</v>
      </c>
      <c r="I2116" t="s">
        <v>176</v>
      </c>
      <c r="J2116" t="s">
        <v>44</v>
      </c>
      <c r="K2116" t="s">
        <v>21</v>
      </c>
      <c r="L2116" t="s">
        <v>22</v>
      </c>
      <c r="M2116">
        <v>2</v>
      </c>
      <c r="N2116">
        <v>35</v>
      </c>
      <c r="Q2116">
        <v>1.14E-2</v>
      </c>
      <c r="R2116">
        <v>3.1280000000000001</v>
      </c>
      <c r="S2116">
        <f t="shared" si="145"/>
        <v>770.45928631241588</v>
      </c>
      <c r="T2116">
        <f t="shared" si="146"/>
        <v>1540.9185726248318</v>
      </c>
    </row>
    <row r="2117" spans="1:20" x14ac:dyDescent="0.2">
      <c r="A2117">
        <v>2009</v>
      </c>
      <c r="B2117">
        <v>116</v>
      </c>
      <c r="D2117" t="s">
        <v>93</v>
      </c>
      <c r="E2117" s="1">
        <v>0.58333333333333337</v>
      </c>
      <c r="F2117">
        <v>10</v>
      </c>
      <c r="G2117" t="s">
        <v>125</v>
      </c>
      <c r="H2117" t="s">
        <v>12</v>
      </c>
      <c r="I2117" t="s">
        <v>176</v>
      </c>
      <c r="J2117" t="s">
        <v>13</v>
      </c>
      <c r="K2117" t="s">
        <v>14</v>
      </c>
      <c r="L2117" t="s">
        <v>15</v>
      </c>
      <c r="M2117">
        <v>4</v>
      </c>
      <c r="N2117">
        <v>25</v>
      </c>
      <c r="Q2117">
        <v>2.3599999999999999E-2</v>
      </c>
      <c r="R2117">
        <v>2.9750000000000001</v>
      </c>
      <c r="S2117">
        <f t="shared" si="145"/>
        <v>340.23855775527943</v>
      </c>
      <c r="T2117">
        <f t="shared" si="146"/>
        <v>1360.9542310211177</v>
      </c>
    </row>
    <row r="2118" spans="1:20" x14ac:dyDescent="0.2">
      <c r="A2118">
        <v>2009</v>
      </c>
      <c r="B2118">
        <v>116</v>
      </c>
      <c r="D2118" t="s">
        <v>93</v>
      </c>
      <c r="E2118" s="1">
        <v>0.58333333333333337</v>
      </c>
      <c r="F2118">
        <v>10</v>
      </c>
      <c r="G2118" t="s">
        <v>125</v>
      </c>
      <c r="H2118" t="s">
        <v>12</v>
      </c>
      <c r="I2118" t="s">
        <v>176</v>
      </c>
      <c r="J2118" t="s">
        <v>16</v>
      </c>
      <c r="K2118" t="s">
        <v>28</v>
      </c>
      <c r="L2118" t="s">
        <v>29</v>
      </c>
      <c r="M2118">
        <v>15</v>
      </c>
      <c r="N2118">
        <v>25</v>
      </c>
      <c r="P2118">
        <f>N2118/1.14172</f>
        <v>21.89678730336685</v>
      </c>
      <c r="Q2118">
        <v>5.7999999999999996E-3</v>
      </c>
      <c r="R2118">
        <v>3.5539999999999998</v>
      </c>
      <c r="S2118">
        <f>Q2118*(P2118^R2118)</f>
        <v>336.62001464584171</v>
      </c>
      <c r="T2118">
        <f t="shared" si="146"/>
        <v>5049.3002196876259</v>
      </c>
    </row>
    <row r="2119" spans="1:20" x14ac:dyDescent="0.2">
      <c r="A2119">
        <v>2009</v>
      </c>
      <c r="B2119">
        <v>116</v>
      </c>
      <c r="D2119" t="s">
        <v>93</v>
      </c>
      <c r="E2119" s="1">
        <v>0.58333333333333337</v>
      </c>
      <c r="F2119">
        <v>10</v>
      </c>
      <c r="G2119" t="s">
        <v>125</v>
      </c>
      <c r="H2119" t="s">
        <v>12</v>
      </c>
      <c r="I2119" t="s">
        <v>176</v>
      </c>
      <c r="J2119" t="s">
        <v>44</v>
      </c>
      <c r="K2119" t="s">
        <v>21</v>
      </c>
      <c r="L2119" t="s">
        <v>22</v>
      </c>
      <c r="M2119">
        <v>4</v>
      </c>
      <c r="N2119">
        <v>25</v>
      </c>
      <c r="Q2119">
        <v>1.14E-2</v>
      </c>
      <c r="R2119">
        <v>3.1280000000000001</v>
      </c>
      <c r="S2119">
        <f t="shared" ref="S2119:S2128" si="147">Q2119*(N2119^R2119)</f>
        <v>268.94359042953022</v>
      </c>
      <c r="T2119">
        <f t="shared" si="146"/>
        <v>1075.7743617181209</v>
      </c>
    </row>
    <row r="2120" spans="1:20" x14ac:dyDescent="0.2">
      <c r="A2120">
        <v>2009</v>
      </c>
      <c r="B2120">
        <v>116</v>
      </c>
      <c r="D2120" t="s">
        <v>93</v>
      </c>
      <c r="E2120" s="1">
        <v>0.58333333333333337</v>
      </c>
      <c r="F2120">
        <v>10</v>
      </c>
      <c r="G2120" t="s">
        <v>125</v>
      </c>
      <c r="H2120" t="s">
        <v>12</v>
      </c>
      <c r="I2120" t="s">
        <v>176</v>
      </c>
      <c r="J2120" t="s">
        <v>23</v>
      </c>
      <c r="K2120" t="s">
        <v>118</v>
      </c>
      <c r="L2120" t="s">
        <v>37</v>
      </c>
      <c r="M2120">
        <v>1</v>
      </c>
      <c r="N2120">
        <v>25</v>
      </c>
      <c r="Q2120">
        <v>1.26E-2</v>
      </c>
      <c r="R2120">
        <v>3.0672999999999999</v>
      </c>
      <c r="S2120">
        <f t="shared" si="147"/>
        <v>244.49609871054292</v>
      </c>
      <c r="T2120">
        <f t="shared" si="146"/>
        <v>244.49609871054292</v>
      </c>
    </row>
    <row r="2121" spans="1:20" x14ac:dyDescent="0.2">
      <c r="A2121">
        <v>2009</v>
      </c>
      <c r="B2121">
        <v>116</v>
      </c>
      <c r="D2121" t="s">
        <v>93</v>
      </c>
      <c r="E2121" s="1">
        <v>0.58333333333333337</v>
      </c>
      <c r="F2121">
        <v>10</v>
      </c>
      <c r="G2121" t="s">
        <v>125</v>
      </c>
      <c r="H2121" t="s">
        <v>12</v>
      </c>
      <c r="I2121" t="s">
        <v>176</v>
      </c>
      <c r="J2121" t="s">
        <v>508</v>
      </c>
      <c r="K2121" t="s">
        <v>40</v>
      </c>
      <c r="L2121" t="s">
        <v>41</v>
      </c>
      <c r="M2121">
        <v>2</v>
      </c>
      <c r="N2121">
        <v>15</v>
      </c>
      <c r="Q2121">
        <v>2.2200000000000001E-2</v>
      </c>
      <c r="R2121">
        <v>3.14</v>
      </c>
      <c r="S2121">
        <f t="shared" si="147"/>
        <v>109.46607034280856</v>
      </c>
      <c r="T2121">
        <f t="shared" si="146"/>
        <v>218.93214068561713</v>
      </c>
    </row>
    <row r="2122" spans="1:20" x14ac:dyDescent="0.2">
      <c r="A2122">
        <v>2009</v>
      </c>
      <c r="B2122">
        <v>116</v>
      </c>
      <c r="D2122" t="s">
        <v>93</v>
      </c>
      <c r="E2122" s="1">
        <v>0.58333333333333337</v>
      </c>
      <c r="F2122">
        <v>10</v>
      </c>
      <c r="G2122" t="s">
        <v>125</v>
      </c>
      <c r="H2122" t="s">
        <v>12</v>
      </c>
      <c r="I2122" t="s">
        <v>176</v>
      </c>
      <c r="J2122" t="s">
        <v>16</v>
      </c>
      <c r="K2122" t="s">
        <v>17</v>
      </c>
      <c r="L2122" t="s">
        <v>18</v>
      </c>
      <c r="M2122">
        <v>1</v>
      </c>
      <c r="N2122">
        <v>15</v>
      </c>
      <c r="Q2122">
        <v>2.2700000000000001E-2</v>
      </c>
      <c r="R2122">
        <v>3.12</v>
      </c>
      <c r="S2122">
        <f t="shared" si="147"/>
        <v>106.03044532761471</v>
      </c>
      <c r="T2122">
        <f t="shared" si="146"/>
        <v>106.03044532761471</v>
      </c>
    </row>
    <row r="2123" spans="1:20" x14ac:dyDescent="0.2">
      <c r="A2123">
        <v>2009</v>
      </c>
      <c r="B2123">
        <v>116</v>
      </c>
      <c r="D2123" t="s">
        <v>93</v>
      </c>
      <c r="E2123" s="1">
        <v>0.58333333333333337</v>
      </c>
      <c r="F2123">
        <v>10</v>
      </c>
      <c r="G2123" t="s">
        <v>125</v>
      </c>
      <c r="H2123" t="s">
        <v>12</v>
      </c>
      <c r="I2123" t="s">
        <v>176</v>
      </c>
      <c r="J2123" t="s">
        <v>26</v>
      </c>
      <c r="K2123" t="s">
        <v>118</v>
      </c>
      <c r="L2123" t="s">
        <v>27</v>
      </c>
      <c r="M2123">
        <v>10</v>
      </c>
      <c r="N2123">
        <v>7.5</v>
      </c>
      <c r="Q2123">
        <v>1.5900000000000001E-2</v>
      </c>
      <c r="R2123">
        <v>2.9718</v>
      </c>
      <c r="S2123">
        <f t="shared" si="147"/>
        <v>6.3372988368370082</v>
      </c>
      <c r="T2123">
        <f t="shared" si="146"/>
        <v>63.372988368370081</v>
      </c>
    </row>
    <row r="2124" spans="1:20" x14ac:dyDescent="0.2">
      <c r="A2124">
        <v>2009</v>
      </c>
      <c r="B2124">
        <v>116</v>
      </c>
      <c r="D2124" t="s">
        <v>93</v>
      </c>
      <c r="E2124" s="1">
        <v>0.58333333333333337</v>
      </c>
      <c r="F2124">
        <v>10</v>
      </c>
      <c r="G2124" t="s">
        <v>125</v>
      </c>
      <c r="H2124" t="s">
        <v>12</v>
      </c>
      <c r="I2124" t="s">
        <v>176</v>
      </c>
      <c r="J2124" t="s">
        <v>26</v>
      </c>
      <c r="K2124" t="s">
        <v>118</v>
      </c>
      <c r="L2124" t="s">
        <v>27</v>
      </c>
      <c r="M2124">
        <v>17</v>
      </c>
      <c r="N2124">
        <v>2.5</v>
      </c>
      <c r="Q2124">
        <v>1.5900000000000001E-2</v>
      </c>
      <c r="R2124">
        <v>2.9718</v>
      </c>
      <c r="S2124">
        <f t="shared" si="147"/>
        <v>0.24210025233267859</v>
      </c>
      <c r="T2124">
        <f t="shared" si="146"/>
        <v>4.115704289655536</v>
      </c>
    </row>
    <row r="2125" spans="1:20" x14ac:dyDescent="0.2">
      <c r="A2125">
        <v>2009</v>
      </c>
      <c r="B2125">
        <v>116</v>
      </c>
      <c r="D2125" t="s">
        <v>93</v>
      </c>
      <c r="E2125" s="1">
        <v>0.58333333333333337</v>
      </c>
      <c r="F2125">
        <v>10</v>
      </c>
      <c r="G2125" t="s">
        <v>125</v>
      </c>
      <c r="H2125" t="s">
        <v>12</v>
      </c>
      <c r="I2125" t="s">
        <v>176</v>
      </c>
      <c r="J2125" t="s">
        <v>23</v>
      </c>
      <c r="K2125" t="s">
        <v>33</v>
      </c>
      <c r="L2125" t="s">
        <v>34</v>
      </c>
      <c r="M2125">
        <v>6</v>
      </c>
      <c r="N2125">
        <v>2.5</v>
      </c>
      <c r="Q2125">
        <v>8.8999999999999999E-3</v>
      </c>
      <c r="R2125">
        <v>3</v>
      </c>
      <c r="S2125">
        <f t="shared" si="147"/>
        <v>0.13906250000000001</v>
      </c>
      <c r="T2125">
        <f t="shared" si="146"/>
        <v>0.83437500000000009</v>
      </c>
    </row>
    <row r="2126" spans="1:20" x14ac:dyDescent="0.2">
      <c r="A2126">
        <v>2009</v>
      </c>
      <c r="B2126">
        <v>117</v>
      </c>
      <c r="D2126" t="s">
        <v>93</v>
      </c>
      <c r="E2126" s="1">
        <v>0.58333333333333337</v>
      </c>
      <c r="F2126">
        <v>12</v>
      </c>
      <c r="G2126" t="s">
        <v>125</v>
      </c>
      <c r="H2126" t="s">
        <v>36</v>
      </c>
      <c r="I2126" t="s">
        <v>176</v>
      </c>
      <c r="J2126" t="s">
        <v>44</v>
      </c>
      <c r="K2126" t="s">
        <v>21</v>
      </c>
      <c r="L2126" t="s">
        <v>22</v>
      </c>
      <c r="M2126">
        <v>9</v>
      </c>
      <c r="N2126">
        <v>35</v>
      </c>
      <c r="Q2126">
        <v>1.14E-2</v>
      </c>
      <c r="R2126">
        <v>3.1280000000000001</v>
      </c>
      <c r="S2126">
        <f t="shared" si="147"/>
        <v>770.45928631241588</v>
      </c>
      <c r="T2126">
        <f t="shared" si="146"/>
        <v>6934.1335768117433</v>
      </c>
    </row>
    <row r="2127" spans="1:20" x14ac:dyDescent="0.2">
      <c r="A2127">
        <v>2009</v>
      </c>
      <c r="B2127">
        <v>117</v>
      </c>
      <c r="D2127" t="s">
        <v>93</v>
      </c>
      <c r="E2127" s="1">
        <v>0.58333333333333337</v>
      </c>
      <c r="F2127">
        <v>12</v>
      </c>
      <c r="G2127" t="s">
        <v>125</v>
      </c>
      <c r="H2127" t="s">
        <v>36</v>
      </c>
      <c r="I2127" t="s">
        <v>176</v>
      </c>
      <c r="J2127" t="s">
        <v>13</v>
      </c>
      <c r="K2127" t="s">
        <v>51</v>
      </c>
      <c r="L2127" t="s">
        <v>52</v>
      </c>
      <c r="M2127">
        <v>1</v>
      </c>
      <c r="N2127">
        <v>35</v>
      </c>
      <c r="O2127" t="s">
        <v>53</v>
      </c>
      <c r="Q2127">
        <v>1.6199999999999999E-2</v>
      </c>
      <c r="R2127">
        <v>3.0251999999999999</v>
      </c>
      <c r="S2127">
        <f t="shared" si="147"/>
        <v>759.67819720000477</v>
      </c>
      <c r="T2127">
        <f t="shared" si="146"/>
        <v>759.67819720000477</v>
      </c>
    </row>
    <row r="2128" spans="1:20" x14ac:dyDescent="0.2">
      <c r="A2128">
        <v>2009</v>
      </c>
      <c r="B2128">
        <v>117</v>
      </c>
      <c r="D2128" t="s">
        <v>93</v>
      </c>
      <c r="E2128" s="1">
        <v>0.58333333333333337</v>
      </c>
      <c r="F2128">
        <v>12</v>
      </c>
      <c r="G2128" t="s">
        <v>125</v>
      </c>
      <c r="H2128" t="s">
        <v>36</v>
      </c>
      <c r="I2128" t="s">
        <v>176</v>
      </c>
      <c r="J2128" t="s">
        <v>23</v>
      </c>
      <c r="K2128" t="s">
        <v>118</v>
      </c>
      <c r="L2128" t="s">
        <v>37</v>
      </c>
      <c r="M2128">
        <v>3</v>
      </c>
      <c r="N2128">
        <v>35</v>
      </c>
      <c r="Q2128">
        <v>1.26E-2</v>
      </c>
      <c r="R2128">
        <v>3.0672999999999999</v>
      </c>
      <c r="S2128">
        <f t="shared" si="147"/>
        <v>686.26279947656167</v>
      </c>
      <c r="T2128">
        <f t="shared" si="146"/>
        <v>2058.788398429685</v>
      </c>
    </row>
    <row r="2129" spans="1:20" x14ac:dyDescent="0.2">
      <c r="A2129">
        <v>2009</v>
      </c>
      <c r="B2129">
        <v>117</v>
      </c>
      <c r="D2129" t="s">
        <v>93</v>
      </c>
      <c r="E2129" s="1">
        <v>0.58333333333333337</v>
      </c>
      <c r="F2129">
        <v>12</v>
      </c>
      <c r="G2129" t="s">
        <v>125</v>
      </c>
      <c r="H2129" t="s">
        <v>36</v>
      </c>
      <c r="I2129" t="s">
        <v>176</v>
      </c>
      <c r="J2129" t="s">
        <v>23</v>
      </c>
      <c r="K2129" t="s">
        <v>118</v>
      </c>
      <c r="L2129" t="s">
        <v>43</v>
      </c>
      <c r="M2129">
        <v>1</v>
      </c>
      <c r="N2129">
        <v>35</v>
      </c>
      <c r="P2129">
        <f>N2129/1.08175</f>
        <v>32.354980355904786</v>
      </c>
      <c r="Q2129">
        <v>1.4500000000000001E-2</v>
      </c>
      <c r="R2129">
        <v>3.0529999999999999</v>
      </c>
      <c r="S2129">
        <f>Q2129*(P2129^R2129)</f>
        <v>590.49782747127915</v>
      </c>
      <c r="T2129">
        <f t="shared" si="146"/>
        <v>590.49782747127915</v>
      </c>
    </row>
    <row r="2130" spans="1:20" x14ac:dyDescent="0.2">
      <c r="A2130">
        <v>2009</v>
      </c>
      <c r="B2130">
        <v>117</v>
      </c>
      <c r="D2130" t="s">
        <v>93</v>
      </c>
      <c r="E2130" s="1">
        <v>0.58333333333333337</v>
      </c>
      <c r="F2130">
        <v>12</v>
      </c>
      <c r="G2130" t="s">
        <v>125</v>
      </c>
      <c r="H2130" t="s">
        <v>36</v>
      </c>
      <c r="I2130" t="s">
        <v>176</v>
      </c>
      <c r="J2130" t="s">
        <v>508</v>
      </c>
      <c r="K2130" t="s">
        <v>24</v>
      </c>
      <c r="L2130" t="s">
        <v>25</v>
      </c>
      <c r="M2130">
        <v>1</v>
      </c>
      <c r="N2130">
        <v>25</v>
      </c>
      <c r="Q2130">
        <v>4.2799999999999998E-2</v>
      </c>
      <c r="R2130">
        <v>2.8580000000000001</v>
      </c>
      <c r="S2130">
        <f>Q2130*(N2130^R2130)</f>
        <v>423.40532317837847</v>
      </c>
      <c r="T2130">
        <f t="shared" si="146"/>
        <v>423.40532317837847</v>
      </c>
    </row>
    <row r="2131" spans="1:20" x14ac:dyDescent="0.2">
      <c r="A2131">
        <v>2009</v>
      </c>
      <c r="B2131">
        <v>117</v>
      </c>
      <c r="D2131" t="s">
        <v>93</v>
      </c>
      <c r="E2131" s="1">
        <v>0.58333333333333337</v>
      </c>
      <c r="F2131">
        <v>12</v>
      </c>
      <c r="G2131" t="s">
        <v>125</v>
      </c>
      <c r="H2131" t="s">
        <v>36</v>
      </c>
      <c r="I2131" t="s">
        <v>176</v>
      </c>
      <c r="J2131" t="s">
        <v>13</v>
      </c>
      <c r="K2131" t="s">
        <v>14</v>
      </c>
      <c r="L2131" t="s">
        <v>15</v>
      </c>
      <c r="M2131">
        <v>6</v>
      </c>
      <c r="N2131">
        <v>25</v>
      </c>
      <c r="Q2131">
        <v>2.3599999999999999E-2</v>
      </c>
      <c r="R2131">
        <v>2.9750000000000001</v>
      </c>
      <c r="S2131">
        <f>Q2131*(N2131^R2131)</f>
        <v>340.23855775527943</v>
      </c>
      <c r="T2131">
        <f t="shared" si="146"/>
        <v>2041.4313465316766</v>
      </c>
    </row>
    <row r="2132" spans="1:20" x14ac:dyDescent="0.2">
      <c r="A2132">
        <v>2009</v>
      </c>
      <c r="B2132">
        <v>117</v>
      </c>
      <c r="D2132" t="s">
        <v>93</v>
      </c>
      <c r="E2132" s="1">
        <v>0.58333333333333337</v>
      </c>
      <c r="F2132">
        <v>12</v>
      </c>
      <c r="G2132" t="s">
        <v>125</v>
      </c>
      <c r="H2132" t="s">
        <v>36</v>
      </c>
      <c r="I2132" t="s">
        <v>176</v>
      </c>
      <c r="J2132" t="s">
        <v>16</v>
      </c>
      <c r="K2132" t="s">
        <v>28</v>
      </c>
      <c r="L2132" t="s">
        <v>29</v>
      </c>
      <c r="M2132">
        <v>17</v>
      </c>
      <c r="N2132">
        <v>25</v>
      </c>
      <c r="P2132">
        <f>N2132/1.14172</f>
        <v>21.89678730336685</v>
      </c>
      <c r="Q2132">
        <v>5.7999999999999996E-3</v>
      </c>
      <c r="R2132">
        <v>3.5539999999999998</v>
      </c>
      <c r="S2132">
        <f>Q2132*(P2132^R2132)</f>
        <v>336.62001464584171</v>
      </c>
      <c r="T2132">
        <f t="shared" si="146"/>
        <v>5722.5402489793087</v>
      </c>
    </row>
    <row r="2133" spans="1:20" x14ac:dyDescent="0.2">
      <c r="A2133">
        <v>2009</v>
      </c>
      <c r="B2133">
        <v>117</v>
      </c>
      <c r="D2133" t="s">
        <v>93</v>
      </c>
      <c r="E2133" s="1">
        <v>0.58333333333333337</v>
      </c>
      <c r="F2133">
        <v>12</v>
      </c>
      <c r="G2133" t="s">
        <v>125</v>
      </c>
      <c r="H2133" t="s">
        <v>36</v>
      </c>
      <c r="I2133" t="s">
        <v>176</v>
      </c>
      <c r="J2133" t="s">
        <v>44</v>
      </c>
      <c r="K2133" t="s">
        <v>21</v>
      </c>
      <c r="L2133" t="s">
        <v>22</v>
      </c>
      <c r="M2133">
        <v>17</v>
      </c>
      <c r="N2133">
        <v>25</v>
      </c>
      <c r="Q2133">
        <v>1.14E-2</v>
      </c>
      <c r="R2133">
        <v>3.1280000000000001</v>
      </c>
      <c r="S2133">
        <f>Q2133*(N2133^R2133)</f>
        <v>268.94359042953022</v>
      </c>
      <c r="T2133">
        <f t="shared" si="146"/>
        <v>4572.041037302014</v>
      </c>
    </row>
    <row r="2134" spans="1:20" x14ac:dyDescent="0.2">
      <c r="A2134">
        <v>2009</v>
      </c>
      <c r="B2134">
        <v>117</v>
      </c>
      <c r="D2134" t="s">
        <v>93</v>
      </c>
      <c r="E2134" s="1">
        <v>0.58333333333333337</v>
      </c>
      <c r="F2134">
        <v>12</v>
      </c>
      <c r="G2134" t="s">
        <v>125</v>
      </c>
      <c r="H2134" t="s">
        <v>36</v>
      </c>
      <c r="I2134" t="s">
        <v>176</v>
      </c>
      <c r="J2134" t="s">
        <v>23</v>
      </c>
      <c r="K2134" t="s">
        <v>118</v>
      </c>
      <c r="L2134" t="s">
        <v>43</v>
      </c>
      <c r="M2134">
        <v>1</v>
      </c>
      <c r="N2134">
        <v>25</v>
      </c>
      <c r="P2134">
        <f>N2134/1.08175</f>
        <v>23.110700254217704</v>
      </c>
      <c r="Q2134">
        <v>1.4500000000000001E-2</v>
      </c>
      <c r="R2134">
        <v>3.0529999999999999</v>
      </c>
      <c r="S2134">
        <f>Q2134*(P2134^R2134)</f>
        <v>211.39242031612073</v>
      </c>
      <c r="T2134">
        <f t="shared" si="146"/>
        <v>211.39242031612073</v>
      </c>
    </row>
    <row r="2135" spans="1:20" x14ac:dyDescent="0.2">
      <c r="A2135">
        <v>2009</v>
      </c>
      <c r="B2135">
        <v>117</v>
      </c>
      <c r="D2135" t="s">
        <v>93</v>
      </c>
      <c r="E2135" s="1">
        <v>0.58333333333333337</v>
      </c>
      <c r="F2135">
        <v>12</v>
      </c>
      <c r="G2135" t="s">
        <v>125</v>
      </c>
      <c r="H2135" t="s">
        <v>36</v>
      </c>
      <c r="I2135" t="s">
        <v>176</v>
      </c>
      <c r="J2135" t="s">
        <v>23</v>
      </c>
      <c r="K2135" t="s">
        <v>31</v>
      </c>
      <c r="L2135" t="s">
        <v>32</v>
      </c>
      <c r="M2135">
        <v>3</v>
      </c>
      <c r="N2135">
        <v>25</v>
      </c>
      <c r="Q2135">
        <v>7.9000000000000008E-3</v>
      </c>
      <c r="R2135">
        <v>3.0760000000000001</v>
      </c>
      <c r="S2135">
        <f t="shared" ref="S2135:S2143" si="148">Q2135*(N2135^R2135)</f>
        <v>157.64875958225977</v>
      </c>
      <c r="T2135">
        <f t="shared" si="146"/>
        <v>472.94627874677929</v>
      </c>
    </row>
    <row r="2136" spans="1:20" x14ac:dyDescent="0.2">
      <c r="A2136">
        <v>2009</v>
      </c>
      <c r="B2136">
        <v>117</v>
      </c>
      <c r="D2136" t="s">
        <v>93</v>
      </c>
      <c r="E2136" s="1">
        <v>0.58333333333333337</v>
      </c>
      <c r="F2136">
        <v>12</v>
      </c>
      <c r="G2136" t="s">
        <v>125</v>
      </c>
      <c r="H2136" t="s">
        <v>36</v>
      </c>
      <c r="I2136" t="s">
        <v>176</v>
      </c>
      <c r="J2136" t="s">
        <v>44</v>
      </c>
      <c r="K2136" t="s">
        <v>21</v>
      </c>
      <c r="L2136" t="s">
        <v>22</v>
      </c>
      <c r="M2136">
        <v>2</v>
      </c>
      <c r="N2136">
        <v>15</v>
      </c>
      <c r="Q2136">
        <v>1.14E-2</v>
      </c>
      <c r="R2136">
        <v>3.1280000000000001</v>
      </c>
      <c r="S2136">
        <f t="shared" si="148"/>
        <v>54.414959423729201</v>
      </c>
      <c r="T2136">
        <f t="shared" si="146"/>
        <v>108.8299188474584</v>
      </c>
    </row>
    <row r="2137" spans="1:20" x14ac:dyDescent="0.2">
      <c r="A2137">
        <v>2009</v>
      </c>
      <c r="B2137">
        <v>117</v>
      </c>
      <c r="D2137" t="s">
        <v>93</v>
      </c>
      <c r="E2137" s="1">
        <v>0.58333333333333337</v>
      </c>
      <c r="F2137">
        <v>12</v>
      </c>
      <c r="G2137" t="s">
        <v>125</v>
      </c>
      <c r="H2137" t="s">
        <v>36</v>
      </c>
      <c r="I2137" t="s">
        <v>176</v>
      </c>
      <c r="J2137" t="s">
        <v>26</v>
      </c>
      <c r="K2137" t="s">
        <v>118</v>
      </c>
      <c r="L2137" t="s">
        <v>27</v>
      </c>
      <c r="M2137">
        <v>12</v>
      </c>
      <c r="N2137">
        <v>2.5</v>
      </c>
      <c r="Q2137">
        <v>1.5900000000000001E-2</v>
      </c>
      <c r="R2137">
        <v>2.9718</v>
      </c>
      <c r="S2137">
        <f t="shared" si="148"/>
        <v>0.24210025233267859</v>
      </c>
      <c r="T2137">
        <f t="shared" si="146"/>
        <v>2.905203027992143</v>
      </c>
    </row>
    <row r="2138" spans="1:20" x14ac:dyDescent="0.2">
      <c r="A2138">
        <v>2009</v>
      </c>
      <c r="B2138">
        <v>117</v>
      </c>
      <c r="D2138" t="s">
        <v>93</v>
      </c>
      <c r="E2138" s="1">
        <v>0.58333333333333337</v>
      </c>
      <c r="F2138">
        <v>12</v>
      </c>
      <c r="G2138" t="s">
        <v>125</v>
      </c>
      <c r="H2138" t="s">
        <v>36</v>
      </c>
      <c r="I2138" t="s">
        <v>176</v>
      </c>
      <c r="J2138" t="s">
        <v>23</v>
      </c>
      <c r="K2138" t="s">
        <v>33</v>
      </c>
      <c r="L2138" t="s">
        <v>34</v>
      </c>
      <c r="M2138">
        <v>20</v>
      </c>
      <c r="N2138">
        <v>2.5</v>
      </c>
      <c r="Q2138">
        <v>8.8999999999999999E-3</v>
      </c>
      <c r="R2138">
        <v>3</v>
      </c>
      <c r="S2138">
        <f t="shared" si="148"/>
        <v>0.13906250000000001</v>
      </c>
      <c r="T2138">
        <f t="shared" si="146"/>
        <v>2.78125</v>
      </c>
    </row>
    <row r="2139" spans="1:20" x14ac:dyDescent="0.2">
      <c r="A2139">
        <v>2009</v>
      </c>
      <c r="B2139">
        <v>118</v>
      </c>
      <c r="D2139" t="s">
        <v>93</v>
      </c>
      <c r="E2139" s="1">
        <v>0.58333333333333337</v>
      </c>
      <c r="F2139">
        <v>10</v>
      </c>
      <c r="G2139" t="s">
        <v>125</v>
      </c>
      <c r="H2139" t="s">
        <v>36</v>
      </c>
      <c r="I2139" t="s">
        <v>176</v>
      </c>
      <c r="J2139" t="s">
        <v>20</v>
      </c>
      <c r="K2139" t="s">
        <v>78</v>
      </c>
      <c r="L2139" t="s">
        <v>79</v>
      </c>
      <c r="M2139">
        <v>1</v>
      </c>
      <c r="N2139">
        <v>80</v>
      </c>
      <c r="Q2139">
        <v>7.0000000000000001E-3</v>
      </c>
      <c r="R2139" s="39">
        <v>2.972</v>
      </c>
      <c r="S2139">
        <f t="shared" si="148"/>
        <v>3170.1621859536208</v>
      </c>
      <c r="T2139">
        <f t="shared" si="146"/>
        <v>3170.1621859536208</v>
      </c>
    </row>
    <row r="2140" spans="1:20" x14ac:dyDescent="0.2">
      <c r="A2140">
        <v>2009</v>
      </c>
      <c r="B2140">
        <v>118</v>
      </c>
      <c r="D2140" t="s">
        <v>93</v>
      </c>
      <c r="E2140" s="1">
        <v>0.58333333333333337</v>
      </c>
      <c r="F2140">
        <v>10</v>
      </c>
      <c r="G2140" t="s">
        <v>125</v>
      </c>
      <c r="H2140" t="s">
        <v>36</v>
      </c>
      <c r="I2140" t="s">
        <v>176</v>
      </c>
      <c r="J2140" t="s">
        <v>44</v>
      </c>
      <c r="K2140" t="s">
        <v>21</v>
      </c>
      <c r="L2140" t="s">
        <v>22</v>
      </c>
      <c r="M2140">
        <v>8</v>
      </c>
      <c r="N2140">
        <v>35</v>
      </c>
      <c r="Q2140">
        <v>1.14E-2</v>
      </c>
      <c r="R2140">
        <v>3.1280000000000001</v>
      </c>
      <c r="S2140">
        <f t="shared" si="148"/>
        <v>770.45928631241588</v>
      </c>
      <c r="T2140">
        <f t="shared" si="146"/>
        <v>6163.6742904993271</v>
      </c>
    </row>
    <row r="2141" spans="1:20" x14ac:dyDescent="0.2">
      <c r="A2141">
        <v>2009</v>
      </c>
      <c r="B2141">
        <v>118</v>
      </c>
      <c r="D2141" t="s">
        <v>93</v>
      </c>
      <c r="E2141" s="1">
        <v>0.58333333333333337</v>
      </c>
      <c r="F2141">
        <v>10</v>
      </c>
      <c r="G2141" t="s">
        <v>125</v>
      </c>
      <c r="H2141" t="s">
        <v>36</v>
      </c>
      <c r="I2141" t="s">
        <v>176</v>
      </c>
      <c r="J2141" t="s">
        <v>23</v>
      </c>
      <c r="K2141" t="s">
        <v>31</v>
      </c>
      <c r="L2141" t="s">
        <v>32</v>
      </c>
      <c r="M2141">
        <v>1</v>
      </c>
      <c r="N2141">
        <v>35</v>
      </c>
      <c r="Q2141">
        <v>7.9000000000000008E-3</v>
      </c>
      <c r="R2141">
        <v>3.0760000000000001</v>
      </c>
      <c r="S2141">
        <f t="shared" si="148"/>
        <v>443.79294680201997</v>
      </c>
      <c r="T2141">
        <f t="shared" si="146"/>
        <v>443.79294680201997</v>
      </c>
    </row>
    <row r="2142" spans="1:20" x14ac:dyDescent="0.2">
      <c r="A2142">
        <v>2009</v>
      </c>
      <c r="B2142">
        <v>118</v>
      </c>
      <c r="D2142" t="s">
        <v>93</v>
      </c>
      <c r="E2142" s="1">
        <v>0.58333333333333337</v>
      </c>
      <c r="F2142">
        <v>10</v>
      </c>
      <c r="G2142" t="s">
        <v>125</v>
      </c>
      <c r="H2142" t="s">
        <v>36</v>
      </c>
      <c r="I2142" t="s">
        <v>176</v>
      </c>
      <c r="J2142" t="s">
        <v>508</v>
      </c>
      <c r="K2142" t="s">
        <v>24</v>
      </c>
      <c r="L2142" t="s">
        <v>25</v>
      </c>
      <c r="M2142">
        <v>2</v>
      </c>
      <c r="N2142">
        <v>25</v>
      </c>
      <c r="Q2142">
        <v>4.2799999999999998E-2</v>
      </c>
      <c r="R2142">
        <v>2.8580000000000001</v>
      </c>
      <c r="S2142">
        <f t="shared" si="148"/>
        <v>423.40532317837847</v>
      </c>
      <c r="T2142">
        <f t="shared" si="146"/>
        <v>846.81064635675693</v>
      </c>
    </row>
    <row r="2143" spans="1:20" x14ac:dyDescent="0.2">
      <c r="A2143">
        <v>2009</v>
      </c>
      <c r="B2143">
        <v>118</v>
      </c>
      <c r="D2143" t="s">
        <v>93</v>
      </c>
      <c r="E2143" s="1">
        <v>0.58333333333333337</v>
      </c>
      <c r="F2143">
        <v>10</v>
      </c>
      <c r="G2143" t="s">
        <v>125</v>
      </c>
      <c r="H2143" t="s">
        <v>36</v>
      </c>
      <c r="I2143" t="s">
        <v>176</v>
      </c>
      <c r="J2143" t="s">
        <v>13</v>
      </c>
      <c r="K2143" t="s">
        <v>14</v>
      </c>
      <c r="L2143" t="s">
        <v>15</v>
      </c>
      <c r="M2143">
        <v>3</v>
      </c>
      <c r="N2143">
        <v>25</v>
      </c>
      <c r="Q2143">
        <v>2.3599999999999999E-2</v>
      </c>
      <c r="R2143">
        <v>2.9750000000000001</v>
      </c>
      <c r="S2143">
        <f t="shared" si="148"/>
        <v>340.23855775527943</v>
      </c>
      <c r="T2143">
        <f t="shared" si="146"/>
        <v>1020.7156732658383</v>
      </c>
    </row>
    <row r="2144" spans="1:20" x14ac:dyDescent="0.2">
      <c r="A2144">
        <v>2009</v>
      </c>
      <c r="B2144">
        <v>118</v>
      </c>
      <c r="D2144" t="s">
        <v>93</v>
      </c>
      <c r="E2144" s="1">
        <v>0.58333333333333337</v>
      </c>
      <c r="F2144">
        <v>10</v>
      </c>
      <c r="G2144" t="s">
        <v>125</v>
      </c>
      <c r="H2144" t="s">
        <v>36</v>
      </c>
      <c r="I2144" t="s">
        <v>176</v>
      </c>
      <c r="J2144" t="s">
        <v>16</v>
      </c>
      <c r="K2144" t="s">
        <v>28</v>
      </c>
      <c r="L2144" t="s">
        <v>29</v>
      </c>
      <c r="M2144">
        <v>4</v>
      </c>
      <c r="N2144">
        <v>25</v>
      </c>
      <c r="P2144">
        <f>N2144/1.14172</f>
        <v>21.89678730336685</v>
      </c>
      <c r="Q2144">
        <v>5.7999999999999996E-3</v>
      </c>
      <c r="R2144">
        <v>3.5539999999999998</v>
      </c>
      <c r="S2144">
        <f>Q2144*(P2144^R2144)</f>
        <v>336.62001464584171</v>
      </c>
      <c r="T2144">
        <f t="shared" si="146"/>
        <v>1346.4800585833668</v>
      </c>
    </row>
    <row r="2145" spans="1:20" x14ac:dyDescent="0.2">
      <c r="A2145">
        <v>2009</v>
      </c>
      <c r="B2145">
        <v>118</v>
      </c>
      <c r="D2145" t="s">
        <v>93</v>
      </c>
      <c r="E2145" s="1">
        <v>0.58333333333333337</v>
      </c>
      <c r="F2145">
        <v>10</v>
      </c>
      <c r="G2145" t="s">
        <v>125</v>
      </c>
      <c r="H2145" t="s">
        <v>36</v>
      </c>
      <c r="I2145" t="s">
        <v>176</v>
      </c>
      <c r="J2145" t="s">
        <v>44</v>
      </c>
      <c r="K2145" t="s">
        <v>21</v>
      </c>
      <c r="L2145" t="s">
        <v>22</v>
      </c>
      <c r="M2145">
        <v>9</v>
      </c>
      <c r="N2145">
        <v>25</v>
      </c>
      <c r="Q2145">
        <v>1.14E-2</v>
      </c>
      <c r="R2145">
        <v>3.1280000000000001</v>
      </c>
      <c r="S2145">
        <f>Q2145*(N2145^R2145)</f>
        <v>268.94359042953022</v>
      </c>
      <c r="T2145">
        <f t="shared" si="146"/>
        <v>2420.4923138657718</v>
      </c>
    </row>
    <row r="2146" spans="1:20" x14ac:dyDescent="0.2">
      <c r="A2146">
        <v>2009</v>
      </c>
      <c r="B2146">
        <v>118</v>
      </c>
      <c r="D2146" t="s">
        <v>93</v>
      </c>
      <c r="E2146" s="1">
        <v>0.58333333333333337</v>
      </c>
      <c r="F2146">
        <v>10</v>
      </c>
      <c r="G2146" t="s">
        <v>125</v>
      </c>
      <c r="H2146" t="s">
        <v>36</v>
      </c>
      <c r="I2146" t="s">
        <v>176</v>
      </c>
      <c r="J2146" t="s">
        <v>23</v>
      </c>
      <c r="K2146" t="s">
        <v>62</v>
      </c>
      <c r="L2146" t="s">
        <v>63</v>
      </c>
      <c r="M2146">
        <v>1</v>
      </c>
      <c r="N2146">
        <v>25</v>
      </c>
      <c r="P2146">
        <f>N2146/1.08</f>
        <v>23.148148148148145</v>
      </c>
      <c r="Q2146">
        <v>2.29E-2</v>
      </c>
      <c r="R2146">
        <v>2.9580000000000002</v>
      </c>
      <c r="S2146">
        <f>Q2146*(P2146^R2146)</f>
        <v>248.92846396069424</v>
      </c>
      <c r="T2146">
        <f t="shared" si="146"/>
        <v>248.92846396069424</v>
      </c>
    </row>
    <row r="2147" spans="1:20" x14ac:dyDescent="0.2">
      <c r="A2147">
        <v>2009</v>
      </c>
      <c r="B2147">
        <v>118</v>
      </c>
      <c r="D2147" t="s">
        <v>93</v>
      </c>
      <c r="E2147" s="1">
        <v>0.58333333333333337</v>
      </c>
      <c r="F2147">
        <v>10</v>
      </c>
      <c r="G2147" t="s">
        <v>125</v>
      </c>
      <c r="H2147" t="s">
        <v>36</v>
      </c>
      <c r="I2147" t="s">
        <v>176</v>
      </c>
      <c r="J2147" t="s">
        <v>44</v>
      </c>
      <c r="K2147" t="s">
        <v>21</v>
      </c>
      <c r="L2147" t="s">
        <v>45</v>
      </c>
      <c r="M2147" s="8">
        <v>1</v>
      </c>
      <c r="N2147">
        <v>25</v>
      </c>
      <c r="Q2147">
        <v>1.5299999999999999E-2</v>
      </c>
      <c r="R2147">
        <v>3.0038</v>
      </c>
      <c r="S2147">
        <f t="shared" ref="S2147:S2158" si="149">Q2147*(N2147^R2147)</f>
        <v>242.00460433547849</v>
      </c>
      <c r="T2147">
        <f t="shared" si="146"/>
        <v>242.00460433547849</v>
      </c>
    </row>
    <row r="2148" spans="1:20" x14ac:dyDescent="0.2">
      <c r="A2148">
        <v>2009</v>
      </c>
      <c r="B2148">
        <v>118</v>
      </c>
      <c r="D2148" t="s">
        <v>93</v>
      </c>
      <c r="E2148" s="1">
        <v>0.58333333333333337</v>
      </c>
      <c r="F2148">
        <v>10</v>
      </c>
      <c r="G2148" t="s">
        <v>125</v>
      </c>
      <c r="H2148" t="s">
        <v>36</v>
      </c>
      <c r="I2148" t="s">
        <v>176</v>
      </c>
      <c r="J2148" t="s">
        <v>23</v>
      </c>
      <c r="K2148" t="s">
        <v>31</v>
      </c>
      <c r="L2148" t="s">
        <v>32</v>
      </c>
      <c r="M2148">
        <v>3</v>
      </c>
      <c r="N2148">
        <v>25</v>
      </c>
      <c r="Q2148">
        <v>7.9000000000000008E-3</v>
      </c>
      <c r="R2148">
        <v>3.0760000000000001</v>
      </c>
      <c r="S2148">
        <f t="shared" si="149"/>
        <v>157.64875958225977</v>
      </c>
      <c r="T2148">
        <f t="shared" si="146"/>
        <v>472.94627874677929</v>
      </c>
    </row>
    <row r="2149" spans="1:20" x14ac:dyDescent="0.2">
      <c r="A2149">
        <v>2009</v>
      </c>
      <c r="B2149">
        <v>118</v>
      </c>
      <c r="D2149" t="s">
        <v>93</v>
      </c>
      <c r="E2149" s="1">
        <v>0.58333333333333337</v>
      </c>
      <c r="F2149">
        <v>10</v>
      </c>
      <c r="G2149" t="s">
        <v>125</v>
      </c>
      <c r="H2149" t="s">
        <v>36</v>
      </c>
      <c r="I2149" t="s">
        <v>176</v>
      </c>
      <c r="J2149" t="s">
        <v>16</v>
      </c>
      <c r="K2149" t="s">
        <v>17</v>
      </c>
      <c r="L2149" t="s">
        <v>18</v>
      </c>
      <c r="M2149">
        <v>4</v>
      </c>
      <c r="N2149">
        <v>15</v>
      </c>
      <c r="Q2149">
        <v>2.2700000000000001E-2</v>
      </c>
      <c r="R2149">
        <v>3.12</v>
      </c>
      <c r="S2149">
        <f t="shared" si="149"/>
        <v>106.03044532761471</v>
      </c>
      <c r="T2149">
        <f t="shared" si="146"/>
        <v>424.12178131045886</v>
      </c>
    </row>
    <row r="2150" spans="1:20" x14ac:dyDescent="0.2">
      <c r="A2150">
        <v>2009</v>
      </c>
      <c r="B2150">
        <v>118</v>
      </c>
      <c r="D2150" t="s">
        <v>93</v>
      </c>
      <c r="E2150" s="1">
        <v>0.58333333333333337</v>
      </c>
      <c r="F2150">
        <v>10</v>
      </c>
      <c r="G2150" t="s">
        <v>125</v>
      </c>
      <c r="H2150" t="s">
        <v>36</v>
      </c>
      <c r="I2150" t="s">
        <v>176</v>
      </c>
      <c r="J2150" t="s">
        <v>26</v>
      </c>
      <c r="K2150" t="s">
        <v>17</v>
      </c>
      <c r="L2150" t="s">
        <v>121</v>
      </c>
      <c r="M2150">
        <v>3</v>
      </c>
      <c r="N2150">
        <v>7.5</v>
      </c>
      <c r="Q2150">
        <v>2.0199999999999999E-2</v>
      </c>
      <c r="R2150">
        <v>2.9594999999999998</v>
      </c>
      <c r="S2150">
        <f t="shared" si="149"/>
        <v>7.8540774295436098</v>
      </c>
      <c r="T2150">
        <f t="shared" si="146"/>
        <v>23.562232288630831</v>
      </c>
    </row>
    <row r="2151" spans="1:20" x14ac:dyDescent="0.2">
      <c r="A2151">
        <v>2009</v>
      </c>
      <c r="B2151">
        <v>118</v>
      </c>
      <c r="D2151" t="s">
        <v>93</v>
      </c>
      <c r="E2151" s="1">
        <v>0.58333333333333337</v>
      </c>
      <c r="F2151">
        <v>10</v>
      </c>
      <c r="G2151" t="s">
        <v>125</v>
      </c>
      <c r="H2151" t="s">
        <v>36</v>
      </c>
      <c r="I2151" t="s">
        <v>176</v>
      </c>
      <c r="J2151" t="s">
        <v>26</v>
      </c>
      <c r="K2151" t="s">
        <v>118</v>
      </c>
      <c r="L2151" t="s">
        <v>27</v>
      </c>
      <c r="M2151">
        <v>25</v>
      </c>
      <c r="N2151">
        <v>7.5</v>
      </c>
      <c r="Q2151">
        <v>1.5900000000000001E-2</v>
      </c>
      <c r="R2151">
        <v>2.9718</v>
      </c>
      <c r="S2151">
        <f t="shared" si="149"/>
        <v>6.3372988368370082</v>
      </c>
      <c r="T2151">
        <f t="shared" si="146"/>
        <v>158.4324709209252</v>
      </c>
    </row>
    <row r="2152" spans="1:20" x14ac:dyDescent="0.2">
      <c r="A2152">
        <v>2009</v>
      </c>
      <c r="B2152">
        <v>118</v>
      </c>
      <c r="D2152" t="s">
        <v>93</v>
      </c>
      <c r="E2152" s="1">
        <v>0.58333333333333337</v>
      </c>
      <c r="F2152">
        <v>10</v>
      </c>
      <c r="G2152" t="s">
        <v>125</v>
      </c>
      <c r="H2152" t="s">
        <v>36</v>
      </c>
      <c r="I2152" t="s">
        <v>176</v>
      </c>
      <c r="J2152" t="s">
        <v>26</v>
      </c>
      <c r="K2152" t="s">
        <v>17</v>
      </c>
      <c r="L2152" t="s">
        <v>121</v>
      </c>
      <c r="M2152">
        <v>6</v>
      </c>
      <c r="N2152">
        <v>2.5</v>
      </c>
      <c r="Q2152">
        <v>2.0199999999999999E-2</v>
      </c>
      <c r="R2152">
        <v>2.9594999999999998</v>
      </c>
      <c r="S2152">
        <f t="shared" si="149"/>
        <v>0.30412689296657719</v>
      </c>
      <c r="T2152">
        <f t="shared" si="146"/>
        <v>1.824761357799463</v>
      </c>
    </row>
    <row r="2153" spans="1:20" x14ac:dyDescent="0.2">
      <c r="A2153">
        <v>2009</v>
      </c>
      <c r="B2153">
        <v>118</v>
      </c>
      <c r="D2153" t="s">
        <v>93</v>
      </c>
      <c r="E2153" s="1">
        <v>0.58333333333333337</v>
      </c>
      <c r="F2153">
        <v>10</v>
      </c>
      <c r="G2153" t="s">
        <v>125</v>
      </c>
      <c r="H2153" t="s">
        <v>36</v>
      </c>
      <c r="I2153" t="s">
        <v>176</v>
      </c>
      <c r="J2153" t="s">
        <v>26</v>
      </c>
      <c r="K2153" t="s">
        <v>118</v>
      </c>
      <c r="L2153" t="s">
        <v>27</v>
      </c>
      <c r="M2153">
        <v>55</v>
      </c>
      <c r="N2153">
        <v>2.5</v>
      </c>
      <c r="Q2153">
        <v>1.5900000000000001E-2</v>
      </c>
      <c r="R2153">
        <v>2.9718</v>
      </c>
      <c r="S2153">
        <f t="shared" si="149"/>
        <v>0.24210025233267859</v>
      </c>
      <c r="T2153">
        <f t="shared" si="146"/>
        <v>13.315513878297322</v>
      </c>
    </row>
    <row r="2154" spans="1:20" x14ac:dyDescent="0.2">
      <c r="A2154">
        <v>2009</v>
      </c>
      <c r="B2154">
        <v>118</v>
      </c>
      <c r="D2154" t="s">
        <v>93</v>
      </c>
      <c r="E2154" s="1">
        <v>0.58333333333333337</v>
      </c>
      <c r="F2154">
        <v>10</v>
      </c>
      <c r="G2154" t="s">
        <v>125</v>
      </c>
      <c r="H2154" t="s">
        <v>36</v>
      </c>
      <c r="I2154" t="s">
        <v>176</v>
      </c>
      <c r="J2154" t="s">
        <v>23</v>
      </c>
      <c r="K2154" t="s">
        <v>72</v>
      </c>
      <c r="L2154" t="s">
        <v>73</v>
      </c>
      <c r="M2154">
        <v>2</v>
      </c>
      <c r="N2154">
        <v>2.5</v>
      </c>
      <c r="Q2154">
        <v>8.0000000000000002E-3</v>
      </c>
      <c r="R2154">
        <v>3.137</v>
      </c>
      <c r="S2154">
        <f t="shared" si="149"/>
        <v>0.14171890699888887</v>
      </c>
      <c r="T2154">
        <f t="shared" si="146"/>
        <v>0.28343781399777773</v>
      </c>
    </row>
    <row r="2155" spans="1:20" x14ac:dyDescent="0.2">
      <c r="A2155">
        <v>2009</v>
      </c>
      <c r="B2155">
        <v>118</v>
      </c>
      <c r="D2155" t="s">
        <v>93</v>
      </c>
      <c r="E2155" s="1">
        <v>0.58333333333333337</v>
      </c>
      <c r="F2155">
        <v>10</v>
      </c>
      <c r="G2155" t="s">
        <v>125</v>
      </c>
      <c r="H2155" t="s">
        <v>36</v>
      </c>
      <c r="I2155" t="s">
        <v>176</v>
      </c>
      <c r="J2155" t="s">
        <v>23</v>
      </c>
      <c r="K2155" t="s">
        <v>33</v>
      </c>
      <c r="L2155" t="s">
        <v>34</v>
      </c>
      <c r="M2155">
        <v>18</v>
      </c>
      <c r="N2155">
        <v>2.5</v>
      </c>
      <c r="Q2155">
        <v>8.8999999999999999E-3</v>
      </c>
      <c r="R2155">
        <v>3</v>
      </c>
      <c r="S2155">
        <f t="shared" si="149"/>
        <v>0.13906250000000001</v>
      </c>
      <c r="T2155">
        <f t="shared" si="146"/>
        <v>2.5031250000000003</v>
      </c>
    </row>
    <row r="2156" spans="1:20" x14ac:dyDescent="0.2">
      <c r="A2156">
        <v>2009</v>
      </c>
      <c r="B2156">
        <v>119</v>
      </c>
      <c r="D2156" t="s">
        <v>93</v>
      </c>
      <c r="E2156" s="1">
        <v>0.58333333333333337</v>
      </c>
      <c r="F2156">
        <v>10</v>
      </c>
      <c r="G2156" t="s">
        <v>125</v>
      </c>
      <c r="H2156" t="s">
        <v>36</v>
      </c>
      <c r="I2156" t="s">
        <v>176</v>
      </c>
      <c r="J2156" t="s">
        <v>13</v>
      </c>
      <c r="K2156" t="s">
        <v>51</v>
      </c>
      <c r="L2156" t="s">
        <v>52</v>
      </c>
      <c r="M2156">
        <v>1</v>
      </c>
      <c r="N2156">
        <v>45</v>
      </c>
      <c r="O2156" t="s">
        <v>46</v>
      </c>
      <c r="Q2156">
        <v>1.6199999999999999E-2</v>
      </c>
      <c r="R2156">
        <v>3.0251999999999999</v>
      </c>
      <c r="S2156">
        <f t="shared" si="149"/>
        <v>1624.8508847285632</v>
      </c>
      <c r="T2156">
        <f t="shared" si="146"/>
        <v>1624.8508847285632</v>
      </c>
    </row>
    <row r="2157" spans="1:20" x14ac:dyDescent="0.2">
      <c r="A2157">
        <v>2009</v>
      </c>
      <c r="B2157">
        <v>119</v>
      </c>
      <c r="D2157" t="s">
        <v>93</v>
      </c>
      <c r="E2157" s="1">
        <v>0.58333333333333337</v>
      </c>
      <c r="F2157">
        <v>10</v>
      </c>
      <c r="G2157" t="s">
        <v>125</v>
      </c>
      <c r="H2157" t="s">
        <v>36</v>
      </c>
      <c r="I2157" t="s">
        <v>176</v>
      </c>
      <c r="J2157" t="s">
        <v>13</v>
      </c>
      <c r="K2157" t="s">
        <v>51</v>
      </c>
      <c r="L2157" t="s">
        <v>57</v>
      </c>
      <c r="M2157">
        <v>3</v>
      </c>
      <c r="N2157">
        <v>40</v>
      </c>
      <c r="Q2157">
        <v>1.6199999999999999E-2</v>
      </c>
      <c r="R2157">
        <v>3.0251999999999999</v>
      </c>
      <c r="S2157">
        <f t="shared" si="149"/>
        <v>1137.8025435833395</v>
      </c>
      <c r="T2157">
        <f t="shared" si="146"/>
        <v>3413.4076307500181</v>
      </c>
    </row>
    <row r="2158" spans="1:20" x14ac:dyDescent="0.2">
      <c r="A2158">
        <v>2009</v>
      </c>
      <c r="B2158">
        <v>119</v>
      </c>
      <c r="D2158" t="s">
        <v>93</v>
      </c>
      <c r="E2158" s="1">
        <v>0.58333333333333337</v>
      </c>
      <c r="F2158">
        <v>10</v>
      </c>
      <c r="G2158" t="s">
        <v>125</v>
      </c>
      <c r="H2158" t="s">
        <v>36</v>
      </c>
      <c r="I2158" t="s">
        <v>176</v>
      </c>
      <c r="J2158" t="s">
        <v>13</v>
      </c>
      <c r="K2158" t="s">
        <v>51</v>
      </c>
      <c r="L2158" t="s">
        <v>52</v>
      </c>
      <c r="M2158">
        <v>1</v>
      </c>
      <c r="N2158">
        <v>35</v>
      </c>
      <c r="O2158" t="s">
        <v>53</v>
      </c>
      <c r="Q2158">
        <v>1.6199999999999999E-2</v>
      </c>
      <c r="R2158">
        <v>3.0251999999999999</v>
      </c>
      <c r="S2158">
        <f t="shared" si="149"/>
        <v>759.67819720000477</v>
      </c>
      <c r="T2158">
        <f t="shared" si="146"/>
        <v>759.67819720000477</v>
      </c>
    </row>
    <row r="2159" spans="1:20" x14ac:dyDescent="0.2">
      <c r="A2159">
        <v>2009</v>
      </c>
      <c r="B2159">
        <v>119</v>
      </c>
      <c r="D2159" t="s">
        <v>93</v>
      </c>
      <c r="E2159" s="1">
        <v>0.58333333333333337</v>
      </c>
      <c r="F2159">
        <v>10</v>
      </c>
      <c r="G2159" t="s">
        <v>125</v>
      </c>
      <c r="H2159" t="s">
        <v>36</v>
      </c>
      <c r="I2159" t="s">
        <v>176</v>
      </c>
      <c r="J2159" t="s">
        <v>13</v>
      </c>
      <c r="K2159" t="s">
        <v>47</v>
      </c>
      <c r="L2159" t="s">
        <v>48</v>
      </c>
      <c r="M2159">
        <v>11</v>
      </c>
      <c r="N2159">
        <v>35</v>
      </c>
      <c r="P2159">
        <f>N2159/1.09917</f>
        <v>31.842208211650611</v>
      </c>
      <c r="Q2159">
        <v>1.7399999999999999E-2</v>
      </c>
      <c r="R2159">
        <v>3.08</v>
      </c>
      <c r="S2159">
        <f>Q2159*(P2159^R2159)</f>
        <v>740.96728909580781</v>
      </c>
      <c r="T2159">
        <f t="shared" si="146"/>
        <v>8150.6401800538861</v>
      </c>
    </row>
    <row r="2160" spans="1:20" x14ac:dyDescent="0.2">
      <c r="A2160">
        <v>2009</v>
      </c>
      <c r="B2160">
        <v>119</v>
      </c>
      <c r="D2160" t="s">
        <v>93</v>
      </c>
      <c r="E2160" s="1">
        <v>0.58333333333333337</v>
      </c>
      <c r="F2160">
        <v>10</v>
      </c>
      <c r="G2160" t="s">
        <v>125</v>
      </c>
      <c r="H2160" t="s">
        <v>36</v>
      </c>
      <c r="I2160" t="s">
        <v>176</v>
      </c>
      <c r="J2160" t="s">
        <v>23</v>
      </c>
      <c r="K2160" t="s">
        <v>118</v>
      </c>
      <c r="L2160" t="s">
        <v>37</v>
      </c>
      <c r="M2160">
        <v>4</v>
      </c>
      <c r="N2160">
        <v>35</v>
      </c>
      <c r="Q2160">
        <v>1.26E-2</v>
      </c>
      <c r="R2160">
        <v>3.0672999999999999</v>
      </c>
      <c r="S2160">
        <f>Q2160*(N2160^R2160)</f>
        <v>686.26279947656167</v>
      </c>
      <c r="T2160">
        <f t="shared" si="146"/>
        <v>2745.0511979062467</v>
      </c>
    </row>
    <row r="2161" spans="1:20" x14ac:dyDescent="0.2">
      <c r="A2161">
        <v>2009</v>
      </c>
      <c r="B2161">
        <v>119</v>
      </c>
      <c r="D2161" t="s">
        <v>93</v>
      </c>
      <c r="E2161" s="1">
        <v>0.58333333333333337</v>
      </c>
      <c r="F2161">
        <v>10</v>
      </c>
      <c r="G2161" t="s">
        <v>125</v>
      </c>
      <c r="H2161" t="s">
        <v>36</v>
      </c>
      <c r="I2161" t="s">
        <v>176</v>
      </c>
      <c r="J2161" t="s">
        <v>508</v>
      </c>
      <c r="K2161" t="s">
        <v>24</v>
      </c>
      <c r="L2161" t="s">
        <v>25</v>
      </c>
      <c r="M2161">
        <v>1</v>
      </c>
      <c r="N2161">
        <v>25</v>
      </c>
      <c r="Q2161">
        <v>4.2799999999999998E-2</v>
      </c>
      <c r="R2161">
        <v>2.8580000000000001</v>
      </c>
      <c r="S2161">
        <f>Q2161*(N2161^R2161)</f>
        <v>423.40532317837847</v>
      </c>
      <c r="T2161">
        <f t="shared" si="146"/>
        <v>423.40532317837847</v>
      </c>
    </row>
    <row r="2162" spans="1:20" x14ac:dyDescent="0.2">
      <c r="A2162">
        <v>2009</v>
      </c>
      <c r="B2162">
        <v>119</v>
      </c>
      <c r="D2162" t="s">
        <v>93</v>
      </c>
      <c r="E2162" s="1">
        <v>0.58333333333333337</v>
      </c>
      <c r="F2162">
        <v>10</v>
      </c>
      <c r="G2162" t="s">
        <v>125</v>
      </c>
      <c r="H2162" t="s">
        <v>36</v>
      </c>
      <c r="I2162" t="s">
        <v>176</v>
      </c>
      <c r="J2162" t="s">
        <v>20</v>
      </c>
      <c r="K2162" t="s">
        <v>68</v>
      </c>
      <c r="L2162" t="s">
        <v>69</v>
      </c>
      <c r="M2162">
        <v>3</v>
      </c>
      <c r="N2162">
        <v>35</v>
      </c>
      <c r="P2162">
        <f>N2162*0.863</f>
        <v>30.204999999999998</v>
      </c>
      <c r="Q2162">
        <v>2.5100000000000001E-2</v>
      </c>
      <c r="R2162">
        <v>2.84</v>
      </c>
      <c r="S2162">
        <f>Q2162*(P2162^R2162)</f>
        <v>400.9568406262739</v>
      </c>
      <c r="T2162">
        <f t="shared" si="146"/>
        <v>1202.8705218788218</v>
      </c>
    </row>
    <row r="2163" spans="1:20" x14ac:dyDescent="0.2">
      <c r="A2163">
        <v>2009</v>
      </c>
      <c r="B2163">
        <v>119</v>
      </c>
      <c r="D2163" t="s">
        <v>93</v>
      </c>
      <c r="E2163" s="1">
        <v>0.58333333333333337</v>
      </c>
      <c r="F2163">
        <v>10</v>
      </c>
      <c r="G2163" t="s">
        <v>125</v>
      </c>
      <c r="H2163" t="s">
        <v>36</v>
      </c>
      <c r="I2163" t="s">
        <v>176</v>
      </c>
      <c r="J2163" t="s">
        <v>26</v>
      </c>
      <c r="K2163" t="s">
        <v>31</v>
      </c>
      <c r="L2163" t="s">
        <v>54</v>
      </c>
      <c r="M2163">
        <v>4</v>
      </c>
      <c r="N2163">
        <v>25</v>
      </c>
      <c r="P2163">
        <f>N2163*0.812715</f>
        <v>20.317875000000001</v>
      </c>
      <c r="Q2163">
        <v>0.111</v>
      </c>
      <c r="R2163">
        <v>2.72</v>
      </c>
      <c r="S2163">
        <f>Q2163*(P2163^R2163)</f>
        <v>400.63779005068659</v>
      </c>
      <c r="T2163">
        <f t="shared" si="146"/>
        <v>1602.5511602027464</v>
      </c>
    </row>
    <row r="2164" spans="1:20" x14ac:dyDescent="0.2">
      <c r="A2164">
        <v>2009</v>
      </c>
      <c r="B2164">
        <v>119</v>
      </c>
      <c r="D2164" t="s">
        <v>93</v>
      </c>
      <c r="E2164" s="1">
        <v>0.58333333333333337</v>
      </c>
      <c r="F2164">
        <v>10</v>
      </c>
      <c r="G2164" t="s">
        <v>125</v>
      </c>
      <c r="H2164" t="s">
        <v>36</v>
      </c>
      <c r="I2164" t="s">
        <v>176</v>
      </c>
      <c r="J2164" t="s">
        <v>16</v>
      </c>
      <c r="K2164" t="s">
        <v>28</v>
      </c>
      <c r="L2164" t="s">
        <v>29</v>
      </c>
      <c r="M2164">
        <v>20</v>
      </c>
      <c r="N2164">
        <v>25</v>
      </c>
      <c r="P2164">
        <f>N2164/1.14172</f>
        <v>21.89678730336685</v>
      </c>
      <c r="Q2164">
        <v>5.7999999999999996E-3</v>
      </c>
      <c r="R2164">
        <v>3.5539999999999998</v>
      </c>
      <c r="S2164">
        <f>Q2164*(P2164^R2164)</f>
        <v>336.62001464584171</v>
      </c>
      <c r="T2164">
        <f t="shared" si="146"/>
        <v>6732.4002929168346</v>
      </c>
    </row>
    <row r="2165" spans="1:20" x14ac:dyDescent="0.2">
      <c r="A2165">
        <v>2009</v>
      </c>
      <c r="B2165">
        <v>119</v>
      </c>
      <c r="D2165" t="s">
        <v>93</v>
      </c>
      <c r="E2165" s="1">
        <v>0.58333333333333337</v>
      </c>
      <c r="F2165">
        <v>10</v>
      </c>
      <c r="G2165" t="s">
        <v>125</v>
      </c>
      <c r="H2165" t="s">
        <v>36</v>
      </c>
      <c r="I2165" t="s">
        <v>176</v>
      </c>
      <c r="J2165" t="s">
        <v>508</v>
      </c>
      <c r="K2165" t="s">
        <v>49</v>
      </c>
      <c r="L2165" t="s">
        <v>50</v>
      </c>
      <c r="M2165">
        <v>1</v>
      </c>
      <c r="N2165">
        <v>25</v>
      </c>
      <c r="Q2165">
        <v>5.6099999999999997E-2</v>
      </c>
      <c r="R2165">
        <v>2.653</v>
      </c>
      <c r="S2165">
        <f>Q2165*(N2165^R2165)</f>
        <v>286.87830370223014</v>
      </c>
      <c r="T2165">
        <f t="shared" si="146"/>
        <v>286.87830370223014</v>
      </c>
    </row>
    <row r="2166" spans="1:20" x14ac:dyDescent="0.2">
      <c r="A2166">
        <v>2009</v>
      </c>
      <c r="B2166">
        <v>119</v>
      </c>
      <c r="D2166" t="s">
        <v>93</v>
      </c>
      <c r="E2166" s="1">
        <v>0.58333333333333337</v>
      </c>
      <c r="F2166">
        <v>10</v>
      </c>
      <c r="G2166" t="s">
        <v>125</v>
      </c>
      <c r="H2166" t="s">
        <v>36</v>
      </c>
      <c r="I2166" t="s">
        <v>176</v>
      </c>
      <c r="J2166" t="s">
        <v>13</v>
      </c>
      <c r="K2166" t="s">
        <v>51</v>
      </c>
      <c r="L2166" t="s">
        <v>52</v>
      </c>
      <c r="M2166">
        <v>2</v>
      </c>
      <c r="N2166">
        <v>25</v>
      </c>
      <c r="O2166" t="s">
        <v>53</v>
      </c>
      <c r="Q2166">
        <v>1.6199999999999999E-2</v>
      </c>
      <c r="R2166">
        <v>3.0251999999999999</v>
      </c>
      <c r="S2166">
        <f>Q2166*(N2166^R2166)</f>
        <v>274.51313450729776</v>
      </c>
      <c r="T2166">
        <f t="shared" si="146"/>
        <v>549.02626901459553</v>
      </c>
    </row>
    <row r="2167" spans="1:20" x14ac:dyDescent="0.2">
      <c r="A2167">
        <v>2009</v>
      </c>
      <c r="B2167">
        <v>119</v>
      </c>
      <c r="D2167" t="s">
        <v>93</v>
      </c>
      <c r="E2167" s="1">
        <v>0.58333333333333337</v>
      </c>
      <c r="F2167">
        <v>10</v>
      </c>
      <c r="G2167" t="s">
        <v>125</v>
      </c>
      <c r="H2167" t="s">
        <v>36</v>
      </c>
      <c r="I2167" t="s">
        <v>176</v>
      </c>
      <c r="J2167" t="s">
        <v>44</v>
      </c>
      <c r="K2167" t="s">
        <v>21</v>
      </c>
      <c r="L2167" t="s">
        <v>22</v>
      </c>
      <c r="M2167">
        <v>10</v>
      </c>
      <c r="N2167">
        <v>25</v>
      </c>
      <c r="Q2167">
        <v>1.14E-2</v>
      </c>
      <c r="R2167">
        <v>3.1280000000000001</v>
      </c>
      <c r="S2167">
        <f>Q2167*(N2167^R2167)</f>
        <v>268.94359042953022</v>
      </c>
      <c r="T2167">
        <f t="shared" si="146"/>
        <v>2689.435904295302</v>
      </c>
    </row>
    <row r="2168" spans="1:20" x14ac:dyDescent="0.2">
      <c r="A2168">
        <v>2009</v>
      </c>
      <c r="B2168">
        <v>119</v>
      </c>
      <c r="D2168" t="s">
        <v>93</v>
      </c>
      <c r="E2168" s="1">
        <v>0.58333333333333337</v>
      </c>
      <c r="F2168">
        <v>10</v>
      </c>
      <c r="G2168" t="s">
        <v>125</v>
      </c>
      <c r="H2168" t="s">
        <v>36</v>
      </c>
      <c r="I2168" t="s">
        <v>176</v>
      </c>
      <c r="J2168" t="s">
        <v>23</v>
      </c>
      <c r="K2168" t="s">
        <v>118</v>
      </c>
      <c r="L2168" t="s">
        <v>37</v>
      </c>
      <c r="M2168">
        <v>1</v>
      </c>
      <c r="N2168">
        <v>25</v>
      </c>
      <c r="Q2168">
        <v>1.26E-2</v>
      </c>
      <c r="R2168">
        <v>3.0672999999999999</v>
      </c>
      <c r="S2168">
        <f>Q2168*(N2168^R2168)</f>
        <v>244.49609871054292</v>
      </c>
      <c r="T2168">
        <f t="shared" si="146"/>
        <v>244.49609871054292</v>
      </c>
    </row>
    <row r="2169" spans="1:20" x14ac:dyDescent="0.2">
      <c r="A2169">
        <v>2009</v>
      </c>
      <c r="B2169">
        <v>119</v>
      </c>
      <c r="D2169" t="s">
        <v>93</v>
      </c>
      <c r="E2169" s="1">
        <v>0.58333333333333337</v>
      </c>
      <c r="F2169">
        <v>10</v>
      </c>
      <c r="G2169" t="s">
        <v>125</v>
      </c>
      <c r="H2169" t="s">
        <v>36</v>
      </c>
      <c r="I2169" t="s">
        <v>176</v>
      </c>
      <c r="J2169" t="s">
        <v>44</v>
      </c>
      <c r="K2169" t="s">
        <v>104</v>
      </c>
      <c r="L2169" t="s">
        <v>105</v>
      </c>
      <c r="M2169">
        <v>1</v>
      </c>
      <c r="N2169">
        <v>35</v>
      </c>
      <c r="P2169">
        <f>N2169*0.902479</f>
        <v>31.586765</v>
      </c>
      <c r="Q2169">
        <v>2.7E-2</v>
      </c>
      <c r="R2169">
        <v>2.629</v>
      </c>
      <c r="S2169">
        <f>Q2169*(P2169^R2169)</f>
        <v>236.3539157445052</v>
      </c>
      <c r="T2169">
        <f t="shared" si="146"/>
        <v>236.3539157445052</v>
      </c>
    </row>
    <row r="2170" spans="1:20" x14ac:dyDescent="0.2">
      <c r="A2170">
        <v>2009</v>
      </c>
      <c r="B2170">
        <v>119</v>
      </c>
      <c r="D2170" t="s">
        <v>93</v>
      </c>
      <c r="E2170" s="1">
        <v>0.58333333333333337</v>
      </c>
      <c r="F2170">
        <v>10</v>
      </c>
      <c r="G2170" t="s">
        <v>125</v>
      </c>
      <c r="H2170" t="s">
        <v>36</v>
      </c>
      <c r="I2170" t="s">
        <v>176</v>
      </c>
      <c r="J2170" t="s">
        <v>26</v>
      </c>
      <c r="K2170" t="s">
        <v>21</v>
      </c>
      <c r="L2170" t="s">
        <v>100</v>
      </c>
      <c r="M2170">
        <v>4</v>
      </c>
      <c r="N2170">
        <v>25</v>
      </c>
      <c r="P2170">
        <f>N2170/1.13645</f>
        <v>21.998328127062344</v>
      </c>
      <c r="Q2170">
        <v>1.35E-2</v>
      </c>
      <c r="R2170">
        <v>3.0430000000000001</v>
      </c>
      <c r="S2170">
        <f>Q2170*(P2170^R2170)</f>
        <v>164.14420378063221</v>
      </c>
      <c r="T2170">
        <f t="shared" si="146"/>
        <v>656.57681512252884</v>
      </c>
    </row>
    <row r="2171" spans="1:20" x14ac:dyDescent="0.2">
      <c r="A2171">
        <v>2009</v>
      </c>
      <c r="B2171">
        <v>119</v>
      </c>
      <c r="D2171" t="s">
        <v>93</v>
      </c>
      <c r="E2171" s="1">
        <v>0.58333333333333337</v>
      </c>
      <c r="F2171">
        <v>10</v>
      </c>
      <c r="G2171" t="s">
        <v>125</v>
      </c>
      <c r="H2171" t="s">
        <v>36</v>
      </c>
      <c r="I2171" t="s">
        <v>176</v>
      </c>
      <c r="J2171" t="s">
        <v>23</v>
      </c>
      <c r="K2171" t="s">
        <v>31</v>
      </c>
      <c r="L2171" t="s">
        <v>32</v>
      </c>
      <c r="M2171">
        <v>1</v>
      </c>
      <c r="N2171">
        <v>25</v>
      </c>
      <c r="Q2171">
        <v>7.9000000000000008E-3</v>
      </c>
      <c r="R2171">
        <v>3.0760000000000001</v>
      </c>
      <c r="S2171">
        <f t="shared" ref="S2171:S2180" si="150">Q2171*(N2171^R2171)</f>
        <v>157.64875958225977</v>
      </c>
      <c r="T2171">
        <f t="shared" si="146"/>
        <v>157.64875958225977</v>
      </c>
    </row>
    <row r="2172" spans="1:20" x14ac:dyDescent="0.2">
      <c r="A2172">
        <v>2009</v>
      </c>
      <c r="B2172">
        <v>119</v>
      </c>
      <c r="D2172" t="s">
        <v>93</v>
      </c>
      <c r="E2172" s="1">
        <v>0.58333333333333337</v>
      </c>
      <c r="F2172">
        <v>10</v>
      </c>
      <c r="G2172" t="s">
        <v>125</v>
      </c>
      <c r="H2172" t="s">
        <v>36</v>
      </c>
      <c r="I2172" t="s">
        <v>176</v>
      </c>
      <c r="J2172" t="s">
        <v>508</v>
      </c>
      <c r="K2172" t="s">
        <v>40</v>
      </c>
      <c r="L2172" t="s">
        <v>41</v>
      </c>
      <c r="M2172">
        <v>2</v>
      </c>
      <c r="N2172">
        <v>15</v>
      </c>
      <c r="Q2172">
        <v>2.2200000000000001E-2</v>
      </c>
      <c r="R2172">
        <v>3.14</v>
      </c>
      <c r="S2172">
        <f t="shared" si="150"/>
        <v>109.46607034280856</v>
      </c>
      <c r="T2172">
        <f t="shared" si="146"/>
        <v>218.93214068561713</v>
      </c>
    </row>
    <row r="2173" spans="1:20" x14ac:dyDescent="0.2">
      <c r="A2173">
        <v>2009</v>
      </c>
      <c r="B2173">
        <v>119</v>
      </c>
      <c r="D2173" t="s">
        <v>93</v>
      </c>
      <c r="E2173" s="1">
        <v>0.58333333333333337</v>
      </c>
      <c r="F2173">
        <v>10</v>
      </c>
      <c r="G2173" t="s">
        <v>125</v>
      </c>
      <c r="H2173" t="s">
        <v>36</v>
      </c>
      <c r="I2173" t="s">
        <v>176</v>
      </c>
      <c r="J2173" t="s">
        <v>16</v>
      </c>
      <c r="K2173" t="s">
        <v>17</v>
      </c>
      <c r="L2173" t="s">
        <v>18</v>
      </c>
      <c r="M2173">
        <v>1</v>
      </c>
      <c r="N2173">
        <v>15</v>
      </c>
      <c r="Q2173">
        <v>2.2700000000000001E-2</v>
      </c>
      <c r="R2173">
        <v>3.12</v>
      </c>
      <c r="S2173">
        <f t="shared" si="150"/>
        <v>106.03044532761471</v>
      </c>
      <c r="T2173">
        <f t="shared" si="146"/>
        <v>106.03044532761471</v>
      </c>
    </row>
    <row r="2174" spans="1:20" x14ac:dyDescent="0.2">
      <c r="A2174">
        <v>2009</v>
      </c>
      <c r="B2174">
        <v>119</v>
      </c>
      <c r="D2174" t="s">
        <v>93</v>
      </c>
      <c r="E2174" s="1">
        <v>0.58333333333333337</v>
      </c>
      <c r="F2174">
        <v>10</v>
      </c>
      <c r="G2174" t="s">
        <v>125</v>
      </c>
      <c r="H2174" t="s">
        <v>36</v>
      </c>
      <c r="I2174" t="s">
        <v>176</v>
      </c>
      <c r="J2174" t="s">
        <v>509</v>
      </c>
      <c r="K2174" t="s">
        <v>17</v>
      </c>
      <c r="L2174" t="s">
        <v>19</v>
      </c>
      <c r="M2174">
        <v>1</v>
      </c>
      <c r="N2174">
        <v>15</v>
      </c>
      <c r="Q2174">
        <v>1.9300000000000001E-2</v>
      </c>
      <c r="R2174">
        <v>2.96</v>
      </c>
      <c r="S2174">
        <f t="shared" si="150"/>
        <v>58.450393035088091</v>
      </c>
      <c r="T2174">
        <f t="shared" si="146"/>
        <v>58.450393035088091</v>
      </c>
    </row>
    <row r="2175" spans="1:20" x14ac:dyDescent="0.2">
      <c r="A2175">
        <v>2009</v>
      </c>
      <c r="B2175">
        <v>119</v>
      </c>
      <c r="D2175" t="s">
        <v>93</v>
      </c>
      <c r="E2175" s="1">
        <v>0.58333333333333337</v>
      </c>
      <c r="F2175">
        <v>10</v>
      </c>
      <c r="G2175" t="s">
        <v>125</v>
      </c>
      <c r="H2175" t="s">
        <v>36</v>
      </c>
      <c r="I2175" t="s">
        <v>176</v>
      </c>
      <c r="J2175" t="s">
        <v>44</v>
      </c>
      <c r="K2175" t="s">
        <v>21</v>
      </c>
      <c r="L2175" t="s">
        <v>22</v>
      </c>
      <c r="M2175">
        <v>4</v>
      </c>
      <c r="N2175">
        <v>15</v>
      </c>
      <c r="Q2175">
        <v>1.14E-2</v>
      </c>
      <c r="R2175">
        <v>3.1280000000000001</v>
      </c>
      <c r="S2175">
        <f t="shared" si="150"/>
        <v>54.414959423729201</v>
      </c>
      <c r="T2175">
        <f t="shared" si="146"/>
        <v>217.6598376949168</v>
      </c>
    </row>
    <row r="2176" spans="1:20" x14ac:dyDescent="0.2">
      <c r="A2176">
        <v>2009</v>
      </c>
      <c r="B2176">
        <v>119</v>
      </c>
      <c r="D2176" t="s">
        <v>93</v>
      </c>
      <c r="E2176" s="1">
        <v>0.58333333333333337</v>
      </c>
      <c r="F2176">
        <v>10</v>
      </c>
      <c r="G2176" t="s">
        <v>125</v>
      </c>
      <c r="H2176" t="s">
        <v>36</v>
      </c>
      <c r="I2176" t="s">
        <v>176</v>
      </c>
      <c r="J2176" t="s">
        <v>44</v>
      </c>
      <c r="K2176" t="s">
        <v>21</v>
      </c>
      <c r="L2176" t="s">
        <v>22</v>
      </c>
      <c r="M2176">
        <v>2</v>
      </c>
      <c r="N2176">
        <v>7.5</v>
      </c>
      <c r="Q2176">
        <v>1.14E-2</v>
      </c>
      <c r="R2176">
        <v>3.1280000000000001</v>
      </c>
      <c r="S2176">
        <f t="shared" si="150"/>
        <v>6.2243855127961885</v>
      </c>
      <c r="T2176">
        <f t="shared" si="146"/>
        <v>12.448771025592377</v>
      </c>
    </row>
    <row r="2177" spans="1:20" x14ac:dyDescent="0.2">
      <c r="A2177">
        <v>2009</v>
      </c>
      <c r="B2177">
        <v>119</v>
      </c>
      <c r="D2177" t="s">
        <v>93</v>
      </c>
      <c r="E2177" s="1">
        <v>0.58333333333333337</v>
      </c>
      <c r="F2177">
        <v>10</v>
      </c>
      <c r="G2177" t="s">
        <v>125</v>
      </c>
      <c r="H2177" t="s">
        <v>36</v>
      </c>
      <c r="I2177" t="s">
        <v>176</v>
      </c>
      <c r="J2177" t="s">
        <v>23</v>
      </c>
      <c r="K2177" t="s">
        <v>118</v>
      </c>
      <c r="L2177" t="s">
        <v>37</v>
      </c>
      <c r="M2177">
        <v>2</v>
      </c>
      <c r="N2177">
        <v>7.5</v>
      </c>
      <c r="Q2177">
        <v>1.26E-2</v>
      </c>
      <c r="R2177">
        <v>3.0672999999999999</v>
      </c>
      <c r="S2177">
        <f t="shared" si="150"/>
        <v>6.0875978967715536</v>
      </c>
      <c r="T2177">
        <f t="shared" si="146"/>
        <v>12.175195793543107</v>
      </c>
    </row>
    <row r="2178" spans="1:20" x14ac:dyDescent="0.2">
      <c r="A2178">
        <v>2009</v>
      </c>
      <c r="B2178">
        <v>119</v>
      </c>
      <c r="D2178" t="s">
        <v>93</v>
      </c>
      <c r="E2178" s="1">
        <v>0.58333333333333337</v>
      </c>
      <c r="F2178">
        <v>10</v>
      </c>
      <c r="G2178" t="s">
        <v>125</v>
      </c>
      <c r="H2178" t="s">
        <v>36</v>
      </c>
      <c r="I2178" t="s">
        <v>176</v>
      </c>
      <c r="J2178" t="s">
        <v>26</v>
      </c>
      <c r="K2178" t="s">
        <v>118</v>
      </c>
      <c r="L2178" t="s">
        <v>27</v>
      </c>
      <c r="M2178">
        <v>15</v>
      </c>
      <c r="N2178">
        <v>2.5</v>
      </c>
      <c r="Q2178">
        <v>1.5900000000000001E-2</v>
      </c>
      <c r="R2178">
        <v>2.9718</v>
      </c>
      <c r="S2178">
        <f t="shared" si="150"/>
        <v>0.24210025233267859</v>
      </c>
      <c r="T2178">
        <f t="shared" ref="T2178:T2241" si="151">M2178*S2178</f>
        <v>3.631503784990179</v>
      </c>
    </row>
    <row r="2179" spans="1:20" x14ac:dyDescent="0.2">
      <c r="A2179">
        <v>2009</v>
      </c>
      <c r="B2179">
        <v>119</v>
      </c>
      <c r="D2179" t="s">
        <v>93</v>
      </c>
      <c r="E2179" s="1">
        <v>0.58333333333333337</v>
      </c>
      <c r="F2179">
        <v>10</v>
      </c>
      <c r="G2179" t="s">
        <v>125</v>
      </c>
      <c r="H2179" t="s">
        <v>36</v>
      </c>
      <c r="I2179" t="s">
        <v>176</v>
      </c>
      <c r="J2179" t="s">
        <v>23</v>
      </c>
      <c r="K2179" t="s">
        <v>33</v>
      </c>
      <c r="L2179" t="s">
        <v>34</v>
      </c>
      <c r="M2179">
        <v>21</v>
      </c>
      <c r="N2179">
        <v>2.5</v>
      </c>
      <c r="Q2179">
        <v>8.8999999999999999E-3</v>
      </c>
      <c r="R2179">
        <v>3</v>
      </c>
      <c r="S2179">
        <f t="shared" si="150"/>
        <v>0.13906250000000001</v>
      </c>
      <c r="T2179">
        <f t="shared" si="151"/>
        <v>2.9203125000000001</v>
      </c>
    </row>
    <row r="2180" spans="1:20" x14ac:dyDescent="0.2">
      <c r="A2180">
        <v>2009</v>
      </c>
      <c r="B2180">
        <v>120</v>
      </c>
      <c r="D2180" t="s">
        <v>93</v>
      </c>
      <c r="E2180" s="1">
        <v>0.58333333333333337</v>
      </c>
      <c r="F2180">
        <v>9</v>
      </c>
      <c r="G2180" t="s">
        <v>125</v>
      </c>
      <c r="H2180" t="s">
        <v>61</v>
      </c>
      <c r="I2180" t="s">
        <v>176</v>
      </c>
      <c r="J2180" t="s">
        <v>44</v>
      </c>
      <c r="K2180" t="s">
        <v>21</v>
      </c>
      <c r="L2180" t="s">
        <v>22</v>
      </c>
      <c r="M2180">
        <v>12</v>
      </c>
      <c r="N2180">
        <v>35</v>
      </c>
      <c r="Q2180">
        <v>1.14E-2</v>
      </c>
      <c r="R2180">
        <v>3.1280000000000001</v>
      </c>
      <c r="S2180">
        <f t="shared" si="150"/>
        <v>770.45928631241588</v>
      </c>
      <c r="T2180">
        <f t="shared" si="151"/>
        <v>9245.5114357489911</v>
      </c>
    </row>
    <row r="2181" spans="1:20" x14ac:dyDescent="0.2">
      <c r="A2181">
        <v>2009</v>
      </c>
      <c r="B2181">
        <v>120</v>
      </c>
      <c r="D2181" t="s">
        <v>93</v>
      </c>
      <c r="E2181" s="1">
        <v>0.58333333333333337</v>
      </c>
      <c r="F2181">
        <v>9</v>
      </c>
      <c r="G2181" t="s">
        <v>125</v>
      </c>
      <c r="H2181" t="s">
        <v>61</v>
      </c>
      <c r="I2181" t="s">
        <v>176</v>
      </c>
      <c r="J2181" t="s">
        <v>13</v>
      </c>
      <c r="K2181" t="s">
        <v>47</v>
      </c>
      <c r="L2181" t="s">
        <v>48</v>
      </c>
      <c r="M2181">
        <v>12</v>
      </c>
      <c r="N2181">
        <v>35</v>
      </c>
      <c r="P2181">
        <f>N2181/1.09917</f>
        <v>31.842208211650611</v>
      </c>
      <c r="Q2181">
        <v>1.7399999999999999E-2</v>
      </c>
      <c r="R2181">
        <v>3.08</v>
      </c>
      <c r="S2181">
        <f>Q2181*(P2181^R2181)</f>
        <v>740.96728909580781</v>
      </c>
      <c r="T2181">
        <f t="shared" si="151"/>
        <v>8891.6074691496942</v>
      </c>
    </row>
    <row r="2182" spans="1:20" x14ac:dyDescent="0.2">
      <c r="A2182">
        <v>2009</v>
      </c>
      <c r="B2182">
        <v>120</v>
      </c>
      <c r="D2182" t="s">
        <v>93</v>
      </c>
      <c r="E2182" s="1">
        <v>0.58333333333333337</v>
      </c>
      <c r="F2182">
        <v>9</v>
      </c>
      <c r="G2182" t="s">
        <v>125</v>
      </c>
      <c r="H2182" t="s">
        <v>61</v>
      </c>
      <c r="I2182" t="s">
        <v>176</v>
      </c>
      <c r="J2182" t="s">
        <v>23</v>
      </c>
      <c r="K2182" t="s">
        <v>118</v>
      </c>
      <c r="L2182" t="s">
        <v>37</v>
      </c>
      <c r="M2182">
        <v>1</v>
      </c>
      <c r="N2182">
        <v>35</v>
      </c>
      <c r="Q2182">
        <v>1.26E-2</v>
      </c>
      <c r="R2182">
        <v>3.0672999999999999</v>
      </c>
      <c r="S2182">
        <f>Q2182*(N2182^R2182)</f>
        <v>686.26279947656167</v>
      </c>
      <c r="T2182">
        <f t="shared" si="151"/>
        <v>686.26279947656167</v>
      </c>
    </row>
    <row r="2183" spans="1:20" x14ac:dyDescent="0.2">
      <c r="A2183">
        <v>2009</v>
      </c>
      <c r="B2183">
        <v>120</v>
      </c>
      <c r="D2183" t="s">
        <v>93</v>
      </c>
      <c r="E2183" s="1">
        <v>0.58333333333333337</v>
      </c>
      <c r="F2183">
        <v>9</v>
      </c>
      <c r="G2183" t="s">
        <v>125</v>
      </c>
      <c r="H2183" t="s">
        <v>61</v>
      </c>
      <c r="I2183" t="s">
        <v>176</v>
      </c>
      <c r="J2183" t="s">
        <v>23</v>
      </c>
      <c r="K2183" t="s">
        <v>28</v>
      </c>
      <c r="L2183" t="s">
        <v>60</v>
      </c>
      <c r="M2183">
        <v>1</v>
      </c>
      <c r="N2183">
        <v>35</v>
      </c>
      <c r="P2183">
        <f>N2183/1.26087</f>
        <v>27.758611117720307</v>
      </c>
      <c r="Q2183">
        <v>3.1399999999999997E-2</v>
      </c>
      <c r="R2183">
        <v>2.9</v>
      </c>
      <c r="S2183">
        <f>Q2183*(P2183^R2183)</f>
        <v>481.70712817666475</v>
      </c>
      <c r="T2183">
        <f t="shared" si="151"/>
        <v>481.70712817666475</v>
      </c>
    </row>
    <row r="2184" spans="1:20" x14ac:dyDescent="0.2">
      <c r="A2184">
        <v>2009</v>
      </c>
      <c r="B2184">
        <v>120</v>
      </c>
      <c r="D2184" t="s">
        <v>93</v>
      </c>
      <c r="E2184" s="1">
        <v>0.58333333333333337</v>
      </c>
      <c r="F2184">
        <v>9</v>
      </c>
      <c r="G2184" t="s">
        <v>125</v>
      </c>
      <c r="H2184" t="s">
        <v>61</v>
      </c>
      <c r="I2184" t="s">
        <v>176</v>
      </c>
      <c r="J2184" t="s">
        <v>23</v>
      </c>
      <c r="K2184" t="s">
        <v>70</v>
      </c>
      <c r="L2184" t="s">
        <v>71</v>
      </c>
      <c r="M2184">
        <v>3</v>
      </c>
      <c r="N2184">
        <v>35</v>
      </c>
      <c r="P2184">
        <f>N2184*0.84141</f>
        <v>29.449349999999999</v>
      </c>
      <c r="Q2184">
        <v>1.8800000000000001E-2</v>
      </c>
      <c r="R2184">
        <v>3</v>
      </c>
      <c r="S2184">
        <f>Q2184*(P2184^R2184)</f>
        <v>480.15890754210886</v>
      </c>
      <c r="T2184">
        <f t="shared" si="151"/>
        <v>1440.4767226263266</v>
      </c>
    </row>
    <row r="2185" spans="1:20" x14ac:dyDescent="0.2">
      <c r="A2185">
        <v>2009</v>
      </c>
      <c r="B2185">
        <v>120</v>
      </c>
      <c r="D2185" t="s">
        <v>93</v>
      </c>
      <c r="E2185" s="1">
        <v>0.58333333333333337</v>
      </c>
      <c r="F2185">
        <v>9</v>
      </c>
      <c r="G2185" t="s">
        <v>125</v>
      </c>
      <c r="H2185" t="s">
        <v>61</v>
      </c>
      <c r="I2185" t="s">
        <v>176</v>
      </c>
      <c r="J2185" t="s">
        <v>23</v>
      </c>
      <c r="K2185" t="s">
        <v>31</v>
      </c>
      <c r="L2185" t="s">
        <v>32</v>
      </c>
      <c r="M2185">
        <v>2</v>
      </c>
      <c r="N2185">
        <v>35</v>
      </c>
      <c r="Q2185">
        <v>7.9000000000000008E-3</v>
      </c>
      <c r="R2185">
        <v>3.0760000000000001</v>
      </c>
      <c r="S2185">
        <f>Q2185*(N2185^R2185)</f>
        <v>443.79294680201997</v>
      </c>
      <c r="T2185">
        <f t="shared" si="151"/>
        <v>887.58589360403994</v>
      </c>
    </row>
    <row r="2186" spans="1:20" x14ac:dyDescent="0.2">
      <c r="A2186">
        <v>2009</v>
      </c>
      <c r="B2186">
        <v>120</v>
      </c>
      <c r="D2186" t="s">
        <v>93</v>
      </c>
      <c r="E2186" s="1">
        <v>0.58333333333333337</v>
      </c>
      <c r="F2186">
        <v>9</v>
      </c>
      <c r="G2186" t="s">
        <v>125</v>
      </c>
      <c r="H2186" t="s">
        <v>61</v>
      </c>
      <c r="I2186" t="s">
        <v>176</v>
      </c>
      <c r="J2186" t="s">
        <v>20</v>
      </c>
      <c r="K2186" t="s">
        <v>68</v>
      </c>
      <c r="L2186" t="s">
        <v>90</v>
      </c>
      <c r="M2186">
        <v>2</v>
      </c>
      <c r="N2186">
        <v>35</v>
      </c>
      <c r="P2186">
        <f>N2186*0.835</f>
        <v>29.224999999999998</v>
      </c>
      <c r="Q2186">
        <v>1.7999999999999999E-2</v>
      </c>
      <c r="R2186">
        <v>2.99</v>
      </c>
      <c r="S2186">
        <f>Q2186*(P2186^R2186)</f>
        <v>434.38870022796868</v>
      </c>
      <c r="T2186">
        <f t="shared" si="151"/>
        <v>868.77740045593737</v>
      </c>
    </row>
    <row r="2187" spans="1:20" x14ac:dyDescent="0.2">
      <c r="A2187">
        <v>2009</v>
      </c>
      <c r="B2187">
        <v>120</v>
      </c>
      <c r="D2187" t="s">
        <v>93</v>
      </c>
      <c r="E2187" s="1">
        <v>0.58333333333333337</v>
      </c>
      <c r="F2187">
        <v>9</v>
      </c>
      <c r="G2187" t="s">
        <v>125</v>
      </c>
      <c r="H2187" t="s">
        <v>61</v>
      </c>
      <c r="I2187" t="s">
        <v>176</v>
      </c>
      <c r="J2187" t="s">
        <v>26</v>
      </c>
      <c r="K2187" t="s">
        <v>31</v>
      </c>
      <c r="L2187" t="s">
        <v>54</v>
      </c>
      <c r="M2187">
        <v>8</v>
      </c>
      <c r="N2187">
        <v>25</v>
      </c>
      <c r="P2187">
        <f>N2187*0.812715</f>
        <v>20.317875000000001</v>
      </c>
      <c r="Q2187">
        <v>0.111</v>
      </c>
      <c r="R2187">
        <v>2.72</v>
      </c>
      <c r="S2187">
        <f>Q2187*(P2187^R2187)</f>
        <v>400.63779005068659</v>
      </c>
      <c r="T2187">
        <f t="shared" si="151"/>
        <v>3205.1023204054927</v>
      </c>
    </row>
    <row r="2188" spans="1:20" x14ac:dyDescent="0.2">
      <c r="A2188">
        <v>2009</v>
      </c>
      <c r="B2188">
        <v>120</v>
      </c>
      <c r="D2188" t="s">
        <v>93</v>
      </c>
      <c r="E2188" s="1">
        <v>0.58333333333333337</v>
      </c>
      <c r="F2188">
        <v>9</v>
      </c>
      <c r="G2188" t="s">
        <v>125</v>
      </c>
      <c r="H2188" t="s">
        <v>61</v>
      </c>
      <c r="I2188" t="s">
        <v>176</v>
      </c>
      <c r="J2188" t="s">
        <v>16</v>
      </c>
      <c r="K2188" t="s">
        <v>28</v>
      </c>
      <c r="L2188" t="s">
        <v>29</v>
      </c>
      <c r="M2188">
        <v>17</v>
      </c>
      <c r="N2188">
        <v>25</v>
      </c>
      <c r="P2188">
        <f>N2188/1.14172</f>
        <v>21.89678730336685</v>
      </c>
      <c r="Q2188">
        <v>5.7999999999999996E-3</v>
      </c>
      <c r="R2188">
        <v>3.5539999999999998</v>
      </c>
      <c r="S2188">
        <f>Q2188*(P2188^R2188)</f>
        <v>336.62001464584171</v>
      </c>
      <c r="T2188">
        <f t="shared" si="151"/>
        <v>5722.5402489793087</v>
      </c>
    </row>
    <row r="2189" spans="1:20" x14ac:dyDescent="0.2">
      <c r="A2189">
        <v>2009</v>
      </c>
      <c r="B2189">
        <v>120</v>
      </c>
      <c r="D2189" t="s">
        <v>93</v>
      </c>
      <c r="E2189" s="1">
        <v>0.58333333333333337</v>
      </c>
      <c r="F2189">
        <v>9</v>
      </c>
      <c r="G2189" t="s">
        <v>125</v>
      </c>
      <c r="H2189" t="s">
        <v>61</v>
      </c>
      <c r="I2189" t="s">
        <v>176</v>
      </c>
      <c r="J2189" t="s">
        <v>44</v>
      </c>
      <c r="K2189" t="s">
        <v>21</v>
      </c>
      <c r="L2189" t="s">
        <v>22</v>
      </c>
      <c r="M2189">
        <v>4</v>
      </c>
      <c r="N2189">
        <v>25</v>
      </c>
      <c r="Q2189">
        <v>1.14E-2</v>
      </c>
      <c r="R2189">
        <v>3.1280000000000001</v>
      </c>
      <c r="S2189">
        <f>Q2189*(N2189^R2189)</f>
        <v>268.94359042953022</v>
      </c>
      <c r="T2189">
        <f t="shared" si="151"/>
        <v>1075.7743617181209</v>
      </c>
    </row>
    <row r="2190" spans="1:20" x14ac:dyDescent="0.2">
      <c r="A2190">
        <v>2009</v>
      </c>
      <c r="B2190">
        <v>120</v>
      </c>
      <c r="D2190" t="s">
        <v>93</v>
      </c>
      <c r="E2190" s="1">
        <v>0.58333333333333337</v>
      </c>
      <c r="F2190">
        <v>9</v>
      </c>
      <c r="G2190" t="s">
        <v>125</v>
      </c>
      <c r="H2190" t="s">
        <v>61</v>
      </c>
      <c r="I2190" t="s">
        <v>176</v>
      </c>
      <c r="J2190" t="s">
        <v>23</v>
      </c>
      <c r="K2190" t="s">
        <v>62</v>
      </c>
      <c r="L2190" t="s">
        <v>63</v>
      </c>
      <c r="M2190">
        <v>1</v>
      </c>
      <c r="N2190">
        <v>25</v>
      </c>
      <c r="P2190">
        <f>N2190/1.08</f>
        <v>23.148148148148145</v>
      </c>
      <c r="Q2190">
        <v>2.29E-2</v>
      </c>
      <c r="R2190">
        <v>2.9580000000000002</v>
      </c>
      <c r="S2190">
        <f>Q2190*(P2190^R2190)</f>
        <v>248.92846396069424</v>
      </c>
      <c r="T2190">
        <f t="shared" si="151"/>
        <v>248.92846396069424</v>
      </c>
    </row>
    <row r="2191" spans="1:20" x14ac:dyDescent="0.2">
      <c r="A2191">
        <v>2009</v>
      </c>
      <c r="B2191">
        <v>120</v>
      </c>
      <c r="D2191" t="s">
        <v>93</v>
      </c>
      <c r="E2191" s="1">
        <v>0.58333333333333337</v>
      </c>
      <c r="F2191">
        <v>9</v>
      </c>
      <c r="G2191" t="s">
        <v>125</v>
      </c>
      <c r="H2191" t="s">
        <v>61</v>
      </c>
      <c r="I2191" t="s">
        <v>176</v>
      </c>
      <c r="J2191" t="s">
        <v>44</v>
      </c>
      <c r="K2191" t="s">
        <v>21</v>
      </c>
      <c r="L2191" t="s">
        <v>22</v>
      </c>
      <c r="M2191">
        <v>8</v>
      </c>
      <c r="N2191">
        <v>15</v>
      </c>
      <c r="Q2191">
        <v>1.14E-2</v>
      </c>
      <c r="R2191">
        <v>3.1280000000000001</v>
      </c>
      <c r="S2191">
        <f t="shared" ref="S2191:S2206" si="152">Q2191*(N2191^R2191)</f>
        <v>54.414959423729201</v>
      </c>
      <c r="T2191">
        <f t="shared" si="151"/>
        <v>435.31967538983361</v>
      </c>
    </row>
    <row r="2192" spans="1:20" x14ac:dyDescent="0.2">
      <c r="A2192">
        <v>2009</v>
      </c>
      <c r="B2192">
        <v>120</v>
      </c>
      <c r="D2192" t="s">
        <v>93</v>
      </c>
      <c r="E2192" s="1">
        <v>0.58333333333333337</v>
      </c>
      <c r="F2192">
        <v>9</v>
      </c>
      <c r="G2192" t="s">
        <v>125</v>
      </c>
      <c r="H2192" t="s">
        <v>61</v>
      </c>
      <c r="I2192" t="s">
        <v>176</v>
      </c>
      <c r="J2192" t="s">
        <v>23</v>
      </c>
      <c r="K2192" t="s">
        <v>118</v>
      </c>
      <c r="L2192" t="s">
        <v>30</v>
      </c>
      <c r="M2192">
        <v>1</v>
      </c>
      <c r="N2192">
        <v>15</v>
      </c>
      <c r="Q2192">
        <v>9.2800000000000001E-3</v>
      </c>
      <c r="R2192">
        <v>3.07</v>
      </c>
      <c r="S2192">
        <f t="shared" si="152"/>
        <v>37.857169670187268</v>
      </c>
      <c r="T2192">
        <f t="shared" si="151"/>
        <v>37.857169670187268</v>
      </c>
    </row>
    <row r="2193" spans="1:20" x14ac:dyDescent="0.2">
      <c r="A2193">
        <v>2009</v>
      </c>
      <c r="B2193">
        <v>120</v>
      </c>
      <c r="D2193" t="s">
        <v>93</v>
      </c>
      <c r="E2193" s="1">
        <v>0.58333333333333337</v>
      </c>
      <c r="F2193">
        <v>9</v>
      </c>
      <c r="G2193" t="s">
        <v>125</v>
      </c>
      <c r="H2193" t="s">
        <v>61</v>
      </c>
      <c r="I2193" t="s">
        <v>176</v>
      </c>
      <c r="J2193" t="s">
        <v>509</v>
      </c>
      <c r="K2193" t="s">
        <v>17</v>
      </c>
      <c r="L2193" t="s">
        <v>19</v>
      </c>
      <c r="M2193">
        <v>5</v>
      </c>
      <c r="N2193">
        <v>7.5</v>
      </c>
      <c r="Q2193">
        <v>1.9300000000000001E-2</v>
      </c>
      <c r="R2193">
        <v>2.96</v>
      </c>
      <c r="S2193">
        <f t="shared" si="152"/>
        <v>7.5117071566069322</v>
      </c>
      <c r="T2193">
        <f t="shared" si="151"/>
        <v>37.558535783034664</v>
      </c>
    </row>
    <row r="2194" spans="1:20" x14ac:dyDescent="0.2">
      <c r="A2194">
        <v>2009</v>
      </c>
      <c r="B2194">
        <v>120</v>
      </c>
      <c r="D2194" t="s">
        <v>93</v>
      </c>
      <c r="E2194" s="1">
        <v>0.58333333333333337</v>
      </c>
      <c r="F2194">
        <v>9</v>
      </c>
      <c r="G2194" t="s">
        <v>125</v>
      </c>
      <c r="H2194" t="s">
        <v>61</v>
      </c>
      <c r="I2194" t="s">
        <v>176</v>
      </c>
      <c r="J2194" t="s">
        <v>26</v>
      </c>
      <c r="K2194" t="s">
        <v>118</v>
      </c>
      <c r="L2194" t="s">
        <v>27</v>
      </c>
      <c r="M2194">
        <v>6</v>
      </c>
      <c r="N2194">
        <v>7.5</v>
      </c>
      <c r="Q2194">
        <v>1.5900000000000001E-2</v>
      </c>
      <c r="R2194">
        <v>2.9718</v>
      </c>
      <c r="S2194">
        <f t="shared" si="152"/>
        <v>6.3372988368370082</v>
      </c>
      <c r="T2194">
        <f t="shared" si="151"/>
        <v>38.023793021022051</v>
      </c>
    </row>
    <row r="2195" spans="1:20" x14ac:dyDescent="0.2">
      <c r="A2195">
        <v>2009</v>
      </c>
      <c r="B2195">
        <v>120</v>
      </c>
      <c r="D2195" t="s">
        <v>93</v>
      </c>
      <c r="E2195" s="1">
        <v>0.58333333333333337</v>
      </c>
      <c r="F2195">
        <v>9</v>
      </c>
      <c r="G2195" t="s">
        <v>125</v>
      </c>
      <c r="H2195" t="s">
        <v>61</v>
      </c>
      <c r="I2195" t="s">
        <v>176</v>
      </c>
      <c r="J2195" t="s">
        <v>44</v>
      </c>
      <c r="K2195" t="s">
        <v>21</v>
      </c>
      <c r="L2195" t="s">
        <v>22</v>
      </c>
      <c r="M2195">
        <v>2</v>
      </c>
      <c r="N2195">
        <v>7.5</v>
      </c>
      <c r="Q2195">
        <v>1.14E-2</v>
      </c>
      <c r="R2195">
        <v>3.1280000000000001</v>
      </c>
      <c r="S2195">
        <f t="shared" si="152"/>
        <v>6.2243855127961885</v>
      </c>
      <c r="T2195">
        <f t="shared" si="151"/>
        <v>12.448771025592377</v>
      </c>
    </row>
    <row r="2196" spans="1:20" x14ac:dyDescent="0.2">
      <c r="A2196">
        <v>2009</v>
      </c>
      <c r="B2196">
        <v>120</v>
      </c>
      <c r="D2196" t="s">
        <v>93</v>
      </c>
      <c r="E2196" s="1">
        <v>0.58333333333333337</v>
      </c>
      <c r="F2196">
        <v>9</v>
      </c>
      <c r="G2196" t="s">
        <v>125</v>
      </c>
      <c r="H2196" t="s">
        <v>61</v>
      </c>
      <c r="I2196" t="s">
        <v>176</v>
      </c>
      <c r="J2196" t="s">
        <v>23</v>
      </c>
      <c r="K2196" t="s">
        <v>118</v>
      </c>
      <c r="L2196" t="s">
        <v>132</v>
      </c>
      <c r="M2196">
        <v>7</v>
      </c>
      <c r="N2196">
        <v>7.5</v>
      </c>
      <c r="Q2196">
        <v>1.26E-2</v>
      </c>
      <c r="R2196">
        <v>3.0672999999999999</v>
      </c>
      <c r="S2196">
        <f t="shared" si="152"/>
        <v>6.0875978967715536</v>
      </c>
      <c r="T2196">
        <f t="shared" si="151"/>
        <v>42.613185277400873</v>
      </c>
    </row>
    <row r="2197" spans="1:20" x14ac:dyDescent="0.2">
      <c r="A2197">
        <v>2009</v>
      </c>
      <c r="B2197">
        <v>120</v>
      </c>
      <c r="D2197" t="s">
        <v>93</v>
      </c>
      <c r="E2197" s="1">
        <v>0.58333333333333337</v>
      </c>
      <c r="F2197">
        <v>9</v>
      </c>
      <c r="G2197" t="s">
        <v>125</v>
      </c>
      <c r="H2197" t="s">
        <v>61</v>
      </c>
      <c r="I2197" t="s">
        <v>176</v>
      </c>
      <c r="J2197" t="s">
        <v>23</v>
      </c>
      <c r="K2197" t="s">
        <v>118</v>
      </c>
      <c r="L2197" t="s">
        <v>30</v>
      </c>
      <c r="M2197">
        <v>10</v>
      </c>
      <c r="N2197">
        <v>7.5</v>
      </c>
      <c r="Q2197">
        <v>9.2800000000000001E-3</v>
      </c>
      <c r="R2197">
        <v>3.07</v>
      </c>
      <c r="S2197">
        <f t="shared" si="152"/>
        <v>4.5080222907771104</v>
      </c>
      <c r="T2197">
        <f t="shared" si="151"/>
        <v>45.080222907771102</v>
      </c>
    </row>
    <row r="2198" spans="1:20" x14ac:dyDescent="0.2">
      <c r="A2198">
        <v>2009</v>
      </c>
      <c r="B2198">
        <v>120</v>
      </c>
      <c r="D2198" t="s">
        <v>93</v>
      </c>
      <c r="E2198" s="1">
        <v>0.58333333333333337</v>
      </c>
      <c r="F2198">
        <v>9</v>
      </c>
      <c r="G2198" t="s">
        <v>125</v>
      </c>
      <c r="H2198" t="s">
        <v>61</v>
      </c>
      <c r="I2198" t="s">
        <v>176</v>
      </c>
      <c r="J2198" t="s">
        <v>26</v>
      </c>
      <c r="K2198" t="s">
        <v>17</v>
      </c>
      <c r="L2198" t="s">
        <v>121</v>
      </c>
      <c r="M2198">
        <v>12</v>
      </c>
      <c r="N2198">
        <v>2.5</v>
      </c>
      <c r="Q2198">
        <v>2.0199999999999999E-2</v>
      </c>
      <c r="R2198">
        <v>2.9594999999999998</v>
      </c>
      <c r="S2198">
        <f t="shared" si="152"/>
        <v>0.30412689296657719</v>
      </c>
      <c r="T2198">
        <f t="shared" si="151"/>
        <v>3.649522715598926</v>
      </c>
    </row>
    <row r="2199" spans="1:20" x14ac:dyDescent="0.2">
      <c r="A2199">
        <v>2009</v>
      </c>
      <c r="B2199">
        <v>120</v>
      </c>
      <c r="D2199" t="s">
        <v>93</v>
      </c>
      <c r="E2199" s="1">
        <v>0.58333333333333337</v>
      </c>
      <c r="F2199">
        <v>9</v>
      </c>
      <c r="G2199" t="s">
        <v>125</v>
      </c>
      <c r="H2199" t="s">
        <v>61</v>
      </c>
      <c r="I2199" t="s">
        <v>176</v>
      </c>
      <c r="J2199" t="s">
        <v>509</v>
      </c>
      <c r="K2199" t="s">
        <v>17</v>
      </c>
      <c r="L2199" t="s">
        <v>19</v>
      </c>
      <c r="M2199">
        <v>2</v>
      </c>
      <c r="N2199">
        <v>2.5</v>
      </c>
      <c r="Q2199">
        <v>1.9300000000000001E-2</v>
      </c>
      <c r="R2199">
        <v>2.96</v>
      </c>
      <c r="S2199">
        <f t="shared" si="152"/>
        <v>0.29070984172599634</v>
      </c>
      <c r="T2199">
        <f t="shared" si="151"/>
        <v>0.58141968345199269</v>
      </c>
    </row>
    <row r="2200" spans="1:20" x14ac:dyDescent="0.2">
      <c r="A2200">
        <v>2009</v>
      </c>
      <c r="B2200">
        <v>120</v>
      </c>
      <c r="D2200" t="s">
        <v>93</v>
      </c>
      <c r="E2200" s="1">
        <v>0.58333333333333337</v>
      </c>
      <c r="F2200">
        <v>9</v>
      </c>
      <c r="G2200" t="s">
        <v>125</v>
      </c>
      <c r="H2200" t="s">
        <v>61</v>
      </c>
      <c r="I2200" t="s">
        <v>176</v>
      </c>
      <c r="J2200" t="s">
        <v>26</v>
      </c>
      <c r="K2200" t="s">
        <v>118</v>
      </c>
      <c r="L2200" t="s">
        <v>27</v>
      </c>
      <c r="M2200">
        <v>7</v>
      </c>
      <c r="N2200">
        <v>2.5</v>
      </c>
      <c r="Q2200">
        <v>1.5900000000000001E-2</v>
      </c>
      <c r="R2200">
        <v>2.9718</v>
      </c>
      <c r="S2200">
        <f t="shared" si="152"/>
        <v>0.24210025233267859</v>
      </c>
      <c r="T2200">
        <f t="shared" si="151"/>
        <v>1.6947017663287502</v>
      </c>
    </row>
    <row r="2201" spans="1:20" x14ac:dyDescent="0.2">
      <c r="A2201">
        <v>2009</v>
      </c>
      <c r="B2201">
        <v>120</v>
      </c>
      <c r="D2201" t="s">
        <v>93</v>
      </c>
      <c r="E2201" s="1">
        <v>0.58333333333333337</v>
      </c>
      <c r="F2201">
        <v>9</v>
      </c>
      <c r="G2201" t="s">
        <v>125</v>
      </c>
      <c r="H2201" t="s">
        <v>61</v>
      </c>
      <c r="I2201" t="s">
        <v>176</v>
      </c>
      <c r="J2201" t="s">
        <v>23</v>
      </c>
      <c r="K2201" t="s">
        <v>33</v>
      </c>
      <c r="L2201" t="s">
        <v>34</v>
      </c>
      <c r="M2201">
        <v>7</v>
      </c>
      <c r="N2201">
        <v>2.5</v>
      </c>
      <c r="Q2201">
        <v>8.8999999999999999E-3</v>
      </c>
      <c r="R2201">
        <v>3</v>
      </c>
      <c r="S2201">
        <f t="shared" si="152"/>
        <v>0.13906250000000001</v>
      </c>
      <c r="T2201">
        <f t="shared" si="151"/>
        <v>0.97343750000000007</v>
      </c>
    </row>
    <row r="2202" spans="1:20" x14ac:dyDescent="0.2">
      <c r="A2202">
        <v>2009</v>
      </c>
      <c r="B2202">
        <v>121</v>
      </c>
      <c r="D2202" t="s">
        <v>93</v>
      </c>
      <c r="E2202" s="1">
        <v>0.58333333333333337</v>
      </c>
      <c r="F2202">
        <v>10</v>
      </c>
      <c r="G2202" t="s">
        <v>125</v>
      </c>
      <c r="H2202" t="s">
        <v>12</v>
      </c>
      <c r="I2202" t="s">
        <v>176</v>
      </c>
      <c r="J2202" t="s">
        <v>23</v>
      </c>
      <c r="K2202" t="s">
        <v>28</v>
      </c>
      <c r="L2202" t="s">
        <v>56</v>
      </c>
      <c r="M2202">
        <v>1</v>
      </c>
      <c r="N2202">
        <v>50</v>
      </c>
      <c r="Q2202">
        <v>2.1700000000000001E-2</v>
      </c>
      <c r="R2202">
        <v>3</v>
      </c>
      <c r="S2202">
        <f t="shared" si="152"/>
        <v>2712.5</v>
      </c>
      <c r="T2202">
        <f t="shared" si="151"/>
        <v>2712.5</v>
      </c>
    </row>
    <row r="2203" spans="1:20" x14ac:dyDescent="0.2">
      <c r="A2203">
        <v>2009</v>
      </c>
      <c r="B2203">
        <v>121</v>
      </c>
      <c r="D2203" t="s">
        <v>93</v>
      </c>
      <c r="E2203" s="1">
        <v>0.58333333333333337</v>
      </c>
      <c r="F2203">
        <v>10</v>
      </c>
      <c r="G2203" t="s">
        <v>125</v>
      </c>
      <c r="H2203" t="s">
        <v>12</v>
      </c>
      <c r="I2203" t="s">
        <v>176</v>
      </c>
      <c r="J2203" t="s">
        <v>13</v>
      </c>
      <c r="K2203" t="s">
        <v>51</v>
      </c>
      <c r="L2203" t="s">
        <v>52</v>
      </c>
      <c r="M2203">
        <v>1</v>
      </c>
      <c r="N2203">
        <v>40</v>
      </c>
      <c r="O2203" t="s">
        <v>53</v>
      </c>
      <c r="Q2203">
        <v>1.6199999999999999E-2</v>
      </c>
      <c r="R2203">
        <v>3.0251999999999999</v>
      </c>
      <c r="S2203">
        <f t="shared" si="152"/>
        <v>1137.8025435833395</v>
      </c>
      <c r="T2203">
        <f t="shared" si="151"/>
        <v>1137.8025435833395</v>
      </c>
    </row>
    <row r="2204" spans="1:20" x14ac:dyDescent="0.2">
      <c r="A2204">
        <v>2009</v>
      </c>
      <c r="B2204">
        <v>121</v>
      </c>
      <c r="D2204" t="s">
        <v>93</v>
      </c>
      <c r="E2204" s="1">
        <v>0.58333333333333337</v>
      </c>
      <c r="F2204">
        <v>10</v>
      </c>
      <c r="G2204" t="s">
        <v>125</v>
      </c>
      <c r="H2204" t="s">
        <v>12</v>
      </c>
      <c r="I2204" t="s">
        <v>176</v>
      </c>
      <c r="J2204" t="s">
        <v>13</v>
      </c>
      <c r="K2204" t="s">
        <v>14</v>
      </c>
      <c r="L2204" t="s">
        <v>42</v>
      </c>
      <c r="M2204">
        <v>2</v>
      </c>
      <c r="N2204">
        <v>35</v>
      </c>
      <c r="Q2204">
        <v>4.2200000000000001E-2</v>
      </c>
      <c r="R2204">
        <v>2.835</v>
      </c>
      <c r="S2204">
        <f t="shared" si="152"/>
        <v>1006.3414397267468</v>
      </c>
      <c r="T2204">
        <f t="shared" si="151"/>
        <v>2012.6828794534936</v>
      </c>
    </row>
    <row r="2205" spans="1:20" x14ac:dyDescent="0.2">
      <c r="A2205">
        <v>2009</v>
      </c>
      <c r="B2205">
        <v>121</v>
      </c>
      <c r="D2205" t="s">
        <v>93</v>
      </c>
      <c r="E2205" s="1">
        <v>0.58333333333333337</v>
      </c>
      <c r="F2205">
        <v>10</v>
      </c>
      <c r="G2205" t="s">
        <v>125</v>
      </c>
      <c r="H2205" t="s">
        <v>12</v>
      </c>
      <c r="I2205" t="s">
        <v>176</v>
      </c>
      <c r="J2205" t="s">
        <v>44</v>
      </c>
      <c r="K2205" t="s">
        <v>21</v>
      </c>
      <c r="L2205" t="s">
        <v>22</v>
      </c>
      <c r="M2205">
        <v>11</v>
      </c>
      <c r="N2205">
        <v>35</v>
      </c>
      <c r="Q2205">
        <v>1.14E-2</v>
      </c>
      <c r="R2205">
        <v>3.1280000000000001</v>
      </c>
      <c r="S2205">
        <f t="shared" si="152"/>
        <v>770.45928631241588</v>
      </c>
      <c r="T2205">
        <f t="shared" si="151"/>
        <v>8475.0521494365748</v>
      </c>
    </row>
    <row r="2206" spans="1:20" x14ac:dyDescent="0.2">
      <c r="A2206">
        <v>2009</v>
      </c>
      <c r="B2206">
        <v>121</v>
      </c>
      <c r="D2206" t="s">
        <v>93</v>
      </c>
      <c r="E2206" s="1">
        <v>0.58333333333333337</v>
      </c>
      <c r="F2206">
        <v>10</v>
      </c>
      <c r="G2206" t="s">
        <v>125</v>
      </c>
      <c r="H2206" t="s">
        <v>12</v>
      </c>
      <c r="I2206" t="s">
        <v>176</v>
      </c>
      <c r="J2206" t="s">
        <v>23</v>
      </c>
      <c r="K2206" t="s">
        <v>31</v>
      </c>
      <c r="L2206" t="s">
        <v>32</v>
      </c>
      <c r="M2206">
        <v>1</v>
      </c>
      <c r="N2206">
        <v>35</v>
      </c>
      <c r="Q2206">
        <v>7.9000000000000008E-3</v>
      </c>
      <c r="R2206">
        <v>3.0760000000000001</v>
      </c>
      <c r="S2206">
        <f t="shared" si="152"/>
        <v>443.79294680201997</v>
      </c>
      <c r="T2206">
        <f t="shared" si="151"/>
        <v>443.79294680201997</v>
      </c>
    </row>
    <row r="2207" spans="1:20" x14ac:dyDescent="0.2">
      <c r="A2207">
        <v>2009</v>
      </c>
      <c r="B2207">
        <v>121</v>
      </c>
      <c r="D2207" t="s">
        <v>93</v>
      </c>
      <c r="E2207" s="1">
        <v>0.58333333333333337</v>
      </c>
      <c r="F2207">
        <v>10</v>
      </c>
      <c r="G2207" t="s">
        <v>125</v>
      </c>
      <c r="H2207" t="s">
        <v>12</v>
      </c>
      <c r="I2207" t="s">
        <v>176</v>
      </c>
      <c r="J2207" t="s">
        <v>26</v>
      </c>
      <c r="K2207" t="s">
        <v>31</v>
      </c>
      <c r="L2207" t="s">
        <v>54</v>
      </c>
      <c r="M2207">
        <v>4</v>
      </c>
      <c r="N2207">
        <v>25</v>
      </c>
      <c r="P2207">
        <f>N2207*0.812715</f>
        <v>20.317875000000001</v>
      </c>
      <c r="Q2207">
        <v>0.111</v>
      </c>
      <c r="R2207">
        <v>2.72</v>
      </c>
      <c r="S2207">
        <f>Q2207*(P2207^R2207)</f>
        <v>400.63779005068659</v>
      </c>
      <c r="T2207">
        <f t="shared" si="151"/>
        <v>1602.5511602027464</v>
      </c>
    </row>
    <row r="2208" spans="1:20" x14ac:dyDescent="0.2">
      <c r="A2208">
        <v>2009</v>
      </c>
      <c r="B2208">
        <v>121</v>
      </c>
      <c r="D2208" t="s">
        <v>93</v>
      </c>
      <c r="E2208" s="1">
        <v>0.58333333333333337</v>
      </c>
      <c r="F2208">
        <v>10</v>
      </c>
      <c r="G2208" t="s">
        <v>125</v>
      </c>
      <c r="H2208" t="s">
        <v>12</v>
      </c>
      <c r="I2208" t="s">
        <v>176</v>
      </c>
      <c r="J2208" t="s">
        <v>13</v>
      </c>
      <c r="K2208" t="s">
        <v>14</v>
      </c>
      <c r="L2208" t="s">
        <v>42</v>
      </c>
      <c r="M2208">
        <v>1</v>
      </c>
      <c r="N2208">
        <v>25</v>
      </c>
      <c r="Q2208">
        <v>4.2200000000000001E-2</v>
      </c>
      <c r="R2208">
        <v>2.835</v>
      </c>
      <c r="S2208">
        <f>Q2208*(N2208^R2208)</f>
        <v>387.67908836882333</v>
      </c>
      <c r="T2208">
        <f t="shared" si="151"/>
        <v>387.67908836882333</v>
      </c>
    </row>
    <row r="2209" spans="1:20" x14ac:dyDescent="0.2">
      <c r="A2209">
        <v>2009</v>
      </c>
      <c r="B2209">
        <v>121</v>
      </c>
      <c r="D2209" t="s">
        <v>93</v>
      </c>
      <c r="E2209" s="1">
        <v>0.58333333333333337</v>
      </c>
      <c r="F2209">
        <v>10</v>
      </c>
      <c r="G2209" t="s">
        <v>125</v>
      </c>
      <c r="H2209" t="s">
        <v>12</v>
      </c>
      <c r="I2209" t="s">
        <v>176</v>
      </c>
      <c r="J2209" t="s">
        <v>13</v>
      </c>
      <c r="K2209" t="s">
        <v>14</v>
      </c>
      <c r="L2209" t="s">
        <v>15</v>
      </c>
      <c r="M2209">
        <v>1</v>
      </c>
      <c r="N2209">
        <v>25</v>
      </c>
      <c r="Q2209">
        <v>2.3599999999999999E-2</v>
      </c>
      <c r="R2209">
        <v>2.9750000000000001</v>
      </c>
      <c r="S2209">
        <f>Q2209*(N2209^R2209)</f>
        <v>340.23855775527943</v>
      </c>
      <c r="T2209">
        <f t="shared" si="151"/>
        <v>340.23855775527943</v>
      </c>
    </row>
    <row r="2210" spans="1:20" x14ac:dyDescent="0.2">
      <c r="A2210">
        <v>2009</v>
      </c>
      <c r="B2210">
        <v>121</v>
      </c>
      <c r="D2210" t="s">
        <v>93</v>
      </c>
      <c r="E2210" s="1">
        <v>0.58333333333333337</v>
      </c>
      <c r="F2210">
        <v>10</v>
      </c>
      <c r="G2210" t="s">
        <v>125</v>
      </c>
      <c r="H2210" t="s">
        <v>12</v>
      </c>
      <c r="I2210" t="s">
        <v>176</v>
      </c>
      <c r="J2210" t="s">
        <v>16</v>
      </c>
      <c r="K2210" t="s">
        <v>28</v>
      </c>
      <c r="L2210" t="s">
        <v>29</v>
      </c>
      <c r="M2210">
        <v>6</v>
      </c>
      <c r="N2210">
        <v>25</v>
      </c>
      <c r="P2210">
        <f>N2210/1.14172</f>
        <v>21.89678730336685</v>
      </c>
      <c r="Q2210">
        <v>5.7999999999999996E-3</v>
      </c>
      <c r="R2210">
        <v>3.5539999999999998</v>
      </c>
      <c r="S2210">
        <f>Q2210*(P2210^R2210)</f>
        <v>336.62001464584171</v>
      </c>
      <c r="T2210">
        <f t="shared" si="151"/>
        <v>2019.7200878750502</v>
      </c>
    </row>
    <row r="2211" spans="1:20" x14ac:dyDescent="0.2">
      <c r="A2211">
        <v>2009</v>
      </c>
      <c r="B2211">
        <v>121</v>
      </c>
      <c r="D2211" t="s">
        <v>93</v>
      </c>
      <c r="E2211" s="1">
        <v>0.58333333333333337</v>
      </c>
      <c r="F2211">
        <v>10</v>
      </c>
      <c r="G2211" t="s">
        <v>125</v>
      </c>
      <c r="H2211" t="s">
        <v>12</v>
      </c>
      <c r="I2211" t="s">
        <v>176</v>
      </c>
      <c r="J2211" t="s">
        <v>44</v>
      </c>
      <c r="K2211" t="s">
        <v>21</v>
      </c>
      <c r="L2211" t="s">
        <v>22</v>
      </c>
      <c r="M2211">
        <v>9</v>
      </c>
      <c r="N2211">
        <v>25</v>
      </c>
      <c r="Q2211">
        <v>1.14E-2</v>
      </c>
      <c r="R2211">
        <v>3.1280000000000001</v>
      </c>
      <c r="S2211">
        <f>Q2211*(N2211^R2211)</f>
        <v>268.94359042953022</v>
      </c>
      <c r="T2211">
        <f t="shared" si="151"/>
        <v>2420.4923138657718</v>
      </c>
    </row>
    <row r="2212" spans="1:20" x14ac:dyDescent="0.2">
      <c r="A2212">
        <v>2009</v>
      </c>
      <c r="B2212">
        <v>121</v>
      </c>
      <c r="D2212" t="s">
        <v>93</v>
      </c>
      <c r="E2212" s="1">
        <v>0.58333333333333337</v>
      </c>
      <c r="F2212">
        <v>10</v>
      </c>
      <c r="G2212" t="s">
        <v>125</v>
      </c>
      <c r="H2212" t="s">
        <v>12</v>
      </c>
      <c r="I2212" t="s">
        <v>176</v>
      </c>
      <c r="J2212" t="s">
        <v>23</v>
      </c>
      <c r="K2212" t="s">
        <v>62</v>
      </c>
      <c r="L2212" t="s">
        <v>63</v>
      </c>
      <c r="M2212">
        <v>1</v>
      </c>
      <c r="N2212">
        <v>25</v>
      </c>
      <c r="P2212">
        <f>N2212/1.08</f>
        <v>23.148148148148145</v>
      </c>
      <c r="Q2212">
        <v>2.29E-2</v>
      </c>
      <c r="R2212">
        <v>2.9580000000000002</v>
      </c>
      <c r="S2212">
        <f>Q2212*(P2212^R2212)</f>
        <v>248.92846396069424</v>
      </c>
      <c r="T2212">
        <f t="shared" si="151"/>
        <v>248.92846396069424</v>
      </c>
    </row>
    <row r="2213" spans="1:20" x14ac:dyDescent="0.2">
      <c r="A2213">
        <v>2009</v>
      </c>
      <c r="B2213">
        <v>121</v>
      </c>
      <c r="D2213" t="s">
        <v>93</v>
      </c>
      <c r="E2213" s="1">
        <v>0.58333333333333337</v>
      </c>
      <c r="F2213">
        <v>10</v>
      </c>
      <c r="G2213" t="s">
        <v>125</v>
      </c>
      <c r="H2213" t="s">
        <v>12</v>
      </c>
      <c r="I2213" t="s">
        <v>176</v>
      </c>
      <c r="J2213" t="s">
        <v>23</v>
      </c>
      <c r="K2213" t="s">
        <v>118</v>
      </c>
      <c r="L2213" t="s">
        <v>43</v>
      </c>
      <c r="M2213">
        <v>1</v>
      </c>
      <c r="N2213">
        <v>25</v>
      </c>
      <c r="P2213">
        <f>N2213/1.08175</f>
        <v>23.110700254217704</v>
      </c>
      <c r="Q2213">
        <v>1.4500000000000001E-2</v>
      </c>
      <c r="R2213">
        <v>3.0529999999999999</v>
      </c>
      <c r="S2213">
        <f>Q2213*(P2213^R2213)</f>
        <v>211.39242031612073</v>
      </c>
      <c r="T2213">
        <f t="shared" si="151"/>
        <v>211.39242031612073</v>
      </c>
    </row>
    <row r="2214" spans="1:20" x14ac:dyDescent="0.2">
      <c r="A2214">
        <v>2009</v>
      </c>
      <c r="B2214">
        <v>121</v>
      </c>
      <c r="D2214" t="s">
        <v>93</v>
      </c>
      <c r="E2214" s="1">
        <v>0.58333333333333337</v>
      </c>
      <c r="F2214">
        <v>10</v>
      </c>
      <c r="G2214" t="s">
        <v>125</v>
      </c>
      <c r="H2214" t="s">
        <v>12</v>
      </c>
      <c r="I2214" t="s">
        <v>176</v>
      </c>
      <c r="J2214" t="s">
        <v>23</v>
      </c>
      <c r="K2214" t="s">
        <v>31</v>
      </c>
      <c r="L2214" t="s">
        <v>32</v>
      </c>
      <c r="M2214">
        <v>2</v>
      </c>
      <c r="N2214">
        <v>25</v>
      </c>
      <c r="Q2214">
        <v>7.9000000000000008E-3</v>
      </c>
      <c r="R2214">
        <v>3.0760000000000001</v>
      </c>
      <c r="S2214">
        <f t="shared" ref="S2214:S2227" si="153">Q2214*(N2214^R2214)</f>
        <v>157.64875958225977</v>
      </c>
      <c r="T2214">
        <f t="shared" si="151"/>
        <v>315.29751916451954</v>
      </c>
    </row>
    <row r="2215" spans="1:20" x14ac:dyDescent="0.2">
      <c r="A2215">
        <v>2009</v>
      </c>
      <c r="B2215">
        <v>121</v>
      </c>
      <c r="D2215" t="s">
        <v>93</v>
      </c>
      <c r="E2215" s="1">
        <v>0.58333333333333337</v>
      </c>
      <c r="F2215">
        <v>10</v>
      </c>
      <c r="G2215" t="s">
        <v>125</v>
      </c>
      <c r="H2215" t="s">
        <v>12</v>
      </c>
      <c r="I2215" t="s">
        <v>176</v>
      </c>
      <c r="J2215" t="s">
        <v>508</v>
      </c>
      <c r="K2215" t="s">
        <v>40</v>
      </c>
      <c r="L2215" t="s">
        <v>41</v>
      </c>
      <c r="M2215">
        <v>2</v>
      </c>
      <c r="N2215">
        <v>15</v>
      </c>
      <c r="Q2215">
        <v>2.2200000000000001E-2</v>
      </c>
      <c r="R2215">
        <v>3.14</v>
      </c>
      <c r="S2215">
        <f t="shared" si="153"/>
        <v>109.46607034280856</v>
      </c>
      <c r="T2215">
        <f t="shared" si="151"/>
        <v>218.93214068561713</v>
      </c>
    </row>
    <row r="2216" spans="1:20" x14ac:dyDescent="0.2">
      <c r="A2216">
        <v>2009</v>
      </c>
      <c r="B2216">
        <v>121</v>
      </c>
      <c r="D2216" t="s">
        <v>93</v>
      </c>
      <c r="E2216" s="1">
        <v>0.58333333333333337</v>
      </c>
      <c r="F2216">
        <v>10</v>
      </c>
      <c r="G2216" t="s">
        <v>125</v>
      </c>
      <c r="H2216" t="s">
        <v>12</v>
      </c>
      <c r="I2216" t="s">
        <v>176</v>
      </c>
      <c r="J2216" t="s">
        <v>44</v>
      </c>
      <c r="K2216" t="s">
        <v>21</v>
      </c>
      <c r="L2216" t="s">
        <v>22</v>
      </c>
      <c r="M2216">
        <v>2</v>
      </c>
      <c r="N2216">
        <v>15</v>
      </c>
      <c r="Q2216">
        <v>1.14E-2</v>
      </c>
      <c r="R2216">
        <v>3.1280000000000001</v>
      </c>
      <c r="S2216">
        <f t="shared" si="153"/>
        <v>54.414959423729201</v>
      </c>
      <c r="T2216">
        <f t="shared" si="151"/>
        <v>108.8299188474584</v>
      </c>
    </row>
    <row r="2217" spans="1:20" x14ac:dyDescent="0.2">
      <c r="A2217">
        <v>2009</v>
      </c>
      <c r="B2217">
        <v>121</v>
      </c>
      <c r="D2217" t="s">
        <v>93</v>
      </c>
      <c r="E2217" s="1">
        <v>0.58333333333333337</v>
      </c>
      <c r="F2217">
        <v>10</v>
      </c>
      <c r="G2217" t="s">
        <v>125</v>
      </c>
      <c r="H2217" t="s">
        <v>12</v>
      </c>
      <c r="I2217" t="s">
        <v>176</v>
      </c>
      <c r="J2217" t="s">
        <v>509</v>
      </c>
      <c r="K2217" t="s">
        <v>17</v>
      </c>
      <c r="L2217" t="s">
        <v>19</v>
      </c>
      <c r="M2217">
        <v>2</v>
      </c>
      <c r="N2217">
        <v>7.5</v>
      </c>
      <c r="Q2217">
        <v>1.9300000000000001E-2</v>
      </c>
      <c r="R2217">
        <v>2.96</v>
      </c>
      <c r="S2217">
        <f t="shared" si="153"/>
        <v>7.5117071566069322</v>
      </c>
      <c r="T2217">
        <f t="shared" si="151"/>
        <v>15.023414313213864</v>
      </c>
    </row>
    <row r="2218" spans="1:20" x14ac:dyDescent="0.2">
      <c r="A2218">
        <v>2009</v>
      </c>
      <c r="B2218">
        <v>121</v>
      </c>
      <c r="D2218" t="s">
        <v>93</v>
      </c>
      <c r="E2218" s="1">
        <v>0.58333333333333337</v>
      </c>
      <c r="F2218">
        <v>10</v>
      </c>
      <c r="G2218" t="s">
        <v>125</v>
      </c>
      <c r="H2218" t="s">
        <v>12</v>
      </c>
      <c r="I2218" t="s">
        <v>176</v>
      </c>
      <c r="J2218" t="s">
        <v>26</v>
      </c>
      <c r="K2218" t="s">
        <v>118</v>
      </c>
      <c r="L2218" t="s">
        <v>27</v>
      </c>
      <c r="M2218">
        <v>4</v>
      </c>
      <c r="N2218">
        <v>7.5</v>
      </c>
      <c r="Q2218">
        <v>1.5900000000000001E-2</v>
      </c>
      <c r="R2218">
        <v>2.9718</v>
      </c>
      <c r="S2218">
        <f t="shared" si="153"/>
        <v>6.3372988368370082</v>
      </c>
      <c r="T2218">
        <f t="shared" si="151"/>
        <v>25.349195347348033</v>
      </c>
    </row>
    <row r="2219" spans="1:20" x14ac:dyDescent="0.2">
      <c r="A2219">
        <v>2009</v>
      </c>
      <c r="B2219">
        <v>121</v>
      </c>
      <c r="D2219" t="s">
        <v>93</v>
      </c>
      <c r="E2219" s="1">
        <v>0.58333333333333337</v>
      </c>
      <c r="F2219">
        <v>10</v>
      </c>
      <c r="G2219" t="s">
        <v>125</v>
      </c>
      <c r="H2219" t="s">
        <v>12</v>
      </c>
      <c r="I2219" t="s">
        <v>176</v>
      </c>
      <c r="J2219" t="s">
        <v>26</v>
      </c>
      <c r="K2219" t="s">
        <v>17</v>
      </c>
      <c r="L2219" t="s">
        <v>121</v>
      </c>
      <c r="M2219">
        <v>15</v>
      </c>
      <c r="N2219">
        <v>2.5</v>
      </c>
      <c r="Q2219">
        <v>2.0199999999999999E-2</v>
      </c>
      <c r="R2219">
        <v>2.9594999999999998</v>
      </c>
      <c r="S2219">
        <f t="shared" si="153"/>
        <v>0.30412689296657719</v>
      </c>
      <c r="T2219">
        <f t="shared" si="151"/>
        <v>4.5619033944986578</v>
      </c>
    </row>
    <row r="2220" spans="1:20" x14ac:dyDescent="0.2">
      <c r="A2220">
        <v>2009</v>
      </c>
      <c r="B2220">
        <v>121</v>
      </c>
      <c r="D2220" t="s">
        <v>93</v>
      </c>
      <c r="E2220" s="1">
        <v>0.58333333333333337</v>
      </c>
      <c r="F2220">
        <v>10</v>
      </c>
      <c r="G2220" t="s">
        <v>125</v>
      </c>
      <c r="H2220" t="s">
        <v>12</v>
      </c>
      <c r="I2220" t="s">
        <v>176</v>
      </c>
      <c r="J2220" t="s">
        <v>26</v>
      </c>
      <c r="K2220" t="s">
        <v>118</v>
      </c>
      <c r="L2220" t="s">
        <v>27</v>
      </c>
      <c r="M2220">
        <v>2</v>
      </c>
      <c r="N2220">
        <v>2.5</v>
      </c>
      <c r="Q2220">
        <v>1.5900000000000001E-2</v>
      </c>
      <c r="R2220">
        <v>2.9718</v>
      </c>
      <c r="S2220">
        <f t="shared" si="153"/>
        <v>0.24210025233267859</v>
      </c>
      <c r="T2220">
        <f t="shared" si="151"/>
        <v>0.48420050466535719</v>
      </c>
    </row>
    <row r="2221" spans="1:20" x14ac:dyDescent="0.2">
      <c r="A2221">
        <v>2009</v>
      </c>
      <c r="B2221">
        <v>121</v>
      </c>
      <c r="D2221" t="s">
        <v>93</v>
      </c>
      <c r="E2221" s="1">
        <v>0.58333333333333337</v>
      </c>
      <c r="F2221">
        <v>10</v>
      </c>
      <c r="G2221" t="s">
        <v>125</v>
      </c>
      <c r="H2221" t="s">
        <v>12</v>
      </c>
      <c r="I2221" t="s">
        <v>176</v>
      </c>
      <c r="J2221" t="s">
        <v>23</v>
      </c>
      <c r="K2221" t="s">
        <v>33</v>
      </c>
      <c r="L2221" t="s">
        <v>34</v>
      </c>
      <c r="M2221">
        <v>10</v>
      </c>
      <c r="N2221">
        <v>2.5</v>
      </c>
      <c r="Q2221">
        <v>8.8999999999999999E-3</v>
      </c>
      <c r="R2221">
        <v>3</v>
      </c>
      <c r="S2221">
        <f t="shared" si="153"/>
        <v>0.13906250000000001</v>
      </c>
      <c r="T2221">
        <f t="shared" si="151"/>
        <v>1.390625</v>
      </c>
    </row>
    <row r="2222" spans="1:20" x14ac:dyDescent="0.2">
      <c r="A2222">
        <v>2009</v>
      </c>
      <c r="B2222">
        <v>122</v>
      </c>
      <c r="D2222" t="s">
        <v>93</v>
      </c>
      <c r="E2222" s="1">
        <v>0.58333333333333337</v>
      </c>
      <c r="F2222">
        <v>10</v>
      </c>
      <c r="G2222" t="s">
        <v>125</v>
      </c>
      <c r="H2222" t="s">
        <v>61</v>
      </c>
      <c r="I2222" t="s">
        <v>176</v>
      </c>
      <c r="J2222" t="s">
        <v>13</v>
      </c>
      <c r="K2222" t="s">
        <v>51</v>
      </c>
      <c r="L2222" t="s">
        <v>57</v>
      </c>
      <c r="M2222">
        <v>1</v>
      </c>
      <c r="N2222">
        <v>55</v>
      </c>
      <c r="O2222" t="s">
        <v>46</v>
      </c>
      <c r="Q2222">
        <v>1.6199999999999999E-2</v>
      </c>
      <c r="R2222">
        <v>3.0251999999999999</v>
      </c>
      <c r="S2222">
        <f t="shared" si="153"/>
        <v>2981.6744427047388</v>
      </c>
      <c r="T2222">
        <f t="shared" si="151"/>
        <v>2981.6744427047388</v>
      </c>
    </row>
    <row r="2223" spans="1:20" x14ac:dyDescent="0.2">
      <c r="A2223">
        <v>2009</v>
      </c>
      <c r="B2223">
        <v>122</v>
      </c>
      <c r="D2223" t="s">
        <v>93</v>
      </c>
      <c r="E2223" s="1">
        <v>0.58333333333333337</v>
      </c>
      <c r="F2223">
        <v>10</v>
      </c>
      <c r="G2223" t="s">
        <v>125</v>
      </c>
      <c r="H2223" t="s">
        <v>61</v>
      </c>
      <c r="I2223" t="s">
        <v>176</v>
      </c>
      <c r="J2223" t="s">
        <v>13</v>
      </c>
      <c r="K2223" t="s">
        <v>51</v>
      </c>
      <c r="L2223" t="s">
        <v>57</v>
      </c>
      <c r="M2223">
        <v>4</v>
      </c>
      <c r="N2223">
        <v>50</v>
      </c>
      <c r="O2223" t="s">
        <v>53</v>
      </c>
      <c r="Q2223">
        <v>1.6199999999999999E-2</v>
      </c>
      <c r="R2223">
        <v>3.0251999999999999</v>
      </c>
      <c r="S2223">
        <f t="shared" si="153"/>
        <v>2234.8021044952443</v>
      </c>
      <c r="T2223">
        <f t="shared" si="151"/>
        <v>8939.2084179809772</v>
      </c>
    </row>
    <row r="2224" spans="1:20" x14ac:dyDescent="0.2">
      <c r="A2224">
        <v>2009</v>
      </c>
      <c r="B2224">
        <v>122</v>
      </c>
      <c r="D2224" t="s">
        <v>93</v>
      </c>
      <c r="E2224" s="1">
        <v>0.58333333333333337</v>
      </c>
      <c r="F2224">
        <v>10</v>
      </c>
      <c r="G2224" t="s">
        <v>125</v>
      </c>
      <c r="H2224" t="s">
        <v>61</v>
      </c>
      <c r="I2224" t="s">
        <v>176</v>
      </c>
      <c r="J2224" t="s">
        <v>44</v>
      </c>
      <c r="K2224" t="s">
        <v>21</v>
      </c>
      <c r="L2224" t="s">
        <v>67</v>
      </c>
      <c r="M2224">
        <v>1</v>
      </c>
      <c r="N2224">
        <v>40</v>
      </c>
      <c r="Q2224">
        <v>1.5299999999999999E-2</v>
      </c>
      <c r="R2224">
        <v>3</v>
      </c>
      <c r="S2224">
        <f t="shared" si="153"/>
        <v>979.19999999999993</v>
      </c>
      <c r="T2224">
        <f t="shared" si="151"/>
        <v>979.19999999999993</v>
      </c>
    </row>
    <row r="2225" spans="1:20" x14ac:dyDescent="0.2">
      <c r="A2225">
        <v>2009</v>
      </c>
      <c r="B2225">
        <v>122</v>
      </c>
      <c r="D2225" t="s">
        <v>93</v>
      </c>
      <c r="E2225" s="1">
        <v>0.58333333333333337</v>
      </c>
      <c r="F2225">
        <v>10</v>
      </c>
      <c r="G2225" t="s">
        <v>125</v>
      </c>
      <c r="H2225" t="s">
        <v>61</v>
      </c>
      <c r="I2225" t="s">
        <v>176</v>
      </c>
      <c r="J2225" t="s">
        <v>23</v>
      </c>
      <c r="K2225" t="s">
        <v>91</v>
      </c>
      <c r="L2225" t="s">
        <v>92</v>
      </c>
      <c r="M2225">
        <v>1</v>
      </c>
      <c r="N2225">
        <v>25</v>
      </c>
      <c r="Q2225">
        <v>0.53300000000000003</v>
      </c>
      <c r="R2225">
        <v>2.2759999999999998</v>
      </c>
      <c r="S2225">
        <f t="shared" si="153"/>
        <v>809.91355729585462</v>
      </c>
      <c r="T2225">
        <f t="shared" si="151"/>
        <v>809.91355729585462</v>
      </c>
    </row>
    <row r="2226" spans="1:20" x14ac:dyDescent="0.2">
      <c r="A2226">
        <v>2009</v>
      </c>
      <c r="B2226">
        <v>122</v>
      </c>
      <c r="D2226" t="s">
        <v>93</v>
      </c>
      <c r="E2226" s="1">
        <v>0.58333333333333337</v>
      </c>
      <c r="F2226">
        <v>10</v>
      </c>
      <c r="G2226" t="s">
        <v>125</v>
      </c>
      <c r="H2226" t="s">
        <v>61</v>
      </c>
      <c r="I2226" t="s">
        <v>176</v>
      </c>
      <c r="J2226" t="s">
        <v>44</v>
      </c>
      <c r="K2226" t="s">
        <v>21</v>
      </c>
      <c r="L2226" t="s">
        <v>22</v>
      </c>
      <c r="M2226">
        <v>3</v>
      </c>
      <c r="N2226">
        <v>35</v>
      </c>
      <c r="Q2226">
        <v>1.14E-2</v>
      </c>
      <c r="R2226">
        <v>3.1280000000000001</v>
      </c>
      <c r="S2226">
        <f t="shared" si="153"/>
        <v>770.45928631241588</v>
      </c>
      <c r="T2226">
        <f t="shared" si="151"/>
        <v>2311.3778589372478</v>
      </c>
    </row>
    <row r="2227" spans="1:20" x14ac:dyDescent="0.2">
      <c r="A2227">
        <v>2009</v>
      </c>
      <c r="B2227">
        <v>122</v>
      </c>
      <c r="D2227" t="s">
        <v>93</v>
      </c>
      <c r="E2227" s="1">
        <v>0.58333333333333337</v>
      </c>
      <c r="F2227">
        <v>10</v>
      </c>
      <c r="G2227" t="s">
        <v>125</v>
      </c>
      <c r="H2227" t="s">
        <v>61</v>
      </c>
      <c r="I2227" t="s">
        <v>176</v>
      </c>
      <c r="J2227" t="s">
        <v>23</v>
      </c>
      <c r="K2227" t="s">
        <v>118</v>
      </c>
      <c r="L2227" t="s">
        <v>37</v>
      </c>
      <c r="M2227">
        <v>3</v>
      </c>
      <c r="N2227">
        <v>35</v>
      </c>
      <c r="Q2227">
        <v>1.26E-2</v>
      </c>
      <c r="R2227">
        <v>3.0672999999999999</v>
      </c>
      <c r="S2227">
        <f t="shared" si="153"/>
        <v>686.26279947656167</v>
      </c>
      <c r="T2227">
        <f t="shared" si="151"/>
        <v>2058.788398429685</v>
      </c>
    </row>
    <row r="2228" spans="1:20" x14ac:dyDescent="0.2">
      <c r="A2228">
        <v>2009</v>
      </c>
      <c r="B2228">
        <v>122</v>
      </c>
      <c r="D2228" t="s">
        <v>93</v>
      </c>
      <c r="E2228" s="1">
        <v>0.58333333333333337</v>
      </c>
      <c r="F2228">
        <v>10</v>
      </c>
      <c r="G2228" t="s">
        <v>125</v>
      </c>
      <c r="H2228" t="s">
        <v>61</v>
      </c>
      <c r="I2228" t="s">
        <v>176</v>
      </c>
      <c r="J2228" t="s">
        <v>23</v>
      </c>
      <c r="K2228" t="s">
        <v>28</v>
      </c>
      <c r="L2228" t="s">
        <v>60</v>
      </c>
      <c r="M2228">
        <v>1</v>
      </c>
      <c r="N2228">
        <v>35</v>
      </c>
      <c r="P2228">
        <f>N2228/1.26087</f>
        <v>27.758611117720307</v>
      </c>
      <c r="Q2228">
        <v>3.1399999999999997E-2</v>
      </c>
      <c r="R2228">
        <v>2.9</v>
      </c>
      <c r="S2228">
        <f>Q2228*(P2228^R2228)</f>
        <v>481.70712817666475</v>
      </c>
      <c r="T2228">
        <f t="shared" si="151"/>
        <v>481.70712817666475</v>
      </c>
    </row>
    <row r="2229" spans="1:20" x14ac:dyDescent="0.2">
      <c r="A2229">
        <v>2009</v>
      </c>
      <c r="B2229">
        <v>122</v>
      </c>
      <c r="D2229" t="s">
        <v>93</v>
      </c>
      <c r="E2229" s="1">
        <v>0.58333333333333337</v>
      </c>
      <c r="F2229">
        <v>10</v>
      </c>
      <c r="G2229" t="s">
        <v>125</v>
      </c>
      <c r="H2229" t="s">
        <v>61</v>
      </c>
      <c r="I2229" t="s">
        <v>176</v>
      </c>
      <c r="J2229" t="s">
        <v>23</v>
      </c>
      <c r="K2229" t="s">
        <v>31</v>
      </c>
      <c r="L2229" t="s">
        <v>32</v>
      </c>
      <c r="M2229">
        <v>1</v>
      </c>
      <c r="N2229">
        <v>35</v>
      </c>
      <c r="Q2229">
        <v>7.9000000000000008E-3</v>
      </c>
      <c r="R2229">
        <v>3.0760000000000001</v>
      </c>
      <c r="S2229">
        <f>Q2229*(N2229^R2229)</f>
        <v>443.79294680201997</v>
      </c>
      <c r="T2229">
        <f t="shared" si="151"/>
        <v>443.79294680201997</v>
      </c>
    </row>
    <row r="2230" spans="1:20" x14ac:dyDescent="0.2">
      <c r="A2230">
        <v>2009</v>
      </c>
      <c r="B2230">
        <v>122</v>
      </c>
      <c r="D2230" t="s">
        <v>93</v>
      </c>
      <c r="E2230" s="1">
        <v>0.58333333333333337</v>
      </c>
      <c r="F2230">
        <v>10</v>
      </c>
      <c r="G2230" t="s">
        <v>125</v>
      </c>
      <c r="H2230" t="s">
        <v>61</v>
      </c>
      <c r="I2230" t="s">
        <v>176</v>
      </c>
      <c r="J2230" t="s">
        <v>508</v>
      </c>
      <c r="K2230" t="s">
        <v>24</v>
      </c>
      <c r="L2230" t="s">
        <v>25</v>
      </c>
      <c r="M2230">
        <v>2</v>
      </c>
      <c r="N2230">
        <v>25</v>
      </c>
      <c r="Q2230">
        <v>4.2799999999999998E-2</v>
      </c>
      <c r="R2230">
        <v>2.8580000000000001</v>
      </c>
      <c r="S2230">
        <f>Q2230*(N2230^R2230)</f>
        <v>423.40532317837847</v>
      </c>
      <c r="T2230">
        <f t="shared" si="151"/>
        <v>846.81064635675693</v>
      </c>
    </row>
    <row r="2231" spans="1:20" x14ac:dyDescent="0.2">
      <c r="A2231">
        <v>2009</v>
      </c>
      <c r="B2231">
        <v>122</v>
      </c>
      <c r="D2231" t="s">
        <v>93</v>
      </c>
      <c r="E2231" s="1">
        <v>0.58333333333333337</v>
      </c>
      <c r="F2231">
        <v>10</v>
      </c>
      <c r="G2231" t="s">
        <v>125</v>
      </c>
      <c r="H2231" t="s">
        <v>61</v>
      </c>
      <c r="I2231" t="s">
        <v>176</v>
      </c>
      <c r="J2231" t="s">
        <v>26</v>
      </c>
      <c r="K2231" t="s">
        <v>31</v>
      </c>
      <c r="L2231" t="s">
        <v>54</v>
      </c>
      <c r="M2231">
        <v>3</v>
      </c>
      <c r="N2231">
        <v>25</v>
      </c>
      <c r="P2231">
        <f>N2231*0.812715</f>
        <v>20.317875000000001</v>
      </c>
      <c r="Q2231">
        <v>0.111</v>
      </c>
      <c r="R2231">
        <v>2.72</v>
      </c>
      <c r="S2231">
        <f>Q2231*(P2231^R2231)</f>
        <v>400.63779005068659</v>
      </c>
      <c r="T2231">
        <f t="shared" si="151"/>
        <v>1201.9133701520598</v>
      </c>
    </row>
    <row r="2232" spans="1:20" x14ac:dyDescent="0.2">
      <c r="A2232">
        <v>2009</v>
      </c>
      <c r="B2232">
        <v>122</v>
      </c>
      <c r="D2232" t="s">
        <v>93</v>
      </c>
      <c r="E2232" s="1">
        <v>0.58333333333333337</v>
      </c>
      <c r="F2232">
        <v>10</v>
      </c>
      <c r="G2232" t="s">
        <v>125</v>
      </c>
      <c r="H2232" t="s">
        <v>61</v>
      </c>
      <c r="I2232" t="s">
        <v>176</v>
      </c>
      <c r="J2232" t="s">
        <v>13</v>
      </c>
      <c r="K2232" t="s">
        <v>14</v>
      </c>
      <c r="L2232" t="s">
        <v>42</v>
      </c>
      <c r="M2232">
        <v>3</v>
      </c>
      <c r="N2232">
        <v>25</v>
      </c>
      <c r="Q2232">
        <v>4.2200000000000001E-2</v>
      </c>
      <c r="R2232">
        <v>2.835</v>
      </c>
      <c r="S2232">
        <f>Q2232*(N2232^R2232)</f>
        <v>387.67908836882333</v>
      </c>
      <c r="T2232">
        <f t="shared" si="151"/>
        <v>1163.0372651064699</v>
      </c>
    </row>
    <row r="2233" spans="1:20" x14ac:dyDescent="0.2">
      <c r="A2233">
        <v>2009</v>
      </c>
      <c r="B2233">
        <v>122</v>
      </c>
      <c r="D2233" t="s">
        <v>93</v>
      </c>
      <c r="E2233" s="1">
        <v>0.58333333333333337</v>
      </c>
      <c r="F2233">
        <v>10</v>
      </c>
      <c r="G2233" t="s">
        <v>125</v>
      </c>
      <c r="H2233" t="s">
        <v>61</v>
      </c>
      <c r="I2233" t="s">
        <v>176</v>
      </c>
      <c r="J2233" t="s">
        <v>16</v>
      </c>
      <c r="K2233" t="s">
        <v>28</v>
      </c>
      <c r="L2233" t="s">
        <v>29</v>
      </c>
      <c r="M2233">
        <v>3</v>
      </c>
      <c r="N2233">
        <v>25</v>
      </c>
      <c r="P2233">
        <f>N2233/1.14172</f>
        <v>21.89678730336685</v>
      </c>
      <c r="Q2233">
        <v>5.7999999999999996E-3</v>
      </c>
      <c r="R2233">
        <v>3.5539999999999998</v>
      </c>
      <c r="S2233">
        <f>Q2233*(P2233^R2233)</f>
        <v>336.62001464584171</v>
      </c>
      <c r="T2233">
        <f t="shared" si="151"/>
        <v>1009.8600439375251</v>
      </c>
    </row>
    <row r="2234" spans="1:20" x14ac:dyDescent="0.2">
      <c r="A2234">
        <v>2009</v>
      </c>
      <c r="B2234">
        <v>122</v>
      </c>
      <c r="D2234" t="s">
        <v>93</v>
      </c>
      <c r="E2234" s="1">
        <v>0.58333333333333337</v>
      </c>
      <c r="F2234">
        <v>10</v>
      </c>
      <c r="G2234" t="s">
        <v>125</v>
      </c>
      <c r="H2234" t="s">
        <v>61</v>
      </c>
      <c r="I2234" t="s">
        <v>176</v>
      </c>
      <c r="J2234" t="s">
        <v>44</v>
      </c>
      <c r="K2234" t="s">
        <v>21</v>
      </c>
      <c r="L2234" t="s">
        <v>22</v>
      </c>
      <c r="M2234">
        <v>6</v>
      </c>
      <c r="N2234">
        <v>25</v>
      </c>
      <c r="Q2234">
        <v>1.14E-2</v>
      </c>
      <c r="R2234">
        <v>3.1280000000000001</v>
      </c>
      <c r="S2234">
        <f t="shared" ref="S2234:S2248" si="154">Q2234*(N2234^R2234)</f>
        <v>268.94359042953022</v>
      </c>
      <c r="T2234">
        <f t="shared" si="151"/>
        <v>1613.6615425771813</v>
      </c>
    </row>
    <row r="2235" spans="1:20" x14ac:dyDescent="0.2">
      <c r="A2235">
        <v>2009</v>
      </c>
      <c r="B2235">
        <v>122</v>
      </c>
      <c r="D2235" t="s">
        <v>93</v>
      </c>
      <c r="E2235" s="1">
        <v>0.58333333333333337</v>
      </c>
      <c r="F2235">
        <v>10</v>
      </c>
      <c r="G2235" t="s">
        <v>125</v>
      </c>
      <c r="H2235" t="s">
        <v>61</v>
      </c>
      <c r="I2235" t="s">
        <v>176</v>
      </c>
      <c r="J2235" t="s">
        <v>23</v>
      </c>
      <c r="K2235" t="s">
        <v>118</v>
      </c>
      <c r="L2235" t="s">
        <v>37</v>
      </c>
      <c r="M2235">
        <v>4</v>
      </c>
      <c r="N2235">
        <v>25</v>
      </c>
      <c r="Q2235">
        <v>1.26E-2</v>
      </c>
      <c r="R2235">
        <v>3.0672999999999999</v>
      </c>
      <c r="S2235">
        <f t="shared" si="154"/>
        <v>244.49609871054292</v>
      </c>
      <c r="T2235">
        <f t="shared" si="151"/>
        <v>977.9843948421717</v>
      </c>
    </row>
    <row r="2236" spans="1:20" x14ac:dyDescent="0.2">
      <c r="A2236">
        <v>2009</v>
      </c>
      <c r="B2236">
        <v>122</v>
      </c>
      <c r="D2236" t="s">
        <v>93</v>
      </c>
      <c r="E2236" s="1">
        <v>0.58333333333333337</v>
      </c>
      <c r="F2236">
        <v>10</v>
      </c>
      <c r="G2236" t="s">
        <v>125</v>
      </c>
      <c r="H2236" t="s">
        <v>61</v>
      </c>
      <c r="I2236" t="s">
        <v>176</v>
      </c>
      <c r="J2236" t="s">
        <v>23</v>
      </c>
      <c r="K2236" t="s">
        <v>31</v>
      </c>
      <c r="L2236" t="s">
        <v>32</v>
      </c>
      <c r="M2236">
        <v>6</v>
      </c>
      <c r="N2236">
        <v>25</v>
      </c>
      <c r="Q2236">
        <v>7.9000000000000008E-3</v>
      </c>
      <c r="R2236">
        <v>3.0760000000000001</v>
      </c>
      <c r="S2236">
        <f t="shared" si="154"/>
        <v>157.64875958225977</v>
      </c>
      <c r="T2236">
        <f t="shared" si="151"/>
        <v>945.89255749355857</v>
      </c>
    </row>
    <row r="2237" spans="1:20" x14ac:dyDescent="0.2">
      <c r="A2237">
        <v>2009</v>
      </c>
      <c r="B2237">
        <v>122</v>
      </c>
      <c r="D2237" t="s">
        <v>93</v>
      </c>
      <c r="E2237" s="1">
        <v>0.58333333333333337</v>
      </c>
      <c r="F2237">
        <v>10</v>
      </c>
      <c r="G2237" t="s">
        <v>125</v>
      </c>
      <c r="H2237" t="s">
        <v>61</v>
      </c>
      <c r="I2237" t="s">
        <v>176</v>
      </c>
      <c r="J2237" t="s">
        <v>508</v>
      </c>
      <c r="K2237" t="s">
        <v>40</v>
      </c>
      <c r="L2237" t="s">
        <v>41</v>
      </c>
      <c r="M2237">
        <v>3</v>
      </c>
      <c r="N2237">
        <v>15</v>
      </c>
      <c r="Q2237">
        <v>2.2200000000000001E-2</v>
      </c>
      <c r="R2237">
        <v>3.14</v>
      </c>
      <c r="S2237">
        <f t="shared" si="154"/>
        <v>109.46607034280856</v>
      </c>
      <c r="T2237">
        <f t="shared" si="151"/>
        <v>328.39821102842569</v>
      </c>
    </row>
    <row r="2238" spans="1:20" x14ac:dyDescent="0.2">
      <c r="A2238">
        <v>2009</v>
      </c>
      <c r="B2238">
        <v>122</v>
      </c>
      <c r="D2238" t="s">
        <v>93</v>
      </c>
      <c r="E2238" s="1">
        <v>0.58333333333333337</v>
      </c>
      <c r="F2238">
        <v>10</v>
      </c>
      <c r="G2238" t="s">
        <v>125</v>
      </c>
      <c r="H2238" t="s">
        <v>61</v>
      </c>
      <c r="I2238" t="s">
        <v>176</v>
      </c>
      <c r="J2238" t="s">
        <v>16</v>
      </c>
      <c r="K2238" t="s">
        <v>17</v>
      </c>
      <c r="L2238" t="s">
        <v>18</v>
      </c>
      <c r="M2238">
        <v>5</v>
      </c>
      <c r="N2238">
        <v>15</v>
      </c>
      <c r="Q2238">
        <v>2.2700000000000001E-2</v>
      </c>
      <c r="R2238">
        <v>3.12</v>
      </c>
      <c r="S2238">
        <f t="shared" si="154"/>
        <v>106.03044532761471</v>
      </c>
      <c r="T2238">
        <f t="shared" si="151"/>
        <v>530.15222663807356</v>
      </c>
    </row>
    <row r="2239" spans="1:20" x14ac:dyDescent="0.2">
      <c r="A2239">
        <v>2009</v>
      </c>
      <c r="B2239">
        <v>122</v>
      </c>
      <c r="D2239" t="s">
        <v>93</v>
      </c>
      <c r="E2239" s="1">
        <v>0.58333333333333337</v>
      </c>
      <c r="F2239">
        <v>10</v>
      </c>
      <c r="G2239" t="s">
        <v>125</v>
      </c>
      <c r="H2239" t="s">
        <v>61</v>
      </c>
      <c r="I2239" t="s">
        <v>176</v>
      </c>
      <c r="J2239" t="s">
        <v>44</v>
      </c>
      <c r="K2239" t="s">
        <v>21</v>
      </c>
      <c r="L2239" t="s">
        <v>22</v>
      </c>
      <c r="M2239">
        <v>7</v>
      </c>
      <c r="N2239">
        <v>15</v>
      </c>
      <c r="Q2239">
        <v>1.14E-2</v>
      </c>
      <c r="R2239">
        <v>3.1280000000000001</v>
      </c>
      <c r="S2239">
        <f t="shared" si="154"/>
        <v>54.414959423729201</v>
      </c>
      <c r="T2239">
        <f t="shared" si="151"/>
        <v>380.90471596610439</v>
      </c>
    </row>
    <row r="2240" spans="1:20" x14ac:dyDescent="0.2">
      <c r="A2240">
        <v>2009</v>
      </c>
      <c r="B2240">
        <v>122</v>
      </c>
      <c r="D2240" t="s">
        <v>93</v>
      </c>
      <c r="E2240" s="1">
        <v>0.58333333333333337</v>
      </c>
      <c r="F2240">
        <v>10</v>
      </c>
      <c r="G2240" t="s">
        <v>125</v>
      </c>
      <c r="H2240" t="s">
        <v>61</v>
      </c>
      <c r="I2240" t="s">
        <v>176</v>
      </c>
      <c r="J2240" t="s">
        <v>23</v>
      </c>
      <c r="K2240" t="s">
        <v>64</v>
      </c>
      <c r="L2240" t="s">
        <v>65</v>
      </c>
      <c r="M2240">
        <v>1</v>
      </c>
      <c r="N2240">
        <v>7.5</v>
      </c>
      <c r="Q2240">
        <v>2.35E-2</v>
      </c>
      <c r="R2240">
        <v>3.05</v>
      </c>
      <c r="S2240">
        <f t="shared" si="154"/>
        <v>10.964901018865781</v>
      </c>
      <c r="T2240">
        <f t="shared" si="151"/>
        <v>10.964901018865781</v>
      </c>
    </row>
    <row r="2241" spans="1:20" x14ac:dyDescent="0.2">
      <c r="A2241">
        <v>2009</v>
      </c>
      <c r="B2241">
        <v>122</v>
      </c>
      <c r="D2241" t="s">
        <v>93</v>
      </c>
      <c r="E2241" s="1">
        <v>0.58333333333333337</v>
      </c>
      <c r="F2241">
        <v>10</v>
      </c>
      <c r="G2241" t="s">
        <v>125</v>
      </c>
      <c r="H2241" t="s">
        <v>61</v>
      </c>
      <c r="I2241" t="s">
        <v>176</v>
      </c>
      <c r="J2241" t="s">
        <v>26</v>
      </c>
      <c r="K2241" t="s">
        <v>17</v>
      </c>
      <c r="L2241" t="s">
        <v>121</v>
      </c>
      <c r="M2241">
        <v>3</v>
      </c>
      <c r="N2241">
        <v>7.5</v>
      </c>
      <c r="Q2241">
        <v>2.0199999999999999E-2</v>
      </c>
      <c r="R2241">
        <v>2.9594999999999998</v>
      </c>
      <c r="S2241">
        <f t="shared" si="154"/>
        <v>7.8540774295436098</v>
      </c>
      <c r="T2241">
        <f t="shared" si="151"/>
        <v>23.562232288630831</v>
      </c>
    </row>
    <row r="2242" spans="1:20" x14ac:dyDescent="0.2">
      <c r="A2242">
        <v>2009</v>
      </c>
      <c r="B2242">
        <v>122</v>
      </c>
      <c r="D2242" t="s">
        <v>93</v>
      </c>
      <c r="E2242" s="1">
        <v>0.58333333333333337</v>
      </c>
      <c r="F2242">
        <v>10</v>
      </c>
      <c r="G2242" t="s">
        <v>125</v>
      </c>
      <c r="H2242" t="s">
        <v>61</v>
      </c>
      <c r="I2242" t="s">
        <v>176</v>
      </c>
      <c r="J2242" t="s">
        <v>26</v>
      </c>
      <c r="K2242" t="s">
        <v>118</v>
      </c>
      <c r="L2242" t="s">
        <v>27</v>
      </c>
      <c r="M2242">
        <v>4</v>
      </c>
      <c r="N2242">
        <v>7.5</v>
      </c>
      <c r="Q2242">
        <v>1.5900000000000001E-2</v>
      </c>
      <c r="R2242">
        <v>2.9718</v>
      </c>
      <c r="S2242">
        <f t="shared" si="154"/>
        <v>6.3372988368370082</v>
      </c>
      <c r="T2242">
        <f t="shared" ref="T2242:T2305" si="155">M2242*S2242</f>
        <v>25.349195347348033</v>
      </c>
    </row>
    <row r="2243" spans="1:20" x14ac:dyDescent="0.2">
      <c r="A2243">
        <v>2009</v>
      </c>
      <c r="B2243">
        <v>122</v>
      </c>
      <c r="D2243" t="s">
        <v>93</v>
      </c>
      <c r="E2243" s="1">
        <v>0.58333333333333337</v>
      </c>
      <c r="F2243">
        <v>10</v>
      </c>
      <c r="G2243" t="s">
        <v>125</v>
      </c>
      <c r="H2243" t="s">
        <v>61</v>
      </c>
      <c r="I2243" t="s">
        <v>176</v>
      </c>
      <c r="J2243" t="s">
        <v>26</v>
      </c>
      <c r="K2243" t="s">
        <v>17</v>
      </c>
      <c r="L2243" t="s">
        <v>121</v>
      </c>
      <c r="M2243">
        <v>15</v>
      </c>
      <c r="N2243">
        <v>2.5</v>
      </c>
      <c r="Q2243">
        <v>2.0199999999999999E-2</v>
      </c>
      <c r="R2243">
        <v>2.9594999999999998</v>
      </c>
      <c r="S2243">
        <f t="shared" si="154"/>
        <v>0.30412689296657719</v>
      </c>
      <c r="T2243">
        <f t="shared" si="155"/>
        <v>4.5619033944986578</v>
      </c>
    </row>
    <row r="2244" spans="1:20" x14ac:dyDescent="0.2">
      <c r="A2244">
        <v>2009</v>
      </c>
      <c r="B2244">
        <v>122</v>
      </c>
      <c r="D2244" t="s">
        <v>93</v>
      </c>
      <c r="E2244" s="1">
        <v>0.58333333333333337</v>
      </c>
      <c r="F2244">
        <v>10</v>
      </c>
      <c r="G2244" t="s">
        <v>125</v>
      </c>
      <c r="H2244" t="s">
        <v>61</v>
      </c>
      <c r="I2244" t="s">
        <v>176</v>
      </c>
      <c r="J2244" t="s">
        <v>26</v>
      </c>
      <c r="K2244" t="s">
        <v>118</v>
      </c>
      <c r="L2244" t="s">
        <v>27</v>
      </c>
      <c r="M2244">
        <v>15</v>
      </c>
      <c r="N2244">
        <v>2.5</v>
      </c>
      <c r="Q2244">
        <v>1.5900000000000001E-2</v>
      </c>
      <c r="R2244">
        <v>2.9718</v>
      </c>
      <c r="S2244">
        <f t="shared" si="154"/>
        <v>0.24210025233267859</v>
      </c>
      <c r="T2244">
        <f t="shared" si="155"/>
        <v>3.631503784990179</v>
      </c>
    </row>
    <row r="2245" spans="1:20" x14ac:dyDescent="0.2">
      <c r="A2245">
        <v>2009</v>
      </c>
      <c r="B2245">
        <v>122</v>
      </c>
      <c r="D2245" t="s">
        <v>93</v>
      </c>
      <c r="E2245" s="1">
        <v>0.58333333333333337</v>
      </c>
      <c r="F2245">
        <v>10</v>
      </c>
      <c r="G2245" t="s">
        <v>125</v>
      </c>
      <c r="H2245" t="s">
        <v>61</v>
      </c>
      <c r="I2245" t="s">
        <v>176</v>
      </c>
      <c r="J2245" t="s">
        <v>23</v>
      </c>
      <c r="K2245" t="s">
        <v>33</v>
      </c>
      <c r="L2245" t="s">
        <v>34</v>
      </c>
      <c r="M2245">
        <v>14</v>
      </c>
      <c r="N2245">
        <v>2.5</v>
      </c>
      <c r="Q2245">
        <v>8.8999999999999999E-3</v>
      </c>
      <c r="R2245">
        <v>3</v>
      </c>
      <c r="S2245">
        <f t="shared" si="154"/>
        <v>0.13906250000000001</v>
      </c>
      <c r="T2245">
        <f t="shared" si="155"/>
        <v>1.9468750000000001</v>
      </c>
    </row>
    <row r="2246" spans="1:20" x14ac:dyDescent="0.2">
      <c r="A2246">
        <v>2009</v>
      </c>
      <c r="B2246">
        <v>123</v>
      </c>
      <c r="C2246">
        <v>4</v>
      </c>
      <c r="D2246" t="s">
        <v>134</v>
      </c>
      <c r="E2246" s="1">
        <v>0.45833333333333331</v>
      </c>
      <c r="F2246">
        <v>15</v>
      </c>
      <c r="G2246" t="s">
        <v>124</v>
      </c>
      <c r="H2246" t="s">
        <v>36</v>
      </c>
      <c r="I2246" t="s">
        <v>176</v>
      </c>
      <c r="J2246" t="s">
        <v>44</v>
      </c>
      <c r="K2246" t="s">
        <v>21</v>
      </c>
      <c r="L2246" t="s">
        <v>22</v>
      </c>
      <c r="M2246">
        <v>4</v>
      </c>
      <c r="N2246">
        <v>35</v>
      </c>
      <c r="Q2246">
        <v>1.14E-2</v>
      </c>
      <c r="R2246">
        <v>3.1280000000000001</v>
      </c>
      <c r="S2246">
        <f t="shared" si="154"/>
        <v>770.45928631241588</v>
      </c>
      <c r="T2246">
        <f t="shared" si="155"/>
        <v>3081.8371452496635</v>
      </c>
    </row>
    <row r="2247" spans="1:20" x14ac:dyDescent="0.2">
      <c r="A2247">
        <v>2009</v>
      </c>
      <c r="B2247">
        <v>123</v>
      </c>
      <c r="C2247">
        <v>4</v>
      </c>
      <c r="D2247" t="s">
        <v>134</v>
      </c>
      <c r="E2247" s="1">
        <v>0.45833333333333331</v>
      </c>
      <c r="F2247">
        <v>15</v>
      </c>
      <c r="G2247" t="s">
        <v>124</v>
      </c>
      <c r="H2247" t="s">
        <v>36</v>
      </c>
      <c r="I2247" t="s">
        <v>176</v>
      </c>
      <c r="J2247" t="s">
        <v>23</v>
      </c>
      <c r="K2247" t="s">
        <v>49</v>
      </c>
      <c r="L2247" t="s">
        <v>50</v>
      </c>
      <c r="M2247">
        <v>1</v>
      </c>
      <c r="N2247">
        <v>35</v>
      </c>
      <c r="Q2247">
        <v>5.6099999999999997E-2</v>
      </c>
      <c r="R2247">
        <v>2.653</v>
      </c>
      <c r="S2247">
        <f t="shared" si="154"/>
        <v>700.44716671055994</v>
      </c>
      <c r="T2247">
        <f t="shared" si="155"/>
        <v>700.44716671055994</v>
      </c>
    </row>
    <row r="2248" spans="1:20" x14ac:dyDescent="0.2">
      <c r="A2248">
        <v>2009</v>
      </c>
      <c r="B2248">
        <v>123</v>
      </c>
      <c r="C2248">
        <v>4</v>
      </c>
      <c r="D2248" t="s">
        <v>134</v>
      </c>
      <c r="E2248" s="1">
        <v>0.45833333333333331</v>
      </c>
      <c r="F2248">
        <v>15</v>
      </c>
      <c r="G2248" t="s">
        <v>124</v>
      </c>
      <c r="H2248" t="s">
        <v>36</v>
      </c>
      <c r="I2248" t="s">
        <v>176</v>
      </c>
      <c r="J2248" t="s">
        <v>23</v>
      </c>
      <c r="K2248" t="s">
        <v>31</v>
      </c>
      <c r="L2248" t="s">
        <v>32</v>
      </c>
      <c r="M2248">
        <v>1</v>
      </c>
      <c r="N2248">
        <v>35</v>
      </c>
      <c r="Q2248">
        <v>7.9000000000000008E-3</v>
      </c>
      <c r="R2248">
        <v>3.0760000000000001</v>
      </c>
      <c r="S2248">
        <f t="shared" si="154"/>
        <v>443.79294680201997</v>
      </c>
      <c r="T2248">
        <f t="shared" si="155"/>
        <v>443.79294680201997</v>
      </c>
    </row>
    <row r="2249" spans="1:20" x14ac:dyDescent="0.2">
      <c r="A2249">
        <v>2009</v>
      </c>
      <c r="B2249">
        <v>123</v>
      </c>
      <c r="C2249">
        <v>4</v>
      </c>
      <c r="D2249" t="s">
        <v>134</v>
      </c>
      <c r="E2249" s="1">
        <v>0.45833333333333331</v>
      </c>
      <c r="F2249">
        <v>15</v>
      </c>
      <c r="G2249" t="s">
        <v>124</v>
      </c>
      <c r="H2249" t="s">
        <v>36</v>
      </c>
      <c r="I2249" t="s">
        <v>176</v>
      </c>
      <c r="J2249" t="s">
        <v>26</v>
      </c>
      <c r="K2249" t="s">
        <v>31</v>
      </c>
      <c r="L2249" t="s">
        <v>54</v>
      </c>
      <c r="M2249">
        <v>3</v>
      </c>
      <c r="N2249">
        <v>25</v>
      </c>
      <c r="P2249">
        <f>N2249*0.812715</f>
        <v>20.317875000000001</v>
      </c>
      <c r="Q2249">
        <v>0.111</v>
      </c>
      <c r="R2249">
        <v>2.72</v>
      </c>
      <c r="S2249">
        <f>Q2249*(P2249^R2249)</f>
        <v>400.63779005068659</v>
      </c>
      <c r="T2249">
        <f t="shared" si="155"/>
        <v>1201.9133701520598</v>
      </c>
    </row>
    <row r="2250" spans="1:20" x14ac:dyDescent="0.2">
      <c r="A2250">
        <v>2009</v>
      </c>
      <c r="B2250">
        <v>123</v>
      </c>
      <c r="C2250">
        <v>4</v>
      </c>
      <c r="D2250" t="s">
        <v>134</v>
      </c>
      <c r="E2250" s="1">
        <v>0.45833333333333331</v>
      </c>
      <c r="F2250">
        <v>15</v>
      </c>
      <c r="G2250" t="s">
        <v>124</v>
      </c>
      <c r="H2250" t="s">
        <v>36</v>
      </c>
      <c r="I2250" t="s">
        <v>176</v>
      </c>
      <c r="J2250" t="s">
        <v>13</v>
      </c>
      <c r="K2250" t="s">
        <v>14</v>
      </c>
      <c r="L2250" t="s">
        <v>15</v>
      </c>
      <c r="M2250">
        <v>2</v>
      </c>
      <c r="N2250">
        <v>25</v>
      </c>
      <c r="Q2250">
        <v>2.3599999999999999E-2</v>
      </c>
      <c r="R2250">
        <v>2.9750000000000001</v>
      </c>
      <c r="S2250">
        <f>Q2250*(N2250^R2250)</f>
        <v>340.23855775527943</v>
      </c>
      <c r="T2250">
        <f t="shared" si="155"/>
        <v>680.47711551055886</v>
      </c>
    </row>
    <row r="2251" spans="1:20" x14ac:dyDescent="0.2">
      <c r="A2251">
        <v>2009</v>
      </c>
      <c r="B2251">
        <v>123</v>
      </c>
      <c r="C2251">
        <v>4</v>
      </c>
      <c r="D2251" t="s">
        <v>134</v>
      </c>
      <c r="E2251" s="1">
        <v>0.45833333333333331</v>
      </c>
      <c r="F2251">
        <v>15</v>
      </c>
      <c r="G2251" t="s">
        <v>124</v>
      </c>
      <c r="H2251" t="s">
        <v>36</v>
      </c>
      <c r="I2251" t="s">
        <v>176</v>
      </c>
      <c r="J2251" t="s">
        <v>16</v>
      </c>
      <c r="K2251" t="s">
        <v>28</v>
      </c>
      <c r="L2251" t="s">
        <v>29</v>
      </c>
      <c r="M2251">
        <v>17</v>
      </c>
      <c r="N2251">
        <v>25</v>
      </c>
      <c r="P2251">
        <f>N2251/1.14172</f>
        <v>21.89678730336685</v>
      </c>
      <c r="Q2251">
        <v>5.7999999999999996E-3</v>
      </c>
      <c r="R2251">
        <v>3.5539999999999998</v>
      </c>
      <c r="S2251">
        <f>Q2251*(P2251^R2251)</f>
        <v>336.62001464584171</v>
      </c>
      <c r="T2251">
        <f t="shared" si="155"/>
        <v>5722.5402489793087</v>
      </c>
    </row>
    <row r="2252" spans="1:20" x14ac:dyDescent="0.2">
      <c r="A2252">
        <v>2009</v>
      </c>
      <c r="B2252">
        <v>123</v>
      </c>
      <c r="C2252">
        <v>4</v>
      </c>
      <c r="D2252" t="s">
        <v>134</v>
      </c>
      <c r="E2252" s="1">
        <v>0.45833333333333331</v>
      </c>
      <c r="F2252">
        <v>15</v>
      </c>
      <c r="G2252" t="s">
        <v>124</v>
      </c>
      <c r="H2252" t="s">
        <v>36</v>
      </c>
      <c r="I2252" t="s">
        <v>176</v>
      </c>
      <c r="J2252" t="s">
        <v>44</v>
      </c>
      <c r="K2252" t="s">
        <v>21</v>
      </c>
      <c r="L2252" t="s">
        <v>22</v>
      </c>
      <c r="M2252">
        <v>2</v>
      </c>
      <c r="N2252">
        <v>25</v>
      </c>
      <c r="Q2252">
        <v>1.14E-2</v>
      </c>
      <c r="R2252">
        <v>3.1280000000000001</v>
      </c>
      <c r="S2252">
        <f t="shared" ref="S2252:S2264" si="156">Q2252*(N2252^R2252)</f>
        <v>268.94359042953022</v>
      </c>
      <c r="T2252">
        <f t="shared" si="155"/>
        <v>537.88718085906044</v>
      </c>
    </row>
    <row r="2253" spans="1:20" x14ac:dyDescent="0.2">
      <c r="A2253">
        <v>2009</v>
      </c>
      <c r="B2253">
        <v>123</v>
      </c>
      <c r="C2253">
        <v>4</v>
      </c>
      <c r="D2253" t="s">
        <v>134</v>
      </c>
      <c r="E2253" s="1">
        <v>0.45833333333333331</v>
      </c>
      <c r="F2253">
        <v>15</v>
      </c>
      <c r="G2253" t="s">
        <v>124</v>
      </c>
      <c r="H2253" t="s">
        <v>36</v>
      </c>
      <c r="I2253" t="s">
        <v>176</v>
      </c>
      <c r="J2253" t="s">
        <v>508</v>
      </c>
      <c r="K2253" t="s">
        <v>40</v>
      </c>
      <c r="L2253" t="s">
        <v>41</v>
      </c>
      <c r="M2253">
        <v>2</v>
      </c>
      <c r="N2253">
        <v>15</v>
      </c>
      <c r="Q2253">
        <v>2.2200000000000001E-2</v>
      </c>
      <c r="R2253">
        <v>3.14</v>
      </c>
      <c r="S2253">
        <f t="shared" si="156"/>
        <v>109.46607034280856</v>
      </c>
      <c r="T2253">
        <f t="shared" si="155"/>
        <v>218.93214068561713</v>
      </c>
    </row>
    <row r="2254" spans="1:20" x14ac:dyDescent="0.2">
      <c r="A2254">
        <v>2009</v>
      </c>
      <c r="B2254">
        <v>123</v>
      </c>
      <c r="C2254">
        <v>4</v>
      </c>
      <c r="D2254" t="s">
        <v>134</v>
      </c>
      <c r="E2254" s="1">
        <v>0.45833333333333331</v>
      </c>
      <c r="F2254">
        <v>15</v>
      </c>
      <c r="G2254" t="s">
        <v>124</v>
      </c>
      <c r="H2254" t="s">
        <v>36</v>
      </c>
      <c r="I2254" t="s">
        <v>176</v>
      </c>
      <c r="J2254" t="s">
        <v>26</v>
      </c>
      <c r="K2254" t="s">
        <v>17</v>
      </c>
      <c r="L2254" t="s">
        <v>121</v>
      </c>
      <c r="M2254">
        <v>3</v>
      </c>
      <c r="N2254">
        <v>7.5</v>
      </c>
      <c r="Q2254">
        <v>2.0199999999999999E-2</v>
      </c>
      <c r="R2254">
        <v>2.9594999999999998</v>
      </c>
      <c r="S2254">
        <f t="shared" si="156"/>
        <v>7.8540774295436098</v>
      </c>
      <c r="T2254">
        <f t="shared" si="155"/>
        <v>23.562232288630831</v>
      </c>
    </row>
    <row r="2255" spans="1:20" x14ac:dyDescent="0.2">
      <c r="A2255">
        <v>2009</v>
      </c>
      <c r="B2255">
        <v>123</v>
      </c>
      <c r="C2255">
        <v>4</v>
      </c>
      <c r="D2255" t="s">
        <v>134</v>
      </c>
      <c r="E2255" s="1">
        <v>0.45833333333333331</v>
      </c>
      <c r="F2255">
        <v>15</v>
      </c>
      <c r="G2255" t="s">
        <v>124</v>
      </c>
      <c r="H2255" t="s">
        <v>36</v>
      </c>
      <c r="I2255" t="s">
        <v>176</v>
      </c>
      <c r="J2255" t="s">
        <v>26</v>
      </c>
      <c r="K2255" t="s">
        <v>118</v>
      </c>
      <c r="L2255" t="s">
        <v>27</v>
      </c>
      <c r="M2255">
        <v>12</v>
      </c>
      <c r="N2255">
        <v>7.5</v>
      </c>
      <c r="Q2255">
        <v>1.5900000000000001E-2</v>
      </c>
      <c r="R2255">
        <v>2.9718</v>
      </c>
      <c r="S2255">
        <f t="shared" si="156"/>
        <v>6.3372988368370082</v>
      </c>
      <c r="T2255">
        <f t="shared" si="155"/>
        <v>76.047586042044102</v>
      </c>
    </row>
    <row r="2256" spans="1:20" x14ac:dyDescent="0.2">
      <c r="A2256">
        <v>2009</v>
      </c>
      <c r="B2256">
        <v>123</v>
      </c>
      <c r="C2256">
        <v>4</v>
      </c>
      <c r="D2256" t="s">
        <v>134</v>
      </c>
      <c r="E2256" s="1">
        <v>0.45833333333333331</v>
      </c>
      <c r="F2256">
        <v>15</v>
      </c>
      <c r="G2256" t="s">
        <v>124</v>
      </c>
      <c r="H2256" t="s">
        <v>36</v>
      </c>
      <c r="I2256" t="s">
        <v>176</v>
      </c>
      <c r="J2256" t="s">
        <v>44</v>
      </c>
      <c r="K2256" t="s">
        <v>21</v>
      </c>
      <c r="L2256" t="s">
        <v>22</v>
      </c>
      <c r="M2256">
        <v>4</v>
      </c>
      <c r="N2256">
        <v>7.5</v>
      </c>
      <c r="Q2256">
        <v>1.14E-2</v>
      </c>
      <c r="R2256">
        <v>3.1280000000000001</v>
      </c>
      <c r="S2256">
        <f t="shared" si="156"/>
        <v>6.2243855127961885</v>
      </c>
      <c r="T2256">
        <f t="shared" si="155"/>
        <v>24.897542051184754</v>
      </c>
    </row>
    <row r="2257" spans="1:20" x14ac:dyDescent="0.2">
      <c r="A2257">
        <v>2009</v>
      </c>
      <c r="B2257">
        <v>123</v>
      </c>
      <c r="C2257">
        <v>4</v>
      </c>
      <c r="D2257" t="s">
        <v>134</v>
      </c>
      <c r="E2257" s="1">
        <v>0.45833333333333331</v>
      </c>
      <c r="F2257">
        <v>15</v>
      </c>
      <c r="G2257" t="s">
        <v>124</v>
      </c>
      <c r="H2257" t="s">
        <v>36</v>
      </c>
      <c r="I2257" t="s">
        <v>176</v>
      </c>
      <c r="J2257" t="s">
        <v>23</v>
      </c>
      <c r="K2257" t="s">
        <v>118</v>
      </c>
      <c r="L2257" t="s">
        <v>132</v>
      </c>
      <c r="M2257">
        <v>6</v>
      </c>
      <c r="N2257">
        <v>7.5</v>
      </c>
      <c r="Q2257">
        <v>1.26E-2</v>
      </c>
      <c r="R2257">
        <v>3.0672999999999999</v>
      </c>
      <c r="S2257">
        <f t="shared" si="156"/>
        <v>6.0875978967715536</v>
      </c>
      <c r="T2257">
        <f t="shared" si="155"/>
        <v>36.525587380629318</v>
      </c>
    </row>
    <row r="2258" spans="1:20" x14ac:dyDescent="0.2">
      <c r="A2258">
        <v>2009</v>
      </c>
      <c r="B2258">
        <v>123</v>
      </c>
      <c r="C2258">
        <v>4</v>
      </c>
      <c r="D2258" t="s">
        <v>134</v>
      </c>
      <c r="E2258" s="1">
        <v>0.45833333333333331</v>
      </c>
      <c r="F2258">
        <v>15</v>
      </c>
      <c r="G2258" t="s">
        <v>124</v>
      </c>
      <c r="H2258" t="s">
        <v>36</v>
      </c>
      <c r="I2258" t="s">
        <v>176</v>
      </c>
      <c r="J2258" t="s">
        <v>23</v>
      </c>
      <c r="K2258" t="s">
        <v>118</v>
      </c>
      <c r="L2258" t="s">
        <v>135</v>
      </c>
      <c r="M2258">
        <v>1</v>
      </c>
      <c r="N2258">
        <v>7.5</v>
      </c>
      <c r="Q2258">
        <v>1.26E-2</v>
      </c>
      <c r="R2258">
        <v>3.0672999999999999</v>
      </c>
      <c r="S2258">
        <f t="shared" si="156"/>
        <v>6.0875978967715536</v>
      </c>
      <c r="T2258">
        <f t="shared" si="155"/>
        <v>6.0875978967715536</v>
      </c>
    </row>
    <row r="2259" spans="1:20" x14ac:dyDescent="0.2">
      <c r="A2259">
        <v>2009</v>
      </c>
      <c r="B2259">
        <v>123</v>
      </c>
      <c r="C2259">
        <v>4</v>
      </c>
      <c r="D2259" t="s">
        <v>134</v>
      </c>
      <c r="E2259" s="1">
        <v>0.45833333333333331</v>
      </c>
      <c r="F2259">
        <v>15</v>
      </c>
      <c r="G2259" t="s">
        <v>124</v>
      </c>
      <c r="H2259" t="s">
        <v>36</v>
      </c>
      <c r="I2259" t="s">
        <v>176</v>
      </c>
      <c r="J2259" t="s">
        <v>23</v>
      </c>
      <c r="K2259" t="s">
        <v>118</v>
      </c>
      <c r="L2259" t="s">
        <v>30</v>
      </c>
      <c r="M2259">
        <v>4</v>
      </c>
      <c r="N2259">
        <v>7.5</v>
      </c>
      <c r="Q2259">
        <v>9.2800000000000001E-3</v>
      </c>
      <c r="R2259">
        <v>3.07</v>
      </c>
      <c r="S2259">
        <f t="shared" si="156"/>
        <v>4.5080222907771104</v>
      </c>
      <c r="T2259">
        <f t="shared" si="155"/>
        <v>18.032089163108441</v>
      </c>
    </row>
    <row r="2260" spans="1:20" x14ac:dyDescent="0.2">
      <c r="A2260">
        <v>2009</v>
      </c>
      <c r="B2260">
        <v>123</v>
      </c>
      <c r="C2260">
        <v>4</v>
      </c>
      <c r="D2260" t="s">
        <v>134</v>
      </c>
      <c r="E2260" s="1">
        <v>0.45833333333333331</v>
      </c>
      <c r="F2260">
        <v>15</v>
      </c>
      <c r="G2260" t="s">
        <v>124</v>
      </c>
      <c r="H2260" t="s">
        <v>36</v>
      </c>
      <c r="I2260" t="s">
        <v>176</v>
      </c>
      <c r="J2260" t="s">
        <v>509</v>
      </c>
      <c r="K2260" t="s">
        <v>17</v>
      </c>
      <c r="L2260" t="s">
        <v>19</v>
      </c>
      <c r="M2260">
        <v>1</v>
      </c>
      <c r="N2260">
        <v>2.5</v>
      </c>
      <c r="Q2260">
        <v>1.9300000000000001E-2</v>
      </c>
      <c r="R2260">
        <v>2.96</v>
      </c>
      <c r="S2260">
        <f t="shared" si="156"/>
        <v>0.29070984172599634</v>
      </c>
      <c r="T2260">
        <f t="shared" si="155"/>
        <v>0.29070984172599634</v>
      </c>
    </row>
    <row r="2261" spans="1:20" x14ac:dyDescent="0.2">
      <c r="A2261">
        <v>2009</v>
      </c>
      <c r="B2261">
        <v>123</v>
      </c>
      <c r="C2261">
        <v>4</v>
      </c>
      <c r="D2261" t="s">
        <v>134</v>
      </c>
      <c r="E2261" s="1">
        <v>0.45833333333333331</v>
      </c>
      <c r="F2261">
        <v>15</v>
      </c>
      <c r="G2261" t="s">
        <v>124</v>
      </c>
      <c r="H2261" t="s">
        <v>36</v>
      </c>
      <c r="I2261" t="s">
        <v>176</v>
      </c>
      <c r="J2261" t="s">
        <v>26</v>
      </c>
      <c r="K2261" t="s">
        <v>118</v>
      </c>
      <c r="L2261" t="s">
        <v>27</v>
      </c>
      <c r="M2261">
        <v>12</v>
      </c>
      <c r="N2261">
        <v>2.5</v>
      </c>
      <c r="Q2261">
        <v>1.5900000000000001E-2</v>
      </c>
      <c r="R2261">
        <v>2.9718</v>
      </c>
      <c r="S2261">
        <f t="shared" si="156"/>
        <v>0.24210025233267859</v>
      </c>
      <c r="T2261">
        <f t="shared" si="155"/>
        <v>2.905203027992143</v>
      </c>
    </row>
    <row r="2262" spans="1:20" x14ac:dyDescent="0.2">
      <c r="A2262">
        <v>2009</v>
      </c>
      <c r="B2262">
        <v>124</v>
      </c>
      <c r="C2262">
        <v>5</v>
      </c>
      <c r="D2262" t="s">
        <v>134</v>
      </c>
      <c r="E2262" s="1">
        <v>0.45833333333333331</v>
      </c>
      <c r="F2262">
        <v>15</v>
      </c>
      <c r="G2262" t="s">
        <v>124</v>
      </c>
      <c r="H2262" t="s">
        <v>36</v>
      </c>
      <c r="I2262" t="s">
        <v>176</v>
      </c>
      <c r="J2262" t="s">
        <v>44</v>
      </c>
      <c r="K2262" t="s">
        <v>21</v>
      </c>
      <c r="L2262" t="s">
        <v>22</v>
      </c>
      <c r="M2262">
        <v>7</v>
      </c>
      <c r="N2262">
        <v>35</v>
      </c>
      <c r="Q2262">
        <v>1.14E-2</v>
      </c>
      <c r="R2262">
        <v>3.1280000000000001</v>
      </c>
      <c r="S2262">
        <f t="shared" si="156"/>
        <v>770.45928631241588</v>
      </c>
      <c r="T2262">
        <f t="shared" si="155"/>
        <v>5393.2150041869108</v>
      </c>
    </row>
    <row r="2263" spans="1:20" x14ac:dyDescent="0.2">
      <c r="A2263">
        <v>2009</v>
      </c>
      <c r="B2263">
        <v>124</v>
      </c>
      <c r="C2263">
        <v>5</v>
      </c>
      <c r="D2263" t="s">
        <v>134</v>
      </c>
      <c r="E2263" s="1">
        <v>0.45833333333333331</v>
      </c>
      <c r="F2263">
        <v>15</v>
      </c>
      <c r="G2263" t="s">
        <v>124</v>
      </c>
      <c r="H2263" t="s">
        <v>36</v>
      </c>
      <c r="I2263" t="s">
        <v>176</v>
      </c>
      <c r="J2263" t="s">
        <v>23</v>
      </c>
      <c r="K2263" t="s">
        <v>31</v>
      </c>
      <c r="L2263" t="s">
        <v>32</v>
      </c>
      <c r="M2263">
        <v>2</v>
      </c>
      <c r="N2263">
        <v>35</v>
      </c>
      <c r="Q2263">
        <v>7.9000000000000008E-3</v>
      </c>
      <c r="R2263">
        <v>3.0760000000000001</v>
      </c>
      <c r="S2263">
        <f t="shared" si="156"/>
        <v>443.79294680201997</v>
      </c>
      <c r="T2263">
        <f t="shared" si="155"/>
        <v>887.58589360403994</v>
      </c>
    </row>
    <row r="2264" spans="1:20" x14ac:dyDescent="0.2">
      <c r="A2264">
        <v>2009</v>
      </c>
      <c r="B2264">
        <v>124</v>
      </c>
      <c r="C2264">
        <v>5</v>
      </c>
      <c r="D2264" t="s">
        <v>134</v>
      </c>
      <c r="E2264" s="1">
        <v>0.45833333333333331</v>
      </c>
      <c r="F2264">
        <v>15</v>
      </c>
      <c r="G2264" t="s">
        <v>124</v>
      </c>
      <c r="H2264" t="s">
        <v>36</v>
      </c>
      <c r="I2264" t="s">
        <v>176</v>
      </c>
      <c r="J2264" t="s">
        <v>508</v>
      </c>
      <c r="K2264" t="s">
        <v>24</v>
      </c>
      <c r="L2264" t="s">
        <v>25</v>
      </c>
      <c r="M2264">
        <v>1</v>
      </c>
      <c r="N2264">
        <v>25</v>
      </c>
      <c r="Q2264">
        <v>4.2799999999999998E-2</v>
      </c>
      <c r="R2264">
        <v>2.8580000000000001</v>
      </c>
      <c r="S2264">
        <f t="shared" si="156"/>
        <v>423.40532317837847</v>
      </c>
      <c r="T2264">
        <f t="shared" si="155"/>
        <v>423.40532317837847</v>
      </c>
    </row>
    <row r="2265" spans="1:20" x14ac:dyDescent="0.2">
      <c r="A2265">
        <v>2009</v>
      </c>
      <c r="B2265">
        <v>124</v>
      </c>
      <c r="C2265">
        <v>5</v>
      </c>
      <c r="D2265" t="s">
        <v>134</v>
      </c>
      <c r="E2265" s="1">
        <v>0.45833333333333331</v>
      </c>
      <c r="F2265">
        <v>15</v>
      </c>
      <c r="G2265" t="s">
        <v>124</v>
      </c>
      <c r="H2265" t="s">
        <v>36</v>
      </c>
      <c r="I2265" t="s">
        <v>176</v>
      </c>
      <c r="J2265" t="s">
        <v>16</v>
      </c>
      <c r="K2265" t="s">
        <v>28</v>
      </c>
      <c r="L2265" t="s">
        <v>29</v>
      </c>
      <c r="M2265">
        <v>4</v>
      </c>
      <c r="N2265">
        <v>25</v>
      </c>
      <c r="P2265">
        <f>N2265/1.14172</f>
        <v>21.89678730336685</v>
      </c>
      <c r="Q2265">
        <v>5.7999999999999996E-3</v>
      </c>
      <c r="R2265">
        <v>3.5539999999999998</v>
      </c>
      <c r="S2265">
        <f>Q2265*(P2265^R2265)</f>
        <v>336.62001464584171</v>
      </c>
      <c r="T2265">
        <f t="shared" si="155"/>
        <v>1346.4800585833668</v>
      </c>
    </row>
    <row r="2266" spans="1:20" x14ac:dyDescent="0.2">
      <c r="A2266">
        <v>2009</v>
      </c>
      <c r="B2266">
        <v>124</v>
      </c>
      <c r="C2266">
        <v>5</v>
      </c>
      <c r="D2266" t="s">
        <v>134</v>
      </c>
      <c r="E2266" s="1">
        <v>0.45833333333333331</v>
      </c>
      <c r="F2266">
        <v>15</v>
      </c>
      <c r="G2266" t="s">
        <v>124</v>
      </c>
      <c r="H2266" t="s">
        <v>36</v>
      </c>
      <c r="I2266" t="s">
        <v>176</v>
      </c>
      <c r="J2266" t="s">
        <v>44</v>
      </c>
      <c r="K2266" t="s">
        <v>21</v>
      </c>
      <c r="L2266" t="s">
        <v>22</v>
      </c>
      <c r="M2266">
        <v>8</v>
      </c>
      <c r="N2266">
        <v>25</v>
      </c>
      <c r="Q2266">
        <v>1.14E-2</v>
      </c>
      <c r="R2266">
        <v>3.1280000000000001</v>
      </c>
      <c r="S2266">
        <f t="shared" ref="S2266:S2277" si="157">Q2266*(N2266^R2266)</f>
        <v>268.94359042953022</v>
      </c>
      <c r="T2266">
        <f t="shared" si="155"/>
        <v>2151.5487234362417</v>
      </c>
    </row>
    <row r="2267" spans="1:20" x14ac:dyDescent="0.2">
      <c r="A2267">
        <v>2009</v>
      </c>
      <c r="B2267">
        <v>124</v>
      </c>
      <c r="C2267">
        <v>5</v>
      </c>
      <c r="D2267" t="s">
        <v>134</v>
      </c>
      <c r="E2267" s="1">
        <v>0.45833333333333331</v>
      </c>
      <c r="F2267">
        <v>15</v>
      </c>
      <c r="G2267" t="s">
        <v>124</v>
      </c>
      <c r="H2267" t="s">
        <v>36</v>
      </c>
      <c r="I2267" t="s">
        <v>176</v>
      </c>
      <c r="J2267" t="s">
        <v>508</v>
      </c>
      <c r="K2267" t="s">
        <v>40</v>
      </c>
      <c r="L2267" t="s">
        <v>41</v>
      </c>
      <c r="M2267">
        <v>2</v>
      </c>
      <c r="N2267">
        <v>15</v>
      </c>
      <c r="Q2267">
        <v>2.2200000000000001E-2</v>
      </c>
      <c r="R2267">
        <v>3.14</v>
      </c>
      <c r="S2267">
        <f t="shared" si="157"/>
        <v>109.46607034280856</v>
      </c>
      <c r="T2267">
        <f t="shared" si="155"/>
        <v>218.93214068561713</v>
      </c>
    </row>
    <row r="2268" spans="1:20" x14ac:dyDescent="0.2">
      <c r="A2268">
        <v>2009</v>
      </c>
      <c r="B2268">
        <v>124</v>
      </c>
      <c r="C2268">
        <v>5</v>
      </c>
      <c r="D2268" t="s">
        <v>134</v>
      </c>
      <c r="E2268" s="1">
        <v>0.45833333333333331</v>
      </c>
      <c r="F2268">
        <v>15</v>
      </c>
      <c r="G2268" t="s">
        <v>124</v>
      </c>
      <c r="H2268" t="s">
        <v>36</v>
      </c>
      <c r="I2268" t="s">
        <v>176</v>
      </c>
      <c r="J2268" t="s">
        <v>44</v>
      </c>
      <c r="K2268" t="s">
        <v>21</v>
      </c>
      <c r="L2268" t="s">
        <v>22</v>
      </c>
      <c r="M2268">
        <v>3</v>
      </c>
      <c r="N2268">
        <v>15</v>
      </c>
      <c r="Q2268">
        <v>1.14E-2</v>
      </c>
      <c r="R2268">
        <v>3.1280000000000001</v>
      </c>
      <c r="S2268">
        <f t="shared" si="157"/>
        <v>54.414959423729201</v>
      </c>
      <c r="T2268">
        <f t="shared" si="155"/>
        <v>163.24487827118759</v>
      </c>
    </row>
    <row r="2269" spans="1:20" x14ac:dyDescent="0.2">
      <c r="A2269">
        <v>2009</v>
      </c>
      <c r="B2269">
        <v>124</v>
      </c>
      <c r="C2269">
        <v>5</v>
      </c>
      <c r="D2269" t="s">
        <v>134</v>
      </c>
      <c r="E2269" s="1">
        <v>0.45833333333333331</v>
      </c>
      <c r="F2269">
        <v>15</v>
      </c>
      <c r="G2269" t="s">
        <v>124</v>
      </c>
      <c r="H2269" t="s">
        <v>36</v>
      </c>
      <c r="I2269" t="s">
        <v>176</v>
      </c>
      <c r="J2269" t="s">
        <v>26</v>
      </c>
      <c r="K2269" t="s">
        <v>118</v>
      </c>
      <c r="L2269" t="s">
        <v>27</v>
      </c>
      <c r="M2269">
        <v>5</v>
      </c>
      <c r="N2269">
        <v>7.5</v>
      </c>
      <c r="Q2269">
        <v>1.5900000000000001E-2</v>
      </c>
      <c r="R2269">
        <v>2.9718</v>
      </c>
      <c r="S2269">
        <f t="shared" si="157"/>
        <v>6.3372988368370082</v>
      </c>
      <c r="T2269">
        <f t="shared" si="155"/>
        <v>31.68649418418504</v>
      </c>
    </row>
    <row r="2270" spans="1:20" x14ac:dyDescent="0.2">
      <c r="A2270">
        <v>2009</v>
      </c>
      <c r="B2270">
        <v>124</v>
      </c>
      <c r="C2270">
        <v>5</v>
      </c>
      <c r="D2270" t="s">
        <v>134</v>
      </c>
      <c r="E2270" s="1">
        <v>0.45833333333333331</v>
      </c>
      <c r="F2270">
        <v>15</v>
      </c>
      <c r="G2270" t="s">
        <v>124</v>
      </c>
      <c r="H2270" t="s">
        <v>36</v>
      </c>
      <c r="I2270" t="s">
        <v>176</v>
      </c>
      <c r="J2270" t="s">
        <v>23</v>
      </c>
      <c r="K2270" t="s">
        <v>118</v>
      </c>
      <c r="L2270" t="s">
        <v>132</v>
      </c>
      <c r="M2270">
        <v>3</v>
      </c>
      <c r="N2270">
        <v>7.5</v>
      </c>
      <c r="Q2270">
        <v>1.26E-2</v>
      </c>
      <c r="R2270">
        <v>3.0672999999999999</v>
      </c>
      <c r="S2270">
        <f t="shared" si="157"/>
        <v>6.0875978967715536</v>
      </c>
      <c r="T2270">
        <f t="shared" si="155"/>
        <v>18.262793690314659</v>
      </c>
    </row>
    <row r="2271" spans="1:20" x14ac:dyDescent="0.2">
      <c r="A2271">
        <v>2009</v>
      </c>
      <c r="B2271">
        <v>124</v>
      </c>
      <c r="C2271">
        <v>5</v>
      </c>
      <c r="D2271" t="s">
        <v>134</v>
      </c>
      <c r="E2271" s="1">
        <v>0.45833333333333331</v>
      </c>
      <c r="F2271">
        <v>15</v>
      </c>
      <c r="G2271" t="s">
        <v>124</v>
      </c>
      <c r="H2271" t="s">
        <v>36</v>
      </c>
      <c r="I2271" t="s">
        <v>176</v>
      </c>
      <c r="J2271" t="s">
        <v>23</v>
      </c>
      <c r="K2271" t="s">
        <v>118</v>
      </c>
      <c r="L2271" t="s">
        <v>30</v>
      </c>
      <c r="M2271">
        <v>1</v>
      </c>
      <c r="N2271">
        <v>7.5</v>
      </c>
      <c r="Q2271">
        <v>9.2800000000000001E-3</v>
      </c>
      <c r="R2271">
        <v>3.07</v>
      </c>
      <c r="S2271">
        <f t="shared" si="157"/>
        <v>4.5080222907771104</v>
      </c>
      <c r="T2271">
        <f t="shared" si="155"/>
        <v>4.5080222907771104</v>
      </c>
    </row>
    <row r="2272" spans="1:20" x14ac:dyDescent="0.2">
      <c r="A2272">
        <v>2009</v>
      </c>
      <c r="B2272">
        <v>124</v>
      </c>
      <c r="C2272">
        <v>5</v>
      </c>
      <c r="D2272" t="s">
        <v>134</v>
      </c>
      <c r="E2272" s="1">
        <v>0.45833333333333331</v>
      </c>
      <c r="F2272">
        <v>15</v>
      </c>
      <c r="G2272" t="s">
        <v>124</v>
      </c>
      <c r="H2272" t="s">
        <v>36</v>
      </c>
      <c r="I2272" t="s">
        <v>176</v>
      </c>
      <c r="J2272" t="s">
        <v>509</v>
      </c>
      <c r="K2272" t="s">
        <v>17</v>
      </c>
      <c r="L2272" t="s">
        <v>107</v>
      </c>
      <c r="M2272">
        <v>1</v>
      </c>
      <c r="N2272">
        <v>2.5</v>
      </c>
      <c r="Q2272">
        <v>3.49E-2</v>
      </c>
      <c r="R2272">
        <v>2.9108999999999998</v>
      </c>
      <c r="S2272">
        <f t="shared" si="157"/>
        <v>0.50256124877797914</v>
      </c>
      <c r="T2272">
        <f t="shared" si="155"/>
        <v>0.50256124877797914</v>
      </c>
    </row>
    <row r="2273" spans="1:20" x14ac:dyDescent="0.2">
      <c r="A2273">
        <v>2009</v>
      </c>
      <c r="B2273">
        <v>124</v>
      </c>
      <c r="C2273">
        <v>5</v>
      </c>
      <c r="D2273" t="s">
        <v>134</v>
      </c>
      <c r="E2273" s="1">
        <v>0.45833333333333331</v>
      </c>
      <c r="F2273">
        <v>15</v>
      </c>
      <c r="G2273" t="s">
        <v>124</v>
      </c>
      <c r="H2273" t="s">
        <v>36</v>
      </c>
      <c r="I2273" t="s">
        <v>176</v>
      </c>
      <c r="J2273" t="s">
        <v>26</v>
      </c>
      <c r="K2273" t="s">
        <v>118</v>
      </c>
      <c r="L2273" t="s">
        <v>27</v>
      </c>
      <c r="M2273">
        <v>7</v>
      </c>
      <c r="N2273">
        <v>2.5</v>
      </c>
      <c r="Q2273">
        <v>1.5900000000000001E-2</v>
      </c>
      <c r="R2273">
        <v>2.9718</v>
      </c>
      <c r="S2273">
        <f t="shared" si="157"/>
        <v>0.24210025233267859</v>
      </c>
      <c r="T2273">
        <f t="shared" si="155"/>
        <v>1.6947017663287502</v>
      </c>
    </row>
    <row r="2274" spans="1:20" x14ac:dyDescent="0.2">
      <c r="A2274">
        <v>2009</v>
      </c>
      <c r="B2274">
        <v>125</v>
      </c>
      <c r="C2274">
        <v>6</v>
      </c>
      <c r="D2274" t="s">
        <v>134</v>
      </c>
      <c r="E2274" s="1">
        <v>0.45833333333333331</v>
      </c>
      <c r="F2274">
        <v>15</v>
      </c>
      <c r="G2274" t="s">
        <v>124</v>
      </c>
      <c r="H2274" t="s">
        <v>61</v>
      </c>
      <c r="I2274" t="s">
        <v>176</v>
      </c>
      <c r="J2274" t="s">
        <v>23</v>
      </c>
      <c r="K2274" t="s">
        <v>118</v>
      </c>
      <c r="L2274" t="s">
        <v>37</v>
      </c>
      <c r="M2274">
        <v>2</v>
      </c>
      <c r="N2274">
        <v>40</v>
      </c>
      <c r="Q2274">
        <v>1.26E-2</v>
      </c>
      <c r="R2274">
        <v>3.0672999999999999</v>
      </c>
      <c r="S2274">
        <f t="shared" si="157"/>
        <v>1033.6396409228757</v>
      </c>
      <c r="T2274">
        <f t="shared" si="155"/>
        <v>2067.2792818457515</v>
      </c>
    </row>
    <row r="2275" spans="1:20" x14ac:dyDescent="0.2">
      <c r="A2275">
        <v>2009</v>
      </c>
      <c r="B2275">
        <v>125</v>
      </c>
      <c r="C2275">
        <v>6</v>
      </c>
      <c r="D2275" t="s">
        <v>134</v>
      </c>
      <c r="E2275" s="1">
        <v>0.45833333333333331</v>
      </c>
      <c r="F2275">
        <v>15</v>
      </c>
      <c r="G2275" t="s">
        <v>124</v>
      </c>
      <c r="H2275" t="s">
        <v>61</v>
      </c>
      <c r="I2275" t="s">
        <v>176</v>
      </c>
      <c r="J2275" t="s">
        <v>44</v>
      </c>
      <c r="K2275" t="s">
        <v>21</v>
      </c>
      <c r="L2275" t="s">
        <v>67</v>
      </c>
      <c r="M2275">
        <v>1</v>
      </c>
      <c r="N2275">
        <v>40</v>
      </c>
      <c r="Q2275">
        <v>1.5299999999999999E-2</v>
      </c>
      <c r="R2275">
        <v>3</v>
      </c>
      <c r="S2275">
        <f t="shared" si="157"/>
        <v>979.19999999999993</v>
      </c>
      <c r="T2275">
        <f t="shared" si="155"/>
        <v>979.19999999999993</v>
      </c>
    </row>
    <row r="2276" spans="1:20" x14ac:dyDescent="0.2">
      <c r="A2276">
        <v>2009</v>
      </c>
      <c r="B2276">
        <v>125</v>
      </c>
      <c r="C2276">
        <v>6</v>
      </c>
      <c r="D2276" t="s">
        <v>134</v>
      </c>
      <c r="E2276" s="1">
        <v>0.45833333333333331</v>
      </c>
      <c r="F2276">
        <v>15</v>
      </c>
      <c r="G2276" t="s">
        <v>124</v>
      </c>
      <c r="H2276" t="s">
        <v>61</v>
      </c>
      <c r="I2276" t="s">
        <v>176</v>
      </c>
      <c r="J2276" t="s">
        <v>44</v>
      </c>
      <c r="K2276" t="s">
        <v>21</v>
      </c>
      <c r="L2276" t="s">
        <v>22</v>
      </c>
      <c r="M2276">
        <v>7</v>
      </c>
      <c r="N2276">
        <v>35</v>
      </c>
      <c r="Q2276">
        <v>1.14E-2</v>
      </c>
      <c r="R2276">
        <v>3.1280000000000001</v>
      </c>
      <c r="S2276">
        <f t="shared" si="157"/>
        <v>770.45928631241588</v>
      </c>
      <c r="T2276">
        <f t="shared" si="155"/>
        <v>5393.2150041869108</v>
      </c>
    </row>
    <row r="2277" spans="1:20" x14ac:dyDescent="0.2">
      <c r="A2277">
        <v>2009</v>
      </c>
      <c r="B2277">
        <v>125</v>
      </c>
      <c r="C2277">
        <v>6</v>
      </c>
      <c r="D2277" t="s">
        <v>134</v>
      </c>
      <c r="E2277" s="1">
        <v>0.45833333333333331</v>
      </c>
      <c r="F2277">
        <v>15</v>
      </c>
      <c r="G2277" t="s">
        <v>124</v>
      </c>
      <c r="H2277" t="s">
        <v>61</v>
      </c>
      <c r="I2277" t="s">
        <v>176</v>
      </c>
      <c r="J2277" t="s">
        <v>13</v>
      </c>
      <c r="K2277" t="s">
        <v>51</v>
      </c>
      <c r="L2277" t="s">
        <v>52</v>
      </c>
      <c r="M2277">
        <v>1</v>
      </c>
      <c r="N2277">
        <v>35</v>
      </c>
      <c r="O2277" t="s">
        <v>53</v>
      </c>
      <c r="Q2277">
        <v>1.6199999999999999E-2</v>
      </c>
      <c r="R2277">
        <v>3.0251999999999999</v>
      </c>
      <c r="S2277">
        <f t="shared" si="157"/>
        <v>759.67819720000477</v>
      </c>
      <c r="T2277">
        <f t="shared" si="155"/>
        <v>759.67819720000477</v>
      </c>
    </row>
    <row r="2278" spans="1:20" x14ac:dyDescent="0.2">
      <c r="A2278">
        <v>2009</v>
      </c>
      <c r="B2278">
        <v>125</v>
      </c>
      <c r="C2278">
        <v>6</v>
      </c>
      <c r="D2278" t="s">
        <v>134</v>
      </c>
      <c r="E2278" s="1">
        <v>0.45833333333333331</v>
      </c>
      <c r="F2278">
        <v>15</v>
      </c>
      <c r="G2278" t="s">
        <v>124</v>
      </c>
      <c r="H2278" t="s">
        <v>61</v>
      </c>
      <c r="I2278" t="s">
        <v>176</v>
      </c>
      <c r="J2278" t="s">
        <v>26</v>
      </c>
      <c r="K2278" t="s">
        <v>31</v>
      </c>
      <c r="L2278" t="s">
        <v>54</v>
      </c>
      <c r="M2278">
        <v>1</v>
      </c>
      <c r="N2278">
        <v>25</v>
      </c>
      <c r="P2278">
        <f>N2278*0.812715</f>
        <v>20.317875000000001</v>
      </c>
      <c r="Q2278">
        <v>0.111</v>
      </c>
      <c r="R2278">
        <v>2.72</v>
      </c>
      <c r="S2278">
        <f>Q2278*(P2278^R2278)</f>
        <v>400.63779005068659</v>
      </c>
      <c r="T2278">
        <f t="shared" si="155"/>
        <v>400.63779005068659</v>
      </c>
    </row>
    <row r="2279" spans="1:20" x14ac:dyDescent="0.2">
      <c r="A2279">
        <v>2009</v>
      </c>
      <c r="B2279">
        <v>125</v>
      </c>
      <c r="C2279">
        <v>6</v>
      </c>
      <c r="D2279" t="s">
        <v>134</v>
      </c>
      <c r="E2279" s="1">
        <v>0.45833333333333331</v>
      </c>
      <c r="F2279">
        <v>15</v>
      </c>
      <c r="G2279" t="s">
        <v>124</v>
      </c>
      <c r="H2279" t="s">
        <v>61</v>
      </c>
      <c r="I2279" t="s">
        <v>176</v>
      </c>
      <c r="J2279" t="s">
        <v>13</v>
      </c>
      <c r="K2279" t="s">
        <v>14</v>
      </c>
      <c r="L2279" t="s">
        <v>15</v>
      </c>
      <c r="M2279">
        <v>3</v>
      </c>
      <c r="N2279">
        <v>25</v>
      </c>
      <c r="Q2279">
        <v>2.3599999999999999E-2</v>
      </c>
      <c r="R2279">
        <v>2.9750000000000001</v>
      </c>
      <c r="S2279">
        <f>Q2279*(N2279^R2279)</f>
        <v>340.23855775527943</v>
      </c>
      <c r="T2279">
        <f t="shared" si="155"/>
        <v>1020.7156732658383</v>
      </c>
    </row>
    <row r="2280" spans="1:20" x14ac:dyDescent="0.2">
      <c r="A2280">
        <v>2009</v>
      </c>
      <c r="B2280">
        <v>125</v>
      </c>
      <c r="C2280">
        <v>6</v>
      </c>
      <c r="D2280" t="s">
        <v>134</v>
      </c>
      <c r="E2280" s="1">
        <v>0.45833333333333331</v>
      </c>
      <c r="F2280">
        <v>15</v>
      </c>
      <c r="G2280" t="s">
        <v>124</v>
      </c>
      <c r="H2280" t="s">
        <v>61</v>
      </c>
      <c r="I2280" t="s">
        <v>176</v>
      </c>
      <c r="J2280" t="s">
        <v>16</v>
      </c>
      <c r="K2280" t="s">
        <v>28</v>
      </c>
      <c r="L2280" t="s">
        <v>29</v>
      </c>
      <c r="M2280">
        <v>15</v>
      </c>
      <c r="N2280">
        <v>25</v>
      </c>
      <c r="P2280">
        <f>N2280/1.14172</f>
        <v>21.89678730336685</v>
      </c>
      <c r="Q2280">
        <v>5.7999999999999996E-3</v>
      </c>
      <c r="R2280">
        <v>3.5539999999999998</v>
      </c>
      <c r="S2280">
        <f>Q2280*(P2280^R2280)</f>
        <v>336.62001464584171</v>
      </c>
      <c r="T2280">
        <f t="shared" si="155"/>
        <v>5049.3002196876259</v>
      </c>
    </row>
    <row r="2281" spans="1:20" x14ac:dyDescent="0.2">
      <c r="A2281">
        <v>2009</v>
      </c>
      <c r="B2281">
        <v>125</v>
      </c>
      <c r="C2281">
        <v>6</v>
      </c>
      <c r="D2281" t="s">
        <v>134</v>
      </c>
      <c r="E2281" s="1">
        <v>0.45833333333333331</v>
      </c>
      <c r="F2281">
        <v>15</v>
      </c>
      <c r="G2281" t="s">
        <v>124</v>
      </c>
      <c r="H2281" t="s">
        <v>61</v>
      </c>
      <c r="I2281" t="s">
        <v>176</v>
      </c>
      <c r="J2281" t="s">
        <v>44</v>
      </c>
      <c r="K2281" t="s">
        <v>21</v>
      </c>
      <c r="L2281" t="s">
        <v>22</v>
      </c>
      <c r="M2281">
        <v>7</v>
      </c>
      <c r="N2281">
        <v>25</v>
      </c>
      <c r="Q2281">
        <v>1.14E-2</v>
      </c>
      <c r="R2281">
        <v>3.1280000000000001</v>
      </c>
      <c r="S2281">
        <f>Q2281*(N2281^R2281)</f>
        <v>268.94359042953022</v>
      </c>
      <c r="T2281">
        <f t="shared" si="155"/>
        <v>1882.6051330067116</v>
      </c>
    </row>
    <row r="2282" spans="1:20" x14ac:dyDescent="0.2">
      <c r="A2282">
        <v>2009</v>
      </c>
      <c r="B2282">
        <v>125</v>
      </c>
      <c r="C2282">
        <v>6</v>
      </c>
      <c r="D2282" t="s">
        <v>134</v>
      </c>
      <c r="E2282" s="1">
        <v>0.45833333333333331</v>
      </c>
      <c r="F2282">
        <v>15</v>
      </c>
      <c r="G2282" t="s">
        <v>124</v>
      </c>
      <c r="H2282" t="s">
        <v>61</v>
      </c>
      <c r="I2282" t="s">
        <v>176</v>
      </c>
      <c r="J2282" t="s">
        <v>23</v>
      </c>
      <c r="K2282" t="s">
        <v>62</v>
      </c>
      <c r="L2282" t="s">
        <v>63</v>
      </c>
      <c r="M2282">
        <v>1</v>
      </c>
      <c r="N2282">
        <v>25</v>
      </c>
      <c r="P2282">
        <f>N2282/1.08</f>
        <v>23.148148148148145</v>
      </c>
      <c r="Q2282">
        <v>2.29E-2</v>
      </c>
      <c r="R2282">
        <v>2.9580000000000002</v>
      </c>
      <c r="S2282">
        <f>Q2282*(P2282^R2282)</f>
        <v>248.92846396069424</v>
      </c>
      <c r="T2282">
        <f t="shared" si="155"/>
        <v>248.92846396069424</v>
      </c>
    </row>
    <row r="2283" spans="1:20" x14ac:dyDescent="0.2">
      <c r="A2283">
        <v>2009</v>
      </c>
      <c r="B2283">
        <v>125</v>
      </c>
      <c r="C2283">
        <v>6</v>
      </c>
      <c r="D2283" t="s">
        <v>134</v>
      </c>
      <c r="E2283" s="1">
        <v>0.45833333333333331</v>
      </c>
      <c r="F2283">
        <v>15</v>
      </c>
      <c r="G2283" t="s">
        <v>124</v>
      </c>
      <c r="H2283" t="s">
        <v>61</v>
      </c>
      <c r="I2283" t="s">
        <v>176</v>
      </c>
      <c r="J2283" t="s">
        <v>44</v>
      </c>
      <c r="K2283" t="s">
        <v>104</v>
      </c>
      <c r="L2283" t="s">
        <v>105</v>
      </c>
      <c r="M2283">
        <v>3</v>
      </c>
      <c r="N2283">
        <v>35</v>
      </c>
      <c r="P2283">
        <f>N2283*0.902479</f>
        <v>31.586765</v>
      </c>
      <c r="Q2283">
        <v>2.7E-2</v>
      </c>
      <c r="R2283">
        <v>2.629</v>
      </c>
      <c r="S2283">
        <f>Q2283*(P2283^R2283)</f>
        <v>236.3539157445052</v>
      </c>
      <c r="T2283">
        <f t="shared" si="155"/>
        <v>709.06174723351558</v>
      </c>
    </row>
    <row r="2284" spans="1:20" x14ac:dyDescent="0.2">
      <c r="A2284">
        <v>2009</v>
      </c>
      <c r="B2284">
        <v>125</v>
      </c>
      <c r="C2284">
        <v>6</v>
      </c>
      <c r="D2284" t="s">
        <v>134</v>
      </c>
      <c r="E2284" s="1">
        <v>0.45833333333333331</v>
      </c>
      <c r="F2284">
        <v>15</v>
      </c>
      <c r="G2284" t="s">
        <v>124</v>
      </c>
      <c r="H2284" t="s">
        <v>61</v>
      </c>
      <c r="I2284" t="s">
        <v>176</v>
      </c>
      <c r="J2284" t="s">
        <v>44</v>
      </c>
      <c r="K2284" t="s">
        <v>104</v>
      </c>
      <c r="L2284" t="s">
        <v>105</v>
      </c>
      <c r="M2284">
        <v>1</v>
      </c>
      <c r="N2284">
        <v>25</v>
      </c>
      <c r="P2284">
        <f>N2284*0.902479</f>
        <v>22.561975</v>
      </c>
      <c r="Q2284">
        <v>2.7E-2</v>
      </c>
      <c r="R2284">
        <v>2.629</v>
      </c>
      <c r="S2284">
        <f>Q2284*(P2284^R2284)</f>
        <v>97.587051405503814</v>
      </c>
      <c r="T2284">
        <f t="shared" si="155"/>
        <v>97.587051405503814</v>
      </c>
    </row>
    <row r="2285" spans="1:20" x14ac:dyDescent="0.2">
      <c r="A2285">
        <v>2009</v>
      </c>
      <c r="B2285">
        <v>125</v>
      </c>
      <c r="C2285">
        <v>6</v>
      </c>
      <c r="D2285" t="s">
        <v>134</v>
      </c>
      <c r="E2285" s="1">
        <v>0.45833333333333331</v>
      </c>
      <c r="F2285">
        <v>15</v>
      </c>
      <c r="G2285" t="s">
        <v>124</v>
      </c>
      <c r="H2285" t="s">
        <v>61</v>
      </c>
      <c r="I2285" t="s">
        <v>176</v>
      </c>
      <c r="J2285" t="s">
        <v>509</v>
      </c>
      <c r="K2285" t="s">
        <v>17</v>
      </c>
      <c r="L2285" t="s">
        <v>19</v>
      </c>
      <c r="M2285">
        <v>4</v>
      </c>
      <c r="N2285">
        <v>7.5</v>
      </c>
      <c r="Q2285">
        <v>1.9300000000000001E-2</v>
      </c>
      <c r="R2285">
        <v>2.96</v>
      </c>
      <c r="S2285">
        <f t="shared" ref="S2285:S2291" si="158">Q2285*(N2285^R2285)</f>
        <v>7.5117071566069322</v>
      </c>
      <c r="T2285">
        <f t="shared" si="155"/>
        <v>30.046828626427729</v>
      </c>
    </row>
    <row r="2286" spans="1:20" x14ac:dyDescent="0.2">
      <c r="A2286">
        <v>2009</v>
      </c>
      <c r="B2286">
        <v>125</v>
      </c>
      <c r="C2286">
        <v>6</v>
      </c>
      <c r="D2286" t="s">
        <v>134</v>
      </c>
      <c r="E2286" s="1">
        <v>0.45833333333333331</v>
      </c>
      <c r="F2286">
        <v>15</v>
      </c>
      <c r="G2286" t="s">
        <v>124</v>
      </c>
      <c r="H2286" t="s">
        <v>61</v>
      </c>
      <c r="I2286" t="s">
        <v>176</v>
      </c>
      <c r="J2286" t="s">
        <v>26</v>
      </c>
      <c r="K2286" t="s">
        <v>118</v>
      </c>
      <c r="L2286" t="s">
        <v>27</v>
      </c>
      <c r="M2286">
        <v>17</v>
      </c>
      <c r="N2286">
        <v>7.5</v>
      </c>
      <c r="Q2286">
        <v>1.5900000000000001E-2</v>
      </c>
      <c r="R2286">
        <v>2.9718</v>
      </c>
      <c r="S2286">
        <f t="shared" si="158"/>
        <v>6.3372988368370082</v>
      </c>
      <c r="T2286">
        <f t="shared" si="155"/>
        <v>107.73408022622914</v>
      </c>
    </row>
    <row r="2287" spans="1:20" x14ac:dyDescent="0.2">
      <c r="A2287">
        <v>2009</v>
      </c>
      <c r="B2287">
        <v>125</v>
      </c>
      <c r="C2287">
        <v>6</v>
      </c>
      <c r="D2287" t="s">
        <v>134</v>
      </c>
      <c r="E2287" s="1">
        <v>0.45833333333333331</v>
      </c>
      <c r="F2287">
        <v>15</v>
      </c>
      <c r="G2287" t="s">
        <v>124</v>
      </c>
      <c r="H2287" t="s">
        <v>61</v>
      </c>
      <c r="I2287" t="s">
        <v>176</v>
      </c>
      <c r="J2287" t="s">
        <v>26</v>
      </c>
      <c r="K2287" t="s">
        <v>118</v>
      </c>
      <c r="L2287" t="s">
        <v>27</v>
      </c>
      <c r="M2287">
        <v>7</v>
      </c>
      <c r="N2287">
        <v>2.5</v>
      </c>
      <c r="Q2287">
        <v>1.5900000000000001E-2</v>
      </c>
      <c r="R2287">
        <v>2.9718</v>
      </c>
      <c r="S2287">
        <f t="shared" si="158"/>
        <v>0.24210025233267859</v>
      </c>
      <c r="T2287">
        <f t="shared" si="155"/>
        <v>1.6947017663287502</v>
      </c>
    </row>
    <row r="2288" spans="1:20" x14ac:dyDescent="0.2">
      <c r="A2288">
        <v>2009</v>
      </c>
      <c r="B2288">
        <v>126</v>
      </c>
      <c r="C2288">
        <v>7</v>
      </c>
      <c r="D2288" t="s">
        <v>134</v>
      </c>
      <c r="E2288" s="1">
        <v>0.45833333333333331</v>
      </c>
      <c r="F2288">
        <v>15</v>
      </c>
      <c r="G2288" t="s">
        <v>124</v>
      </c>
      <c r="H2288" t="s">
        <v>61</v>
      </c>
      <c r="I2288" t="s">
        <v>176</v>
      </c>
      <c r="J2288" t="s">
        <v>13</v>
      </c>
      <c r="K2288" t="s">
        <v>51</v>
      </c>
      <c r="L2288" t="s">
        <v>57</v>
      </c>
      <c r="M2288">
        <v>1</v>
      </c>
      <c r="N2288">
        <v>50</v>
      </c>
      <c r="O2288" t="s">
        <v>46</v>
      </c>
      <c r="Q2288">
        <v>1.6199999999999999E-2</v>
      </c>
      <c r="R2288">
        <v>3.0251999999999999</v>
      </c>
      <c r="S2288">
        <f t="shared" si="158"/>
        <v>2234.8021044952443</v>
      </c>
      <c r="T2288">
        <f t="shared" si="155"/>
        <v>2234.8021044952443</v>
      </c>
    </row>
    <row r="2289" spans="1:20" x14ac:dyDescent="0.2">
      <c r="A2289">
        <v>2009</v>
      </c>
      <c r="B2289">
        <v>126</v>
      </c>
      <c r="C2289">
        <v>7</v>
      </c>
      <c r="D2289" t="s">
        <v>134</v>
      </c>
      <c r="E2289" s="1">
        <v>0.45833333333333331</v>
      </c>
      <c r="F2289">
        <v>15</v>
      </c>
      <c r="G2289" t="s">
        <v>124</v>
      </c>
      <c r="H2289" t="s">
        <v>61</v>
      </c>
      <c r="I2289" t="s">
        <v>176</v>
      </c>
      <c r="J2289" t="s">
        <v>23</v>
      </c>
      <c r="K2289" t="s">
        <v>118</v>
      </c>
      <c r="L2289" t="s">
        <v>37</v>
      </c>
      <c r="M2289">
        <v>1</v>
      </c>
      <c r="N2289">
        <v>45</v>
      </c>
      <c r="Q2289">
        <v>1.26E-2</v>
      </c>
      <c r="R2289">
        <v>3.0672999999999999</v>
      </c>
      <c r="S2289">
        <f t="shared" si="158"/>
        <v>1483.4376203099882</v>
      </c>
      <c r="T2289">
        <f t="shared" si="155"/>
        <v>1483.4376203099882</v>
      </c>
    </row>
    <row r="2290" spans="1:20" x14ac:dyDescent="0.2">
      <c r="A2290">
        <v>2009</v>
      </c>
      <c r="B2290">
        <v>126</v>
      </c>
      <c r="C2290">
        <v>7</v>
      </c>
      <c r="D2290" t="s">
        <v>134</v>
      </c>
      <c r="E2290" s="1">
        <v>0.45833333333333331</v>
      </c>
      <c r="F2290">
        <v>15</v>
      </c>
      <c r="G2290" t="s">
        <v>124</v>
      </c>
      <c r="H2290" t="s">
        <v>61</v>
      </c>
      <c r="I2290" t="s">
        <v>176</v>
      </c>
      <c r="J2290" t="s">
        <v>44</v>
      </c>
      <c r="K2290" t="s">
        <v>21</v>
      </c>
      <c r="L2290" t="s">
        <v>22</v>
      </c>
      <c r="M2290">
        <v>7</v>
      </c>
      <c r="N2290">
        <v>35</v>
      </c>
      <c r="Q2290">
        <v>1.14E-2</v>
      </c>
      <c r="R2290">
        <v>3.1280000000000001</v>
      </c>
      <c r="S2290">
        <f t="shared" si="158"/>
        <v>770.45928631241588</v>
      </c>
      <c r="T2290">
        <f t="shared" si="155"/>
        <v>5393.2150041869108</v>
      </c>
    </row>
    <row r="2291" spans="1:20" x14ac:dyDescent="0.2">
      <c r="A2291">
        <v>2009</v>
      </c>
      <c r="B2291">
        <v>126</v>
      </c>
      <c r="C2291">
        <v>7</v>
      </c>
      <c r="D2291" t="s">
        <v>134</v>
      </c>
      <c r="E2291" s="1">
        <v>0.45833333333333331</v>
      </c>
      <c r="F2291">
        <v>15</v>
      </c>
      <c r="G2291" t="s">
        <v>124</v>
      </c>
      <c r="H2291" t="s">
        <v>61</v>
      </c>
      <c r="I2291" t="s">
        <v>176</v>
      </c>
      <c r="J2291" t="s">
        <v>23</v>
      </c>
      <c r="K2291" t="s">
        <v>31</v>
      </c>
      <c r="L2291" t="s">
        <v>32</v>
      </c>
      <c r="M2291">
        <v>1</v>
      </c>
      <c r="N2291">
        <v>35</v>
      </c>
      <c r="Q2291">
        <v>7.9000000000000008E-3</v>
      </c>
      <c r="R2291">
        <v>3.0760000000000001</v>
      </c>
      <c r="S2291">
        <f t="shared" si="158"/>
        <v>443.79294680201997</v>
      </c>
      <c r="T2291">
        <f t="shared" si="155"/>
        <v>443.79294680201997</v>
      </c>
    </row>
    <row r="2292" spans="1:20" x14ac:dyDescent="0.2">
      <c r="A2292">
        <v>2009</v>
      </c>
      <c r="B2292">
        <v>126</v>
      </c>
      <c r="C2292">
        <v>7</v>
      </c>
      <c r="D2292" t="s">
        <v>134</v>
      </c>
      <c r="E2292" s="1">
        <v>0.45833333333333331</v>
      </c>
      <c r="F2292">
        <v>15</v>
      </c>
      <c r="G2292" t="s">
        <v>124</v>
      </c>
      <c r="H2292" t="s">
        <v>61</v>
      </c>
      <c r="I2292" t="s">
        <v>176</v>
      </c>
      <c r="J2292" t="s">
        <v>26</v>
      </c>
      <c r="K2292" t="s">
        <v>31</v>
      </c>
      <c r="L2292" t="s">
        <v>54</v>
      </c>
      <c r="M2292">
        <v>19</v>
      </c>
      <c r="N2292">
        <v>25</v>
      </c>
      <c r="P2292">
        <f>N2292*0.812715</f>
        <v>20.317875000000001</v>
      </c>
      <c r="Q2292">
        <v>0.111</v>
      </c>
      <c r="R2292">
        <v>2.72</v>
      </c>
      <c r="S2292">
        <f>Q2292*(P2292^R2292)</f>
        <v>400.63779005068659</v>
      </c>
      <c r="T2292">
        <f t="shared" si="155"/>
        <v>7612.118010963045</v>
      </c>
    </row>
    <row r="2293" spans="1:20" x14ac:dyDescent="0.2">
      <c r="A2293">
        <v>2009</v>
      </c>
      <c r="B2293">
        <v>126</v>
      </c>
      <c r="C2293">
        <v>7</v>
      </c>
      <c r="D2293" t="s">
        <v>134</v>
      </c>
      <c r="E2293" s="1">
        <v>0.45833333333333331</v>
      </c>
      <c r="F2293">
        <v>15</v>
      </c>
      <c r="G2293" t="s">
        <v>124</v>
      </c>
      <c r="H2293" t="s">
        <v>61</v>
      </c>
      <c r="I2293" t="s">
        <v>176</v>
      </c>
      <c r="J2293" t="s">
        <v>13</v>
      </c>
      <c r="K2293" t="s">
        <v>14</v>
      </c>
      <c r="L2293" t="s">
        <v>15</v>
      </c>
      <c r="M2293">
        <v>2</v>
      </c>
      <c r="N2293">
        <v>25</v>
      </c>
      <c r="Q2293">
        <v>2.3599999999999999E-2</v>
      </c>
      <c r="R2293">
        <v>2.9750000000000001</v>
      </c>
      <c r="S2293">
        <f>Q2293*(N2293^R2293)</f>
        <v>340.23855775527943</v>
      </c>
      <c r="T2293">
        <f t="shared" si="155"/>
        <v>680.47711551055886</v>
      </c>
    </row>
    <row r="2294" spans="1:20" x14ac:dyDescent="0.2">
      <c r="A2294">
        <v>2009</v>
      </c>
      <c r="B2294">
        <v>126</v>
      </c>
      <c r="C2294">
        <v>7</v>
      </c>
      <c r="D2294" t="s">
        <v>134</v>
      </c>
      <c r="E2294" s="1">
        <v>0.45833333333333331</v>
      </c>
      <c r="F2294">
        <v>15</v>
      </c>
      <c r="G2294" t="s">
        <v>124</v>
      </c>
      <c r="H2294" t="s">
        <v>61</v>
      </c>
      <c r="I2294" t="s">
        <v>176</v>
      </c>
      <c r="J2294" t="s">
        <v>16</v>
      </c>
      <c r="K2294" t="s">
        <v>28</v>
      </c>
      <c r="L2294" t="s">
        <v>29</v>
      </c>
      <c r="M2294">
        <v>8</v>
      </c>
      <c r="N2294">
        <v>25</v>
      </c>
      <c r="P2294">
        <f>N2294/1.14172</f>
        <v>21.89678730336685</v>
      </c>
      <c r="Q2294">
        <v>5.7999999999999996E-3</v>
      </c>
      <c r="R2294">
        <v>3.5539999999999998</v>
      </c>
      <c r="S2294">
        <f>Q2294*(P2294^R2294)</f>
        <v>336.62001464584171</v>
      </c>
      <c r="T2294">
        <f t="shared" si="155"/>
        <v>2692.9601171667337</v>
      </c>
    </row>
    <row r="2295" spans="1:20" x14ac:dyDescent="0.2">
      <c r="A2295">
        <v>2009</v>
      </c>
      <c r="B2295">
        <v>126</v>
      </c>
      <c r="C2295">
        <v>7</v>
      </c>
      <c r="D2295" t="s">
        <v>134</v>
      </c>
      <c r="E2295" s="1">
        <v>0.45833333333333331</v>
      </c>
      <c r="F2295">
        <v>15</v>
      </c>
      <c r="G2295" t="s">
        <v>124</v>
      </c>
      <c r="H2295" t="s">
        <v>61</v>
      </c>
      <c r="I2295" t="s">
        <v>176</v>
      </c>
      <c r="J2295" t="s">
        <v>44</v>
      </c>
      <c r="K2295" t="s">
        <v>21</v>
      </c>
      <c r="L2295" t="s">
        <v>22</v>
      </c>
      <c r="M2295">
        <v>12</v>
      </c>
      <c r="N2295">
        <v>25</v>
      </c>
      <c r="Q2295">
        <v>1.14E-2</v>
      </c>
      <c r="R2295">
        <v>3.1280000000000001</v>
      </c>
      <c r="S2295">
        <f>Q2295*(N2295^R2295)</f>
        <v>268.94359042953022</v>
      </c>
      <c r="T2295">
        <f t="shared" si="155"/>
        <v>3227.3230851543626</v>
      </c>
    </row>
    <row r="2296" spans="1:20" x14ac:dyDescent="0.2">
      <c r="A2296">
        <v>2009</v>
      </c>
      <c r="B2296">
        <v>126</v>
      </c>
      <c r="C2296">
        <v>7</v>
      </c>
      <c r="D2296" t="s">
        <v>134</v>
      </c>
      <c r="E2296" s="1">
        <v>0.45833333333333331</v>
      </c>
      <c r="F2296">
        <v>15</v>
      </c>
      <c r="G2296" t="s">
        <v>124</v>
      </c>
      <c r="H2296" t="s">
        <v>61</v>
      </c>
      <c r="I2296" t="s">
        <v>176</v>
      </c>
      <c r="J2296" t="s">
        <v>23</v>
      </c>
      <c r="K2296" t="s">
        <v>62</v>
      </c>
      <c r="L2296" t="s">
        <v>63</v>
      </c>
      <c r="M2296">
        <v>3</v>
      </c>
      <c r="N2296">
        <v>25</v>
      </c>
      <c r="P2296">
        <f>N2296/1.08</f>
        <v>23.148148148148145</v>
      </c>
      <c r="Q2296">
        <v>2.29E-2</v>
      </c>
      <c r="R2296">
        <v>2.9580000000000002</v>
      </c>
      <c r="S2296">
        <f>Q2296*(P2296^R2296)</f>
        <v>248.92846396069424</v>
      </c>
      <c r="T2296">
        <f t="shared" si="155"/>
        <v>746.78539188208276</v>
      </c>
    </row>
    <row r="2297" spans="1:20" x14ac:dyDescent="0.2">
      <c r="A2297">
        <v>2009</v>
      </c>
      <c r="B2297">
        <v>126</v>
      </c>
      <c r="C2297">
        <v>7</v>
      </c>
      <c r="D2297" t="s">
        <v>134</v>
      </c>
      <c r="E2297" s="1">
        <v>0.45833333333333331</v>
      </c>
      <c r="F2297">
        <v>15</v>
      </c>
      <c r="G2297" t="s">
        <v>124</v>
      </c>
      <c r="H2297" t="s">
        <v>61</v>
      </c>
      <c r="I2297" t="s">
        <v>176</v>
      </c>
      <c r="J2297" t="s">
        <v>44</v>
      </c>
      <c r="K2297" t="s">
        <v>21</v>
      </c>
      <c r="L2297" t="s">
        <v>45</v>
      </c>
      <c r="M2297">
        <v>1</v>
      </c>
      <c r="N2297">
        <v>25</v>
      </c>
      <c r="Q2297">
        <v>1.5299999999999999E-2</v>
      </c>
      <c r="R2297">
        <v>3.0038</v>
      </c>
      <c r="S2297">
        <f>Q2297*(N2297^R2297)</f>
        <v>242.00460433547849</v>
      </c>
      <c r="T2297">
        <f t="shared" si="155"/>
        <v>242.00460433547849</v>
      </c>
    </row>
    <row r="2298" spans="1:20" x14ac:dyDescent="0.2">
      <c r="A2298">
        <v>2009</v>
      </c>
      <c r="B2298">
        <v>126</v>
      </c>
      <c r="C2298">
        <v>7</v>
      </c>
      <c r="D2298" t="s">
        <v>134</v>
      </c>
      <c r="E2298" s="1">
        <v>0.45833333333333331</v>
      </c>
      <c r="F2298">
        <v>15</v>
      </c>
      <c r="G2298" t="s">
        <v>124</v>
      </c>
      <c r="H2298" t="s">
        <v>61</v>
      </c>
      <c r="I2298" t="s">
        <v>176</v>
      </c>
      <c r="J2298" t="s">
        <v>44</v>
      </c>
      <c r="K2298" t="s">
        <v>104</v>
      </c>
      <c r="L2298" t="s">
        <v>105</v>
      </c>
      <c r="M2298">
        <v>3</v>
      </c>
      <c r="N2298">
        <v>35</v>
      </c>
      <c r="P2298">
        <f>N2298*0.902479</f>
        <v>31.586765</v>
      </c>
      <c r="Q2298">
        <v>2.7E-2</v>
      </c>
      <c r="R2298">
        <v>2.629</v>
      </c>
      <c r="S2298">
        <f>Q2298*(P2298^R2298)</f>
        <v>236.3539157445052</v>
      </c>
      <c r="T2298">
        <f t="shared" si="155"/>
        <v>709.06174723351558</v>
      </c>
    </row>
    <row r="2299" spans="1:20" x14ac:dyDescent="0.2">
      <c r="A2299">
        <v>2009</v>
      </c>
      <c r="B2299">
        <v>126</v>
      </c>
      <c r="C2299">
        <v>7</v>
      </c>
      <c r="D2299" t="s">
        <v>134</v>
      </c>
      <c r="E2299" s="1">
        <v>0.45833333333333331</v>
      </c>
      <c r="F2299">
        <v>15</v>
      </c>
      <c r="G2299" t="s">
        <v>124</v>
      </c>
      <c r="H2299" t="s">
        <v>61</v>
      </c>
      <c r="I2299" t="s">
        <v>176</v>
      </c>
      <c r="J2299" t="s">
        <v>23</v>
      </c>
      <c r="K2299" t="s">
        <v>31</v>
      </c>
      <c r="L2299" t="s">
        <v>32</v>
      </c>
      <c r="M2299">
        <v>7</v>
      </c>
      <c r="N2299">
        <v>25</v>
      </c>
      <c r="Q2299">
        <v>7.9000000000000008E-3</v>
      </c>
      <c r="R2299">
        <v>3.0760000000000001</v>
      </c>
      <c r="S2299">
        <f t="shared" ref="S2299:S2309" si="159">Q2299*(N2299^R2299)</f>
        <v>157.64875958225977</v>
      </c>
      <c r="T2299">
        <f t="shared" si="155"/>
        <v>1103.5413170758184</v>
      </c>
    </row>
    <row r="2300" spans="1:20" x14ac:dyDescent="0.2">
      <c r="A2300">
        <v>2009</v>
      </c>
      <c r="B2300">
        <v>126</v>
      </c>
      <c r="C2300">
        <v>7</v>
      </c>
      <c r="D2300" t="s">
        <v>134</v>
      </c>
      <c r="E2300" s="1">
        <v>0.45833333333333331</v>
      </c>
      <c r="F2300">
        <v>15</v>
      </c>
      <c r="G2300" t="s">
        <v>124</v>
      </c>
      <c r="H2300" t="s">
        <v>61</v>
      </c>
      <c r="I2300" t="s">
        <v>176</v>
      </c>
      <c r="J2300" t="s">
        <v>16</v>
      </c>
      <c r="K2300" t="s">
        <v>17</v>
      </c>
      <c r="L2300" t="s">
        <v>18</v>
      </c>
      <c r="M2300">
        <v>3</v>
      </c>
      <c r="N2300">
        <v>15</v>
      </c>
      <c r="Q2300">
        <v>2.2700000000000001E-2</v>
      </c>
      <c r="R2300">
        <v>3.12</v>
      </c>
      <c r="S2300">
        <f t="shared" si="159"/>
        <v>106.03044532761471</v>
      </c>
      <c r="T2300">
        <f t="shared" si="155"/>
        <v>318.09133598284416</v>
      </c>
    </row>
    <row r="2301" spans="1:20" x14ac:dyDescent="0.2">
      <c r="A2301">
        <v>2009</v>
      </c>
      <c r="B2301">
        <v>126</v>
      </c>
      <c r="C2301">
        <v>7</v>
      </c>
      <c r="D2301" t="s">
        <v>134</v>
      </c>
      <c r="E2301" s="1">
        <v>0.45833333333333331</v>
      </c>
      <c r="F2301">
        <v>15</v>
      </c>
      <c r="G2301" t="s">
        <v>124</v>
      </c>
      <c r="H2301" t="s">
        <v>61</v>
      </c>
      <c r="I2301" t="s">
        <v>176</v>
      </c>
      <c r="J2301" t="s">
        <v>44</v>
      </c>
      <c r="K2301" t="s">
        <v>21</v>
      </c>
      <c r="L2301" t="s">
        <v>22</v>
      </c>
      <c r="M2301">
        <v>3</v>
      </c>
      <c r="N2301">
        <v>15</v>
      </c>
      <c r="Q2301">
        <v>1.14E-2</v>
      </c>
      <c r="R2301">
        <v>3.1280000000000001</v>
      </c>
      <c r="S2301">
        <f t="shared" si="159"/>
        <v>54.414959423729201</v>
      </c>
      <c r="T2301">
        <f t="shared" si="155"/>
        <v>163.24487827118759</v>
      </c>
    </row>
    <row r="2302" spans="1:20" x14ac:dyDescent="0.2">
      <c r="A2302">
        <v>2009</v>
      </c>
      <c r="B2302">
        <v>126</v>
      </c>
      <c r="C2302">
        <v>7</v>
      </c>
      <c r="D2302" t="s">
        <v>134</v>
      </c>
      <c r="E2302" s="1">
        <v>0.45833333333333331</v>
      </c>
      <c r="F2302">
        <v>15</v>
      </c>
      <c r="G2302" t="s">
        <v>124</v>
      </c>
      <c r="H2302" t="s">
        <v>61</v>
      </c>
      <c r="I2302" t="s">
        <v>176</v>
      </c>
      <c r="J2302" t="s">
        <v>23</v>
      </c>
      <c r="K2302" t="s">
        <v>118</v>
      </c>
      <c r="L2302" t="s">
        <v>81</v>
      </c>
      <c r="M2302">
        <v>1</v>
      </c>
      <c r="N2302">
        <v>15</v>
      </c>
      <c r="Q2302">
        <v>1.26E-2</v>
      </c>
      <c r="R2302">
        <v>3.0672999999999999</v>
      </c>
      <c r="S2302">
        <f t="shared" si="159"/>
        <v>51.026439339633377</v>
      </c>
      <c r="T2302">
        <f t="shared" si="155"/>
        <v>51.026439339633377</v>
      </c>
    </row>
    <row r="2303" spans="1:20" x14ac:dyDescent="0.2">
      <c r="A2303">
        <v>2009</v>
      </c>
      <c r="B2303">
        <v>126</v>
      </c>
      <c r="C2303">
        <v>7</v>
      </c>
      <c r="D2303" t="s">
        <v>134</v>
      </c>
      <c r="E2303" s="1">
        <v>0.45833333333333331</v>
      </c>
      <c r="F2303">
        <v>15</v>
      </c>
      <c r="G2303" t="s">
        <v>124</v>
      </c>
      <c r="H2303" t="s">
        <v>61</v>
      </c>
      <c r="I2303" t="s">
        <v>176</v>
      </c>
      <c r="J2303" t="s">
        <v>509</v>
      </c>
      <c r="K2303" t="s">
        <v>17</v>
      </c>
      <c r="L2303" t="s">
        <v>19</v>
      </c>
      <c r="M2303">
        <v>3</v>
      </c>
      <c r="N2303">
        <v>7.5</v>
      </c>
      <c r="Q2303">
        <v>1.9300000000000001E-2</v>
      </c>
      <c r="R2303">
        <v>2.96</v>
      </c>
      <c r="S2303">
        <f t="shared" si="159"/>
        <v>7.5117071566069322</v>
      </c>
      <c r="T2303">
        <f t="shared" si="155"/>
        <v>22.535121469820798</v>
      </c>
    </row>
    <row r="2304" spans="1:20" x14ac:dyDescent="0.2">
      <c r="A2304">
        <v>2009</v>
      </c>
      <c r="B2304">
        <v>126</v>
      </c>
      <c r="C2304">
        <v>7</v>
      </c>
      <c r="D2304" t="s">
        <v>134</v>
      </c>
      <c r="E2304" s="1">
        <v>0.45833333333333331</v>
      </c>
      <c r="F2304">
        <v>15</v>
      </c>
      <c r="G2304" t="s">
        <v>124</v>
      </c>
      <c r="H2304" t="s">
        <v>61</v>
      </c>
      <c r="I2304" t="s">
        <v>176</v>
      </c>
      <c r="J2304" t="s">
        <v>26</v>
      </c>
      <c r="K2304" t="s">
        <v>118</v>
      </c>
      <c r="L2304" t="s">
        <v>27</v>
      </c>
      <c r="M2304">
        <v>15</v>
      </c>
      <c r="N2304">
        <v>7.5</v>
      </c>
      <c r="Q2304">
        <v>1.5900000000000001E-2</v>
      </c>
      <c r="R2304">
        <v>2.9718</v>
      </c>
      <c r="S2304">
        <f t="shared" si="159"/>
        <v>6.3372988368370082</v>
      </c>
      <c r="T2304">
        <f t="shared" si="155"/>
        <v>95.059482552555124</v>
      </c>
    </row>
    <row r="2305" spans="1:20" x14ac:dyDescent="0.2">
      <c r="A2305">
        <v>2009</v>
      </c>
      <c r="B2305">
        <v>126</v>
      </c>
      <c r="C2305">
        <v>7</v>
      </c>
      <c r="D2305" t="s">
        <v>134</v>
      </c>
      <c r="E2305" s="1">
        <v>0.45833333333333331</v>
      </c>
      <c r="F2305">
        <v>15</v>
      </c>
      <c r="G2305" t="s">
        <v>124</v>
      </c>
      <c r="H2305" t="s">
        <v>61</v>
      </c>
      <c r="I2305" t="s">
        <v>176</v>
      </c>
      <c r="J2305" t="s">
        <v>44</v>
      </c>
      <c r="K2305" t="s">
        <v>21</v>
      </c>
      <c r="L2305" t="s">
        <v>22</v>
      </c>
      <c r="M2305">
        <v>3</v>
      </c>
      <c r="N2305">
        <v>7.5</v>
      </c>
      <c r="Q2305">
        <v>1.14E-2</v>
      </c>
      <c r="R2305">
        <v>3.1280000000000001</v>
      </c>
      <c r="S2305">
        <f t="shared" si="159"/>
        <v>6.2243855127961885</v>
      </c>
      <c r="T2305">
        <f t="shared" si="155"/>
        <v>18.673156538388564</v>
      </c>
    </row>
    <row r="2306" spans="1:20" x14ac:dyDescent="0.2">
      <c r="A2306">
        <v>2009</v>
      </c>
      <c r="B2306">
        <v>126</v>
      </c>
      <c r="C2306">
        <v>7</v>
      </c>
      <c r="D2306" t="s">
        <v>134</v>
      </c>
      <c r="E2306" s="1">
        <v>0.45833333333333331</v>
      </c>
      <c r="F2306">
        <v>15</v>
      </c>
      <c r="G2306" t="s">
        <v>124</v>
      </c>
      <c r="H2306" t="s">
        <v>61</v>
      </c>
      <c r="I2306" t="s">
        <v>176</v>
      </c>
      <c r="J2306" t="s">
        <v>23</v>
      </c>
      <c r="K2306" t="s">
        <v>118</v>
      </c>
      <c r="L2306" t="s">
        <v>132</v>
      </c>
      <c r="M2306">
        <v>17</v>
      </c>
      <c r="N2306">
        <v>7.5</v>
      </c>
      <c r="Q2306">
        <v>1.26E-2</v>
      </c>
      <c r="R2306">
        <v>3.0672999999999999</v>
      </c>
      <c r="S2306">
        <f t="shared" si="159"/>
        <v>6.0875978967715536</v>
      </c>
      <c r="T2306">
        <f t="shared" ref="T2306:T2369" si="160">M2306*S2306</f>
        <v>103.48916424511641</v>
      </c>
    </row>
    <row r="2307" spans="1:20" x14ac:dyDescent="0.2">
      <c r="A2307">
        <v>2009</v>
      </c>
      <c r="B2307">
        <v>126</v>
      </c>
      <c r="C2307">
        <v>7</v>
      </c>
      <c r="D2307" t="s">
        <v>134</v>
      </c>
      <c r="E2307" s="1">
        <v>0.45833333333333331</v>
      </c>
      <c r="F2307">
        <v>15</v>
      </c>
      <c r="G2307" t="s">
        <v>124</v>
      </c>
      <c r="H2307" t="s">
        <v>61</v>
      </c>
      <c r="I2307" t="s">
        <v>176</v>
      </c>
      <c r="J2307" t="s">
        <v>23</v>
      </c>
      <c r="K2307" t="s">
        <v>118</v>
      </c>
      <c r="L2307" t="s">
        <v>30</v>
      </c>
      <c r="M2307">
        <v>2</v>
      </c>
      <c r="N2307">
        <v>7.5</v>
      </c>
      <c r="Q2307">
        <v>9.2800000000000001E-3</v>
      </c>
      <c r="R2307">
        <v>3.07</v>
      </c>
      <c r="S2307">
        <f t="shared" si="159"/>
        <v>4.5080222907771104</v>
      </c>
      <c r="T2307">
        <f t="shared" si="160"/>
        <v>9.0160445815542207</v>
      </c>
    </row>
    <row r="2308" spans="1:20" x14ac:dyDescent="0.2">
      <c r="A2308">
        <v>2009</v>
      </c>
      <c r="B2308">
        <v>126</v>
      </c>
      <c r="C2308">
        <v>7</v>
      </c>
      <c r="D2308" t="s">
        <v>134</v>
      </c>
      <c r="E2308" s="1">
        <v>0.45833333333333331</v>
      </c>
      <c r="F2308">
        <v>15</v>
      </c>
      <c r="G2308" t="s">
        <v>124</v>
      </c>
      <c r="H2308" t="s">
        <v>61</v>
      </c>
      <c r="I2308" t="s">
        <v>176</v>
      </c>
      <c r="J2308" t="s">
        <v>26</v>
      </c>
      <c r="K2308" t="s">
        <v>118</v>
      </c>
      <c r="L2308" t="s">
        <v>27</v>
      </c>
      <c r="M2308">
        <v>22</v>
      </c>
      <c r="N2308">
        <v>2.5</v>
      </c>
      <c r="Q2308">
        <v>1.5900000000000001E-2</v>
      </c>
      <c r="R2308">
        <v>2.9718</v>
      </c>
      <c r="S2308">
        <f t="shared" si="159"/>
        <v>0.24210025233267859</v>
      </c>
      <c r="T2308">
        <f t="shared" si="160"/>
        <v>5.326205551318929</v>
      </c>
    </row>
    <row r="2309" spans="1:20" x14ac:dyDescent="0.2">
      <c r="A2309">
        <v>2009</v>
      </c>
      <c r="B2309">
        <v>127</v>
      </c>
      <c r="C2309">
        <v>8</v>
      </c>
      <c r="D2309" t="s">
        <v>134</v>
      </c>
      <c r="E2309" s="1">
        <v>0.45833333333333331</v>
      </c>
      <c r="F2309">
        <v>15</v>
      </c>
      <c r="G2309" t="s">
        <v>124</v>
      </c>
      <c r="H2309" t="s">
        <v>61</v>
      </c>
      <c r="I2309" t="s">
        <v>176</v>
      </c>
      <c r="J2309" t="s">
        <v>44</v>
      </c>
      <c r="K2309" t="s">
        <v>21</v>
      </c>
      <c r="L2309" t="s">
        <v>67</v>
      </c>
      <c r="M2309">
        <v>1</v>
      </c>
      <c r="N2309">
        <v>65</v>
      </c>
      <c r="Q2309">
        <v>1.5299999999999999E-2</v>
      </c>
      <c r="R2309">
        <v>3</v>
      </c>
      <c r="S2309">
        <f t="shared" si="159"/>
        <v>4201.7624999999998</v>
      </c>
      <c r="T2309">
        <f t="shared" si="160"/>
        <v>4201.7624999999998</v>
      </c>
    </row>
    <row r="2310" spans="1:20" x14ac:dyDescent="0.2">
      <c r="A2310">
        <v>2009</v>
      </c>
      <c r="B2310">
        <v>127</v>
      </c>
      <c r="C2310">
        <v>8</v>
      </c>
      <c r="D2310" t="s">
        <v>134</v>
      </c>
      <c r="E2310" s="1">
        <v>0.45833333333333331</v>
      </c>
      <c r="F2310">
        <v>15</v>
      </c>
      <c r="G2310" t="s">
        <v>124</v>
      </c>
      <c r="H2310" t="s">
        <v>61</v>
      </c>
      <c r="I2310" t="s">
        <v>176</v>
      </c>
      <c r="J2310" t="s">
        <v>13</v>
      </c>
      <c r="K2310" t="s">
        <v>47</v>
      </c>
      <c r="L2310" t="s">
        <v>48</v>
      </c>
      <c r="M2310">
        <v>1</v>
      </c>
      <c r="N2310">
        <v>45</v>
      </c>
      <c r="P2310">
        <f>N2310/1.09917</f>
        <v>40.939981986407929</v>
      </c>
      <c r="Q2310">
        <v>1.7399999999999999E-2</v>
      </c>
      <c r="R2310">
        <v>3.08</v>
      </c>
      <c r="S2310">
        <f>Q2310*(P2310^R2310)</f>
        <v>1606.8080608081455</v>
      </c>
      <c r="T2310">
        <f t="shared" si="160"/>
        <v>1606.8080608081455</v>
      </c>
    </row>
    <row r="2311" spans="1:20" x14ac:dyDescent="0.2">
      <c r="A2311">
        <v>2009</v>
      </c>
      <c r="B2311">
        <v>127</v>
      </c>
      <c r="C2311">
        <v>8</v>
      </c>
      <c r="D2311" t="s">
        <v>134</v>
      </c>
      <c r="E2311" s="1">
        <v>0.45833333333333331</v>
      </c>
      <c r="F2311">
        <v>15</v>
      </c>
      <c r="G2311" t="s">
        <v>124</v>
      </c>
      <c r="H2311" t="s">
        <v>61</v>
      </c>
      <c r="I2311" t="s">
        <v>176</v>
      </c>
      <c r="J2311" t="s">
        <v>23</v>
      </c>
      <c r="K2311" t="s">
        <v>118</v>
      </c>
      <c r="L2311" t="s">
        <v>37</v>
      </c>
      <c r="M2311">
        <v>1</v>
      </c>
      <c r="N2311">
        <v>40</v>
      </c>
      <c r="Q2311">
        <v>1.26E-2</v>
      </c>
      <c r="R2311">
        <v>3.0672999999999999</v>
      </c>
      <c r="S2311">
        <f>Q2311*(N2311^R2311)</f>
        <v>1033.6396409228757</v>
      </c>
      <c r="T2311">
        <f t="shared" si="160"/>
        <v>1033.6396409228757</v>
      </c>
    </row>
    <row r="2312" spans="1:20" x14ac:dyDescent="0.2">
      <c r="A2312">
        <v>2009</v>
      </c>
      <c r="B2312">
        <v>127</v>
      </c>
      <c r="C2312">
        <v>8</v>
      </c>
      <c r="D2312" t="s">
        <v>134</v>
      </c>
      <c r="E2312" s="1">
        <v>0.45833333333333331</v>
      </c>
      <c r="F2312">
        <v>15</v>
      </c>
      <c r="G2312" t="s">
        <v>124</v>
      </c>
      <c r="H2312" t="s">
        <v>61</v>
      </c>
      <c r="I2312" t="s">
        <v>176</v>
      </c>
      <c r="J2312" t="s">
        <v>23</v>
      </c>
      <c r="K2312" t="s">
        <v>28</v>
      </c>
      <c r="L2312" t="s">
        <v>56</v>
      </c>
      <c r="M2312">
        <v>1</v>
      </c>
      <c r="N2312">
        <v>35</v>
      </c>
      <c r="Q2312">
        <v>2.1700000000000001E-2</v>
      </c>
      <c r="R2312">
        <v>3</v>
      </c>
      <c r="S2312">
        <f>Q2312*(N2312^R2312)</f>
        <v>930.38750000000005</v>
      </c>
      <c r="T2312">
        <f t="shared" si="160"/>
        <v>930.38750000000005</v>
      </c>
    </row>
    <row r="2313" spans="1:20" x14ac:dyDescent="0.2">
      <c r="A2313">
        <v>2009</v>
      </c>
      <c r="B2313">
        <v>127</v>
      </c>
      <c r="C2313">
        <v>8</v>
      </c>
      <c r="D2313" t="s">
        <v>134</v>
      </c>
      <c r="E2313" s="1">
        <v>0.45833333333333331</v>
      </c>
      <c r="F2313">
        <v>15</v>
      </c>
      <c r="G2313" t="s">
        <v>124</v>
      </c>
      <c r="H2313" t="s">
        <v>61</v>
      </c>
      <c r="I2313" t="s">
        <v>176</v>
      </c>
      <c r="J2313" t="s">
        <v>44</v>
      </c>
      <c r="K2313" t="s">
        <v>21</v>
      </c>
      <c r="L2313" t="s">
        <v>22</v>
      </c>
      <c r="M2313">
        <v>6</v>
      </c>
      <c r="N2313">
        <v>35</v>
      </c>
      <c r="Q2313">
        <v>1.14E-2</v>
      </c>
      <c r="R2313">
        <v>3.1280000000000001</v>
      </c>
      <c r="S2313">
        <f>Q2313*(N2313^R2313)</f>
        <v>770.45928631241588</v>
      </c>
      <c r="T2313">
        <f t="shared" si="160"/>
        <v>4622.7557178744955</v>
      </c>
    </row>
    <row r="2314" spans="1:20" x14ac:dyDescent="0.2">
      <c r="A2314">
        <v>2009</v>
      </c>
      <c r="B2314">
        <v>127</v>
      </c>
      <c r="C2314">
        <v>8</v>
      </c>
      <c r="D2314" t="s">
        <v>134</v>
      </c>
      <c r="E2314" s="1">
        <v>0.45833333333333331</v>
      </c>
      <c r="F2314">
        <v>15</v>
      </c>
      <c r="G2314" t="s">
        <v>124</v>
      </c>
      <c r="H2314" t="s">
        <v>61</v>
      </c>
      <c r="I2314" t="s">
        <v>176</v>
      </c>
      <c r="J2314" t="s">
        <v>23</v>
      </c>
      <c r="K2314" t="s">
        <v>31</v>
      </c>
      <c r="L2314" t="s">
        <v>32</v>
      </c>
      <c r="M2314">
        <v>2</v>
      </c>
      <c r="N2314">
        <v>35</v>
      </c>
      <c r="Q2314">
        <v>7.9000000000000008E-3</v>
      </c>
      <c r="R2314">
        <v>3.0760000000000001</v>
      </c>
      <c r="S2314">
        <f>Q2314*(N2314^R2314)</f>
        <v>443.79294680201997</v>
      </c>
      <c r="T2314">
        <f t="shared" si="160"/>
        <v>887.58589360403994</v>
      </c>
    </row>
    <row r="2315" spans="1:20" x14ac:dyDescent="0.2">
      <c r="A2315">
        <v>2009</v>
      </c>
      <c r="B2315">
        <v>127</v>
      </c>
      <c r="C2315">
        <v>8</v>
      </c>
      <c r="D2315" t="s">
        <v>134</v>
      </c>
      <c r="E2315" s="1">
        <v>0.45833333333333331</v>
      </c>
      <c r="F2315">
        <v>15</v>
      </c>
      <c r="G2315" t="s">
        <v>124</v>
      </c>
      <c r="H2315" t="s">
        <v>61</v>
      </c>
      <c r="I2315" t="s">
        <v>176</v>
      </c>
      <c r="J2315" t="s">
        <v>26</v>
      </c>
      <c r="K2315" t="s">
        <v>31</v>
      </c>
      <c r="L2315" t="s">
        <v>54</v>
      </c>
      <c r="M2315">
        <v>16</v>
      </c>
      <c r="N2315">
        <v>25</v>
      </c>
      <c r="P2315">
        <f>N2315*0.812715</f>
        <v>20.317875000000001</v>
      </c>
      <c r="Q2315">
        <v>0.111</v>
      </c>
      <c r="R2315">
        <v>2.72</v>
      </c>
      <c r="S2315">
        <f>Q2315*(P2315^R2315)</f>
        <v>400.63779005068659</v>
      </c>
      <c r="T2315">
        <f t="shared" si="160"/>
        <v>6410.2046408109854</v>
      </c>
    </row>
    <row r="2316" spans="1:20" x14ac:dyDescent="0.2">
      <c r="A2316">
        <v>2009</v>
      </c>
      <c r="B2316">
        <v>127</v>
      </c>
      <c r="C2316">
        <v>8</v>
      </c>
      <c r="D2316" t="s">
        <v>134</v>
      </c>
      <c r="E2316" s="1">
        <v>0.45833333333333331</v>
      </c>
      <c r="F2316">
        <v>15</v>
      </c>
      <c r="G2316" t="s">
        <v>124</v>
      </c>
      <c r="H2316" t="s">
        <v>61</v>
      </c>
      <c r="I2316" t="s">
        <v>176</v>
      </c>
      <c r="J2316" t="s">
        <v>13</v>
      </c>
      <c r="K2316" t="s">
        <v>14</v>
      </c>
      <c r="L2316" t="s">
        <v>15</v>
      </c>
      <c r="M2316">
        <v>1</v>
      </c>
      <c r="N2316">
        <v>25</v>
      </c>
      <c r="Q2316">
        <v>2.3599999999999999E-2</v>
      </c>
      <c r="R2316">
        <v>2.9750000000000001</v>
      </c>
      <c r="S2316">
        <f>Q2316*(N2316^R2316)</f>
        <v>340.23855775527943</v>
      </c>
      <c r="T2316">
        <f t="shared" si="160"/>
        <v>340.23855775527943</v>
      </c>
    </row>
    <row r="2317" spans="1:20" x14ac:dyDescent="0.2">
      <c r="A2317">
        <v>2009</v>
      </c>
      <c r="B2317">
        <v>127</v>
      </c>
      <c r="C2317">
        <v>8</v>
      </c>
      <c r="D2317" t="s">
        <v>134</v>
      </c>
      <c r="E2317" s="1">
        <v>0.45833333333333331</v>
      </c>
      <c r="F2317">
        <v>15</v>
      </c>
      <c r="G2317" t="s">
        <v>124</v>
      </c>
      <c r="H2317" t="s">
        <v>61</v>
      </c>
      <c r="I2317" t="s">
        <v>176</v>
      </c>
      <c r="J2317" t="s">
        <v>16</v>
      </c>
      <c r="K2317" t="s">
        <v>28</v>
      </c>
      <c r="L2317" t="s">
        <v>29</v>
      </c>
      <c r="M2317">
        <v>25</v>
      </c>
      <c r="N2317">
        <v>25</v>
      </c>
      <c r="P2317">
        <f>N2317/1.14172</f>
        <v>21.89678730336685</v>
      </c>
      <c r="Q2317">
        <v>5.7999999999999996E-3</v>
      </c>
      <c r="R2317">
        <v>3.5539999999999998</v>
      </c>
      <c r="S2317">
        <f>Q2317*(P2317^R2317)</f>
        <v>336.62001464584171</v>
      </c>
      <c r="T2317">
        <f t="shared" si="160"/>
        <v>8415.5003661460432</v>
      </c>
    </row>
    <row r="2318" spans="1:20" x14ac:dyDescent="0.2">
      <c r="A2318">
        <v>2009</v>
      </c>
      <c r="B2318">
        <v>127</v>
      </c>
      <c r="C2318">
        <v>8</v>
      </c>
      <c r="D2318" t="s">
        <v>134</v>
      </c>
      <c r="E2318" s="1">
        <v>0.45833333333333331</v>
      </c>
      <c r="F2318">
        <v>15</v>
      </c>
      <c r="G2318" t="s">
        <v>124</v>
      </c>
      <c r="H2318" t="s">
        <v>61</v>
      </c>
      <c r="I2318" t="s">
        <v>176</v>
      </c>
      <c r="J2318" t="s">
        <v>44</v>
      </c>
      <c r="K2318" t="s">
        <v>21</v>
      </c>
      <c r="L2318" t="s">
        <v>22</v>
      </c>
      <c r="M2318">
        <v>16</v>
      </c>
      <c r="N2318">
        <v>25</v>
      </c>
      <c r="Q2318">
        <v>1.14E-2</v>
      </c>
      <c r="R2318">
        <v>3.1280000000000001</v>
      </c>
      <c r="S2318">
        <f>Q2318*(N2318^R2318)</f>
        <v>268.94359042953022</v>
      </c>
      <c r="T2318">
        <f t="shared" si="160"/>
        <v>4303.0974468724835</v>
      </c>
    </row>
    <row r="2319" spans="1:20" x14ac:dyDescent="0.2">
      <c r="A2319">
        <v>2009</v>
      </c>
      <c r="B2319">
        <v>127</v>
      </c>
      <c r="C2319">
        <v>8</v>
      </c>
      <c r="D2319" t="s">
        <v>134</v>
      </c>
      <c r="E2319" s="1">
        <v>0.45833333333333331</v>
      </c>
      <c r="F2319">
        <v>15</v>
      </c>
      <c r="G2319" t="s">
        <v>124</v>
      </c>
      <c r="H2319" t="s">
        <v>61</v>
      </c>
      <c r="I2319" t="s">
        <v>176</v>
      </c>
      <c r="J2319" t="s">
        <v>23</v>
      </c>
      <c r="K2319" t="s">
        <v>62</v>
      </c>
      <c r="L2319" t="s">
        <v>63</v>
      </c>
      <c r="M2319">
        <v>1</v>
      </c>
      <c r="N2319">
        <v>25</v>
      </c>
      <c r="P2319">
        <f>N2319/1.08</f>
        <v>23.148148148148145</v>
      </c>
      <c r="Q2319">
        <v>2.29E-2</v>
      </c>
      <c r="R2319">
        <v>2.9580000000000002</v>
      </c>
      <c r="S2319">
        <f>Q2319*(P2319^R2319)</f>
        <v>248.92846396069424</v>
      </c>
      <c r="T2319">
        <f t="shared" si="160"/>
        <v>248.92846396069424</v>
      </c>
    </row>
    <row r="2320" spans="1:20" x14ac:dyDescent="0.2">
      <c r="A2320">
        <v>2009</v>
      </c>
      <c r="B2320">
        <v>127</v>
      </c>
      <c r="C2320">
        <v>8</v>
      </c>
      <c r="D2320" t="s">
        <v>134</v>
      </c>
      <c r="E2320" s="1">
        <v>0.45833333333333331</v>
      </c>
      <c r="F2320">
        <v>15</v>
      </c>
      <c r="G2320" t="s">
        <v>124</v>
      </c>
      <c r="H2320" t="s">
        <v>61</v>
      </c>
      <c r="I2320" t="s">
        <v>176</v>
      </c>
      <c r="J2320" t="s">
        <v>23</v>
      </c>
      <c r="K2320" t="s">
        <v>31</v>
      </c>
      <c r="L2320" t="s">
        <v>32</v>
      </c>
      <c r="M2320">
        <v>2</v>
      </c>
      <c r="N2320">
        <v>25</v>
      </c>
      <c r="Q2320">
        <v>7.9000000000000008E-3</v>
      </c>
      <c r="R2320">
        <v>3.0760000000000001</v>
      </c>
      <c r="S2320">
        <f>Q2320*(N2320^R2320)</f>
        <v>157.64875958225977</v>
      </c>
      <c r="T2320">
        <f t="shared" si="160"/>
        <v>315.29751916451954</v>
      </c>
    </row>
    <row r="2321" spans="1:20" x14ac:dyDescent="0.2">
      <c r="A2321">
        <v>2009</v>
      </c>
      <c r="B2321">
        <v>127</v>
      </c>
      <c r="C2321">
        <v>8</v>
      </c>
      <c r="D2321" t="s">
        <v>134</v>
      </c>
      <c r="E2321" s="1">
        <v>0.45833333333333331</v>
      </c>
      <c r="F2321">
        <v>15</v>
      </c>
      <c r="G2321" t="s">
        <v>124</v>
      </c>
      <c r="H2321" t="s">
        <v>61</v>
      </c>
      <c r="I2321" t="s">
        <v>176</v>
      </c>
      <c r="J2321" t="s">
        <v>26</v>
      </c>
      <c r="K2321" t="s">
        <v>21</v>
      </c>
      <c r="L2321" t="s">
        <v>100</v>
      </c>
      <c r="M2321">
        <v>1</v>
      </c>
      <c r="N2321">
        <v>15</v>
      </c>
      <c r="P2321">
        <f>N2321/1.13645</f>
        <v>13.198996876237407</v>
      </c>
      <c r="Q2321">
        <v>1.35E-2</v>
      </c>
      <c r="R2321">
        <v>3.0430000000000001</v>
      </c>
      <c r="S2321">
        <f>Q2321*(P2321^R2321)</f>
        <v>34.684848873003531</v>
      </c>
      <c r="T2321">
        <f t="shared" si="160"/>
        <v>34.684848873003531</v>
      </c>
    </row>
    <row r="2322" spans="1:20" x14ac:dyDescent="0.2">
      <c r="A2322">
        <v>2009</v>
      </c>
      <c r="B2322">
        <v>127</v>
      </c>
      <c r="C2322">
        <v>8</v>
      </c>
      <c r="D2322" t="s">
        <v>134</v>
      </c>
      <c r="E2322" s="1">
        <v>0.45833333333333331</v>
      </c>
      <c r="F2322">
        <v>15</v>
      </c>
      <c r="G2322" t="s">
        <v>124</v>
      </c>
      <c r="H2322" t="s">
        <v>61</v>
      </c>
      <c r="I2322" t="s">
        <v>176</v>
      </c>
      <c r="J2322" t="s">
        <v>509</v>
      </c>
      <c r="K2322" t="s">
        <v>17</v>
      </c>
      <c r="L2322" t="s">
        <v>19</v>
      </c>
      <c r="M2322">
        <v>2</v>
      </c>
      <c r="N2322">
        <v>7.5</v>
      </c>
      <c r="Q2322">
        <v>1.9300000000000001E-2</v>
      </c>
      <c r="R2322">
        <v>2.96</v>
      </c>
      <c r="S2322">
        <f t="shared" ref="S2322:S2330" si="161">Q2322*(N2322^R2322)</f>
        <v>7.5117071566069322</v>
      </c>
      <c r="T2322">
        <f t="shared" si="160"/>
        <v>15.023414313213864</v>
      </c>
    </row>
    <row r="2323" spans="1:20" x14ac:dyDescent="0.2">
      <c r="A2323">
        <v>2009</v>
      </c>
      <c r="B2323">
        <v>127</v>
      </c>
      <c r="C2323">
        <v>8</v>
      </c>
      <c r="D2323" t="s">
        <v>134</v>
      </c>
      <c r="E2323" s="1">
        <v>0.45833333333333331</v>
      </c>
      <c r="F2323">
        <v>15</v>
      </c>
      <c r="G2323" t="s">
        <v>124</v>
      </c>
      <c r="H2323" t="s">
        <v>61</v>
      </c>
      <c r="I2323" t="s">
        <v>176</v>
      </c>
      <c r="J2323" t="s">
        <v>26</v>
      </c>
      <c r="K2323" t="s">
        <v>118</v>
      </c>
      <c r="L2323" t="s">
        <v>27</v>
      </c>
      <c r="M2323">
        <v>15</v>
      </c>
      <c r="N2323">
        <v>7.5</v>
      </c>
      <c r="Q2323">
        <v>1.5900000000000001E-2</v>
      </c>
      <c r="R2323">
        <v>2.9718</v>
      </c>
      <c r="S2323">
        <f t="shared" si="161"/>
        <v>6.3372988368370082</v>
      </c>
      <c r="T2323">
        <f t="shared" si="160"/>
        <v>95.059482552555124</v>
      </c>
    </row>
    <row r="2324" spans="1:20" x14ac:dyDescent="0.2">
      <c r="A2324">
        <v>2009</v>
      </c>
      <c r="B2324">
        <v>127</v>
      </c>
      <c r="C2324">
        <v>8</v>
      </c>
      <c r="D2324" t="s">
        <v>134</v>
      </c>
      <c r="E2324" s="1">
        <v>0.45833333333333331</v>
      </c>
      <c r="F2324">
        <v>15</v>
      </c>
      <c r="G2324" t="s">
        <v>124</v>
      </c>
      <c r="H2324" t="s">
        <v>61</v>
      </c>
      <c r="I2324" t="s">
        <v>176</v>
      </c>
      <c r="J2324" t="s">
        <v>26</v>
      </c>
      <c r="K2324" t="s">
        <v>17</v>
      </c>
      <c r="L2324" t="s">
        <v>121</v>
      </c>
      <c r="M2324">
        <v>25</v>
      </c>
      <c r="N2324">
        <v>2.5</v>
      </c>
      <c r="Q2324">
        <v>2.0199999999999999E-2</v>
      </c>
      <c r="R2324">
        <v>2.9594999999999998</v>
      </c>
      <c r="S2324">
        <f t="shared" si="161"/>
        <v>0.30412689296657719</v>
      </c>
      <c r="T2324">
        <f t="shared" si="160"/>
        <v>7.6031723241644293</v>
      </c>
    </row>
    <row r="2325" spans="1:20" x14ac:dyDescent="0.2">
      <c r="A2325">
        <v>2009</v>
      </c>
      <c r="B2325">
        <v>127</v>
      </c>
      <c r="C2325">
        <v>8</v>
      </c>
      <c r="D2325" t="s">
        <v>134</v>
      </c>
      <c r="E2325" s="1">
        <v>0.45833333333333331</v>
      </c>
      <c r="F2325">
        <v>15</v>
      </c>
      <c r="G2325" t="s">
        <v>124</v>
      </c>
      <c r="H2325" t="s">
        <v>61</v>
      </c>
      <c r="I2325" t="s">
        <v>176</v>
      </c>
      <c r="J2325" t="s">
        <v>509</v>
      </c>
      <c r="K2325" t="s">
        <v>17</v>
      </c>
      <c r="L2325" t="s">
        <v>19</v>
      </c>
      <c r="M2325">
        <v>2</v>
      </c>
      <c r="N2325">
        <v>2.5</v>
      </c>
      <c r="Q2325">
        <v>1.9300000000000001E-2</v>
      </c>
      <c r="R2325">
        <v>2.96</v>
      </c>
      <c r="S2325">
        <f t="shared" si="161"/>
        <v>0.29070984172599634</v>
      </c>
      <c r="T2325">
        <f t="shared" si="160"/>
        <v>0.58141968345199269</v>
      </c>
    </row>
    <row r="2326" spans="1:20" x14ac:dyDescent="0.2">
      <c r="A2326">
        <v>2009</v>
      </c>
      <c r="B2326">
        <v>127</v>
      </c>
      <c r="C2326">
        <v>8</v>
      </c>
      <c r="D2326" t="s">
        <v>134</v>
      </c>
      <c r="E2326" s="1">
        <v>0.45833333333333331</v>
      </c>
      <c r="F2326">
        <v>15</v>
      </c>
      <c r="G2326" t="s">
        <v>124</v>
      </c>
      <c r="H2326" t="s">
        <v>61</v>
      </c>
      <c r="I2326" t="s">
        <v>176</v>
      </c>
      <c r="J2326" t="s">
        <v>26</v>
      </c>
      <c r="K2326" t="s">
        <v>118</v>
      </c>
      <c r="L2326" t="s">
        <v>27</v>
      </c>
      <c r="M2326">
        <v>26</v>
      </c>
      <c r="N2326">
        <v>2.5</v>
      </c>
      <c r="Q2326">
        <v>1.5900000000000001E-2</v>
      </c>
      <c r="R2326">
        <v>2.9718</v>
      </c>
      <c r="S2326">
        <f t="shared" si="161"/>
        <v>0.24210025233267859</v>
      </c>
      <c r="T2326">
        <f t="shared" si="160"/>
        <v>6.2946065606496431</v>
      </c>
    </row>
    <row r="2327" spans="1:20" x14ac:dyDescent="0.2">
      <c r="A2327">
        <v>2009</v>
      </c>
      <c r="B2327">
        <v>128</v>
      </c>
      <c r="C2327">
        <v>9</v>
      </c>
      <c r="D2327" t="s">
        <v>134</v>
      </c>
      <c r="E2327" s="1">
        <v>0.45833333333333331</v>
      </c>
      <c r="F2327">
        <v>15</v>
      </c>
      <c r="G2327" t="s">
        <v>124</v>
      </c>
      <c r="H2327" t="s">
        <v>61</v>
      </c>
      <c r="I2327" t="s">
        <v>176</v>
      </c>
      <c r="J2327" t="s">
        <v>23</v>
      </c>
      <c r="K2327" t="s">
        <v>118</v>
      </c>
      <c r="L2327" t="s">
        <v>37</v>
      </c>
      <c r="M2327">
        <v>1</v>
      </c>
      <c r="N2327">
        <v>50</v>
      </c>
      <c r="Q2327">
        <v>1.26E-2</v>
      </c>
      <c r="R2327">
        <v>3.0672999999999999</v>
      </c>
      <c r="S2327">
        <f t="shared" si="161"/>
        <v>2049.3740817288258</v>
      </c>
      <c r="T2327">
        <f t="shared" si="160"/>
        <v>2049.3740817288258</v>
      </c>
    </row>
    <row r="2328" spans="1:20" x14ac:dyDescent="0.2">
      <c r="A2328">
        <v>2009</v>
      </c>
      <c r="B2328">
        <v>128</v>
      </c>
      <c r="C2328">
        <v>9</v>
      </c>
      <c r="D2328" t="s">
        <v>134</v>
      </c>
      <c r="E2328" s="1">
        <v>0.45833333333333331</v>
      </c>
      <c r="F2328">
        <v>15</v>
      </c>
      <c r="G2328" t="s">
        <v>124</v>
      </c>
      <c r="H2328" t="s">
        <v>61</v>
      </c>
      <c r="I2328" t="s">
        <v>176</v>
      </c>
      <c r="J2328" t="s">
        <v>44</v>
      </c>
      <c r="K2328" t="s">
        <v>21</v>
      </c>
      <c r="L2328" t="s">
        <v>67</v>
      </c>
      <c r="M2328">
        <v>1</v>
      </c>
      <c r="N2328">
        <v>50</v>
      </c>
      <c r="Q2328">
        <v>1.5299999999999999E-2</v>
      </c>
      <c r="R2328">
        <v>3</v>
      </c>
      <c r="S2328">
        <f t="shared" si="161"/>
        <v>1912.5</v>
      </c>
      <c r="T2328">
        <f t="shared" si="160"/>
        <v>1912.5</v>
      </c>
    </row>
    <row r="2329" spans="1:20" x14ac:dyDescent="0.2">
      <c r="A2329">
        <v>2009</v>
      </c>
      <c r="B2329">
        <v>128</v>
      </c>
      <c r="C2329">
        <v>9</v>
      </c>
      <c r="D2329" t="s">
        <v>134</v>
      </c>
      <c r="E2329" s="1">
        <v>0.45833333333333331</v>
      </c>
      <c r="F2329">
        <v>15</v>
      </c>
      <c r="G2329" t="s">
        <v>124</v>
      </c>
      <c r="H2329" t="s">
        <v>61</v>
      </c>
      <c r="I2329" t="s">
        <v>176</v>
      </c>
      <c r="J2329" t="s">
        <v>13</v>
      </c>
      <c r="K2329" t="s">
        <v>14</v>
      </c>
      <c r="L2329" t="s">
        <v>42</v>
      </c>
      <c r="M2329">
        <v>1</v>
      </c>
      <c r="N2329">
        <v>35</v>
      </c>
      <c r="Q2329">
        <v>4.2200000000000001E-2</v>
      </c>
      <c r="R2329">
        <v>2.835</v>
      </c>
      <c r="S2329">
        <f t="shared" si="161"/>
        <v>1006.3414397267468</v>
      </c>
      <c r="T2329">
        <f t="shared" si="160"/>
        <v>1006.3414397267468</v>
      </c>
    </row>
    <row r="2330" spans="1:20" x14ac:dyDescent="0.2">
      <c r="A2330">
        <v>2009</v>
      </c>
      <c r="B2330">
        <v>128</v>
      </c>
      <c r="C2330">
        <v>9</v>
      </c>
      <c r="D2330" t="s">
        <v>134</v>
      </c>
      <c r="E2330" s="1">
        <v>0.45833333333333331</v>
      </c>
      <c r="F2330">
        <v>15</v>
      </c>
      <c r="G2330" t="s">
        <v>124</v>
      </c>
      <c r="H2330" t="s">
        <v>61</v>
      </c>
      <c r="I2330" t="s">
        <v>176</v>
      </c>
      <c r="J2330" t="s">
        <v>44</v>
      </c>
      <c r="K2330" t="s">
        <v>21</v>
      </c>
      <c r="L2330" t="s">
        <v>22</v>
      </c>
      <c r="M2330">
        <v>6</v>
      </c>
      <c r="N2330">
        <v>35</v>
      </c>
      <c r="Q2330">
        <v>1.14E-2</v>
      </c>
      <c r="R2330">
        <v>3.1280000000000001</v>
      </c>
      <c r="S2330">
        <f t="shared" si="161"/>
        <v>770.45928631241588</v>
      </c>
      <c r="T2330">
        <f t="shared" si="160"/>
        <v>4622.7557178744955</v>
      </c>
    </row>
    <row r="2331" spans="1:20" x14ac:dyDescent="0.2">
      <c r="A2331">
        <v>2009</v>
      </c>
      <c r="B2331">
        <v>128</v>
      </c>
      <c r="C2331">
        <v>9</v>
      </c>
      <c r="D2331" t="s">
        <v>134</v>
      </c>
      <c r="E2331" s="1">
        <v>0.45833333333333331</v>
      </c>
      <c r="F2331">
        <v>15</v>
      </c>
      <c r="G2331" t="s">
        <v>124</v>
      </c>
      <c r="H2331" t="s">
        <v>61</v>
      </c>
      <c r="I2331" t="s">
        <v>176</v>
      </c>
      <c r="J2331" t="s">
        <v>23</v>
      </c>
      <c r="K2331" t="s">
        <v>28</v>
      </c>
      <c r="L2331" t="s">
        <v>60</v>
      </c>
      <c r="M2331">
        <v>1</v>
      </c>
      <c r="N2331">
        <v>40</v>
      </c>
      <c r="P2331">
        <f>N2331/1.26087</f>
        <v>31.72412699168035</v>
      </c>
      <c r="Q2331">
        <v>3.1399999999999997E-2</v>
      </c>
      <c r="R2331">
        <v>2.9</v>
      </c>
      <c r="S2331">
        <f>Q2331*(P2331^R2331)</f>
        <v>709.5119576564025</v>
      </c>
      <c r="T2331">
        <f t="shared" si="160"/>
        <v>709.5119576564025</v>
      </c>
    </row>
    <row r="2332" spans="1:20" x14ac:dyDescent="0.2">
      <c r="A2332">
        <v>2009</v>
      </c>
      <c r="B2332">
        <v>128</v>
      </c>
      <c r="C2332">
        <v>9</v>
      </c>
      <c r="D2332" t="s">
        <v>134</v>
      </c>
      <c r="E2332" s="1">
        <v>0.45833333333333331</v>
      </c>
      <c r="F2332">
        <v>15</v>
      </c>
      <c r="G2332" t="s">
        <v>124</v>
      </c>
      <c r="H2332" t="s">
        <v>61</v>
      </c>
      <c r="I2332" t="s">
        <v>176</v>
      </c>
      <c r="J2332" t="s">
        <v>23</v>
      </c>
      <c r="K2332" t="s">
        <v>31</v>
      </c>
      <c r="L2332" t="s">
        <v>32</v>
      </c>
      <c r="M2332">
        <v>1</v>
      </c>
      <c r="N2332">
        <v>35</v>
      </c>
      <c r="Q2332">
        <v>7.9000000000000008E-3</v>
      </c>
      <c r="R2332">
        <v>3.0760000000000001</v>
      </c>
      <c r="S2332">
        <f>Q2332*(N2332^R2332)</f>
        <v>443.79294680201997</v>
      </c>
      <c r="T2332">
        <f t="shared" si="160"/>
        <v>443.79294680201997</v>
      </c>
    </row>
    <row r="2333" spans="1:20" x14ac:dyDescent="0.2">
      <c r="A2333">
        <v>2009</v>
      </c>
      <c r="B2333">
        <v>128</v>
      </c>
      <c r="C2333">
        <v>9</v>
      </c>
      <c r="D2333" t="s">
        <v>134</v>
      </c>
      <c r="E2333" s="1">
        <v>0.45833333333333331</v>
      </c>
      <c r="F2333">
        <v>15</v>
      </c>
      <c r="G2333" t="s">
        <v>124</v>
      </c>
      <c r="H2333" t="s">
        <v>61</v>
      </c>
      <c r="I2333" t="s">
        <v>176</v>
      </c>
      <c r="J2333" t="s">
        <v>508</v>
      </c>
      <c r="K2333" t="s">
        <v>24</v>
      </c>
      <c r="L2333" t="s">
        <v>25</v>
      </c>
      <c r="M2333">
        <v>1</v>
      </c>
      <c r="N2333">
        <v>25</v>
      </c>
      <c r="Q2333">
        <v>4.2799999999999998E-2</v>
      </c>
      <c r="R2333">
        <v>2.8580000000000001</v>
      </c>
      <c r="S2333">
        <f>Q2333*(N2333^R2333)</f>
        <v>423.40532317837847</v>
      </c>
      <c r="T2333">
        <f t="shared" si="160"/>
        <v>423.40532317837847</v>
      </c>
    </row>
    <row r="2334" spans="1:20" x14ac:dyDescent="0.2">
      <c r="A2334">
        <v>2009</v>
      </c>
      <c r="B2334">
        <v>128</v>
      </c>
      <c r="C2334">
        <v>9</v>
      </c>
      <c r="D2334" t="s">
        <v>134</v>
      </c>
      <c r="E2334" s="1">
        <v>0.45833333333333331</v>
      </c>
      <c r="F2334">
        <v>15</v>
      </c>
      <c r="G2334" t="s">
        <v>124</v>
      </c>
      <c r="H2334" t="s">
        <v>61</v>
      </c>
      <c r="I2334" t="s">
        <v>176</v>
      </c>
      <c r="J2334" t="s">
        <v>26</v>
      </c>
      <c r="K2334" t="s">
        <v>31</v>
      </c>
      <c r="L2334" t="s">
        <v>54</v>
      </c>
      <c r="M2334">
        <v>6</v>
      </c>
      <c r="N2334">
        <v>25</v>
      </c>
      <c r="P2334">
        <f>N2334*0.812715</f>
        <v>20.317875000000001</v>
      </c>
      <c r="Q2334">
        <v>0.111</v>
      </c>
      <c r="R2334">
        <v>2.72</v>
      </c>
      <c r="S2334">
        <f>Q2334*(P2334^R2334)</f>
        <v>400.63779005068659</v>
      </c>
      <c r="T2334">
        <f t="shared" si="160"/>
        <v>2403.8267403041195</v>
      </c>
    </row>
    <row r="2335" spans="1:20" x14ac:dyDescent="0.2">
      <c r="A2335">
        <v>2009</v>
      </c>
      <c r="B2335">
        <v>128</v>
      </c>
      <c r="C2335">
        <v>9</v>
      </c>
      <c r="D2335" t="s">
        <v>134</v>
      </c>
      <c r="E2335" s="1">
        <v>0.45833333333333331</v>
      </c>
      <c r="F2335">
        <v>15</v>
      </c>
      <c r="G2335" t="s">
        <v>124</v>
      </c>
      <c r="H2335" t="s">
        <v>61</v>
      </c>
      <c r="I2335" t="s">
        <v>176</v>
      </c>
      <c r="J2335" t="s">
        <v>16</v>
      </c>
      <c r="K2335" t="s">
        <v>28</v>
      </c>
      <c r="L2335" t="s">
        <v>29</v>
      </c>
      <c r="M2335">
        <v>15</v>
      </c>
      <c r="N2335">
        <v>25</v>
      </c>
      <c r="P2335">
        <f>N2335/1.14172</f>
        <v>21.89678730336685</v>
      </c>
      <c r="Q2335">
        <v>5.7999999999999996E-3</v>
      </c>
      <c r="R2335">
        <v>3.5539999999999998</v>
      </c>
      <c r="S2335">
        <f>Q2335*(P2335^R2335)</f>
        <v>336.62001464584171</v>
      </c>
      <c r="T2335">
        <f t="shared" si="160"/>
        <v>5049.3002196876259</v>
      </c>
    </row>
    <row r="2336" spans="1:20" x14ac:dyDescent="0.2">
      <c r="A2336">
        <v>2009</v>
      </c>
      <c r="B2336">
        <v>128</v>
      </c>
      <c r="C2336">
        <v>9</v>
      </c>
      <c r="D2336" t="s">
        <v>134</v>
      </c>
      <c r="E2336" s="1">
        <v>0.45833333333333331</v>
      </c>
      <c r="F2336">
        <v>15</v>
      </c>
      <c r="G2336" t="s">
        <v>124</v>
      </c>
      <c r="H2336" t="s">
        <v>61</v>
      </c>
      <c r="I2336" t="s">
        <v>176</v>
      </c>
      <c r="J2336" t="s">
        <v>44</v>
      </c>
      <c r="K2336" t="s">
        <v>21</v>
      </c>
      <c r="L2336" t="s">
        <v>22</v>
      </c>
      <c r="M2336">
        <v>8</v>
      </c>
      <c r="N2336">
        <v>25</v>
      </c>
      <c r="Q2336">
        <v>1.14E-2</v>
      </c>
      <c r="R2336">
        <v>3.1280000000000001</v>
      </c>
      <c r="S2336">
        <f>Q2336*(N2336^R2336)</f>
        <v>268.94359042953022</v>
      </c>
      <c r="T2336">
        <f t="shared" si="160"/>
        <v>2151.5487234362417</v>
      </c>
    </row>
    <row r="2337" spans="1:20" x14ac:dyDescent="0.2">
      <c r="A2337">
        <v>2009</v>
      </c>
      <c r="B2337">
        <v>128</v>
      </c>
      <c r="C2337">
        <v>9</v>
      </c>
      <c r="D2337" t="s">
        <v>134</v>
      </c>
      <c r="E2337" s="1">
        <v>0.45833333333333331</v>
      </c>
      <c r="F2337">
        <v>15</v>
      </c>
      <c r="G2337" t="s">
        <v>124</v>
      </c>
      <c r="H2337" t="s">
        <v>61</v>
      </c>
      <c r="I2337" t="s">
        <v>176</v>
      </c>
      <c r="J2337" t="s">
        <v>23</v>
      </c>
      <c r="K2337" t="s">
        <v>62</v>
      </c>
      <c r="L2337" t="s">
        <v>63</v>
      </c>
      <c r="M2337">
        <v>1</v>
      </c>
      <c r="N2337">
        <v>25</v>
      </c>
      <c r="P2337">
        <f>N2337/1.08</f>
        <v>23.148148148148145</v>
      </c>
      <c r="Q2337">
        <v>2.29E-2</v>
      </c>
      <c r="R2337">
        <v>2.9580000000000002</v>
      </c>
      <c r="S2337">
        <f>Q2337*(P2337^R2337)</f>
        <v>248.92846396069424</v>
      </c>
      <c r="T2337">
        <f t="shared" si="160"/>
        <v>248.92846396069424</v>
      </c>
    </row>
    <row r="2338" spans="1:20" x14ac:dyDescent="0.2">
      <c r="A2338">
        <v>2009</v>
      </c>
      <c r="B2338">
        <v>128</v>
      </c>
      <c r="C2338">
        <v>9</v>
      </c>
      <c r="D2338" t="s">
        <v>134</v>
      </c>
      <c r="E2338" s="1">
        <v>0.45833333333333331</v>
      </c>
      <c r="F2338">
        <v>15</v>
      </c>
      <c r="G2338" t="s">
        <v>124</v>
      </c>
      <c r="H2338" t="s">
        <v>61</v>
      </c>
      <c r="I2338" t="s">
        <v>176</v>
      </c>
      <c r="J2338" t="s">
        <v>23</v>
      </c>
      <c r="K2338" t="s">
        <v>118</v>
      </c>
      <c r="L2338" t="s">
        <v>81</v>
      </c>
      <c r="M2338">
        <v>1</v>
      </c>
      <c r="N2338">
        <v>25</v>
      </c>
      <c r="Q2338">
        <v>1.26E-2</v>
      </c>
      <c r="R2338">
        <v>3.0672999999999999</v>
      </c>
      <c r="S2338">
        <f t="shared" ref="S2338:S2346" si="162">Q2338*(N2338^R2338)</f>
        <v>244.49609871054292</v>
      </c>
      <c r="T2338">
        <f t="shared" si="160"/>
        <v>244.49609871054292</v>
      </c>
    </row>
    <row r="2339" spans="1:20" x14ac:dyDescent="0.2">
      <c r="A2339">
        <v>2009</v>
      </c>
      <c r="B2339">
        <v>128</v>
      </c>
      <c r="C2339">
        <v>9</v>
      </c>
      <c r="D2339" t="s">
        <v>134</v>
      </c>
      <c r="E2339" s="1">
        <v>0.45833333333333331</v>
      </c>
      <c r="F2339">
        <v>15</v>
      </c>
      <c r="G2339" t="s">
        <v>124</v>
      </c>
      <c r="H2339" t="s">
        <v>61</v>
      </c>
      <c r="I2339" t="s">
        <v>176</v>
      </c>
      <c r="J2339" t="s">
        <v>26</v>
      </c>
      <c r="K2339" t="s">
        <v>17</v>
      </c>
      <c r="L2339" t="s">
        <v>121</v>
      </c>
      <c r="M2339">
        <v>2</v>
      </c>
      <c r="N2339">
        <v>15</v>
      </c>
      <c r="Q2339">
        <v>2.0199999999999999E-2</v>
      </c>
      <c r="R2339">
        <v>2.9594999999999998</v>
      </c>
      <c r="S2339">
        <f t="shared" si="162"/>
        <v>61.093281166361997</v>
      </c>
      <c r="T2339">
        <f t="shared" si="160"/>
        <v>122.18656233272399</v>
      </c>
    </row>
    <row r="2340" spans="1:20" x14ac:dyDescent="0.2">
      <c r="A2340">
        <v>2009</v>
      </c>
      <c r="B2340">
        <v>128</v>
      </c>
      <c r="C2340">
        <v>9</v>
      </c>
      <c r="D2340" t="s">
        <v>134</v>
      </c>
      <c r="E2340" s="1">
        <v>0.45833333333333331</v>
      </c>
      <c r="F2340">
        <v>15</v>
      </c>
      <c r="G2340" t="s">
        <v>124</v>
      </c>
      <c r="H2340" t="s">
        <v>61</v>
      </c>
      <c r="I2340" t="s">
        <v>176</v>
      </c>
      <c r="J2340" t="s">
        <v>44</v>
      </c>
      <c r="K2340" t="s">
        <v>21</v>
      </c>
      <c r="L2340" t="s">
        <v>22</v>
      </c>
      <c r="M2340">
        <v>1</v>
      </c>
      <c r="N2340">
        <v>15</v>
      </c>
      <c r="Q2340">
        <v>1.14E-2</v>
      </c>
      <c r="R2340">
        <v>3.1280000000000001</v>
      </c>
      <c r="S2340">
        <f t="shared" si="162"/>
        <v>54.414959423729201</v>
      </c>
      <c r="T2340">
        <f t="shared" si="160"/>
        <v>54.414959423729201</v>
      </c>
    </row>
    <row r="2341" spans="1:20" x14ac:dyDescent="0.2">
      <c r="A2341">
        <v>2009</v>
      </c>
      <c r="B2341">
        <v>128</v>
      </c>
      <c r="C2341">
        <v>9</v>
      </c>
      <c r="D2341" t="s">
        <v>134</v>
      </c>
      <c r="E2341" s="1">
        <v>0.45833333333333331</v>
      </c>
      <c r="F2341">
        <v>15</v>
      </c>
      <c r="G2341" t="s">
        <v>124</v>
      </c>
      <c r="H2341" t="s">
        <v>61</v>
      </c>
      <c r="I2341" t="s">
        <v>176</v>
      </c>
      <c r="J2341" t="s">
        <v>26</v>
      </c>
      <c r="K2341" t="s">
        <v>17</v>
      </c>
      <c r="L2341" t="s">
        <v>121</v>
      </c>
      <c r="M2341">
        <v>22</v>
      </c>
      <c r="N2341">
        <v>7.5</v>
      </c>
      <c r="Q2341">
        <v>2.0199999999999999E-2</v>
      </c>
      <c r="R2341">
        <v>2.9594999999999998</v>
      </c>
      <c r="S2341">
        <f t="shared" si="162"/>
        <v>7.8540774295436098</v>
      </c>
      <c r="T2341">
        <f t="shared" si="160"/>
        <v>172.7897034499594</v>
      </c>
    </row>
    <row r="2342" spans="1:20" x14ac:dyDescent="0.2">
      <c r="A2342">
        <v>2009</v>
      </c>
      <c r="B2342">
        <v>128</v>
      </c>
      <c r="C2342">
        <v>9</v>
      </c>
      <c r="D2342" t="s">
        <v>134</v>
      </c>
      <c r="E2342" s="1">
        <v>0.45833333333333331</v>
      </c>
      <c r="F2342">
        <v>15</v>
      </c>
      <c r="G2342" t="s">
        <v>124</v>
      </c>
      <c r="H2342" t="s">
        <v>61</v>
      </c>
      <c r="I2342" t="s">
        <v>176</v>
      </c>
      <c r="J2342" t="s">
        <v>509</v>
      </c>
      <c r="K2342" t="s">
        <v>17</v>
      </c>
      <c r="L2342" t="s">
        <v>19</v>
      </c>
      <c r="M2342">
        <v>2</v>
      </c>
      <c r="N2342">
        <v>7.5</v>
      </c>
      <c r="Q2342">
        <v>1.9300000000000001E-2</v>
      </c>
      <c r="R2342">
        <v>2.96</v>
      </c>
      <c r="S2342">
        <f t="shared" si="162"/>
        <v>7.5117071566069322</v>
      </c>
      <c r="T2342">
        <f t="shared" si="160"/>
        <v>15.023414313213864</v>
      </c>
    </row>
    <row r="2343" spans="1:20" x14ac:dyDescent="0.2">
      <c r="A2343">
        <v>2009</v>
      </c>
      <c r="B2343">
        <v>128</v>
      </c>
      <c r="C2343">
        <v>9</v>
      </c>
      <c r="D2343" t="s">
        <v>134</v>
      </c>
      <c r="E2343" s="1">
        <v>0.45833333333333331</v>
      </c>
      <c r="F2343">
        <v>15</v>
      </c>
      <c r="G2343" t="s">
        <v>124</v>
      </c>
      <c r="H2343" t="s">
        <v>61</v>
      </c>
      <c r="I2343" t="s">
        <v>176</v>
      </c>
      <c r="J2343" t="s">
        <v>26</v>
      </c>
      <c r="K2343" t="s">
        <v>118</v>
      </c>
      <c r="L2343" t="s">
        <v>27</v>
      </c>
      <c r="M2343">
        <v>3</v>
      </c>
      <c r="N2343">
        <v>7.5</v>
      </c>
      <c r="Q2343">
        <v>1.5900000000000001E-2</v>
      </c>
      <c r="R2343">
        <v>2.9718</v>
      </c>
      <c r="S2343">
        <f t="shared" si="162"/>
        <v>6.3372988368370082</v>
      </c>
      <c r="T2343">
        <f t="shared" si="160"/>
        <v>19.011896510511026</v>
      </c>
    </row>
    <row r="2344" spans="1:20" x14ac:dyDescent="0.2">
      <c r="A2344">
        <v>2009</v>
      </c>
      <c r="B2344">
        <v>128</v>
      </c>
      <c r="C2344">
        <v>9</v>
      </c>
      <c r="D2344" t="s">
        <v>134</v>
      </c>
      <c r="E2344" s="1">
        <v>0.45833333333333331</v>
      </c>
      <c r="F2344">
        <v>15</v>
      </c>
      <c r="G2344" t="s">
        <v>124</v>
      </c>
      <c r="H2344" t="s">
        <v>61</v>
      </c>
      <c r="I2344" t="s">
        <v>176</v>
      </c>
      <c r="J2344" t="s">
        <v>26</v>
      </c>
      <c r="K2344" t="s">
        <v>17</v>
      </c>
      <c r="L2344" t="s">
        <v>121</v>
      </c>
      <c r="M2344">
        <v>20</v>
      </c>
      <c r="N2344">
        <v>2.5</v>
      </c>
      <c r="Q2344">
        <v>2.0199999999999999E-2</v>
      </c>
      <c r="R2344">
        <v>2.9594999999999998</v>
      </c>
      <c r="S2344">
        <f t="shared" si="162"/>
        <v>0.30412689296657719</v>
      </c>
      <c r="T2344">
        <f t="shared" si="160"/>
        <v>6.082537859331544</v>
      </c>
    </row>
    <row r="2345" spans="1:20" x14ac:dyDescent="0.2">
      <c r="A2345">
        <v>2009</v>
      </c>
      <c r="B2345">
        <v>128</v>
      </c>
      <c r="C2345">
        <v>9</v>
      </c>
      <c r="D2345" t="s">
        <v>134</v>
      </c>
      <c r="E2345" s="1">
        <v>0.45833333333333331</v>
      </c>
      <c r="F2345">
        <v>15</v>
      </c>
      <c r="G2345" t="s">
        <v>124</v>
      </c>
      <c r="H2345" t="s">
        <v>61</v>
      </c>
      <c r="I2345" t="s">
        <v>176</v>
      </c>
      <c r="J2345" t="s">
        <v>26</v>
      </c>
      <c r="K2345" t="s">
        <v>118</v>
      </c>
      <c r="L2345" t="s">
        <v>27</v>
      </c>
      <c r="M2345">
        <v>10</v>
      </c>
      <c r="N2345">
        <v>2.5</v>
      </c>
      <c r="Q2345">
        <v>1.5900000000000001E-2</v>
      </c>
      <c r="R2345">
        <v>2.9718</v>
      </c>
      <c r="S2345">
        <f t="shared" si="162"/>
        <v>0.24210025233267859</v>
      </c>
      <c r="T2345">
        <f t="shared" si="160"/>
        <v>2.421002523326786</v>
      </c>
    </row>
    <row r="2346" spans="1:20" x14ac:dyDescent="0.2">
      <c r="A2346">
        <v>2009</v>
      </c>
      <c r="B2346">
        <v>129</v>
      </c>
      <c r="D2346" t="s">
        <v>134</v>
      </c>
      <c r="E2346" s="1">
        <v>0.45833333333333331</v>
      </c>
      <c r="F2346">
        <v>12</v>
      </c>
      <c r="G2346" t="s">
        <v>125</v>
      </c>
      <c r="H2346" t="s">
        <v>61</v>
      </c>
      <c r="I2346" t="s">
        <v>176</v>
      </c>
      <c r="J2346" t="s">
        <v>44</v>
      </c>
      <c r="K2346" t="s">
        <v>21</v>
      </c>
      <c r="L2346" t="s">
        <v>22</v>
      </c>
      <c r="M2346">
        <v>13</v>
      </c>
      <c r="N2346">
        <v>35</v>
      </c>
      <c r="Q2346">
        <v>1.14E-2</v>
      </c>
      <c r="R2346">
        <v>3.1280000000000001</v>
      </c>
      <c r="S2346">
        <f t="shared" si="162"/>
        <v>770.45928631241588</v>
      </c>
      <c r="T2346">
        <f t="shared" si="160"/>
        <v>10015.970722061407</v>
      </c>
    </row>
    <row r="2347" spans="1:20" x14ac:dyDescent="0.2">
      <c r="A2347">
        <v>2009</v>
      </c>
      <c r="B2347">
        <v>129</v>
      </c>
      <c r="D2347" t="s">
        <v>134</v>
      </c>
      <c r="E2347" s="1">
        <v>0.45833333333333331</v>
      </c>
      <c r="F2347">
        <v>12</v>
      </c>
      <c r="G2347" t="s">
        <v>125</v>
      </c>
      <c r="H2347" t="s">
        <v>61</v>
      </c>
      <c r="I2347" t="s">
        <v>176</v>
      </c>
      <c r="J2347" t="s">
        <v>13</v>
      </c>
      <c r="K2347" t="s">
        <v>47</v>
      </c>
      <c r="L2347" t="s">
        <v>48</v>
      </c>
      <c r="M2347">
        <v>1</v>
      </c>
      <c r="N2347">
        <v>35</v>
      </c>
      <c r="P2347">
        <f>N2347/1.09917</f>
        <v>31.842208211650611</v>
      </c>
      <c r="Q2347">
        <v>1.7399999999999999E-2</v>
      </c>
      <c r="R2347">
        <v>3.08</v>
      </c>
      <c r="S2347">
        <f>Q2347*(P2347^R2347)</f>
        <v>740.96728909580781</v>
      </c>
      <c r="T2347">
        <f t="shared" si="160"/>
        <v>740.96728909580781</v>
      </c>
    </row>
    <row r="2348" spans="1:20" x14ac:dyDescent="0.2">
      <c r="A2348">
        <v>2009</v>
      </c>
      <c r="B2348">
        <v>129</v>
      </c>
      <c r="D2348" t="s">
        <v>134</v>
      </c>
      <c r="E2348" s="1">
        <v>0.45833333333333331</v>
      </c>
      <c r="F2348">
        <v>12</v>
      </c>
      <c r="G2348" t="s">
        <v>125</v>
      </c>
      <c r="H2348" t="s">
        <v>61</v>
      </c>
      <c r="I2348" t="s">
        <v>176</v>
      </c>
      <c r="J2348" t="s">
        <v>44</v>
      </c>
      <c r="K2348" t="s">
        <v>21</v>
      </c>
      <c r="L2348" t="s">
        <v>67</v>
      </c>
      <c r="M2348">
        <v>1</v>
      </c>
      <c r="N2348">
        <v>35</v>
      </c>
      <c r="Q2348">
        <v>1.5299999999999999E-2</v>
      </c>
      <c r="R2348">
        <v>3</v>
      </c>
      <c r="S2348">
        <f>Q2348*(N2348^R2348)</f>
        <v>655.98749999999995</v>
      </c>
      <c r="T2348">
        <f t="shared" si="160"/>
        <v>655.98749999999995</v>
      </c>
    </row>
    <row r="2349" spans="1:20" x14ac:dyDescent="0.2">
      <c r="A2349">
        <v>2009</v>
      </c>
      <c r="B2349">
        <v>129</v>
      </c>
      <c r="D2349" t="s">
        <v>134</v>
      </c>
      <c r="E2349" s="1">
        <v>0.45833333333333331</v>
      </c>
      <c r="F2349">
        <v>12</v>
      </c>
      <c r="G2349" t="s">
        <v>125</v>
      </c>
      <c r="H2349" t="s">
        <v>61</v>
      </c>
      <c r="I2349" t="s">
        <v>176</v>
      </c>
      <c r="J2349" t="s">
        <v>23</v>
      </c>
      <c r="K2349" t="s">
        <v>31</v>
      </c>
      <c r="L2349" t="s">
        <v>32</v>
      </c>
      <c r="M2349">
        <v>2</v>
      </c>
      <c r="N2349">
        <v>35</v>
      </c>
      <c r="Q2349">
        <v>7.9000000000000008E-3</v>
      </c>
      <c r="R2349">
        <v>3.0760000000000001</v>
      </c>
      <c r="S2349">
        <f>Q2349*(N2349^R2349)</f>
        <v>443.79294680201997</v>
      </c>
      <c r="T2349">
        <f t="shared" si="160"/>
        <v>887.58589360403994</v>
      </c>
    </row>
    <row r="2350" spans="1:20" x14ac:dyDescent="0.2">
      <c r="A2350">
        <v>2009</v>
      </c>
      <c r="B2350">
        <v>129</v>
      </c>
      <c r="D2350" t="s">
        <v>134</v>
      </c>
      <c r="E2350" s="1">
        <v>0.45833333333333331</v>
      </c>
      <c r="F2350">
        <v>12</v>
      </c>
      <c r="G2350" t="s">
        <v>125</v>
      </c>
      <c r="H2350" t="s">
        <v>61</v>
      </c>
      <c r="I2350" t="s">
        <v>176</v>
      </c>
      <c r="J2350" t="s">
        <v>16</v>
      </c>
      <c r="K2350" t="s">
        <v>28</v>
      </c>
      <c r="L2350" t="s">
        <v>29</v>
      </c>
      <c r="M2350">
        <v>24</v>
      </c>
      <c r="N2350">
        <v>25</v>
      </c>
      <c r="P2350">
        <f>N2350/1.14172</f>
        <v>21.89678730336685</v>
      </c>
      <c r="Q2350">
        <v>5.7999999999999996E-3</v>
      </c>
      <c r="R2350">
        <v>3.5539999999999998</v>
      </c>
      <c r="S2350">
        <f>Q2350*(P2350^R2350)</f>
        <v>336.62001464584171</v>
      </c>
      <c r="T2350">
        <f t="shared" si="160"/>
        <v>8078.880351500201</v>
      </c>
    </row>
    <row r="2351" spans="1:20" x14ac:dyDescent="0.2">
      <c r="A2351">
        <v>2009</v>
      </c>
      <c r="B2351">
        <v>129</v>
      </c>
      <c r="D2351" t="s">
        <v>134</v>
      </c>
      <c r="E2351" s="1">
        <v>0.45833333333333331</v>
      </c>
      <c r="F2351">
        <v>12</v>
      </c>
      <c r="G2351" t="s">
        <v>125</v>
      </c>
      <c r="H2351" t="s">
        <v>61</v>
      </c>
      <c r="I2351" t="s">
        <v>176</v>
      </c>
      <c r="J2351" t="s">
        <v>44</v>
      </c>
      <c r="K2351" t="s">
        <v>21</v>
      </c>
      <c r="L2351" t="s">
        <v>22</v>
      </c>
      <c r="M2351">
        <v>11</v>
      </c>
      <c r="N2351">
        <v>25</v>
      </c>
      <c r="Q2351">
        <v>1.14E-2</v>
      </c>
      <c r="R2351">
        <v>3.1280000000000001</v>
      </c>
      <c r="S2351">
        <f>Q2351*(N2351^R2351)</f>
        <v>268.94359042953022</v>
      </c>
      <c r="T2351">
        <f t="shared" si="160"/>
        <v>2958.3794947248325</v>
      </c>
    </row>
    <row r="2352" spans="1:20" x14ac:dyDescent="0.2">
      <c r="A2352">
        <v>2009</v>
      </c>
      <c r="B2352">
        <v>129</v>
      </c>
      <c r="D2352" t="s">
        <v>134</v>
      </c>
      <c r="E2352" s="1">
        <v>0.45833333333333331</v>
      </c>
      <c r="F2352">
        <v>12</v>
      </c>
      <c r="G2352" t="s">
        <v>125</v>
      </c>
      <c r="H2352" t="s">
        <v>61</v>
      </c>
      <c r="I2352" t="s">
        <v>176</v>
      </c>
      <c r="J2352" t="s">
        <v>23</v>
      </c>
      <c r="K2352" t="s">
        <v>62</v>
      </c>
      <c r="L2352" t="s">
        <v>63</v>
      </c>
      <c r="M2352">
        <v>1</v>
      </c>
      <c r="N2352">
        <v>25</v>
      </c>
      <c r="P2352">
        <f>N2352/1.08</f>
        <v>23.148148148148145</v>
      </c>
      <c r="Q2352">
        <v>2.29E-2</v>
      </c>
      <c r="R2352">
        <v>2.9580000000000002</v>
      </c>
      <c r="S2352">
        <f>Q2352*(P2352^R2352)</f>
        <v>248.92846396069424</v>
      </c>
      <c r="T2352">
        <f t="shared" si="160"/>
        <v>248.92846396069424</v>
      </c>
    </row>
    <row r="2353" spans="1:20" x14ac:dyDescent="0.2">
      <c r="A2353">
        <v>2009</v>
      </c>
      <c r="B2353">
        <v>129</v>
      </c>
      <c r="D2353" t="s">
        <v>134</v>
      </c>
      <c r="E2353" s="1">
        <v>0.45833333333333331</v>
      </c>
      <c r="F2353">
        <v>12</v>
      </c>
      <c r="G2353" t="s">
        <v>125</v>
      </c>
      <c r="H2353" t="s">
        <v>61</v>
      </c>
      <c r="I2353" t="s">
        <v>176</v>
      </c>
      <c r="J2353" t="s">
        <v>44</v>
      </c>
      <c r="K2353" t="s">
        <v>21</v>
      </c>
      <c r="L2353" t="s">
        <v>45</v>
      </c>
      <c r="M2353">
        <v>1</v>
      </c>
      <c r="N2353">
        <v>25</v>
      </c>
      <c r="Q2353">
        <v>1.5299999999999999E-2</v>
      </c>
      <c r="R2353">
        <v>3.0038</v>
      </c>
      <c r="S2353">
        <f>Q2353*(N2353^R2353)</f>
        <v>242.00460433547849</v>
      </c>
      <c r="T2353">
        <f t="shared" si="160"/>
        <v>242.00460433547849</v>
      </c>
    </row>
    <row r="2354" spans="1:20" x14ac:dyDescent="0.2">
      <c r="A2354">
        <v>2009</v>
      </c>
      <c r="B2354">
        <v>129</v>
      </c>
      <c r="D2354" t="s">
        <v>134</v>
      </c>
      <c r="E2354" s="1">
        <v>0.45833333333333331</v>
      </c>
      <c r="F2354">
        <v>12</v>
      </c>
      <c r="G2354" t="s">
        <v>125</v>
      </c>
      <c r="H2354" t="s">
        <v>61</v>
      </c>
      <c r="I2354" t="s">
        <v>176</v>
      </c>
      <c r="J2354" t="s">
        <v>16</v>
      </c>
      <c r="K2354" t="s">
        <v>17</v>
      </c>
      <c r="L2354" t="s">
        <v>18</v>
      </c>
      <c r="M2354">
        <v>3</v>
      </c>
      <c r="N2354">
        <v>15</v>
      </c>
      <c r="Q2354">
        <v>2.2700000000000001E-2</v>
      </c>
      <c r="R2354">
        <v>3.12</v>
      </c>
      <c r="S2354">
        <f>Q2354*(N2354^R2354)</f>
        <v>106.03044532761471</v>
      </c>
      <c r="T2354">
        <f t="shared" si="160"/>
        <v>318.09133598284416</v>
      </c>
    </row>
    <row r="2355" spans="1:20" x14ac:dyDescent="0.2">
      <c r="A2355">
        <v>2009</v>
      </c>
      <c r="B2355">
        <v>129</v>
      </c>
      <c r="D2355" t="s">
        <v>134</v>
      </c>
      <c r="E2355" s="1">
        <v>0.45833333333333331</v>
      </c>
      <c r="F2355">
        <v>12</v>
      </c>
      <c r="G2355" t="s">
        <v>125</v>
      </c>
      <c r="H2355" t="s">
        <v>61</v>
      </c>
      <c r="I2355" t="s">
        <v>176</v>
      </c>
      <c r="J2355" t="s">
        <v>44</v>
      </c>
      <c r="K2355" t="s">
        <v>104</v>
      </c>
      <c r="L2355" t="s">
        <v>105</v>
      </c>
      <c r="M2355">
        <v>1</v>
      </c>
      <c r="N2355">
        <v>25</v>
      </c>
      <c r="P2355">
        <f>N2355*0.902479</f>
        <v>22.561975</v>
      </c>
      <c r="Q2355">
        <v>2.7E-2</v>
      </c>
      <c r="R2355">
        <v>2.629</v>
      </c>
      <c r="S2355">
        <f>Q2355*(P2355^R2355)</f>
        <v>97.587051405503814</v>
      </c>
      <c r="T2355">
        <f t="shared" si="160"/>
        <v>97.587051405503814</v>
      </c>
    </row>
    <row r="2356" spans="1:20" x14ac:dyDescent="0.2">
      <c r="A2356">
        <v>2009</v>
      </c>
      <c r="B2356">
        <v>129</v>
      </c>
      <c r="D2356" t="s">
        <v>134</v>
      </c>
      <c r="E2356" s="1">
        <v>0.45833333333333331</v>
      </c>
      <c r="F2356">
        <v>12</v>
      </c>
      <c r="G2356" t="s">
        <v>125</v>
      </c>
      <c r="H2356" t="s">
        <v>61</v>
      </c>
      <c r="I2356" t="s">
        <v>176</v>
      </c>
      <c r="J2356" t="s">
        <v>13</v>
      </c>
      <c r="K2356" t="s">
        <v>51</v>
      </c>
      <c r="L2356" t="s">
        <v>57</v>
      </c>
      <c r="M2356">
        <v>1</v>
      </c>
      <c r="N2356">
        <v>7.5</v>
      </c>
      <c r="Q2356">
        <v>1.6199999999999999E-2</v>
      </c>
      <c r="R2356">
        <v>3.0251999999999999</v>
      </c>
      <c r="S2356">
        <f t="shared" ref="S2356:S2366" si="163">Q2356*(N2356^R2356)</f>
        <v>7.1903552614113293</v>
      </c>
      <c r="T2356">
        <f t="shared" si="160"/>
        <v>7.1903552614113293</v>
      </c>
    </row>
    <row r="2357" spans="1:20" x14ac:dyDescent="0.2">
      <c r="A2357">
        <v>2009</v>
      </c>
      <c r="B2357">
        <v>129</v>
      </c>
      <c r="D2357" t="s">
        <v>134</v>
      </c>
      <c r="E2357" s="1">
        <v>0.45833333333333331</v>
      </c>
      <c r="F2357">
        <v>12</v>
      </c>
      <c r="G2357" t="s">
        <v>125</v>
      </c>
      <c r="H2357" t="s">
        <v>61</v>
      </c>
      <c r="I2357" t="s">
        <v>176</v>
      </c>
      <c r="J2357" t="s">
        <v>26</v>
      </c>
      <c r="K2357" t="s">
        <v>118</v>
      </c>
      <c r="L2357" t="s">
        <v>27</v>
      </c>
      <c r="M2357">
        <v>11</v>
      </c>
      <c r="N2357">
        <v>7.5</v>
      </c>
      <c r="Q2357">
        <v>1.5900000000000001E-2</v>
      </c>
      <c r="R2357">
        <v>2.9718</v>
      </c>
      <c r="S2357">
        <f t="shared" si="163"/>
        <v>6.3372988368370082</v>
      </c>
      <c r="T2357">
        <f t="shared" si="160"/>
        <v>69.710287205207095</v>
      </c>
    </row>
    <row r="2358" spans="1:20" x14ac:dyDescent="0.2">
      <c r="A2358">
        <v>2009</v>
      </c>
      <c r="B2358">
        <v>129</v>
      </c>
      <c r="D2358" t="s">
        <v>134</v>
      </c>
      <c r="E2358" s="1">
        <v>0.45833333333333331</v>
      </c>
      <c r="F2358">
        <v>12</v>
      </c>
      <c r="G2358" t="s">
        <v>125</v>
      </c>
      <c r="H2358" t="s">
        <v>61</v>
      </c>
      <c r="I2358" t="s">
        <v>176</v>
      </c>
      <c r="J2358" t="s">
        <v>23</v>
      </c>
      <c r="K2358" t="s">
        <v>118</v>
      </c>
      <c r="L2358" t="s">
        <v>132</v>
      </c>
      <c r="M2358">
        <v>2</v>
      </c>
      <c r="N2358">
        <v>7.5</v>
      </c>
      <c r="Q2358">
        <v>1.26E-2</v>
      </c>
      <c r="R2358">
        <v>3.0672999999999999</v>
      </c>
      <c r="S2358">
        <f t="shared" si="163"/>
        <v>6.0875978967715536</v>
      </c>
      <c r="T2358">
        <f t="shared" si="160"/>
        <v>12.175195793543107</v>
      </c>
    </row>
    <row r="2359" spans="1:20" x14ac:dyDescent="0.2">
      <c r="A2359">
        <v>2009</v>
      </c>
      <c r="B2359">
        <v>129</v>
      </c>
      <c r="D2359" t="s">
        <v>134</v>
      </c>
      <c r="E2359" s="1">
        <v>0.45833333333333331</v>
      </c>
      <c r="F2359">
        <v>12</v>
      </c>
      <c r="G2359" t="s">
        <v>125</v>
      </c>
      <c r="H2359" t="s">
        <v>61</v>
      </c>
      <c r="I2359" t="s">
        <v>176</v>
      </c>
      <c r="J2359" t="s">
        <v>23</v>
      </c>
      <c r="K2359" t="s">
        <v>118</v>
      </c>
      <c r="L2359" t="s">
        <v>30</v>
      </c>
      <c r="M2359">
        <v>1</v>
      </c>
      <c r="N2359">
        <v>7.5</v>
      </c>
      <c r="Q2359">
        <v>9.2800000000000001E-3</v>
      </c>
      <c r="R2359">
        <v>3.07</v>
      </c>
      <c r="S2359">
        <f t="shared" si="163"/>
        <v>4.5080222907771104</v>
      </c>
      <c r="T2359">
        <f t="shared" si="160"/>
        <v>4.5080222907771104</v>
      </c>
    </row>
    <row r="2360" spans="1:20" x14ac:dyDescent="0.2">
      <c r="A2360">
        <v>2009</v>
      </c>
      <c r="B2360">
        <v>129</v>
      </c>
      <c r="D2360" t="s">
        <v>134</v>
      </c>
      <c r="E2360" s="1">
        <v>0.45833333333333331</v>
      </c>
      <c r="F2360">
        <v>12</v>
      </c>
      <c r="G2360" t="s">
        <v>125</v>
      </c>
      <c r="H2360" t="s">
        <v>61</v>
      </c>
      <c r="I2360" t="s">
        <v>176</v>
      </c>
      <c r="J2360" t="s">
        <v>26</v>
      </c>
      <c r="K2360" t="s">
        <v>17</v>
      </c>
      <c r="L2360" t="s">
        <v>121</v>
      </c>
      <c r="M2360">
        <v>30</v>
      </c>
      <c r="N2360">
        <v>2.5</v>
      </c>
      <c r="Q2360">
        <v>2.0199999999999999E-2</v>
      </c>
      <c r="R2360">
        <v>2.9594999999999998</v>
      </c>
      <c r="S2360">
        <f t="shared" si="163"/>
        <v>0.30412689296657719</v>
      </c>
      <c r="T2360">
        <f t="shared" si="160"/>
        <v>9.1238067889973156</v>
      </c>
    </row>
    <row r="2361" spans="1:20" x14ac:dyDescent="0.2">
      <c r="A2361">
        <v>2009</v>
      </c>
      <c r="B2361">
        <v>129</v>
      </c>
      <c r="D2361" t="s">
        <v>134</v>
      </c>
      <c r="E2361" s="1">
        <v>0.45833333333333331</v>
      </c>
      <c r="F2361">
        <v>12</v>
      </c>
      <c r="G2361" t="s">
        <v>125</v>
      </c>
      <c r="H2361" t="s">
        <v>61</v>
      </c>
      <c r="I2361" t="s">
        <v>176</v>
      </c>
      <c r="J2361" t="s">
        <v>509</v>
      </c>
      <c r="K2361" t="s">
        <v>17</v>
      </c>
      <c r="L2361" t="s">
        <v>19</v>
      </c>
      <c r="M2361">
        <v>2</v>
      </c>
      <c r="N2361">
        <v>2.5</v>
      </c>
      <c r="Q2361">
        <v>1.9300000000000001E-2</v>
      </c>
      <c r="R2361">
        <v>2.96</v>
      </c>
      <c r="S2361">
        <f t="shared" si="163"/>
        <v>0.29070984172599634</v>
      </c>
      <c r="T2361">
        <f t="shared" si="160"/>
        <v>0.58141968345199269</v>
      </c>
    </row>
    <row r="2362" spans="1:20" x14ac:dyDescent="0.2">
      <c r="A2362">
        <v>2009</v>
      </c>
      <c r="B2362">
        <v>129</v>
      </c>
      <c r="D2362" t="s">
        <v>134</v>
      </c>
      <c r="E2362" s="1">
        <v>0.45833333333333331</v>
      </c>
      <c r="F2362">
        <v>12</v>
      </c>
      <c r="G2362" t="s">
        <v>125</v>
      </c>
      <c r="H2362" t="s">
        <v>61</v>
      </c>
      <c r="I2362" t="s">
        <v>176</v>
      </c>
      <c r="J2362" t="s">
        <v>26</v>
      </c>
      <c r="K2362" t="s">
        <v>118</v>
      </c>
      <c r="L2362" t="s">
        <v>27</v>
      </c>
      <c r="M2362">
        <v>22</v>
      </c>
      <c r="N2362">
        <v>2.5</v>
      </c>
      <c r="Q2362">
        <v>1.5900000000000001E-2</v>
      </c>
      <c r="R2362">
        <v>2.9718</v>
      </c>
      <c r="S2362">
        <f t="shared" si="163"/>
        <v>0.24210025233267859</v>
      </c>
      <c r="T2362">
        <f t="shared" si="160"/>
        <v>5.326205551318929</v>
      </c>
    </row>
    <row r="2363" spans="1:20" x14ac:dyDescent="0.2">
      <c r="A2363">
        <v>2009</v>
      </c>
      <c r="B2363">
        <v>129</v>
      </c>
      <c r="D2363" t="s">
        <v>134</v>
      </c>
      <c r="E2363" s="1">
        <v>0.45833333333333331</v>
      </c>
      <c r="F2363">
        <v>12</v>
      </c>
      <c r="G2363" t="s">
        <v>125</v>
      </c>
      <c r="H2363" t="s">
        <v>61</v>
      </c>
      <c r="I2363" t="s">
        <v>176</v>
      </c>
      <c r="J2363" t="s">
        <v>23</v>
      </c>
      <c r="K2363" t="s">
        <v>118</v>
      </c>
      <c r="L2363" t="s">
        <v>132</v>
      </c>
      <c r="M2363">
        <v>1</v>
      </c>
      <c r="N2363">
        <v>2.5</v>
      </c>
      <c r="Q2363">
        <v>1.26E-2</v>
      </c>
      <c r="R2363">
        <v>3.0672999999999999</v>
      </c>
      <c r="S2363">
        <f t="shared" si="163"/>
        <v>0.20939771281975608</v>
      </c>
      <c r="T2363">
        <f t="shared" si="160"/>
        <v>0.20939771281975608</v>
      </c>
    </row>
    <row r="2364" spans="1:20" x14ac:dyDescent="0.2">
      <c r="A2364">
        <v>2009</v>
      </c>
      <c r="B2364">
        <v>129</v>
      </c>
      <c r="D2364" t="s">
        <v>134</v>
      </c>
      <c r="E2364" s="1">
        <v>0.45833333333333331</v>
      </c>
      <c r="F2364">
        <v>12</v>
      </c>
      <c r="G2364" t="s">
        <v>125</v>
      </c>
      <c r="H2364" t="s">
        <v>61</v>
      </c>
      <c r="I2364" t="s">
        <v>176</v>
      </c>
      <c r="J2364" t="s">
        <v>23</v>
      </c>
      <c r="K2364" t="s">
        <v>33</v>
      </c>
      <c r="L2364" t="s">
        <v>34</v>
      </c>
      <c r="M2364">
        <v>16</v>
      </c>
      <c r="N2364">
        <v>2.5</v>
      </c>
      <c r="Q2364">
        <v>8.8999999999999999E-3</v>
      </c>
      <c r="R2364">
        <v>3</v>
      </c>
      <c r="S2364">
        <f t="shared" si="163"/>
        <v>0.13906250000000001</v>
      </c>
      <c r="T2364">
        <f t="shared" si="160"/>
        <v>2.2250000000000001</v>
      </c>
    </row>
    <row r="2365" spans="1:20" x14ac:dyDescent="0.2">
      <c r="A2365">
        <v>2009</v>
      </c>
      <c r="B2365">
        <v>130</v>
      </c>
      <c r="D2365" t="s">
        <v>134</v>
      </c>
      <c r="E2365" s="1">
        <v>0.45833333333333331</v>
      </c>
      <c r="F2365">
        <v>5</v>
      </c>
      <c r="G2365" t="s">
        <v>136</v>
      </c>
      <c r="H2365" t="s">
        <v>36</v>
      </c>
      <c r="I2365" t="s">
        <v>178</v>
      </c>
      <c r="J2365" t="s">
        <v>44</v>
      </c>
      <c r="K2365" t="s">
        <v>21</v>
      </c>
      <c r="L2365" t="s">
        <v>22</v>
      </c>
      <c r="M2365">
        <v>5</v>
      </c>
      <c r="N2365">
        <v>35</v>
      </c>
      <c r="Q2365">
        <v>1.14E-2</v>
      </c>
      <c r="R2365">
        <v>3.1280000000000001</v>
      </c>
      <c r="S2365">
        <f t="shared" si="163"/>
        <v>770.45928631241588</v>
      </c>
      <c r="T2365">
        <f t="shared" si="160"/>
        <v>3852.2964315620793</v>
      </c>
    </row>
    <row r="2366" spans="1:20" x14ac:dyDescent="0.2">
      <c r="A2366">
        <v>2009</v>
      </c>
      <c r="B2366">
        <v>130</v>
      </c>
      <c r="D2366" t="s">
        <v>134</v>
      </c>
      <c r="E2366" s="1">
        <v>0.45833333333333331</v>
      </c>
      <c r="F2366">
        <v>5</v>
      </c>
      <c r="G2366" t="s">
        <v>136</v>
      </c>
      <c r="H2366" t="s">
        <v>36</v>
      </c>
      <c r="I2366" t="s">
        <v>178</v>
      </c>
      <c r="J2366" t="s">
        <v>13</v>
      </c>
      <c r="K2366" t="s">
        <v>14</v>
      </c>
      <c r="L2366" t="s">
        <v>15</v>
      </c>
      <c r="M2366">
        <v>1</v>
      </c>
      <c r="N2366">
        <v>25</v>
      </c>
      <c r="Q2366">
        <v>2.3599999999999999E-2</v>
      </c>
      <c r="R2366">
        <v>2.9750000000000001</v>
      </c>
      <c r="S2366">
        <f t="shared" si="163"/>
        <v>340.23855775527943</v>
      </c>
      <c r="T2366">
        <f t="shared" si="160"/>
        <v>340.23855775527943</v>
      </c>
    </row>
    <row r="2367" spans="1:20" x14ac:dyDescent="0.2">
      <c r="A2367">
        <v>2009</v>
      </c>
      <c r="B2367">
        <v>130</v>
      </c>
      <c r="D2367" t="s">
        <v>134</v>
      </c>
      <c r="E2367" s="1">
        <v>0.45833333333333331</v>
      </c>
      <c r="F2367">
        <v>5</v>
      </c>
      <c r="G2367" t="s">
        <v>136</v>
      </c>
      <c r="H2367" t="s">
        <v>36</v>
      </c>
      <c r="I2367" t="s">
        <v>178</v>
      </c>
      <c r="J2367" t="s">
        <v>16</v>
      </c>
      <c r="K2367" t="s">
        <v>28</v>
      </c>
      <c r="L2367" t="s">
        <v>29</v>
      </c>
      <c r="M2367">
        <v>12</v>
      </c>
      <c r="N2367">
        <v>25</v>
      </c>
      <c r="P2367">
        <f>N2367/1.14172</f>
        <v>21.89678730336685</v>
      </c>
      <c r="Q2367">
        <v>5.7999999999999996E-3</v>
      </c>
      <c r="R2367">
        <v>3.5539999999999998</v>
      </c>
      <c r="S2367">
        <f>Q2367*(P2367^R2367)</f>
        <v>336.62001464584171</v>
      </c>
      <c r="T2367">
        <f t="shared" si="160"/>
        <v>4039.4401757501005</v>
      </c>
    </row>
    <row r="2368" spans="1:20" x14ac:dyDescent="0.2">
      <c r="A2368">
        <v>2009</v>
      </c>
      <c r="B2368">
        <v>130</v>
      </c>
      <c r="D2368" t="s">
        <v>134</v>
      </c>
      <c r="E2368" s="1">
        <v>0.45833333333333331</v>
      </c>
      <c r="F2368">
        <v>5</v>
      </c>
      <c r="G2368" t="s">
        <v>136</v>
      </c>
      <c r="H2368" t="s">
        <v>36</v>
      </c>
      <c r="I2368" t="s">
        <v>178</v>
      </c>
      <c r="J2368" t="s">
        <v>44</v>
      </c>
      <c r="K2368" t="s">
        <v>21</v>
      </c>
      <c r="L2368" t="s">
        <v>22</v>
      </c>
      <c r="M2368">
        <v>7</v>
      </c>
      <c r="N2368">
        <v>25</v>
      </c>
      <c r="Q2368">
        <v>1.14E-2</v>
      </c>
      <c r="R2368">
        <v>3.1280000000000001</v>
      </c>
      <c r="S2368">
        <f>Q2368*(N2368^R2368)</f>
        <v>268.94359042953022</v>
      </c>
      <c r="T2368">
        <f t="shared" si="160"/>
        <v>1882.6051330067116</v>
      </c>
    </row>
    <row r="2369" spans="1:20" x14ac:dyDescent="0.2">
      <c r="A2369">
        <v>2009</v>
      </c>
      <c r="B2369">
        <v>130</v>
      </c>
      <c r="D2369" t="s">
        <v>134</v>
      </c>
      <c r="E2369" s="1">
        <v>0.45833333333333331</v>
      </c>
      <c r="F2369">
        <v>5</v>
      </c>
      <c r="G2369" t="s">
        <v>136</v>
      </c>
      <c r="H2369" t="s">
        <v>36</v>
      </c>
      <c r="I2369" t="s">
        <v>178</v>
      </c>
      <c r="J2369" t="s">
        <v>23</v>
      </c>
      <c r="K2369" t="s">
        <v>118</v>
      </c>
      <c r="L2369" t="s">
        <v>37</v>
      </c>
      <c r="M2369">
        <v>1</v>
      </c>
      <c r="N2369">
        <v>25</v>
      </c>
      <c r="Q2369">
        <v>1.26E-2</v>
      </c>
      <c r="R2369">
        <v>3.0672999999999999</v>
      </c>
      <c r="S2369">
        <f>Q2369*(N2369^R2369)</f>
        <v>244.49609871054292</v>
      </c>
      <c r="T2369">
        <f t="shared" si="160"/>
        <v>244.49609871054292</v>
      </c>
    </row>
    <row r="2370" spans="1:20" x14ac:dyDescent="0.2">
      <c r="A2370">
        <v>2009</v>
      </c>
      <c r="B2370">
        <v>130</v>
      </c>
      <c r="D2370" t="s">
        <v>134</v>
      </c>
      <c r="E2370" s="1">
        <v>0.45833333333333331</v>
      </c>
      <c r="F2370">
        <v>5</v>
      </c>
      <c r="G2370" t="s">
        <v>136</v>
      </c>
      <c r="H2370" t="s">
        <v>36</v>
      </c>
      <c r="I2370" t="s">
        <v>178</v>
      </c>
      <c r="J2370" t="s">
        <v>44</v>
      </c>
      <c r="K2370" t="s">
        <v>104</v>
      </c>
      <c r="L2370" t="s">
        <v>105</v>
      </c>
      <c r="M2370">
        <v>2</v>
      </c>
      <c r="N2370">
        <v>35</v>
      </c>
      <c r="P2370">
        <f>N2370*0.902479</f>
        <v>31.586765</v>
      </c>
      <c r="Q2370">
        <v>2.7E-2</v>
      </c>
      <c r="R2370">
        <v>2.629</v>
      </c>
      <c r="S2370">
        <f>Q2370*(P2370^R2370)</f>
        <v>236.3539157445052</v>
      </c>
      <c r="T2370">
        <f t="shared" ref="T2370:T2433" si="164">M2370*S2370</f>
        <v>472.7078314890104</v>
      </c>
    </row>
    <row r="2371" spans="1:20" x14ac:dyDescent="0.2">
      <c r="A2371">
        <v>2009</v>
      </c>
      <c r="B2371">
        <v>130</v>
      </c>
      <c r="D2371" t="s">
        <v>134</v>
      </c>
      <c r="E2371" s="1">
        <v>0.45833333333333331</v>
      </c>
      <c r="F2371">
        <v>5</v>
      </c>
      <c r="G2371" t="s">
        <v>136</v>
      </c>
      <c r="H2371" t="s">
        <v>36</v>
      </c>
      <c r="I2371" t="s">
        <v>178</v>
      </c>
      <c r="J2371" t="s">
        <v>23</v>
      </c>
      <c r="K2371" t="s">
        <v>31</v>
      </c>
      <c r="L2371" t="s">
        <v>32</v>
      </c>
      <c r="M2371">
        <v>2</v>
      </c>
      <c r="N2371">
        <v>25</v>
      </c>
      <c r="Q2371">
        <v>7.9000000000000008E-3</v>
      </c>
      <c r="R2371">
        <v>3.0760000000000001</v>
      </c>
      <c r="S2371">
        <f t="shared" ref="S2371:S2386" si="165">Q2371*(N2371^R2371)</f>
        <v>157.64875958225977</v>
      </c>
      <c r="T2371">
        <f t="shared" si="164"/>
        <v>315.29751916451954</v>
      </c>
    </row>
    <row r="2372" spans="1:20" x14ac:dyDescent="0.2">
      <c r="A2372">
        <v>2009</v>
      </c>
      <c r="B2372">
        <v>130</v>
      </c>
      <c r="D2372" t="s">
        <v>134</v>
      </c>
      <c r="E2372" s="1">
        <v>0.45833333333333331</v>
      </c>
      <c r="F2372">
        <v>5</v>
      </c>
      <c r="G2372" t="s">
        <v>136</v>
      </c>
      <c r="H2372" t="s">
        <v>36</v>
      </c>
      <c r="I2372" t="s">
        <v>178</v>
      </c>
      <c r="J2372" t="s">
        <v>16</v>
      </c>
      <c r="K2372" t="s">
        <v>17</v>
      </c>
      <c r="L2372" t="s">
        <v>18</v>
      </c>
      <c r="M2372">
        <v>4</v>
      </c>
      <c r="N2372">
        <v>15</v>
      </c>
      <c r="Q2372">
        <v>2.2700000000000001E-2</v>
      </c>
      <c r="R2372">
        <v>3.12</v>
      </c>
      <c r="S2372">
        <f t="shared" si="165"/>
        <v>106.03044532761471</v>
      </c>
      <c r="T2372">
        <f t="shared" si="164"/>
        <v>424.12178131045886</v>
      </c>
    </row>
    <row r="2373" spans="1:20" x14ac:dyDescent="0.2">
      <c r="A2373">
        <v>2009</v>
      </c>
      <c r="B2373">
        <v>130</v>
      </c>
      <c r="D2373" t="s">
        <v>134</v>
      </c>
      <c r="E2373" s="1">
        <v>0.45833333333333331</v>
      </c>
      <c r="F2373">
        <v>5</v>
      </c>
      <c r="G2373" t="s">
        <v>136</v>
      </c>
      <c r="H2373" t="s">
        <v>36</v>
      </c>
      <c r="I2373" t="s">
        <v>178</v>
      </c>
      <c r="J2373" t="s">
        <v>44</v>
      </c>
      <c r="K2373" t="s">
        <v>21</v>
      </c>
      <c r="L2373" t="s">
        <v>22</v>
      </c>
      <c r="M2373">
        <v>2</v>
      </c>
      <c r="N2373">
        <v>15</v>
      </c>
      <c r="Q2373">
        <v>1.14E-2</v>
      </c>
      <c r="R2373">
        <v>3.1280000000000001</v>
      </c>
      <c r="S2373">
        <f t="shared" si="165"/>
        <v>54.414959423729201</v>
      </c>
      <c r="T2373">
        <f t="shared" si="164"/>
        <v>108.8299188474584</v>
      </c>
    </row>
    <row r="2374" spans="1:20" x14ac:dyDescent="0.2">
      <c r="A2374">
        <v>2009</v>
      </c>
      <c r="B2374">
        <v>130</v>
      </c>
      <c r="D2374" t="s">
        <v>134</v>
      </c>
      <c r="E2374" s="1">
        <v>0.45833333333333331</v>
      </c>
      <c r="F2374">
        <v>5</v>
      </c>
      <c r="G2374" t="s">
        <v>136</v>
      </c>
      <c r="H2374" t="s">
        <v>36</v>
      </c>
      <c r="I2374" t="s">
        <v>178</v>
      </c>
      <c r="J2374" t="s">
        <v>509</v>
      </c>
      <c r="K2374" t="s">
        <v>17</v>
      </c>
      <c r="L2374" t="s">
        <v>19</v>
      </c>
      <c r="M2374">
        <v>1</v>
      </c>
      <c r="N2374">
        <v>7.5</v>
      </c>
      <c r="Q2374">
        <v>1.9300000000000001E-2</v>
      </c>
      <c r="R2374">
        <v>2.96</v>
      </c>
      <c r="S2374">
        <f t="shared" si="165"/>
        <v>7.5117071566069322</v>
      </c>
      <c r="T2374">
        <f t="shared" si="164"/>
        <v>7.5117071566069322</v>
      </c>
    </row>
    <row r="2375" spans="1:20" x14ac:dyDescent="0.2">
      <c r="A2375">
        <v>2009</v>
      </c>
      <c r="B2375">
        <v>130</v>
      </c>
      <c r="D2375" t="s">
        <v>134</v>
      </c>
      <c r="E2375" s="1">
        <v>0.45833333333333331</v>
      </c>
      <c r="F2375">
        <v>5</v>
      </c>
      <c r="G2375" t="s">
        <v>136</v>
      </c>
      <c r="H2375" t="s">
        <v>36</v>
      </c>
      <c r="I2375" t="s">
        <v>178</v>
      </c>
      <c r="J2375" t="s">
        <v>26</v>
      </c>
      <c r="K2375" t="s">
        <v>118</v>
      </c>
      <c r="L2375" t="s">
        <v>27</v>
      </c>
      <c r="M2375">
        <v>19</v>
      </c>
      <c r="N2375">
        <v>7.5</v>
      </c>
      <c r="Q2375">
        <v>1.5900000000000001E-2</v>
      </c>
      <c r="R2375">
        <v>2.9718</v>
      </c>
      <c r="S2375">
        <f t="shared" si="165"/>
        <v>6.3372988368370082</v>
      </c>
      <c r="T2375">
        <f t="shared" si="164"/>
        <v>120.40867789990315</v>
      </c>
    </row>
    <row r="2376" spans="1:20" x14ac:dyDescent="0.2">
      <c r="A2376">
        <v>2009</v>
      </c>
      <c r="B2376">
        <v>130</v>
      </c>
      <c r="D2376" t="s">
        <v>134</v>
      </c>
      <c r="E2376" s="1">
        <v>0.45833333333333331</v>
      </c>
      <c r="F2376">
        <v>5</v>
      </c>
      <c r="G2376" t="s">
        <v>136</v>
      </c>
      <c r="H2376" t="s">
        <v>36</v>
      </c>
      <c r="I2376" t="s">
        <v>178</v>
      </c>
      <c r="J2376" t="s">
        <v>23</v>
      </c>
      <c r="K2376" t="s">
        <v>118</v>
      </c>
      <c r="L2376" t="s">
        <v>132</v>
      </c>
      <c r="M2376">
        <v>3</v>
      </c>
      <c r="N2376">
        <v>7.5</v>
      </c>
      <c r="Q2376">
        <v>1.26E-2</v>
      </c>
      <c r="R2376">
        <v>3.0672999999999999</v>
      </c>
      <c r="S2376">
        <f t="shared" si="165"/>
        <v>6.0875978967715536</v>
      </c>
      <c r="T2376">
        <f t="shared" si="164"/>
        <v>18.262793690314659</v>
      </c>
    </row>
    <row r="2377" spans="1:20" x14ac:dyDescent="0.2">
      <c r="A2377">
        <v>2009</v>
      </c>
      <c r="B2377">
        <v>130</v>
      </c>
      <c r="D2377" t="s">
        <v>134</v>
      </c>
      <c r="E2377" s="1">
        <v>0.45833333333333331</v>
      </c>
      <c r="F2377">
        <v>5</v>
      </c>
      <c r="G2377" t="s">
        <v>136</v>
      </c>
      <c r="H2377" t="s">
        <v>36</v>
      </c>
      <c r="I2377" t="s">
        <v>178</v>
      </c>
      <c r="J2377" t="s">
        <v>13</v>
      </c>
      <c r="K2377" t="s">
        <v>194</v>
      </c>
      <c r="L2377" t="s">
        <v>35</v>
      </c>
      <c r="M2377">
        <v>3</v>
      </c>
      <c r="N2377">
        <v>7.5</v>
      </c>
      <c r="Q2377">
        <v>3.2399999999999998E-2</v>
      </c>
      <c r="R2377">
        <v>2.379</v>
      </c>
      <c r="S2377">
        <f t="shared" si="165"/>
        <v>3.9112516180267258</v>
      </c>
      <c r="T2377">
        <f t="shared" si="164"/>
        <v>11.733754854080178</v>
      </c>
    </row>
    <row r="2378" spans="1:20" x14ac:dyDescent="0.2">
      <c r="A2378">
        <v>2009</v>
      </c>
      <c r="B2378">
        <v>130</v>
      </c>
      <c r="D2378" t="s">
        <v>134</v>
      </c>
      <c r="E2378" s="1">
        <v>0.45833333333333331</v>
      </c>
      <c r="F2378">
        <v>5</v>
      </c>
      <c r="G2378" t="s">
        <v>136</v>
      </c>
      <c r="H2378" t="s">
        <v>36</v>
      </c>
      <c r="I2378" t="s">
        <v>178</v>
      </c>
      <c r="J2378" t="s">
        <v>509</v>
      </c>
      <c r="K2378" t="s">
        <v>17</v>
      </c>
      <c r="L2378" t="s">
        <v>19</v>
      </c>
      <c r="M2378">
        <v>1</v>
      </c>
      <c r="N2378">
        <v>2.5</v>
      </c>
      <c r="Q2378">
        <v>1.9300000000000001E-2</v>
      </c>
      <c r="R2378">
        <v>2.96</v>
      </c>
      <c r="S2378">
        <f t="shared" si="165"/>
        <v>0.29070984172599634</v>
      </c>
      <c r="T2378">
        <f t="shared" si="164"/>
        <v>0.29070984172599634</v>
      </c>
    </row>
    <row r="2379" spans="1:20" x14ac:dyDescent="0.2">
      <c r="A2379">
        <v>2009</v>
      </c>
      <c r="B2379">
        <v>130</v>
      </c>
      <c r="D2379" t="s">
        <v>134</v>
      </c>
      <c r="E2379" s="1">
        <v>0.45833333333333331</v>
      </c>
      <c r="F2379">
        <v>5</v>
      </c>
      <c r="G2379" t="s">
        <v>136</v>
      </c>
      <c r="H2379" t="s">
        <v>36</v>
      </c>
      <c r="I2379" t="s">
        <v>178</v>
      </c>
      <c r="J2379" t="s">
        <v>26</v>
      </c>
      <c r="K2379" t="s">
        <v>118</v>
      </c>
      <c r="L2379" t="s">
        <v>27</v>
      </c>
      <c r="M2379">
        <v>39</v>
      </c>
      <c r="N2379">
        <v>2.5</v>
      </c>
      <c r="Q2379">
        <v>1.5900000000000001E-2</v>
      </c>
      <c r="R2379">
        <v>2.9718</v>
      </c>
      <c r="S2379">
        <f t="shared" si="165"/>
        <v>0.24210025233267859</v>
      </c>
      <c r="T2379">
        <f t="shared" si="164"/>
        <v>9.441909840974466</v>
      </c>
    </row>
    <row r="2380" spans="1:20" x14ac:dyDescent="0.2">
      <c r="A2380">
        <v>2009</v>
      </c>
      <c r="B2380">
        <v>130</v>
      </c>
      <c r="D2380" t="s">
        <v>134</v>
      </c>
      <c r="E2380" s="1">
        <v>0.45833333333333331</v>
      </c>
      <c r="F2380">
        <v>5</v>
      </c>
      <c r="G2380" t="s">
        <v>136</v>
      </c>
      <c r="H2380" t="s">
        <v>36</v>
      </c>
      <c r="I2380" t="s">
        <v>178</v>
      </c>
      <c r="J2380" t="s">
        <v>23</v>
      </c>
      <c r="K2380" t="s">
        <v>118</v>
      </c>
      <c r="L2380" t="s">
        <v>132</v>
      </c>
      <c r="M2380">
        <v>14</v>
      </c>
      <c r="N2380">
        <v>2.5</v>
      </c>
      <c r="Q2380">
        <v>1.26E-2</v>
      </c>
      <c r="R2380">
        <v>3.0672999999999999</v>
      </c>
      <c r="S2380">
        <f t="shared" si="165"/>
        <v>0.20939771281975608</v>
      </c>
      <c r="T2380">
        <f t="shared" si="164"/>
        <v>2.931567979476585</v>
      </c>
    </row>
    <row r="2381" spans="1:20" x14ac:dyDescent="0.2">
      <c r="A2381">
        <v>2009</v>
      </c>
      <c r="B2381">
        <v>130</v>
      </c>
      <c r="D2381" t="s">
        <v>134</v>
      </c>
      <c r="E2381" s="1">
        <v>0.45833333333333331</v>
      </c>
      <c r="F2381">
        <v>5</v>
      </c>
      <c r="G2381" t="s">
        <v>136</v>
      </c>
      <c r="H2381" t="s">
        <v>36</v>
      </c>
      <c r="I2381" t="s">
        <v>178</v>
      </c>
      <c r="J2381" t="s">
        <v>23</v>
      </c>
      <c r="K2381" t="s">
        <v>33</v>
      </c>
      <c r="L2381" t="s">
        <v>34</v>
      </c>
      <c r="M2381">
        <v>11</v>
      </c>
      <c r="N2381">
        <v>2.5</v>
      </c>
      <c r="Q2381">
        <v>8.8999999999999999E-3</v>
      </c>
      <c r="R2381">
        <v>3</v>
      </c>
      <c r="S2381">
        <f t="shared" si="165"/>
        <v>0.13906250000000001</v>
      </c>
      <c r="T2381">
        <f t="shared" si="164"/>
        <v>1.5296875000000001</v>
      </c>
    </row>
    <row r="2382" spans="1:20" x14ac:dyDescent="0.2">
      <c r="A2382">
        <v>2009</v>
      </c>
      <c r="B2382">
        <v>131</v>
      </c>
      <c r="D2382" t="s">
        <v>134</v>
      </c>
      <c r="E2382" s="1">
        <v>0.45833333333333331</v>
      </c>
      <c r="F2382">
        <v>5</v>
      </c>
      <c r="G2382" t="s">
        <v>136</v>
      </c>
      <c r="H2382" t="s">
        <v>61</v>
      </c>
      <c r="I2382" t="s">
        <v>178</v>
      </c>
      <c r="J2382" t="s">
        <v>23</v>
      </c>
      <c r="K2382" t="s">
        <v>118</v>
      </c>
      <c r="L2382" t="s">
        <v>37</v>
      </c>
      <c r="M2382">
        <v>1</v>
      </c>
      <c r="N2382">
        <v>50</v>
      </c>
      <c r="Q2382">
        <v>1.26E-2</v>
      </c>
      <c r="R2382">
        <v>3.0672999999999999</v>
      </c>
      <c r="S2382">
        <f t="shared" si="165"/>
        <v>2049.3740817288258</v>
      </c>
      <c r="T2382">
        <f t="shared" si="164"/>
        <v>2049.3740817288258</v>
      </c>
    </row>
    <row r="2383" spans="1:20" x14ac:dyDescent="0.2">
      <c r="A2383">
        <v>2009</v>
      </c>
      <c r="B2383">
        <v>131</v>
      </c>
      <c r="D2383" t="s">
        <v>134</v>
      </c>
      <c r="E2383" s="1">
        <v>0.45833333333333331</v>
      </c>
      <c r="F2383">
        <v>5</v>
      </c>
      <c r="G2383" t="s">
        <v>136</v>
      </c>
      <c r="H2383" t="s">
        <v>61</v>
      </c>
      <c r="I2383" t="s">
        <v>178</v>
      </c>
      <c r="J2383" t="s">
        <v>13</v>
      </c>
      <c r="K2383" t="s">
        <v>14</v>
      </c>
      <c r="L2383" t="s">
        <v>42</v>
      </c>
      <c r="M2383">
        <v>3</v>
      </c>
      <c r="N2383">
        <v>35</v>
      </c>
      <c r="Q2383">
        <v>4.2200000000000001E-2</v>
      </c>
      <c r="R2383">
        <v>2.835</v>
      </c>
      <c r="S2383">
        <f t="shared" si="165"/>
        <v>1006.3414397267468</v>
      </c>
      <c r="T2383">
        <f t="shared" si="164"/>
        <v>3019.0243191802401</v>
      </c>
    </row>
    <row r="2384" spans="1:20" x14ac:dyDescent="0.2">
      <c r="A2384">
        <v>2009</v>
      </c>
      <c r="B2384">
        <v>131</v>
      </c>
      <c r="D2384" t="s">
        <v>134</v>
      </c>
      <c r="E2384" s="1">
        <v>0.45833333333333331</v>
      </c>
      <c r="F2384">
        <v>5</v>
      </c>
      <c r="G2384" t="s">
        <v>136</v>
      </c>
      <c r="H2384" t="s">
        <v>61</v>
      </c>
      <c r="I2384" t="s">
        <v>178</v>
      </c>
      <c r="J2384" t="s">
        <v>44</v>
      </c>
      <c r="K2384" t="s">
        <v>21</v>
      </c>
      <c r="L2384" t="s">
        <v>22</v>
      </c>
      <c r="M2384">
        <v>9</v>
      </c>
      <c r="N2384">
        <v>35</v>
      </c>
      <c r="Q2384">
        <v>1.14E-2</v>
      </c>
      <c r="R2384">
        <v>3.1280000000000001</v>
      </c>
      <c r="S2384">
        <f t="shared" si="165"/>
        <v>770.45928631241588</v>
      </c>
      <c r="T2384">
        <f t="shared" si="164"/>
        <v>6934.1335768117433</v>
      </c>
    </row>
    <row r="2385" spans="1:20" x14ac:dyDescent="0.2">
      <c r="A2385">
        <v>2009</v>
      </c>
      <c r="B2385">
        <v>131</v>
      </c>
      <c r="D2385" t="s">
        <v>134</v>
      </c>
      <c r="E2385" s="1">
        <v>0.45833333333333331</v>
      </c>
      <c r="F2385">
        <v>5</v>
      </c>
      <c r="G2385" t="s">
        <v>136</v>
      </c>
      <c r="H2385" t="s">
        <v>61</v>
      </c>
      <c r="I2385" t="s">
        <v>178</v>
      </c>
      <c r="J2385" t="s">
        <v>13</v>
      </c>
      <c r="K2385" t="s">
        <v>51</v>
      </c>
      <c r="L2385" t="s">
        <v>52</v>
      </c>
      <c r="M2385">
        <v>4</v>
      </c>
      <c r="N2385">
        <v>35</v>
      </c>
      <c r="O2385" t="s">
        <v>53</v>
      </c>
      <c r="Q2385">
        <v>1.6199999999999999E-2</v>
      </c>
      <c r="R2385">
        <v>3.0251999999999999</v>
      </c>
      <c r="S2385">
        <f t="shared" si="165"/>
        <v>759.67819720000477</v>
      </c>
      <c r="T2385">
        <f t="shared" si="164"/>
        <v>3038.7127888000191</v>
      </c>
    </row>
    <row r="2386" spans="1:20" x14ac:dyDescent="0.2">
      <c r="A2386">
        <v>2009</v>
      </c>
      <c r="B2386">
        <v>131</v>
      </c>
      <c r="D2386" t="s">
        <v>134</v>
      </c>
      <c r="E2386" s="1">
        <v>0.45833333333333331</v>
      </c>
      <c r="F2386">
        <v>5</v>
      </c>
      <c r="G2386" t="s">
        <v>136</v>
      </c>
      <c r="H2386" t="s">
        <v>61</v>
      </c>
      <c r="I2386" t="s">
        <v>178</v>
      </c>
      <c r="J2386" t="s">
        <v>13</v>
      </c>
      <c r="K2386" t="s">
        <v>14</v>
      </c>
      <c r="L2386" t="s">
        <v>15</v>
      </c>
      <c r="M2386">
        <v>2</v>
      </c>
      <c r="N2386">
        <v>25</v>
      </c>
      <c r="Q2386">
        <v>2.3599999999999999E-2</v>
      </c>
      <c r="R2386">
        <v>2.9750000000000001</v>
      </c>
      <c r="S2386">
        <f t="shared" si="165"/>
        <v>340.23855775527943</v>
      </c>
      <c r="T2386">
        <f t="shared" si="164"/>
        <v>680.47711551055886</v>
      </c>
    </row>
    <row r="2387" spans="1:20" x14ac:dyDescent="0.2">
      <c r="A2387">
        <v>2009</v>
      </c>
      <c r="B2387">
        <v>131</v>
      </c>
      <c r="D2387" t="s">
        <v>134</v>
      </c>
      <c r="E2387" s="1">
        <v>0.45833333333333331</v>
      </c>
      <c r="F2387">
        <v>5</v>
      </c>
      <c r="G2387" t="s">
        <v>136</v>
      </c>
      <c r="H2387" t="s">
        <v>61</v>
      </c>
      <c r="I2387" t="s">
        <v>178</v>
      </c>
      <c r="J2387" t="s">
        <v>16</v>
      </c>
      <c r="K2387" t="s">
        <v>28</v>
      </c>
      <c r="L2387" t="s">
        <v>29</v>
      </c>
      <c r="M2387">
        <v>45</v>
      </c>
      <c r="N2387">
        <v>25</v>
      </c>
      <c r="P2387">
        <f>N2387/1.14172</f>
        <v>21.89678730336685</v>
      </c>
      <c r="Q2387">
        <v>5.7999999999999996E-3</v>
      </c>
      <c r="R2387">
        <v>3.5539999999999998</v>
      </c>
      <c r="S2387">
        <f>Q2387*(P2387^R2387)</f>
        <v>336.62001464584171</v>
      </c>
      <c r="T2387">
        <f t="shared" si="164"/>
        <v>15147.900659062876</v>
      </c>
    </row>
    <row r="2388" spans="1:20" x14ac:dyDescent="0.2">
      <c r="A2388">
        <v>2009</v>
      </c>
      <c r="B2388">
        <v>131</v>
      </c>
      <c r="D2388" t="s">
        <v>134</v>
      </c>
      <c r="E2388" s="1">
        <v>0.45833333333333331</v>
      </c>
      <c r="F2388">
        <v>5</v>
      </c>
      <c r="G2388" t="s">
        <v>136</v>
      </c>
      <c r="H2388" t="s">
        <v>61</v>
      </c>
      <c r="I2388" t="s">
        <v>178</v>
      </c>
      <c r="J2388" t="s">
        <v>44</v>
      </c>
      <c r="K2388" t="s">
        <v>21</v>
      </c>
      <c r="L2388" t="s">
        <v>22</v>
      </c>
      <c r="M2388">
        <v>9</v>
      </c>
      <c r="N2388">
        <v>25</v>
      </c>
      <c r="Q2388">
        <v>1.14E-2</v>
      </c>
      <c r="R2388">
        <v>3.1280000000000001</v>
      </c>
      <c r="S2388">
        <f>Q2388*(N2388^R2388)</f>
        <v>268.94359042953022</v>
      </c>
      <c r="T2388">
        <f t="shared" si="164"/>
        <v>2420.4923138657718</v>
      </c>
    </row>
    <row r="2389" spans="1:20" x14ac:dyDescent="0.2">
      <c r="A2389">
        <v>2009</v>
      </c>
      <c r="B2389">
        <v>131</v>
      </c>
      <c r="D2389" t="s">
        <v>134</v>
      </c>
      <c r="E2389" s="1">
        <v>0.45833333333333331</v>
      </c>
      <c r="F2389">
        <v>5</v>
      </c>
      <c r="G2389" t="s">
        <v>136</v>
      </c>
      <c r="H2389" t="s">
        <v>61</v>
      </c>
      <c r="I2389" t="s">
        <v>178</v>
      </c>
      <c r="J2389" t="s">
        <v>23</v>
      </c>
      <c r="K2389" t="s">
        <v>62</v>
      </c>
      <c r="L2389" t="s">
        <v>63</v>
      </c>
      <c r="M2389">
        <v>1</v>
      </c>
      <c r="N2389">
        <v>25</v>
      </c>
      <c r="P2389">
        <f>N2389/1.08</f>
        <v>23.148148148148145</v>
      </c>
      <c r="Q2389">
        <v>2.29E-2</v>
      </c>
      <c r="R2389">
        <v>2.9580000000000002</v>
      </c>
      <c r="S2389">
        <f>Q2389*(P2389^R2389)</f>
        <v>248.92846396069424</v>
      </c>
      <c r="T2389">
        <f t="shared" si="164"/>
        <v>248.92846396069424</v>
      </c>
    </row>
    <row r="2390" spans="1:20" x14ac:dyDescent="0.2">
      <c r="A2390">
        <v>2009</v>
      </c>
      <c r="B2390">
        <v>131</v>
      </c>
      <c r="D2390" t="s">
        <v>134</v>
      </c>
      <c r="E2390" s="1">
        <v>0.45833333333333331</v>
      </c>
      <c r="F2390">
        <v>5</v>
      </c>
      <c r="G2390" t="s">
        <v>136</v>
      </c>
      <c r="H2390" t="s">
        <v>61</v>
      </c>
      <c r="I2390" t="s">
        <v>178</v>
      </c>
      <c r="J2390" t="s">
        <v>23</v>
      </c>
      <c r="K2390" t="s">
        <v>118</v>
      </c>
      <c r="L2390" t="s">
        <v>37</v>
      </c>
      <c r="M2390">
        <v>2</v>
      </c>
      <c r="N2390">
        <v>25</v>
      </c>
      <c r="Q2390">
        <v>1.26E-2</v>
      </c>
      <c r="R2390">
        <v>3.0672999999999999</v>
      </c>
      <c r="S2390">
        <f t="shared" ref="S2390:S2398" si="166">Q2390*(N2390^R2390)</f>
        <v>244.49609871054292</v>
      </c>
      <c r="T2390">
        <f t="shared" si="164"/>
        <v>488.99219742108585</v>
      </c>
    </row>
    <row r="2391" spans="1:20" x14ac:dyDescent="0.2">
      <c r="A2391">
        <v>2009</v>
      </c>
      <c r="B2391">
        <v>131</v>
      </c>
      <c r="D2391" t="s">
        <v>134</v>
      </c>
      <c r="E2391" s="1">
        <v>0.45833333333333331</v>
      </c>
      <c r="F2391">
        <v>5</v>
      </c>
      <c r="G2391" t="s">
        <v>136</v>
      </c>
      <c r="H2391" t="s">
        <v>61</v>
      </c>
      <c r="I2391" t="s">
        <v>178</v>
      </c>
      <c r="J2391" t="s">
        <v>16</v>
      </c>
      <c r="K2391" t="s">
        <v>17</v>
      </c>
      <c r="L2391" t="s">
        <v>18</v>
      </c>
      <c r="M2391">
        <v>5</v>
      </c>
      <c r="N2391">
        <v>15</v>
      </c>
      <c r="Q2391">
        <v>2.2700000000000001E-2</v>
      </c>
      <c r="R2391">
        <v>3.12</v>
      </c>
      <c r="S2391">
        <f t="shared" si="166"/>
        <v>106.03044532761471</v>
      </c>
      <c r="T2391">
        <f t="shared" si="164"/>
        <v>530.15222663807356</v>
      </c>
    </row>
    <row r="2392" spans="1:20" x14ac:dyDescent="0.2">
      <c r="A2392">
        <v>2009</v>
      </c>
      <c r="B2392">
        <v>131</v>
      </c>
      <c r="D2392" t="s">
        <v>134</v>
      </c>
      <c r="E2392" s="1">
        <v>0.45833333333333331</v>
      </c>
      <c r="F2392">
        <v>5</v>
      </c>
      <c r="G2392" t="s">
        <v>136</v>
      </c>
      <c r="H2392" t="s">
        <v>61</v>
      </c>
      <c r="I2392" t="s">
        <v>178</v>
      </c>
      <c r="J2392" t="s">
        <v>26</v>
      </c>
      <c r="K2392" t="s">
        <v>118</v>
      </c>
      <c r="L2392" t="s">
        <v>27</v>
      </c>
      <c r="M2392">
        <v>19</v>
      </c>
      <c r="N2392">
        <v>7.5</v>
      </c>
      <c r="Q2392">
        <v>1.5900000000000001E-2</v>
      </c>
      <c r="R2392">
        <v>2.9718</v>
      </c>
      <c r="S2392">
        <f t="shared" si="166"/>
        <v>6.3372988368370082</v>
      </c>
      <c r="T2392">
        <f t="shared" si="164"/>
        <v>120.40867789990315</v>
      </c>
    </row>
    <row r="2393" spans="1:20" x14ac:dyDescent="0.2">
      <c r="A2393">
        <v>2009</v>
      </c>
      <c r="B2393">
        <v>131</v>
      </c>
      <c r="D2393" t="s">
        <v>134</v>
      </c>
      <c r="E2393" s="1">
        <v>0.45833333333333331</v>
      </c>
      <c r="F2393">
        <v>5</v>
      </c>
      <c r="G2393" t="s">
        <v>136</v>
      </c>
      <c r="H2393" t="s">
        <v>61</v>
      </c>
      <c r="I2393" t="s">
        <v>178</v>
      </c>
      <c r="J2393" t="s">
        <v>26</v>
      </c>
      <c r="K2393" t="s">
        <v>118</v>
      </c>
      <c r="L2393" t="s">
        <v>27</v>
      </c>
      <c r="M2393">
        <v>48</v>
      </c>
      <c r="N2393">
        <v>2.5</v>
      </c>
      <c r="Q2393">
        <v>1.5900000000000001E-2</v>
      </c>
      <c r="R2393">
        <v>2.9718</v>
      </c>
      <c r="S2393">
        <f t="shared" si="166"/>
        <v>0.24210025233267859</v>
      </c>
      <c r="T2393">
        <f t="shared" si="164"/>
        <v>11.620812111968572</v>
      </c>
    </row>
    <row r="2394" spans="1:20" x14ac:dyDescent="0.2">
      <c r="A2394">
        <v>2009</v>
      </c>
      <c r="B2394">
        <v>131</v>
      </c>
      <c r="D2394" t="s">
        <v>134</v>
      </c>
      <c r="E2394" s="1">
        <v>0.45833333333333331</v>
      </c>
      <c r="F2394">
        <v>5</v>
      </c>
      <c r="G2394" t="s">
        <v>136</v>
      </c>
      <c r="H2394" t="s">
        <v>61</v>
      </c>
      <c r="I2394" t="s">
        <v>178</v>
      </c>
      <c r="J2394" t="s">
        <v>23</v>
      </c>
      <c r="K2394" t="s">
        <v>33</v>
      </c>
      <c r="L2394" t="s">
        <v>34</v>
      </c>
      <c r="M2394">
        <v>18</v>
      </c>
      <c r="N2394">
        <v>2.5</v>
      </c>
      <c r="Q2394">
        <v>8.8999999999999999E-3</v>
      </c>
      <c r="R2394">
        <v>3</v>
      </c>
      <c r="S2394">
        <f t="shared" si="166"/>
        <v>0.13906250000000001</v>
      </c>
      <c r="T2394">
        <f t="shared" si="164"/>
        <v>2.5031250000000003</v>
      </c>
    </row>
    <row r="2395" spans="1:20" x14ac:dyDescent="0.2">
      <c r="A2395">
        <v>2009</v>
      </c>
      <c r="B2395">
        <v>132</v>
      </c>
      <c r="D2395" t="s">
        <v>134</v>
      </c>
      <c r="E2395" s="1">
        <v>0.45833333333333331</v>
      </c>
      <c r="F2395">
        <v>5</v>
      </c>
      <c r="G2395" t="s">
        <v>136</v>
      </c>
      <c r="H2395" t="s">
        <v>12</v>
      </c>
      <c r="I2395" t="s">
        <v>178</v>
      </c>
      <c r="J2395" t="s">
        <v>23</v>
      </c>
      <c r="K2395" t="s">
        <v>118</v>
      </c>
      <c r="L2395" t="s">
        <v>37</v>
      </c>
      <c r="M2395">
        <v>1</v>
      </c>
      <c r="N2395">
        <v>45</v>
      </c>
      <c r="Q2395">
        <v>1.26E-2</v>
      </c>
      <c r="R2395">
        <v>3.0672999999999999</v>
      </c>
      <c r="S2395">
        <f t="shared" si="166"/>
        <v>1483.4376203099882</v>
      </c>
      <c r="T2395">
        <f t="shared" si="164"/>
        <v>1483.4376203099882</v>
      </c>
    </row>
    <row r="2396" spans="1:20" x14ac:dyDescent="0.2">
      <c r="A2396">
        <v>2009</v>
      </c>
      <c r="B2396">
        <v>132</v>
      </c>
      <c r="D2396" t="s">
        <v>134</v>
      </c>
      <c r="E2396" s="1">
        <v>0.45833333333333331</v>
      </c>
      <c r="F2396">
        <v>5</v>
      </c>
      <c r="G2396" t="s">
        <v>136</v>
      </c>
      <c r="H2396" t="s">
        <v>12</v>
      </c>
      <c r="I2396" t="s">
        <v>178</v>
      </c>
      <c r="J2396" t="s">
        <v>44</v>
      </c>
      <c r="K2396" t="s">
        <v>21</v>
      </c>
      <c r="L2396" t="s">
        <v>22</v>
      </c>
      <c r="M2396">
        <v>3</v>
      </c>
      <c r="N2396">
        <v>35</v>
      </c>
      <c r="Q2396">
        <v>1.14E-2</v>
      </c>
      <c r="R2396">
        <v>3.1280000000000001</v>
      </c>
      <c r="S2396">
        <f t="shared" si="166"/>
        <v>770.45928631241588</v>
      </c>
      <c r="T2396">
        <f t="shared" si="164"/>
        <v>2311.3778589372478</v>
      </c>
    </row>
    <row r="2397" spans="1:20" x14ac:dyDescent="0.2">
      <c r="A2397">
        <v>2009</v>
      </c>
      <c r="B2397">
        <v>132</v>
      </c>
      <c r="D2397" t="s">
        <v>134</v>
      </c>
      <c r="E2397" s="1">
        <v>0.45833333333333331</v>
      </c>
      <c r="F2397">
        <v>5</v>
      </c>
      <c r="G2397" t="s">
        <v>136</v>
      </c>
      <c r="H2397" t="s">
        <v>12</v>
      </c>
      <c r="I2397" t="s">
        <v>178</v>
      </c>
      <c r="J2397" t="s">
        <v>13</v>
      </c>
      <c r="K2397" t="s">
        <v>14</v>
      </c>
      <c r="L2397" t="s">
        <v>42</v>
      </c>
      <c r="M2397">
        <v>2</v>
      </c>
      <c r="N2397">
        <v>25</v>
      </c>
      <c r="Q2397">
        <v>4.2200000000000001E-2</v>
      </c>
      <c r="R2397">
        <v>2.835</v>
      </c>
      <c r="S2397">
        <f t="shared" si="166"/>
        <v>387.67908836882333</v>
      </c>
      <c r="T2397">
        <f t="shared" si="164"/>
        <v>775.35817673764666</v>
      </c>
    </row>
    <row r="2398" spans="1:20" x14ac:dyDescent="0.2">
      <c r="A2398">
        <v>2009</v>
      </c>
      <c r="B2398">
        <v>132</v>
      </c>
      <c r="D2398" t="s">
        <v>134</v>
      </c>
      <c r="E2398" s="1">
        <v>0.45833333333333331</v>
      </c>
      <c r="F2398">
        <v>5</v>
      </c>
      <c r="G2398" t="s">
        <v>136</v>
      </c>
      <c r="H2398" t="s">
        <v>12</v>
      </c>
      <c r="I2398" t="s">
        <v>178</v>
      </c>
      <c r="J2398" t="s">
        <v>13</v>
      </c>
      <c r="K2398" t="s">
        <v>14</v>
      </c>
      <c r="L2398" t="s">
        <v>15</v>
      </c>
      <c r="M2398">
        <v>1</v>
      </c>
      <c r="N2398">
        <v>25</v>
      </c>
      <c r="Q2398">
        <v>2.3599999999999999E-2</v>
      </c>
      <c r="R2398">
        <v>2.9750000000000001</v>
      </c>
      <c r="S2398">
        <f t="shared" si="166"/>
        <v>340.23855775527943</v>
      </c>
      <c r="T2398">
        <f t="shared" si="164"/>
        <v>340.23855775527943</v>
      </c>
    </row>
    <row r="2399" spans="1:20" x14ac:dyDescent="0.2">
      <c r="A2399">
        <v>2009</v>
      </c>
      <c r="B2399">
        <v>132</v>
      </c>
      <c r="D2399" t="s">
        <v>134</v>
      </c>
      <c r="E2399" s="1">
        <v>0.45833333333333331</v>
      </c>
      <c r="F2399">
        <v>5</v>
      </c>
      <c r="G2399" t="s">
        <v>136</v>
      </c>
      <c r="H2399" t="s">
        <v>12</v>
      </c>
      <c r="I2399" t="s">
        <v>178</v>
      </c>
      <c r="J2399" t="s">
        <v>16</v>
      </c>
      <c r="K2399" t="s">
        <v>28</v>
      </c>
      <c r="L2399" t="s">
        <v>29</v>
      </c>
      <c r="M2399">
        <v>10</v>
      </c>
      <c r="N2399">
        <v>25</v>
      </c>
      <c r="P2399">
        <f>N2399/1.14172</f>
        <v>21.89678730336685</v>
      </c>
      <c r="Q2399">
        <v>5.7999999999999996E-3</v>
      </c>
      <c r="R2399">
        <v>3.5539999999999998</v>
      </c>
      <c r="S2399">
        <f>Q2399*(P2399^R2399)</f>
        <v>336.62001464584171</v>
      </c>
      <c r="T2399">
        <f t="shared" si="164"/>
        <v>3366.2001464584173</v>
      </c>
    </row>
    <row r="2400" spans="1:20" x14ac:dyDescent="0.2">
      <c r="A2400">
        <v>2009</v>
      </c>
      <c r="B2400">
        <v>132</v>
      </c>
      <c r="D2400" t="s">
        <v>134</v>
      </c>
      <c r="E2400" s="1">
        <v>0.45833333333333331</v>
      </c>
      <c r="F2400">
        <v>5</v>
      </c>
      <c r="G2400" t="s">
        <v>136</v>
      </c>
      <c r="H2400" t="s">
        <v>12</v>
      </c>
      <c r="I2400" t="s">
        <v>178</v>
      </c>
      <c r="J2400" t="s">
        <v>44</v>
      </c>
      <c r="K2400" t="s">
        <v>21</v>
      </c>
      <c r="L2400" t="s">
        <v>22</v>
      </c>
      <c r="M2400">
        <v>6</v>
      </c>
      <c r="N2400">
        <v>25</v>
      </c>
      <c r="Q2400">
        <v>1.14E-2</v>
      </c>
      <c r="R2400">
        <v>3.1280000000000001</v>
      </c>
      <c r="S2400">
        <f>Q2400*(N2400^R2400)</f>
        <v>268.94359042953022</v>
      </c>
      <c r="T2400">
        <f t="shared" si="164"/>
        <v>1613.6615425771813</v>
      </c>
    </row>
    <row r="2401" spans="1:20" x14ac:dyDescent="0.2">
      <c r="A2401">
        <v>2009</v>
      </c>
      <c r="B2401">
        <v>132</v>
      </c>
      <c r="D2401" t="s">
        <v>134</v>
      </c>
      <c r="E2401" s="1">
        <v>0.45833333333333331</v>
      </c>
      <c r="F2401">
        <v>5</v>
      </c>
      <c r="G2401" t="s">
        <v>136</v>
      </c>
      <c r="H2401" t="s">
        <v>12</v>
      </c>
      <c r="I2401" t="s">
        <v>178</v>
      </c>
      <c r="J2401" t="s">
        <v>13</v>
      </c>
      <c r="K2401" t="s">
        <v>47</v>
      </c>
      <c r="L2401" t="s">
        <v>48</v>
      </c>
      <c r="M2401">
        <v>15</v>
      </c>
      <c r="N2401">
        <v>25</v>
      </c>
      <c r="P2401">
        <f>N2401/1.09917</f>
        <v>22.744434436893293</v>
      </c>
      <c r="Q2401">
        <v>1.7399999999999999E-2</v>
      </c>
      <c r="R2401">
        <v>3.08</v>
      </c>
      <c r="S2401">
        <f>Q2401*(P2401^R2401)</f>
        <v>262.86011045493552</v>
      </c>
      <c r="T2401">
        <f t="shared" si="164"/>
        <v>3942.9016568240327</v>
      </c>
    </row>
    <row r="2402" spans="1:20" x14ac:dyDescent="0.2">
      <c r="A2402">
        <v>2009</v>
      </c>
      <c r="B2402">
        <v>132</v>
      </c>
      <c r="D2402" t="s">
        <v>134</v>
      </c>
      <c r="E2402" s="1">
        <v>0.45833333333333331</v>
      </c>
      <c r="F2402">
        <v>5</v>
      </c>
      <c r="G2402" t="s">
        <v>136</v>
      </c>
      <c r="H2402" t="s">
        <v>12</v>
      </c>
      <c r="I2402" t="s">
        <v>178</v>
      </c>
      <c r="J2402" t="s">
        <v>13</v>
      </c>
      <c r="K2402" t="s">
        <v>47</v>
      </c>
      <c r="L2402" t="s">
        <v>48</v>
      </c>
      <c r="M2402">
        <v>20</v>
      </c>
      <c r="N2402">
        <v>25</v>
      </c>
      <c r="P2402">
        <f>N2402/1.09917</f>
        <v>22.744434436893293</v>
      </c>
      <c r="Q2402">
        <v>1.7399999999999999E-2</v>
      </c>
      <c r="R2402">
        <v>3.08</v>
      </c>
      <c r="S2402">
        <f>Q2402*(P2402^R2402)</f>
        <v>262.86011045493552</v>
      </c>
      <c r="T2402">
        <f t="shared" si="164"/>
        <v>5257.2022090987102</v>
      </c>
    </row>
    <row r="2403" spans="1:20" x14ac:dyDescent="0.2">
      <c r="A2403">
        <v>2009</v>
      </c>
      <c r="B2403">
        <v>132</v>
      </c>
      <c r="D2403" t="s">
        <v>134</v>
      </c>
      <c r="E2403" s="1">
        <v>0.45833333333333331</v>
      </c>
      <c r="F2403">
        <v>5</v>
      </c>
      <c r="G2403" t="s">
        <v>136</v>
      </c>
      <c r="H2403" t="s">
        <v>12</v>
      </c>
      <c r="I2403" t="s">
        <v>178</v>
      </c>
      <c r="J2403" t="s">
        <v>23</v>
      </c>
      <c r="K2403" t="s">
        <v>62</v>
      </c>
      <c r="L2403" t="s">
        <v>83</v>
      </c>
      <c r="M2403">
        <v>1</v>
      </c>
      <c r="N2403">
        <v>25</v>
      </c>
      <c r="P2403">
        <f>N2403*0.901</f>
        <v>22.525000000000002</v>
      </c>
      <c r="Q2403">
        <v>2.07E-2</v>
      </c>
      <c r="R2403">
        <v>3</v>
      </c>
      <c r="S2403">
        <f>Q2403*(P2403^R2403)</f>
        <v>236.57276422968752</v>
      </c>
      <c r="T2403">
        <f t="shared" si="164"/>
        <v>236.57276422968752</v>
      </c>
    </row>
    <row r="2404" spans="1:20" x14ac:dyDescent="0.2">
      <c r="A2404">
        <v>2009</v>
      </c>
      <c r="B2404">
        <v>132</v>
      </c>
      <c r="D2404" t="s">
        <v>134</v>
      </c>
      <c r="E2404" s="1">
        <v>0.45833333333333331</v>
      </c>
      <c r="F2404">
        <v>5</v>
      </c>
      <c r="G2404" t="s">
        <v>136</v>
      </c>
      <c r="H2404" t="s">
        <v>12</v>
      </c>
      <c r="I2404" t="s">
        <v>178</v>
      </c>
      <c r="J2404" t="s">
        <v>23</v>
      </c>
      <c r="K2404" t="s">
        <v>31</v>
      </c>
      <c r="L2404" t="s">
        <v>32</v>
      </c>
      <c r="M2404">
        <v>1</v>
      </c>
      <c r="N2404">
        <v>25</v>
      </c>
      <c r="Q2404">
        <v>7.9000000000000008E-3</v>
      </c>
      <c r="R2404">
        <v>3.0760000000000001</v>
      </c>
      <c r="S2404">
        <f t="shared" ref="S2404:S2412" si="167">Q2404*(N2404^R2404)</f>
        <v>157.64875958225977</v>
      </c>
      <c r="T2404">
        <f t="shared" si="164"/>
        <v>157.64875958225977</v>
      </c>
    </row>
    <row r="2405" spans="1:20" x14ac:dyDescent="0.2">
      <c r="A2405">
        <v>2009</v>
      </c>
      <c r="B2405">
        <v>132</v>
      </c>
      <c r="D2405" t="s">
        <v>134</v>
      </c>
      <c r="E2405" s="1">
        <v>0.45833333333333331</v>
      </c>
      <c r="F2405">
        <v>5</v>
      </c>
      <c r="G2405" t="s">
        <v>136</v>
      </c>
      <c r="H2405" t="s">
        <v>12</v>
      </c>
      <c r="I2405" t="s">
        <v>178</v>
      </c>
      <c r="J2405" t="s">
        <v>16</v>
      </c>
      <c r="K2405" t="s">
        <v>17</v>
      </c>
      <c r="L2405" t="s">
        <v>18</v>
      </c>
      <c r="M2405">
        <v>3</v>
      </c>
      <c r="N2405">
        <v>15</v>
      </c>
      <c r="Q2405">
        <v>2.2700000000000001E-2</v>
      </c>
      <c r="R2405">
        <v>3.12</v>
      </c>
      <c r="S2405">
        <f t="shared" si="167"/>
        <v>106.03044532761471</v>
      </c>
      <c r="T2405">
        <f t="shared" si="164"/>
        <v>318.09133598284416</v>
      </c>
    </row>
    <row r="2406" spans="1:20" x14ac:dyDescent="0.2">
      <c r="A2406">
        <v>2009</v>
      </c>
      <c r="B2406">
        <v>132</v>
      </c>
      <c r="D2406" t="s">
        <v>134</v>
      </c>
      <c r="E2406" s="1">
        <v>0.45833333333333331</v>
      </c>
      <c r="F2406">
        <v>5</v>
      </c>
      <c r="G2406" t="s">
        <v>136</v>
      </c>
      <c r="H2406" t="s">
        <v>12</v>
      </c>
      <c r="I2406" t="s">
        <v>178</v>
      </c>
      <c r="J2406" t="s">
        <v>44</v>
      </c>
      <c r="K2406" t="s">
        <v>21</v>
      </c>
      <c r="L2406" t="s">
        <v>22</v>
      </c>
      <c r="M2406">
        <v>2</v>
      </c>
      <c r="N2406">
        <v>15</v>
      </c>
      <c r="Q2406">
        <v>1.14E-2</v>
      </c>
      <c r="R2406">
        <v>3.1280000000000001</v>
      </c>
      <c r="S2406">
        <f t="shared" si="167"/>
        <v>54.414959423729201</v>
      </c>
      <c r="T2406">
        <f t="shared" si="164"/>
        <v>108.8299188474584</v>
      </c>
    </row>
    <row r="2407" spans="1:20" x14ac:dyDescent="0.2">
      <c r="A2407">
        <v>2009</v>
      </c>
      <c r="B2407">
        <v>132</v>
      </c>
      <c r="D2407" t="s">
        <v>134</v>
      </c>
      <c r="E2407" s="1">
        <v>0.45833333333333331</v>
      </c>
      <c r="F2407">
        <v>5</v>
      </c>
      <c r="G2407" t="s">
        <v>136</v>
      </c>
      <c r="H2407" t="s">
        <v>12</v>
      </c>
      <c r="I2407" t="s">
        <v>178</v>
      </c>
      <c r="J2407" t="s">
        <v>23</v>
      </c>
      <c r="K2407" t="s">
        <v>118</v>
      </c>
      <c r="L2407" t="s">
        <v>37</v>
      </c>
      <c r="M2407">
        <v>2</v>
      </c>
      <c r="N2407">
        <v>15</v>
      </c>
      <c r="Q2407">
        <v>1.26E-2</v>
      </c>
      <c r="R2407">
        <v>3.0672999999999999</v>
      </c>
      <c r="S2407">
        <f t="shared" si="167"/>
        <v>51.026439339633377</v>
      </c>
      <c r="T2407">
        <f t="shared" si="164"/>
        <v>102.05287867926675</v>
      </c>
    </row>
    <row r="2408" spans="1:20" x14ac:dyDescent="0.2">
      <c r="A2408">
        <v>2009</v>
      </c>
      <c r="B2408">
        <v>132</v>
      </c>
      <c r="D2408" t="s">
        <v>134</v>
      </c>
      <c r="E2408" s="1">
        <v>0.45833333333333331</v>
      </c>
      <c r="F2408">
        <v>5</v>
      </c>
      <c r="G2408" t="s">
        <v>136</v>
      </c>
      <c r="H2408" t="s">
        <v>12</v>
      </c>
      <c r="I2408" t="s">
        <v>178</v>
      </c>
      <c r="J2408" t="s">
        <v>26</v>
      </c>
      <c r="K2408" t="s">
        <v>118</v>
      </c>
      <c r="L2408" t="s">
        <v>27</v>
      </c>
      <c r="M2408">
        <v>20</v>
      </c>
      <c r="N2408">
        <v>7.5</v>
      </c>
      <c r="Q2408">
        <v>1.5900000000000001E-2</v>
      </c>
      <c r="R2408">
        <v>2.9718</v>
      </c>
      <c r="S2408">
        <f t="shared" si="167"/>
        <v>6.3372988368370082</v>
      </c>
      <c r="T2408">
        <f t="shared" si="164"/>
        <v>126.74597673674016</v>
      </c>
    </row>
    <row r="2409" spans="1:20" x14ac:dyDescent="0.2">
      <c r="A2409">
        <v>2009</v>
      </c>
      <c r="B2409">
        <v>132</v>
      </c>
      <c r="D2409" t="s">
        <v>134</v>
      </c>
      <c r="E2409" s="1">
        <v>0.45833333333333331</v>
      </c>
      <c r="F2409">
        <v>5</v>
      </c>
      <c r="G2409" t="s">
        <v>136</v>
      </c>
      <c r="H2409" t="s">
        <v>12</v>
      </c>
      <c r="I2409" t="s">
        <v>178</v>
      </c>
      <c r="J2409" t="s">
        <v>26</v>
      </c>
      <c r="K2409" t="s">
        <v>118</v>
      </c>
      <c r="L2409" t="s">
        <v>27</v>
      </c>
      <c r="M2409">
        <v>30</v>
      </c>
      <c r="N2409">
        <v>2.5</v>
      </c>
      <c r="Q2409">
        <v>1.5900000000000001E-2</v>
      </c>
      <c r="R2409">
        <v>2.9718</v>
      </c>
      <c r="S2409">
        <f t="shared" si="167"/>
        <v>0.24210025233267859</v>
      </c>
      <c r="T2409">
        <f t="shared" si="164"/>
        <v>7.263007569980358</v>
      </c>
    </row>
    <row r="2410" spans="1:20" x14ac:dyDescent="0.2">
      <c r="A2410">
        <v>2009</v>
      </c>
      <c r="B2410">
        <v>132</v>
      </c>
      <c r="D2410" t="s">
        <v>134</v>
      </c>
      <c r="E2410" s="1">
        <v>0.45833333333333331</v>
      </c>
      <c r="F2410">
        <v>5</v>
      </c>
      <c r="G2410" t="s">
        <v>136</v>
      </c>
      <c r="H2410" t="s">
        <v>12</v>
      </c>
      <c r="I2410" t="s">
        <v>178</v>
      </c>
      <c r="J2410" t="s">
        <v>23</v>
      </c>
      <c r="K2410" t="s">
        <v>33</v>
      </c>
      <c r="L2410" t="s">
        <v>34</v>
      </c>
      <c r="M2410">
        <v>2</v>
      </c>
      <c r="N2410">
        <v>2.5</v>
      </c>
      <c r="Q2410">
        <v>8.8999999999999999E-3</v>
      </c>
      <c r="R2410">
        <v>3</v>
      </c>
      <c r="S2410">
        <f t="shared" si="167"/>
        <v>0.13906250000000001</v>
      </c>
      <c r="T2410">
        <f t="shared" si="164"/>
        <v>0.27812500000000001</v>
      </c>
    </row>
    <row r="2411" spans="1:20" x14ac:dyDescent="0.2">
      <c r="A2411">
        <v>2009</v>
      </c>
      <c r="B2411">
        <v>133</v>
      </c>
      <c r="D2411" t="s">
        <v>134</v>
      </c>
      <c r="E2411" s="1">
        <v>0.45833333333333331</v>
      </c>
      <c r="F2411">
        <v>5</v>
      </c>
      <c r="G2411" t="s">
        <v>136</v>
      </c>
      <c r="H2411" t="s">
        <v>36</v>
      </c>
      <c r="I2411" t="s">
        <v>178</v>
      </c>
      <c r="J2411" t="s">
        <v>44</v>
      </c>
      <c r="K2411" t="s">
        <v>21</v>
      </c>
      <c r="L2411" t="s">
        <v>22</v>
      </c>
      <c r="M2411">
        <v>12</v>
      </c>
      <c r="N2411">
        <v>35</v>
      </c>
      <c r="Q2411">
        <v>1.14E-2</v>
      </c>
      <c r="R2411">
        <v>3.1280000000000001</v>
      </c>
      <c r="S2411">
        <f t="shared" si="167"/>
        <v>770.45928631241588</v>
      </c>
      <c r="T2411">
        <f t="shared" si="164"/>
        <v>9245.5114357489911</v>
      </c>
    </row>
    <row r="2412" spans="1:20" x14ac:dyDescent="0.2">
      <c r="A2412">
        <v>2009</v>
      </c>
      <c r="B2412">
        <v>133</v>
      </c>
      <c r="D2412" t="s">
        <v>134</v>
      </c>
      <c r="E2412" s="1">
        <v>0.45833333333333331</v>
      </c>
      <c r="F2412">
        <v>5</v>
      </c>
      <c r="G2412" t="s">
        <v>136</v>
      </c>
      <c r="H2412" t="s">
        <v>36</v>
      </c>
      <c r="I2412" t="s">
        <v>178</v>
      </c>
      <c r="J2412" t="s">
        <v>13</v>
      </c>
      <c r="K2412" t="s">
        <v>51</v>
      </c>
      <c r="L2412" t="s">
        <v>52</v>
      </c>
      <c r="M2412">
        <v>1</v>
      </c>
      <c r="N2412">
        <v>35</v>
      </c>
      <c r="O2412" t="s">
        <v>53</v>
      </c>
      <c r="Q2412">
        <v>1.6199999999999999E-2</v>
      </c>
      <c r="R2412">
        <v>3.0251999999999999</v>
      </c>
      <c r="S2412">
        <f t="shared" si="167"/>
        <v>759.67819720000477</v>
      </c>
      <c r="T2412">
        <f t="shared" si="164"/>
        <v>759.67819720000477</v>
      </c>
    </row>
    <row r="2413" spans="1:20" x14ac:dyDescent="0.2">
      <c r="A2413">
        <v>2009</v>
      </c>
      <c r="B2413">
        <v>133</v>
      </c>
      <c r="D2413" t="s">
        <v>134</v>
      </c>
      <c r="E2413" s="1">
        <v>0.45833333333333331</v>
      </c>
      <c r="F2413">
        <v>5</v>
      </c>
      <c r="G2413" t="s">
        <v>136</v>
      </c>
      <c r="H2413" t="s">
        <v>36</v>
      </c>
      <c r="I2413" t="s">
        <v>178</v>
      </c>
      <c r="J2413" t="s">
        <v>26</v>
      </c>
      <c r="K2413" t="s">
        <v>31</v>
      </c>
      <c r="L2413" t="s">
        <v>54</v>
      </c>
      <c r="M2413">
        <v>2</v>
      </c>
      <c r="N2413">
        <v>25</v>
      </c>
      <c r="P2413">
        <f>N2413*0.812715</f>
        <v>20.317875000000001</v>
      </c>
      <c r="Q2413">
        <v>0.111</v>
      </c>
      <c r="R2413">
        <v>2.72</v>
      </c>
      <c r="S2413">
        <f>Q2413*(P2413^R2413)</f>
        <v>400.63779005068659</v>
      </c>
      <c r="T2413">
        <f t="shared" si="164"/>
        <v>801.27558010137318</v>
      </c>
    </row>
    <row r="2414" spans="1:20" x14ac:dyDescent="0.2">
      <c r="A2414">
        <v>2009</v>
      </c>
      <c r="B2414">
        <v>133</v>
      </c>
      <c r="D2414" t="s">
        <v>134</v>
      </c>
      <c r="E2414" s="1">
        <v>0.45833333333333331</v>
      </c>
      <c r="F2414">
        <v>5</v>
      </c>
      <c r="G2414" t="s">
        <v>136</v>
      </c>
      <c r="H2414" t="s">
        <v>36</v>
      </c>
      <c r="I2414" t="s">
        <v>178</v>
      </c>
      <c r="J2414" t="s">
        <v>13</v>
      </c>
      <c r="K2414" t="s">
        <v>14</v>
      </c>
      <c r="L2414" t="s">
        <v>42</v>
      </c>
      <c r="M2414">
        <v>1</v>
      </c>
      <c r="N2414">
        <v>25</v>
      </c>
      <c r="Q2414">
        <v>4.2200000000000001E-2</v>
      </c>
      <c r="R2414">
        <v>2.835</v>
      </c>
      <c r="S2414">
        <f>Q2414*(N2414^R2414)</f>
        <v>387.67908836882333</v>
      </c>
      <c r="T2414">
        <f t="shared" si="164"/>
        <v>387.67908836882333</v>
      </c>
    </row>
    <row r="2415" spans="1:20" x14ac:dyDescent="0.2">
      <c r="A2415">
        <v>2009</v>
      </c>
      <c r="B2415">
        <v>133</v>
      </c>
      <c r="D2415" t="s">
        <v>134</v>
      </c>
      <c r="E2415" s="1">
        <v>0.45833333333333331</v>
      </c>
      <c r="F2415">
        <v>5</v>
      </c>
      <c r="G2415" t="s">
        <v>136</v>
      </c>
      <c r="H2415" t="s">
        <v>36</v>
      </c>
      <c r="I2415" t="s">
        <v>178</v>
      </c>
      <c r="J2415" t="s">
        <v>16</v>
      </c>
      <c r="K2415" t="s">
        <v>28</v>
      </c>
      <c r="L2415" t="s">
        <v>29</v>
      </c>
      <c r="M2415">
        <v>15</v>
      </c>
      <c r="N2415">
        <v>25</v>
      </c>
      <c r="P2415">
        <f>N2415/1.14172</f>
        <v>21.89678730336685</v>
      </c>
      <c r="Q2415">
        <v>5.7999999999999996E-3</v>
      </c>
      <c r="R2415">
        <v>3.5539999999999998</v>
      </c>
      <c r="S2415">
        <f>Q2415*(P2415^R2415)</f>
        <v>336.62001464584171</v>
      </c>
      <c r="T2415">
        <f t="shared" si="164"/>
        <v>5049.3002196876259</v>
      </c>
    </row>
    <row r="2416" spans="1:20" x14ac:dyDescent="0.2">
      <c r="A2416">
        <v>2009</v>
      </c>
      <c r="B2416">
        <v>133</v>
      </c>
      <c r="D2416" t="s">
        <v>134</v>
      </c>
      <c r="E2416" s="1">
        <v>0.45833333333333331</v>
      </c>
      <c r="F2416">
        <v>5</v>
      </c>
      <c r="G2416" t="s">
        <v>136</v>
      </c>
      <c r="H2416" t="s">
        <v>36</v>
      </c>
      <c r="I2416" t="s">
        <v>178</v>
      </c>
      <c r="J2416" t="s">
        <v>44</v>
      </c>
      <c r="K2416" t="s">
        <v>21</v>
      </c>
      <c r="L2416" t="s">
        <v>22</v>
      </c>
      <c r="M2416">
        <v>9</v>
      </c>
      <c r="N2416">
        <v>25</v>
      </c>
      <c r="Q2416">
        <v>1.14E-2</v>
      </c>
      <c r="R2416">
        <v>3.1280000000000001</v>
      </c>
      <c r="S2416">
        <f>Q2416*(N2416^R2416)</f>
        <v>268.94359042953022</v>
      </c>
      <c r="T2416">
        <f t="shared" si="164"/>
        <v>2420.4923138657718</v>
      </c>
    </row>
    <row r="2417" spans="1:20" x14ac:dyDescent="0.2">
      <c r="A2417">
        <v>2009</v>
      </c>
      <c r="B2417">
        <v>133</v>
      </c>
      <c r="D2417" t="s">
        <v>134</v>
      </c>
      <c r="E2417" s="1">
        <v>0.45833333333333331</v>
      </c>
      <c r="F2417">
        <v>5</v>
      </c>
      <c r="G2417" t="s">
        <v>136</v>
      </c>
      <c r="H2417" t="s">
        <v>36</v>
      </c>
      <c r="I2417" t="s">
        <v>178</v>
      </c>
      <c r="J2417" t="s">
        <v>13</v>
      </c>
      <c r="K2417" t="s">
        <v>47</v>
      </c>
      <c r="L2417" t="s">
        <v>48</v>
      </c>
      <c r="M2417">
        <v>3</v>
      </c>
      <c r="N2417">
        <v>25</v>
      </c>
      <c r="P2417">
        <f>N2417/1.09917</f>
        <v>22.744434436893293</v>
      </c>
      <c r="Q2417">
        <v>1.7399999999999999E-2</v>
      </c>
      <c r="R2417">
        <v>3.08</v>
      </c>
      <c r="S2417">
        <f>Q2417*(P2417^R2417)</f>
        <v>262.86011045493552</v>
      </c>
      <c r="T2417">
        <f t="shared" si="164"/>
        <v>788.58033136480663</v>
      </c>
    </row>
    <row r="2418" spans="1:20" x14ac:dyDescent="0.2">
      <c r="A2418">
        <v>2009</v>
      </c>
      <c r="B2418">
        <v>133</v>
      </c>
      <c r="D2418" t="s">
        <v>134</v>
      </c>
      <c r="E2418" s="1">
        <v>0.45833333333333331</v>
      </c>
      <c r="F2418">
        <v>5</v>
      </c>
      <c r="G2418" t="s">
        <v>136</v>
      </c>
      <c r="H2418" t="s">
        <v>36</v>
      </c>
      <c r="I2418" t="s">
        <v>178</v>
      </c>
      <c r="J2418" t="s">
        <v>23</v>
      </c>
      <c r="K2418" t="s">
        <v>118</v>
      </c>
      <c r="L2418" t="s">
        <v>43</v>
      </c>
      <c r="M2418">
        <v>1</v>
      </c>
      <c r="N2418">
        <v>25</v>
      </c>
      <c r="P2418">
        <f>N2418/1.08175</f>
        <v>23.110700254217704</v>
      </c>
      <c r="Q2418">
        <v>1.4500000000000001E-2</v>
      </c>
      <c r="R2418">
        <v>3.0529999999999999</v>
      </c>
      <c r="S2418">
        <f>Q2418*(P2418^R2418)</f>
        <v>211.39242031612073</v>
      </c>
      <c r="T2418">
        <f t="shared" si="164"/>
        <v>211.39242031612073</v>
      </c>
    </row>
    <row r="2419" spans="1:20" x14ac:dyDescent="0.2">
      <c r="A2419">
        <v>2009</v>
      </c>
      <c r="B2419">
        <v>133</v>
      </c>
      <c r="D2419" t="s">
        <v>134</v>
      </c>
      <c r="E2419" s="1">
        <v>0.45833333333333331</v>
      </c>
      <c r="F2419">
        <v>5</v>
      </c>
      <c r="G2419" t="s">
        <v>136</v>
      </c>
      <c r="H2419" t="s">
        <v>36</v>
      </c>
      <c r="I2419" t="s">
        <v>178</v>
      </c>
      <c r="J2419" t="s">
        <v>23</v>
      </c>
      <c r="K2419" t="s">
        <v>31</v>
      </c>
      <c r="L2419" t="s">
        <v>32</v>
      </c>
      <c r="M2419">
        <v>2</v>
      </c>
      <c r="N2419">
        <v>25</v>
      </c>
      <c r="Q2419">
        <v>7.9000000000000008E-3</v>
      </c>
      <c r="R2419">
        <v>3.0760000000000001</v>
      </c>
      <c r="S2419">
        <f t="shared" ref="S2419:S2426" si="168">Q2419*(N2419^R2419)</f>
        <v>157.64875958225977</v>
      </c>
      <c r="T2419">
        <f t="shared" si="164"/>
        <v>315.29751916451954</v>
      </c>
    </row>
    <row r="2420" spans="1:20" x14ac:dyDescent="0.2">
      <c r="A2420">
        <v>2009</v>
      </c>
      <c r="B2420">
        <v>133</v>
      </c>
      <c r="D2420" t="s">
        <v>134</v>
      </c>
      <c r="E2420" s="1">
        <v>0.45833333333333331</v>
      </c>
      <c r="F2420">
        <v>5</v>
      </c>
      <c r="G2420" t="s">
        <v>136</v>
      </c>
      <c r="H2420" t="s">
        <v>36</v>
      </c>
      <c r="I2420" t="s">
        <v>178</v>
      </c>
      <c r="J2420" t="s">
        <v>16</v>
      </c>
      <c r="K2420" t="s">
        <v>17</v>
      </c>
      <c r="L2420" t="s">
        <v>18</v>
      </c>
      <c r="M2420">
        <v>4</v>
      </c>
      <c r="N2420">
        <v>15</v>
      </c>
      <c r="Q2420">
        <v>2.2700000000000001E-2</v>
      </c>
      <c r="R2420">
        <v>3.12</v>
      </c>
      <c r="S2420">
        <f t="shared" si="168"/>
        <v>106.03044532761471</v>
      </c>
      <c r="T2420">
        <f t="shared" si="164"/>
        <v>424.12178131045886</v>
      </c>
    </row>
    <row r="2421" spans="1:20" x14ac:dyDescent="0.2">
      <c r="A2421">
        <v>2009</v>
      </c>
      <c r="B2421">
        <v>133</v>
      </c>
      <c r="D2421" t="s">
        <v>134</v>
      </c>
      <c r="E2421" s="1">
        <v>0.45833333333333331</v>
      </c>
      <c r="F2421">
        <v>5</v>
      </c>
      <c r="G2421" t="s">
        <v>136</v>
      </c>
      <c r="H2421" t="s">
        <v>36</v>
      </c>
      <c r="I2421" t="s">
        <v>178</v>
      </c>
      <c r="J2421" t="s">
        <v>26</v>
      </c>
      <c r="K2421" t="s">
        <v>118</v>
      </c>
      <c r="L2421" t="s">
        <v>27</v>
      </c>
      <c r="M2421">
        <v>5</v>
      </c>
      <c r="N2421">
        <v>7.5</v>
      </c>
      <c r="Q2421">
        <v>1.5900000000000001E-2</v>
      </c>
      <c r="R2421">
        <v>2.9718</v>
      </c>
      <c r="S2421">
        <f t="shared" si="168"/>
        <v>6.3372988368370082</v>
      </c>
      <c r="T2421">
        <f t="shared" si="164"/>
        <v>31.68649418418504</v>
      </c>
    </row>
    <row r="2422" spans="1:20" x14ac:dyDescent="0.2">
      <c r="A2422">
        <v>2009</v>
      </c>
      <c r="B2422">
        <v>133</v>
      </c>
      <c r="D2422" t="s">
        <v>134</v>
      </c>
      <c r="E2422" s="1">
        <v>0.45833333333333331</v>
      </c>
      <c r="F2422">
        <v>5</v>
      </c>
      <c r="G2422" t="s">
        <v>136</v>
      </c>
      <c r="H2422" t="s">
        <v>36</v>
      </c>
      <c r="I2422" t="s">
        <v>178</v>
      </c>
      <c r="J2422" t="s">
        <v>13</v>
      </c>
      <c r="K2422" t="s">
        <v>194</v>
      </c>
      <c r="L2422" t="s">
        <v>35</v>
      </c>
      <c r="M2422">
        <v>3</v>
      </c>
      <c r="N2422">
        <v>7.5</v>
      </c>
      <c r="Q2422">
        <v>3.2399999999999998E-2</v>
      </c>
      <c r="R2422">
        <v>2.379</v>
      </c>
      <c r="S2422">
        <f t="shared" si="168"/>
        <v>3.9112516180267258</v>
      </c>
      <c r="T2422">
        <f t="shared" si="164"/>
        <v>11.733754854080178</v>
      </c>
    </row>
    <row r="2423" spans="1:20" x14ac:dyDescent="0.2">
      <c r="A2423">
        <v>2009</v>
      </c>
      <c r="B2423">
        <v>133</v>
      </c>
      <c r="D2423" t="s">
        <v>134</v>
      </c>
      <c r="E2423" s="1">
        <v>0.45833333333333331</v>
      </c>
      <c r="F2423">
        <v>5</v>
      </c>
      <c r="G2423" t="s">
        <v>136</v>
      </c>
      <c r="H2423" t="s">
        <v>36</v>
      </c>
      <c r="I2423" t="s">
        <v>178</v>
      </c>
      <c r="J2423" t="s">
        <v>26</v>
      </c>
      <c r="K2423" t="s">
        <v>118</v>
      </c>
      <c r="L2423" t="s">
        <v>27</v>
      </c>
      <c r="M2423">
        <v>10</v>
      </c>
      <c r="N2423">
        <v>2.5</v>
      </c>
      <c r="Q2423">
        <v>1.5900000000000001E-2</v>
      </c>
      <c r="R2423">
        <v>2.9718</v>
      </c>
      <c r="S2423">
        <f t="shared" si="168"/>
        <v>0.24210025233267859</v>
      </c>
      <c r="T2423">
        <f t="shared" si="164"/>
        <v>2.421002523326786</v>
      </c>
    </row>
    <row r="2424" spans="1:20" x14ac:dyDescent="0.2">
      <c r="A2424">
        <v>2009</v>
      </c>
      <c r="B2424">
        <v>133</v>
      </c>
      <c r="D2424" t="s">
        <v>134</v>
      </c>
      <c r="E2424" s="1">
        <v>0.45833333333333331</v>
      </c>
      <c r="F2424">
        <v>5</v>
      </c>
      <c r="G2424" t="s">
        <v>136</v>
      </c>
      <c r="H2424" t="s">
        <v>36</v>
      </c>
      <c r="I2424" t="s">
        <v>178</v>
      </c>
      <c r="J2424" t="s">
        <v>23</v>
      </c>
      <c r="K2424" t="s">
        <v>33</v>
      </c>
      <c r="L2424" t="s">
        <v>34</v>
      </c>
      <c r="M2424">
        <v>14</v>
      </c>
      <c r="N2424">
        <v>2.5</v>
      </c>
      <c r="Q2424">
        <v>8.8999999999999999E-3</v>
      </c>
      <c r="R2424">
        <v>3</v>
      </c>
      <c r="S2424">
        <f t="shared" si="168"/>
        <v>0.13906250000000001</v>
      </c>
      <c r="T2424">
        <f t="shared" si="164"/>
        <v>1.9468750000000001</v>
      </c>
    </row>
    <row r="2425" spans="1:20" x14ac:dyDescent="0.2">
      <c r="A2425">
        <v>2009</v>
      </c>
      <c r="B2425">
        <v>134</v>
      </c>
      <c r="D2425" t="s">
        <v>134</v>
      </c>
      <c r="E2425" s="1">
        <v>0.45833333333333331</v>
      </c>
      <c r="F2425">
        <v>5</v>
      </c>
      <c r="G2425" t="s">
        <v>136</v>
      </c>
      <c r="H2425" t="s">
        <v>61</v>
      </c>
      <c r="I2425" t="s">
        <v>178</v>
      </c>
      <c r="J2425" t="s">
        <v>44</v>
      </c>
      <c r="K2425" t="s">
        <v>21</v>
      </c>
      <c r="L2425" t="s">
        <v>67</v>
      </c>
      <c r="M2425">
        <v>2</v>
      </c>
      <c r="N2425">
        <v>50</v>
      </c>
      <c r="Q2425">
        <v>1.5299999999999999E-2</v>
      </c>
      <c r="R2425">
        <v>3</v>
      </c>
      <c r="S2425">
        <f t="shared" si="168"/>
        <v>1912.5</v>
      </c>
      <c r="T2425">
        <f t="shared" si="164"/>
        <v>3825</v>
      </c>
    </row>
    <row r="2426" spans="1:20" x14ac:dyDescent="0.2">
      <c r="A2426">
        <v>2009</v>
      </c>
      <c r="B2426">
        <v>134</v>
      </c>
      <c r="D2426" t="s">
        <v>134</v>
      </c>
      <c r="E2426" s="1">
        <v>0.45833333333333331</v>
      </c>
      <c r="F2426">
        <v>5</v>
      </c>
      <c r="G2426" t="s">
        <v>136</v>
      </c>
      <c r="H2426" t="s">
        <v>61</v>
      </c>
      <c r="I2426" t="s">
        <v>178</v>
      </c>
      <c r="J2426" t="s">
        <v>44</v>
      </c>
      <c r="K2426" t="s">
        <v>21</v>
      </c>
      <c r="L2426" t="s">
        <v>22</v>
      </c>
      <c r="M2426">
        <v>5</v>
      </c>
      <c r="N2426">
        <v>35</v>
      </c>
      <c r="Q2426">
        <v>1.14E-2</v>
      </c>
      <c r="R2426">
        <v>3.1280000000000001</v>
      </c>
      <c r="S2426">
        <f t="shared" si="168"/>
        <v>770.45928631241588</v>
      </c>
      <c r="T2426">
        <f t="shared" si="164"/>
        <v>3852.2964315620793</v>
      </c>
    </row>
    <row r="2427" spans="1:20" x14ac:dyDescent="0.2">
      <c r="A2427">
        <v>2009</v>
      </c>
      <c r="B2427">
        <v>134</v>
      </c>
      <c r="D2427" t="s">
        <v>134</v>
      </c>
      <c r="E2427" s="1">
        <v>0.45833333333333331</v>
      </c>
      <c r="F2427">
        <v>5</v>
      </c>
      <c r="G2427" t="s">
        <v>136</v>
      </c>
      <c r="H2427" t="s">
        <v>61</v>
      </c>
      <c r="I2427" t="s">
        <v>178</v>
      </c>
      <c r="J2427" t="s">
        <v>13</v>
      </c>
      <c r="K2427" t="s">
        <v>47</v>
      </c>
      <c r="L2427" t="s">
        <v>48</v>
      </c>
      <c r="M2427">
        <v>10</v>
      </c>
      <c r="N2427">
        <v>35</v>
      </c>
      <c r="P2427">
        <f>N2427/1.09917</f>
        <v>31.842208211650611</v>
      </c>
      <c r="Q2427">
        <v>1.7399999999999999E-2</v>
      </c>
      <c r="R2427">
        <v>3.08</v>
      </c>
      <c r="S2427">
        <f>Q2427*(P2427^R2427)</f>
        <v>740.96728909580781</v>
      </c>
      <c r="T2427">
        <f t="shared" si="164"/>
        <v>7409.6728909580779</v>
      </c>
    </row>
    <row r="2428" spans="1:20" x14ac:dyDescent="0.2">
      <c r="A2428">
        <v>2009</v>
      </c>
      <c r="B2428">
        <v>134</v>
      </c>
      <c r="D2428" t="s">
        <v>134</v>
      </c>
      <c r="E2428" s="1">
        <v>0.45833333333333331</v>
      </c>
      <c r="F2428">
        <v>5</v>
      </c>
      <c r="G2428" t="s">
        <v>136</v>
      </c>
      <c r="H2428" t="s">
        <v>61</v>
      </c>
      <c r="I2428" t="s">
        <v>178</v>
      </c>
      <c r="J2428" t="s">
        <v>13</v>
      </c>
      <c r="K2428" t="s">
        <v>14</v>
      </c>
      <c r="L2428" t="s">
        <v>15</v>
      </c>
      <c r="M2428">
        <v>2</v>
      </c>
      <c r="N2428">
        <v>25</v>
      </c>
      <c r="Q2428">
        <v>2.3599999999999999E-2</v>
      </c>
      <c r="R2428">
        <v>2.9750000000000001</v>
      </c>
      <c r="S2428">
        <f>Q2428*(N2428^R2428)</f>
        <v>340.23855775527943</v>
      </c>
      <c r="T2428">
        <f t="shared" si="164"/>
        <v>680.47711551055886</v>
      </c>
    </row>
    <row r="2429" spans="1:20" x14ac:dyDescent="0.2">
      <c r="A2429">
        <v>2009</v>
      </c>
      <c r="B2429">
        <v>134</v>
      </c>
      <c r="D2429" t="s">
        <v>134</v>
      </c>
      <c r="E2429" s="1">
        <v>0.45833333333333331</v>
      </c>
      <c r="F2429">
        <v>5</v>
      </c>
      <c r="G2429" t="s">
        <v>136</v>
      </c>
      <c r="H2429" t="s">
        <v>61</v>
      </c>
      <c r="I2429" t="s">
        <v>178</v>
      </c>
      <c r="J2429" t="s">
        <v>16</v>
      </c>
      <c r="K2429" t="s">
        <v>28</v>
      </c>
      <c r="L2429" t="s">
        <v>29</v>
      </c>
      <c r="M2429">
        <v>25</v>
      </c>
      <c r="N2429">
        <v>25</v>
      </c>
      <c r="P2429">
        <f>N2429/1.14172</f>
        <v>21.89678730336685</v>
      </c>
      <c r="Q2429">
        <v>5.7999999999999996E-3</v>
      </c>
      <c r="R2429">
        <v>3.5539999999999998</v>
      </c>
      <c r="S2429">
        <f>Q2429*(P2429^R2429)</f>
        <v>336.62001464584171</v>
      </c>
      <c r="T2429">
        <f t="shared" si="164"/>
        <v>8415.5003661460432</v>
      </c>
    </row>
    <row r="2430" spans="1:20" x14ac:dyDescent="0.2">
      <c r="A2430">
        <v>2009</v>
      </c>
      <c r="B2430">
        <v>134</v>
      </c>
      <c r="D2430" t="s">
        <v>134</v>
      </c>
      <c r="E2430" s="1">
        <v>0.45833333333333331</v>
      </c>
      <c r="F2430">
        <v>5</v>
      </c>
      <c r="G2430" t="s">
        <v>136</v>
      </c>
      <c r="H2430" t="s">
        <v>61</v>
      </c>
      <c r="I2430" t="s">
        <v>178</v>
      </c>
      <c r="J2430" t="s">
        <v>23</v>
      </c>
      <c r="K2430" t="s">
        <v>58</v>
      </c>
      <c r="L2430" t="s">
        <v>59</v>
      </c>
      <c r="M2430">
        <v>1</v>
      </c>
      <c r="N2430">
        <v>25</v>
      </c>
      <c r="Q2430">
        <v>2.0400000000000001E-2</v>
      </c>
      <c r="R2430">
        <v>2.9910000000000001</v>
      </c>
      <c r="S2430">
        <f>Q2430*(N2430^R2430)</f>
        <v>309.64832376527772</v>
      </c>
      <c r="T2430">
        <f t="shared" si="164"/>
        <v>309.64832376527772</v>
      </c>
    </row>
    <row r="2431" spans="1:20" x14ac:dyDescent="0.2">
      <c r="A2431">
        <v>2009</v>
      </c>
      <c r="B2431">
        <v>134</v>
      </c>
      <c r="D2431" t="s">
        <v>134</v>
      </c>
      <c r="E2431" s="1">
        <v>0.45833333333333331</v>
      </c>
      <c r="F2431">
        <v>5</v>
      </c>
      <c r="G2431" t="s">
        <v>136</v>
      </c>
      <c r="H2431" t="s">
        <v>61</v>
      </c>
      <c r="I2431" t="s">
        <v>178</v>
      </c>
      <c r="J2431" t="s">
        <v>44</v>
      </c>
      <c r="K2431" t="s">
        <v>21</v>
      </c>
      <c r="L2431" t="s">
        <v>22</v>
      </c>
      <c r="M2431">
        <v>5</v>
      </c>
      <c r="N2431">
        <v>25</v>
      </c>
      <c r="Q2431">
        <v>1.14E-2</v>
      </c>
      <c r="R2431">
        <v>3.1280000000000001</v>
      </c>
      <c r="S2431">
        <f>Q2431*(N2431^R2431)</f>
        <v>268.94359042953022</v>
      </c>
      <c r="T2431">
        <f t="shared" si="164"/>
        <v>1344.717952147651</v>
      </c>
    </row>
    <row r="2432" spans="1:20" x14ac:dyDescent="0.2">
      <c r="A2432">
        <v>2009</v>
      </c>
      <c r="B2432">
        <v>134</v>
      </c>
      <c r="D2432" t="s">
        <v>134</v>
      </c>
      <c r="E2432" s="1">
        <v>0.45833333333333331</v>
      </c>
      <c r="F2432">
        <v>5</v>
      </c>
      <c r="G2432" t="s">
        <v>136</v>
      </c>
      <c r="H2432" t="s">
        <v>61</v>
      </c>
      <c r="I2432" t="s">
        <v>178</v>
      </c>
      <c r="J2432" t="s">
        <v>23</v>
      </c>
      <c r="K2432" t="s">
        <v>62</v>
      </c>
      <c r="L2432" t="s">
        <v>63</v>
      </c>
      <c r="M2432">
        <v>2</v>
      </c>
      <c r="N2432">
        <v>25</v>
      </c>
      <c r="P2432">
        <f>N2432/1.08</f>
        <v>23.148148148148145</v>
      </c>
      <c r="Q2432">
        <v>2.29E-2</v>
      </c>
      <c r="R2432">
        <v>2.9580000000000002</v>
      </c>
      <c r="S2432">
        <f>Q2432*(P2432^R2432)</f>
        <v>248.92846396069424</v>
      </c>
      <c r="T2432">
        <f t="shared" si="164"/>
        <v>497.85692792138849</v>
      </c>
    </row>
    <row r="2433" spans="1:20" x14ac:dyDescent="0.2">
      <c r="A2433">
        <v>2009</v>
      </c>
      <c r="B2433">
        <v>134</v>
      </c>
      <c r="D2433" t="s">
        <v>134</v>
      </c>
      <c r="E2433" s="1">
        <v>0.45833333333333331</v>
      </c>
      <c r="F2433">
        <v>5</v>
      </c>
      <c r="G2433" t="s">
        <v>136</v>
      </c>
      <c r="H2433" t="s">
        <v>61</v>
      </c>
      <c r="I2433" t="s">
        <v>178</v>
      </c>
      <c r="J2433" t="s">
        <v>23</v>
      </c>
      <c r="K2433" t="s">
        <v>31</v>
      </c>
      <c r="L2433" t="s">
        <v>32</v>
      </c>
      <c r="M2433">
        <v>2</v>
      </c>
      <c r="N2433">
        <v>25</v>
      </c>
      <c r="Q2433">
        <v>7.9000000000000008E-3</v>
      </c>
      <c r="R2433">
        <v>3.0760000000000001</v>
      </c>
      <c r="S2433">
        <f>Q2433*(N2433^R2433)</f>
        <v>157.64875958225977</v>
      </c>
      <c r="T2433">
        <f t="shared" si="164"/>
        <v>315.29751916451954</v>
      </c>
    </row>
    <row r="2434" spans="1:20" x14ac:dyDescent="0.2">
      <c r="A2434">
        <v>2009</v>
      </c>
      <c r="B2434">
        <v>134</v>
      </c>
      <c r="D2434" t="s">
        <v>134</v>
      </c>
      <c r="E2434" s="1">
        <v>0.45833333333333331</v>
      </c>
      <c r="F2434">
        <v>5</v>
      </c>
      <c r="G2434" t="s">
        <v>136</v>
      </c>
      <c r="H2434" t="s">
        <v>61</v>
      </c>
      <c r="I2434" t="s">
        <v>178</v>
      </c>
      <c r="J2434" t="s">
        <v>508</v>
      </c>
      <c r="K2434" t="s">
        <v>40</v>
      </c>
      <c r="L2434" t="s">
        <v>41</v>
      </c>
      <c r="M2434">
        <v>2</v>
      </c>
      <c r="N2434">
        <v>15</v>
      </c>
      <c r="Q2434">
        <v>2.2200000000000001E-2</v>
      </c>
      <c r="R2434">
        <v>3.14</v>
      </c>
      <c r="S2434">
        <f>Q2434*(N2434^R2434)</f>
        <v>109.46607034280856</v>
      </c>
      <c r="T2434">
        <f t="shared" ref="T2434:T2497" si="169">M2434*S2434</f>
        <v>218.93214068561713</v>
      </c>
    </row>
    <row r="2435" spans="1:20" x14ac:dyDescent="0.2">
      <c r="A2435">
        <v>2009</v>
      </c>
      <c r="B2435">
        <v>134</v>
      </c>
      <c r="D2435" t="s">
        <v>134</v>
      </c>
      <c r="E2435" s="1">
        <v>0.45833333333333331</v>
      </c>
      <c r="F2435">
        <v>5</v>
      </c>
      <c r="G2435" t="s">
        <v>136</v>
      </c>
      <c r="H2435" t="s">
        <v>61</v>
      </c>
      <c r="I2435" t="s">
        <v>178</v>
      </c>
      <c r="J2435" t="s">
        <v>16</v>
      </c>
      <c r="K2435" t="s">
        <v>17</v>
      </c>
      <c r="L2435" t="s">
        <v>18</v>
      </c>
      <c r="M2435">
        <v>3</v>
      </c>
      <c r="N2435">
        <v>15</v>
      </c>
      <c r="Q2435">
        <v>2.2700000000000001E-2</v>
      </c>
      <c r="R2435">
        <v>3.12</v>
      </c>
      <c r="S2435">
        <f>Q2435*(N2435^R2435)</f>
        <v>106.03044532761471</v>
      </c>
      <c r="T2435">
        <f t="shared" si="169"/>
        <v>318.09133598284416</v>
      </c>
    </row>
    <row r="2436" spans="1:20" x14ac:dyDescent="0.2">
      <c r="A2436">
        <v>2009</v>
      </c>
      <c r="B2436">
        <v>134</v>
      </c>
      <c r="D2436" t="s">
        <v>134</v>
      </c>
      <c r="E2436" s="1">
        <v>0.45833333333333331</v>
      </c>
      <c r="F2436">
        <v>5</v>
      </c>
      <c r="G2436" t="s">
        <v>136</v>
      </c>
      <c r="H2436" t="s">
        <v>61</v>
      </c>
      <c r="I2436" t="s">
        <v>178</v>
      </c>
      <c r="J2436" t="s">
        <v>509</v>
      </c>
      <c r="K2436" t="s">
        <v>17</v>
      </c>
      <c r="L2436" t="s">
        <v>127</v>
      </c>
      <c r="M2436">
        <v>1</v>
      </c>
      <c r="N2436">
        <v>15</v>
      </c>
      <c r="Q2436">
        <v>2.3900000000000001E-2</v>
      </c>
      <c r="R2436">
        <v>3.0819999999999999</v>
      </c>
      <c r="S2436">
        <f>Q2436*(N2436^R2436)</f>
        <v>100.71894345437795</v>
      </c>
      <c r="T2436">
        <f t="shared" si="169"/>
        <v>100.71894345437795</v>
      </c>
    </row>
    <row r="2437" spans="1:20" x14ac:dyDescent="0.2">
      <c r="A2437">
        <v>2009</v>
      </c>
      <c r="B2437">
        <v>134</v>
      </c>
      <c r="D2437" t="s">
        <v>134</v>
      </c>
      <c r="E2437" s="1">
        <v>0.45833333333333331</v>
      </c>
      <c r="F2437">
        <v>5</v>
      </c>
      <c r="G2437" t="s">
        <v>136</v>
      </c>
      <c r="H2437" t="s">
        <v>61</v>
      </c>
      <c r="I2437" t="s">
        <v>178</v>
      </c>
      <c r="J2437" t="s">
        <v>23</v>
      </c>
      <c r="K2437" t="s">
        <v>62</v>
      </c>
      <c r="L2437" t="s">
        <v>63</v>
      </c>
      <c r="M2437">
        <v>1</v>
      </c>
      <c r="N2437">
        <v>15</v>
      </c>
      <c r="P2437">
        <f>N2437/1.08</f>
        <v>13.888888888888888</v>
      </c>
      <c r="Q2437">
        <v>2.29E-2</v>
      </c>
      <c r="R2437">
        <v>2.9580000000000002</v>
      </c>
      <c r="S2437">
        <f>Q2437*(P2437^R2437)</f>
        <v>54.934598899323518</v>
      </c>
      <c r="T2437">
        <f t="shared" si="169"/>
        <v>54.934598899323518</v>
      </c>
    </row>
    <row r="2438" spans="1:20" x14ac:dyDescent="0.2">
      <c r="A2438">
        <v>2009</v>
      </c>
      <c r="B2438">
        <v>134</v>
      </c>
      <c r="D2438" t="s">
        <v>134</v>
      </c>
      <c r="E2438" s="1">
        <v>0.45833333333333331</v>
      </c>
      <c r="F2438">
        <v>5</v>
      </c>
      <c r="G2438" t="s">
        <v>136</v>
      </c>
      <c r="H2438" t="s">
        <v>61</v>
      </c>
      <c r="I2438" t="s">
        <v>178</v>
      </c>
      <c r="J2438" t="s">
        <v>509</v>
      </c>
      <c r="K2438" t="s">
        <v>17</v>
      </c>
      <c r="L2438" t="s">
        <v>19</v>
      </c>
      <c r="M2438">
        <v>4</v>
      </c>
      <c r="N2438">
        <v>7.5</v>
      </c>
      <c r="Q2438">
        <v>1.9300000000000001E-2</v>
      </c>
      <c r="R2438">
        <v>2.96</v>
      </c>
      <c r="S2438">
        <f t="shared" ref="S2438:S2443" si="170">Q2438*(N2438^R2438)</f>
        <v>7.5117071566069322</v>
      </c>
      <c r="T2438">
        <f t="shared" si="169"/>
        <v>30.046828626427729</v>
      </c>
    </row>
    <row r="2439" spans="1:20" x14ac:dyDescent="0.2">
      <c r="A2439">
        <v>2009</v>
      </c>
      <c r="B2439">
        <v>134</v>
      </c>
      <c r="D2439" t="s">
        <v>134</v>
      </c>
      <c r="E2439" s="1">
        <v>0.45833333333333331</v>
      </c>
      <c r="F2439">
        <v>5</v>
      </c>
      <c r="G2439" t="s">
        <v>136</v>
      </c>
      <c r="H2439" t="s">
        <v>61</v>
      </c>
      <c r="I2439" t="s">
        <v>178</v>
      </c>
      <c r="J2439" t="s">
        <v>509</v>
      </c>
      <c r="K2439" t="s">
        <v>17</v>
      </c>
      <c r="L2439" t="s">
        <v>19</v>
      </c>
      <c r="M2439">
        <v>1</v>
      </c>
      <c r="N2439">
        <v>2.5</v>
      </c>
      <c r="Q2439">
        <v>1.9300000000000001E-2</v>
      </c>
      <c r="R2439">
        <v>2.96</v>
      </c>
      <c r="S2439">
        <f t="shared" si="170"/>
        <v>0.29070984172599634</v>
      </c>
      <c r="T2439">
        <f t="shared" si="169"/>
        <v>0.29070984172599634</v>
      </c>
    </row>
    <row r="2440" spans="1:20" x14ac:dyDescent="0.2">
      <c r="A2440">
        <v>2009</v>
      </c>
      <c r="B2440">
        <v>134</v>
      </c>
      <c r="D2440" t="s">
        <v>134</v>
      </c>
      <c r="E2440" s="1">
        <v>0.45833333333333331</v>
      </c>
      <c r="F2440">
        <v>5</v>
      </c>
      <c r="G2440" t="s">
        <v>136</v>
      </c>
      <c r="H2440" t="s">
        <v>61</v>
      </c>
      <c r="I2440" t="s">
        <v>178</v>
      </c>
      <c r="J2440" t="s">
        <v>23</v>
      </c>
      <c r="K2440" t="s">
        <v>33</v>
      </c>
      <c r="L2440" t="s">
        <v>34</v>
      </c>
      <c r="M2440">
        <v>27</v>
      </c>
      <c r="N2440">
        <v>2.5</v>
      </c>
      <c r="Q2440">
        <v>8.8999999999999999E-3</v>
      </c>
      <c r="R2440">
        <v>3</v>
      </c>
      <c r="S2440">
        <f t="shared" si="170"/>
        <v>0.13906250000000001</v>
      </c>
      <c r="T2440">
        <f t="shared" si="169"/>
        <v>3.7546875000000002</v>
      </c>
    </row>
    <row r="2441" spans="1:20" x14ac:dyDescent="0.2">
      <c r="A2441">
        <v>2009</v>
      </c>
      <c r="B2441">
        <v>135</v>
      </c>
      <c r="D2441" t="s">
        <v>134</v>
      </c>
      <c r="E2441" s="1">
        <v>0.45833333333333331</v>
      </c>
      <c r="F2441">
        <v>5</v>
      </c>
      <c r="G2441" t="s">
        <v>136</v>
      </c>
      <c r="H2441" t="s">
        <v>61</v>
      </c>
      <c r="I2441" t="s">
        <v>178</v>
      </c>
      <c r="J2441" t="s">
        <v>13</v>
      </c>
      <c r="K2441" t="s">
        <v>14</v>
      </c>
      <c r="L2441" t="s">
        <v>42</v>
      </c>
      <c r="M2441">
        <v>2</v>
      </c>
      <c r="N2441">
        <v>35</v>
      </c>
      <c r="Q2441">
        <v>4.2200000000000001E-2</v>
      </c>
      <c r="R2441">
        <v>2.835</v>
      </c>
      <c r="S2441">
        <f t="shared" si="170"/>
        <v>1006.3414397267468</v>
      </c>
      <c r="T2441">
        <f t="shared" si="169"/>
        <v>2012.6828794534936</v>
      </c>
    </row>
    <row r="2442" spans="1:20" x14ac:dyDescent="0.2">
      <c r="A2442">
        <v>2009</v>
      </c>
      <c r="B2442">
        <v>135</v>
      </c>
      <c r="D2442" t="s">
        <v>134</v>
      </c>
      <c r="E2442" s="1">
        <v>0.45833333333333331</v>
      </c>
      <c r="F2442">
        <v>5</v>
      </c>
      <c r="G2442" t="s">
        <v>136</v>
      </c>
      <c r="H2442" t="s">
        <v>61</v>
      </c>
      <c r="I2442" t="s">
        <v>178</v>
      </c>
      <c r="J2442" t="s">
        <v>44</v>
      </c>
      <c r="K2442" t="s">
        <v>21</v>
      </c>
      <c r="L2442" t="s">
        <v>22</v>
      </c>
      <c r="M2442">
        <v>6</v>
      </c>
      <c r="N2442">
        <v>35</v>
      </c>
      <c r="Q2442">
        <v>1.14E-2</v>
      </c>
      <c r="R2442">
        <v>3.1280000000000001</v>
      </c>
      <c r="S2442">
        <f t="shared" si="170"/>
        <v>770.45928631241588</v>
      </c>
      <c r="T2442">
        <f t="shared" si="169"/>
        <v>4622.7557178744955</v>
      </c>
    </row>
    <row r="2443" spans="1:20" x14ac:dyDescent="0.2">
      <c r="A2443">
        <v>2009</v>
      </c>
      <c r="B2443">
        <v>135</v>
      </c>
      <c r="D2443" t="s">
        <v>134</v>
      </c>
      <c r="E2443" s="1">
        <v>0.45833333333333331</v>
      </c>
      <c r="F2443">
        <v>5</v>
      </c>
      <c r="G2443" t="s">
        <v>136</v>
      </c>
      <c r="H2443" t="s">
        <v>61</v>
      </c>
      <c r="I2443" t="s">
        <v>178</v>
      </c>
      <c r="J2443" t="s">
        <v>13</v>
      </c>
      <c r="K2443" t="s">
        <v>51</v>
      </c>
      <c r="L2443" t="s">
        <v>52</v>
      </c>
      <c r="M2443">
        <v>2</v>
      </c>
      <c r="N2443">
        <v>35</v>
      </c>
      <c r="O2443" t="s">
        <v>53</v>
      </c>
      <c r="Q2443">
        <v>1.6199999999999999E-2</v>
      </c>
      <c r="R2443">
        <v>3.0251999999999999</v>
      </c>
      <c r="S2443">
        <f t="shared" si="170"/>
        <v>759.67819720000477</v>
      </c>
      <c r="T2443">
        <f t="shared" si="169"/>
        <v>1519.3563944000095</v>
      </c>
    </row>
    <row r="2444" spans="1:20" x14ac:dyDescent="0.2">
      <c r="A2444">
        <v>2009</v>
      </c>
      <c r="B2444">
        <v>135</v>
      </c>
      <c r="D2444" t="s">
        <v>134</v>
      </c>
      <c r="E2444" s="1">
        <v>0.45833333333333331</v>
      </c>
      <c r="F2444">
        <v>5</v>
      </c>
      <c r="G2444" t="s">
        <v>136</v>
      </c>
      <c r="H2444" t="s">
        <v>61</v>
      </c>
      <c r="I2444" t="s">
        <v>178</v>
      </c>
      <c r="J2444" t="s">
        <v>13</v>
      </c>
      <c r="K2444" t="s">
        <v>47</v>
      </c>
      <c r="L2444" t="s">
        <v>48</v>
      </c>
      <c r="M2444">
        <v>10</v>
      </c>
      <c r="N2444">
        <v>35</v>
      </c>
      <c r="P2444">
        <f>N2444/1.09917</f>
        <v>31.842208211650611</v>
      </c>
      <c r="Q2444">
        <v>1.7399999999999999E-2</v>
      </c>
      <c r="R2444">
        <v>3.08</v>
      </c>
      <c r="S2444">
        <f>Q2444*(P2444^R2444)</f>
        <v>740.96728909580781</v>
      </c>
      <c r="T2444">
        <f t="shared" si="169"/>
        <v>7409.6728909580779</v>
      </c>
    </row>
    <row r="2445" spans="1:20" x14ac:dyDescent="0.2">
      <c r="A2445">
        <v>2009</v>
      </c>
      <c r="B2445">
        <v>135</v>
      </c>
      <c r="D2445" t="s">
        <v>134</v>
      </c>
      <c r="E2445" s="1">
        <v>0.45833333333333331</v>
      </c>
      <c r="F2445">
        <v>5</v>
      </c>
      <c r="G2445" t="s">
        <v>136</v>
      </c>
      <c r="H2445" t="s">
        <v>61</v>
      </c>
      <c r="I2445" t="s">
        <v>178</v>
      </c>
      <c r="J2445" t="s">
        <v>26</v>
      </c>
      <c r="K2445" t="s">
        <v>31</v>
      </c>
      <c r="L2445" t="s">
        <v>54</v>
      </c>
      <c r="M2445">
        <v>3</v>
      </c>
      <c r="N2445">
        <v>25</v>
      </c>
      <c r="P2445">
        <f>N2445*0.812715</f>
        <v>20.317875000000001</v>
      </c>
      <c r="Q2445">
        <v>0.111</v>
      </c>
      <c r="R2445">
        <v>2.72</v>
      </c>
      <c r="S2445">
        <f>Q2445*(P2445^R2445)</f>
        <v>400.63779005068659</v>
      </c>
      <c r="T2445">
        <f t="shared" si="169"/>
        <v>1201.9133701520598</v>
      </c>
    </row>
    <row r="2446" spans="1:20" x14ac:dyDescent="0.2">
      <c r="A2446">
        <v>2009</v>
      </c>
      <c r="B2446">
        <v>135</v>
      </c>
      <c r="D2446" t="s">
        <v>134</v>
      </c>
      <c r="E2446" s="1">
        <v>0.45833333333333331</v>
      </c>
      <c r="F2446">
        <v>5</v>
      </c>
      <c r="G2446" t="s">
        <v>136</v>
      </c>
      <c r="H2446" t="s">
        <v>61</v>
      </c>
      <c r="I2446" t="s">
        <v>178</v>
      </c>
      <c r="J2446" t="s">
        <v>13</v>
      </c>
      <c r="K2446" t="s">
        <v>14</v>
      </c>
      <c r="L2446" t="s">
        <v>15</v>
      </c>
      <c r="M2446">
        <v>2</v>
      </c>
      <c r="N2446">
        <v>25</v>
      </c>
      <c r="Q2446">
        <v>2.3599999999999999E-2</v>
      </c>
      <c r="R2446">
        <v>2.9750000000000001</v>
      </c>
      <c r="S2446">
        <f>Q2446*(N2446^R2446)</f>
        <v>340.23855775527943</v>
      </c>
      <c r="T2446">
        <f t="shared" si="169"/>
        <v>680.47711551055886</v>
      </c>
    </row>
    <row r="2447" spans="1:20" x14ac:dyDescent="0.2">
      <c r="A2447">
        <v>2009</v>
      </c>
      <c r="B2447">
        <v>135</v>
      </c>
      <c r="D2447" t="s">
        <v>134</v>
      </c>
      <c r="E2447" s="1">
        <v>0.45833333333333331</v>
      </c>
      <c r="F2447">
        <v>5</v>
      </c>
      <c r="G2447" t="s">
        <v>136</v>
      </c>
      <c r="H2447" t="s">
        <v>61</v>
      </c>
      <c r="I2447" t="s">
        <v>178</v>
      </c>
      <c r="J2447" t="s">
        <v>16</v>
      </c>
      <c r="K2447" t="s">
        <v>28</v>
      </c>
      <c r="L2447" t="s">
        <v>29</v>
      </c>
      <c r="M2447">
        <v>55</v>
      </c>
      <c r="N2447">
        <v>25</v>
      </c>
      <c r="P2447">
        <f>N2447/1.14172</f>
        <v>21.89678730336685</v>
      </c>
      <c r="Q2447">
        <v>5.7999999999999996E-3</v>
      </c>
      <c r="R2447">
        <v>3.5539999999999998</v>
      </c>
      <c r="S2447">
        <f>Q2447*(P2447^R2447)</f>
        <v>336.62001464584171</v>
      </c>
      <c r="T2447">
        <f t="shared" si="169"/>
        <v>18514.100805521295</v>
      </c>
    </row>
    <row r="2448" spans="1:20" x14ac:dyDescent="0.2">
      <c r="A2448">
        <v>2009</v>
      </c>
      <c r="B2448">
        <v>135</v>
      </c>
      <c r="D2448" t="s">
        <v>134</v>
      </c>
      <c r="E2448" s="1">
        <v>0.45833333333333331</v>
      </c>
      <c r="F2448">
        <v>5</v>
      </c>
      <c r="G2448" t="s">
        <v>136</v>
      </c>
      <c r="H2448" t="s">
        <v>61</v>
      </c>
      <c r="I2448" t="s">
        <v>178</v>
      </c>
      <c r="J2448" t="s">
        <v>23</v>
      </c>
      <c r="K2448" t="s">
        <v>58</v>
      </c>
      <c r="L2448" t="s">
        <v>59</v>
      </c>
      <c r="M2448">
        <v>3</v>
      </c>
      <c r="N2448">
        <v>25</v>
      </c>
      <c r="Q2448">
        <v>2.0400000000000001E-2</v>
      </c>
      <c r="R2448">
        <v>2.9910000000000001</v>
      </c>
      <c r="S2448">
        <f>Q2448*(N2448^R2448)</f>
        <v>309.64832376527772</v>
      </c>
      <c r="T2448">
        <f t="shared" si="169"/>
        <v>928.94497129583317</v>
      </c>
    </row>
    <row r="2449" spans="1:20" x14ac:dyDescent="0.2">
      <c r="A2449">
        <v>2009</v>
      </c>
      <c r="B2449">
        <v>135</v>
      </c>
      <c r="D2449" t="s">
        <v>134</v>
      </c>
      <c r="E2449" s="1">
        <v>0.45833333333333331</v>
      </c>
      <c r="F2449">
        <v>5</v>
      </c>
      <c r="G2449" t="s">
        <v>136</v>
      </c>
      <c r="H2449" t="s">
        <v>61</v>
      </c>
      <c r="I2449" t="s">
        <v>178</v>
      </c>
      <c r="J2449" t="s">
        <v>44</v>
      </c>
      <c r="K2449" t="s">
        <v>21</v>
      </c>
      <c r="L2449" t="s">
        <v>22</v>
      </c>
      <c r="M2449">
        <v>7</v>
      </c>
      <c r="N2449">
        <v>25</v>
      </c>
      <c r="Q2449">
        <v>1.14E-2</v>
      </c>
      <c r="R2449">
        <v>3.1280000000000001</v>
      </c>
      <c r="S2449">
        <f>Q2449*(N2449^R2449)</f>
        <v>268.94359042953022</v>
      </c>
      <c r="T2449">
        <f t="shared" si="169"/>
        <v>1882.6051330067116</v>
      </c>
    </row>
    <row r="2450" spans="1:20" x14ac:dyDescent="0.2">
      <c r="A2450">
        <v>2009</v>
      </c>
      <c r="B2450">
        <v>135</v>
      </c>
      <c r="D2450" t="s">
        <v>134</v>
      </c>
      <c r="E2450" s="1">
        <v>0.45833333333333331</v>
      </c>
      <c r="F2450">
        <v>5</v>
      </c>
      <c r="G2450" t="s">
        <v>136</v>
      </c>
      <c r="H2450" t="s">
        <v>61</v>
      </c>
      <c r="I2450" t="s">
        <v>178</v>
      </c>
      <c r="J2450" t="s">
        <v>23</v>
      </c>
      <c r="K2450" t="s">
        <v>62</v>
      </c>
      <c r="L2450" t="s">
        <v>63</v>
      </c>
      <c r="M2450">
        <v>2</v>
      </c>
      <c r="N2450">
        <v>25</v>
      </c>
      <c r="P2450">
        <f>N2450/1.08</f>
        <v>23.148148148148145</v>
      </c>
      <c r="Q2450">
        <v>2.29E-2</v>
      </c>
      <c r="R2450">
        <v>2.9580000000000002</v>
      </c>
      <c r="S2450">
        <f>Q2450*(P2450^R2450)</f>
        <v>248.92846396069424</v>
      </c>
      <c r="T2450">
        <f t="shared" si="169"/>
        <v>497.85692792138849</v>
      </c>
    </row>
    <row r="2451" spans="1:20" x14ac:dyDescent="0.2">
      <c r="A2451">
        <v>2009</v>
      </c>
      <c r="B2451">
        <v>135</v>
      </c>
      <c r="D2451" t="s">
        <v>134</v>
      </c>
      <c r="E2451" s="1">
        <v>0.45833333333333331</v>
      </c>
      <c r="F2451">
        <v>5</v>
      </c>
      <c r="G2451" t="s">
        <v>136</v>
      </c>
      <c r="H2451" t="s">
        <v>61</v>
      </c>
      <c r="I2451" t="s">
        <v>178</v>
      </c>
      <c r="J2451" t="s">
        <v>23</v>
      </c>
      <c r="K2451" t="s">
        <v>31</v>
      </c>
      <c r="L2451" t="s">
        <v>32</v>
      </c>
      <c r="M2451">
        <v>2</v>
      </c>
      <c r="N2451">
        <v>25</v>
      </c>
      <c r="Q2451">
        <v>7.9000000000000008E-3</v>
      </c>
      <c r="R2451">
        <v>3.0760000000000001</v>
      </c>
      <c r="S2451">
        <f t="shared" ref="S2451:S2463" si="171">Q2451*(N2451^R2451)</f>
        <v>157.64875958225977</v>
      </c>
      <c r="T2451">
        <f t="shared" si="169"/>
        <v>315.29751916451954</v>
      </c>
    </row>
    <row r="2452" spans="1:20" x14ac:dyDescent="0.2">
      <c r="A2452">
        <v>2009</v>
      </c>
      <c r="B2452">
        <v>135</v>
      </c>
      <c r="D2452" t="s">
        <v>134</v>
      </c>
      <c r="E2452" s="1">
        <v>0.45833333333333331</v>
      </c>
      <c r="F2452">
        <v>5</v>
      </c>
      <c r="G2452" t="s">
        <v>136</v>
      </c>
      <c r="H2452" t="s">
        <v>61</v>
      </c>
      <c r="I2452" t="s">
        <v>178</v>
      </c>
      <c r="J2452" t="s">
        <v>508</v>
      </c>
      <c r="K2452" t="s">
        <v>40</v>
      </c>
      <c r="L2452" t="s">
        <v>41</v>
      </c>
      <c r="M2452">
        <v>2</v>
      </c>
      <c r="N2452">
        <v>15</v>
      </c>
      <c r="Q2452">
        <v>2.2200000000000001E-2</v>
      </c>
      <c r="R2452">
        <v>3.14</v>
      </c>
      <c r="S2452">
        <f t="shared" si="171"/>
        <v>109.46607034280856</v>
      </c>
      <c r="T2452">
        <f t="shared" si="169"/>
        <v>218.93214068561713</v>
      </c>
    </row>
    <row r="2453" spans="1:20" x14ac:dyDescent="0.2">
      <c r="A2453">
        <v>2009</v>
      </c>
      <c r="B2453">
        <v>135</v>
      </c>
      <c r="D2453" t="s">
        <v>134</v>
      </c>
      <c r="E2453" s="1">
        <v>0.45833333333333331</v>
      </c>
      <c r="F2453">
        <v>5</v>
      </c>
      <c r="G2453" t="s">
        <v>136</v>
      </c>
      <c r="H2453" t="s">
        <v>61</v>
      </c>
      <c r="I2453" t="s">
        <v>178</v>
      </c>
      <c r="J2453" t="s">
        <v>16</v>
      </c>
      <c r="K2453" t="s">
        <v>17</v>
      </c>
      <c r="L2453" t="s">
        <v>18</v>
      </c>
      <c r="M2453">
        <v>1</v>
      </c>
      <c r="N2453">
        <v>15</v>
      </c>
      <c r="Q2453">
        <v>2.2700000000000001E-2</v>
      </c>
      <c r="R2453">
        <v>3.12</v>
      </c>
      <c r="S2453">
        <f t="shared" si="171"/>
        <v>106.03044532761471</v>
      </c>
      <c r="T2453">
        <f t="shared" si="169"/>
        <v>106.03044532761471</v>
      </c>
    </row>
    <row r="2454" spans="1:20" x14ac:dyDescent="0.2">
      <c r="A2454">
        <v>2009</v>
      </c>
      <c r="B2454">
        <v>135</v>
      </c>
      <c r="D2454" t="s">
        <v>134</v>
      </c>
      <c r="E2454" s="1">
        <v>0.45833333333333331</v>
      </c>
      <c r="F2454">
        <v>5</v>
      </c>
      <c r="G2454" t="s">
        <v>136</v>
      </c>
      <c r="H2454" t="s">
        <v>61</v>
      </c>
      <c r="I2454" t="s">
        <v>178</v>
      </c>
      <c r="J2454" t="s">
        <v>509</v>
      </c>
      <c r="K2454" t="s">
        <v>17</v>
      </c>
      <c r="L2454" t="s">
        <v>127</v>
      </c>
      <c r="M2454">
        <v>1</v>
      </c>
      <c r="N2454">
        <v>15</v>
      </c>
      <c r="Q2454">
        <v>2.3900000000000001E-2</v>
      </c>
      <c r="R2454">
        <v>3.0819999999999999</v>
      </c>
      <c r="S2454">
        <f t="shared" si="171"/>
        <v>100.71894345437795</v>
      </c>
      <c r="T2454">
        <f t="shared" si="169"/>
        <v>100.71894345437795</v>
      </c>
    </row>
    <row r="2455" spans="1:20" x14ac:dyDescent="0.2">
      <c r="A2455">
        <v>2009</v>
      </c>
      <c r="B2455">
        <v>135</v>
      </c>
      <c r="D2455" t="s">
        <v>134</v>
      </c>
      <c r="E2455" s="1">
        <v>0.45833333333333331</v>
      </c>
      <c r="F2455">
        <v>5</v>
      </c>
      <c r="G2455" t="s">
        <v>136</v>
      </c>
      <c r="H2455" t="s">
        <v>61</v>
      </c>
      <c r="I2455" t="s">
        <v>178</v>
      </c>
      <c r="J2455" t="s">
        <v>509</v>
      </c>
      <c r="K2455" t="s">
        <v>17</v>
      </c>
      <c r="L2455" t="s">
        <v>19</v>
      </c>
      <c r="M2455">
        <v>2</v>
      </c>
      <c r="N2455">
        <v>15</v>
      </c>
      <c r="Q2455">
        <v>1.9300000000000001E-2</v>
      </c>
      <c r="R2455">
        <v>2.96</v>
      </c>
      <c r="S2455">
        <f t="shared" si="171"/>
        <v>58.450393035088091</v>
      </c>
      <c r="T2455">
        <f t="shared" si="169"/>
        <v>116.90078607017618</v>
      </c>
    </row>
    <row r="2456" spans="1:20" x14ac:dyDescent="0.2">
      <c r="A2456">
        <v>2009</v>
      </c>
      <c r="B2456">
        <v>135</v>
      </c>
      <c r="D2456" t="s">
        <v>134</v>
      </c>
      <c r="E2456" s="1">
        <v>0.45833333333333331</v>
      </c>
      <c r="F2456">
        <v>5</v>
      </c>
      <c r="G2456" t="s">
        <v>136</v>
      </c>
      <c r="H2456" t="s">
        <v>61</v>
      </c>
      <c r="I2456" t="s">
        <v>178</v>
      </c>
      <c r="J2456" t="s">
        <v>23</v>
      </c>
      <c r="K2456" t="s">
        <v>118</v>
      </c>
      <c r="L2456" t="s">
        <v>30</v>
      </c>
      <c r="M2456">
        <v>1</v>
      </c>
      <c r="N2456">
        <v>15</v>
      </c>
      <c r="Q2456">
        <v>9.2800000000000001E-3</v>
      </c>
      <c r="R2456">
        <v>3.07</v>
      </c>
      <c r="S2456">
        <f t="shared" si="171"/>
        <v>37.857169670187268</v>
      </c>
      <c r="T2456">
        <f t="shared" si="169"/>
        <v>37.857169670187268</v>
      </c>
    </row>
    <row r="2457" spans="1:20" x14ac:dyDescent="0.2">
      <c r="A2457">
        <v>2009</v>
      </c>
      <c r="B2457">
        <v>135</v>
      </c>
      <c r="D2457" t="s">
        <v>134</v>
      </c>
      <c r="E2457" s="1">
        <v>0.45833333333333331</v>
      </c>
      <c r="F2457">
        <v>5</v>
      </c>
      <c r="G2457" t="s">
        <v>136</v>
      </c>
      <c r="H2457" t="s">
        <v>61</v>
      </c>
      <c r="I2457" t="s">
        <v>178</v>
      </c>
      <c r="J2457" t="s">
        <v>509</v>
      </c>
      <c r="K2457" t="s">
        <v>17</v>
      </c>
      <c r="L2457" t="s">
        <v>19</v>
      </c>
      <c r="M2457">
        <v>3</v>
      </c>
      <c r="N2457">
        <v>7.5</v>
      </c>
      <c r="Q2457">
        <v>1.9300000000000001E-2</v>
      </c>
      <c r="R2457">
        <v>2.96</v>
      </c>
      <c r="S2457">
        <f t="shared" si="171"/>
        <v>7.5117071566069322</v>
      </c>
      <c r="T2457">
        <f t="shared" si="169"/>
        <v>22.535121469820798</v>
      </c>
    </row>
    <row r="2458" spans="1:20" x14ac:dyDescent="0.2">
      <c r="A2458">
        <v>2009</v>
      </c>
      <c r="B2458">
        <v>135</v>
      </c>
      <c r="D2458" t="s">
        <v>134</v>
      </c>
      <c r="E2458" s="1">
        <v>0.45833333333333331</v>
      </c>
      <c r="F2458">
        <v>5</v>
      </c>
      <c r="G2458" t="s">
        <v>136</v>
      </c>
      <c r="H2458" t="s">
        <v>61</v>
      </c>
      <c r="I2458" t="s">
        <v>178</v>
      </c>
      <c r="J2458" t="s">
        <v>26</v>
      </c>
      <c r="K2458" t="s">
        <v>118</v>
      </c>
      <c r="L2458" t="s">
        <v>27</v>
      </c>
      <c r="M2458">
        <v>14</v>
      </c>
      <c r="N2458">
        <v>7.5</v>
      </c>
      <c r="Q2458">
        <v>1.5900000000000001E-2</v>
      </c>
      <c r="R2458">
        <v>2.9718</v>
      </c>
      <c r="S2458">
        <f t="shared" si="171"/>
        <v>6.3372988368370082</v>
      </c>
      <c r="T2458">
        <f t="shared" si="169"/>
        <v>88.722183715718117</v>
      </c>
    </row>
    <row r="2459" spans="1:20" x14ac:dyDescent="0.2">
      <c r="A2459">
        <v>2009</v>
      </c>
      <c r="B2459">
        <v>135</v>
      </c>
      <c r="D2459" t="s">
        <v>134</v>
      </c>
      <c r="E2459" s="1">
        <v>0.45833333333333331</v>
      </c>
      <c r="F2459">
        <v>5</v>
      </c>
      <c r="G2459" t="s">
        <v>136</v>
      </c>
      <c r="H2459" t="s">
        <v>61</v>
      </c>
      <c r="I2459" t="s">
        <v>178</v>
      </c>
      <c r="J2459" t="s">
        <v>13</v>
      </c>
      <c r="K2459" t="s">
        <v>194</v>
      </c>
      <c r="L2459" t="s">
        <v>35</v>
      </c>
      <c r="M2459">
        <v>2</v>
      </c>
      <c r="N2459">
        <v>7.5</v>
      </c>
      <c r="Q2459">
        <v>3.2399999999999998E-2</v>
      </c>
      <c r="R2459">
        <v>2.379</v>
      </c>
      <c r="S2459">
        <f t="shared" si="171"/>
        <v>3.9112516180267258</v>
      </c>
      <c r="T2459">
        <f t="shared" si="169"/>
        <v>7.8225032360534517</v>
      </c>
    </row>
    <row r="2460" spans="1:20" x14ac:dyDescent="0.2">
      <c r="A2460">
        <v>2009</v>
      </c>
      <c r="B2460">
        <v>135</v>
      </c>
      <c r="D2460" t="s">
        <v>134</v>
      </c>
      <c r="E2460" s="1">
        <v>0.45833333333333331</v>
      </c>
      <c r="F2460">
        <v>5</v>
      </c>
      <c r="G2460" t="s">
        <v>136</v>
      </c>
      <c r="H2460" t="s">
        <v>61</v>
      </c>
      <c r="I2460" t="s">
        <v>178</v>
      </c>
      <c r="J2460" t="s">
        <v>26</v>
      </c>
      <c r="K2460" t="s">
        <v>118</v>
      </c>
      <c r="L2460" t="s">
        <v>27</v>
      </c>
      <c r="M2460">
        <v>9</v>
      </c>
      <c r="N2460">
        <v>2.5</v>
      </c>
      <c r="Q2460">
        <v>1.5900000000000001E-2</v>
      </c>
      <c r="R2460">
        <v>2.9718</v>
      </c>
      <c r="S2460">
        <f t="shared" si="171"/>
        <v>0.24210025233267859</v>
      </c>
      <c r="T2460">
        <f t="shared" si="169"/>
        <v>2.1789022709941075</v>
      </c>
    </row>
    <row r="2461" spans="1:20" x14ac:dyDescent="0.2">
      <c r="A2461">
        <v>2009</v>
      </c>
      <c r="B2461">
        <v>135</v>
      </c>
      <c r="D2461" t="s">
        <v>134</v>
      </c>
      <c r="E2461" s="1">
        <v>0.45833333333333331</v>
      </c>
      <c r="F2461">
        <v>5</v>
      </c>
      <c r="G2461" t="s">
        <v>136</v>
      </c>
      <c r="H2461" t="s">
        <v>61</v>
      </c>
      <c r="I2461" t="s">
        <v>178</v>
      </c>
      <c r="J2461" t="s">
        <v>23</v>
      </c>
      <c r="K2461" t="s">
        <v>33</v>
      </c>
      <c r="L2461" t="s">
        <v>34</v>
      </c>
      <c r="M2461">
        <v>8</v>
      </c>
      <c r="N2461">
        <v>2.5</v>
      </c>
      <c r="Q2461">
        <v>8.8999999999999999E-3</v>
      </c>
      <c r="R2461">
        <v>3</v>
      </c>
      <c r="S2461">
        <f t="shared" si="171"/>
        <v>0.13906250000000001</v>
      </c>
      <c r="T2461">
        <f t="shared" si="169"/>
        <v>1.1125</v>
      </c>
    </row>
    <row r="2462" spans="1:20" x14ac:dyDescent="0.2">
      <c r="A2462">
        <v>2009</v>
      </c>
      <c r="B2462">
        <v>136</v>
      </c>
      <c r="D2462" t="s">
        <v>137</v>
      </c>
      <c r="E2462" s="1">
        <v>0.54166666666666663</v>
      </c>
      <c r="F2462">
        <v>8</v>
      </c>
      <c r="G2462" t="s">
        <v>124</v>
      </c>
      <c r="H2462" t="s">
        <v>12</v>
      </c>
      <c r="I2462" t="s">
        <v>176</v>
      </c>
      <c r="J2462" t="s">
        <v>44</v>
      </c>
      <c r="K2462" t="s">
        <v>21</v>
      </c>
      <c r="L2462" t="s">
        <v>22</v>
      </c>
      <c r="M2462">
        <v>3</v>
      </c>
      <c r="N2462">
        <v>35</v>
      </c>
      <c r="Q2462">
        <v>1.14E-2</v>
      </c>
      <c r="R2462">
        <v>3.1280000000000001</v>
      </c>
      <c r="S2462">
        <f t="shared" si="171"/>
        <v>770.45928631241588</v>
      </c>
      <c r="T2462">
        <f t="shared" si="169"/>
        <v>2311.3778589372478</v>
      </c>
    </row>
    <row r="2463" spans="1:20" x14ac:dyDescent="0.2">
      <c r="A2463">
        <v>2009</v>
      </c>
      <c r="B2463">
        <v>136</v>
      </c>
      <c r="D2463" t="s">
        <v>137</v>
      </c>
      <c r="E2463" s="1">
        <v>0.54166666666666663</v>
      </c>
      <c r="F2463">
        <v>8</v>
      </c>
      <c r="G2463" t="s">
        <v>124</v>
      </c>
      <c r="H2463" t="s">
        <v>12</v>
      </c>
      <c r="I2463" t="s">
        <v>176</v>
      </c>
      <c r="J2463" t="s">
        <v>13</v>
      </c>
      <c r="K2463" t="s">
        <v>14</v>
      </c>
      <c r="L2463" t="s">
        <v>15</v>
      </c>
      <c r="M2463">
        <v>1</v>
      </c>
      <c r="N2463">
        <v>25</v>
      </c>
      <c r="Q2463">
        <v>2.3599999999999999E-2</v>
      </c>
      <c r="R2463">
        <v>2.9750000000000001</v>
      </c>
      <c r="S2463">
        <f t="shared" si="171"/>
        <v>340.23855775527943</v>
      </c>
      <c r="T2463">
        <f t="shared" si="169"/>
        <v>340.23855775527943</v>
      </c>
    </row>
    <row r="2464" spans="1:20" x14ac:dyDescent="0.2">
      <c r="A2464">
        <v>2009</v>
      </c>
      <c r="B2464">
        <v>136</v>
      </c>
      <c r="D2464" t="s">
        <v>137</v>
      </c>
      <c r="E2464" s="1">
        <v>0.54166666666666663</v>
      </c>
      <c r="F2464">
        <v>8</v>
      </c>
      <c r="G2464" t="s">
        <v>124</v>
      </c>
      <c r="H2464" t="s">
        <v>12</v>
      </c>
      <c r="I2464" t="s">
        <v>176</v>
      </c>
      <c r="J2464" t="s">
        <v>16</v>
      </c>
      <c r="K2464" t="s">
        <v>28</v>
      </c>
      <c r="L2464" t="s">
        <v>29</v>
      </c>
      <c r="M2464">
        <v>9</v>
      </c>
      <c r="N2464">
        <v>25</v>
      </c>
      <c r="P2464">
        <f>N2464/1.14172</f>
        <v>21.89678730336685</v>
      </c>
      <c r="Q2464">
        <v>5.7999999999999996E-3</v>
      </c>
      <c r="R2464">
        <v>3.5539999999999998</v>
      </c>
      <c r="S2464">
        <f>Q2464*(P2464^R2464)</f>
        <v>336.62001464584171</v>
      </c>
      <c r="T2464">
        <f t="shared" si="169"/>
        <v>3029.5801318125755</v>
      </c>
    </row>
    <row r="2465" spans="1:20" x14ac:dyDescent="0.2">
      <c r="A2465">
        <v>2009</v>
      </c>
      <c r="B2465">
        <v>136</v>
      </c>
      <c r="D2465" t="s">
        <v>137</v>
      </c>
      <c r="E2465" s="1">
        <v>0.54166666666666663</v>
      </c>
      <c r="F2465">
        <v>8</v>
      </c>
      <c r="G2465" t="s">
        <v>124</v>
      </c>
      <c r="H2465" t="s">
        <v>12</v>
      </c>
      <c r="I2465" t="s">
        <v>176</v>
      </c>
      <c r="J2465" t="s">
        <v>44</v>
      </c>
      <c r="K2465" t="s">
        <v>21</v>
      </c>
      <c r="L2465" t="s">
        <v>22</v>
      </c>
      <c r="M2465">
        <v>9</v>
      </c>
      <c r="N2465">
        <v>25</v>
      </c>
      <c r="Q2465">
        <v>1.14E-2</v>
      </c>
      <c r="R2465">
        <v>3.1280000000000001</v>
      </c>
      <c r="S2465">
        <f t="shared" ref="S2465:S2476" si="172">Q2465*(N2465^R2465)</f>
        <v>268.94359042953022</v>
      </c>
      <c r="T2465">
        <f t="shared" si="169"/>
        <v>2420.4923138657718</v>
      </c>
    </row>
    <row r="2466" spans="1:20" x14ac:dyDescent="0.2">
      <c r="A2466">
        <v>2009</v>
      </c>
      <c r="B2466">
        <v>136</v>
      </c>
      <c r="D2466" t="s">
        <v>137</v>
      </c>
      <c r="E2466" s="1">
        <v>0.54166666666666663</v>
      </c>
      <c r="F2466">
        <v>8</v>
      </c>
      <c r="G2466" t="s">
        <v>124</v>
      </c>
      <c r="H2466" t="s">
        <v>12</v>
      </c>
      <c r="I2466" t="s">
        <v>176</v>
      </c>
      <c r="J2466" t="s">
        <v>508</v>
      </c>
      <c r="K2466" t="s">
        <v>40</v>
      </c>
      <c r="L2466" t="s">
        <v>41</v>
      </c>
      <c r="M2466">
        <v>2</v>
      </c>
      <c r="N2466">
        <v>15</v>
      </c>
      <c r="Q2466">
        <v>2.2200000000000001E-2</v>
      </c>
      <c r="R2466">
        <v>3.14</v>
      </c>
      <c r="S2466">
        <f t="shared" si="172"/>
        <v>109.46607034280856</v>
      </c>
      <c r="T2466">
        <f t="shared" si="169"/>
        <v>218.93214068561713</v>
      </c>
    </row>
    <row r="2467" spans="1:20" x14ac:dyDescent="0.2">
      <c r="A2467">
        <v>2009</v>
      </c>
      <c r="B2467">
        <v>136</v>
      </c>
      <c r="D2467" t="s">
        <v>137</v>
      </c>
      <c r="E2467" s="1">
        <v>0.54166666666666663</v>
      </c>
      <c r="F2467">
        <v>8</v>
      </c>
      <c r="G2467" t="s">
        <v>124</v>
      </c>
      <c r="H2467" t="s">
        <v>12</v>
      </c>
      <c r="I2467" t="s">
        <v>176</v>
      </c>
      <c r="J2467" t="s">
        <v>23</v>
      </c>
      <c r="K2467" t="s">
        <v>118</v>
      </c>
      <c r="L2467" t="s">
        <v>81</v>
      </c>
      <c r="M2467">
        <v>3</v>
      </c>
      <c r="N2467">
        <v>15</v>
      </c>
      <c r="Q2467">
        <v>1.26E-2</v>
      </c>
      <c r="R2467">
        <v>3.0672999999999999</v>
      </c>
      <c r="S2467">
        <f t="shared" si="172"/>
        <v>51.026439339633377</v>
      </c>
      <c r="T2467">
        <f t="shared" si="169"/>
        <v>153.07931801890012</v>
      </c>
    </row>
    <row r="2468" spans="1:20" x14ac:dyDescent="0.2">
      <c r="A2468">
        <v>2009</v>
      </c>
      <c r="B2468">
        <v>136</v>
      </c>
      <c r="D2468" t="s">
        <v>137</v>
      </c>
      <c r="E2468" s="1">
        <v>0.54166666666666663</v>
      </c>
      <c r="F2468">
        <v>8</v>
      </c>
      <c r="G2468" t="s">
        <v>124</v>
      </c>
      <c r="H2468" t="s">
        <v>12</v>
      </c>
      <c r="I2468" t="s">
        <v>176</v>
      </c>
      <c r="J2468" t="s">
        <v>23</v>
      </c>
      <c r="K2468" t="s">
        <v>118</v>
      </c>
      <c r="L2468" t="s">
        <v>30</v>
      </c>
      <c r="M2468">
        <v>1</v>
      </c>
      <c r="N2468">
        <v>15</v>
      </c>
      <c r="Q2468">
        <v>9.2800000000000001E-3</v>
      </c>
      <c r="R2468">
        <v>3.07</v>
      </c>
      <c r="S2468">
        <f t="shared" si="172"/>
        <v>37.857169670187268</v>
      </c>
      <c r="T2468">
        <f t="shared" si="169"/>
        <v>37.857169670187268</v>
      </c>
    </row>
    <row r="2469" spans="1:20" x14ac:dyDescent="0.2">
      <c r="A2469">
        <v>2009</v>
      </c>
      <c r="B2469">
        <v>136</v>
      </c>
      <c r="D2469" t="s">
        <v>137</v>
      </c>
      <c r="E2469" s="1">
        <v>0.54166666666666663</v>
      </c>
      <c r="F2469">
        <v>8</v>
      </c>
      <c r="G2469" t="s">
        <v>124</v>
      </c>
      <c r="H2469" t="s">
        <v>12</v>
      </c>
      <c r="I2469" t="s">
        <v>176</v>
      </c>
      <c r="J2469" t="s">
        <v>26</v>
      </c>
      <c r="K2469" t="s">
        <v>118</v>
      </c>
      <c r="L2469" t="s">
        <v>27</v>
      </c>
      <c r="M2469">
        <v>19</v>
      </c>
      <c r="N2469">
        <v>7.5</v>
      </c>
      <c r="Q2469">
        <v>1.5900000000000001E-2</v>
      </c>
      <c r="R2469">
        <v>2.9718</v>
      </c>
      <c r="S2469">
        <f t="shared" si="172"/>
        <v>6.3372988368370082</v>
      </c>
      <c r="T2469">
        <f t="shared" si="169"/>
        <v>120.40867789990315</v>
      </c>
    </row>
    <row r="2470" spans="1:20" x14ac:dyDescent="0.2">
      <c r="A2470">
        <v>2009</v>
      </c>
      <c r="B2470">
        <v>136</v>
      </c>
      <c r="D2470" t="s">
        <v>137</v>
      </c>
      <c r="E2470" s="1">
        <v>0.54166666666666663</v>
      </c>
      <c r="F2470">
        <v>8</v>
      </c>
      <c r="G2470" t="s">
        <v>124</v>
      </c>
      <c r="H2470" t="s">
        <v>12</v>
      </c>
      <c r="I2470" t="s">
        <v>176</v>
      </c>
      <c r="J2470" t="s">
        <v>23</v>
      </c>
      <c r="K2470" t="s">
        <v>118</v>
      </c>
      <c r="L2470" t="s">
        <v>81</v>
      </c>
      <c r="M2470">
        <v>1</v>
      </c>
      <c r="N2470">
        <v>7.5</v>
      </c>
      <c r="Q2470">
        <v>1.26E-2</v>
      </c>
      <c r="R2470">
        <v>3.0672999999999999</v>
      </c>
      <c r="S2470">
        <f t="shared" si="172"/>
        <v>6.0875978967715536</v>
      </c>
      <c r="T2470">
        <f t="shared" si="169"/>
        <v>6.0875978967715536</v>
      </c>
    </row>
    <row r="2471" spans="1:20" x14ac:dyDescent="0.2">
      <c r="A2471">
        <v>2009</v>
      </c>
      <c r="B2471">
        <v>136</v>
      </c>
      <c r="D2471" t="s">
        <v>137</v>
      </c>
      <c r="E2471" s="1">
        <v>0.54166666666666663</v>
      </c>
      <c r="F2471">
        <v>8</v>
      </c>
      <c r="G2471" t="s">
        <v>124</v>
      </c>
      <c r="H2471" t="s">
        <v>12</v>
      </c>
      <c r="I2471" t="s">
        <v>176</v>
      </c>
      <c r="J2471" t="s">
        <v>23</v>
      </c>
      <c r="K2471" t="s">
        <v>118</v>
      </c>
      <c r="L2471" t="s">
        <v>132</v>
      </c>
      <c r="M2471">
        <v>8</v>
      </c>
      <c r="N2471">
        <v>7.5</v>
      </c>
      <c r="Q2471">
        <v>1.26E-2</v>
      </c>
      <c r="R2471">
        <v>3.0672999999999999</v>
      </c>
      <c r="S2471">
        <f t="shared" si="172"/>
        <v>6.0875978967715536</v>
      </c>
      <c r="T2471">
        <f t="shared" si="169"/>
        <v>48.700783174172429</v>
      </c>
    </row>
    <row r="2472" spans="1:20" x14ac:dyDescent="0.2">
      <c r="A2472">
        <v>2009</v>
      </c>
      <c r="B2472">
        <v>136</v>
      </c>
      <c r="D2472" t="s">
        <v>137</v>
      </c>
      <c r="E2472" s="1">
        <v>0.54166666666666663</v>
      </c>
      <c r="F2472">
        <v>8</v>
      </c>
      <c r="G2472" t="s">
        <v>124</v>
      </c>
      <c r="H2472" t="s">
        <v>12</v>
      </c>
      <c r="I2472" t="s">
        <v>176</v>
      </c>
      <c r="J2472" t="s">
        <v>23</v>
      </c>
      <c r="K2472" t="s">
        <v>118</v>
      </c>
      <c r="L2472" t="s">
        <v>30</v>
      </c>
      <c r="M2472">
        <v>5</v>
      </c>
      <c r="N2472">
        <v>7.5</v>
      </c>
      <c r="Q2472">
        <v>9.2800000000000001E-3</v>
      </c>
      <c r="R2472">
        <v>3.07</v>
      </c>
      <c r="S2472">
        <f t="shared" si="172"/>
        <v>4.5080222907771104</v>
      </c>
      <c r="T2472">
        <f t="shared" si="169"/>
        <v>22.540111453885551</v>
      </c>
    </row>
    <row r="2473" spans="1:20" x14ac:dyDescent="0.2">
      <c r="A2473">
        <v>2009</v>
      </c>
      <c r="B2473">
        <v>136</v>
      </c>
      <c r="D2473" t="s">
        <v>137</v>
      </c>
      <c r="E2473" s="1">
        <v>0.54166666666666663</v>
      </c>
      <c r="F2473">
        <v>8</v>
      </c>
      <c r="G2473" t="s">
        <v>124</v>
      </c>
      <c r="H2473" t="s">
        <v>12</v>
      </c>
      <c r="I2473" t="s">
        <v>176</v>
      </c>
      <c r="J2473" t="s">
        <v>509</v>
      </c>
      <c r="K2473" t="s">
        <v>17</v>
      </c>
      <c r="L2473" t="s">
        <v>19</v>
      </c>
      <c r="M2473">
        <v>1</v>
      </c>
      <c r="N2473">
        <v>2.5</v>
      </c>
      <c r="Q2473">
        <v>1.9300000000000001E-2</v>
      </c>
      <c r="R2473">
        <v>2.96</v>
      </c>
      <c r="S2473">
        <f t="shared" si="172"/>
        <v>0.29070984172599634</v>
      </c>
      <c r="T2473">
        <f t="shared" si="169"/>
        <v>0.29070984172599634</v>
      </c>
    </row>
    <row r="2474" spans="1:20" x14ac:dyDescent="0.2">
      <c r="A2474">
        <v>2009</v>
      </c>
      <c r="B2474">
        <v>136</v>
      </c>
      <c r="D2474" t="s">
        <v>137</v>
      </c>
      <c r="E2474" s="1">
        <v>0.54166666666666663</v>
      </c>
      <c r="F2474">
        <v>8</v>
      </c>
      <c r="G2474" t="s">
        <v>124</v>
      </c>
      <c r="H2474" t="s">
        <v>12</v>
      </c>
      <c r="I2474" t="s">
        <v>176</v>
      </c>
      <c r="J2474" t="s">
        <v>26</v>
      </c>
      <c r="K2474" t="s">
        <v>118</v>
      </c>
      <c r="L2474" t="s">
        <v>27</v>
      </c>
      <c r="M2474">
        <v>5</v>
      </c>
      <c r="N2474">
        <v>2.5</v>
      </c>
      <c r="Q2474">
        <v>1.5900000000000001E-2</v>
      </c>
      <c r="R2474">
        <v>2.9718</v>
      </c>
      <c r="S2474">
        <f t="shared" si="172"/>
        <v>0.24210025233267859</v>
      </c>
      <c r="T2474">
        <f t="shared" si="169"/>
        <v>1.210501261663393</v>
      </c>
    </row>
    <row r="2475" spans="1:20" x14ac:dyDescent="0.2">
      <c r="A2475">
        <v>2009</v>
      </c>
      <c r="B2475">
        <v>136</v>
      </c>
      <c r="D2475" t="s">
        <v>137</v>
      </c>
      <c r="E2475" s="1">
        <v>0.54166666666666663</v>
      </c>
      <c r="F2475">
        <v>8</v>
      </c>
      <c r="G2475" t="s">
        <v>124</v>
      </c>
      <c r="H2475" t="s">
        <v>12</v>
      </c>
      <c r="I2475" t="s">
        <v>176</v>
      </c>
      <c r="J2475" t="s">
        <v>23</v>
      </c>
      <c r="K2475" t="s">
        <v>118</v>
      </c>
      <c r="L2475" t="s">
        <v>30</v>
      </c>
      <c r="M2475">
        <v>2</v>
      </c>
      <c r="N2475">
        <v>2.5</v>
      </c>
      <c r="Q2475">
        <v>9.2800000000000001E-3</v>
      </c>
      <c r="R2475">
        <v>3.07</v>
      </c>
      <c r="S2475">
        <f t="shared" si="172"/>
        <v>0.15460509531322333</v>
      </c>
      <c r="T2475">
        <f t="shared" si="169"/>
        <v>0.30921019062644667</v>
      </c>
    </row>
    <row r="2476" spans="1:20" x14ac:dyDescent="0.2">
      <c r="A2476">
        <v>2009</v>
      </c>
      <c r="B2476">
        <v>137</v>
      </c>
      <c r="D2476" t="s">
        <v>137</v>
      </c>
      <c r="E2476" s="1">
        <v>0.54166666666666663</v>
      </c>
      <c r="F2476">
        <v>8</v>
      </c>
      <c r="G2476" t="s">
        <v>125</v>
      </c>
      <c r="H2476" t="s">
        <v>12</v>
      </c>
      <c r="I2476" t="s">
        <v>176</v>
      </c>
      <c r="J2476" t="s">
        <v>44</v>
      </c>
      <c r="K2476" t="s">
        <v>21</v>
      </c>
      <c r="L2476" t="s">
        <v>22</v>
      </c>
      <c r="M2476">
        <v>6</v>
      </c>
      <c r="N2476">
        <v>35</v>
      </c>
      <c r="Q2476">
        <v>1.14E-2</v>
      </c>
      <c r="R2476">
        <v>3.1280000000000001</v>
      </c>
      <c r="S2476">
        <f t="shared" si="172"/>
        <v>770.45928631241588</v>
      </c>
      <c r="T2476">
        <f t="shared" si="169"/>
        <v>4622.7557178744955</v>
      </c>
    </row>
    <row r="2477" spans="1:20" x14ac:dyDescent="0.2">
      <c r="A2477">
        <v>2009</v>
      </c>
      <c r="B2477">
        <v>137</v>
      </c>
      <c r="D2477" t="s">
        <v>137</v>
      </c>
      <c r="E2477" s="1">
        <v>0.54166666666666663</v>
      </c>
      <c r="F2477">
        <v>8</v>
      </c>
      <c r="G2477" t="s">
        <v>125</v>
      </c>
      <c r="H2477" t="s">
        <v>12</v>
      </c>
      <c r="I2477" t="s">
        <v>176</v>
      </c>
      <c r="J2477" t="s">
        <v>13</v>
      </c>
      <c r="K2477" t="s">
        <v>47</v>
      </c>
      <c r="L2477" t="s">
        <v>48</v>
      </c>
      <c r="M2477">
        <v>7</v>
      </c>
      <c r="N2477">
        <v>35</v>
      </c>
      <c r="P2477">
        <f>N2477/1.09917</f>
        <v>31.842208211650611</v>
      </c>
      <c r="Q2477">
        <v>1.7399999999999999E-2</v>
      </c>
      <c r="R2477">
        <v>3.08</v>
      </c>
      <c r="S2477">
        <f>Q2477*(P2477^R2477)</f>
        <v>740.96728909580781</v>
      </c>
      <c r="T2477">
        <f t="shared" si="169"/>
        <v>5186.7710236706544</v>
      </c>
    </row>
    <row r="2478" spans="1:20" x14ac:dyDescent="0.2">
      <c r="A2478">
        <v>2009</v>
      </c>
      <c r="B2478">
        <v>137</v>
      </c>
      <c r="D2478" t="s">
        <v>137</v>
      </c>
      <c r="E2478" s="1">
        <v>0.54166666666666663</v>
      </c>
      <c r="F2478">
        <v>8</v>
      </c>
      <c r="G2478" t="s">
        <v>125</v>
      </c>
      <c r="H2478" t="s">
        <v>12</v>
      </c>
      <c r="I2478" t="s">
        <v>176</v>
      </c>
      <c r="J2478" t="s">
        <v>13</v>
      </c>
      <c r="K2478" t="s">
        <v>14</v>
      </c>
      <c r="L2478" t="s">
        <v>15</v>
      </c>
      <c r="M2478">
        <v>3</v>
      </c>
      <c r="N2478">
        <v>25</v>
      </c>
      <c r="Q2478">
        <v>2.3599999999999999E-2</v>
      </c>
      <c r="R2478">
        <v>2.9750000000000001</v>
      </c>
      <c r="S2478">
        <f>Q2478*(N2478^R2478)</f>
        <v>340.23855775527943</v>
      </c>
      <c r="T2478">
        <f t="shared" si="169"/>
        <v>1020.7156732658383</v>
      </c>
    </row>
    <row r="2479" spans="1:20" x14ac:dyDescent="0.2">
      <c r="A2479">
        <v>2009</v>
      </c>
      <c r="B2479">
        <v>137</v>
      </c>
      <c r="D2479" t="s">
        <v>137</v>
      </c>
      <c r="E2479" s="1">
        <v>0.54166666666666663</v>
      </c>
      <c r="F2479">
        <v>8</v>
      </c>
      <c r="G2479" t="s">
        <v>125</v>
      </c>
      <c r="H2479" t="s">
        <v>12</v>
      </c>
      <c r="I2479" t="s">
        <v>176</v>
      </c>
      <c r="J2479" t="s">
        <v>16</v>
      </c>
      <c r="K2479" t="s">
        <v>28</v>
      </c>
      <c r="L2479" t="s">
        <v>29</v>
      </c>
      <c r="M2479">
        <v>9</v>
      </c>
      <c r="N2479">
        <v>25</v>
      </c>
      <c r="P2479">
        <f>N2479/1.14172</f>
        <v>21.89678730336685</v>
      </c>
      <c r="Q2479">
        <v>5.7999999999999996E-3</v>
      </c>
      <c r="R2479">
        <v>3.5539999999999998</v>
      </c>
      <c r="S2479">
        <f>Q2479*(P2479^R2479)</f>
        <v>336.62001464584171</v>
      </c>
      <c r="T2479">
        <f t="shared" si="169"/>
        <v>3029.5801318125755</v>
      </c>
    </row>
    <row r="2480" spans="1:20" x14ac:dyDescent="0.2">
      <c r="A2480">
        <v>2009</v>
      </c>
      <c r="B2480">
        <v>137</v>
      </c>
      <c r="D2480" t="s">
        <v>137</v>
      </c>
      <c r="E2480" s="1">
        <v>0.54166666666666663</v>
      </c>
      <c r="F2480">
        <v>8</v>
      </c>
      <c r="G2480" t="s">
        <v>125</v>
      </c>
      <c r="H2480" t="s">
        <v>12</v>
      </c>
      <c r="I2480" t="s">
        <v>176</v>
      </c>
      <c r="J2480" t="s">
        <v>44</v>
      </c>
      <c r="K2480" t="s">
        <v>21</v>
      </c>
      <c r="L2480" t="s">
        <v>22</v>
      </c>
      <c r="M2480">
        <v>7</v>
      </c>
      <c r="N2480">
        <v>25</v>
      </c>
      <c r="Q2480">
        <v>1.14E-2</v>
      </c>
      <c r="R2480">
        <v>3.1280000000000001</v>
      </c>
      <c r="S2480">
        <f>Q2480*(N2480^R2480)</f>
        <v>268.94359042953022</v>
      </c>
      <c r="T2480">
        <f t="shared" si="169"/>
        <v>1882.6051330067116</v>
      </c>
    </row>
    <row r="2481" spans="1:20" x14ac:dyDescent="0.2">
      <c r="A2481">
        <v>2009</v>
      </c>
      <c r="B2481">
        <v>137</v>
      </c>
      <c r="D2481" t="s">
        <v>137</v>
      </c>
      <c r="E2481" s="1">
        <v>0.54166666666666663</v>
      </c>
      <c r="F2481">
        <v>8</v>
      </c>
      <c r="G2481" t="s">
        <v>125</v>
      </c>
      <c r="H2481" t="s">
        <v>12</v>
      </c>
      <c r="I2481" t="s">
        <v>176</v>
      </c>
      <c r="J2481" t="s">
        <v>23</v>
      </c>
      <c r="K2481" t="s">
        <v>62</v>
      </c>
      <c r="L2481" t="s">
        <v>63</v>
      </c>
      <c r="M2481">
        <v>1</v>
      </c>
      <c r="N2481">
        <v>25</v>
      </c>
      <c r="P2481">
        <f>N2481/1.08</f>
        <v>23.148148148148145</v>
      </c>
      <c r="Q2481">
        <v>2.29E-2</v>
      </c>
      <c r="R2481">
        <v>2.9580000000000002</v>
      </c>
      <c r="S2481">
        <f>Q2481*(P2481^R2481)</f>
        <v>248.92846396069424</v>
      </c>
      <c r="T2481">
        <f t="shared" si="169"/>
        <v>248.92846396069424</v>
      </c>
    </row>
    <row r="2482" spans="1:20" x14ac:dyDescent="0.2">
      <c r="A2482">
        <v>2009</v>
      </c>
      <c r="B2482">
        <v>137</v>
      </c>
      <c r="D2482" t="s">
        <v>137</v>
      </c>
      <c r="E2482" s="1">
        <v>0.54166666666666663</v>
      </c>
      <c r="F2482">
        <v>8</v>
      </c>
      <c r="G2482" t="s">
        <v>125</v>
      </c>
      <c r="H2482" t="s">
        <v>12</v>
      </c>
      <c r="I2482" t="s">
        <v>176</v>
      </c>
      <c r="J2482" t="s">
        <v>16</v>
      </c>
      <c r="K2482" t="s">
        <v>17</v>
      </c>
      <c r="L2482" t="s">
        <v>18</v>
      </c>
      <c r="M2482">
        <v>1</v>
      </c>
      <c r="N2482">
        <v>15</v>
      </c>
      <c r="Q2482">
        <v>2.2700000000000001E-2</v>
      </c>
      <c r="R2482">
        <v>3.12</v>
      </c>
      <c r="S2482">
        <f t="shared" ref="S2482:S2490" si="173">Q2482*(N2482^R2482)</f>
        <v>106.03044532761471</v>
      </c>
      <c r="T2482">
        <f t="shared" si="169"/>
        <v>106.03044532761471</v>
      </c>
    </row>
    <row r="2483" spans="1:20" x14ac:dyDescent="0.2">
      <c r="A2483">
        <v>2009</v>
      </c>
      <c r="B2483">
        <v>137</v>
      </c>
      <c r="D2483" t="s">
        <v>137</v>
      </c>
      <c r="E2483" s="1">
        <v>0.54166666666666663</v>
      </c>
      <c r="F2483">
        <v>8</v>
      </c>
      <c r="G2483" t="s">
        <v>125</v>
      </c>
      <c r="H2483" t="s">
        <v>12</v>
      </c>
      <c r="I2483" t="s">
        <v>176</v>
      </c>
      <c r="J2483" t="s">
        <v>23</v>
      </c>
      <c r="K2483" t="s">
        <v>118</v>
      </c>
      <c r="L2483" t="s">
        <v>81</v>
      </c>
      <c r="M2483">
        <v>3</v>
      </c>
      <c r="N2483">
        <v>15</v>
      </c>
      <c r="Q2483">
        <v>1.26E-2</v>
      </c>
      <c r="R2483">
        <v>3.0672999999999999</v>
      </c>
      <c r="S2483">
        <f t="shared" si="173"/>
        <v>51.026439339633377</v>
      </c>
      <c r="T2483">
        <f t="shared" si="169"/>
        <v>153.07931801890012</v>
      </c>
    </row>
    <row r="2484" spans="1:20" x14ac:dyDescent="0.2">
      <c r="A2484">
        <v>2009</v>
      </c>
      <c r="B2484">
        <v>137</v>
      </c>
      <c r="D2484" t="s">
        <v>137</v>
      </c>
      <c r="E2484" s="1">
        <v>0.54166666666666663</v>
      </c>
      <c r="F2484">
        <v>8</v>
      </c>
      <c r="G2484" t="s">
        <v>125</v>
      </c>
      <c r="H2484" t="s">
        <v>12</v>
      </c>
      <c r="I2484" t="s">
        <v>176</v>
      </c>
      <c r="J2484" t="s">
        <v>26</v>
      </c>
      <c r="K2484" t="s">
        <v>118</v>
      </c>
      <c r="L2484" t="s">
        <v>27</v>
      </c>
      <c r="M2484">
        <v>12</v>
      </c>
      <c r="N2484">
        <v>7.5</v>
      </c>
      <c r="Q2484">
        <v>1.5900000000000001E-2</v>
      </c>
      <c r="R2484">
        <v>2.9718</v>
      </c>
      <c r="S2484">
        <f t="shared" si="173"/>
        <v>6.3372988368370082</v>
      </c>
      <c r="T2484">
        <f t="shared" si="169"/>
        <v>76.047586042044102</v>
      </c>
    </row>
    <row r="2485" spans="1:20" x14ac:dyDescent="0.2">
      <c r="A2485">
        <v>2009</v>
      </c>
      <c r="B2485">
        <v>137</v>
      </c>
      <c r="D2485" t="s">
        <v>137</v>
      </c>
      <c r="E2485" s="1">
        <v>0.54166666666666663</v>
      </c>
      <c r="F2485">
        <v>8</v>
      </c>
      <c r="G2485" t="s">
        <v>125</v>
      </c>
      <c r="H2485" t="s">
        <v>12</v>
      </c>
      <c r="I2485" t="s">
        <v>176</v>
      </c>
      <c r="J2485" t="s">
        <v>23</v>
      </c>
      <c r="K2485" t="s">
        <v>118</v>
      </c>
      <c r="L2485" t="s">
        <v>132</v>
      </c>
      <c r="M2485">
        <v>7</v>
      </c>
      <c r="N2485">
        <v>7.5</v>
      </c>
      <c r="Q2485">
        <v>1.26E-2</v>
      </c>
      <c r="R2485">
        <v>3.0672999999999999</v>
      </c>
      <c r="S2485">
        <f t="shared" si="173"/>
        <v>6.0875978967715536</v>
      </c>
      <c r="T2485">
        <f t="shared" si="169"/>
        <v>42.613185277400873</v>
      </c>
    </row>
    <row r="2486" spans="1:20" x14ac:dyDescent="0.2">
      <c r="A2486">
        <v>2009</v>
      </c>
      <c r="B2486">
        <v>137</v>
      </c>
      <c r="D2486" t="s">
        <v>137</v>
      </c>
      <c r="E2486" s="1">
        <v>0.54166666666666663</v>
      </c>
      <c r="F2486">
        <v>8</v>
      </c>
      <c r="G2486" t="s">
        <v>125</v>
      </c>
      <c r="H2486" t="s">
        <v>12</v>
      </c>
      <c r="I2486" t="s">
        <v>176</v>
      </c>
      <c r="J2486" t="s">
        <v>23</v>
      </c>
      <c r="K2486" t="s">
        <v>118</v>
      </c>
      <c r="L2486" t="s">
        <v>30</v>
      </c>
      <c r="M2486">
        <v>1</v>
      </c>
      <c r="N2486">
        <v>7.5</v>
      </c>
      <c r="Q2486">
        <v>9.2800000000000001E-3</v>
      </c>
      <c r="R2486">
        <v>3.07</v>
      </c>
      <c r="S2486">
        <f t="shared" si="173"/>
        <v>4.5080222907771104</v>
      </c>
      <c r="T2486">
        <f t="shared" si="169"/>
        <v>4.5080222907771104</v>
      </c>
    </row>
    <row r="2487" spans="1:20" x14ac:dyDescent="0.2">
      <c r="A2487">
        <v>2009</v>
      </c>
      <c r="B2487">
        <v>137</v>
      </c>
      <c r="D2487" t="s">
        <v>137</v>
      </c>
      <c r="E2487" s="1">
        <v>0.54166666666666663</v>
      </c>
      <c r="F2487">
        <v>8</v>
      </c>
      <c r="G2487" t="s">
        <v>125</v>
      </c>
      <c r="H2487" t="s">
        <v>12</v>
      </c>
      <c r="I2487" t="s">
        <v>176</v>
      </c>
      <c r="J2487" t="s">
        <v>13</v>
      </c>
      <c r="K2487" t="s">
        <v>194</v>
      </c>
      <c r="L2487" t="s">
        <v>35</v>
      </c>
      <c r="M2487">
        <v>1</v>
      </c>
      <c r="N2487">
        <v>2.5</v>
      </c>
      <c r="Q2487">
        <v>3.2399999999999998E-2</v>
      </c>
      <c r="R2487">
        <v>2.379</v>
      </c>
      <c r="S2487">
        <f t="shared" si="173"/>
        <v>0.2865789524483992</v>
      </c>
      <c r="T2487">
        <f t="shared" si="169"/>
        <v>0.2865789524483992</v>
      </c>
    </row>
    <row r="2488" spans="1:20" x14ac:dyDescent="0.2">
      <c r="A2488">
        <v>2009</v>
      </c>
      <c r="B2488">
        <v>137</v>
      </c>
      <c r="D2488" t="s">
        <v>137</v>
      </c>
      <c r="E2488" s="1">
        <v>0.54166666666666663</v>
      </c>
      <c r="F2488">
        <v>8</v>
      </c>
      <c r="G2488" t="s">
        <v>125</v>
      </c>
      <c r="H2488" t="s">
        <v>12</v>
      </c>
      <c r="I2488" t="s">
        <v>176</v>
      </c>
      <c r="J2488" t="s">
        <v>26</v>
      </c>
      <c r="K2488" t="s">
        <v>118</v>
      </c>
      <c r="L2488" t="s">
        <v>27</v>
      </c>
      <c r="M2488">
        <v>10</v>
      </c>
      <c r="N2488">
        <v>2.5</v>
      </c>
      <c r="Q2488">
        <v>1.5900000000000001E-2</v>
      </c>
      <c r="R2488">
        <v>2.9718</v>
      </c>
      <c r="S2488">
        <f t="shared" si="173"/>
        <v>0.24210025233267859</v>
      </c>
      <c r="T2488">
        <f t="shared" si="169"/>
        <v>2.421002523326786</v>
      </c>
    </row>
    <row r="2489" spans="1:20" x14ac:dyDescent="0.2">
      <c r="A2489">
        <v>2009</v>
      </c>
      <c r="B2489">
        <v>137</v>
      </c>
      <c r="D2489" t="s">
        <v>137</v>
      </c>
      <c r="E2489" s="1">
        <v>0.54166666666666663</v>
      </c>
      <c r="F2489">
        <v>8</v>
      </c>
      <c r="G2489" t="s">
        <v>125</v>
      </c>
      <c r="H2489" t="s">
        <v>12</v>
      </c>
      <c r="I2489" t="s">
        <v>176</v>
      </c>
      <c r="J2489" t="s">
        <v>23</v>
      </c>
      <c r="K2489" t="s">
        <v>33</v>
      </c>
      <c r="L2489" t="s">
        <v>34</v>
      </c>
      <c r="M2489">
        <v>1</v>
      </c>
      <c r="N2489">
        <v>2.5</v>
      </c>
      <c r="Q2489">
        <v>8.8999999999999999E-3</v>
      </c>
      <c r="R2489">
        <v>3</v>
      </c>
      <c r="S2489">
        <f t="shared" si="173"/>
        <v>0.13906250000000001</v>
      </c>
      <c r="T2489">
        <f t="shared" si="169"/>
        <v>0.13906250000000001</v>
      </c>
    </row>
    <row r="2490" spans="1:20" x14ac:dyDescent="0.2">
      <c r="A2490">
        <v>2009</v>
      </c>
      <c r="B2490">
        <v>138</v>
      </c>
      <c r="D2490" t="s">
        <v>137</v>
      </c>
      <c r="E2490" s="1">
        <v>0.54166666666666663</v>
      </c>
      <c r="F2490">
        <v>8</v>
      </c>
      <c r="G2490" t="s">
        <v>124</v>
      </c>
      <c r="H2490" t="s">
        <v>36</v>
      </c>
      <c r="I2490" t="s">
        <v>176</v>
      </c>
      <c r="J2490" t="s">
        <v>44</v>
      </c>
      <c r="K2490" t="s">
        <v>21</v>
      </c>
      <c r="L2490" t="s">
        <v>22</v>
      </c>
      <c r="M2490">
        <v>4</v>
      </c>
      <c r="N2490">
        <v>35</v>
      </c>
      <c r="Q2490">
        <v>1.14E-2</v>
      </c>
      <c r="R2490">
        <v>3.1280000000000001</v>
      </c>
      <c r="S2490">
        <f t="shared" si="173"/>
        <v>770.45928631241588</v>
      </c>
      <c r="T2490">
        <f t="shared" si="169"/>
        <v>3081.8371452496635</v>
      </c>
    </row>
    <row r="2491" spans="1:20" x14ac:dyDescent="0.2">
      <c r="A2491">
        <v>2009</v>
      </c>
      <c r="B2491">
        <v>138</v>
      </c>
      <c r="D2491" t="s">
        <v>137</v>
      </c>
      <c r="E2491" s="1">
        <v>0.54166666666666663</v>
      </c>
      <c r="F2491">
        <v>8</v>
      </c>
      <c r="G2491" t="s">
        <v>124</v>
      </c>
      <c r="H2491" t="s">
        <v>36</v>
      </c>
      <c r="I2491" t="s">
        <v>176</v>
      </c>
      <c r="J2491" t="s">
        <v>23</v>
      </c>
      <c r="K2491" t="s">
        <v>62</v>
      </c>
      <c r="L2491" t="s">
        <v>63</v>
      </c>
      <c r="M2491">
        <v>1</v>
      </c>
      <c r="N2491">
        <v>35</v>
      </c>
      <c r="P2491">
        <f>N2491/1.08</f>
        <v>32.407407407407405</v>
      </c>
      <c r="Q2491">
        <v>2.29E-2</v>
      </c>
      <c r="R2491">
        <v>2.9580000000000002</v>
      </c>
      <c r="S2491">
        <f>Q2491*(P2491^R2491)</f>
        <v>673.47470511666143</v>
      </c>
      <c r="T2491">
        <f t="shared" si="169"/>
        <v>673.47470511666143</v>
      </c>
    </row>
    <row r="2492" spans="1:20" x14ac:dyDescent="0.2">
      <c r="A2492">
        <v>2009</v>
      </c>
      <c r="B2492">
        <v>138</v>
      </c>
      <c r="D2492" t="s">
        <v>137</v>
      </c>
      <c r="E2492" s="1">
        <v>0.54166666666666663</v>
      </c>
      <c r="F2492">
        <v>8</v>
      </c>
      <c r="G2492" t="s">
        <v>124</v>
      </c>
      <c r="H2492" t="s">
        <v>36</v>
      </c>
      <c r="I2492" t="s">
        <v>176</v>
      </c>
      <c r="J2492" t="s">
        <v>44</v>
      </c>
      <c r="K2492" t="s">
        <v>104</v>
      </c>
      <c r="L2492" t="s">
        <v>105</v>
      </c>
      <c r="M2492">
        <v>1</v>
      </c>
      <c r="N2492">
        <v>50</v>
      </c>
      <c r="P2492">
        <f>N2492*0.902479</f>
        <v>45.123950000000001</v>
      </c>
      <c r="Q2492">
        <v>2.7E-2</v>
      </c>
      <c r="R2492">
        <v>2.629</v>
      </c>
      <c r="S2492">
        <f>Q2492*(P2492^R2492)</f>
        <v>603.67064065895704</v>
      </c>
      <c r="T2492">
        <f t="shared" si="169"/>
        <v>603.67064065895704</v>
      </c>
    </row>
    <row r="2493" spans="1:20" x14ac:dyDescent="0.2">
      <c r="A2493">
        <v>2009</v>
      </c>
      <c r="B2493">
        <v>138</v>
      </c>
      <c r="D2493" t="s">
        <v>137</v>
      </c>
      <c r="E2493" s="1">
        <v>0.54166666666666663</v>
      </c>
      <c r="F2493">
        <v>8</v>
      </c>
      <c r="G2493" t="s">
        <v>124</v>
      </c>
      <c r="H2493" t="s">
        <v>36</v>
      </c>
      <c r="I2493" t="s">
        <v>176</v>
      </c>
      <c r="J2493" t="s">
        <v>508</v>
      </c>
      <c r="K2493" t="s">
        <v>24</v>
      </c>
      <c r="L2493" t="s">
        <v>25</v>
      </c>
      <c r="M2493">
        <v>1</v>
      </c>
      <c r="N2493">
        <v>25</v>
      </c>
      <c r="Q2493">
        <v>4.2799999999999998E-2</v>
      </c>
      <c r="R2493">
        <v>2.8580000000000001</v>
      </c>
      <c r="S2493">
        <f>Q2493*(N2493^R2493)</f>
        <v>423.40532317837847</v>
      </c>
      <c r="T2493">
        <f t="shared" si="169"/>
        <v>423.40532317837847</v>
      </c>
    </row>
    <row r="2494" spans="1:20" x14ac:dyDescent="0.2">
      <c r="A2494">
        <v>2009</v>
      </c>
      <c r="B2494">
        <v>138</v>
      </c>
      <c r="D2494" t="s">
        <v>137</v>
      </c>
      <c r="E2494" s="1">
        <v>0.54166666666666663</v>
      </c>
      <c r="F2494">
        <v>8</v>
      </c>
      <c r="G2494" t="s">
        <v>124</v>
      </c>
      <c r="H2494" t="s">
        <v>36</v>
      </c>
      <c r="I2494" t="s">
        <v>176</v>
      </c>
      <c r="J2494" t="s">
        <v>13</v>
      </c>
      <c r="K2494" t="s">
        <v>14</v>
      </c>
      <c r="L2494" t="s">
        <v>15</v>
      </c>
      <c r="M2494">
        <v>1</v>
      </c>
      <c r="N2494">
        <v>25</v>
      </c>
      <c r="Q2494">
        <v>2.3599999999999999E-2</v>
      </c>
      <c r="R2494">
        <v>2.9750000000000001</v>
      </c>
      <c r="S2494">
        <f>Q2494*(N2494^R2494)</f>
        <v>340.23855775527943</v>
      </c>
      <c r="T2494">
        <f t="shared" si="169"/>
        <v>340.23855775527943</v>
      </c>
    </row>
    <row r="2495" spans="1:20" x14ac:dyDescent="0.2">
      <c r="A2495">
        <v>2009</v>
      </c>
      <c r="B2495">
        <v>138</v>
      </c>
      <c r="D2495" t="s">
        <v>137</v>
      </c>
      <c r="E2495" s="1">
        <v>0.54166666666666663</v>
      </c>
      <c r="F2495">
        <v>8</v>
      </c>
      <c r="G2495" t="s">
        <v>124</v>
      </c>
      <c r="H2495" t="s">
        <v>36</v>
      </c>
      <c r="I2495" t="s">
        <v>176</v>
      </c>
      <c r="J2495" t="s">
        <v>16</v>
      </c>
      <c r="K2495" t="s">
        <v>28</v>
      </c>
      <c r="L2495" t="s">
        <v>29</v>
      </c>
      <c r="M2495">
        <v>4</v>
      </c>
      <c r="N2495">
        <v>25</v>
      </c>
      <c r="P2495">
        <f>N2495/1.14172</f>
        <v>21.89678730336685</v>
      </c>
      <c r="Q2495">
        <v>5.7999999999999996E-3</v>
      </c>
      <c r="R2495">
        <v>3.5539999999999998</v>
      </c>
      <c r="S2495">
        <f>Q2495*(P2495^R2495)</f>
        <v>336.62001464584171</v>
      </c>
      <c r="T2495">
        <f t="shared" si="169"/>
        <v>1346.4800585833668</v>
      </c>
    </row>
    <row r="2496" spans="1:20" x14ac:dyDescent="0.2">
      <c r="A2496">
        <v>2009</v>
      </c>
      <c r="B2496">
        <v>138</v>
      </c>
      <c r="D2496" t="s">
        <v>137</v>
      </c>
      <c r="E2496" s="1">
        <v>0.54166666666666663</v>
      </c>
      <c r="F2496">
        <v>8</v>
      </c>
      <c r="G2496" t="s">
        <v>124</v>
      </c>
      <c r="H2496" t="s">
        <v>36</v>
      </c>
      <c r="I2496" t="s">
        <v>176</v>
      </c>
      <c r="J2496" t="s">
        <v>44</v>
      </c>
      <c r="K2496" t="s">
        <v>21</v>
      </c>
      <c r="L2496" t="s">
        <v>22</v>
      </c>
      <c r="M2496">
        <v>5</v>
      </c>
      <c r="N2496">
        <v>25</v>
      </c>
      <c r="Q2496">
        <v>1.14E-2</v>
      </c>
      <c r="R2496">
        <v>3.1280000000000001</v>
      </c>
      <c r="S2496">
        <f>Q2496*(N2496^R2496)</f>
        <v>268.94359042953022</v>
      </c>
      <c r="T2496">
        <f t="shared" si="169"/>
        <v>1344.717952147651</v>
      </c>
    </row>
    <row r="2497" spans="1:20" x14ac:dyDescent="0.2">
      <c r="A2497">
        <v>2009</v>
      </c>
      <c r="B2497">
        <v>138</v>
      </c>
      <c r="D2497" t="s">
        <v>137</v>
      </c>
      <c r="E2497" s="1">
        <v>0.54166666666666663</v>
      </c>
      <c r="F2497">
        <v>8</v>
      </c>
      <c r="G2497" t="s">
        <v>124</v>
      </c>
      <c r="H2497" t="s">
        <v>36</v>
      </c>
      <c r="I2497" t="s">
        <v>176</v>
      </c>
      <c r="J2497" t="s">
        <v>23</v>
      </c>
      <c r="K2497" t="s">
        <v>62</v>
      </c>
      <c r="L2497" t="s">
        <v>63</v>
      </c>
      <c r="M2497">
        <v>1</v>
      </c>
      <c r="N2497">
        <v>25</v>
      </c>
      <c r="P2497">
        <f>N2497/1.08</f>
        <v>23.148148148148145</v>
      </c>
      <c r="Q2497">
        <v>2.29E-2</v>
      </c>
      <c r="R2497">
        <v>2.9580000000000002</v>
      </c>
      <c r="S2497">
        <f>Q2497*(P2497^R2497)</f>
        <v>248.92846396069424</v>
      </c>
      <c r="T2497">
        <f t="shared" si="169"/>
        <v>248.92846396069424</v>
      </c>
    </row>
    <row r="2498" spans="1:20" x14ac:dyDescent="0.2">
      <c r="A2498">
        <v>2009</v>
      </c>
      <c r="B2498">
        <v>138</v>
      </c>
      <c r="D2498" t="s">
        <v>137</v>
      </c>
      <c r="E2498" s="1">
        <v>0.54166666666666663</v>
      </c>
      <c r="F2498">
        <v>8</v>
      </c>
      <c r="G2498" t="s">
        <v>124</v>
      </c>
      <c r="H2498" t="s">
        <v>36</v>
      </c>
      <c r="I2498" t="s">
        <v>176</v>
      </c>
      <c r="J2498" t="s">
        <v>23</v>
      </c>
      <c r="K2498" t="s">
        <v>118</v>
      </c>
      <c r="L2498" t="s">
        <v>81</v>
      </c>
      <c r="M2498">
        <v>2</v>
      </c>
      <c r="N2498">
        <v>15</v>
      </c>
      <c r="Q2498">
        <v>1.26E-2</v>
      </c>
      <c r="R2498">
        <v>3.0672999999999999</v>
      </c>
      <c r="S2498">
        <f t="shared" ref="S2498:S2509" si="174">Q2498*(N2498^R2498)</f>
        <v>51.026439339633377</v>
      </c>
      <c r="T2498">
        <f t="shared" ref="T2498:T2561" si="175">M2498*S2498</f>
        <v>102.05287867926675</v>
      </c>
    </row>
    <row r="2499" spans="1:20" x14ac:dyDescent="0.2">
      <c r="A2499">
        <v>2009</v>
      </c>
      <c r="B2499">
        <v>138</v>
      </c>
      <c r="D2499" t="s">
        <v>137</v>
      </c>
      <c r="E2499" s="1">
        <v>0.54166666666666663</v>
      </c>
      <c r="F2499">
        <v>8</v>
      </c>
      <c r="G2499" t="s">
        <v>124</v>
      </c>
      <c r="H2499" t="s">
        <v>36</v>
      </c>
      <c r="I2499" t="s">
        <v>176</v>
      </c>
      <c r="J2499" t="s">
        <v>509</v>
      </c>
      <c r="K2499" t="s">
        <v>17</v>
      </c>
      <c r="L2499" t="s">
        <v>19</v>
      </c>
      <c r="M2499">
        <v>1</v>
      </c>
      <c r="N2499">
        <v>7.5</v>
      </c>
      <c r="Q2499">
        <v>1.9300000000000001E-2</v>
      </c>
      <c r="R2499">
        <v>2.96</v>
      </c>
      <c r="S2499">
        <f t="shared" si="174"/>
        <v>7.5117071566069322</v>
      </c>
      <c r="T2499">
        <f t="shared" si="175"/>
        <v>7.5117071566069322</v>
      </c>
    </row>
    <row r="2500" spans="1:20" x14ac:dyDescent="0.2">
      <c r="A2500">
        <v>2009</v>
      </c>
      <c r="B2500">
        <v>138</v>
      </c>
      <c r="D2500" t="s">
        <v>137</v>
      </c>
      <c r="E2500" s="1">
        <v>0.54166666666666663</v>
      </c>
      <c r="F2500">
        <v>8</v>
      </c>
      <c r="G2500" t="s">
        <v>124</v>
      </c>
      <c r="H2500" t="s">
        <v>36</v>
      </c>
      <c r="I2500" t="s">
        <v>176</v>
      </c>
      <c r="J2500" t="s">
        <v>26</v>
      </c>
      <c r="K2500" t="s">
        <v>118</v>
      </c>
      <c r="L2500" t="s">
        <v>27</v>
      </c>
      <c r="M2500">
        <v>3</v>
      </c>
      <c r="N2500">
        <v>7.5</v>
      </c>
      <c r="Q2500">
        <v>1.5900000000000001E-2</v>
      </c>
      <c r="R2500">
        <v>2.9718</v>
      </c>
      <c r="S2500">
        <f t="shared" si="174"/>
        <v>6.3372988368370082</v>
      </c>
      <c r="T2500">
        <f t="shared" si="175"/>
        <v>19.011896510511026</v>
      </c>
    </row>
    <row r="2501" spans="1:20" x14ac:dyDescent="0.2">
      <c r="A2501">
        <v>2009</v>
      </c>
      <c r="B2501">
        <v>138</v>
      </c>
      <c r="D2501" t="s">
        <v>137</v>
      </c>
      <c r="E2501" s="1">
        <v>0.54166666666666663</v>
      </c>
      <c r="F2501">
        <v>8</v>
      </c>
      <c r="G2501" t="s">
        <v>124</v>
      </c>
      <c r="H2501" t="s">
        <v>36</v>
      </c>
      <c r="I2501" t="s">
        <v>176</v>
      </c>
      <c r="J2501" t="s">
        <v>23</v>
      </c>
      <c r="K2501" t="s">
        <v>118</v>
      </c>
      <c r="L2501" t="s">
        <v>132</v>
      </c>
      <c r="M2501">
        <v>5</v>
      </c>
      <c r="N2501">
        <v>7.5</v>
      </c>
      <c r="Q2501">
        <v>1.26E-2</v>
      </c>
      <c r="R2501">
        <v>3.0672999999999999</v>
      </c>
      <c r="S2501">
        <f t="shared" si="174"/>
        <v>6.0875978967715536</v>
      </c>
      <c r="T2501">
        <f t="shared" si="175"/>
        <v>30.43798948385777</v>
      </c>
    </row>
    <row r="2502" spans="1:20" x14ac:dyDescent="0.2">
      <c r="A2502">
        <v>2009</v>
      </c>
      <c r="B2502">
        <v>138</v>
      </c>
      <c r="D2502" t="s">
        <v>137</v>
      </c>
      <c r="E2502" s="1">
        <v>0.54166666666666663</v>
      </c>
      <c r="F2502">
        <v>8</v>
      </c>
      <c r="G2502" t="s">
        <v>124</v>
      </c>
      <c r="H2502" t="s">
        <v>36</v>
      </c>
      <c r="I2502" t="s">
        <v>176</v>
      </c>
      <c r="J2502" t="s">
        <v>23</v>
      </c>
      <c r="K2502" t="s">
        <v>118</v>
      </c>
      <c r="L2502" t="s">
        <v>30</v>
      </c>
      <c r="M2502">
        <v>3</v>
      </c>
      <c r="N2502">
        <v>7.5</v>
      </c>
      <c r="Q2502">
        <v>9.2800000000000001E-3</v>
      </c>
      <c r="R2502">
        <v>3.07</v>
      </c>
      <c r="S2502">
        <f t="shared" si="174"/>
        <v>4.5080222907771104</v>
      </c>
      <c r="T2502">
        <f t="shared" si="175"/>
        <v>13.524066872331332</v>
      </c>
    </row>
    <row r="2503" spans="1:20" x14ac:dyDescent="0.2">
      <c r="A2503">
        <v>2009</v>
      </c>
      <c r="B2503">
        <v>138</v>
      </c>
      <c r="D2503" t="s">
        <v>137</v>
      </c>
      <c r="E2503" s="1">
        <v>0.54166666666666663</v>
      </c>
      <c r="F2503">
        <v>8</v>
      </c>
      <c r="G2503" t="s">
        <v>124</v>
      </c>
      <c r="H2503" t="s">
        <v>36</v>
      </c>
      <c r="I2503" t="s">
        <v>176</v>
      </c>
      <c r="J2503" t="s">
        <v>509</v>
      </c>
      <c r="K2503" t="s">
        <v>17</v>
      </c>
      <c r="L2503" t="s">
        <v>107</v>
      </c>
      <c r="M2503">
        <v>1</v>
      </c>
      <c r="N2503">
        <v>2.5</v>
      </c>
      <c r="Q2503">
        <v>3.49E-2</v>
      </c>
      <c r="R2503">
        <v>2.9108999999999998</v>
      </c>
      <c r="S2503">
        <f t="shared" si="174"/>
        <v>0.50256124877797914</v>
      </c>
      <c r="T2503">
        <f t="shared" si="175"/>
        <v>0.50256124877797914</v>
      </c>
    </row>
    <row r="2504" spans="1:20" x14ac:dyDescent="0.2">
      <c r="A2504">
        <v>2009</v>
      </c>
      <c r="B2504">
        <v>138</v>
      </c>
      <c r="D2504" t="s">
        <v>137</v>
      </c>
      <c r="E2504" s="1">
        <v>0.54166666666666663</v>
      </c>
      <c r="F2504">
        <v>8</v>
      </c>
      <c r="G2504" t="s">
        <v>124</v>
      </c>
      <c r="H2504" t="s">
        <v>36</v>
      </c>
      <c r="I2504" t="s">
        <v>176</v>
      </c>
      <c r="J2504" t="s">
        <v>509</v>
      </c>
      <c r="K2504" t="s">
        <v>17</v>
      </c>
      <c r="L2504" t="s">
        <v>19</v>
      </c>
      <c r="M2504">
        <v>2</v>
      </c>
      <c r="N2504">
        <v>2.5</v>
      </c>
      <c r="Q2504">
        <v>1.9300000000000001E-2</v>
      </c>
      <c r="R2504">
        <v>2.96</v>
      </c>
      <c r="S2504">
        <f t="shared" si="174"/>
        <v>0.29070984172599634</v>
      </c>
      <c r="T2504">
        <f t="shared" si="175"/>
        <v>0.58141968345199269</v>
      </c>
    </row>
    <row r="2505" spans="1:20" x14ac:dyDescent="0.2">
      <c r="A2505">
        <v>2009</v>
      </c>
      <c r="B2505">
        <v>138</v>
      </c>
      <c r="D2505" t="s">
        <v>137</v>
      </c>
      <c r="E2505" s="1">
        <v>0.54166666666666663</v>
      </c>
      <c r="F2505">
        <v>8</v>
      </c>
      <c r="G2505" t="s">
        <v>124</v>
      </c>
      <c r="H2505" t="s">
        <v>36</v>
      </c>
      <c r="I2505" t="s">
        <v>176</v>
      </c>
      <c r="J2505" t="s">
        <v>26</v>
      </c>
      <c r="K2505" t="s">
        <v>118</v>
      </c>
      <c r="L2505" t="s">
        <v>27</v>
      </c>
      <c r="M2505">
        <v>6</v>
      </c>
      <c r="N2505">
        <v>2.5</v>
      </c>
      <c r="Q2505">
        <v>1.5900000000000001E-2</v>
      </c>
      <c r="R2505">
        <v>2.9718</v>
      </c>
      <c r="S2505">
        <f t="shared" si="174"/>
        <v>0.24210025233267859</v>
      </c>
      <c r="T2505">
        <f t="shared" si="175"/>
        <v>1.4526015139960715</v>
      </c>
    </row>
    <row r="2506" spans="1:20" x14ac:dyDescent="0.2">
      <c r="A2506">
        <v>2009</v>
      </c>
      <c r="B2506">
        <v>138</v>
      </c>
      <c r="D2506" t="s">
        <v>137</v>
      </c>
      <c r="E2506" s="1">
        <v>0.54166666666666663</v>
      </c>
      <c r="F2506">
        <v>8</v>
      </c>
      <c r="G2506" t="s">
        <v>124</v>
      </c>
      <c r="H2506" t="s">
        <v>36</v>
      </c>
      <c r="I2506" t="s">
        <v>176</v>
      </c>
      <c r="J2506" t="s">
        <v>23</v>
      </c>
      <c r="K2506" t="s">
        <v>118</v>
      </c>
      <c r="L2506" t="s">
        <v>132</v>
      </c>
      <c r="M2506">
        <v>9</v>
      </c>
      <c r="N2506">
        <v>2.5</v>
      </c>
      <c r="Q2506">
        <v>1.26E-2</v>
      </c>
      <c r="R2506">
        <v>3.0672999999999999</v>
      </c>
      <c r="S2506">
        <f t="shared" si="174"/>
        <v>0.20939771281975608</v>
      </c>
      <c r="T2506">
        <f t="shared" si="175"/>
        <v>1.8845794153778048</v>
      </c>
    </row>
    <row r="2507" spans="1:20" x14ac:dyDescent="0.2">
      <c r="A2507">
        <v>2009</v>
      </c>
      <c r="B2507">
        <v>139</v>
      </c>
      <c r="D2507" t="s">
        <v>137</v>
      </c>
      <c r="E2507" s="1">
        <v>0.54166666666666663</v>
      </c>
      <c r="F2507">
        <v>10</v>
      </c>
      <c r="G2507" t="s">
        <v>125</v>
      </c>
      <c r="H2507" t="s">
        <v>36</v>
      </c>
      <c r="I2507" t="s">
        <v>176</v>
      </c>
      <c r="J2507" t="s">
        <v>44</v>
      </c>
      <c r="K2507" t="s">
        <v>21</v>
      </c>
      <c r="L2507" t="s">
        <v>22</v>
      </c>
      <c r="M2507">
        <v>3</v>
      </c>
      <c r="N2507">
        <v>35</v>
      </c>
      <c r="Q2507">
        <v>1.14E-2</v>
      </c>
      <c r="R2507">
        <v>3.1280000000000001</v>
      </c>
      <c r="S2507">
        <f t="shared" si="174"/>
        <v>770.45928631241588</v>
      </c>
      <c r="T2507">
        <f t="shared" si="175"/>
        <v>2311.3778589372478</v>
      </c>
    </row>
    <row r="2508" spans="1:20" x14ac:dyDescent="0.2">
      <c r="A2508">
        <v>2009</v>
      </c>
      <c r="B2508">
        <v>139</v>
      </c>
      <c r="D2508" t="s">
        <v>137</v>
      </c>
      <c r="E2508" s="1">
        <v>0.54166666666666663</v>
      </c>
      <c r="F2508">
        <v>10</v>
      </c>
      <c r="G2508" t="s">
        <v>125</v>
      </c>
      <c r="H2508" t="s">
        <v>36</v>
      </c>
      <c r="I2508" t="s">
        <v>176</v>
      </c>
      <c r="J2508" t="s">
        <v>13</v>
      </c>
      <c r="K2508" t="s">
        <v>51</v>
      </c>
      <c r="L2508" t="s">
        <v>52</v>
      </c>
      <c r="M2508">
        <v>1</v>
      </c>
      <c r="N2508">
        <v>35</v>
      </c>
      <c r="O2508" t="s">
        <v>53</v>
      </c>
      <c r="Q2508">
        <v>1.6199999999999999E-2</v>
      </c>
      <c r="R2508">
        <v>3.0251999999999999</v>
      </c>
      <c r="S2508">
        <f t="shared" si="174"/>
        <v>759.67819720000477</v>
      </c>
      <c r="T2508">
        <f t="shared" si="175"/>
        <v>759.67819720000477</v>
      </c>
    </row>
    <row r="2509" spans="1:20" x14ac:dyDescent="0.2">
      <c r="A2509">
        <v>2009</v>
      </c>
      <c r="B2509">
        <v>139</v>
      </c>
      <c r="D2509" t="s">
        <v>137</v>
      </c>
      <c r="E2509" s="1">
        <v>0.54166666666666663</v>
      </c>
      <c r="F2509">
        <v>10</v>
      </c>
      <c r="G2509" t="s">
        <v>125</v>
      </c>
      <c r="H2509" t="s">
        <v>36</v>
      </c>
      <c r="I2509" t="s">
        <v>176</v>
      </c>
      <c r="J2509" t="s">
        <v>508</v>
      </c>
      <c r="K2509" t="s">
        <v>24</v>
      </c>
      <c r="L2509" t="s">
        <v>25</v>
      </c>
      <c r="M2509">
        <v>2</v>
      </c>
      <c r="N2509">
        <v>25</v>
      </c>
      <c r="Q2509">
        <v>4.2799999999999998E-2</v>
      </c>
      <c r="R2509">
        <v>2.8580000000000001</v>
      </c>
      <c r="S2509">
        <f t="shared" si="174"/>
        <v>423.40532317837847</v>
      </c>
      <c r="T2509">
        <f t="shared" si="175"/>
        <v>846.81064635675693</v>
      </c>
    </row>
    <row r="2510" spans="1:20" x14ac:dyDescent="0.2">
      <c r="A2510">
        <v>2009</v>
      </c>
      <c r="B2510">
        <v>139</v>
      </c>
      <c r="D2510" t="s">
        <v>137</v>
      </c>
      <c r="E2510" s="1">
        <v>0.54166666666666663</v>
      </c>
      <c r="F2510">
        <v>10</v>
      </c>
      <c r="G2510" t="s">
        <v>125</v>
      </c>
      <c r="H2510" t="s">
        <v>36</v>
      </c>
      <c r="I2510" t="s">
        <v>176</v>
      </c>
      <c r="J2510" t="s">
        <v>26</v>
      </c>
      <c r="K2510" t="s">
        <v>31</v>
      </c>
      <c r="L2510" t="s">
        <v>54</v>
      </c>
      <c r="M2510">
        <v>2</v>
      </c>
      <c r="N2510">
        <v>25</v>
      </c>
      <c r="P2510">
        <f>N2510*0.812715</f>
        <v>20.317875000000001</v>
      </c>
      <c r="Q2510">
        <v>0.111</v>
      </c>
      <c r="R2510">
        <v>2.72</v>
      </c>
      <c r="S2510">
        <f>Q2510*(P2510^R2510)</f>
        <v>400.63779005068659</v>
      </c>
      <c r="T2510">
        <f t="shared" si="175"/>
        <v>801.27558010137318</v>
      </c>
    </row>
    <row r="2511" spans="1:20" x14ac:dyDescent="0.2">
      <c r="A2511">
        <v>2009</v>
      </c>
      <c r="B2511">
        <v>139</v>
      </c>
      <c r="D2511" t="s">
        <v>137</v>
      </c>
      <c r="E2511" s="1">
        <v>0.54166666666666663</v>
      </c>
      <c r="F2511">
        <v>10</v>
      </c>
      <c r="G2511" t="s">
        <v>125</v>
      </c>
      <c r="H2511" t="s">
        <v>36</v>
      </c>
      <c r="I2511" t="s">
        <v>176</v>
      </c>
      <c r="J2511" t="s">
        <v>16</v>
      </c>
      <c r="K2511" t="s">
        <v>28</v>
      </c>
      <c r="L2511" t="s">
        <v>29</v>
      </c>
      <c r="M2511">
        <v>6</v>
      </c>
      <c r="N2511">
        <v>25</v>
      </c>
      <c r="P2511">
        <f>N2511/1.14172</f>
        <v>21.89678730336685</v>
      </c>
      <c r="Q2511">
        <v>5.7999999999999996E-3</v>
      </c>
      <c r="R2511">
        <v>3.5539999999999998</v>
      </c>
      <c r="S2511">
        <f>Q2511*(P2511^R2511)</f>
        <v>336.62001464584171</v>
      </c>
      <c r="T2511">
        <f t="shared" si="175"/>
        <v>2019.7200878750502</v>
      </c>
    </row>
    <row r="2512" spans="1:20" x14ac:dyDescent="0.2">
      <c r="A2512">
        <v>2009</v>
      </c>
      <c r="B2512">
        <v>139</v>
      </c>
      <c r="D2512" t="s">
        <v>137</v>
      </c>
      <c r="E2512" s="1">
        <v>0.54166666666666663</v>
      </c>
      <c r="F2512">
        <v>10</v>
      </c>
      <c r="G2512" t="s">
        <v>125</v>
      </c>
      <c r="H2512" t="s">
        <v>36</v>
      </c>
      <c r="I2512" t="s">
        <v>176</v>
      </c>
      <c r="J2512" t="s">
        <v>44</v>
      </c>
      <c r="K2512" t="s">
        <v>21</v>
      </c>
      <c r="L2512" t="s">
        <v>22</v>
      </c>
      <c r="M2512">
        <v>5</v>
      </c>
      <c r="N2512">
        <v>25</v>
      </c>
      <c r="Q2512">
        <v>1.14E-2</v>
      </c>
      <c r="R2512">
        <v>3.1280000000000001</v>
      </c>
      <c r="S2512">
        <f t="shared" ref="S2512:S2521" si="176">Q2512*(N2512^R2512)</f>
        <v>268.94359042953022</v>
      </c>
      <c r="T2512">
        <f t="shared" si="175"/>
        <v>1344.717952147651</v>
      </c>
    </row>
    <row r="2513" spans="1:20" x14ac:dyDescent="0.2">
      <c r="A2513">
        <v>2009</v>
      </c>
      <c r="B2513">
        <v>139</v>
      </c>
      <c r="D2513" t="s">
        <v>137</v>
      </c>
      <c r="E2513" s="1">
        <v>0.54166666666666663</v>
      </c>
      <c r="F2513">
        <v>10</v>
      </c>
      <c r="G2513" t="s">
        <v>125</v>
      </c>
      <c r="H2513" t="s">
        <v>36</v>
      </c>
      <c r="I2513" t="s">
        <v>176</v>
      </c>
      <c r="J2513" t="s">
        <v>16</v>
      </c>
      <c r="K2513" t="s">
        <v>17</v>
      </c>
      <c r="L2513" t="s">
        <v>18</v>
      </c>
      <c r="M2513">
        <v>1</v>
      </c>
      <c r="N2513">
        <v>15</v>
      </c>
      <c r="Q2513">
        <v>2.2700000000000001E-2</v>
      </c>
      <c r="R2513">
        <v>3.12</v>
      </c>
      <c r="S2513">
        <f t="shared" si="176"/>
        <v>106.03044532761471</v>
      </c>
      <c r="T2513">
        <f t="shared" si="175"/>
        <v>106.03044532761471</v>
      </c>
    </row>
    <row r="2514" spans="1:20" x14ac:dyDescent="0.2">
      <c r="A2514">
        <v>2009</v>
      </c>
      <c r="B2514">
        <v>139</v>
      </c>
      <c r="D2514" t="s">
        <v>137</v>
      </c>
      <c r="E2514" s="1">
        <v>0.54166666666666663</v>
      </c>
      <c r="F2514">
        <v>10</v>
      </c>
      <c r="G2514" t="s">
        <v>125</v>
      </c>
      <c r="H2514" t="s">
        <v>36</v>
      </c>
      <c r="I2514" t="s">
        <v>176</v>
      </c>
      <c r="J2514" t="s">
        <v>509</v>
      </c>
      <c r="K2514" t="s">
        <v>17</v>
      </c>
      <c r="L2514" t="s">
        <v>19</v>
      </c>
      <c r="M2514">
        <v>2</v>
      </c>
      <c r="N2514">
        <v>7.5</v>
      </c>
      <c r="Q2514">
        <v>1.9300000000000001E-2</v>
      </c>
      <c r="R2514">
        <v>2.96</v>
      </c>
      <c r="S2514">
        <f t="shared" si="176"/>
        <v>7.5117071566069322</v>
      </c>
      <c r="T2514">
        <f t="shared" si="175"/>
        <v>15.023414313213864</v>
      </c>
    </row>
    <row r="2515" spans="1:20" x14ac:dyDescent="0.2">
      <c r="A2515">
        <v>2009</v>
      </c>
      <c r="B2515">
        <v>139</v>
      </c>
      <c r="D2515" t="s">
        <v>137</v>
      </c>
      <c r="E2515" s="1">
        <v>0.54166666666666663</v>
      </c>
      <c r="F2515">
        <v>10</v>
      </c>
      <c r="G2515" t="s">
        <v>125</v>
      </c>
      <c r="H2515" t="s">
        <v>36</v>
      </c>
      <c r="I2515" t="s">
        <v>176</v>
      </c>
      <c r="J2515" t="s">
        <v>26</v>
      </c>
      <c r="K2515" t="s">
        <v>118</v>
      </c>
      <c r="L2515" t="s">
        <v>27</v>
      </c>
      <c r="M2515">
        <v>16</v>
      </c>
      <c r="N2515">
        <v>7.5</v>
      </c>
      <c r="Q2515">
        <v>1.5900000000000001E-2</v>
      </c>
      <c r="R2515">
        <v>2.9718</v>
      </c>
      <c r="S2515">
        <f t="shared" si="176"/>
        <v>6.3372988368370082</v>
      </c>
      <c r="T2515">
        <f t="shared" si="175"/>
        <v>101.39678138939213</v>
      </c>
    </row>
    <row r="2516" spans="1:20" x14ac:dyDescent="0.2">
      <c r="A2516">
        <v>2009</v>
      </c>
      <c r="B2516">
        <v>139</v>
      </c>
      <c r="D2516" t="s">
        <v>137</v>
      </c>
      <c r="E2516" s="1">
        <v>0.54166666666666663</v>
      </c>
      <c r="F2516">
        <v>10</v>
      </c>
      <c r="G2516" t="s">
        <v>125</v>
      </c>
      <c r="H2516" t="s">
        <v>36</v>
      </c>
      <c r="I2516" t="s">
        <v>176</v>
      </c>
      <c r="J2516" t="s">
        <v>23</v>
      </c>
      <c r="K2516" t="s">
        <v>118</v>
      </c>
      <c r="L2516" t="s">
        <v>132</v>
      </c>
      <c r="M2516">
        <v>3</v>
      </c>
      <c r="N2516">
        <v>7.5</v>
      </c>
      <c r="Q2516">
        <v>1.26E-2</v>
      </c>
      <c r="R2516">
        <v>3.0672999999999999</v>
      </c>
      <c r="S2516">
        <f t="shared" si="176"/>
        <v>6.0875978967715536</v>
      </c>
      <c r="T2516">
        <f t="shared" si="175"/>
        <v>18.262793690314659</v>
      </c>
    </row>
    <row r="2517" spans="1:20" x14ac:dyDescent="0.2">
      <c r="A2517">
        <v>2009</v>
      </c>
      <c r="B2517">
        <v>139</v>
      </c>
      <c r="D2517" t="s">
        <v>137</v>
      </c>
      <c r="E2517" s="1">
        <v>0.54166666666666663</v>
      </c>
      <c r="F2517">
        <v>10</v>
      </c>
      <c r="G2517" t="s">
        <v>125</v>
      </c>
      <c r="H2517" t="s">
        <v>36</v>
      </c>
      <c r="I2517" t="s">
        <v>176</v>
      </c>
      <c r="J2517" t="s">
        <v>13</v>
      </c>
      <c r="K2517" t="s">
        <v>194</v>
      </c>
      <c r="L2517" t="s">
        <v>35</v>
      </c>
      <c r="M2517">
        <v>1</v>
      </c>
      <c r="N2517">
        <v>7.5</v>
      </c>
      <c r="Q2517">
        <v>3.2399999999999998E-2</v>
      </c>
      <c r="R2517">
        <v>2.379</v>
      </c>
      <c r="S2517">
        <f t="shared" si="176"/>
        <v>3.9112516180267258</v>
      </c>
      <c r="T2517">
        <f t="shared" si="175"/>
        <v>3.9112516180267258</v>
      </c>
    </row>
    <row r="2518" spans="1:20" x14ac:dyDescent="0.2">
      <c r="A2518">
        <v>2009</v>
      </c>
      <c r="B2518">
        <v>139</v>
      </c>
      <c r="D2518" t="s">
        <v>137</v>
      </c>
      <c r="E2518" s="1">
        <v>0.54166666666666663</v>
      </c>
      <c r="F2518">
        <v>10</v>
      </c>
      <c r="G2518" t="s">
        <v>125</v>
      </c>
      <c r="H2518" t="s">
        <v>36</v>
      </c>
      <c r="I2518" t="s">
        <v>176</v>
      </c>
      <c r="J2518" t="s">
        <v>509</v>
      </c>
      <c r="K2518" t="s">
        <v>17</v>
      </c>
      <c r="L2518" t="s">
        <v>19</v>
      </c>
      <c r="M2518">
        <v>1</v>
      </c>
      <c r="N2518">
        <v>2.5</v>
      </c>
      <c r="Q2518">
        <v>1.9300000000000001E-2</v>
      </c>
      <c r="R2518">
        <v>2.96</v>
      </c>
      <c r="S2518">
        <f t="shared" si="176"/>
        <v>0.29070984172599634</v>
      </c>
      <c r="T2518">
        <f t="shared" si="175"/>
        <v>0.29070984172599634</v>
      </c>
    </row>
    <row r="2519" spans="1:20" x14ac:dyDescent="0.2">
      <c r="A2519">
        <v>2009</v>
      </c>
      <c r="B2519">
        <v>139</v>
      </c>
      <c r="D2519" t="s">
        <v>137</v>
      </c>
      <c r="E2519" s="1">
        <v>0.54166666666666663</v>
      </c>
      <c r="F2519">
        <v>10</v>
      </c>
      <c r="G2519" t="s">
        <v>125</v>
      </c>
      <c r="H2519" t="s">
        <v>36</v>
      </c>
      <c r="I2519" t="s">
        <v>176</v>
      </c>
      <c r="J2519" t="s">
        <v>26</v>
      </c>
      <c r="K2519" t="s">
        <v>118</v>
      </c>
      <c r="L2519" t="s">
        <v>27</v>
      </c>
      <c r="M2519">
        <v>7</v>
      </c>
      <c r="N2519">
        <v>2.5</v>
      </c>
      <c r="Q2519">
        <v>1.5900000000000001E-2</v>
      </c>
      <c r="R2519">
        <v>2.9718</v>
      </c>
      <c r="S2519">
        <f t="shared" si="176"/>
        <v>0.24210025233267859</v>
      </c>
      <c r="T2519">
        <f t="shared" si="175"/>
        <v>1.6947017663287502</v>
      </c>
    </row>
    <row r="2520" spans="1:20" x14ac:dyDescent="0.2">
      <c r="A2520">
        <v>2009</v>
      </c>
      <c r="B2520">
        <v>140</v>
      </c>
      <c r="D2520" t="s">
        <v>137</v>
      </c>
      <c r="E2520" s="1">
        <v>0.54166666666666663</v>
      </c>
      <c r="F2520">
        <v>10</v>
      </c>
      <c r="G2520" t="s">
        <v>124</v>
      </c>
      <c r="H2520" t="s">
        <v>61</v>
      </c>
      <c r="I2520" t="s">
        <v>176</v>
      </c>
      <c r="J2520" t="s">
        <v>44</v>
      </c>
      <c r="K2520" t="s">
        <v>21</v>
      </c>
      <c r="L2520" t="s">
        <v>22</v>
      </c>
      <c r="M2520">
        <v>10</v>
      </c>
      <c r="N2520">
        <v>35</v>
      </c>
      <c r="Q2520">
        <v>1.14E-2</v>
      </c>
      <c r="R2520">
        <v>3.1280000000000001</v>
      </c>
      <c r="S2520">
        <f t="shared" si="176"/>
        <v>770.45928631241588</v>
      </c>
      <c r="T2520">
        <f t="shared" si="175"/>
        <v>7704.5928631241586</v>
      </c>
    </row>
    <row r="2521" spans="1:20" x14ac:dyDescent="0.2">
      <c r="A2521">
        <v>2009</v>
      </c>
      <c r="B2521">
        <v>140</v>
      </c>
      <c r="D2521" t="s">
        <v>137</v>
      </c>
      <c r="E2521" s="1">
        <v>0.54166666666666663</v>
      </c>
      <c r="F2521">
        <v>10</v>
      </c>
      <c r="G2521" t="s">
        <v>124</v>
      </c>
      <c r="H2521" t="s">
        <v>61</v>
      </c>
      <c r="I2521" t="s">
        <v>176</v>
      </c>
      <c r="J2521" t="s">
        <v>508</v>
      </c>
      <c r="K2521" t="s">
        <v>24</v>
      </c>
      <c r="L2521" t="s">
        <v>25</v>
      </c>
      <c r="M2521">
        <v>1</v>
      </c>
      <c r="N2521">
        <v>25</v>
      </c>
      <c r="Q2521">
        <v>4.2799999999999998E-2</v>
      </c>
      <c r="R2521">
        <v>2.8580000000000001</v>
      </c>
      <c r="S2521">
        <f t="shared" si="176"/>
        <v>423.40532317837847</v>
      </c>
      <c r="T2521">
        <f t="shared" si="175"/>
        <v>423.40532317837847</v>
      </c>
    </row>
    <row r="2522" spans="1:20" x14ac:dyDescent="0.2">
      <c r="A2522">
        <v>2009</v>
      </c>
      <c r="B2522">
        <v>140</v>
      </c>
      <c r="D2522" t="s">
        <v>137</v>
      </c>
      <c r="E2522" s="1">
        <v>0.54166666666666663</v>
      </c>
      <c r="F2522">
        <v>10</v>
      </c>
      <c r="G2522" t="s">
        <v>124</v>
      </c>
      <c r="H2522" t="s">
        <v>61</v>
      </c>
      <c r="I2522" t="s">
        <v>176</v>
      </c>
      <c r="J2522" t="s">
        <v>16</v>
      </c>
      <c r="K2522" t="s">
        <v>28</v>
      </c>
      <c r="L2522" t="s">
        <v>29</v>
      </c>
      <c r="M2522">
        <v>25</v>
      </c>
      <c r="N2522">
        <v>25</v>
      </c>
      <c r="P2522">
        <f>N2522/1.14172</f>
        <v>21.89678730336685</v>
      </c>
      <c r="Q2522">
        <v>5.7999999999999996E-3</v>
      </c>
      <c r="R2522">
        <v>3.5539999999999998</v>
      </c>
      <c r="S2522">
        <f>Q2522*(P2522^R2522)</f>
        <v>336.62001464584171</v>
      </c>
      <c r="T2522">
        <f t="shared" si="175"/>
        <v>8415.5003661460432</v>
      </c>
    </row>
    <row r="2523" spans="1:20" x14ac:dyDescent="0.2">
      <c r="A2523">
        <v>2009</v>
      </c>
      <c r="B2523">
        <v>140</v>
      </c>
      <c r="D2523" t="s">
        <v>137</v>
      </c>
      <c r="E2523" s="1">
        <v>0.54166666666666663</v>
      </c>
      <c r="F2523">
        <v>10</v>
      </c>
      <c r="G2523" t="s">
        <v>124</v>
      </c>
      <c r="H2523" t="s">
        <v>61</v>
      </c>
      <c r="I2523" t="s">
        <v>176</v>
      </c>
      <c r="J2523" t="s">
        <v>44</v>
      </c>
      <c r="K2523" t="s">
        <v>21</v>
      </c>
      <c r="L2523" t="s">
        <v>22</v>
      </c>
      <c r="M2523">
        <v>14</v>
      </c>
      <c r="N2523">
        <v>25</v>
      </c>
      <c r="Q2523">
        <v>1.14E-2</v>
      </c>
      <c r="R2523">
        <v>3.1280000000000001</v>
      </c>
      <c r="S2523">
        <f t="shared" ref="S2523:S2537" si="177">Q2523*(N2523^R2523)</f>
        <v>268.94359042953022</v>
      </c>
      <c r="T2523">
        <f t="shared" si="175"/>
        <v>3765.2102660134233</v>
      </c>
    </row>
    <row r="2524" spans="1:20" x14ac:dyDescent="0.2">
      <c r="A2524">
        <v>2009</v>
      </c>
      <c r="B2524">
        <v>140</v>
      </c>
      <c r="D2524" t="s">
        <v>137</v>
      </c>
      <c r="E2524" s="1">
        <v>0.54166666666666663</v>
      </c>
      <c r="F2524">
        <v>10</v>
      </c>
      <c r="G2524" t="s">
        <v>124</v>
      </c>
      <c r="H2524" t="s">
        <v>61</v>
      </c>
      <c r="I2524" t="s">
        <v>176</v>
      </c>
      <c r="J2524" t="s">
        <v>16</v>
      </c>
      <c r="K2524" t="s">
        <v>17</v>
      </c>
      <c r="L2524" t="s">
        <v>18</v>
      </c>
      <c r="M2524">
        <v>3</v>
      </c>
      <c r="N2524">
        <v>15</v>
      </c>
      <c r="Q2524">
        <v>2.2700000000000001E-2</v>
      </c>
      <c r="R2524">
        <v>3.12</v>
      </c>
      <c r="S2524">
        <f t="shared" si="177"/>
        <v>106.03044532761471</v>
      </c>
      <c r="T2524">
        <f t="shared" si="175"/>
        <v>318.09133598284416</v>
      </c>
    </row>
    <row r="2525" spans="1:20" x14ac:dyDescent="0.2">
      <c r="A2525">
        <v>2009</v>
      </c>
      <c r="B2525">
        <v>140</v>
      </c>
      <c r="D2525" t="s">
        <v>137</v>
      </c>
      <c r="E2525" s="1">
        <v>0.54166666666666663</v>
      </c>
      <c r="F2525">
        <v>10</v>
      </c>
      <c r="G2525" t="s">
        <v>124</v>
      </c>
      <c r="H2525" t="s">
        <v>61</v>
      </c>
      <c r="I2525" t="s">
        <v>176</v>
      </c>
      <c r="J2525" t="s">
        <v>26</v>
      </c>
      <c r="K2525" t="s">
        <v>17</v>
      </c>
      <c r="L2525" t="s">
        <v>121</v>
      </c>
      <c r="M2525">
        <v>16</v>
      </c>
      <c r="N2525">
        <v>7.5</v>
      </c>
      <c r="Q2525">
        <v>2.0199999999999999E-2</v>
      </c>
      <c r="R2525">
        <v>2.9594999999999998</v>
      </c>
      <c r="S2525">
        <f t="shared" si="177"/>
        <v>7.8540774295436098</v>
      </c>
      <c r="T2525">
        <f t="shared" si="175"/>
        <v>125.66523887269776</v>
      </c>
    </row>
    <row r="2526" spans="1:20" x14ac:dyDescent="0.2">
      <c r="A2526">
        <v>2009</v>
      </c>
      <c r="B2526">
        <v>140</v>
      </c>
      <c r="D2526" t="s">
        <v>137</v>
      </c>
      <c r="E2526" s="1">
        <v>0.54166666666666663</v>
      </c>
      <c r="F2526">
        <v>10</v>
      </c>
      <c r="G2526" t="s">
        <v>124</v>
      </c>
      <c r="H2526" t="s">
        <v>61</v>
      </c>
      <c r="I2526" t="s">
        <v>176</v>
      </c>
      <c r="J2526" t="s">
        <v>509</v>
      </c>
      <c r="K2526" t="s">
        <v>17</v>
      </c>
      <c r="L2526" t="s">
        <v>19</v>
      </c>
      <c r="M2526">
        <v>2</v>
      </c>
      <c r="N2526">
        <v>7.5</v>
      </c>
      <c r="Q2526">
        <v>1.9300000000000001E-2</v>
      </c>
      <c r="R2526">
        <v>2.96</v>
      </c>
      <c r="S2526">
        <f t="shared" si="177"/>
        <v>7.5117071566069322</v>
      </c>
      <c r="T2526">
        <f t="shared" si="175"/>
        <v>15.023414313213864</v>
      </c>
    </row>
    <row r="2527" spans="1:20" x14ac:dyDescent="0.2">
      <c r="A2527">
        <v>2009</v>
      </c>
      <c r="B2527">
        <v>140</v>
      </c>
      <c r="D2527" t="s">
        <v>137</v>
      </c>
      <c r="E2527" s="1">
        <v>0.54166666666666663</v>
      </c>
      <c r="F2527">
        <v>10</v>
      </c>
      <c r="G2527" t="s">
        <v>124</v>
      </c>
      <c r="H2527" t="s">
        <v>61</v>
      </c>
      <c r="I2527" t="s">
        <v>176</v>
      </c>
      <c r="J2527" t="s">
        <v>26</v>
      </c>
      <c r="K2527" t="s">
        <v>118</v>
      </c>
      <c r="L2527" t="s">
        <v>27</v>
      </c>
      <c r="M2527">
        <v>6</v>
      </c>
      <c r="N2527">
        <v>7.5</v>
      </c>
      <c r="Q2527">
        <v>1.5900000000000001E-2</v>
      </c>
      <c r="R2527">
        <v>2.9718</v>
      </c>
      <c r="S2527">
        <f t="shared" si="177"/>
        <v>6.3372988368370082</v>
      </c>
      <c r="T2527">
        <f t="shared" si="175"/>
        <v>38.023793021022051</v>
      </c>
    </row>
    <row r="2528" spans="1:20" x14ac:dyDescent="0.2">
      <c r="A2528">
        <v>2009</v>
      </c>
      <c r="B2528">
        <v>140</v>
      </c>
      <c r="D2528" t="s">
        <v>137</v>
      </c>
      <c r="E2528" s="1">
        <v>0.54166666666666663</v>
      </c>
      <c r="F2528">
        <v>10</v>
      </c>
      <c r="G2528" t="s">
        <v>124</v>
      </c>
      <c r="H2528" t="s">
        <v>61</v>
      </c>
      <c r="I2528" t="s">
        <v>176</v>
      </c>
      <c r="J2528" t="s">
        <v>23</v>
      </c>
      <c r="K2528" t="s">
        <v>118</v>
      </c>
      <c r="L2528" t="s">
        <v>132</v>
      </c>
      <c r="M2528">
        <v>8</v>
      </c>
      <c r="N2528">
        <v>7.5</v>
      </c>
      <c r="Q2528">
        <v>1.26E-2</v>
      </c>
      <c r="R2528">
        <v>3.0672999999999999</v>
      </c>
      <c r="S2528">
        <f t="shared" si="177"/>
        <v>6.0875978967715536</v>
      </c>
      <c r="T2528">
        <f t="shared" si="175"/>
        <v>48.700783174172429</v>
      </c>
    </row>
    <row r="2529" spans="1:20" x14ac:dyDescent="0.2">
      <c r="A2529">
        <v>2009</v>
      </c>
      <c r="B2529">
        <v>140</v>
      </c>
      <c r="D2529" t="s">
        <v>137</v>
      </c>
      <c r="E2529" s="1">
        <v>0.54166666666666663</v>
      </c>
      <c r="F2529">
        <v>10</v>
      </c>
      <c r="G2529" t="s">
        <v>124</v>
      </c>
      <c r="H2529" t="s">
        <v>61</v>
      </c>
      <c r="I2529" t="s">
        <v>176</v>
      </c>
      <c r="J2529" t="s">
        <v>23</v>
      </c>
      <c r="K2529" t="s">
        <v>118</v>
      </c>
      <c r="L2529" t="s">
        <v>30</v>
      </c>
      <c r="M2529">
        <v>4</v>
      </c>
      <c r="N2529">
        <v>7.5</v>
      </c>
      <c r="Q2529">
        <v>9.2800000000000001E-3</v>
      </c>
      <c r="R2529">
        <v>3.07</v>
      </c>
      <c r="S2529">
        <f t="shared" si="177"/>
        <v>4.5080222907771104</v>
      </c>
      <c r="T2529">
        <f t="shared" si="175"/>
        <v>18.032089163108441</v>
      </c>
    </row>
    <row r="2530" spans="1:20" x14ac:dyDescent="0.2">
      <c r="A2530">
        <v>2009</v>
      </c>
      <c r="B2530">
        <v>140</v>
      </c>
      <c r="D2530" t="s">
        <v>137</v>
      </c>
      <c r="E2530" s="1">
        <v>0.54166666666666663</v>
      </c>
      <c r="F2530">
        <v>10</v>
      </c>
      <c r="G2530" t="s">
        <v>124</v>
      </c>
      <c r="H2530" t="s">
        <v>61</v>
      </c>
      <c r="I2530" t="s">
        <v>176</v>
      </c>
      <c r="J2530" t="s">
        <v>13</v>
      </c>
      <c r="K2530" t="s">
        <v>194</v>
      </c>
      <c r="L2530" t="s">
        <v>35</v>
      </c>
      <c r="M2530">
        <v>3</v>
      </c>
      <c r="N2530">
        <v>7.5</v>
      </c>
      <c r="Q2530">
        <v>3.2399999999999998E-2</v>
      </c>
      <c r="R2530">
        <v>2.379</v>
      </c>
      <c r="S2530">
        <f t="shared" si="177"/>
        <v>3.9112516180267258</v>
      </c>
      <c r="T2530">
        <f t="shared" si="175"/>
        <v>11.733754854080178</v>
      </c>
    </row>
    <row r="2531" spans="1:20" x14ac:dyDescent="0.2">
      <c r="A2531">
        <v>2009</v>
      </c>
      <c r="B2531">
        <v>140</v>
      </c>
      <c r="D2531" t="s">
        <v>137</v>
      </c>
      <c r="E2531" s="1">
        <v>0.54166666666666663</v>
      </c>
      <c r="F2531">
        <v>10</v>
      </c>
      <c r="G2531" t="s">
        <v>124</v>
      </c>
      <c r="H2531" t="s">
        <v>61</v>
      </c>
      <c r="I2531" t="s">
        <v>176</v>
      </c>
      <c r="J2531" t="s">
        <v>26</v>
      </c>
      <c r="K2531" t="s">
        <v>17</v>
      </c>
      <c r="L2531" t="s">
        <v>121</v>
      </c>
      <c r="M2531">
        <v>7</v>
      </c>
      <c r="N2531">
        <v>2.5</v>
      </c>
      <c r="Q2531">
        <v>2.0199999999999999E-2</v>
      </c>
      <c r="R2531">
        <v>2.9594999999999998</v>
      </c>
      <c r="S2531">
        <f t="shared" si="177"/>
        <v>0.30412689296657719</v>
      </c>
      <c r="T2531">
        <f t="shared" si="175"/>
        <v>2.1288882507660403</v>
      </c>
    </row>
    <row r="2532" spans="1:20" x14ac:dyDescent="0.2">
      <c r="A2532">
        <v>2009</v>
      </c>
      <c r="B2532">
        <v>140</v>
      </c>
      <c r="D2532" t="s">
        <v>137</v>
      </c>
      <c r="E2532" s="1">
        <v>0.54166666666666663</v>
      </c>
      <c r="F2532">
        <v>10</v>
      </c>
      <c r="G2532" t="s">
        <v>124</v>
      </c>
      <c r="H2532" t="s">
        <v>61</v>
      </c>
      <c r="I2532" t="s">
        <v>176</v>
      </c>
      <c r="J2532" t="s">
        <v>509</v>
      </c>
      <c r="K2532" t="s">
        <v>17</v>
      </c>
      <c r="L2532" t="s">
        <v>19</v>
      </c>
      <c r="M2532">
        <v>1</v>
      </c>
      <c r="N2532">
        <v>2.5</v>
      </c>
      <c r="Q2532">
        <v>1.9300000000000001E-2</v>
      </c>
      <c r="R2532">
        <v>2.96</v>
      </c>
      <c r="S2532">
        <f t="shared" si="177"/>
        <v>0.29070984172599634</v>
      </c>
      <c r="T2532">
        <f t="shared" si="175"/>
        <v>0.29070984172599634</v>
      </c>
    </row>
    <row r="2533" spans="1:20" x14ac:dyDescent="0.2">
      <c r="A2533">
        <v>2009</v>
      </c>
      <c r="B2533">
        <v>140</v>
      </c>
      <c r="D2533" t="s">
        <v>137</v>
      </c>
      <c r="E2533" s="1">
        <v>0.54166666666666663</v>
      </c>
      <c r="F2533">
        <v>10</v>
      </c>
      <c r="G2533" t="s">
        <v>124</v>
      </c>
      <c r="H2533" t="s">
        <v>61</v>
      </c>
      <c r="I2533" t="s">
        <v>176</v>
      </c>
      <c r="J2533" t="s">
        <v>26</v>
      </c>
      <c r="K2533" t="s">
        <v>118</v>
      </c>
      <c r="L2533" t="s">
        <v>27</v>
      </c>
      <c r="M2533">
        <v>12</v>
      </c>
      <c r="N2533">
        <v>2.5</v>
      </c>
      <c r="Q2533">
        <v>1.5900000000000001E-2</v>
      </c>
      <c r="R2533">
        <v>2.9718</v>
      </c>
      <c r="S2533">
        <f t="shared" si="177"/>
        <v>0.24210025233267859</v>
      </c>
      <c r="T2533">
        <f t="shared" si="175"/>
        <v>2.905203027992143</v>
      </c>
    </row>
    <row r="2534" spans="1:20" x14ac:dyDescent="0.2">
      <c r="A2534">
        <v>2009</v>
      </c>
      <c r="B2534">
        <v>140</v>
      </c>
      <c r="D2534" t="s">
        <v>137</v>
      </c>
      <c r="E2534" s="1">
        <v>0.54166666666666663</v>
      </c>
      <c r="F2534">
        <v>10</v>
      </c>
      <c r="G2534" t="s">
        <v>124</v>
      </c>
      <c r="H2534" t="s">
        <v>61</v>
      </c>
      <c r="I2534" t="s">
        <v>176</v>
      </c>
      <c r="J2534" t="s">
        <v>23</v>
      </c>
      <c r="K2534" t="s">
        <v>33</v>
      </c>
      <c r="L2534" t="s">
        <v>34</v>
      </c>
      <c r="M2534">
        <v>4</v>
      </c>
      <c r="N2534">
        <v>2.5</v>
      </c>
      <c r="Q2534">
        <v>8.8999999999999999E-3</v>
      </c>
      <c r="R2534">
        <v>3</v>
      </c>
      <c r="S2534">
        <f t="shared" si="177"/>
        <v>0.13906250000000001</v>
      </c>
      <c r="T2534">
        <f t="shared" si="175"/>
        <v>0.55625000000000002</v>
      </c>
    </row>
    <row r="2535" spans="1:20" x14ac:dyDescent="0.2">
      <c r="A2535">
        <v>2009</v>
      </c>
      <c r="B2535">
        <v>141</v>
      </c>
      <c r="D2535" t="s">
        <v>137</v>
      </c>
      <c r="E2535" s="1">
        <v>0.54166666666666663</v>
      </c>
      <c r="F2535">
        <v>10</v>
      </c>
      <c r="G2535" t="s">
        <v>125</v>
      </c>
      <c r="H2535" t="s">
        <v>36</v>
      </c>
      <c r="I2535" t="s">
        <v>176</v>
      </c>
      <c r="J2535" t="s">
        <v>13</v>
      </c>
      <c r="K2535" t="s">
        <v>14</v>
      </c>
      <c r="L2535" t="s">
        <v>42</v>
      </c>
      <c r="M2535">
        <v>1</v>
      </c>
      <c r="N2535">
        <v>35</v>
      </c>
      <c r="Q2535">
        <v>4.2200000000000001E-2</v>
      </c>
      <c r="R2535">
        <v>2.835</v>
      </c>
      <c r="S2535">
        <f t="shared" si="177"/>
        <v>1006.3414397267468</v>
      </c>
      <c r="T2535">
        <f t="shared" si="175"/>
        <v>1006.3414397267468</v>
      </c>
    </row>
    <row r="2536" spans="1:20" x14ac:dyDescent="0.2">
      <c r="A2536">
        <v>2009</v>
      </c>
      <c r="B2536">
        <v>141</v>
      </c>
      <c r="D2536" t="s">
        <v>137</v>
      </c>
      <c r="E2536" s="1">
        <v>0.54166666666666663</v>
      </c>
      <c r="F2536">
        <v>10</v>
      </c>
      <c r="G2536" t="s">
        <v>125</v>
      </c>
      <c r="H2536" t="s">
        <v>36</v>
      </c>
      <c r="I2536" t="s">
        <v>176</v>
      </c>
      <c r="J2536" t="s">
        <v>44</v>
      </c>
      <c r="K2536" t="s">
        <v>21</v>
      </c>
      <c r="L2536" t="s">
        <v>22</v>
      </c>
      <c r="M2536">
        <v>7</v>
      </c>
      <c r="N2536">
        <v>35</v>
      </c>
      <c r="Q2536">
        <v>1.14E-2</v>
      </c>
      <c r="R2536">
        <v>3.1280000000000001</v>
      </c>
      <c r="S2536">
        <f t="shared" si="177"/>
        <v>770.45928631241588</v>
      </c>
      <c r="T2536">
        <f t="shared" si="175"/>
        <v>5393.2150041869108</v>
      </c>
    </row>
    <row r="2537" spans="1:20" x14ac:dyDescent="0.2">
      <c r="A2537">
        <v>2009</v>
      </c>
      <c r="B2537">
        <v>141</v>
      </c>
      <c r="D2537" t="s">
        <v>137</v>
      </c>
      <c r="E2537" s="1">
        <v>0.54166666666666663</v>
      </c>
      <c r="F2537">
        <v>10</v>
      </c>
      <c r="G2537" t="s">
        <v>125</v>
      </c>
      <c r="H2537" t="s">
        <v>36</v>
      </c>
      <c r="I2537" t="s">
        <v>176</v>
      </c>
      <c r="J2537" t="s">
        <v>508</v>
      </c>
      <c r="K2537" t="s">
        <v>24</v>
      </c>
      <c r="L2537" t="s">
        <v>25</v>
      </c>
      <c r="M2537">
        <v>1</v>
      </c>
      <c r="N2537">
        <v>25</v>
      </c>
      <c r="Q2537">
        <v>4.2799999999999998E-2</v>
      </c>
      <c r="R2537">
        <v>2.8580000000000001</v>
      </c>
      <c r="S2537">
        <f t="shared" si="177"/>
        <v>423.40532317837847</v>
      </c>
      <c r="T2537">
        <f t="shared" si="175"/>
        <v>423.40532317837847</v>
      </c>
    </row>
    <row r="2538" spans="1:20" x14ac:dyDescent="0.2">
      <c r="A2538">
        <v>2009</v>
      </c>
      <c r="B2538">
        <v>141</v>
      </c>
      <c r="D2538" t="s">
        <v>137</v>
      </c>
      <c r="E2538" s="1">
        <v>0.54166666666666663</v>
      </c>
      <c r="F2538">
        <v>10</v>
      </c>
      <c r="G2538" t="s">
        <v>125</v>
      </c>
      <c r="H2538" t="s">
        <v>36</v>
      </c>
      <c r="I2538" t="s">
        <v>176</v>
      </c>
      <c r="J2538" t="s">
        <v>16</v>
      </c>
      <c r="K2538" t="s">
        <v>28</v>
      </c>
      <c r="L2538" t="s">
        <v>29</v>
      </c>
      <c r="M2538">
        <v>9</v>
      </c>
      <c r="N2538">
        <v>25</v>
      </c>
      <c r="P2538">
        <f>N2538/1.14172</f>
        <v>21.89678730336685</v>
      </c>
      <c r="Q2538">
        <v>5.7999999999999996E-3</v>
      </c>
      <c r="R2538">
        <v>3.5539999999999998</v>
      </c>
      <c r="S2538">
        <f>Q2538*(P2538^R2538)</f>
        <v>336.62001464584171</v>
      </c>
      <c r="T2538">
        <f t="shared" si="175"/>
        <v>3029.5801318125755</v>
      </c>
    </row>
    <row r="2539" spans="1:20" x14ac:dyDescent="0.2">
      <c r="A2539">
        <v>2009</v>
      </c>
      <c r="B2539">
        <v>141</v>
      </c>
      <c r="D2539" t="s">
        <v>137</v>
      </c>
      <c r="E2539" s="1">
        <v>0.54166666666666663</v>
      </c>
      <c r="F2539">
        <v>10</v>
      </c>
      <c r="G2539" t="s">
        <v>125</v>
      </c>
      <c r="H2539" t="s">
        <v>36</v>
      </c>
      <c r="I2539" t="s">
        <v>176</v>
      </c>
      <c r="J2539" t="s">
        <v>44</v>
      </c>
      <c r="K2539" t="s">
        <v>21</v>
      </c>
      <c r="L2539" t="s">
        <v>22</v>
      </c>
      <c r="M2539">
        <v>5</v>
      </c>
      <c r="N2539">
        <v>25</v>
      </c>
      <c r="Q2539">
        <v>1.14E-2</v>
      </c>
      <c r="R2539">
        <v>3.1280000000000001</v>
      </c>
      <c r="S2539">
        <f>Q2539*(N2539^R2539)</f>
        <v>268.94359042953022</v>
      </c>
      <c r="T2539">
        <f t="shared" si="175"/>
        <v>1344.717952147651</v>
      </c>
    </row>
    <row r="2540" spans="1:20" x14ac:dyDescent="0.2">
      <c r="A2540">
        <v>2009</v>
      </c>
      <c r="B2540">
        <v>141</v>
      </c>
      <c r="D2540" t="s">
        <v>137</v>
      </c>
      <c r="E2540" s="1">
        <v>0.54166666666666663</v>
      </c>
      <c r="F2540">
        <v>10</v>
      </c>
      <c r="G2540" t="s">
        <v>125</v>
      </c>
      <c r="H2540" t="s">
        <v>36</v>
      </c>
      <c r="I2540" t="s">
        <v>176</v>
      </c>
      <c r="J2540" t="s">
        <v>23</v>
      </c>
      <c r="K2540" t="s">
        <v>62</v>
      </c>
      <c r="L2540" t="s">
        <v>83</v>
      </c>
      <c r="M2540">
        <v>1</v>
      </c>
      <c r="N2540">
        <v>25</v>
      </c>
      <c r="P2540">
        <f>N2540*0.901</f>
        <v>22.525000000000002</v>
      </c>
      <c r="Q2540">
        <v>2.07E-2</v>
      </c>
      <c r="R2540">
        <v>3</v>
      </c>
      <c r="S2540">
        <f>Q2540*(P2540^R2540)</f>
        <v>236.57276422968752</v>
      </c>
      <c r="T2540">
        <f t="shared" si="175"/>
        <v>236.57276422968752</v>
      </c>
    </row>
    <row r="2541" spans="1:20" x14ac:dyDescent="0.2">
      <c r="A2541">
        <v>2009</v>
      </c>
      <c r="B2541">
        <v>141</v>
      </c>
      <c r="D2541" t="s">
        <v>137</v>
      </c>
      <c r="E2541" s="1">
        <v>0.54166666666666663</v>
      </c>
      <c r="F2541">
        <v>10</v>
      </c>
      <c r="G2541" t="s">
        <v>125</v>
      </c>
      <c r="H2541" t="s">
        <v>36</v>
      </c>
      <c r="I2541" t="s">
        <v>176</v>
      </c>
      <c r="J2541" t="s">
        <v>23</v>
      </c>
      <c r="K2541" t="s">
        <v>31</v>
      </c>
      <c r="L2541" t="s">
        <v>32</v>
      </c>
      <c r="M2541">
        <v>1</v>
      </c>
      <c r="N2541">
        <v>25</v>
      </c>
      <c r="Q2541">
        <v>7.9000000000000008E-3</v>
      </c>
      <c r="R2541">
        <v>3.0760000000000001</v>
      </c>
      <c r="S2541">
        <f t="shared" ref="S2541:S2554" si="178">Q2541*(N2541^R2541)</f>
        <v>157.64875958225977</v>
      </c>
      <c r="T2541">
        <f t="shared" si="175"/>
        <v>157.64875958225977</v>
      </c>
    </row>
    <row r="2542" spans="1:20" x14ac:dyDescent="0.2">
      <c r="A2542">
        <v>2009</v>
      </c>
      <c r="B2542">
        <v>141</v>
      </c>
      <c r="D2542" t="s">
        <v>137</v>
      </c>
      <c r="E2542" s="1">
        <v>0.54166666666666663</v>
      </c>
      <c r="F2542">
        <v>10</v>
      </c>
      <c r="G2542" t="s">
        <v>125</v>
      </c>
      <c r="H2542" t="s">
        <v>36</v>
      </c>
      <c r="I2542" t="s">
        <v>176</v>
      </c>
      <c r="J2542" t="s">
        <v>508</v>
      </c>
      <c r="K2542" t="s">
        <v>40</v>
      </c>
      <c r="L2542" t="s">
        <v>41</v>
      </c>
      <c r="M2542">
        <v>1</v>
      </c>
      <c r="N2542">
        <v>15</v>
      </c>
      <c r="Q2542">
        <v>2.2200000000000001E-2</v>
      </c>
      <c r="R2542">
        <v>3.14</v>
      </c>
      <c r="S2542">
        <f t="shared" si="178"/>
        <v>109.46607034280856</v>
      </c>
      <c r="T2542">
        <f t="shared" si="175"/>
        <v>109.46607034280856</v>
      </c>
    </row>
    <row r="2543" spans="1:20" x14ac:dyDescent="0.2">
      <c r="A2543">
        <v>2009</v>
      </c>
      <c r="B2543">
        <v>141</v>
      </c>
      <c r="D2543" t="s">
        <v>137</v>
      </c>
      <c r="E2543" s="1">
        <v>0.54166666666666663</v>
      </c>
      <c r="F2543">
        <v>10</v>
      </c>
      <c r="G2543" t="s">
        <v>125</v>
      </c>
      <c r="H2543" t="s">
        <v>36</v>
      </c>
      <c r="I2543" t="s">
        <v>176</v>
      </c>
      <c r="J2543" t="s">
        <v>16</v>
      </c>
      <c r="K2543" t="s">
        <v>17</v>
      </c>
      <c r="L2543" t="s">
        <v>18</v>
      </c>
      <c r="M2543">
        <v>1</v>
      </c>
      <c r="N2543">
        <v>15</v>
      </c>
      <c r="Q2543">
        <v>2.2700000000000001E-2</v>
      </c>
      <c r="R2543">
        <v>3.12</v>
      </c>
      <c r="S2543">
        <f t="shared" si="178"/>
        <v>106.03044532761471</v>
      </c>
      <c r="T2543">
        <f t="shared" si="175"/>
        <v>106.03044532761471</v>
      </c>
    </row>
    <row r="2544" spans="1:20" x14ac:dyDescent="0.2">
      <c r="A2544">
        <v>2009</v>
      </c>
      <c r="B2544">
        <v>141</v>
      </c>
      <c r="D2544" t="s">
        <v>137</v>
      </c>
      <c r="E2544" s="1">
        <v>0.54166666666666663</v>
      </c>
      <c r="F2544">
        <v>10</v>
      </c>
      <c r="G2544" t="s">
        <v>125</v>
      </c>
      <c r="H2544" t="s">
        <v>36</v>
      </c>
      <c r="I2544" t="s">
        <v>176</v>
      </c>
      <c r="J2544" t="s">
        <v>44</v>
      </c>
      <c r="K2544" t="s">
        <v>21</v>
      </c>
      <c r="L2544" t="s">
        <v>22</v>
      </c>
      <c r="M2544">
        <v>2</v>
      </c>
      <c r="N2544">
        <v>15</v>
      </c>
      <c r="Q2544">
        <v>1.14E-2</v>
      </c>
      <c r="R2544">
        <v>3.1280000000000001</v>
      </c>
      <c r="S2544">
        <f t="shared" si="178"/>
        <v>54.414959423729201</v>
      </c>
      <c r="T2544">
        <f t="shared" si="175"/>
        <v>108.8299188474584</v>
      </c>
    </row>
    <row r="2545" spans="1:20" x14ac:dyDescent="0.2">
      <c r="A2545">
        <v>2009</v>
      </c>
      <c r="B2545">
        <v>141</v>
      </c>
      <c r="D2545" t="s">
        <v>137</v>
      </c>
      <c r="E2545" s="1">
        <v>0.54166666666666663</v>
      </c>
      <c r="F2545">
        <v>10</v>
      </c>
      <c r="G2545" t="s">
        <v>125</v>
      </c>
      <c r="H2545" t="s">
        <v>36</v>
      </c>
      <c r="I2545" t="s">
        <v>176</v>
      </c>
      <c r="J2545" t="s">
        <v>509</v>
      </c>
      <c r="K2545" t="s">
        <v>17</v>
      </c>
      <c r="L2545" t="s">
        <v>19</v>
      </c>
      <c r="M2545">
        <v>1</v>
      </c>
      <c r="N2545">
        <v>7.5</v>
      </c>
      <c r="Q2545">
        <v>1.9300000000000001E-2</v>
      </c>
      <c r="R2545">
        <v>2.96</v>
      </c>
      <c r="S2545">
        <f t="shared" si="178"/>
        <v>7.5117071566069322</v>
      </c>
      <c r="T2545">
        <f t="shared" si="175"/>
        <v>7.5117071566069322</v>
      </c>
    </row>
    <row r="2546" spans="1:20" x14ac:dyDescent="0.2">
      <c r="A2546">
        <v>2009</v>
      </c>
      <c r="B2546">
        <v>141</v>
      </c>
      <c r="D2546" t="s">
        <v>137</v>
      </c>
      <c r="E2546" s="1">
        <v>0.54166666666666663</v>
      </c>
      <c r="F2546">
        <v>10</v>
      </c>
      <c r="G2546" t="s">
        <v>125</v>
      </c>
      <c r="H2546" t="s">
        <v>36</v>
      </c>
      <c r="I2546" t="s">
        <v>176</v>
      </c>
      <c r="J2546" t="s">
        <v>26</v>
      </c>
      <c r="K2546" t="s">
        <v>118</v>
      </c>
      <c r="L2546" t="s">
        <v>27</v>
      </c>
      <c r="M2546">
        <v>2</v>
      </c>
      <c r="N2546">
        <v>7.5</v>
      </c>
      <c r="Q2546">
        <v>1.5900000000000001E-2</v>
      </c>
      <c r="R2546">
        <v>2.9718</v>
      </c>
      <c r="S2546">
        <f t="shared" si="178"/>
        <v>6.3372988368370082</v>
      </c>
      <c r="T2546">
        <f t="shared" si="175"/>
        <v>12.674597673674016</v>
      </c>
    </row>
    <row r="2547" spans="1:20" x14ac:dyDescent="0.2">
      <c r="A2547">
        <v>2009</v>
      </c>
      <c r="B2547">
        <v>141</v>
      </c>
      <c r="D2547" t="s">
        <v>137</v>
      </c>
      <c r="E2547" s="1">
        <v>0.54166666666666663</v>
      </c>
      <c r="F2547">
        <v>10</v>
      </c>
      <c r="G2547" t="s">
        <v>125</v>
      </c>
      <c r="H2547" t="s">
        <v>36</v>
      </c>
      <c r="I2547" t="s">
        <v>176</v>
      </c>
      <c r="J2547" t="s">
        <v>44</v>
      </c>
      <c r="K2547" t="s">
        <v>21</v>
      </c>
      <c r="L2547" t="s">
        <v>22</v>
      </c>
      <c r="M2547">
        <v>2</v>
      </c>
      <c r="N2547">
        <v>7.5</v>
      </c>
      <c r="Q2547">
        <v>1.14E-2</v>
      </c>
      <c r="R2547">
        <v>3.1280000000000001</v>
      </c>
      <c r="S2547">
        <f t="shared" si="178"/>
        <v>6.2243855127961885</v>
      </c>
      <c r="T2547">
        <f t="shared" si="175"/>
        <v>12.448771025592377</v>
      </c>
    </row>
    <row r="2548" spans="1:20" x14ac:dyDescent="0.2">
      <c r="A2548">
        <v>2009</v>
      </c>
      <c r="B2548">
        <v>141</v>
      </c>
      <c r="D2548" t="s">
        <v>137</v>
      </c>
      <c r="E2548" s="1">
        <v>0.54166666666666663</v>
      </c>
      <c r="F2548">
        <v>10</v>
      </c>
      <c r="G2548" t="s">
        <v>125</v>
      </c>
      <c r="H2548" t="s">
        <v>36</v>
      </c>
      <c r="I2548" t="s">
        <v>176</v>
      </c>
      <c r="J2548" t="s">
        <v>23</v>
      </c>
      <c r="K2548" t="s">
        <v>118</v>
      </c>
      <c r="L2548" t="s">
        <v>132</v>
      </c>
      <c r="M2548">
        <v>2</v>
      </c>
      <c r="N2548">
        <v>7.5</v>
      </c>
      <c r="Q2548">
        <v>1.26E-2</v>
      </c>
      <c r="R2548">
        <v>3.0672999999999999</v>
      </c>
      <c r="S2548">
        <f t="shared" si="178"/>
        <v>6.0875978967715536</v>
      </c>
      <c r="T2548">
        <f t="shared" si="175"/>
        <v>12.175195793543107</v>
      </c>
    </row>
    <row r="2549" spans="1:20" x14ac:dyDescent="0.2">
      <c r="A2549">
        <v>2009</v>
      </c>
      <c r="B2549">
        <v>141</v>
      </c>
      <c r="D2549" t="s">
        <v>137</v>
      </c>
      <c r="E2549" s="1">
        <v>0.54166666666666663</v>
      </c>
      <c r="F2549">
        <v>10</v>
      </c>
      <c r="G2549" t="s">
        <v>125</v>
      </c>
      <c r="H2549" t="s">
        <v>36</v>
      </c>
      <c r="I2549" t="s">
        <v>176</v>
      </c>
      <c r="J2549" t="s">
        <v>13</v>
      </c>
      <c r="K2549" t="s">
        <v>194</v>
      </c>
      <c r="L2549" t="s">
        <v>35</v>
      </c>
      <c r="M2549">
        <v>1</v>
      </c>
      <c r="N2549">
        <v>7.5</v>
      </c>
      <c r="Q2549">
        <v>3.2399999999999998E-2</v>
      </c>
      <c r="R2549">
        <v>2.379</v>
      </c>
      <c r="S2549">
        <f t="shared" si="178"/>
        <v>3.9112516180267258</v>
      </c>
      <c r="T2549">
        <f t="shared" si="175"/>
        <v>3.9112516180267258</v>
      </c>
    </row>
    <row r="2550" spans="1:20" x14ac:dyDescent="0.2">
      <c r="A2550">
        <v>2009</v>
      </c>
      <c r="B2550">
        <v>141</v>
      </c>
      <c r="D2550" t="s">
        <v>137</v>
      </c>
      <c r="E2550" s="1">
        <v>0.54166666666666663</v>
      </c>
      <c r="F2550">
        <v>10</v>
      </c>
      <c r="G2550" t="s">
        <v>125</v>
      </c>
      <c r="H2550" t="s">
        <v>36</v>
      </c>
      <c r="I2550" t="s">
        <v>176</v>
      </c>
      <c r="J2550" t="s">
        <v>26</v>
      </c>
      <c r="K2550" t="s">
        <v>118</v>
      </c>
      <c r="L2550" t="s">
        <v>27</v>
      </c>
      <c r="M2550">
        <v>5</v>
      </c>
      <c r="N2550">
        <v>2.5</v>
      </c>
      <c r="Q2550">
        <v>1.5900000000000001E-2</v>
      </c>
      <c r="R2550">
        <v>2.9718</v>
      </c>
      <c r="S2550">
        <f t="shared" si="178"/>
        <v>0.24210025233267859</v>
      </c>
      <c r="T2550">
        <f t="shared" si="175"/>
        <v>1.210501261663393</v>
      </c>
    </row>
    <row r="2551" spans="1:20" x14ac:dyDescent="0.2">
      <c r="A2551">
        <v>2009</v>
      </c>
      <c r="B2551">
        <v>141</v>
      </c>
      <c r="D2551" t="s">
        <v>137</v>
      </c>
      <c r="E2551" s="1">
        <v>0.54166666666666663</v>
      </c>
      <c r="F2551">
        <v>10</v>
      </c>
      <c r="G2551" t="s">
        <v>125</v>
      </c>
      <c r="H2551" t="s">
        <v>36</v>
      </c>
      <c r="I2551" t="s">
        <v>176</v>
      </c>
      <c r="J2551" t="s">
        <v>23</v>
      </c>
      <c r="K2551" t="s">
        <v>33</v>
      </c>
      <c r="L2551" t="s">
        <v>34</v>
      </c>
      <c r="M2551">
        <v>2</v>
      </c>
      <c r="N2551">
        <v>2.5</v>
      </c>
      <c r="Q2551">
        <v>8.8999999999999999E-3</v>
      </c>
      <c r="R2551">
        <v>3</v>
      </c>
      <c r="S2551">
        <f t="shared" si="178"/>
        <v>0.13906250000000001</v>
      </c>
      <c r="T2551">
        <f t="shared" si="175"/>
        <v>0.27812500000000001</v>
      </c>
    </row>
    <row r="2552" spans="1:20" x14ac:dyDescent="0.2">
      <c r="A2552">
        <v>2009</v>
      </c>
      <c r="B2552">
        <v>142</v>
      </c>
      <c r="D2552" t="s">
        <v>137</v>
      </c>
      <c r="E2552" s="1">
        <v>0.54166666666666663</v>
      </c>
      <c r="F2552">
        <v>9</v>
      </c>
      <c r="G2552" t="s">
        <v>125</v>
      </c>
      <c r="H2552" t="s">
        <v>36</v>
      </c>
      <c r="I2552" t="s">
        <v>176</v>
      </c>
      <c r="J2552" t="s">
        <v>44</v>
      </c>
      <c r="K2552" t="s">
        <v>21</v>
      </c>
      <c r="L2552" t="s">
        <v>22</v>
      </c>
      <c r="M2552">
        <v>2</v>
      </c>
      <c r="N2552">
        <v>35</v>
      </c>
      <c r="Q2552">
        <v>1.14E-2</v>
      </c>
      <c r="R2552">
        <v>3.1280000000000001</v>
      </c>
      <c r="S2552">
        <f t="shared" si="178"/>
        <v>770.45928631241588</v>
      </c>
      <c r="T2552">
        <f t="shared" si="175"/>
        <v>1540.9185726248318</v>
      </c>
    </row>
    <row r="2553" spans="1:20" x14ac:dyDescent="0.2">
      <c r="A2553">
        <v>2009</v>
      </c>
      <c r="B2553">
        <v>142</v>
      </c>
      <c r="D2553" t="s">
        <v>137</v>
      </c>
      <c r="E2553" s="1">
        <v>0.54166666666666663</v>
      </c>
      <c r="F2553">
        <v>9</v>
      </c>
      <c r="G2553" t="s">
        <v>125</v>
      </c>
      <c r="H2553" t="s">
        <v>36</v>
      </c>
      <c r="I2553" t="s">
        <v>176</v>
      </c>
      <c r="J2553" t="s">
        <v>13</v>
      </c>
      <c r="K2553" t="s">
        <v>17</v>
      </c>
      <c r="L2553" t="s">
        <v>127</v>
      </c>
      <c r="M2553">
        <v>1</v>
      </c>
      <c r="N2553">
        <v>25</v>
      </c>
      <c r="Q2553">
        <v>2.3900000000000001E-2</v>
      </c>
      <c r="R2553">
        <v>3.0819999999999999</v>
      </c>
      <c r="S2553">
        <f t="shared" si="178"/>
        <v>486.23812459083422</v>
      </c>
      <c r="T2553">
        <f t="shared" si="175"/>
        <v>486.23812459083422</v>
      </c>
    </row>
    <row r="2554" spans="1:20" x14ac:dyDescent="0.2">
      <c r="A2554">
        <v>2009</v>
      </c>
      <c r="B2554">
        <v>142</v>
      </c>
      <c r="D2554" t="s">
        <v>137</v>
      </c>
      <c r="E2554" s="1">
        <v>0.54166666666666663</v>
      </c>
      <c r="F2554">
        <v>9</v>
      </c>
      <c r="G2554" t="s">
        <v>125</v>
      </c>
      <c r="H2554" t="s">
        <v>36</v>
      </c>
      <c r="I2554" t="s">
        <v>176</v>
      </c>
      <c r="J2554" t="s">
        <v>13</v>
      </c>
      <c r="K2554" t="s">
        <v>14</v>
      </c>
      <c r="L2554" t="s">
        <v>15</v>
      </c>
      <c r="M2554">
        <v>2</v>
      </c>
      <c r="N2554">
        <v>25</v>
      </c>
      <c r="Q2554">
        <v>2.3599999999999999E-2</v>
      </c>
      <c r="R2554">
        <v>2.9750000000000001</v>
      </c>
      <c r="S2554">
        <f t="shared" si="178"/>
        <v>340.23855775527943</v>
      </c>
      <c r="T2554">
        <f t="shared" si="175"/>
        <v>680.47711551055886</v>
      </c>
    </row>
    <row r="2555" spans="1:20" x14ac:dyDescent="0.2">
      <c r="A2555">
        <v>2009</v>
      </c>
      <c r="B2555">
        <v>142</v>
      </c>
      <c r="D2555" t="s">
        <v>137</v>
      </c>
      <c r="E2555" s="1">
        <v>0.54166666666666663</v>
      </c>
      <c r="F2555">
        <v>9</v>
      </c>
      <c r="G2555" t="s">
        <v>125</v>
      </c>
      <c r="H2555" t="s">
        <v>36</v>
      </c>
      <c r="I2555" t="s">
        <v>176</v>
      </c>
      <c r="J2555" t="s">
        <v>16</v>
      </c>
      <c r="K2555" t="s">
        <v>28</v>
      </c>
      <c r="L2555" t="s">
        <v>29</v>
      </c>
      <c r="M2555">
        <v>1</v>
      </c>
      <c r="N2555">
        <v>25</v>
      </c>
      <c r="P2555">
        <f>N2555/1.14172</f>
        <v>21.89678730336685</v>
      </c>
      <c r="Q2555">
        <v>5.7999999999999996E-3</v>
      </c>
      <c r="R2555">
        <v>3.5539999999999998</v>
      </c>
      <c r="S2555">
        <f>Q2555*(P2555^R2555)</f>
        <v>336.62001464584171</v>
      </c>
      <c r="T2555">
        <f t="shared" si="175"/>
        <v>336.62001464584171</v>
      </c>
    </row>
    <row r="2556" spans="1:20" x14ac:dyDescent="0.2">
      <c r="A2556">
        <v>2009</v>
      </c>
      <c r="B2556">
        <v>142</v>
      </c>
      <c r="D2556" t="s">
        <v>137</v>
      </c>
      <c r="E2556" s="1">
        <v>0.54166666666666663</v>
      </c>
      <c r="F2556">
        <v>9</v>
      </c>
      <c r="G2556" t="s">
        <v>125</v>
      </c>
      <c r="H2556" t="s">
        <v>36</v>
      </c>
      <c r="I2556" t="s">
        <v>176</v>
      </c>
      <c r="J2556" t="s">
        <v>44</v>
      </c>
      <c r="K2556" t="s">
        <v>21</v>
      </c>
      <c r="L2556" t="s">
        <v>22</v>
      </c>
      <c r="M2556">
        <v>4</v>
      </c>
      <c r="N2556">
        <v>25</v>
      </c>
      <c r="Q2556">
        <v>1.14E-2</v>
      </c>
      <c r="R2556">
        <v>3.1280000000000001</v>
      </c>
      <c r="S2556">
        <f t="shared" ref="S2556:S2566" si="179">Q2556*(N2556^R2556)</f>
        <v>268.94359042953022</v>
      </c>
      <c r="T2556">
        <f t="shared" si="175"/>
        <v>1075.7743617181209</v>
      </c>
    </row>
    <row r="2557" spans="1:20" x14ac:dyDescent="0.2">
      <c r="A2557">
        <v>2009</v>
      </c>
      <c r="B2557">
        <v>142</v>
      </c>
      <c r="D2557" t="s">
        <v>137</v>
      </c>
      <c r="E2557" s="1">
        <v>0.54166666666666663</v>
      </c>
      <c r="F2557">
        <v>9</v>
      </c>
      <c r="G2557" t="s">
        <v>125</v>
      </c>
      <c r="H2557" t="s">
        <v>36</v>
      </c>
      <c r="I2557" t="s">
        <v>176</v>
      </c>
      <c r="J2557" t="s">
        <v>23</v>
      </c>
      <c r="K2557" t="s">
        <v>118</v>
      </c>
      <c r="L2557" t="s">
        <v>37</v>
      </c>
      <c r="M2557">
        <v>3</v>
      </c>
      <c r="N2557">
        <v>25</v>
      </c>
      <c r="Q2557">
        <v>1.26E-2</v>
      </c>
      <c r="R2557">
        <v>3.0672999999999999</v>
      </c>
      <c r="S2557">
        <f t="shared" si="179"/>
        <v>244.49609871054292</v>
      </c>
      <c r="T2557">
        <f t="shared" si="175"/>
        <v>733.48829613162877</v>
      </c>
    </row>
    <row r="2558" spans="1:20" x14ac:dyDescent="0.2">
      <c r="A2558">
        <v>2009</v>
      </c>
      <c r="B2558">
        <v>142</v>
      </c>
      <c r="D2558" t="s">
        <v>137</v>
      </c>
      <c r="E2558" s="1">
        <v>0.54166666666666663</v>
      </c>
      <c r="F2558">
        <v>9</v>
      </c>
      <c r="G2558" t="s">
        <v>125</v>
      </c>
      <c r="H2558" t="s">
        <v>36</v>
      </c>
      <c r="I2558" t="s">
        <v>176</v>
      </c>
      <c r="J2558" t="s">
        <v>23</v>
      </c>
      <c r="K2558" t="s">
        <v>31</v>
      </c>
      <c r="L2558" t="s">
        <v>32</v>
      </c>
      <c r="M2558">
        <v>1</v>
      </c>
      <c r="N2558">
        <v>25</v>
      </c>
      <c r="Q2558">
        <v>7.9000000000000008E-3</v>
      </c>
      <c r="R2558">
        <v>3.0760000000000001</v>
      </c>
      <c r="S2558">
        <f t="shared" si="179"/>
        <v>157.64875958225977</v>
      </c>
      <c r="T2558">
        <f t="shared" si="175"/>
        <v>157.64875958225977</v>
      </c>
    </row>
    <row r="2559" spans="1:20" x14ac:dyDescent="0.2">
      <c r="A2559">
        <v>2009</v>
      </c>
      <c r="B2559">
        <v>142</v>
      </c>
      <c r="D2559" t="s">
        <v>137</v>
      </c>
      <c r="E2559" s="1">
        <v>0.54166666666666663</v>
      </c>
      <c r="F2559">
        <v>9</v>
      </c>
      <c r="G2559" t="s">
        <v>125</v>
      </c>
      <c r="H2559" t="s">
        <v>36</v>
      </c>
      <c r="I2559" t="s">
        <v>176</v>
      </c>
      <c r="J2559" t="s">
        <v>508</v>
      </c>
      <c r="K2559" t="s">
        <v>40</v>
      </c>
      <c r="L2559" t="s">
        <v>41</v>
      </c>
      <c r="M2559">
        <v>1</v>
      </c>
      <c r="N2559">
        <v>15</v>
      </c>
      <c r="Q2559">
        <v>2.2200000000000001E-2</v>
      </c>
      <c r="R2559">
        <v>3.14</v>
      </c>
      <c r="S2559">
        <f t="shared" si="179"/>
        <v>109.46607034280856</v>
      </c>
      <c r="T2559">
        <f t="shared" si="175"/>
        <v>109.46607034280856</v>
      </c>
    </row>
    <row r="2560" spans="1:20" x14ac:dyDescent="0.2">
      <c r="A2560">
        <v>2009</v>
      </c>
      <c r="B2560">
        <v>142</v>
      </c>
      <c r="D2560" t="s">
        <v>137</v>
      </c>
      <c r="E2560" s="1">
        <v>0.54166666666666663</v>
      </c>
      <c r="F2560">
        <v>9</v>
      </c>
      <c r="G2560" t="s">
        <v>125</v>
      </c>
      <c r="H2560" t="s">
        <v>36</v>
      </c>
      <c r="I2560" t="s">
        <v>176</v>
      </c>
      <c r="J2560" t="s">
        <v>23</v>
      </c>
      <c r="K2560" t="s">
        <v>118</v>
      </c>
      <c r="L2560" t="s">
        <v>37</v>
      </c>
      <c r="M2560">
        <v>1</v>
      </c>
      <c r="N2560">
        <v>15</v>
      </c>
      <c r="Q2560">
        <v>1.26E-2</v>
      </c>
      <c r="R2560">
        <v>3.0672999999999999</v>
      </c>
      <c r="S2560">
        <f t="shared" si="179"/>
        <v>51.026439339633377</v>
      </c>
      <c r="T2560">
        <f t="shared" si="175"/>
        <v>51.026439339633377</v>
      </c>
    </row>
    <row r="2561" spans="1:20" x14ac:dyDescent="0.2">
      <c r="A2561">
        <v>2009</v>
      </c>
      <c r="B2561">
        <v>142</v>
      </c>
      <c r="D2561" t="s">
        <v>137</v>
      </c>
      <c r="E2561" s="1">
        <v>0.54166666666666663</v>
      </c>
      <c r="F2561">
        <v>9</v>
      </c>
      <c r="G2561" t="s">
        <v>125</v>
      </c>
      <c r="H2561" t="s">
        <v>36</v>
      </c>
      <c r="I2561" t="s">
        <v>176</v>
      </c>
      <c r="J2561" t="s">
        <v>23</v>
      </c>
      <c r="K2561" t="s">
        <v>118</v>
      </c>
      <c r="L2561" t="s">
        <v>30</v>
      </c>
      <c r="M2561">
        <v>1</v>
      </c>
      <c r="N2561">
        <v>15</v>
      </c>
      <c r="Q2561">
        <v>9.2800000000000001E-3</v>
      </c>
      <c r="R2561">
        <v>3.07</v>
      </c>
      <c r="S2561">
        <f t="shared" si="179"/>
        <v>37.857169670187268</v>
      </c>
      <c r="T2561">
        <f t="shared" si="175"/>
        <v>37.857169670187268</v>
      </c>
    </row>
    <row r="2562" spans="1:20" x14ac:dyDescent="0.2">
      <c r="A2562">
        <v>2009</v>
      </c>
      <c r="B2562">
        <v>142</v>
      </c>
      <c r="D2562" t="s">
        <v>137</v>
      </c>
      <c r="E2562" s="1">
        <v>0.54166666666666663</v>
      </c>
      <c r="F2562">
        <v>9</v>
      </c>
      <c r="G2562" t="s">
        <v>125</v>
      </c>
      <c r="H2562" t="s">
        <v>36</v>
      </c>
      <c r="I2562" t="s">
        <v>176</v>
      </c>
      <c r="J2562" t="s">
        <v>26</v>
      </c>
      <c r="K2562" t="s">
        <v>118</v>
      </c>
      <c r="L2562" t="s">
        <v>27</v>
      </c>
      <c r="M2562">
        <v>9</v>
      </c>
      <c r="N2562">
        <v>7.5</v>
      </c>
      <c r="Q2562">
        <v>1.5900000000000001E-2</v>
      </c>
      <c r="R2562">
        <v>2.9718</v>
      </c>
      <c r="S2562">
        <f t="shared" si="179"/>
        <v>6.3372988368370082</v>
      </c>
      <c r="T2562">
        <f t="shared" ref="T2562:T2625" si="180">M2562*S2562</f>
        <v>57.035689531533073</v>
      </c>
    </row>
    <row r="2563" spans="1:20" x14ac:dyDescent="0.2">
      <c r="A2563">
        <v>2009</v>
      </c>
      <c r="B2563">
        <v>142</v>
      </c>
      <c r="D2563" t="s">
        <v>137</v>
      </c>
      <c r="E2563" s="1">
        <v>0.54166666666666663</v>
      </c>
      <c r="F2563">
        <v>9</v>
      </c>
      <c r="G2563" t="s">
        <v>125</v>
      </c>
      <c r="H2563" t="s">
        <v>36</v>
      </c>
      <c r="I2563" t="s">
        <v>176</v>
      </c>
      <c r="J2563" t="s">
        <v>13</v>
      </c>
      <c r="K2563" t="s">
        <v>51</v>
      </c>
      <c r="L2563" t="s">
        <v>57</v>
      </c>
      <c r="M2563">
        <v>1</v>
      </c>
      <c r="N2563">
        <v>2.5</v>
      </c>
      <c r="Q2563">
        <v>1.6199999999999999E-2</v>
      </c>
      <c r="R2563">
        <v>3.0251999999999999</v>
      </c>
      <c r="S2563">
        <f t="shared" si="179"/>
        <v>0.25903779153143841</v>
      </c>
      <c r="T2563">
        <f t="shared" si="180"/>
        <v>0.25903779153143841</v>
      </c>
    </row>
    <row r="2564" spans="1:20" x14ac:dyDescent="0.2">
      <c r="A2564">
        <v>2009</v>
      </c>
      <c r="B2564">
        <v>142</v>
      </c>
      <c r="D2564" t="s">
        <v>137</v>
      </c>
      <c r="E2564" s="1">
        <v>0.54166666666666663</v>
      </c>
      <c r="F2564">
        <v>9</v>
      </c>
      <c r="G2564" t="s">
        <v>125</v>
      </c>
      <c r="H2564" t="s">
        <v>36</v>
      </c>
      <c r="I2564" t="s">
        <v>176</v>
      </c>
      <c r="J2564" t="s">
        <v>13</v>
      </c>
      <c r="K2564" t="s">
        <v>51</v>
      </c>
      <c r="L2564" t="s">
        <v>52</v>
      </c>
      <c r="M2564">
        <v>1</v>
      </c>
      <c r="N2564">
        <v>2.5</v>
      </c>
      <c r="O2564" t="s">
        <v>53</v>
      </c>
      <c r="Q2564">
        <v>1.6199999999999999E-2</v>
      </c>
      <c r="R2564">
        <v>3.0251999999999999</v>
      </c>
      <c r="S2564">
        <f t="shared" si="179"/>
        <v>0.25903779153143841</v>
      </c>
      <c r="T2564">
        <f t="shared" si="180"/>
        <v>0.25903779153143841</v>
      </c>
    </row>
    <row r="2565" spans="1:20" x14ac:dyDescent="0.2">
      <c r="A2565">
        <v>2009</v>
      </c>
      <c r="B2565">
        <v>142</v>
      </c>
      <c r="D2565" t="s">
        <v>137</v>
      </c>
      <c r="E2565" s="1">
        <v>0.54166666666666663</v>
      </c>
      <c r="F2565">
        <v>9</v>
      </c>
      <c r="G2565" t="s">
        <v>125</v>
      </c>
      <c r="H2565" t="s">
        <v>36</v>
      </c>
      <c r="I2565" t="s">
        <v>176</v>
      </c>
      <c r="J2565" t="s">
        <v>26</v>
      </c>
      <c r="K2565" t="s">
        <v>118</v>
      </c>
      <c r="L2565" t="s">
        <v>27</v>
      </c>
      <c r="M2565">
        <v>6</v>
      </c>
      <c r="N2565">
        <v>2.5</v>
      </c>
      <c r="Q2565">
        <v>1.5900000000000001E-2</v>
      </c>
      <c r="R2565">
        <v>2.9718</v>
      </c>
      <c r="S2565">
        <f t="shared" si="179"/>
        <v>0.24210025233267859</v>
      </c>
      <c r="T2565">
        <f t="shared" si="180"/>
        <v>1.4526015139960715</v>
      </c>
    </row>
    <row r="2566" spans="1:20" x14ac:dyDescent="0.2">
      <c r="A2566">
        <v>2009</v>
      </c>
      <c r="B2566">
        <v>143</v>
      </c>
      <c r="D2566" t="s">
        <v>137</v>
      </c>
      <c r="E2566" s="1">
        <v>0.54166666666666663</v>
      </c>
      <c r="F2566">
        <v>5</v>
      </c>
      <c r="G2566" t="s">
        <v>136</v>
      </c>
      <c r="H2566" t="s">
        <v>36</v>
      </c>
      <c r="I2566" t="s">
        <v>178</v>
      </c>
      <c r="J2566" t="s">
        <v>44</v>
      </c>
      <c r="K2566" t="s">
        <v>21</v>
      </c>
      <c r="L2566" t="s">
        <v>22</v>
      </c>
      <c r="M2566">
        <v>1</v>
      </c>
      <c r="N2566">
        <v>35</v>
      </c>
      <c r="Q2566">
        <v>1.14E-2</v>
      </c>
      <c r="R2566">
        <v>3.1280000000000001</v>
      </c>
      <c r="S2566">
        <f t="shared" si="179"/>
        <v>770.45928631241588</v>
      </c>
      <c r="T2566">
        <f t="shared" si="180"/>
        <v>770.45928631241588</v>
      </c>
    </row>
    <row r="2567" spans="1:20" x14ac:dyDescent="0.2">
      <c r="A2567">
        <v>2009</v>
      </c>
      <c r="B2567">
        <v>143</v>
      </c>
      <c r="D2567" t="s">
        <v>137</v>
      </c>
      <c r="E2567" s="1">
        <v>0.54166666666666663</v>
      </c>
      <c r="F2567">
        <v>5</v>
      </c>
      <c r="G2567" t="s">
        <v>136</v>
      </c>
      <c r="H2567" t="s">
        <v>36</v>
      </c>
      <c r="I2567" t="s">
        <v>178</v>
      </c>
      <c r="J2567" t="s">
        <v>13</v>
      </c>
      <c r="K2567" t="s">
        <v>47</v>
      </c>
      <c r="L2567" t="s">
        <v>48</v>
      </c>
      <c r="M2567">
        <v>7</v>
      </c>
      <c r="N2567">
        <v>35</v>
      </c>
      <c r="P2567">
        <f>N2567/1.09917</f>
        <v>31.842208211650611</v>
      </c>
      <c r="Q2567">
        <v>1.7399999999999999E-2</v>
      </c>
      <c r="R2567">
        <v>3.08</v>
      </c>
      <c r="S2567">
        <f>Q2567*(P2567^R2567)</f>
        <v>740.96728909580781</v>
      </c>
      <c r="T2567">
        <f t="shared" si="180"/>
        <v>5186.7710236706544</v>
      </c>
    </row>
    <row r="2568" spans="1:20" x14ac:dyDescent="0.2">
      <c r="A2568">
        <v>2009</v>
      </c>
      <c r="B2568">
        <v>143</v>
      </c>
      <c r="D2568" t="s">
        <v>137</v>
      </c>
      <c r="E2568" s="1">
        <v>0.54166666666666663</v>
      </c>
      <c r="F2568">
        <v>5</v>
      </c>
      <c r="G2568" t="s">
        <v>136</v>
      </c>
      <c r="H2568" t="s">
        <v>36</v>
      </c>
      <c r="I2568" t="s">
        <v>178</v>
      </c>
      <c r="J2568" t="s">
        <v>26</v>
      </c>
      <c r="K2568" t="s">
        <v>31</v>
      </c>
      <c r="L2568" t="s">
        <v>54</v>
      </c>
      <c r="M2568">
        <v>2</v>
      </c>
      <c r="N2568">
        <v>25</v>
      </c>
      <c r="P2568">
        <f>N2568*0.812715</f>
        <v>20.317875000000001</v>
      </c>
      <c r="Q2568">
        <v>0.111</v>
      </c>
      <c r="R2568">
        <v>2.72</v>
      </c>
      <c r="S2568">
        <f>Q2568*(P2568^R2568)</f>
        <v>400.63779005068659</v>
      </c>
      <c r="T2568">
        <f t="shared" si="180"/>
        <v>801.27558010137318</v>
      </c>
    </row>
    <row r="2569" spans="1:20" x14ac:dyDescent="0.2">
      <c r="A2569">
        <v>2009</v>
      </c>
      <c r="B2569">
        <v>143</v>
      </c>
      <c r="D2569" t="s">
        <v>137</v>
      </c>
      <c r="E2569" s="1">
        <v>0.54166666666666663</v>
      </c>
      <c r="F2569">
        <v>5</v>
      </c>
      <c r="G2569" t="s">
        <v>136</v>
      </c>
      <c r="H2569" t="s">
        <v>36</v>
      </c>
      <c r="I2569" t="s">
        <v>178</v>
      </c>
      <c r="J2569" t="s">
        <v>16</v>
      </c>
      <c r="K2569" t="s">
        <v>28</v>
      </c>
      <c r="L2569" t="s">
        <v>29</v>
      </c>
      <c r="M2569">
        <v>37</v>
      </c>
      <c r="N2569">
        <v>25</v>
      </c>
      <c r="P2569">
        <f>N2569/1.14172</f>
        <v>21.89678730336685</v>
      </c>
      <c r="Q2569">
        <v>5.7999999999999996E-3</v>
      </c>
      <c r="R2569">
        <v>3.5539999999999998</v>
      </c>
      <c r="S2569">
        <f>Q2569*(P2569^R2569)</f>
        <v>336.62001464584171</v>
      </c>
      <c r="T2569">
        <f t="shared" si="180"/>
        <v>12454.940541896143</v>
      </c>
    </row>
    <row r="2570" spans="1:20" x14ac:dyDescent="0.2">
      <c r="A2570">
        <v>2009</v>
      </c>
      <c r="B2570">
        <v>143</v>
      </c>
      <c r="D2570" t="s">
        <v>137</v>
      </c>
      <c r="E2570" s="1">
        <v>0.54166666666666663</v>
      </c>
      <c r="F2570">
        <v>5</v>
      </c>
      <c r="G2570" t="s">
        <v>136</v>
      </c>
      <c r="H2570" t="s">
        <v>36</v>
      </c>
      <c r="I2570" t="s">
        <v>178</v>
      </c>
      <c r="J2570" t="s">
        <v>44</v>
      </c>
      <c r="K2570" t="s">
        <v>21</v>
      </c>
      <c r="L2570" t="s">
        <v>22</v>
      </c>
      <c r="M2570">
        <v>2</v>
      </c>
      <c r="N2570">
        <v>25</v>
      </c>
      <c r="Q2570">
        <v>1.14E-2</v>
      </c>
      <c r="R2570">
        <v>3.1280000000000001</v>
      </c>
      <c r="S2570">
        <f t="shared" ref="S2570:S2580" si="181">Q2570*(N2570^R2570)</f>
        <v>268.94359042953022</v>
      </c>
      <c r="T2570">
        <f t="shared" si="180"/>
        <v>537.88718085906044</v>
      </c>
    </row>
    <row r="2571" spans="1:20" x14ac:dyDescent="0.2">
      <c r="A2571">
        <v>2009</v>
      </c>
      <c r="B2571">
        <v>143</v>
      </c>
      <c r="D2571" t="s">
        <v>137</v>
      </c>
      <c r="E2571" s="1">
        <v>0.54166666666666663</v>
      </c>
      <c r="F2571">
        <v>5</v>
      </c>
      <c r="G2571" t="s">
        <v>136</v>
      </c>
      <c r="H2571" t="s">
        <v>36</v>
      </c>
      <c r="I2571" t="s">
        <v>178</v>
      </c>
      <c r="J2571" t="s">
        <v>16</v>
      </c>
      <c r="K2571" t="s">
        <v>17</v>
      </c>
      <c r="L2571" t="s">
        <v>18</v>
      </c>
      <c r="M2571">
        <v>3</v>
      </c>
      <c r="N2571">
        <v>15</v>
      </c>
      <c r="Q2571">
        <v>2.2700000000000001E-2</v>
      </c>
      <c r="R2571">
        <v>3.12</v>
      </c>
      <c r="S2571">
        <f t="shared" si="181"/>
        <v>106.03044532761471</v>
      </c>
      <c r="T2571">
        <f t="shared" si="180"/>
        <v>318.09133598284416</v>
      </c>
    </row>
    <row r="2572" spans="1:20" x14ac:dyDescent="0.2">
      <c r="A2572">
        <v>2009</v>
      </c>
      <c r="B2572">
        <v>143</v>
      </c>
      <c r="D2572" t="s">
        <v>137</v>
      </c>
      <c r="E2572" s="1">
        <v>0.54166666666666663</v>
      </c>
      <c r="F2572">
        <v>5</v>
      </c>
      <c r="G2572" t="s">
        <v>136</v>
      </c>
      <c r="H2572" t="s">
        <v>36</v>
      </c>
      <c r="I2572" t="s">
        <v>178</v>
      </c>
      <c r="J2572" t="s">
        <v>509</v>
      </c>
      <c r="K2572" t="s">
        <v>17</v>
      </c>
      <c r="L2572" t="s">
        <v>127</v>
      </c>
      <c r="M2572">
        <v>1</v>
      </c>
      <c r="N2572">
        <v>15</v>
      </c>
      <c r="Q2572">
        <v>2.3900000000000001E-2</v>
      </c>
      <c r="R2572">
        <v>3.0819999999999999</v>
      </c>
      <c r="S2572">
        <f t="shared" si="181"/>
        <v>100.71894345437795</v>
      </c>
      <c r="T2572">
        <f t="shared" si="180"/>
        <v>100.71894345437795</v>
      </c>
    </row>
    <row r="2573" spans="1:20" x14ac:dyDescent="0.2">
      <c r="A2573">
        <v>2009</v>
      </c>
      <c r="B2573">
        <v>143</v>
      </c>
      <c r="D2573" t="s">
        <v>137</v>
      </c>
      <c r="E2573" s="1">
        <v>0.54166666666666663</v>
      </c>
      <c r="F2573">
        <v>5</v>
      </c>
      <c r="G2573" t="s">
        <v>136</v>
      </c>
      <c r="H2573" t="s">
        <v>36</v>
      </c>
      <c r="I2573" t="s">
        <v>178</v>
      </c>
      <c r="J2573" t="s">
        <v>509</v>
      </c>
      <c r="K2573" t="s">
        <v>17</v>
      </c>
      <c r="L2573" t="s">
        <v>19</v>
      </c>
      <c r="M2573">
        <v>4</v>
      </c>
      <c r="N2573">
        <v>7.5</v>
      </c>
      <c r="Q2573">
        <v>1.9300000000000001E-2</v>
      </c>
      <c r="R2573">
        <v>2.96</v>
      </c>
      <c r="S2573">
        <f t="shared" si="181"/>
        <v>7.5117071566069322</v>
      </c>
      <c r="T2573">
        <f t="shared" si="180"/>
        <v>30.046828626427729</v>
      </c>
    </row>
    <row r="2574" spans="1:20" x14ac:dyDescent="0.2">
      <c r="A2574">
        <v>2009</v>
      </c>
      <c r="B2574">
        <v>143</v>
      </c>
      <c r="D2574" t="s">
        <v>137</v>
      </c>
      <c r="E2574" s="1">
        <v>0.54166666666666663</v>
      </c>
      <c r="F2574">
        <v>5</v>
      </c>
      <c r="G2574" t="s">
        <v>136</v>
      </c>
      <c r="H2574" t="s">
        <v>36</v>
      </c>
      <c r="I2574" t="s">
        <v>178</v>
      </c>
      <c r="J2574" t="s">
        <v>26</v>
      </c>
      <c r="K2574" t="s">
        <v>118</v>
      </c>
      <c r="L2574" t="s">
        <v>27</v>
      </c>
      <c r="M2574">
        <v>10</v>
      </c>
      <c r="N2574">
        <v>7.5</v>
      </c>
      <c r="Q2574">
        <v>1.5900000000000001E-2</v>
      </c>
      <c r="R2574">
        <v>2.9718</v>
      </c>
      <c r="S2574">
        <f t="shared" si="181"/>
        <v>6.3372988368370082</v>
      </c>
      <c r="T2574">
        <f t="shared" si="180"/>
        <v>63.372988368370081</v>
      </c>
    </row>
    <row r="2575" spans="1:20" x14ac:dyDescent="0.2">
      <c r="A2575">
        <v>2009</v>
      </c>
      <c r="B2575">
        <v>143</v>
      </c>
      <c r="D2575" t="s">
        <v>137</v>
      </c>
      <c r="E2575" s="1">
        <v>0.54166666666666663</v>
      </c>
      <c r="F2575">
        <v>5</v>
      </c>
      <c r="G2575" t="s">
        <v>136</v>
      </c>
      <c r="H2575" t="s">
        <v>36</v>
      </c>
      <c r="I2575" t="s">
        <v>178</v>
      </c>
      <c r="J2575" t="s">
        <v>13</v>
      </c>
      <c r="K2575" t="s">
        <v>194</v>
      </c>
      <c r="L2575" t="s">
        <v>35</v>
      </c>
      <c r="M2575">
        <v>5</v>
      </c>
      <c r="N2575">
        <v>7.5</v>
      </c>
      <c r="Q2575">
        <v>3.2399999999999998E-2</v>
      </c>
      <c r="R2575">
        <v>2.379</v>
      </c>
      <c r="S2575">
        <f t="shared" si="181"/>
        <v>3.9112516180267258</v>
      </c>
      <c r="T2575">
        <f t="shared" si="180"/>
        <v>19.556258090133628</v>
      </c>
    </row>
    <row r="2576" spans="1:20" x14ac:dyDescent="0.2">
      <c r="A2576">
        <v>2009</v>
      </c>
      <c r="B2576">
        <v>143</v>
      </c>
      <c r="D2576" t="s">
        <v>137</v>
      </c>
      <c r="E2576" s="1">
        <v>0.54166666666666663</v>
      </c>
      <c r="F2576">
        <v>5</v>
      </c>
      <c r="G2576" t="s">
        <v>136</v>
      </c>
      <c r="H2576" t="s">
        <v>36</v>
      </c>
      <c r="I2576" t="s">
        <v>178</v>
      </c>
      <c r="J2576" t="s">
        <v>26</v>
      </c>
      <c r="K2576" t="s">
        <v>17</v>
      </c>
      <c r="L2576" t="s">
        <v>121</v>
      </c>
      <c r="M2576">
        <v>25</v>
      </c>
      <c r="N2576">
        <v>2.5</v>
      </c>
      <c r="Q2576">
        <v>2.0199999999999999E-2</v>
      </c>
      <c r="R2576">
        <v>2.9594999999999998</v>
      </c>
      <c r="S2576">
        <f t="shared" si="181"/>
        <v>0.30412689296657719</v>
      </c>
      <c r="T2576">
        <f t="shared" si="180"/>
        <v>7.6031723241644293</v>
      </c>
    </row>
    <row r="2577" spans="1:20" x14ac:dyDescent="0.2">
      <c r="A2577">
        <v>2009</v>
      </c>
      <c r="B2577">
        <v>143</v>
      </c>
      <c r="D2577" t="s">
        <v>137</v>
      </c>
      <c r="E2577" s="1">
        <v>0.54166666666666663</v>
      </c>
      <c r="F2577">
        <v>5</v>
      </c>
      <c r="G2577" t="s">
        <v>136</v>
      </c>
      <c r="H2577" t="s">
        <v>36</v>
      </c>
      <c r="I2577" t="s">
        <v>178</v>
      </c>
      <c r="J2577" t="s">
        <v>26</v>
      </c>
      <c r="K2577" t="s">
        <v>118</v>
      </c>
      <c r="L2577" t="s">
        <v>27</v>
      </c>
      <c r="M2577">
        <v>10</v>
      </c>
      <c r="N2577">
        <v>2.5</v>
      </c>
      <c r="Q2577">
        <v>1.5900000000000001E-2</v>
      </c>
      <c r="R2577">
        <v>2.9718</v>
      </c>
      <c r="S2577">
        <f t="shared" si="181"/>
        <v>0.24210025233267859</v>
      </c>
      <c r="T2577">
        <f t="shared" si="180"/>
        <v>2.421002523326786</v>
      </c>
    </row>
    <row r="2578" spans="1:20" x14ac:dyDescent="0.2">
      <c r="A2578">
        <v>2009</v>
      </c>
      <c r="B2578">
        <v>143</v>
      </c>
      <c r="D2578" t="s">
        <v>137</v>
      </c>
      <c r="E2578" s="1">
        <v>0.54166666666666663</v>
      </c>
      <c r="F2578">
        <v>5</v>
      </c>
      <c r="G2578" t="s">
        <v>136</v>
      </c>
      <c r="H2578" t="s">
        <v>36</v>
      </c>
      <c r="I2578" t="s">
        <v>178</v>
      </c>
      <c r="J2578" t="s">
        <v>23</v>
      </c>
      <c r="K2578" t="s">
        <v>33</v>
      </c>
      <c r="L2578" t="s">
        <v>34</v>
      </c>
      <c r="M2578">
        <v>3</v>
      </c>
      <c r="N2578">
        <v>2.5</v>
      </c>
      <c r="Q2578">
        <v>8.8999999999999999E-3</v>
      </c>
      <c r="R2578">
        <v>3</v>
      </c>
      <c r="S2578">
        <f t="shared" si="181"/>
        <v>0.13906250000000001</v>
      </c>
      <c r="T2578">
        <f t="shared" si="180"/>
        <v>0.41718750000000004</v>
      </c>
    </row>
    <row r="2579" spans="1:20" x14ac:dyDescent="0.2">
      <c r="A2579">
        <v>2009</v>
      </c>
      <c r="B2579">
        <v>144</v>
      </c>
      <c r="D2579" t="s">
        <v>137</v>
      </c>
      <c r="E2579" s="1">
        <v>0.54166666666666663</v>
      </c>
      <c r="F2579">
        <v>5</v>
      </c>
      <c r="G2579" t="s">
        <v>136</v>
      </c>
      <c r="H2579" t="s">
        <v>61</v>
      </c>
      <c r="I2579" t="s">
        <v>178</v>
      </c>
      <c r="J2579" t="s">
        <v>44</v>
      </c>
      <c r="K2579" t="s">
        <v>21</v>
      </c>
      <c r="L2579" t="s">
        <v>22</v>
      </c>
      <c r="M2579">
        <v>9</v>
      </c>
      <c r="N2579">
        <v>35</v>
      </c>
      <c r="Q2579">
        <v>1.14E-2</v>
      </c>
      <c r="R2579">
        <v>3.1280000000000001</v>
      </c>
      <c r="S2579">
        <f t="shared" si="181"/>
        <v>770.45928631241588</v>
      </c>
      <c r="T2579">
        <f t="shared" si="180"/>
        <v>6934.1335768117433</v>
      </c>
    </row>
    <row r="2580" spans="1:20" x14ac:dyDescent="0.2">
      <c r="A2580">
        <v>2009</v>
      </c>
      <c r="B2580">
        <v>144</v>
      </c>
      <c r="D2580" t="s">
        <v>137</v>
      </c>
      <c r="E2580" s="1">
        <v>0.54166666666666663</v>
      </c>
      <c r="F2580">
        <v>5</v>
      </c>
      <c r="G2580" t="s">
        <v>136</v>
      </c>
      <c r="H2580" t="s">
        <v>61</v>
      </c>
      <c r="I2580" t="s">
        <v>178</v>
      </c>
      <c r="J2580" t="s">
        <v>13</v>
      </c>
      <c r="K2580" t="s">
        <v>51</v>
      </c>
      <c r="L2580" t="s">
        <v>52</v>
      </c>
      <c r="M2580">
        <v>1</v>
      </c>
      <c r="N2580">
        <v>35</v>
      </c>
      <c r="O2580" t="s">
        <v>53</v>
      </c>
      <c r="Q2580">
        <v>1.6199999999999999E-2</v>
      </c>
      <c r="R2580">
        <v>3.0251999999999999</v>
      </c>
      <c r="S2580">
        <f t="shared" si="181"/>
        <v>759.67819720000477</v>
      </c>
      <c r="T2580">
        <f t="shared" si="180"/>
        <v>759.67819720000477</v>
      </c>
    </row>
    <row r="2581" spans="1:20" x14ac:dyDescent="0.2">
      <c r="A2581">
        <v>2009</v>
      </c>
      <c r="B2581">
        <v>144</v>
      </c>
      <c r="D2581" t="s">
        <v>137</v>
      </c>
      <c r="E2581" s="1">
        <v>0.54166666666666663</v>
      </c>
      <c r="F2581">
        <v>5</v>
      </c>
      <c r="G2581" t="s">
        <v>136</v>
      </c>
      <c r="H2581" t="s">
        <v>61</v>
      </c>
      <c r="I2581" t="s">
        <v>178</v>
      </c>
      <c r="J2581" t="s">
        <v>13</v>
      </c>
      <c r="K2581" t="s">
        <v>47</v>
      </c>
      <c r="L2581" t="s">
        <v>48</v>
      </c>
      <c r="M2581">
        <v>7</v>
      </c>
      <c r="N2581">
        <v>35</v>
      </c>
      <c r="P2581">
        <f>N2581/1.09917</f>
        <v>31.842208211650611</v>
      </c>
      <c r="Q2581">
        <v>1.7399999999999999E-2</v>
      </c>
      <c r="R2581">
        <v>3.08</v>
      </c>
      <c r="S2581">
        <f>Q2581*(P2581^R2581)</f>
        <v>740.96728909580781</v>
      </c>
      <c r="T2581">
        <f t="shared" si="180"/>
        <v>5186.7710236706544</v>
      </c>
    </row>
    <row r="2582" spans="1:20" x14ac:dyDescent="0.2">
      <c r="A2582">
        <v>2009</v>
      </c>
      <c r="B2582">
        <v>144</v>
      </c>
      <c r="D2582" t="s">
        <v>137</v>
      </c>
      <c r="E2582" s="1">
        <v>0.54166666666666663</v>
      </c>
      <c r="F2582">
        <v>5</v>
      </c>
      <c r="G2582" t="s">
        <v>136</v>
      </c>
      <c r="H2582" t="s">
        <v>61</v>
      </c>
      <c r="I2582" t="s">
        <v>178</v>
      </c>
      <c r="J2582" t="s">
        <v>23</v>
      </c>
      <c r="K2582" t="s">
        <v>31</v>
      </c>
      <c r="L2582" t="s">
        <v>32</v>
      </c>
      <c r="M2582">
        <v>1</v>
      </c>
      <c r="N2582">
        <v>35</v>
      </c>
      <c r="Q2582">
        <v>7.9000000000000008E-3</v>
      </c>
      <c r="R2582">
        <v>3.0760000000000001</v>
      </c>
      <c r="S2582">
        <f>Q2582*(N2582^R2582)</f>
        <v>443.79294680201997</v>
      </c>
      <c r="T2582">
        <f t="shared" si="180"/>
        <v>443.79294680201997</v>
      </c>
    </row>
    <row r="2583" spans="1:20" x14ac:dyDescent="0.2">
      <c r="A2583">
        <v>2009</v>
      </c>
      <c r="B2583">
        <v>144</v>
      </c>
      <c r="D2583" t="s">
        <v>137</v>
      </c>
      <c r="E2583" s="1">
        <v>0.54166666666666663</v>
      </c>
      <c r="F2583">
        <v>5</v>
      </c>
      <c r="G2583" t="s">
        <v>136</v>
      </c>
      <c r="H2583" t="s">
        <v>61</v>
      </c>
      <c r="I2583" t="s">
        <v>178</v>
      </c>
      <c r="J2583" t="s">
        <v>26</v>
      </c>
      <c r="K2583" t="s">
        <v>31</v>
      </c>
      <c r="L2583" t="s">
        <v>54</v>
      </c>
      <c r="M2583">
        <v>3</v>
      </c>
      <c r="N2583">
        <v>25</v>
      </c>
      <c r="P2583">
        <f>N2583*0.812715</f>
        <v>20.317875000000001</v>
      </c>
      <c r="Q2583">
        <v>0.111</v>
      </c>
      <c r="R2583">
        <v>2.72</v>
      </c>
      <c r="S2583">
        <f>Q2583*(P2583^R2583)</f>
        <v>400.63779005068659</v>
      </c>
      <c r="T2583">
        <f t="shared" si="180"/>
        <v>1201.9133701520598</v>
      </c>
    </row>
    <row r="2584" spans="1:20" x14ac:dyDescent="0.2">
      <c r="A2584">
        <v>2009</v>
      </c>
      <c r="B2584">
        <v>144</v>
      </c>
      <c r="D2584" t="s">
        <v>137</v>
      </c>
      <c r="E2584" s="1">
        <v>0.54166666666666663</v>
      </c>
      <c r="F2584">
        <v>5</v>
      </c>
      <c r="G2584" t="s">
        <v>136</v>
      </c>
      <c r="H2584" t="s">
        <v>61</v>
      </c>
      <c r="I2584" t="s">
        <v>178</v>
      </c>
      <c r="J2584" t="s">
        <v>16</v>
      </c>
      <c r="K2584" t="s">
        <v>28</v>
      </c>
      <c r="L2584" t="s">
        <v>29</v>
      </c>
      <c r="M2584">
        <v>35</v>
      </c>
      <c r="N2584">
        <v>25</v>
      </c>
      <c r="P2584">
        <f>N2584/1.14172</f>
        <v>21.89678730336685</v>
      </c>
      <c r="Q2584">
        <v>5.7999999999999996E-3</v>
      </c>
      <c r="R2584">
        <v>3.5539999999999998</v>
      </c>
      <c r="S2584">
        <f>Q2584*(P2584^R2584)</f>
        <v>336.62001464584171</v>
      </c>
      <c r="T2584">
        <f t="shared" si="180"/>
        <v>11781.700512604461</v>
      </c>
    </row>
    <row r="2585" spans="1:20" x14ac:dyDescent="0.2">
      <c r="A2585">
        <v>2009</v>
      </c>
      <c r="B2585">
        <v>144</v>
      </c>
      <c r="D2585" t="s">
        <v>137</v>
      </c>
      <c r="E2585" s="1">
        <v>0.54166666666666663</v>
      </c>
      <c r="F2585">
        <v>5</v>
      </c>
      <c r="G2585" t="s">
        <v>136</v>
      </c>
      <c r="H2585" t="s">
        <v>61</v>
      </c>
      <c r="I2585" t="s">
        <v>178</v>
      </c>
      <c r="J2585" t="s">
        <v>44</v>
      </c>
      <c r="K2585" t="s">
        <v>21</v>
      </c>
      <c r="L2585" t="s">
        <v>22</v>
      </c>
      <c r="M2585">
        <v>9</v>
      </c>
      <c r="N2585">
        <v>25</v>
      </c>
      <c r="Q2585">
        <v>1.14E-2</v>
      </c>
      <c r="R2585">
        <v>3.1280000000000001</v>
      </c>
      <c r="S2585">
        <f t="shared" ref="S2585:S2596" si="182">Q2585*(N2585^R2585)</f>
        <v>268.94359042953022</v>
      </c>
      <c r="T2585">
        <f t="shared" si="180"/>
        <v>2420.4923138657718</v>
      </c>
    </row>
    <row r="2586" spans="1:20" x14ac:dyDescent="0.2">
      <c r="A2586">
        <v>2009</v>
      </c>
      <c r="B2586">
        <v>144</v>
      </c>
      <c r="D2586" t="s">
        <v>137</v>
      </c>
      <c r="E2586" s="1">
        <v>0.54166666666666663</v>
      </c>
      <c r="F2586">
        <v>5</v>
      </c>
      <c r="G2586" t="s">
        <v>136</v>
      </c>
      <c r="H2586" t="s">
        <v>61</v>
      </c>
      <c r="I2586" t="s">
        <v>178</v>
      </c>
      <c r="J2586" t="s">
        <v>16</v>
      </c>
      <c r="K2586" t="s">
        <v>17</v>
      </c>
      <c r="L2586" t="s">
        <v>18</v>
      </c>
      <c r="M2586">
        <v>2</v>
      </c>
      <c r="N2586">
        <v>15</v>
      </c>
      <c r="Q2586">
        <v>2.2700000000000001E-2</v>
      </c>
      <c r="R2586">
        <v>3.12</v>
      </c>
      <c r="S2586">
        <f t="shared" si="182"/>
        <v>106.03044532761471</v>
      </c>
      <c r="T2586">
        <f t="shared" si="180"/>
        <v>212.06089065522943</v>
      </c>
    </row>
    <row r="2587" spans="1:20" x14ac:dyDescent="0.2">
      <c r="A2587">
        <v>2009</v>
      </c>
      <c r="B2587">
        <v>144</v>
      </c>
      <c r="D2587" t="s">
        <v>137</v>
      </c>
      <c r="E2587" s="1">
        <v>0.54166666666666663</v>
      </c>
      <c r="F2587">
        <v>5</v>
      </c>
      <c r="G2587" t="s">
        <v>136</v>
      </c>
      <c r="H2587" t="s">
        <v>61</v>
      </c>
      <c r="I2587" t="s">
        <v>178</v>
      </c>
      <c r="J2587" t="s">
        <v>509</v>
      </c>
      <c r="K2587" t="s">
        <v>17</v>
      </c>
      <c r="L2587" t="s">
        <v>19</v>
      </c>
      <c r="M2587">
        <v>2</v>
      </c>
      <c r="N2587">
        <v>15</v>
      </c>
      <c r="Q2587">
        <v>1.9300000000000001E-2</v>
      </c>
      <c r="R2587">
        <v>2.96</v>
      </c>
      <c r="S2587">
        <f t="shared" si="182"/>
        <v>58.450393035088091</v>
      </c>
      <c r="T2587">
        <f t="shared" si="180"/>
        <v>116.90078607017618</v>
      </c>
    </row>
    <row r="2588" spans="1:20" x14ac:dyDescent="0.2">
      <c r="A2588">
        <v>2009</v>
      </c>
      <c r="B2588">
        <v>144</v>
      </c>
      <c r="D2588" t="s">
        <v>137</v>
      </c>
      <c r="E2588" s="1">
        <v>0.54166666666666663</v>
      </c>
      <c r="F2588">
        <v>5</v>
      </c>
      <c r="G2588" t="s">
        <v>136</v>
      </c>
      <c r="H2588" t="s">
        <v>61</v>
      </c>
      <c r="I2588" t="s">
        <v>178</v>
      </c>
      <c r="J2588" t="s">
        <v>44</v>
      </c>
      <c r="K2588" t="s">
        <v>21</v>
      </c>
      <c r="L2588" t="s">
        <v>22</v>
      </c>
      <c r="M2588">
        <v>3</v>
      </c>
      <c r="N2588">
        <v>15</v>
      </c>
      <c r="Q2588">
        <v>1.14E-2</v>
      </c>
      <c r="R2588">
        <v>3.1280000000000001</v>
      </c>
      <c r="S2588">
        <f t="shared" si="182"/>
        <v>54.414959423729201</v>
      </c>
      <c r="T2588">
        <f t="shared" si="180"/>
        <v>163.24487827118759</v>
      </c>
    </row>
    <row r="2589" spans="1:20" x14ac:dyDescent="0.2">
      <c r="A2589">
        <v>2009</v>
      </c>
      <c r="B2589">
        <v>144</v>
      </c>
      <c r="D2589" t="s">
        <v>137</v>
      </c>
      <c r="E2589" s="1">
        <v>0.54166666666666663</v>
      </c>
      <c r="F2589">
        <v>5</v>
      </c>
      <c r="G2589" t="s">
        <v>136</v>
      </c>
      <c r="H2589" t="s">
        <v>61</v>
      </c>
      <c r="I2589" t="s">
        <v>178</v>
      </c>
      <c r="J2589" t="s">
        <v>509</v>
      </c>
      <c r="K2589" t="s">
        <v>17</v>
      </c>
      <c r="L2589" t="s">
        <v>19</v>
      </c>
      <c r="M2589">
        <v>2</v>
      </c>
      <c r="N2589">
        <v>7.5</v>
      </c>
      <c r="Q2589">
        <v>1.9300000000000001E-2</v>
      </c>
      <c r="R2589">
        <v>2.96</v>
      </c>
      <c r="S2589">
        <f t="shared" si="182"/>
        <v>7.5117071566069322</v>
      </c>
      <c r="T2589">
        <f t="shared" si="180"/>
        <v>15.023414313213864</v>
      </c>
    </row>
    <row r="2590" spans="1:20" x14ac:dyDescent="0.2">
      <c r="A2590">
        <v>2009</v>
      </c>
      <c r="B2590">
        <v>144</v>
      </c>
      <c r="D2590" t="s">
        <v>137</v>
      </c>
      <c r="E2590" s="1">
        <v>0.54166666666666663</v>
      </c>
      <c r="F2590">
        <v>5</v>
      </c>
      <c r="G2590" t="s">
        <v>136</v>
      </c>
      <c r="H2590" t="s">
        <v>61</v>
      </c>
      <c r="I2590" t="s">
        <v>178</v>
      </c>
      <c r="J2590" t="s">
        <v>26</v>
      </c>
      <c r="K2590" t="s">
        <v>118</v>
      </c>
      <c r="L2590" t="s">
        <v>27</v>
      </c>
      <c r="M2590">
        <v>4</v>
      </c>
      <c r="N2590">
        <v>7.5</v>
      </c>
      <c r="Q2590">
        <v>1.5900000000000001E-2</v>
      </c>
      <c r="R2590">
        <v>2.9718</v>
      </c>
      <c r="S2590">
        <f t="shared" si="182"/>
        <v>6.3372988368370082</v>
      </c>
      <c r="T2590">
        <f t="shared" si="180"/>
        <v>25.349195347348033</v>
      </c>
    </row>
    <row r="2591" spans="1:20" x14ac:dyDescent="0.2">
      <c r="A2591">
        <v>2009</v>
      </c>
      <c r="B2591">
        <v>144</v>
      </c>
      <c r="D2591" t="s">
        <v>137</v>
      </c>
      <c r="E2591" s="1">
        <v>0.54166666666666663</v>
      </c>
      <c r="F2591">
        <v>5</v>
      </c>
      <c r="G2591" t="s">
        <v>136</v>
      </c>
      <c r="H2591" t="s">
        <v>61</v>
      </c>
      <c r="I2591" t="s">
        <v>178</v>
      </c>
      <c r="J2591" t="s">
        <v>13</v>
      </c>
      <c r="K2591" t="s">
        <v>194</v>
      </c>
      <c r="L2591" t="s">
        <v>35</v>
      </c>
      <c r="M2591">
        <v>6</v>
      </c>
      <c r="N2591">
        <v>7.5</v>
      </c>
      <c r="Q2591">
        <v>3.2399999999999998E-2</v>
      </c>
      <c r="R2591">
        <v>2.379</v>
      </c>
      <c r="S2591">
        <f t="shared" si="182"/>
        <v>3.9112516180267258</v>
      </c>
      <c r="T2591">
        <f t="shared" si="180"/>
        <v>23.467509708160357</v>
      </c>
    </row>
    <row r="2592" spans="1:20" x14ac:dyDescent="0.2">
      <c r="A2592">
        <v>2009</v>
      </c>
      <c r="B2592">
        <v>144</v>
      </c>
      <c r="D2592" t="s">
        <v>137</v>
      </c>
      <c r="E2592" s="1">
        <v>0.54166666666666663</v>
      </c>
      <c r="F2592">
        <v>5</v>
      </c>
      <c r="G2592" t="s">
        <v>136</v>
      </c>
      <c r="H2592" t="s">
        <v>61</v>
      </c>
      <c r="I2592" t="s">
        <v>178</v>
      </c>
      <c r="J2592" t="s">
        <v>509</v>
      </c>
      <c r="K2592" t="s">
        <v>17</v>
      </c>
      <c r="L2592" t="s">
        <v>19</v>
      </c>
      <c r="M2592">
        <v>3</v>
      </c>
      <c r="N2592">
        <v>2.5</v>
      </c>
      <c r="Q2592">
        <v>1.9300000000000001E-2</v>
      </c>
      <c r="R2592">
        <v>2.96</v>
      </c>
      <c r="S2592">
        <f t="shared" si="182"/>
        <v>0.29070984172599634</v>
      </c>
      <c r="T2592">
        <f t="shared" si="180"/>
        <v>0.87212952517798903</v>
      </c>
    </row>
    <row r="2593" spans="1:20" x14ac:dyDescent="0.2">
      <c r="A2593">
        <v>2009</v>
      </c>
      <c r="B2593">
        <v>144</v>
      </c>
      <c r="D2593" t="s">
        <v>137</v>
      </c>
      <c r="E2593" s="1">
        <v>0.54166666666666663</v>
      </c>
      <c r="F2593">
        <v>5</v>
      </c>
      <c r="G2593" t="s">
        <v>136</v>
      </c>
      <c r="H2593" t="s">
        <v>61</v>
      </c>
      <c r="I2593" t="s">
        <v>178</v>
      </c>
      <c r="J2593" t="s">
        <v>26</v>
      </c>
      <c r="K2593" t="s">
        <v>118</v>
      </c>
      <c r="L2593" t="s">
        <v>27</v>
      </c>
      <c r="M2593">
        <v>25</v>
      </c>
      <c r="N2593">
        <v>2.5</v>
      </c>
      <c r="Q2593">
        <v>1.5900000000000001E-2</v>
      </c>
      <c r="R2593">
        <v>2.9718</v>
      </c>
      <c r="S2593">
        <f t="shared" si="182"/>
        <v>0.24210025233267859</v>
      </c>
      <c r="T2593">
        <f t="shared" si="180"/>
        <v>6.052506308316965</v>
      </c>
    </row>
    <row r="2594" spans="1:20" x14ac:dyDescent="0.2">
      <c r="A2594">
        <v>2009</v>
      </c>
      <c r="B2594">
        <v>144</v>
      </c>
      <c r="D2594" t="s">
        <v>137</v>
      </c>
      <c r="E2594" s="1">
        <v>0.54166666666666663</v>
      </c>
      <c r="F2594">
        <v>5</v>
      </c>
      <c r="G2594" t="s">
        <v>136</v>
      </c>
      <c r="H2594" t="s">
        <v>61</v>
      </c>
      <c r="I2594" t="s">
        <v>178</v>
      </c>
      <c r="J2594" t="s">
        <v>13</v>
      </c>
      <c r="K2594" t="s">
        <v>194</v>
      </c>
      <c r="L2594" t="s">
        <v>138</v>
      </c>
      <c r="M2594">
        <v>1</v>
      </c>
      <c r="N2594">
        <v>2.5</v>
      </c>
      <c r="Q2594">
        <v>9.1000000000000004E-3</v>
      </c>
      <c r="R2594">
        <v>2.9904000000000002</v>
      </c>
      <c r="S2594">
        <f t="shared" si="182"/>
        <v>0.14094224804199171</v>
      </c>
      <c r="T2594">
        <f t="shared" si="180"/>
        <v>0.14094224804199171</v>
      </c>
    </row>
    <row r="2595" spans="1:20" x14ac:dyDescent="0.2">
      <c r="A2595">
        <v>2009</v>
      </c>
      <c r="B2595">
        <v>144</v>
      </c>
      <c r="D2595" t="s">
        <v>137</v>
      </c>
      <c r="E2595" s="1">
        <v>0.54166666666666663</v>
      </c>
      <c r="F2595">
        <v>5</v>
      </c>
      <c r="G2595" t="s">
        <v>136</v>
      </c>
      <c r="H2595" t="s">
        <v>61</v>
      </c>
      <c r="I2595" t="s">
        <v>178</v>
      </c>
      <c r="J2595" t="s">
        <v>23</v>
      </c>
      <c r="K2595" t="s">
        <v>33</v>
      </c>
      <c r="L2595" t="s">
        <v>34</v>
      </c>
      <c r="M2595">
        <v>8</v>
      </c>
      <c r="N2595">
        <v>2.5</v>
      </c>
      <c r="Q2595">
        <v>8.8999999999999999E-3</v>
      </c>
      <c r="R2595">
        <v>3</v>
      </c>
      <c r="S2595">
        <f t="shared" si="182"/>
        <v>0.13906250000000001</v>
      </c>
      <c r="T2595">
        <f t="shared" si="180"/>
        <v>1.1125</v>
      </c>
    </row>
    <row r="2596" spans="1:20" x14ac:dyDescent="0.2">
      <c r="A2596">
        <v>2009</v>
      </c>
      <c r="B2596">
        <v>145</v>
      </c>
      <c r="D2596" t="s">
        <v>137</v>
      </c>
      <c r="E2596" s="1">
        <v>0.54166666666666663</v>
      </c>
      <c r="F2596">
        <v>4</v>
      </c>
      <c r="G2596" t="s">
        <v>136</v>
      </c>
      <c r="H2596" t="s">
        <v>61</v>
      </c>
      <c r="I2596" t="s">
        <v>178</v>
      </c>
      <c r="J2596" t="s">
        <v>44</v>
      </c>
      <c r="K2596" t="s">
        <v>21</v>
      </c>
      <c r="L2596" t="s">
        <v>22</v>
      </c>
      <c r="M2596">
        <v>7</v>
      </c>
      <c r="N2596">
        <v>35</v>
      </c>
      <c r="Q2596">
        <v>1.14E-2</v>
      </c>
      <c r="R2596">
        <v>3.1280000000000001</v>
      </c>
      <c r="S2596">
        <f t="shared" si="182"/>
        <v>770.45928631241588</v>
      </c>
      <c r="T2596">
        <f t="shared" si="180"/>
        <v>5393.2150041869108</v>
      </c>
    </row>
    <row r="2597" spans="1:20" x14ac:dyDescent="0.2">
      <c r="A2597">
        <v>2009</v>
      </c>
      <c r="B2597">
        <v>145</v>
      </c>
      <c r="D2597" t="s">
        <v>137</v>
      </c>
      <c r="E2597" s="1">
        <v>0.54166666666666663</v>
      </c>
      <c r="F2597">
        <v>4</v>
      </c>
      <c r="G2597" t="s">
        <v>136</v>
      </c>
      <c r="H2597" t="s">
        <v>61</v>
      </c>
      <c r="I2597" t="s">
        <v>178</v>
      </c>
      <c r="J2597" t="s">
        <v>13</v>
      </c>
      <c r="K2597" t="s">
        <v>47</v>
      </c>
      <c r="L2597" t="s">
        <v>48</v>
      </c>
      <c r="M2597">
        <v>7</v>
      </c>
      <c r="N2597">
        <v>35</v>
      </c>
      <c r="P2597">
        <f>N2597/1.09917</f>
        <v>31.842208211650611</v>
      </c>
      <c r="Q2597">
        <v>1.7399999999999999E-2</v>
      </c>
      <c r="R2597">
        <v>3.08</v>
      </c>
      <c r="S2597">
        <f>Q2597*(P2597^R2597)</f>
        <v>740.96728909580781</v>
      </c>
      <c r="T2597">
        <f t="shared" si="180"/>
        <v>5186.7710236706544</v>
      </c>
    </row>
    <row r="2598" spans="1:20" x14ac:dyDescent="0.2">
      <c r="A2598">
        <v>2009</v>
      </c>
      <c r="B2598">
        <v>145</v>
      </c>
      <c r="D2598" t="s">
        <v>137</v>
      </c>
      <c r="E2598" s="1">
        <v>0.54166666666666663</v>
      </c>
      <c r="F2598">
        <v>4</v>
      </c>
      <c r="G2598" t="s">
        <v>136</v>
      </c>
      <c r="H2598" t="s">
        <v>61</v>
      </c>
      <c r="I2598" t="s">
        <v>178</v>
      </c>
      <c r="J2598" t="s">
        <v>13</v>
      </c>
      <c r="K2598" t="s">
        <v>17</v>
      </c>
      <c r="L2598" t="s">
        <v>127</v>
      </c>
      <c r="M2598">
        <v>2</v>
      </c>
      <c r="N2598">
        <v>25</v>
      </c>
      <c r="Q2598">
        <v>2.3900000000000001E-2</v>
      </c>
      <c r="R2598">
        <v>3.0819999999999999</v>
      </c>
      <c r="S2598">
        <f>Q2598*(N2598^R2598)</f>
        <v>486.23812459083422</v>
      </c>
      <c r="T2598">
        <f t="shared" si="180"/>
        <v>972.47624918166844</v>
      </c>
    </row>
    <row r="2599" spans="1:20" x14ac:dyDescent="0.2">
      <c r="A2599">
        <v>2009</v>
      </c>
      <c r="B2599">
        <v>145</v>
      </c>
      <c r="D2599" t="s">
        <v>137</v>
      </c>
      <c r="E2599" s="1">
        <v>0.54166666666666663</v>
      </c>
      <c r="F2599">
        <v>4</v>
      </c>
      <c r="G2599" t="s">
        <v>136</v>
      </c>
      <c r="H2599" t="s">
        <v>61</v>
      </c>
      <c r="I2599" t="s">
        <v>178</v>
      </c>
      <c r="J2599" t="s">
        <v>23</v>
      </c>
      <c r="K2599" t="s">
        <v>31</v>
      </c>
      <c r="L2599" t="s">
        <v>32</v>
      </c>
      <c r="M2599">
        <v>2</v>
      </c>
      <c r="N2599">
        <v>35</v>
      </c>
      <c r="Q2599">
        <v>7.9000000000000008E-3</v>
      </c>
      <c r="R2599">
        <v>3.0760000000000001</v>
      </c>
      <c r="S2599">
        <f>Q2599*(N2599^R2599)</f>
        <v>443.79294680201997</v>
      </c>
      <c r="T2599">
        <f t="shared" si="180"/>
        <v>887.58589360403994</v>
      </c>
    </row>
    <row r="2600" spans="1:20" x14ac:dyDescent="0.2">
      <c r="A2600">
        <v>2009</v>
      </c>
      <c r="B2600">
        <v>145</v>
      </c>
      <c r="D2600" t="s">
        <v>137</v>
      </c>
      <c r="E2600" s="1">
        <v>0.54166666666666663</v>
      </c>
      <c r="F2600">
        <v>4</v>
      </c>
      <c r="G2600" t="s">
        <v>136</v>
      </c>
      <c r="H2600" t="s">
        <v>61</v>
      </c>
      <c r="I2600" t="s">
        <v>178</v>
      </c>
      <c r="J2600" t="s">
        <v>13</v>
      </c>
      <c r="K2600" t="s">
        <v>14</v>
      </c>
      <c r="L2600" t="s">
        <v>15</v>
      </c>
      <c r="M2600">
        <v>2</v>
      </c>
      <c r="N2600">
        <v>25</v>
      </c>
      <c r="Q2600">
        <v>2.3599999999999999E-2</v>
      </c>
      <c r="R2600">
        <v>2.9750000000000001</v>
      </c>
      <c r="S2600">
        <f>Q2600*(N2600^R2600)</f>
        <v>340.23855775527943</v>
      </c>
      <c r="T2600">
        <f t="shared" si="180"/>
        <v>680.47711551055886</v>
      </c>
    </row>
    <row r="2601" spans="1:20" x14ac:dyDescent="0.2">
      <c r="A2601">
        <v>2009</v>
      </c>
      <c r="B2601">
        <v>145</v>
      </c>
      <c r="D2601" t="s">
        <v>137</v>
      </c>
      <c r="E2601" s="1">
        <v>0.54166666666666663</v>
      </c>
      <c r="F2601">
        <v>4</v>
      </c>
      <c r="G2601" t="s">
        <v>136</v>
      </c>
      <c r="H2601" t="s">
        <v>61</v>
      </c>
      <c r="I2601" t="s">
        <v>178</v>
      </c>
      <c r="J2601" t="s">
        <v>16</v>
      </c>
      <c r="K2601" t="s">
        <v>28</v>
      </c>
      <c r="L2601" t="s">
        <v>29</v>
      </c>
      <c r="M2601">
        <v>10</v>
      </c>
      <c r="N2601">
        <v>25</v>
      </c>
      <c r="P2601">
        <f>N2601/1.14172</f>
        <v>21.89678730336685</v>
      </c>
      <c r="Q2601">
        <v>5.7999999999999996E-3</v>
      </c>
      <c r="R2601">
        <v>3.5539999999999998</v>
      </c>
      <c r="S2601">
        <f>Q2601*(P2601^R2601)</f>
        <v>336.62001464584171</v>
      </c>
      <c r="T2601">
        <f t="shared" si="180"/>
        <v>3366.2001464584173</v>
      </c>
    </row>
    <row r="2602" spans="1:20" x14ac:dyDescent="0.2">
      <c r="A2602">
        <v>2009</v>
      </c>
      <c r="B2602">
        <v>145</v>
      </c>
      <c r="D2602" t="s">
        <v>137</v>
      </c>
      <c r="E2602" s="1">
        <v>0.54166666666666663</v>
      </c>
      <c r="F2602">
        <v>4</v>
      </c>
      <c r="G2602" t="s">
        <v>136</v>
      </c>
      <c r="H2602" t="s">
        <v>61</v>
      </c>
      <c r="I2602" t="s">
        <v>178</v>
      </c>
      <c r="J2602" t="s">
        <v>44</v>
      </c>
      <c r="K2602" t="s">
        <v>21</v>
      </c>
      <c r="L2602" t="s">
        <v>22</v>
      </c>
      <c r="M2602">
        <v>8</v>
      </c>
      <c r="N2602">
        <v>25</v>
      </c>
      <c r="Q2602">
        <v>1.14E-2</v>
      </c>
      <c r="R2602">
        <v>3.1280000000000001</v>
      </c>
      <c r="S2602">
        <f>Q2602*(N2602^R2602)</f>
        <v>268.94359042953022</v>
      </c>
      <c r="T2602">
        <f t="shared" si="180"/>
        <v>2151.5487234362417</v>
      </c>
    </row>
    <row r="2603" spans="1:20" x14ac:dyDescent="0.2">
      <c r="A2603">
        <v>2009</v>
      </c>
      <c r="B2603">
        <v>145</v>
      </c>
      <c r="D2603" t="s">
        <v>137</v>
      </c>
      <c r="E2603" s="1">
        <v>0.54166666666666663</v>
      </c>
      <c r="F2603">
        <v>4</v>
      </c>
      <c r="G2603" t="s">
        <v>136</v>
      </c>
      <c r="H2603" t="s">
        <v>61</v>
      </c>
      <c r="I2603" t="s">
        <v>178</v>
      </c>
      <c r="J2603" t="s">
        <v>23</v>
      </c>
      <c r="K2603" t="s">
        <v>62</v>
      </c>
      <c r="L2603" t="s">
        <v>63</v>
      </c>
      <c r="M2603">
        <v>1</v>
      </c>
      <c r="N2603">
        <v>25</v>
      </c>
      <c r="P2603">
        <f>N2603/1.08</f>
        <v>23.148148148148145</v>
      </c>
      <c r="Q2603">
        <v>2.29E-2</v>
      </c>
      <c r="R2603">
        <v>2.9580000000000002</v>
      </c>
      <c r="S2603">
        <f>Q2603*(P2603^R2603)</f>
        <v>248.92846396069424</v>
      </c>
      <c r="T2603">
        <f t="shared" si="180"/>
        <v>248.92846396069424</v>
      </c>
    </row>
    <row r="2604" spans="1:20" x14ac:dyDescent="0.2">
      <c r="A2604">
        <v>2009</v>
      </c>
      <c r="B2604">
        <v>145</v>
      </c>
      <c r="D2604" t="s">
        <v>137</v>
      </c>
      <c r="E2604" s="1">
        <v>0.54166666666666663</v>
      </c>
      <c r="F2604">
        <v>4</v>
      </c>
      <c r="G2604" t="s">
        <v>136</v>
      </c>
      <c r="H2604" t="s">
        <v>61</v>
      </c>
      <c r="I2604" t="s">
        <v>178</v>
      </c>
      <c r="J2604" t="s">
        <v>44</v>
      </c>
      <c r="K2604" t="s">
        <v>21</v>
      </c>
      <c r="L2604" t="s">
        <v>45</v>
      </c>
      <c r="M2604">
        <v>1</v>
      </c>
      <c r="N2604">
        <v>25</v>
      </c>
      <c r="Q2604">
        <v>1.5299999999999999E-2</v>
      </c>
      <c r="R2604">
        <v>3.0038</v>
      </c>
      <c r="S2604">
        <f t="shared" ref="S2604:S2615" si="183">Q2604*(N2604^R2604)</f>
        <v>242.00460433547849</v>
      </c>
      <c r="T2604">
        <f t="shared" si="180"/>
        <v>242.00460433547849</v>
      </c>
    </row>
    <row r="2605" spans="1:20" x14ac:dyDescent="0.2">
      <c r="A2605">
        <v>2009</v>
      </c>
      <c r="B2605">
        <v>145</v>
      </c>
      <c r="D2605" t="s">
        <v>137</v>
      </c>
      <c r="E2605" s="1">
        <v>0.54166666666666663</v>
      </c>
      <c r="F2605">
        <v>4</v>
      </c>
      <c r="G2605" t="s">
        <v>136</v>
      </c>
      <c r="H2605" t="s">
        <v>61</v>
      </c>
      <c r="I2605" t="s">
        <v>178</v>
      </c>
      <c r="J2605" t="s">
        <v>23</v>
      </c>
      <c r="K2605" t="s">
        <v>31</v>
      </c>
      <c r="L2605" t="s">
        <v>32</v>
      </c>
      <c r="M2605">
        <v>2</v>
      </c>
      <c r="N2605">
        <v>25</v>
      </c>
      <c r="Q2605">
        <v>7.9000000000000008E-3</v>
      </c>
      <c r="R2605">
        <v>3.0760000000000001</v>
      </c>
      <c r="S2605">
        <f t="shared" si="183"/>
        <v>157.64875958225977</v>
      </c>
      <c r="T2605">
        <f t="shared" si="180"/>
        <v>315.29751916451954</v>
      </c>
    </row>
    <row r="2606" spans="1:20" x14ac:dyDescent="0.2">
      <c r="A2606">
        <v>2009</v>
      </c>
      <c r="B2606">
        <v>145</v>
      </c>
      <c r="D2606" t="s">
        <v>137</v>
      </c>
      <c r="E2606" s="1">
        <v>0.54166666666666663</v>
      </c>
      <c r="F2606">
        <v>4</v>
      </c>
      <c r="G2606" t="s">
        <v>136</v>
      </c>
      <c r="H2606" t="s">
        <v>61</v>
      </c>
      <c r="I2606" t="s">
        <v>178</v>
      </c>
      <c r="J2606" t="s">
        <v>16</v>
      </c>
      <c r="K2606" t="s">
        <v>17</v>
      </c>
      <c r="L2606" t="s">
        <v>18</v>
      </c>
      <c r="M2606">
        <v>4</v>
      </c>
      <c r="N2606">
        <v>15</v>
      </c>
      <c r="Q2606">
        <v>2.2700000000000001E-2</v>
      </c>
      <c r="R2606">
        <v>3.12</v>
      </c>
      <c r="S2606">
        <f t="shared" si="183"/>
        <v>106.03044532761471</v>
      </c>
      <c r="T2606">
        <f t="shared" si="180"/>
        <v>424.12178131045886</v>
      </c>
    </row>
    <row r="2607" spans="1:20" x14ac:dyDescent="0.2">
      <c r="A2607">
        <v>2009</v>
      </c>
      <c r="B2607">
        <v>145</v>
      </c>
      <c r="D2607" t="s">
        <v>137</v>
      </c>
      <c r="E2607" s="1">
        <v>0.54166666666666663</v>
      </c>
      <c r="F2607">
        <v>4</v>
      </c>
      <c r="G2607" t="s">
        <v>136</v>
      </c>
      <c r="H2607" t="s">
        <v>61</v>
      </c>
      <c r="I2607" t="s">
        <v>178</v>
      </c>
      <c r="J2607" t="s">
        <v>44</v>
      </c>
      <c r="K2607" t="s">
        <v>21</v>
      </c>
      <c r="L2607" t="s">
        <v>22</v>
      </c>
      <c r="M2607">
        <v>3</v>
      </c>
      <c r="N2607">
        <v>15</v>
      </c>
      <c r="Q2607">
        <v>1.14E-2</v>
      </c>
      <c r="R2607">
        <v>3.1280000000000001</v>
      </c>
      <c r="S2607">
        <f t="shared" si="183"/>
        <v>54.414959423729201</v>
      </c>
      <c r="T2607">
        <f t="shared" si="180"/>
        <v>163.24487827118759</v>
      </c>
    </row>
    <row r="2608" spans="1:20" x14ac:dyDescent="0.2">
      <c r="A2608">
        <v>2009</v>
      </c>
      <c r="B2608">
        <v>145</v>
      </c>
      <c r="D2608" t="s">
        <v>137</v>
      </c>
      <c r="E2608" s="1">
        <v>0.54166666666666663</v>
      </c>
      <c r="F2608">
        <v>4</v>
      </c>
      <c r="G2608" t="s">
        <v>136</v>
      </c>
      <c r="H2608" t="s">
        <v>61</v>
      </c>
      <c r="I2608" t="s">
        <v>178</v>
      </c>
      <c r="J2608" t="s">
        <v>509</v>
      </c>
      <c r="K2608" t="s">
        <v>17</v>
      </c>
      <c r="L2608" t="s">
        <v>19</v>
      </c>
      <c r="M2608">
        <v>2</v>
      </c>
      <c r="N2608">
        <v>7.5</v>
      </c>
      <c r="Q2608">
        <v>1.9300000000000001E-2</v>
      </c>
      <c r="R2608">
        <v>2.96</v>
      </c>
      <c r="S2608">
        <f t="shared" si="183"/>
        <v>7.5117071566069322</v>
      </c>
      <c r="T2608">
        <f t="shared" si="180"/>
        <v>15.023414313213864</v>
      </c>
    </row>
    <row r="2609" spans="1:20" x14ac:dyDescent="0.2">
      <c r="A2609">
        <v>2009</v>
      </c>
      <c r="B2609">
        <v>145</v>
      </c>
      <c r="D2609" t="s">
        <v>137</v>
      </c>
      <c r="E2609" s="1">
        <v>0.54166666666666663</v>
      </c>
      <c r="F2609">
        <v>4</v>
      </c>
      <c r="G2609" t="s">
        <v>136</v>
      </c>
      <c r="H2609" t="s">
        <v>61</v>
      </c>
      <c r="I2609" t="s">
        <v>178</v>
      </c>
      <c r="J2609" t="s">
        <v>26</v>
      </c>
      <c r="K2609" t="s">
        <v>118</v>
      </c>
      <c r="L2609" t="s">
        <v>27</v>
      </c>
      <c r="M2609">
        <v>2</v>
      </c>
      <c r="N2609">
        <v>7.5</v>
      </c>
      <c r="Q2609">
        <v>1.5900000000000001E-2</v>
      </c>
      <c r="R2609">
        <v>2.9718</v>
      </c>
      <c r="S2609">
        <f t="shared" si="183"/>
        <v>6.3372988368370082</v>
      </c>
      <c r="T2609">
        <f t="shared" si="180"/>
        <v>12.674597673674016</v>
      </c>
    </row>
    <row r="2610" spans="1:20" x14ac:dyDescent="0.2">
      <c r="A2610">
        <v>2009</v>
      </c>
      <c r="B2610">
        <v>145</v>
      </c>
      <c r="D2610" t="s">
        <v>137</v>
      </c>
      <c r="E2610" s="1">
        <v>0.54166666666666663</v>
      </c>
      <c r="F2610">
        <v>4</v>
      </c>
      <c r="G2610" t="s">
        <v>136</v>
      </c>
      <c r="H2610" t="s">
        <v>61</v>
      </c>
      <c r="I2610" t="s">
        <v>178</v>
      </c>
      <c r="J2610" t="s">
        <v>13</v>
      </c>
      <c r="K2610" t="s">
        <v>194</v>
      </c>
      <c r="L2610" t="s">
        <v>35</v>
      </c>
      <c r="M2610">
        <v>22</v>
      </c>
      <c r="N2610">
        <v>7.5</v>
      </c>
      <c r="Q2610">
        <v>3.2399999999999998E-2</v>
      </c>
      <c r="R2610">
        <v>2.379</v>
      </c>
      <c r="S2610">
        <f t="shared" si="183"/>
        <v>3.9112516180267258</v>
      </c>
      <c r="T2610">
        <f t="shared" si="180"/>
        <v>86.047535596587963</v>
      </c>
    </row>
    <row r="2611" spans="1:20" x14ac:dyDescent="0.2">
      <c r="A2611">
        <v>2009</v>
      </c>
      <c r="B2611">
        <v>145</v>
      </c>
      <c r="D2611" t="s">
        <v>137</v>
      </c>
      <c r="E2611" s="1">
        <v>0.54166666666666663</v>
      </c>
      <c r="F2611">
        <v>4</v>
      </c>
      <c r="G2611" t="s">
        <v>136</v>
      </c>
      <c r="H2611" t="s">
        <v>61</v>
      </c>
      <c r="I2611" t="s">
        <v>178</v>
      </c>
      <c r="J2611" t="s">
        <v>509</v>
      </c>
      <c r="K2611" t="s">
        <v>17</v>
      </c>
      <c r="L2611" t="s">
        <v>19</v>
      </c>
      <c r="M2611">
        <v>4</v>
      </c>
      <c r="N2611">
        <v>2.5</v>
      </c>
      <c r="Q2611">
        <v>1.9300000000000001E-2</v>
      </c>
      <c r="R2611">
        <v>2.96</v>
      </c>
      <c r="S2611">
        <f t="shared" si="183"/>
        <v>0.29070984172599634</v>
      </c>
      <c r="T2611">
        <f t="shared" si="180"/>
        <v>1.1628393669039854</v>
      </c>
    </row>
    <row r="2612" spans="1:20" x14ac:dyDescent="0.2">
      <c r="A2612">
        <v>2009</v>
      </c>
      <c r="B2612">
        <v>145</v>
      </c>
      <c r="D2612" t="s">
        <v>137</v>
      </c>
      <c r="E2612" s="1">
        <v>0.54166666666666663</v>
      </c>
      <c r="F2612">
        <v>4</v>
      </c>
      <c r="G2612" t="s">
        <v>136</v>
      </c>
      <c r="H2612" t="s">
        <v>61</v>
      </c>
      <c r="I2612" t="s">
        <v>178</v>
      </c>
      <c r="J2612" t="s">
        <v>26</v>
      </c>
      <c r="K2612" t="s">
        <v>118</v>
      </c>
      <c r="L2612" t="s">
        <v>27</v>
      </c>
      <c r="M2612">
        <v>4</v>
      </c>
      <c r="N2612">
        <v>2.5</v>
      </c>
      <c r="Q2612">
        <v>1.5900000000000001E-2</v>
      </c>
      <c r="R2612">
        <v>2.9718</v>
      </c>
      <c r="S2612">
        <f t="shared" si="183"/>
        <v>0.24210025233267859</v>
      </c>
      <c r="T2612">
        <f t="shared" si="180"/>
        <v>0.96840100933071438</v>
      </c>
    </row>
    <row r="2613" spans="1:20" x14ac:dyDescent="0.2">
      <c r="A2613">
        <v>2009</v>
      </c>
      <c r="B2613">
        <v>145</v>
      </c>
      <c r="D2613" t="s">
        <v>137</v>
      </c>
      <c r="E2613" s="1">
        <v>0.54166666666666663</v>
      </c>
      <c r="F2613">
        <v>4</v>
      </c>
      <c r="G2613" t="s">
        <v>136</v>
      </c>
      <c r="H2613" t="s">
        <v>61</v>
      </c>
      <c r="I2613" t="s">
        <v>178</v>
      </c>
      <c r="J2613" t="s">
        <v>23</v>
      </c>
      <c r="K2613" t="s">
        <v>33</v>
      </c>
      <c r="L2613" t="s">
        <v>34</v>
      </c>
      <c r="M2613">
        <v>12</v>
      </c>
      <c r="N2613">
        <v>2.5</v>
      </c>
      <c r="Q2613">
        <v>8.8999999999999999E-3</v>
      </c>
      <c r="R2613">
        <v>3</v>
      </c>
      <c r="S2613">
        <f t="shared" si="183"/>
        <v>0.13906250000000001</v>
      </c>
      <c r="T2613">
        <f t="shared" si="180"/>
        <v>1.6687500000000002</v>
      </c>
    </row>
    <row r="2614" spans="1:20" x14ac:dyDescent="0.2">
      <c r="A2614">
        <v>2009</v>
      </c>
      <c r="B2614">
        <v>146</v>
      </c>
      <c r="D2614" t="s">
        <v>137</v>
      </c>
      <c r="E2614" s="1">
        <v>0.54166666666666663</v>
      </c>
      <c r="F2614">
        <v>3</v>
      </c>
      <c r="G2614" t="s">
        <v>136</v>
      </c>
      <c r="H2614" t="s">
        <v>61</v>
      </c>
      <c r="I2614" t="s">
        <v>178</v>
      </c>
      <c r="J2614" t="s">
        <v>44</v>
      </c>
      <c r="K2614" t="s">
        <v>21</v>
      </c>
      <c r="L2614" t="s">
        <v>22</v>
      </c>
      <c r="M2614">
        <v>7</v>
      </c>
      <c r="N2614">
        <v>35</v>
      </c>
      <c r="Q2614">
        <v>1.14E-2</v>
      </c>
      <c r="R2614">
        <v>3.1280000000000001</v>
      </c>
      <c r="S2614">
        <f t="shared" si="183"/>
        <v>770.45928631241588</v>
      </c>
      <c r="T2614">
        <f t="shared" si="180"/>
        <v>5393.2150041869108</v>
      </c>
    </row>
    <row r="2615" spans="1:20" x14ac:dyDescent="0.2">
      <c r="A2615">
        <v>2009</v>
      </c>
      <c r="B2615">
        <v>146</v>
      </c>
      <c r="D2615" t="s">
        <v>137</v>
      </c>
      <c r="E2615" s="1">
        <v>0.54166666666666663</v>
      </c>
      <c r="F2615">
        <v>3</v>
      </c>
      <c r="G2615" t="s">
        <v>136</v>
      </c>
      <c r="H2615" t="s">
        <v>61</v>
      </c>
      <c r="I2615" t="s">
        <v>178</v>
      </c>
      <c r="J2615" t="s">
        <v>23</v>
      </c>
      <c r="K2615" t="s">
        <v>49</v>
      </c>
      <c r="L2615" t="s">
        <v>50</v>
      </c>
      <c r="M2615">
        <v>1</v>
      </c>
      <c r="N2615">
        <v>35</v>
      </c>
      <c r="Q2615">
        <v>5.6099999999999997E-2</v>
      </c>
      <c r="R2615">
        <v>2.653</v>
      </c>
      <c r="S2615">
        <f t="shared" si="183"/>
        <v>700.44716671055994</v>
      </c>
      <c r="T2615">
        <f t="shared" si="180"/>
        <v>700.44716671055994</v>
      </c>
    </row>
    <row r="2616" spans="1:20" x14ac:dyDescent="0.2">
      <c r="A2616">
        <v>2009</v>
      </c>
      <c r="B2616">
        <v>146</v>
      </c>
      <c r="D2616" t="s">
        <v>137</v>
      </c>
      <c r="E2616" s="1">
        <v>0.54166666666666663</v>
      </c>
      <c r="F2616">
        <v>3</v>
      </c>
      <c r="G2616" t="s">
        <v>136</v>
      </c>
      <c r="H2616" t="s">
        <v>61</v>
      </c>
      <c r="I2616" t="s">
        <v>178</v>
      </c>
      <c r="J2616" t="s">
        <v>16</v>
      </c>
      <c r="K2616" t="s">
        <v>28</v>
      </c>
      <c r="L2616" t="s">
        <v>29</v>
      </c>
      <c r="M2616">
        <v>15</v>
      </c>
      <c r="N2616">
        <v>25</v>
      </c>
      <c r="P2616">
        <f>N2616/1.14172</f>
        <v>21.89678730336685</v>
      </c>
      <c r="Q2616">
        <v>5.7999999999999996E-3</v>
      </c>
      <c r="R2616">
        <v>3.5539999999999998</v>
      </c>
      <c r="S2616">
        <f>Q2616*(P2616^R2616)</f>
        <v>336.62001464584171</v>
      </c>
      <c r="T2616">
        <f t="shared" si="180"/>
        <v>5049.3002196876259</v>
      </c>
    </row>
    <row r="2617" spans="1:20" x14ac:dyDescent="0.2">
      <c r="A2617">
        <v>2009</v>
      </c>
      <c r="B2617">
        <v>146</v>
      </c>
      <c r="D2617" t="s">
        <v>137</v>
      </c>
      <c r="E2617" s="1">
        <v>0.54166666666666663</v>
      </c>
      <c r="F2617">
        <v>3</v>
      </c>
      <c r="G2617" t="s">
        <v>136</v>
      </c>
      <c r="H2617" t="s">
        <v>61</v>
      </c>
      <c r="I2617" t="s">
        <v>178</v>
      </c>
      <c r="J2617" t="s">
        <v>508</v>
      </c>
      <c r="K2617" t="s">
        <v>49</v>
      </c>
      <c r="L2617" t="s">
        <v>50</v>
      </c>
      <c r="M2617">
        <v>1</v>
      </c>
      <c r="N2617">
        <v>25</v>
      </c>
      <c r="Q2617">
        <v>5.6099999999999997E-2</v>
      </c>
      <c r="R2617">
        <v>2.653</v>
      </c>
      <c r="S2617">
        <f t="shared" ref="S2617:S2631" si="184">Q2617*(N2617^R2617)</f>
        <v>286.87830370223014</v>
      </c>
      <c r="T2617">
        <f t="shared" si="180"/>
        <v>286.87830370223014</v>
      </c>
    </row>
    <row r="2618" spans="1:20" x14ac:dyDescent="0.2">
      <c r="A2618">
        <v>2009</v>
      </c>
      <c r="B2618">
        <v>146</v>
      </c>
      <c r="D2618" t="s">
        <v>137</v>
      </c>
      <c r="E2618" s="1">
        <v>0.54166666666666663</v>
      </c>
      <c r="F2618">
        <v>3</v>
      </c>
      <c r="G2618" t="s">
        <v>136</v>
      </c>
      <c r="H2618" t="s">
        <v>61</v>
      </c>
      <c r="I2618" t="s">
        <v>178</v>
      </c>
      <c r="J2618" t="s">
        <v>44</v>
      </c>
      <c r="K2618" t="s">
        <v>21</v>
      </c>
      <c r="L2618" t="s">
        <v>22</v>
      </c>
      <c r="M2618">
        <v>12</v>
      </c>
      <c r="N2618">
        <v>25</v>
      </c>
      <c r="Q2618">
        <v>1.14E-2</v>
      </c>
      <c r="R2618">
        <v>3.1280000000000001</v>
      </c>
      <c r="S2618">
        <f t="shared" si="184"/>
        <v>268.94359042953022</v>
      </c>
      <c r="T2618">
        <f t="shared" si="180"/>
        <v>3227.3230851543626</v>
      </c>
    </row>
    <row r="2619" spans="1:20" x14ac:dyDescent="0.2">
      <c r="A2619">
        <v>2009</v>
      </c>
      <c r="B2619">
        <v>146</v>
      </c>
      <c r="D2619" t="s">
        <v>137</v>
      </c>
      <c r="E2619" s="1">
        <v>0.54166666666666663</v>
      </c>
      <c r="F2619">
        <v>3</v>
      </c>
      <c r="G2619" t="s">
        <v>136</v>
      </c>
      <c r="H2619" t="s">
        <v>61</v>
      </c>
      <c r="I2619" t="s">
        <v>178</v>
      </c>
      <c r="J2619" t="s">
        <v>23</v>
      </c>
      <c r="K2619" t="s">
        <v>31</v>
      </c>
      <c r="L2619" t="s">
        <v>32</v>
      </c>
      <c r="M2619">
        <v>4</v>
      </c>
      <c r="N2619">
        <v>25</v>
      </c>
      <c r="Q2619">
        <v>7.9000000000000008E-3</v>
      </c>
      <c r="R2619">
        <v>3.0760000000000001</v>
      </c>
      <c r="S2619">
        <f t="shared" si="184"/>
        <v>157.64875958225977</v>
      </c>
      <c r="T2619">
        <f t="shared" si="180"/>
        <v>630.59503832903908</v>
      </c>
    </row>
    <row r="2620" spans="1:20" x14ac:dyDescent="0.2">
      <c r="A2620">
        <v>2009</v>
      </c>
      <c r="B2620">
        <v>146</v>
      </c>
      <c r="D2620" t="s">
        <v>137</v>
      </c>
      <c r="E2620" s="1">
        <v>0.54166666666666663</v>
      </c>
      <c r="F2620">
        <v>3</v>
      </c>
      <c r="G2620" t="s">
        <v>136</v>
      </c>
      <c r="H2620" t="s">
        <v>61</v>
      </c>
      <c r="I2620" t="s">
        <v>178</v>
      </c>
      <c r="J2620" t="s">
        <v>16</v>
      </c>
      <c r="K2620" t="s">
        <v>17</v>
      </c>
      <c r="L2620" t="s">
        <v>18</v>
      </c>
      <c r="M2620">
        <v>2</v>
      </c>
      <c r="N2620">
        <v>15</v>
      </c>
      <c r="Q2620">
        <v>2.2700000000000001E-2</v>
      </c>
      <c r="R2620">
        <v>3.12</v>
      </c>
      <c r="S2620">
        <f t="shared" si="184"/>
        <v>106.03044532761471</v>
      </c>
      <c r="T2620">
        <f t="shared" si="180"/>
        <v>212.06089065522943</v>
      </c>
    </row>
    <row r="2621" spans="1:20" x14ac:dyDescent="0.2">
      <c r="A2621">
        <v>2009</v>
      </c>
      <c r="B2621">
        <v>146</v>
      </c>
      <c r="D2621" t="s">
        <v>137</v>
      </c>
      <c r="E2621" s="1">
        <v>0.54166666666666663</v>
      </c>
      <c r="F2621">
        <v>3</v>
      </c>
      <c r="G2621" t="s">
        <v>136</v>
      </c>
      <c r="H2621" t="s">
        <v>61</v>
      </c>
      <c r="I2621" t="s">
        <v>178</v>
      </c>
      <c r="J2621" t="s">
        <v>44</v>
      </c>
      <c r="K2621" t="s">
        <v>21</v>
      </c>
      <c r="L2621" t="s">
        <v>22</v>
      </c>
      <c r="M2621">
        <v>4</v>
      </c>
      <c r="N2621">
        <v>15</v>
      </c>
      <c r="Q2621">
        <v>1.14E-2</v>
      </c>
      <c r="R2621">
        <v>3.1280000000000001</v>
      </c>
      <c r="S2621">
        <f t="shared" si="184"/>
        <v>54.414959423729201</v>
      </c>
      <c r="T2621">
        <f t="shared" si="180"/>
        <v>217.6598376949168</v>
      </c>
    </row>
    <row r="2622" spans="1:20" x14ac:dyDescent="0.2">
      <c r="A2622">
        <v>2009</v>
      </c>
      <c r="B2622">
        <v>146</v>
      </c>
      <c r="D2622" t="s">
        <v>137</v>
      </c>
      <c r="E2622" s="1">
        <v>0.54166666666666663</v>
      </c>
      <c r="F2622">
        <v>3</v>
      </c>
      <c r="G2622" t="s">
        <v>136</v>
      </c>
      <c r="H2622" t="s">
        <v>61</v>
      </c>
      <c r="I2622" t="s">
        <v>178</v>
      </c>
      <c r="J2622" t="s">
        <v>23</v>
      </c>
      <c r="K2622" t="s">
        <v>31</v>
      </c>
      <c r="L2622" t="s">
        <v>32</v>
      </c>
      <c r="M2622">
        <v>2</v>
      </c>
      <c r="N2622">
        <v>15</v>
      </c>
      <c r="Q2622">
        <v>7.9000000000000008E-3</v>
      </c>
      <c r="R2622">
        <v>3.0760000000000001</v>
      </c>
      <c r="S2622">
        <f t="shared" si="184"/>
        <v>32.755467643112482</v>
      </c>
      <c r="T2622">
        <f t="shared" si="180"/>
        <v>65.510935286224964</v>
      </c>
    </row>
    <row r="2623" spans="1:20" x14ac:dyDescent="0.2">
      <c r="A2623">
        <v>2009</v>
      </c>
      <c r="B2623">
        <v>146</v>
      </c>
      <c r="D2623" t="s">
        <v>137</v>
      </c>
      <c r="E2623" s="1">
        <v>0.54166666666666663</v>
      </c>
      <c r="F2623">
        <v>3</v>
      </c>
      <c r="G2623" t="s">
        <v>136</v>
      </c>
      <c r="H2623" t="s">
        <v>61</v>
      </c>
      <c r="I2623" t="s">
        <v>178</v>
      </c>
      <c r="J2623" t="s">
        <v>26</v>
      </c>
      <c r="K2623" t="s">
        <v>17</v>
      </c>
      <c r="L2623" t="s">
        <v>121</v>
      </c>
      <c r="M2623">
        <v>10</v>
      </c>
      <c r="N2623">
        <v>7.5</v>
      </c>
      <c r="Q2623">
        <v>2.0199999999999999E-2</v>
      </c>
      <c r="R2623">
        <v>2.9594999999999998</v>
      </c>
      <c r="S2623">
        <f t="shared" si="184"/>
        <v>7.8540774295436098</v>
      </c>
      <c r="T2623">
        <f t="shared" si="180"/>
        <v>78.540774295436094</v>
      </c>
    </row>
    <row r="2624" spans="1:20" x14ac:dyDescent="0.2">
      <c r="A2624">
        <v>2009</v>
      </c>
      <c r="B2624">
        <v>146</v>
      </c>
      <c r="D2624" t="s">
        <v>137</v>
      </c>
      <c r="E2624" s="1">
        <v>0.54166666666666663</v>
      </c>
      <c r="F2624">
        <v>3</v>
      </c>
      <c r="G2624" t="s">
        <v>136</v>
      </c>
      <c r="H2624" t="s">
        <v>61</v>
      </c>
      <c r="I2624" t="s">
        <v>178</v>
      </c>
      <c r="J2624" t="s">
        <v>509</v>
      </c>
      <c r="K2624" t="s">
        <v>17</v>
      </c>
      <c r="L2624" t="s">
        <v>19</v>
      </c>
      <c r="M2624">
        <v>13</v>
      </c>
      <c r="N2624">
        <v>7.5</v>
      </c>
      <c r="Q2624">
        <v>1.9300000000000001E-2</v>
      </c>
      <c r="R2624">
        <v>2.96</v>
      </c>
      <c r="S2624">
        <f t="shared" si="184"/>
        <v>7.5117071566069322</v>
      </c>
      <c r="T2624">
        <f t="shared" si="180"/>
        <v>97.652193035890122</v>
      </c>
    </row>
    <row r="2625" spans="1:20" x14ac:dyDescent="0.2">
      <c r="A2625">
        <v>2009</v>
      </c>
      <c r="B2625">
        <v>146</v>
      </c>
      <c r="D2625" t="s">
        <v>137</v>
      </c>
      <c r="E2625" s="1">
        <v>0.54166666666666663</v>
      </c>
      <c r="F2625">
        <v>3</v>
      </c>
      <c r="G2625" t="s">
        <v>136</v>
      </c>
      <c r="H2625" t="s">
        <v>61</v>
      </c>
      <c r="I2625" t="s">
        <v>178</v>
      </c>
      <c r="J2625" t="s">
        <v>44</v>
      </c>
      <c r="K2625" t="s">
        <v>21</v>
      </c>
      <c r="L2625" t="s">
        <v>22</v>
      </c>
      <c r="M2625">
        <v>2</v>
      </c>
      <c r="N2625">
        <v>7.5</v>
      </c>
      <c r="Q2625">
        <v>1.14E-2</v>
      </c>
      <c r="R2625">
        <v>3.1280000000000001</v>
      </c>
      <c r="S2625">
        <f t="shared" si="184"/>
        <v>6.2243855127961885</v>
      </c>
      <c r="T2625">
        <f t="shared" si="180"/>
        <v>12.448771025592377</v>
      </c>
    </row>
    <row r="2626" spans="1:20" x14ac:dyDescent="0.2">
      <c r="A2626">
        <v>2009</v>
      </c>
      <c r="B2626">
        <v>146</v>
      </c>
      <c r="D2626" t="s">
        <v>137</v>
      </c>
      <c r="E2626" s="1">
        <v>0.54166666666666663</v>
      </c>
      <c r="F2626">
        <v>3</v>
      </c>
      <c r="G2626" t="s">
        <v>136</v>
      </c>
      <c r="H2626" t="s">
        <v>61</v>
      </c>
      <c r="I2626" t="s">
        <v>178</v>
      </c>
      <c r="J2626" t="s">
        <v>13</v>
      </c>
      <c r="K2626" t="s">
        <v>194</v>
      </c>
      <c r="L2626" t="s">
        <v>35</v>
      </c>
      <c r="M2626">
        <v>15</v>
      </c>
      <c r="N2626">
        <v>7.5</v>
      </c>
      <c r="Q2626">
        <v>3.2399999999999998E-2</v>
      </c>
      <c r="R2626">
        <v>2.379</v>
      </c>
      <c r="S2626">
        <f t="shared" si="184"/>
        <v>3.9112516180267258</v>
      </c>
      <c r="T2626">
        <f t="shared" ref="T2626:T2689" si="185">M2626*S2626</f>
        <v>58.668774270400888</v>
      </c>
    </row>
    <row r="2627" spans="1:20" x14ac:dyDescent="0.2">
      <c r="A2627">
        <v>2009</v>
      </c>
      <c r="B2627">
        <v>146</v>
      </c>
      <c r="D2627" t="s">
        <v>137</v>
      </c>
      <c r="E2627" s="1">
        <v>0.54166666666666663</v>
      </c>
      <c r="F2627">
        <v>3</v>
      </c>
      <c r="G2627" t="s">
        <v>136</v>
      </c>
      <c r="H2627" t="s">
        <v>61</v>
      </c>
      <c r="I2627" t="s">
        <v>178</v>
      </c>
      <c r="J2627" t="s">
        <v>26</v>
      </c>
      <c r="K2627" t="s">
        <v>17</v>
      </c>
      <c r="L2627" t="s">
        <v>121</v>
      </c>
      <c r="M2627">
        <v>20</v>
      </c>
      <c r="N2627">
        <v>2.5</v>
      </c>
      <c r="Q2627">
        <v>2.0199999999999999E-2</v>
      </c>
      <c r="R2627">
        <v>2.9594999999999998</v>
      </c>
      <c r="S2627">
        <f t="shared" si="184"/>
        <v>0.30412689296657719</v>
      </c>
      <c r="T2627">
        <f t="shared" si="185"/>
        <v>6.082537859331544</v>
      </c>
    </row>
    <row r="2628" spans="1:20" x14ac:dyDescent="0.2">
      <c r="A2628">
        <v>2009</v>
      </c>
      <c r="B2628">
        <v>146</v>
      </c>
      <c r="D2628" t="s">
        <v>137</v>
      </c>
      <c r="E2628" s="1">
        <v>0.54166666666666663</v>
      </c>
      <c r="F2628">
        <v>3</v>
      </c>
      <c r="G2628" t="s">
        <v>136</v>
      </c>
      <c r="H2628" t="s">
        <v>61</v>
      </c>
      <c r="I2628" t="s">
        <v>178</v>
      </c>
      <c r="J2628" t="s">
        <v>509</v>
      </c>
      <c r="K2628" t="s">
        <v>17</v>
      </c>
      <c r="L2628" t="s">
        <v>19</v>
      </c>
      <c r="M2628">
        <v>9</v>
      </c>
      <c r="N2628">
        <v>2.5</v>
      </c>
      <c r="Q2628">
        <v>1.9300000000000001E-2</v>
      </c>
      <c r="R2628">
        <v>2.96</v>
      </c>
      <c r="S2628">
        <f t="shared" si="184"/>
        <v>0.29070984172599634</v>
      </c>
      <c r="T2628">
        <f t="shared" si="185"/>
        <v>2.6163885755339669</v>
      </c>
    </row>
    <row r="2629" spans="1:20" x14ac:dyDescent="0.2">
      <c r="A2629">
        <v>2009</v>
      </c>
      <c r="B2629">
        <v>146</v>
      </c>
      <c r="D2629" t="s">
        <v>137</v>
      </c>
      <c r="E2629" s="1">
        <v>0.54166666666666663</v>
      </c>
      <c r="F2629">
        <v>3</v>
      </c>
      <c r="G2629" t="s">
        <v>136</v>
      </c>
      <c r="H2629" t="s">
        <v>61</v>
      </c>
      <c r="I2629" t="s">
        <v>178</v>
      </c>
      <c r="J2629" t="s">
        <v>26</v>
      </c>
      <c r="K2629" t="s">
        <v>118</v>
      </c>
      <c r="L2629" t="s">
        <v>27</v>
      </c>
      <c r="M2629">
        <v>25</v>
      </c>
      <c r="N2629">
        <v>2.5</v>
      </c>
      <c r="Q2629">
        <v>1.5900000000000001E-2</v>
      </c>
      <c r="R2629">
        <v>2.9718</v>
      </c>
      <c r="S2629">
        <f t="shared" si="184"/>
        <v>0.24210025233267859</v>
      </c>
      <c r="T2629">
        <f t="shared" si="185"/>
        <v>6.052506308316965</v>
      </c>
    </row>
    <row r="2630" spans="1:20" x14ac:dyDescent="0.2">
      <c r="A2630">
        <v>2009</v>
      </c>
      <c r="B2630">
        <v>146</v>
      </c>
      <c r="D2630" t="s">
        <v>137</v>
      </c>
      <c r="E2630" s="1">
        <v>0.54166666666666663</v>
      </c>
      <c r="F2630">
        <v>3</v>
      </c>
      <c r="G2630" t="s">
        <v>136</v>
      </c>
      <c r="H2630" t="s">
        <v>61</v>
      </c>
      <c r="I2630" t="s">
        <v>178</v>
      </c>
      <c r="J2630" t="s">
        <v>23</v>
      </c>
      <c r="K2630" t="s">
        <v>118</v>
      </c>
      <c r="L2630" t="s">
        <v>132</v>
      </c>
      <c r="M2630">
        <v>12</v>
      </c>
      <c r="N2630">
        <v>2.5</v>
      </c>
      <c r="Q2630">
        <v>1.26E-2</v>
      </c>
      <c r="R2630">
        <v>3.0672999999999999</v>
      </c>
      <c r="S2630">
        <f t="shared" si="184"/>
        <v>0.20939771281975608</v>
      </c>
      <c r="T2630">
        <f t="shared" si="185"/>
        <v>2.5127725538370731</v>
      </c>
    </row>
    <row r="2631" spans="1:20" x14ac:dyDescent="0.2">
      <c r="A2631">
        <v>2009</v>
      </c>
      <c r="B2631">
        <v>146</v>
      </c>
      <c r="D2631" t="s">
        <v>137</v>
      </c>
      <c r="E2631" s="1">
        <v>0.54166666666666663</v>
      </c>
      <c r="F2631">
        <v>3</v>
      </c>
      <c r="G2631" t="s">
        <v>136</v>
      </c>
      <c r="H2631" t="s">
        <v>61</v>
      </c>
      <c r="I2631" t="s">
        <v>178</v>
      </c>
      <c r="J2631" t="s">
        <v>23</v>
      </c>
      <c r="K2631" t="s">
        <v>33</v>
      </c>
      <c r="L2631" t="s">
        <v>34</v>
      </c>
      <c r="M2631">
        <v>5</v>
      </c>
      <c r="N2631">
        <v>2.5</v>
      </c>
      <c r="Q2631">
        <v>8.8999999999999999E-3</v>
      </c>
      <c r="R2631">
        <v>3</v>
      </c>
      <c r="S2631">
        <f t="shared" si="184"/>
        <v>0.13906250000000001</v>
      </c>
      <c r="T2631">
        <f t="shared" si="185"/>
        <v>0.6953125</v>
      </c>
    </row>
    <row r="2632" spans="1:20" x14ac:dyDescent="0.2">
      <c r="A2632">
        <v>2009</v>
      </c>
      <c r="B2632">
        <v>147</v>
      </c>
      <c r="D2632" t="s">
        <v>137</v>
      </c>
      <c r="E2632" s="1">
        <v>0.54166666666666663</v>
      </c>
      <c r="F2632">
        <v>3</v>
      </c>
      <c r="G2632" t="s">
        <v>136</v>
      </c>
      <c r="H2632" t="s">
        <v>61</v>
      </c>
      <c r="I2632" t="s">
        <v>178</v>
      </c>
      <c r="J2632" t="s">
        <v>13</v>
      </c>
      <c r="K2632" t="s">
        <v>47</v>
      </c>
      <c r="L2632" t="s">
        <v>48</v>
      </c>
      <c r="M2632">
        <v>1</v>
      </c>
      <c r="N2632">
        <v>45</v>
      </c>
      <c r="P2632">
        <f>N2632/1.09917</f>
        <v>40.939981986407929</v>
      </c>
      <c r="Q2632">
        <v>1.7399999999999999E-2</v>
      </c>
      <c r="R2632">
        <v>3.08</v>
      </c>
      <c r="S2632">
        <f>Q2632*(P2632^R2632)</f>
        <v>1606.8080608081455</v>
      </c>
      <c r="T2632">
        <f t="shared" si="185"/>
        <v>1606.8080608081455</v>
      </c>
    </row>
    <row r="2633" spans="1:20" x14ac:dyDescent="0.2">
      <c r="A2633">
        <v>2009</v>
      </c>
      <c r="B2633">
        <v>147</v>
      </c>
      <c r="D2633" t="s">
        <v>137</v>
      </c>
      <c r="E2633" s="1">
        <v>0.54166666666666663</v>
      </c>
      <c r="F2633">
        <v>3</v>
      </c>
      <c r="G2633" t="s">
        <v>136</v>
      </c>
      <c r="H2633" t="s">
        <v>61</v>
      </c>
      <c r="I2633" t="s">
        <v>178</v>
      </c>
      <c r="J2633" t="s">
        <v>23</v>
      </c>
      <c r="K2633" t="s">
        <v>118</v>
      </c>
      <c r="L2633" t="s">
        <v>37</v>
      </c>
      <c r="M2633">
        <v>1</v>
      </c>
      <c r="N2633">
        <v>45</v>
      </c>
      <c r="Q2633">
        <v>1.26E-2</v>
      </c>
      <c r="R2633">
        <v>3.0672999999999999</v>
      </c>
      <c r="S2633">
        <f>Q2633*(N2633^R2633)</f>
        <v>1483.4376203099882</v>
      </c>
      <c r="T2633">
        <f t="shared" si="185"/>
        <v>1483.4376203099882</v>
      </c>
    </row>
    <row r="2634" spans="1:20" x14ac:dyDescent="0.2">
      <c r="A2634">
        <v>2009</v>
      </c>
      <c r="B2634">
        <v>147</v>
      </c>
      <c r="D2634" t="s">
        <v>137</v>
      </c>
      <c r="E2634" s="1">
        <v>0.54166666666666663</v>
      </c>
      <c r="F2634">
        <v>3</v>
      </c>
      <c r="G2634" t="s">
        <v>136</v>
      </c>
      <c r="H2634" t="s">
        <v>61</v>
      </c>
      <c r="I2634" t="s">
        <v>178</v>
      </c>
      <c r="J2634" t="s">
        <v>13</v>
      </c>
      <c r="K2634" t="s">
        <v>14</v>
      </c>
      <c r="L2634" t="s">
        <v>42</v>
      </c>
      <c r="M2634">
        <v>1</v>
      </c>
      <c r="N2634">
        <v>35</v>
      </c>
      <c r="Q2634">
        <v>4.2200000000000001E-2</v>
      </c>
      <c r="R2634">
        <v>2.835</v>
      </c>
      <c r="S2634">
        <f>Q2634*(N2634^R2634)</f>
        <v>1006.3414397267468</v>
      </c>
      <c r="T2634">
        <f t="shared" si="185"/>
        <v>1006.3414397267468</v>
      </c>
    </row>
    <row r="2635" spans="1:20" x14ac:dyDescent="0.2">
      <c r="A2635">
        <v>2009</v>
      </c>
      <c r="B2635">
        <v>147</v>
      </c>
      <c r="D2635" t="s">
        <v>137</v>
      </c>
      <c r="E2635" s="1">
        <v>0.54166666666666663</v>
      </c>
      <c r="F2635">
        <v>3</v>
      </c>
      <c r="G2635" t="s">
        <v>136</v>
      </c>
      <c r="H2635" t="s">
        <v>61</v>
      </c>
      <c r="I2635" t="s">
        <v>178</v>
      </c>
      <c r="J2635" t="s">
        <v>44</v>
      </c>
      <c r="K2635" t="s">
        <v>21</v>
      </c>
      <c r="L2635" t="s">
        <v>22</v>
      </c>
      <c r="M2635">
        <v>8</v>
      </c>
      <c r="N2635">
        <v>35</v>
      </c>
      <c r="Q2635">
        <v>1.14E-2</v>
      </c>
      <c r="R2635">
        <v>3.1280000000000001</v>
      </c>
      <c r="S2635">
        <f>Q2635*(N2635^R2635)</f>
        <v>770.45928631241588</v>
      </c>
      <c r="T2635">
        <f t="shared" si="185"/>
        <v>6163.6742904993271</v>
      </c>
    </row>
    <row r="2636" spans="1:20" x14ac:dyDescent="0.2">
      <c r="A2636">
        <v>2009</v>
      </c>
      <c r="B2636">
        <v>147</v>
      </c>
      <c r="D2636" t="s">
        <v>137</v>
      </c>
      <c r="E2636" s="1">
        <v>0.54166666666666663</v>
      </c>
      <c r="F2636">
        <v>3</v>
      </c>
      <c r="G2636" t="s">
        <v>136</v>
      </c>
      <c r="H2636" t="s">
        <v>61</v>
      </c>
      <c r="I2636" t="s">
        <v>178</v>
      </c>
      <c r="J2636" t="s">
        <v>16</v>
      </c>
      <c r="K2636" t="s">
        <v>17</v>
      </c>
      <c r="L2636" t="s">
        <v>18</v>
      </c>
      <c r="M2636">
        <v>9</v>
      </c>
      <c r="N2636">
        <v>25</v>
      </c>
      <c r="Q2636">
        <v>2.2700000000000001E-2</v>
      </c>
      <c r="R2636">
        <v>3.12</v>
      </c>
      <c r="S2636">
        <f>Q2636*(N2636^R2636)</f>
        <v>521.91368462946423</v>
      </c>
      <c r="T2636">
        <f t="shared" si="185"/>
        <v>4697.2231616651779</v>
      </c>
    </row>
    <row r="2637" spans="1:20" x14ac:dyDescent="0.2">
      <c r="A2637">
        <v>2009</v>
      </c>
      <c r="B2637">
        <v>147</v>
      </c>
      <c r="D2637" t="s">
        <v>137</v>
      </c>
      <c r="E2637" s="1">
        <v>0.54166666666666663</v>
      </c>
      <c r="F2637">
        <v>3</v>
      </c>
      <c r="G2637" t="s">
        <v>136</v>
      </c>
      <c r="H2637" t="s">
        <v>61</v>
      </c>
      <c r="I2637" t="s">
        <v>178</v>
      </c>
      <c r="J2637" t="s">
        <v>23</v>
      </c>
      <c r="K2637" t="s">
        <v>31</v>
      </c>
      <c r="L2637" t="s">
        <v>32</v>
      </c>
      <c r="M2637">
        <v>4</v>
      </c>
      <c r="N2637">
        <v>35</v>
      </c>
      <c r="Q2637">
        <v>7.9000000000000008E-3</v>
      </c>
      <c r="R2637">
        <v>3.0760000000000001</v>
      </c>
      <c r="S2637">
        <f>Q2637*(N2637^R2637)</f>
        <v>443.79294680201997</v>
      </c>
      <c r="T2637">
        <f t="shared" si="185"/>
        <v>1775.1717872080799</v>
      </c>
    </row>
    <row r="2638" spans="1:20" x14ac:dyDescent="0.2">
      <c r="A2638">
        <v>2009</v>
      </c>
      <c r="B2638">
        <v>147</v>
      </c>
      <c r="D2638" t="s">
        <v>137</v>
      </c>
      <c r="E2638" s="1">
        <v>0.54166666666666663</v>
      </c>
      <c r="F2638">
        <v>3</v>
      </c>
      <c r="G2638" t="s">
        <v>136</v>
      </c>
      <c r="H2638" t="s">
        <v>61</v>
      </c>
      <c r="I2638" t="s">
        <v>178</v>
      </c>
      <c r="J2638" t="s">
        <v>16</v>
      </c>
      <c r="K2638" t="s">
        <v>28</v>
      </c>
      <c r="L2638" t="s">
        <v>29</v>
      </c>
      <c r="M2638">
        <v>45</v>
      </c>
      <c r="N2638">
        <v>25</v>
      </c>
      <c r="P2638">
        <f>N2638/1.14172</f>
        <v>21.89678730336685</v>
      </c>
      <c r="Q2638">
        <v>5.7999999999999996E-3</v>
      </c>
      <c r="R2638">
        <v>3.5539999999999998</v>
      </c>
      <c r="S2638">
        <f>Q2638*(P2638^R2638)</f>
        <v>336.62001464584171</v>
      </c>
      <c r="T2638">
        <f t="shared" si="185"/>
        <v>15147.900659062876</v>
      </c>
    </row>
    <row r="2639" spans="1:20" x14ac:dyDescent="0.2">
      <c r="A2639">
        <v>2009</v>
      </c>
      <c r="B2639">
        <v>147</v>
      </c>
      <c r="D2639" t="s">
        <v>137</v>
      </c>
      <c r="E2639" s="1">
        <v>0.54166666666666663</v>
      </c>
      <c r="F2639">
        <v>3</v>
      </c>
      <c r="G2639" t="s">
        <v>136</v>
      </c>
      <c r="H2639" t="s">
        <v>61</v>
      </c>
      <c r="I2639" t="s">
        <v>178</v>
      </c>
      <c r="J2639" t="s">
        <v>44</v>
      </c>
      <c r="K2639" t="s">
        <v>21</v>
      </c>
      <c r="L2639" t="s">
        <v>22</v>
      </c>
      <c r="M2639">
        <v>12</v>
      </c>
      <c r="N2639">
        <v>25</v>
      </c>
      <c r="Q2639">
        <v>1.14E-2</v>
      </c>
      <c r="R2639">
        <v>3.1280000000000001</v>
      </c>
      <c r="S2639">
        <f t="shared" ref="S2639:S2648" si="186">Q2639*(N2639^R2639)</f>
        <v>268.94359042953022</v>
      </c>
      <c r="T2639">
        <f t="shared" si="185"/>
        <v>3227.3230851543626</v>
      </c>
    </row>
    <row r="2640" spans="1:20" x14ac:dyDescent="0.2">
      <c r="A2640">
        <v>2009</v>
      </c>
      <c r="B2640">
        <v>147</v>
      </c>
      <c r="D2640" t="s">
        <v>137</v>
      </c>
      <c r="E2640" s="1">
        <v>0.54166666666666663</v>
      </c>
      <c r="F2640">
        <v>3</v>
      </c>
      <c r="G2640" t="s">
        <v>136</v>
      </c>
      <c r="H2640" t="s">
        <v>61</v>
      </c>
      <c r="I2640" t="s">
        <v>178</v>
      </c>
      <c r="J2640" t="s">
        <v>509</v>
      </c>
      <c r="K2640" t="s">
        <v>17</v>
      </c>
      <c r="L2640" t="s">
        <v>19</v>
      </c>
      <c r="M2640">
        <v>1</v>
      </c>
      <c r="N2640">
        <v>15</v>
      </c>
      <c r="Q2640">
        <v>1.9300000000000001E-2</v>
      </c>
      <c r="R2640">
        <v>2.96</v>
      </c>
      <c r="S2640">
        <f t="shared" si="186"/>
        <v>58.450393035088091</v>
      </c>
      <c r="T2640">
        <f t="shared" si="185"/>
        <v>58.450393035088091</v>
      </c>
    </row>
    <row r="2641" spans="1:20" x14ac:dyDescent="0.2">
      <c r="A2641">
        <v>2009</v>
      </c>
      <c r="B2641">
        <v>147</v>
      </c>
      <c r="D2641" t="s">
        <v>137</v>
      </c>
      <c r="E2641" s="1">
        <v>0.54166666666666663</v>
      </c>
      <c r="F2641">
        <v>3</v>
      </c>
      <c r="G2641" t="s">
        <v>136</v>
      </c>
      <c r="H2641" t="s">
        <v>61</v>
      </c>
      <c r="I2641" t="s">
        <v>178</v>
      </c>
      <c r="J2641" t="s">
        <v>44</v>
      </c>
      <c r="K2641" t="s">
        <v>21</v>
      </c>
      <c r="L2641" t="s">
        <v>22</v>
      </c>
      <c r="M2641">
        <v>1</v>
      </c>
      <c r="N2641">
        <v>15</v>
      </c>
      <c r="Q2641">
        <v>1.14E-2</v>
      </c>
      <c r="R2641">
        <v>3.1280000000000001</v>
      </c>
      <c r="S2641">
        <f t="shared" si="186"/>
        <v>54.414959423729201</v>
      </c>
      <c r="T2641">
        <f t="shared" si="185"/>
        <v>54.414959423729201</v>
      </c>
    </row>
    <row r="2642" spans="1:20" x14ac:dyDescent="0.2">
      <c r="A2642">
        <v>2009</v>
      </c>
      <c r="B2642">
        <v>147</v>
      </c>
      <c r="D2642" t="s">
        <v>137</v>
      </c>
      <c r="E2642" s="1">
        <v>0.54166666666666663</v>
      </c>
      <c r="F2642">
        <v>3</v>
      </c>
      <c r="G2642" t="s">
        <v>136</v>
      </c>
      <c r="H2642" t="s">
        <v>61</v>
      </c>
      <c r="I2642" t="s">
        <v>178</v>
      </c>
      <c r="J2642" t="s">
        <v>509</v>
      </c>
      <c r="K2642" t="s">
        <v>17</v>
      </c>
      <c r="L2642" t="s">
        <v>19</v>
      </c>
      <c r="M2642">
        <v>7</v>
      </c>
      <c r="N2642">
        <v>7.5</v>
      </c>
      <c r="Q2642">
        <v>1.9300000000000001E-2</v>
      </c>
      <c r="R2642">
        <v>2.96</v>
      </c>
      <c r="S2642">
        <f t="shared" si="186"/>
        <v>7.5117071566069322</v>
      </c>
      <c r="T2642">
        <f t="shared" si="185"/>
        <v>52.581950096248526</v>
      </c>
    </row>
    <row r="2643" spans="1:20" x14ac:dyDescent="0.2">
      <c r="A2643">
        <v>2009</v>
      </c>
      <c r="B2643">
        <v>147</v>
      </c>
      <c r="D2643" t="s">
        <v>137</v>
      </c>
      <c r="E2643" s="1">
        <v>0.54166666666666663</v>
      </c>
      <c r="F2643">
        <v>3</v>
      </c>
      <c r="G2643" t="s">
        <v>136</v>
      </c>
      <c r="H2643" t="s">
        <v>61</v>
      </c>
      <c r="I2643" t="s">
        <v>178</v>
      </c>
      <c r="J2643" t="s">
        <v>26</v>
      </c>
      <c r="K2643" t="s">
        <v>118</v>
      </c>
      <c r="L2643" t="s">
        <v>27</v>
      </c>
      <c r="M2643">
        <v>12</v>
      </c>
      <c r="N2643">
        <v>7.5</v>
      </c>
      <c r="Q2643">
        <v>1.5900000000000001E-2</v>
      </c>
      <c r="R2643">
        <v>2.9718</v>
      </c>
      <c r="S2643">
        <f t="shared" si="186"/>
        <v>6.3372988368370082</v>
      </c>
      <c r="T2643">
        <f t="shared" si="185"/>
        <v>76.047586042044102</v>
      </c>
    </row>
    <row r="2644" spans="1:20" x14ac:dyDescent="0.2">
      <c r="A2644">
        <v>2009</v>
      </c>
      <c r="B2644">
        <v>147</v>
      </c>
      <c r="D2644" t="s">
        <v>137</v>
      </c>
      <c r="E2644" s="1">
        <v>0.54166666666666663</v>
      </c>
      <c r="F2644">
        <v>3</v>
      </c>
      <c r="G2644" t="s">
        <v>136</v>
      </c>
      <c r="H2644" t="s">
        <v>61</v>
      </c>
      <c r="I2644" t="s">
        <v>178</v>
      </c>
      <c r="J2644" t="s">
        <v>509</v>
      </c>
      <c r="K2644" t="s">
        <v>17</v>
      </c>
      <c r="L2644" t="s">
        <v>19</v>
      </c>
      <c r="M2644">
        <v>2</v>
      </c>
      <c r="N2644">
        <v>2.5</v>
      </c>
      <c r="Q2644">
        <v>1.9300000000000001E-2</v>
      </c>
      <c r="R2644">
        <v>2.96</v>
      </c>
      <c r="S2644">
        <f t="shared" si="186"/>
        <v>0.29070984172599634</v>
      </c>
      <c r="T2644">
        <f t="shared" si="185"/>
        <v>0.58141968345199269</v>
      </c>
    </row>
    <row r="2645" spans="1:20" x14ac:dyDescent="0.2">
      <c r="A2645">
        <v>2009</v>
      </c>
      <c r="B2645">
        <v>147</v>
      </c>
      <c r="D2645" t="s">
        <v>137</v>
      </c>
      <c r="E2645" s="1">
        <v>0.54166666666666663</v>
      </c>
      <c r="F2645">
        <v>3</v>
      </c>
      <c r="G2645" t="s">
        <v>136</v>
      </c>
      <c r="H2645" t="s">
        <v>61</v>
      </c>
      <c r="I2645" t="s">
        <v>178</v>
      </c>
      <c r="J2645" t="s">
        <v>26</v>
      </c>
      <c r="K2645" t="s">
        <v>118</v>
      </c>
      <c r="L2645" t="s">
        <v>27</v>
      </c>
      <c r="M2645">
        <v>30</v>
      </c>
      <c r="N2645">
        <v>2.5</v>
      </c>
      <c r="Q2645">
        <v>1.5900000000000001E-2</v>
      </c>
      <c r="R2645">
        <v>2.9718</v>
      </c>
      <c r="S2645">
        <f t="shared" si="186"/>
        <v>0.24210025233267859</v>
      </c>
      <c r="T2645">
        <f t="shared" si="185"/>
        <v>7.263007569980358</v>
      </c>
    </row>
    <row r="2646" spans="1:20" x14ac:dyDescent="0.2">
      <c r="A2646">
        <v>2009</v>
      </c>
      <c r="B2646">
        <v>148</v>
      </c>
      <c r="C2646">
        <v>10</v>
      </c>
      <c r="D2646" t="s">
        <v>139</v>
      </c>
      <c r="E2646" s="1">
        <v>0.45833333333333331</v>
      </c>
      <c r="F2646">
        <v>10</v>
      </c>
      <c r="G2646" t="s">
        <v>125</v>
      </c>
      <c r="H2646" t="s">
        <v>61</v>
      </c>
      <c r="I2646" t="s">
        <v>176</v>
      </c>
      <c r="J2646" t="s">
        <v>20</v>
      </c>
      <c r="K2646" t="s">
        <v>78</v>
      </c>
      <c r="L2646" t="s">
        <v>79</v>
      </c>
      <c r="M2646">
        <v>6</v>
      </c>
      <c r="N2646">
        <v>80</v>
      </c>
      <c r="Q2646">
        <v>7.0000000000000001E-3</v>
      </c>
      <c r="R2646" s="39">
        <v>2.972</v>
      </c>
      <c r="S2646">
        <f t="shared" si="186"/>
        <v>3170.1621859536208</v>
      </c>
      <c r="T2646">
        <f t="shared" si="185"/>
        <v>19020.973115721725</v>
      </c>
    </row>
    <row r="2647" spans="1:20" x14ac:dyDescent="0.2">
      <c r="A2647">
        <v>2009</v>
      </c>
      <c r="B2647">
        <v>148</v>
      </c>
      <c r="C2647">
        <v>10</v>
      </c>
      <c r="D2647" t="s">
        <v>139</v>
      </c>
      <c r="E2647" s="1">
        <v>0.45833333333333331</v>
      </c>
      <c r="F2647">
        <v>10</v>
      </c>
      <c r="G2647" t="s">
        <v>125</v>
      </c>
      <c r="H2647" t="s">
        <v>61</v>
      </c>
      <c r="I2647" t="s">
        <v>176</v>
      </c>
      <c r="J2647" t="s">
        <v>23</v>
      </c>
      <c r="K2647" t="s">
        <v>118</v>
      </c>
      <c r="L2647" t="s">
        <v>37</v>
      </c>
      <c r="M2647">
        <v>1</v>
      </c>
      <c r="N2647">
        <v>50</v>
      </c>
      <c r="Q2647">
        <v>1.26E-2</v>
      </c>
      <c r="R2647">
        <v>3.0672999999999999</v>
      </c>
      <c r="S2647">
        <f t="shared" si="186"/>
        <v>2049.3740817288258</v>
      </c>
      <c r="T2647">
        <f t="shared" si="185"/>
        <v>2049.3740817288258</v>
      </c>
    </row>
    <row r="2648" spans="1:20" x14ac:dyDescent="0.2">
      <c r="A2648">
        <v>2009</v>
      </c>
      <c r="B2648">
        <v>148</v>
      </c>
      <c r="C2648">
        <v>10</v>
      </c>
      <c r="D2648" t="s">
        <v>139</v>
      </c>
      <c r="E2648" s="1">
        <v>0.45833333333333331</v>
      </c>
      <c r="F2648">
        <v>10</v>
      </c>
      <c r="G2648" t="s">
        <v>125</v>
      </c>
      <c r="H2648" t="s">
        <v>61</v>
      </c>
      <c r="I2648" t="s">
        <v>176</v>
      </c>
      <c r="J2648" t="s">
        <v>44</v>
      </c>
      <c r="K2648" t="s">
        <v>21</v>
      </c>
      <c r="L2648" t="s">
        <v>22</v>
      </c>
      <c r="M2648">
        <v>6</v>
      </c>
      <c r="N2648">
        <v>40</v>
      </c>
      <c r="Q2648">
        <v>1.14E-2</v>
      </c>
      <c r="R2648">
        <v>3.1280000000000001</v>
      </c>
      <c r="S2648">
        <f t="shared" si="186"/>
        <v>1169.8993622094756</v>
      </c>
      <c r="T2648">
        <f t="shared" si="185"/>
        <v>7019.3961732568532</v>
      </c>
    </row>
    <row r="2649" spans="1:20" x14ac:dyDescent="0.2">
      <c r="A2649">
        <v>2009</v>
      </c>
      <c r="B2649">
        <v>148</v>
      </c>
      <c r="C2649">
        <v>10</v>
      </c>
      <c r="D2649" t="s">
        <v>139</v>
      </c>
      <c r="E2649" s="1">
        <v>0.45833333333333331</v>
      </c>
      <c r="F2649">
        <v>10</v>
      </c>
      <c r="G2649" t="s">
        <v>125</v>
      </c>
      <c r="H2649" t="s">
        <v>61</v>
      </c>
      <c r="I2649" t="s">
        <v>176</v>
      </c>
      <c r="J2649" t="s">
        <v>13</v>
      </c>
      <c r="K2649" t="s">
        <v>47</v>
      </c>
      <c r="L2649" t="s">
        <v>48</v>
      </c>
      <c r="M2649">
        <v>17</v>
      </c>
      <c r="N2649">
        <v>35</v>
      </c>
      <c r="P2649">
        <f>N2649/1.09917</f>
        <v>31.842208211650611</v>
      </c>
      <c r="Q2649">
        <v>1.7399999999999999E-2</v>
      </c>
      <c r="R2649">
        <v>3.08</v>
      </c>
      <c r="S2649">
        <f>Q2649*(P2649^R2649)</f>
        <v>740.96728909580781</v>
      </c>
      <c r="T2649">
        <f t="shared" si="185"/>
        <v>12596.443914628733</v>
      </c>
    </row>
    <row r="2650" spans="1:20" x14ac:dyDescent="0.2">
      <c r="A2650">
        <v>2009</v>
      </c>
      <c r="B2650">
        <v>148</v>
      </c>
      <c r="C2650">
        <v>10</v>
      </c>
      <c r="D2650" t="s">
        <v>139</v>
      </c>
      <c r="E2650" s="1">
        <v>0.45833333333333331</v>
      </c>
      <c r="F2650">
        <v>10</v>
      </c>
      <c r="G2650" t="s">
        <v>125</v>
      </c>
      <c r="H2650" t="s">
        <v>61</v>
      </c>
      <c r="I2650" t="s">
        <v>176</v>
      </c>
      <c r="J2650" t="s">
        <v>23</v>
      </c>
      <c r="K2650" t="s">
        <v>62</v>
      </c>
      <c r="L2650" t="s">
        <v>63</v>
      </c>
      <c r="M2650">
        <v>1</v>
      </c>
      <c r="N2650">
        <v>35</v>
      </c>
      <c r="P2650">
        <f>N2650/1.08</f>
        <v>32.407407407407405</v>
      </c>
      <c r="Q2650">
        <v>2.29E-2</v>
      </c>
      <c r="R2650">
        <v>2.9580000000000002</v>
      </c>
      <c r="S2650">
        <f>Q2650*(P2650^R2650)</f>
        <v>673.47470511666143</v>
      </c>
      <c r="T2650">
        <f t="shared" si="185"/>
        <v>673.47470511666143</v>
      </c>
    </row>
    <row r="2651" spans="1:20" x14ac:dyDescent="0.2">
      <c r="A2651">
        <v>2009</v>
      </c>
      <c r="B2651">
        <v>148</v>
      </c>
      <c r="C2651">
        <v>10</v>
      </c>
      <c r="D2651" t="s">
        <v>139</v>
      </c>
      <c r="E2651" s="1">
        <v>0.45833333333333331</v>
      </c>
      <c r="F2651">
        <v>10</v>
      </c>
      <c r="G2651" t="s">
        <v>125</v>
      </c>
      <c r="H2651" t="s">
        <v>61</v>
      </c>
      <c r="I2651" t="s">
        <v>176</v>
      </c>
      <c r="J2651" t="s">
        <v>20</v>
      </c>
      <c r="K2651" t="s">
        <v>68</v>
      </c>
      <c r="L2651" t="s">
        <v>69</v>
      </c>
      <c r="M2651">
        <v>2</v>
      </c>
      <c r="N2651">
        <v>40</v>
      </c>
      <c r="P2651">
        <f>N2651*0.863</f>
        <v>34.519999999999996</v>
      </c>
      <c r="Q2651">
        <v>2.5100000000000001E-2</v>
      </c>
      <c r="R2651">
        <v>2.84</v>
      </c>
      <c r="S2651">
        <f>Q2651*(P2651^R2651)</f>
        <v>585.86122680541723</v>
      </c>
      <c r="T2651">
        <f t="shared" si="185"/>
        <v>1171.7224536108345</v>
      </c>
    </row>
    <row r="2652" spans="1:20" x14ac:dyDescent="0.2">
      <c r="A2652">
        <v>2009</v>
      </c>
      <c r="B2652">
        <v>148</v>
      </c>
      <c r="C2652">
        <v>10</v>
      </c>
      <c r="D2652" t="s">
        <v>139</v>
      </c>
      <c r="E2652" s="1">
        <v>0.45833333333333331</v>
      </c>
      <c r="F2652">
        <v>10</v>
      </c>
      <c r="G2652" t="s">
        <v>125</v>
      </c>
      <c r="H2652" t="s">
        <v>61</v>
      </c>
      <c r="I2652" t="s">
        <v>176</v>
      </c>
      <c r="J2652" t="s">
        <v>23</v>
      </c>
      <c r="K2652" t="s">
        <v>31</v>
      </c>
      <c r="L2652" t="s">
        <v>32</v>
      </c>
      <c r="M2652">
        <v>1</v>
      </c>
      <c r="N2652">
        <v>35</v>
      </c>
      <c r="Q2652">
        <v>7.9000000000000008E-3</v>
      </c>
      <c r="R2652">
        <v>3.0760000000000001</v>
      </c>
      <c r="S2652">
        <f>Q2652*(N2652^R2652)</f>
        <v>443.79294680201997</v>
      </c>
      <c r="T2652">
        <f t="shared" si="185"/>
        <v>443.79294680201997</v>
      </c>
    </row>
    <row r="2653" spans="1:20" x14ac:dyDescent="0.2">
      <c r="A2653">
        <v>2009</v>
      </c>
      <c r="B2653">
        <v>148</v>
      </c>
      <c r="C2653">
        <v>10</v>
      </c>
      <c r="D2653" t="s">
        <v>139</v>
      </c>
      <c r="E2653" s="1">
        <v>0.45833333333333331</v>
      </c>
      <c r="F2653">
        <v>10</v>
      </c>
      <c r="G2653" t="s">
        <v>125</v>
      </c>
      <c r="H2653" t="s">
        <v>61</v>
      </c>
      <c r="I2653" t="s">
        <v>176</v>
      </c>
      <c r="J2653" t="s">
        <v>508</v>
      </c>
      <c r="K2653" t="s">
        <v>24</v>
      </c>
      <c r="L2653" t="s">
        <v>25</v>
      </c>
      <c r="M2653">
        <v>1</v>
      </c>
      <c r="N2653">
        <v>25</v>
      </c>
      <c r="Q2653">
        <v>4.2799999999999998E-2</v>
      </c>
      <c r="R2653">
        <v>2.8580000000000001</v>
      </c>
      <c r="S2653">
        <f>Q2653*(N2653^R2653)</f>
        <v>423.40532317837847</v>
      </c>
      <c r="T2653">
        <f t="shared" si="185"/>
        <v>423.40532317837847</v>
      </c>
    </row>
    <row r="2654" spans="1:20" x14ac:dyDescent="0.2">
      <c r="A2654">
        <v>2009</v>
      </c>
      <c r="B2654">
        <v>148</v>
      </c>
      <c r="C2654">
        <v>10</v>
      </c>
      <c r="D2654" t="s">
        <v>139</v>
      </c>
      <c r="E2654" s="1">
        <v>0.45833333333333331</v>
      </c>
      <c r="F2654">
        <v>10</v>
      </c>
      <c r="G2654" t="s">
        <v>125</v>
      </c>
      <c r="H2654" t="s">
        <v>61</v>
      </c>
      <c r="I2654" t="s">
        <v>176</v>
      </c>
      <c r="J2654" t="s">
        <v>26</v>
      </c>
      <c r="K2654" t="s">
        <v>31</v>
      </c>
      <c r="L2654" t="s">
        <v>54</v>
      </c>
      <c r="M2654">
        <v>3</v>
      </c>
      <c r="N2654">
        <v>25</v>
      </c>
      <c r="P2654">
        <f>N2654*0.812715</f>
        <v>20.317875000000001</v>
      </c>
      <c r="Q2654">
        <v>0.111</v>
      </c>
      <c r="R2654">
        <v>2.72</v>
      </c>
      <c r="S2654">
        <f>Q2654*(P2654^R2654)</f>
        <v>400.63779005068659</v>
      </c>
      <c r="T2654">
        <f t="shared" si="185"/>
        <v>1201.9133701520598</v>
      </c>
    </row>
    <row r="2655" spans="1:20" x14ac:dyDescent="0.2">
      <c r="A2655">
        <v>2009</v>
      </c>
      <c r="B2655">
        <v>148</v>
      </c>
      <c r="C2655">
        <v>10</v>
      </c>
      <c r="D2655" t="s">
        <v>139</v>
      </c>
      <c r="E2655" s="1">
        <v>0.45833333333333331</v>
      </c>
      <c r="F2655">
        <v>10</v>
      </c>
      <c r="G2655" t="s">
        <v>125</v>
      </c>
      <c r="H2655" t="s">
        <v>61</v>
      </c>
      <c r="I2655" t="s">
        <v>176</v>
      </c>
      <c r="J2655" t="s">
        <v>16</v>
      </c>
      <c r="K2655" t="s">
        <v>28</v>
      </c>
      <c r="L2655" t="s">
        <v>29</v>
      </c>
      <c r="M2655">
        <v>30</v>
      </c>
      <c r="N2655">
        <v>25</v>
      </c>
      <c r="P2655">
        <f>N2655/1.14172</f>
        <v>21.89678730336685</v>
      </c>
      <c r="Q2655">
        <v>5.7999999999999996E-3</v>
      </c>
      <c r="R2655">
        <v>3.5539999999999998</v>
      </c>
      <c r="S2655">
        <f>Q2655*(P2655^R2655)</f>
        <v>336.62001464584171</v>
      </c>
      <c r="T2655">
        <f t="shared" si="185"/>
        <v>10098.600439375252</v>
      </c>
    </row>
    <row r="2656" spans="1:20" x14ac:dyDescent="0.2">
      <c r="A2656">
        <v>2009</v>
      </c>
      <c r="B2656">
        <v>148</v>
      </c>
      <c r="C2656">
        <v>10</v>
      </c>
      <c r="D2656" t="s">
        <v>139</v>
      </c>
      <c r="E2656" s="1">
        <v>0.45833333333333331</v>
      </c>
      <c r="F2656">
        <v>10</v>
      </c>
      <c r="G2656" t="s">
        <v>125</v>
      </c>
      <c r="H2656" t="s">
        <v>61</v>
      </c>
      <c r="I2656" t="s">
        <v>176</v>
      </c>
      <c r="J2656" t="s">
        <v>44</v>
      </c>
      <c r="K2656" t="s">
        <v>21</v>
      </c>
      <c r="L2656" t="s">
        <v>22</v>
      </c>
      <c r="M2656">
        <v>7</v>
      </c>
      <c r="N2656">
        <v>25</v>
      </c>
      <c r="Q2656">
        <v>1.14E-2</v>
      </c>
      <c r="R2656">
        <v>3.1280000000000001</v>
      </c>
      <c r="S2656">
        <f>Q2656*(N2656^R2656)</f>
        <v>268.94359042953022</v>
      </c>
      <c r="T2656">
        <f t="shared" si="185"/>
        <v>1882.6051330067116</v>
      </c>
    </row>
    <row r="2657" spans="1:20" x14ac:dyDescent="0.2">
      <c r="A2657">
        <v>2009</v>
      </c>
      <c r="B2657">
        <v>148</v>
      </c>
      <c r="C2657">
        <v>10</v>
      </c>
      <c r="D2657" t="s">
        <v>139</v>
      </c>
      <c r="E2657" s="1">
        <v>0.45833333333333331</v>
      </c>
      <c r="F2657">
        <v>10</v>
      </c>
      <c r="G2657" t="s">
        <v>125</v>
      </c>
      <c r="H2657" t="s">
        <v>61</v>
      </c>
      <c r="I2657" t="s">
        <v>176</v>
      </c>
      <c r="J2657" t="s">
        <v>23</v>
      </c>
      <c r="K2657" t="s">
        <v>62</v>
      </c>
      <c r="L2657" t="s">
        <v>63</v>
      </c>
      <c r="M2657">
        <v>3</v>
      </c>
      <c r="N2657">
        <v>25</v>
      </c>
      <c r="P2657">
        <f>N2657/1.08</f>
        <v>23.148148148148145</v>
      </c>
      <c r="Q2657">
        <v>2.29E-2</v>
      </c>
      <c r="R2657">
        <v>2.9580000000000002</v>
      </c>
      <c r="S2657">
        <f>Q2657*(P2657^R2657)</f>
        <v>248.92846396069424</v>
      </c>
      <c r="T2657">
        <f t="shared" si="185"/>
        <v>746.78539188208276</v>
      </c>
    </row>
    <row r="2658" spans="1:20" x14ac:dyDescent="0.2">
      <c r="A2658">
        <v>2009</v>
      </c>
      <c r="B2658">
        <v>148</v>
      </c>
      <c r="C2658">
        <v>10</v>
      </c>
      <c r="D2658" t="s">
        <v>139</v>
      </c>
      <c r="E2658" s="1">
        <v>0.45833333333333331</v>
      </c>
      <c r="F2658">
        <v>10</v>
      </c>
      <c r="G2658" t="s">
        <v>125</v>
      </c>
      <c r="H2658" t="s">
        <v>61</v>
      </c>
      <c r="I2658" t="s">
        <v>176</v>
      </c>
      <c r="J2658" t="s">
        <v>23</v>
      </c>
      <c r="K2658" t="s">
        <v>118</v>
      </c>
      <c r="L2658" t="s">
        <v>37</v>
      </c>
      <c r="M2658">
        <v>1</v>
      </c>
      <c r="N2658">
        <v>25</v>
      </c>
      <c r="Q2658">
        <v>1.26E-2</v>
      </c>
      <c r="R2658">
        <v>3.0672999999999999</v>
      </c>
      <c r="S2658">
        <f t="shared" ref="S2658:S2669" si="187">Q2658*(N2658^R2658)</f>
        <v>244.49609871054292</v>
      </c>
      <c r="T2658">
        <f t="shared" si="185"/>
        <v>244.49609871054292</v>
      </c>
    </row>
    <row r="2659" spans="1:20" x14ac:dyDescent="0.2">
      <c r="A2659">
        <v>2009</v>
      </c>
      <c r="B2659">
        <v>148</v>
      </c>
      <c r="C2659">
        <v>10</v>
      </c>
      <c r="D2659" t="s">
        <v>139</v>
      </c>
      <c r="E2659" s="1">
        <v>0.45833333333333331</v>
      </c>
      <c r="F2659">
        <v>10</v>
      </c>
      <c r="G2659" t="s">
        <v>125</v>
      </c>
      <c r="H2659" t="s">
        <v>61</v>
      </c>
      <c r="I2659" t="s">
        <v>176</v>
      </c>
      <c r="J2659" t="s">
        <v>23</v>
      </c>
      <c r="K2659" t="s">
        <v>31</v>
      </c>
      <c r="L2659" t="s">
        <v>32</v>
      </c>
      <c r="M2659">
        <v>1</v>
      </c>
      <c r="N2659">
        <v>25</v>
      </c>
      <c r="Q2659">
        <v>7.9000000000000008E-3</v>
      </c>
      <c r="R2659">
        <v>3.0760000000000001</v>
      </c>
      <c r="S2659">
        <f t="shared" si="187"/>
        <v>157.64875958225977</v>
      </c>
      <c r="T2659">
        <f t="shared" si="185"/>
        <v>157.64875958225977</v>
      </c>
    </row>
    <row r="2660" spans="1:20" x14ac:dyDescent="0.2">
      <c r="A2660">
        <v>2009</v>
      </c>
      <c r="B2660">
        <v>148</v>
      </c>
      <c r="C2660">
        <v>10</v>
      </c>
      <c r="D2660" t="s">
        <v>139</v>
      </c>
      <c r="E2660" s="1">
        <v>0.45833333333333331</v>
      </c>
      <c r="F2660">
        <v>10</v>
      </c>
      <c r="G2660" t="s">
        <v>125</v>
      </c>
      <c r="H2660" t="s">
        <v>61</v>
      </c>
      <c r="I2660" t="s">
        <v>176</v>
      </c>
      <c r="J2660" t="s">
        <v>16</v>
      </c>
      <c r="K2660" t="s">
        <v>17</v>
      </c>
      <c r="L2660" t="s">
        <v>18</v>
      </c>
      <c r="M2660">
        <v>3</v>
      </c>
      <c r="N2660">
        <v>15</v>
      </c>
      <c r="Q2660">
        <v>2.2700000000000001E-2</v>
      </c>
      <c r="R2660">
        <v>3.12</v>
      </c>
      <c r="S2660">
        <f t="shared" si="187"/>
        <v>106.03044532761471</v>
      </c>
      <c r="T2660">
        <f t="shared" si="185"/>
        <v>318.09133598284416</v>
      </c>
    </row>
    <row r="2661" spans="1:20" x14ac:dyDescent="0.2">
      <c r="A2661">
        <v>2009</v>
      </c>
      <c r="B2661">
        <v>148</v>
      </c>
      <c r="C2661">
        <v>10</v>
      </c>
      <c r="D2661" t="s">
        <v>139</v>
      </c>
      <c r="E2661" s="1">
        <v>0.45833333333333331</v>
      </c>
      <c r="F2661">
        <v>10</v>
      </c>
      <c r="G2661" t="s">
        <v>125</v>
      </c>
      <c r="H2661" t="s">
        <v>61</v>
      </c>
      <c r="I2661" t="s">
        <v>176</v>
      </c>
      <c r="J2661" t="s">
        <v>44</v>
      </c>
      <c r="K2661" t="s">
        <v>21</v>
      </c>
      <c r="L2661" t="s">
        <v>22</v>
      </c>
      <c r="M2661">
        <v>2</v>
      </c>
      <c r="N2661">
        <v>15</v>
      </c>
      <c r="Q2661">
        <v>1.14E-2</v>
      </c>
      <c r="R2661">
        <v>3.1280000000000001</v>
      </c>
      <c r="S2661">
        <f t="shared" si="187"/>
        <v>54.414959423729201</v>
      </c>
      <c r="T2661">
        <f t="shared" si="185"/>
        <v>108.8299188474584</v>
      </c>
    </row>
    <row r="2662" spans="1:20" x14ac:dyDescent="0.2">
      <c r="A2662">
        <v>2009</v>
      </c>
      <c r="B2662">
        <v>148</v>
      </c>
      <c r="C2662">
        <v>10</v>
      </c>
      <c r="D2662" t="s">
        <v>139</v>
      </c>
      <c r="E2662" s="1">
        <v>0.45833333333333331</v>
      </c>
      <c r="F2662">
        <v>10</v>
      </c>
      <c r="G2662" t="s">
        <v>125</v>
      </c>
      <c r="H2662" t="s">
        <v>61</v>
      </c>
      <c r="I2662" t="s">
        <v>176</v>
      </c>
      <c r="J2662" t="s">
        <v>13</v>
      </c>
      <c r="K2662" t="s">
        <v>194</v>
      </c>
      <c r="L2662" t="s">
        <v>35</v>
      </c>
      <c r="M2662">
        <v>1</v>
      </c>
      <c r="N2662">
        <v>7.5</v>
      </c>
      <c r="Q2662">
        <v>3.2399999999999998E-2</v>
      </c>
      <c r="R2662">
        <v>2.379</v>
      </c>
      <c r="S2662">
        <f t="shared" si="187"/>
        <v>3.9112516180267258</v>
      </c>
      <c r="T2662">
        <f t="shared" si="185"/>
        <v>3.9112516180267258</v>
      </c>
    </row>
    <row r="2663" spans="1:20" x14ac:dyDescent="0.2">
      <c r="A2663">
        <v>2009</v>
      </c>
      <c r="B2663">
        <v>148</v>
      </c>
      <c r="C2663">
        <v>10</v>
      </c>
      <c r="D2663" t="s">
        <v>139</v>
      </c>
      <c r="E2663" s="1">
        <v>0.45833333333333331</v>
      </c>
      <c r="F2663">
        <v>10</v>
      </c>
      <c r="G2663" t="s">
        <v>125</v>
      </c>
      <c r="H2663" t="s">
        <v>61</v>
      </c>
      <c r="I2663" t="s">
        <v>176</v>
      </c>
      <c r="J2663" t="s">
        <v>26</v>
      </c>
      <c r="K2663" t="s">
        <v>17</v>
      </c>
      <c r="L2663" t="s">
        <v>121</v>
      </c>
      <c r="M2663">
        <v>6</v>
      </c>
      <c r="N2663">
        <v>2.5</v>
      </c>
      <c r="Q2663">
        <v>2.0199999999999999E-2</v>
      </c>
      <c r="R2663">
        <v>2.9594999999999998</v>
      </c>
      <c r="S2663">
        <f t="shared" si="187"/>
        <v>0.30412689296657719</v>
      </c>
      <c r="T2663">
        <f t="shared" si="185"/>
        <v>1.824761357799463</v>
      </c>
    </row>
    <row r="2664" spans="1:20" x14ac:dyDescent="0.2">
      <c r="A2664">
        <v>2009</v>
      </c>
      <c r="B2664">
        <v>148</v>
      </c>
      <c r="C2664">
        <v>10</v>
      </c>
      <c r="D2664" t="s">
        <v>139</v>
      </c>
      <c r="E2664" s="1">
        <v>0.45833333333333331</v>
      </c>
      <c r="F2664">
        <v>10</v>
      </c>
      <c r="G2664" t="s">
        <v>125</v>
      </c>
      <c r="H2664" t="s">
        <v>61</v>
      </c>
      <c r="I2664" t="s">
        <v>176</v>
      </c>
      <c r="J2664" t="s">
        <v>509</v>
      </c>
      <c r="K2664" t="s">
        <v>17</v>
      </c>
      <c r="L2664" t="s">
        <v>19</v>
      </c>
      <c r="M2664">
        <v>2</v>
      </c>
      <c r="N2664">
        <v>2.5</v>
      </c>
      <c r="Q2664">
        <v>1.9300000000000001E-2</v>
      </c>
      <c r="R2664">
        <v>2.96</v>
      </c>
      <c r="S2664">
        <f t="shared" si="187"/>
        <v>0.29070984172599634</v>
      </c>
      <c r="T2664">
        <f t="shared" si="185"/>
        <v>0.58141968345199269</v>
      </c>
    </row>
    <row r="2665" spans="1:20" x14ac:dyDescent="0.2">
      <c r="A2665">
        <v>2009</v>
      </c>
      <c r="B2665">
        <v>148</v>
      </c>
      <c r="C2665">
        <v>10</v>
      </c>
      <c r="D2665" t="s">
        <v>139</v>
      </c>
      <c r="E2665" s="1">
        <v>0.45833333333333331</v>
      </c>
      <c r="F2665">
        <v>10</v>
      </c>
      <c r="G2665" t="s">
        <v>125</v>
      </c>
      <c r="H2665" t="s">
        <v>61</v>
      </c>
      <c r="I2665" t="s">
        <v>176</v>
      </c>
      <c r="J2665" t="s">
        <v>26</v>
      </c>
      <c r="K2665" t="s">
        <v>118</v>
      </c>
      <c r="L2665" t="s">
        <v>27</v>
      </c>
      <c r="M2665">
        <v>25</v>
      </c>
      <c r="N2665">
        <v>2.5</v>
      </c>
      <c r="Q2665">
        <v>1.5900000000000001E-2</v>
      </c>
      <c r="R2665">
        <v>2.9718</v>
      </c>
      <c r="S2665">
        <f t="shared" si="187"/>
        <v>0.24210025233267859</v>
      </c>
      <c r="T2665">
        <f t="shared" si="185"/>
        <v>6.052506308316965</v>
      </c>
    </row>
    <row r="2666" spans="1:20" x14ac:dyDescent="0.2">
      <c r="A2666">
        <v>2009</v>
      </c>
      <c r="B2666">
        <v>148</v>
      </c>
      <c r="C2666">
        <v>10</v>
      </c>
      <c r="D2666" t="s">
        <v>139</v>
      </c>
      <c r="E2666" s="1">
        <v>0.45833333333333331</v>
      </c>
      <c r="F2666">
        <v>10</v>
      </c>
      <c r="G2666" t="s">
        <v>125</v>
      </c>
      <c r="H2666" t="s">
        <v>61</v>
      </c>
      <c r="I2666" t="s">
        <v>176</v>
      </c>
      <c r="J2666" t="s">
        <v>23</v>
      </c>
      <c r="K2666" t="s">
        <v>72</v>
      </c>
      <c r="L2666" t="s">
        <v>73</v>
      </c>
      <c r="M2666">
        <v>1</v>
      </c>
      <c r="N2666">
        <v>2.5</v>
      </c>
      <c r="Q2666">
        <v>8.0000000000000002E-3</v>
      </c>
      <c r="R2666">
        <v>3.137</v>
      </c>
      <c r="S2666">
        <f t="shared" si="187"/>
        <v>0.14171890699888887</v>
      </c>
      <c r="T2666">
        <f t="shared" si="185"/>
        <v>0.14171890699888887</v>
      </c>
    </row>
    <row r="2667" spans="1:20" x14ac:dyDescent="0.2">
      <c r="A2667">
        <v>2009</v>
      </c>
      <c r="B2667">
        <v>148</v>
      </c>
      <c r="C2667">
        <v>10</v>
      </c>
      <c r="D2667" t="s">
        <v>139</v>
      </c>
      <c r="E2667" s="1">
        <v>0.45833333333333331</v>
      </c>
      <c r="F2667">
        <v>10</v>
      </c>
      <c r="G2667" t="s">
        <v>125</v>
      </c>
      <c r="H2667" t="s">
        <v>61</v>
      </c>
      <c r="I2667" t="s">
        <v>176</v>
      </c>
      <c r="J2667" t="s">
        <v>23</v>
      </c>
      <c r="K2667" t="s">
        <v>33</v>
      </c>
      <c r="L2667" t="s">
        <v>34</v>
      </c>
      <c r="M2667">
        <v>11</v>
      </c>
      <c r="N2667">
        <v>2.5</v>
      </c>
      <c r="Q2667">
        <v>8.8999999999999999E-3</v>
      </c>
      <c r="R2667">
        <v>3</v>
      </c>
      <c r="S2667">
        <f t="shared" si="187"/>
        <v>0.13906250000000001</v>
      </c>
      <c r="T2667">
        <f t="shared" si="185"/>
        <v>1.5296875000000001</v>
      </c>
    </row>
    <row r="2668" spans="1:20" x14ac:dyDescent="0.2">
      <c r="A2668">
        <v>2009</v>
      </c>
      <c r="B2668">
        <v>149</v>
      </c>
      <c r="C2668">
        <v>11</v>
      </c>
      <c r="D2668" t="s">
        <v>139</v>
      </c>
      <c r="E2668" s="1">
        <v>0.45833333333333331</v>
      </c>
      <c r="F2668">
        <v>10</v>
      </c>
      <c r="G2668" t="s">
        <v>125</v>
      </c>
      <c r="H2668" t="s">
        <v>36</v>
      </c>
      <c r="I2668" t="s">
        <v>176</v>
      </c>
      <c r="J2668" t="s">
        <v>20</v>
      </c>
      <c r="K2668" t="s">
        <v>78</v>
      </c>
      <c r="L2668" t="s">
        <v>79</v>
      </c>
      <c r="M2668">
        <v>1</v>
      </c>
      <c r="N2668">
        <v>80</v>
      </c>
      <c r="Q2668">
        <v>7.0000000000000001E-3</v>
      </c>
      <c r="R2668" s="39">
        <v>2.972</v>
      </c>
      <c r="S2668">
        <f t="shared" si="187"/>
        <v>3170.1621859536208</v>
      </c>
      <c r="T2668">
        <f t="shared" si="185"/>
        <v>3170.1621859536208</v>
      </c>
    </row>
    <row r="2669" spans="1:20" x14ac:dyDescent="0.2">
      <c r="A2669">
        <v>2009</v>
      </c>
      <c r="B2669">
        <v>149</v>
      </c>
      <c r="C2669">
        <v>11</v>
      </c>
      <c r="D2669" t="s">
        <v>139</v>
      </c>
      <c r="E2669" s="1">
        <v>0.45833333333333331</v>
      </c>
      <c r="F2669">
        <v>10</v>
      </c>
      <c r="G2669" t="s">
        <v>125</v>
      </c>
      <c r="H2669" t="s">
        <v>36</v>
      </c>
      <c r="I2669" t="s">
        <v>176</v>
      </c>
      <c r="J2669" t="s">
        <v>20</v>
      </c>
      <c r="K2669" t="s">
        <v>78</v>
      </c>
      <c r="L2669" t="s">
        <v>79</v>
      </c>
      <c r="M2669">
        <v>2</v>
      </c>
      <c r="N2669">
        <v>60</v>
      </c>
      <c r="Q2669">
        <v>7.0000000000000001E-3</v>
      </c>
      <c r="R2669" s="39">
        <v>2.972</v>
      </c>
      <c r="S2669">
        <f t="shared" si="187"/>
        <v>1348.2286638158557</v>
      </c>
      <c r="T2669">
        <f t="shared" si="185"/>
        <v>2696.4573276317115</v>
      </c>
    </row>
    <row r="2670" spans="1:20" x14ac:dyDescent="0.2">
      <c r="A2670">
        <v>2009</v>
      </c>
      <c r="B2670">
        <v>149</v>
      </c>
      <c r="C2670">
        <v>11</v>
      </c>
      <c r="D2670" t="s">
        <v>139</v>
      </c>
      <c r="E2670" s="1">
        <v>0.45833333333333331</v>
      </c>
      <c r="F2670">
        <v>10</v>
      </c>
      <c r="G2670" t="s">
        <v>125</v>
      </c>
      <c r="H2670" t="s">
        <v>36</v>
      </c>
      <c r="I2670" t="s">
        <v>176</v>
      </c>
      <c r="J2670" t="s">
        <v>13</v>
      </c>
      <c r="K2670" t="s">
        <v>47</v>
      </c>
      <c r="L2670" t="s">
        <v>48</v>
      </c>
      <c r="M2670">
        <v>29</v>
      </c>
      <c r="N2670">
        <v>40</v>
      </c>
      <c r="P2670">
        <f>N2670/1.09917</f>
        <v>36.391095099029265</v>
      </c>
      <c r="Q2670">
        <v>1.7399999999999999E-2</v>
      </c>
      <c r="R2670">
        <v>3.08</v>
      </c>
      <c r="S2670">
        <f>Q2670*(P2670^R2670)</f>
        <v>1117.929026716055</v>
      </c>
      <c r="T2670">
        <f t="shared" si="185"/>
        <v>32419.941774765593</v>
      </c>
    </row>
    <row r="2671" spans="1:20" x14ac:dyDescent="0.2">
      <c r="A2671">
        <v>2009</v>
      </c>
      <c r="B2671">
        <v>149</v>
      </c>
      <c r="C2671">
        <v>11</v>
      </c>
      <c r="D2671" t="s">
        <v>139</v>
      </c>
      <c r="E2671" s="1">
        <v>0.45833333333333331</v>
      </c>
      <c r="F2671">
        <v>10</v>
      </c>
      <c r="G2671" t="s">
        <v>125</v>
      </c>
      <c r="H2671" t="s">
        <v>36</v>
      </c>
      <c r="I2671" t="s">
        <v>176</v>
      </c>
      <c r="J2671" t="s">
        <v>13</v>
      </c>
      <c r="K2671" t="s">
        <v>14</v>
      </c>
      <c r="L2671" t="s">
        <v>42</v>
      </c>
      <c r="M2671">
        <v>2</v>
      </c>
      <c r="N2671">
        <v>35</v>
      </c>
      <c r="Q2671">
        <v>4.2200000000000001E-2</v>
      </c>
      <c r="R2671">
        <v>2.835</v>
      </c>
      <c r="S2671">
        <f>Q2671*(N2671^R2671)</f>
        <v>1006.3414397267468</v>
      </c>
      <c r="T2671">
        <f t="shared" si="185"/>
        <v>2012.6828794534936</v>
      </c>
    </row>
    <row r="2672" spans="1:20" x14ac:dyDescent="0.2">
      <c r="A2672">
        <v>2009</v>
      </c>
      <c r="B2672">
        <v>149</v>
      </c>
      <c r="C2672">
        <v>11</v>
      </c>
      <c r="D2672" t="s">
        <v>139</v>
      </c>
      <c r="E2672" s="1">
        <v>0.45833333333333331</v>
      </c>
      <c r="F2672">
        <v>10</v>
      </c>
      <c r="G2672" t="s">
        <v>125</v>
      </c>
      <c r="H2672" t="s">
        <v>36</v>
      </c>
      <c r="I2672" t="s">
        <v>176</v>
      </c>
      <c r="J2672" t="s">
        <v>44</v>
      </c>
      <c r="K2672" t="s">
        <v>21</v>
      </c>
      <c r="L2672" t="s">
        <v>22</v>
      </c>
      <c r="M2672">
        <v>4</v>
      </c>
      <c r="N2672">
        <v>35</v>
      </c>
      <c r="Q2672">
        <v>1.14E-2</v>
      </c>
      <c r="R2672">
        <v>3.1280000000000001</v>
      </c>
      <c r="S2672">
        <f>Q2672*(N2672^R2672)</f>
        <v>770.45928631241588</v>
      </c>
      <c r="T2672">
        <f t="shared" si="185"/>
        <v>3081.8371452496635</v>
      </c>
    </row>
    <row r="2673" spans="1:20" x14ac:dyDescent="0.2">
      <c r="A2673">
        <v>2009</v>
      </c>
      <c r="B2673">
        <v>149</v>
      </c>
      <c r="C2673">
        <v>11</v>
      </c>
      <c r="D2673" t="s">
        <v>139</v>
      </c>
      <c r="E2673" s="1">
        <v>0.45833333333333331</v>
      </c>
      <c r="F2673">
        <v>10</v>
      </c>
      <c r="G2673" t="s">
        <v>125</v>
      </c>
      <c r="H2673" t="s">
        <v>36</v>
      </c>
      <c r="I2673" t="s">
        <v>176</v>
      </c>
      <c r="J2673" t="s">
        <v>13</v>
      </c>
      <c r="K2673" t="s">
        <v>14</v>
      </c>
      <c r="L2673" t="s">
        <v>15</v>
      </c>
      <c r="M2673">
        <v>1</v>
      </c>
      <c r="N2673">
        <v>25</v>
      </c>
      <c r="Q2673">
        <v>2.3599999999999999E-2</v>
      </c>
      <c r="R2673">
        <v>2.9750000000000001</v>
      </c>
      <c r="S2673">
        <f>Q2673*(N2673^R2673)</f>
        <v>340.23855775527943</v>
      </c>
      <c r="T2673">
        <f t="shared" si="185"/>
        <v>340.23855775527943</v>
      </c>
    </row>
    <row r="2674" spans="1:20" x14ac:dyDescent="0.2">
      <c r="A2674">
        <v>2009</v>
      </c>
      <c r="B2674">
        <v>149</v>
      </c>
      <c r="C2674">
        <v>11</v>
      </c>
      <c r="D2674" t="s">
        <v>139</v>
      </c>
      <c r="E2674" s="1">
        <v>0.45833333333333331</v>
      </c>
      <c r="F2674">
        <v>10</v>
      </c>
      <c r="G2674" t="s">
        <v>125</v>
      </c>
      <c r="H2674" t="s">
        <v>36</v>
      </c>
      <c r="I2674" t="s">
        <v>176</v>
      </c>
      <c r="J2674" t="s">
        <v>16</v>
      </c>
      <c r="K2674" t="s">
        <v>28</v>
      </c>
      <c r="L2674" t="s">
        <v>29</v>
      </c>
      <c r="M2674">
        <v>25</v>
      </c>
      <c r="N2674">
        <v>25</v>
      </c>
      <c r="P2674">
        <f>N2674/1.14172</f>
        <v>21.89678730336685</v>
      </c>
      <c r="Q2674">
        <v>5.7999999999999996E-3</v>
      </c>
      <c r="R2674">
        <v>3.5539999999999998</v>
      </c>
      <c r="S2674">
        <f>Q2674*(P2674^R2674)</f>
        <v>336.62001464584171</v>
      </c>
      <c r="T2674">
        <f t="shared" si="185"/>
        <v>8415.5003661460432</v>
      </c>
    </row>
    <row r="2675" spans="1:20" x14ac:dyDescent="0.2">
      <c r="A2675">
        <v>2009</v>
      </c>
      <c r="B2675">
        <v>149</v>
      </c>
      <c r="C2675">
        <v>11</v>
      </c>
      <c r="D2675" t="s">
        <v>139</v>
      </c>
      <c r="E2675" s="1">
        <v>0.45833333333333331</v>
      </c>
      <c r="F2675">
        <v>10</v>
      </c>
      <c r="G2675" t="s">
        <v>125</v>
      </c>
      <c r="H2675" t="s">
        <v>36</v>
      </c>
      <c r="I2675" t="s">
        <v>176</v>
      </c>
      <c r="J2675" t="s">
        <v>44</v>
      </c>
      <c r="K2675" t="s">
        <v>21</v>
      </c>
      <c r="L2675" t="s">
        <v>22</v>
      </c>
      <c r="M2675">
        <v>3</v>
      </c>
      <c r="N2675">
        <v>25</v>
      </c>
      <c r="Q2675">
        <v>1.14E-2</v>
      </c>
      <c r="R2675">
        <v>3.1280000000000001</v>
      </c>
      <c r="S2675">
        <f t="shared" ref="S2675:S2682" si="188">Q2675*(N2675^R2675)</f>
        <v>268.94359042953022</v>
      </c>
      <c r="T2675">
        <f t="shared" si="185"/>
        <v>806.83077128859065</v>
      </c>
    </row>
    <row r="2676" spans="1:20" x14ac:dyDescent="0.2">
      <c r="A2676">
        <v>2009</v>
      </c>
      <c r="B2676">
        <v>149</v>
      </c>
      <c r="C2676">
        <v>11</v>
      </c>
      <c r="D2676" t="s">
        <v>139</v>
      </c>
      <c r="E2676" s="1">
        <v>0.45833333333333331</v>
      </c>
      <c r="F2676">
        <v>10</v>
      </c>
      <c r="G2676" t="s">
        <v>125</v>
      </c>
      <c r="H2676" t="s">
        <v>36</v>
      </c>
      <c r="I2676" t="s">
        <v>176</v>
      </c>
      <c r="J2676" t="s">
        <v>16</v>
      </c>
      <c r="K2676" t="s">
        <v>17</v>
      </c>
      <c r="L2676" t="s">
        <v>18</v>
      </c>
      <c r="M2676">
        <v>3</v>
      </c>
      <c r="N2676">
        <v>15</v>
      </c>
      <c r="Q2676">
        <v>2.2700000000000001E-2</v>
      </c>
      <c r="R2676">
        <v>3.12</v>
      </c>
      <c r="S2676">
        <f t="shared" si="188"/>
        <v>106.03044532761471</v>
      </c>
      <c r="T2676">
        <f t="shared" si="185"/>
        <v>318.09133598284416</v>
      </c>
    </row>
    <row r="2677" spans="1:20" x14ac:dyDescent="0.2">
      <c r="A2677">
        <v>2009</v>
      </c>
      <c r="B2677">
        <v>149</v>
      </c>
      <c r="C2677">
        <v>11</v>
      </c>
      <c r="D2677" t="s">
        <v>139</v>
      </c>
      <c r="E2677" s="1">
        <v>0.45833333333333331</v>
      </c>
      <c r="F2677">
        <v>10</v>
      </c>
      <c r="G2677" t="s">
        <v>125</v>
      </c>
      <c r="H2677" t="s">
        <v>36</v>
      </c>
      <c r="I2677" t="s">
        <v>176</v>
      </c>
      <c r="J2677" t="s">
        <v>23</v>
      </c>
      <c r="K2677" t="s">
        <v>118</v>
      </c>
      <c r="L2677" t="s">
        <v>81</v>
      </c>
      <c r="M2677">
        <v>2</v>
      </c>
      <c r="N2677">
        <v>15</v>
      </c>
      <c r="Q2677">
        <v>1.26E-2</v>
      </c>
      <c r="R2677">
        <v>3.0672999999999999</v>
      </c>
      <c r="S2677">
        <f t="shared" si="188"/>
        <v>51.026439339633377</v>
      </c>
      <c r="T2677">
        <f t="shared" si="185"/>
        <v>102.05287867926675</v>
      </c>
    </row>
    <row r="2678" spans="1:20" x14ac:dyDescent="0.2">
      <c r="A2678">
        <v>2009</v>
      </c>
      <c r="B2678">
        <v>149</v>
      </c>
      <c r="C2678">
        <v>11</v>
      </c>
      <c r="D2678" t="s">
        <v>139</v>
      </c>
      <c r="E2678" s="1">
        <v>0.45833333333333331</v>
      </c>
      <c r="F2678">
        <v>10</v>
      </c>
      <c r="G2678" t="s">
        <v>125</v>
      </c>
      <c r="H2678" t="s">
        <v>36</v>
      </c>
      <c r="I2678" t="s">
        <v>176</v>
      </c>
      <c r="J2678" t="s">
        <v>26</v>
      </c>
      <c r="K2678" t="s">
        <v>17</v>
      </c>
      <c r="L2678" t="s">
        <v>121</v>
      </c>
      <c r="M2678">
        <v>2</v>
      </c>
      <c r="N2678">
        <v>2.5</v>
      </c>
      <c r="Q2678">
        <v>2.0199999999999999E-2</v>
      </c>
      <c r="R2678">
        <v>2.9594999999999998</v>
      </c>
      <c r="S2678">
        <f t="shared" si="188"/>
        <v>0.30412689296657719</v>
      </c>
      <c r="T2678">
        <f t="shared" si="185"/>
        <v>0.60825378593315438</v>
      </c>
    </row>
    <row r="2679" spans="1:20" x14ac:dyDescent="0.2">
      <c r="A2679">
        <v>2009</v>
      </c>
      <c r="B2679">
        <v>149</v>
      </c>
      <c r="C2679">
        <v>11</v>
      </c>
      <c r="D2679" t="s">
        <v>139</v>
      </c>
      <c r="E2679" s="1">
        <v>0.45833333333333331</v>
      </c>
      <c r="F2679">
        <v>10</v>
      </c>
      <c r="G2679" t="s">
        <v>125</v>
      </c>
      <c r="H2679" t="s">
        <v>36</v>
      </c>
      <c r="I2679" t="s">
        <v>176</v>
      </c>
      <c r="J2679" t="s">
        <v>26</v>
      </c>
      <c r="K2679" t="s">
        <v>118</v>
      </c>
      <c r="L2679" t="s">
        <v>27</v>
      </c>
      <c r="M2679">
        <v>30</v>
      </c>
      <c r="N2679">
        <v>2.5</v>
      </c>
      <c r="Q2679">
        <v>1.5900000000000001E-2</v>
      </c>
      <c r="R2679">
        <v>2.9718</v>
      </c>
      <c r="S2679">
        <f t="shared" si="188"/>
        <v>0.24210025233267859</v>
      </c>
      <c r="T2679">
        <f t="shared" si="185"/>
        <v>7.263007569980358</v>
      </c>
    </row>
    <row r="2680" spans="1:20" x14ac:dyDescent="0.2">
      <c r="A2680">
        <v>2009</v>
      </c>
      <c r="B2680">
        <v>149</v>
      </c>
      <c r="C2680">
        <v>11</v>
      </c>
      <c r="D2680" t="s">
        <v>139</v>
      </c>
      <c r="E2680" s="1">
        <v>0.45833333333333331</v>
      </c>
      <c r="F2680">
        <v>10</v>
      </c>
      <c r="G2680" t="s">
        <v>125</v>
      </c>
      <c r="H2680" t="s">
        <v>36</v>
      </c>
      <c r="I2680" t="s">
        <v>176</v>
      </c>
      <c r="J2680" t="s">
        <v>23</v>
      </c>
      <c r="K2680" t="s">
        <v>33</v>
      </c>
      <c r="L2680" t="s">
        <v>34</v>
      </c>
      <c r="M2680">
        <v>5</v>
      </c>
      <c r="N2680">
        <v>2.5</v>
      </c>
      <c r="Q2680">
        <v>8.8999999999999999E-3</v>
      </c>
      <c r="R2680">
        <v>3</v>
      </c>
      <c r="S2680">
        <f t="shared" si="188"/>
        <v>0.13906250000000001</v>
      </c>
      <c r="T2680">
        <f t="shared" si="185"/>
        <v>0.6953125</v>
      </c>
    </row>
    <row r="2681" spans="1:20" x14ac:dyDescent="0.2">
      <c r="A2681">
        <v>2009</v>
      </c>
      <c r="B2681">
        <v>150</v>
      </c>
      <c r="C2681">
        <v>12</v>
      </c>
      <c r="D2681" t="s">
        <v>139</v>
      </c>
      <c r="E2681" s="1">
        <v>0.45833333333333331</v>
      </c>
      <c r="F2681">
        <v>10</v>
      </c>
      <c r="G2681" t="s">
        <v>125</v>
      </c>
      <c r="H2681" t="s">
        <v>12</v>
      </c>
      <c r="I2681" t="s">
        <v>176</v>
      </c>
      <c r="J2681" t="s">
        <v>20</v>
      </c>
      <c r="K2681" t="s">
        <v>78</v>
      </c>
      <c r="L2681" t="s">
        <v>79</v>
      </c>
      <c r="M2681">
        <v>1</v>
      </c>
      <c r="N2681">
        <v>80</v>
      </c>
      <c r="Q2681">
        <v>7.0000000000000001E-3</v>
      </c>
      <c r="R2681" s="39">
        <v>2.972</v>
      </c>
      <c r="S2681">
        <f t="shared" si="188"/>
        <v>3170.1621859536208</v>
      </c>
      <c r="T2681">
        <f t="shared" si="185"/>
        <v>3170.1621859536208</v>
      </c>
    </row>
    <row r="2682" spans="1:20" x14ac:dyDescent="0.2">
      <c r="A2682">
        <v>2009</v>
      </c>
      <c r="B2682">
        <v>150</v>
      </c>
      <c r="C2682">
        <v>12</v>
      </c>
      <c r="D2682" t="s">
        <v>139</v>
      </c>
      <c r="E2682" s="1">
        <v>0.45833333333333331</v>
      </c>
      <c r="F2682">
        <v>10</v>
      </c>
      <c r="G2682" t="s">
        <v>125</v>
      </c>
      <c r="H2682" t="s">
        <v>12</v>
      </c>
      <c r="I2682" t="s">
        <v>176</v>
      </c>
      <c r="J2682" t="s">
        <v>13</v>
      </c>
      <c r="K2682" t="s">
        <v>14</v>
      </c>
      <c r="L2682" t="s">
        <v>15</v>
      </c>
      <c r="M2682">
        <v>4</v>
      </c>
      <c r="N2682">
        <v>25</v>
      </c>
      <c r="Q2682">
        <v>2.3599999999999999E-2</v>
      </c>
      <c r="R2682">
        <v>2.9750000000000001</v>
      </c>
      <c r="S2682">
        <f t="shared" si="188"/>
        <v>340.23855775527943</v>
      </c>
      <c r="T2682">
        <f t="shared" si="185"/>
        <v>1360.9542310211177</v>
      </c>
    </row>
    <row r="2683" spans="1:20" x14ac:dyDescent="0.2">
      <c r="A2683">
        <v>2009</v>
      </c>
      <c r="B2683">
        <v>150</v>
      </c>
      <c r="C2683">
        <v>12</v>
      </c>
      <c r="D2683" t="s">
        <v>139</v>
      </c>
      <c r="E2683" s="1">
        <v>0.45833333333333331</v>
      </c>
      <c r="F2683">
        <v>10</v>
      </c>
      <c r="G2683" t="s">
        <v>125</v>
      </c>
      <c r="H2683" t="s">
        <v>12</v>
      </c>
      <c r="I2683" t="s">
        <v>176</v>
      </c>
      <c r="J2683" t="s">
        <v>16</v>
      </c>
      <c r="K2683" t="s">
        <v>28</v>
      </c>
      <c r="L2683" t="s">
        <v>29</v>
      </c>
      <c r="M2683">
        <v>17</v>
      </c>
      <c r="N2683">
        <v>25</v>
      </c>
      <c r="P2683">
        <f>N2683/1.14172</f>
        <v>21.89678730336685</v>
      </c>
      <c r="Q2683">
        <v>5.7999999999999996E-3</v>
      </c>
      <c r="R2683">
        <v>3.5539999999999998</v>
      </c>
      <c r="S2683">
        <f>Q2683*(P2683^R2683)</f>
        <v>336.62001464584171</v>
      </c>
      <c r="T2683">
        <f t="shared" si="185"/>
        <v>5722.5402489793087</v>
      </c>
    </row>
    <row r="2684" spans="1:20" x14ac:dyDescent="0.2">
      <c r="A2684">
        <v>2009</v>
      </c>
      <c r="B2684">
        <v>150</v>
      </c>
      <c r="C2684">
        <v>12</v>
      </c>
      <c r="D2684" t="s">
        <v>139</v>
      </c>
      <c r="E2684" s="1">
        <v>0.45833333333333331</v>
      </c>
      <c r="F2684">
        <v>10</v>
      </c>
      <c r="G2684" t="s">
        <v>125</v>
      </c>
      <c r="H2684" t="s">
        <v>12</v>
      </c>
      <c r="I2684" t="s">
        <v>176</v>
      </c>
      <c r="J2684" t="s">
        <v>26</v>
      </c>
      <c r="K2684" t="s">
        <v>118</v>
      </c>
      <c r="L2684" t="s">
        <v>27</v>
      </c>
      <c r="M2684">
        <v>4</v>
      </c>
      <c r="N2684">
        <v>7.5</v>
      </c>
      <c r="Q2684">
        <v>1.5900000000000001E-2</v>
      </c>
      <c r="R2684">
        <v>2.9718</v>
      </c>
      <c r="S2684">
        <f>Q2684*(N2684^R2684)</f>
        <v>6.3372988368370082</v>
      </c>
      <c r="T2684">
        <f t="shared" si="185"/>
        <v>25.349195347348033</v>
      </c>
    </row>
    <row r="2685" spans="1:20" x14ac:dyDescent="0.2">
      <c r="A2685">
        <v>2009</v>
      </c>
      <c r="B2685">
        <v>150</v>
      </c>
      <c r="C2685">
        <v>12</v>
      </c>
      <c r="D2685" t="s">
        <v>139</v>
      </c>
      <c r="E2685" s="1">
        <v>0.45833333333333331</v>
      </c>
      <c r="F2685">
        <v>10</v>
      </c>
      <c r="G2685" t="s">
        <v>125</v>
      </c>
      <c r="H2685" t="s">
        <v>12</v>
      </c>
      <c r="I2685" t="s">
        <v>176</v>
      </c>
      <c r="J2685" t="s">
        <v>23</v>
      </c>
      <c r="K2685" t="s">
        <v>118</v>
      </c>
      <c r="L2685" t="s">
        <v>30</v>
      </c>
      <c r="M2685">
        <v>1</v>
      </c>
      <c r="N2685">
        <v>7.5</v>
      </c>
      <c r="Q2685">
        <v>9.2800000000000001E-3</v>
      </c>
      <c r="R2685">
        <v>3.07</v>
      </c>
      <c r="S2685">
        <f>Q2685*(N2685^R2685)</f>
        <v>4.5080222907771104</v>
      </c>
      <c r="T2685">
        <f t="shared" si="185"/>
        <v>4.5080222907771104</v>
      </c>
    </row>
    <row r="2686" spans="1:20" x14ac:dyDescent="0.2">
      <c r="A2686">
        <v>2009</v>
      </c>
      <c r="B2686">
        <v>150</v>
      </c>
      <c r="C2686">
        <v>12</v>
      </c>
      <c r="D2686" t="s">
        <v>139</v>
      </c>
      <c r="E2686" s="1">
        <v>0.45833333333333331</v>
      </c>
      <c r="F2686">
        <v>10</v>
      </c>
      <c r="G2686" t="s">
        <v>125</v>
      </c>
      <c r="H2686" t="s">
        <v>12</v>
      </c>
      <c r="I2686" t="s">
        <v>176</v>
      </c>
      <c r="J2686" t="s">
        <v>26</v>
      </c>
      <c r="K2686" t="s">
        <v>118</v>
      </c>
      <c r="L2686" t="s">
        <v>27</v>
      </c>
      <c r="M2686">
        <v>3</v>
      </c>
      <c r="N2686">
        <v>2.5</v>
      </c>
      <c r="Q2686">
        <v>1.5900000000000001E-2</v>
      </c>
      <c r="R2686">
        <v>2.9718</v>
      </c>
      <c r="S2686">
        <f>Q2686*(N2686^R2686)</f>
        <v>0.24210025233267859</v>
      </c>
      <c r="T2686">
        <f t="shared" si="185"/>
        <v>0.72630075699803576</v>
      </c>
    </row>
    <row r="2687" spans="1:20" x14ac:dyDescent="0.2">
      <c r="A2687">
        <v>2009</v>
      </c>
      <c r="B2687">
        <v>150</v>
      </c>
      <c r="C2687">
        <v>12</v>
      </c>
      <c r="D2687" t="s">
        <v>139</v>
      </c>
      <c r="E2687" s="1">
        <v>0.45833333333333331</v>
      </c>
      <c r="F2687">
        <v>10</v>
      </c>
      <c r="G2687" t="s">
        <v>125</v>
      </c>
      <c r="H2687" t="s">
        <v>12</v>
      </c>
      <c r="I2687" t="s">
        <v>176</v>
      </c>
      <c r="J2687" t="s">
        <v>23</v>
      </c>
      <c r="K2687" t="s">
        <v>33</v>
      </c>
      <c r="L2687" t="s">
        <v>34</v>
      </c>
      <c r="M2687">
        <v>5</v>
      </c>
      <c r="N2687">
        <v>2.5</v>
      </c>
      <c r="Q2687">
        <v>8.8999999999999999E-3</v>
      </c>
      <c r="R2687">
        <v>3</v>
      </c>
      <c r="S2687">
        <f>Q2687*(N2687^R2687)</f>
        <v>0.13906250000000001</v>
      </c>
      <c r="T2687">
        <f t="shared" si="185"/>
        <v>0.6953125</v>
      </c>
    </row>
    <row r="2688" spans="1:20" x14ac:dyDescent="0.2">
      <c r="A2688">
        <v>2009</v>
      </c>
      <c r="B2688">
        <v>151</v>
      </c>
      <c r="C2688">
        <v>13</v>
      </c>
      <c r="D2688" t="s">
        <v>139</v>
      </c>
      <c r="E2688" s="1">
        <v>0.45833333333333331</v>
      </c>
      <c r="F2688">
        <v>10</v>
      </c>
      <c r="G2688" t="s">
        <v>125</v>
      </c>
      <c r="H2688" t="s">
        <v>12</v>
      </c>
      <c r="I2688" t="s">
        <v>176</v>
      </c>
      <c r="J2688" t="s">
        <v>23</v>
      </c>
      <c r="K2688" t="s">
        <v>28</v>
      </c>
      <c r="L2688" t="s">
        <v>60</v>
      </c>
      <c r="M2688">
        <v>1</v>
      </c>
      <c r="N2688">
        <v>50</v>
      </c>
      <c r="P2688">
        <f>N2688/1.26087</f>
        <v>39.655158739600438</v>
      </c>
      <c r="Q2688">
        <v>3.1399999999999997E-2</v>
      </c>
      <c r="R2688">
        <v>2.9</v>
      </c>
      <c r="S2688">
        <f>Q2688*(P2688^R2688)</f>
        <v>1355.1855333305457</v>
      </c>
      <c r="T2688">
        <f t="shared" si="185"/>
        <v>1355.1855333305457</v>
      </c>
    </row>
    <row r="2689" spans="1:20" x14ac:dyDescent="0.2">
      <c r="A2689">
        <v>2009</v>
      </c>
      <c r="B2689">
        <v>151</v>
      </c>
      <c r="C2689">
        <v>13</v>
      </c>
      <c r="D2689" t="s">
        <v>139</v>
      </c>
      <c r="E2689" s="1">
        <v>0.45833333333333331</v>
      </c>
      <c r="F2689">
        <v>10</v>
      </c>
      <c r="G2689" t="s">
        <v>125</v>
      </c>
      <c r="H2689" t="s">
        <v>12</v>
      </c>
      <c r="I2689" t="s">
        <v>176</v>
      </c>
      <c r="J2689" t="s">
        <v>16</v>
      </c>
      <c r="K2689" t="s">
        <v>28</v>
      </c>
      <c r="L2689" t="s">
        <v>29</v>
      </c>
      <c r="M2689">
        <v>9</v>
      </c>
      <c r="N2689">
        <v>25</v>
      </c>
      <c r="P2689">
        <f>N2689/1.14172</f>
        <v>21.89678730336685</v>
      </c>
      <c r="Q2689">
        <v>5.7999999999999996E-3</v>
      </c>
      <c r="R2689">
        <v>3.5539999999999998</v>
      </c>
      <c r="S2689">
        <f>Q2689*(P2689^R2689)</f>
        <v>336.62001464584171</v>
      </c>
      <c r="T2689">
        <f t="shared" si="185"/>
        <v>3029.5801318125755</v>
      </c>
    </row>
    <row r="2690" spans="1:20" x14ac:dyDescent="0.2">
      <c r="A2690">
        <v>2009</v>
      </c>
      <c r="B2690">
        <v>151</v>
      </c>
      <c r="C2690">
        <v>13</v>
      </c>
      <c r="D2690" t="s">
        <v>139</v>
      </c>
      <c r="E2690" s="1">
        <v>0.45833333333333331</v>
      </c>
      <c r="F2690">
        <v>10</v>
      </c>
      <c r="G2690" t="s">
        <v>125</v>
      </c>
      <c r="H2690" t="s">
        <v>12</v>
      </c>
      <c r="I2690" t="s">
        <v>176</v>
      </c>
      <c r="J2690" t="s">
        <v>44</v>
      </c>
      <c r="K2690" t="s">
        <v>104</v>
      </c>
      <c r="L2690" t="s">
        <v>105</v>
      </c>
      <c r="M2690">
        <v>1</v>
      </c>
      <c r="N2690">
        <v>15</v>
      </c>
      <c r="P2690">
        <f>N2690*0.902479</f>
        <v>13.537185000000001</v>
      </c>
      <c r="Q2690">
        <v>2.7E-2</v>
      </c>
      <c r="R2690">
        <v>2.629</v>
      </c>
      <c r="S2690">
        <f>Q2690*(P2690^R2690)</f>
        <v>25.477208029281577</v>
      </c>
      <c r="T2690">
        <f t="shared" ref="T2690:T2753" si="189">M2690*S2690</f>
        <v>25.477208029281577</v>
      </c>
    </row>
    <row r="2691" spans="1:20" x14ac:dyDescent="0.2">
      <c r="A2691">
        <v>2009</v>
      </c>
      <c r="B2691">
        <v>151</v>
      </c>
      <c r="C2691">
        <v>13</v>
      </c>
      <c r="D2691" t="s">
        <v>139</v>
      </c>
      <c r="E2691" s="1">
        <v>0.45833333333333331</v>
      </c>
      <c r="F2691">
        <v>10</v>
      </c>
      <c r="G2691" t="s">
        <v>125</v>
      </c>
      <c r="H2691" t="s">
        <v>12</v>
      </c>
      <c r="I2691" t="s">
        <v>176</v>
      </c>
      <c r="J2691" t="s">
        <v>26</v>
      </c>
      <c r="K2691" t="s">
        <v>118</v>
      </c>
      <c r="L2691" t="s">
        <v>27</v>
      </c>
      <c r="M2691">
        <v>17</v>
      </c>
      <c r="N2691">
        <v>7.5</v>
      </c>
      <c r="Q2691">
        <v>1.5900000000000001E-2</v>
      </c>
      <c r="R2691">
        <v>2.9718</v>
      </c>
      <c r="S2691">
        <f>Q2691*(N2691^R2691)</f>
        <v>6.3372988368370082</v>
      </c>
      <c r="T2691">
        <f t="shared" si="189"/>
        <v>107.73408022622914</v>
      </c>
    </row>
    <row r="2692" spans="1:20" x14ac:dyDescent="0.2">
      <c r="A2692">
        <v>2009</v>
      </c>
      <c r="B2692">
        <v>151</v>
      </c>
      <c r="C2692">
        <v>13</v>
      </c>
      <c r="D2692" t="s">
        <v>139</v>
      </c>
      <c r="E2692" s="1">
        <v>0.45833333333333331</v>
      </c>
      <c r="F2692">
        <v>10</v>
      </c>
      <c r="G2692" t="s">
        <v>125</v>
      </c>
      <c r="H2692" t="s">
        <v>12</v>
      </c>
      <c r="I2692" t="s">
        <v>176</v>
      </c>
      <c r="J2692" t="s">
        <v>23</v>
      </c>
      <c r="K2692" t="s">
        <v>118</v>
      </c>
      <c r="L2692" t="s">
        <v>30</v>
      </c>
      <c r="M2692">
        <v>1</v>
      </c>
      <c r="N2692">
        <v>7.5</v>
      </c>
      <c r="Q2692">
        <v>9.2800000000000001E-3</v>
      </c>
      <c r="R2692">
        <v>3.07</v>
      </c>
      <c r="S2692">
        <f>Q2692*(N2692^R2692)</f>
        <v>4.5080222907771104</v>
      </c>
      <c r="T2692">
        <f t="shared" si="189"/>
        <v>4.5080222907771104</v>
      </c>
    </row>
    <row r="2693" spans="1:20" x14ac:dyDescent="0.2">
      <c r="A2693">
        <v>2009</v>
      </c>
      <c r="B2693">
        <v>151</v>
      </c>
      <c r="C2693">
        <v>13</v>
      </c>
      <c r="D2693" t="s">
        <v>139</v>
      </c>
      <c r="E2693" s="1">
        <v>0.45833333333333331</v>
      </c>
      <c r="F2693">
        <v>10</v>
      </c>
      <c r="G2693" t="s">
        <v>125</v>
      </c>
      <c r="H2693" t="s">
        <v>12</v>
      </c>
      <c r="I2693" t="s">
        <v>176</v>
      </c>
      <c r="J2693" t="s">
        <v>26</v>
      </c>
      <c r="K2693" t="s">
        <v>118</v>
      </c>
      <c r="L2693" t="s">
        <v>27</v>
      </c>
      <c r="M2693">
        <v>12</v>
      </c>
      <c r="N2693">
        <v>2.5</v>
      </c>
      <c r="Q2693">
        <v>1.5900000000000001E-2</v>
      </c>
      <c r="R2693">
        <v>2.9718</v>
      </c>
      <c r="S2693">
        <f>Q2693*(N2693^R2693)</f>
        <v>0.24210025233267859</v>
      </c>
      <c r="T2693">
        <f t="shared" si="189"/>
        <v>2.905203027992143</v>
      </c>
    </row>
    <row r="2694" spans="1:20" x14ac:dyDescent="0.2">
      <c r="A2694">
        <v>2009</v>
      </c>
      <c r="B2694">
        <v>152</v>
      </c>
      <c r="C2694">
        <v>14</v>
      </c>
      <c r="D2694" t="s">
        <v>139</v>
      </c>
      <c r="E2694" s="1">
        <v>0.45833333333333331</v>
      </c>
      <c r="F2694">
        <v>10</v>
      </c>
      <c r="G2694" t="s">
        <v>125</v>
      </c>
      <c r="H2694" t="s">
        <v>12</v>
      </c>
      <c r="I2694" t="s">
        <v>176</v>
      </c>
      <c r="J2694" t="s">
        <v>44</v>
      </c>
      <c r="K2694" t="s">
        <v>21</v>
      </c>
      <c r="L2694" t="s">
        <v>22</v>
      </c>
      <c r="M2694">
        <v>5</v>
      </c>
      <c r="N2694">
        <v>35</v>
      </c>
      <c r="Q2694">
        <v>1.14E-2</v>
      </c>
      <c r="R2694">
        <v>3.1280000000000001</v>
      </c>
      <c r="S2694">
        <f>Q2694*(N2694^R2694)</f>
        <v>770.45928631241588</v>
      </c>
      <c r="T2694">
        <f t="shared" si="189"/>
        <v>3852.2964315620793</v>
      </c>
    </row>
    <row r="2695" spans="1:20" x14ac:dyDescent="0.2">
      <c r="A2695">
        <v>2009</v>
      </c>
      <c r="B2695">
        <v>152</v>
      </c>
      <c r="C2695">
        <v>14</v>
      </c>
      <c r="D2695" t="s">
        <v>139</v>
      </c>
      <c r="E2695" s="1">
        <v>0.45833333333333331</v>
      </c>
      <c r="F2695">
        <v>10</v>
      </c>
      <c r="G2695" t="s">
        <v>125</v>
      </c>
      <c r="H2695" t="s">
        <v>12</v>
      </c>
      <c r="I2695" t="s">
        <v>176</v>
      </c>
      <c r="J2695" t="s">
        <v>13</v>
      </c>
      <c r="K2695" t="s">
        <v>47</v>
      </c>
      <c r="L2695" t="s">
        <v>48</v>
      </c>
      <c r="M2695">
        <v>8</v>
      </c>
      <c r="N2695">
        <v>35</v>
      </c>
      <c r="P2695">
        <f>N2695/1.09917</f>
        <v>31.842208211650611</v>
      </c>
      <c r="Q2695">
        <v>1.7399999999999999E-2</v>
      </c>
      <c r="R2695">
        <v>3.08</v>
      </c>
      <c r="S2695">
        <f>Q2695*(P2695^R2695)</f>
        <v>740.96728909580781</v>
      </c>
      <c r="T2695">
        <f t="shared" si="189"/>
        <v>5927.7383127664625</v>
      </c>
    </row>
    <row r="2696" spans="1:20" x14ac:dyDescent="0.2">
      <c r="A2696">
        <v>2009</v>
      </c>
      <c r="B2696">
        <v>152</v>
      </c>
      <c r="C2696">
        <v>14</v>
      </c>
      <c r="D2696" t="s">
        <v>139</v>
      </c>
      <c r="E2696" s="1">
        <v>0.45833333333333331</v>
      </c>
      <c r="F2696">
        <v>10</v>
      </c>
      <c r="G2696" t="s">
        <v>125</v>
      </c>
      <c r="H2696" t="s">
        <v>12</v>
      </c>
      <c r="I2696" t="s">
        <v>176</v>
      </c>
      <c r="J2696" t="s">
        <v>23</v>
      </c>
      <c r="K2696" t="s">
        <v>118</v>
      </c>
      <c r="L2696" t="s">
        <v>43</v>
      </c>
      <c r="M2696">
        <v>1</v>
      </c>
      <c r="N2696">
        <v>35</v>
      </c>
      <c r="P2696">
        <f>N2696/1.08175</f>
        <v>32.354980355904786</v>
      </c>
      <c r="Q2696">
        <v>1.4500000000000001E-2</v>
      </c>
      <c r="R2696">
        <v>3.0529999999999999</v>
      </c>
      <c r="S2696">
        <f>Q2696*(P2696^R2696)</f>
        <v>590.49782747127915</v>
      </c>
      <c r="T2696">
        <f t="shared" si="189"/>
        <v>590.49782747127915</v>
      </c>
    </row>
    <row r="2697" spans="1:20" x14ac:dyDescent="0.2">
      <c r="A2697">
        <v>2009</v>
      </c>
      <c r="B2697">
        <v>152</v>
      </c>
      <c r="C2697">
        <v>14</v>
      </c>
      <c r="D2697" t="s">
        <v>139</v>
      </c>
      <c r="E2697" s="1">
        <v>0.45833333333333331</v>
      </c>
      <c r="F2697">
        <v>10</v>
      </c>
      <c r="G2697" t="s">
        <v>125</v>
      </c>
      <c r="H2697" t="s">
        <v>12</v>
      </c>
      <c r="I2697" t="s">
        <v>176</v>
      </c>
      <c r="J2697" t="s">
        <v>23</v>
      </c>
      <c r="K2697" t="s">
        <v>31</v>
      </c>
      <c r="L2697" t="s">
        <v>32</v>
      </c>
      <c r="M2697">
        <v>1</v>
      </c>
      <c r="N2697">
        <v>35</v>
      </c>
      <c r="Q2697">
        <v>7.9000000000000008E-3</v>
      </c>
      <c r="R2697">
        <v>3.0760000000000001</v>
      </c>
      <c r="S2697">
        <f>Q2697*(N2697^R2697)</f>
        <v>443.79294680201997</v>
      </c>
      <c r="T2697">
        <f t="shared" si="189"/>
        <v>443.79294680201997</v>
      </c>
    </row>
    <row r="2698" spans="1:20" x14ac:dyDescent="0.2">
      <c r="A2698">
        <v>2009</v>
      </c>
      <c r="B2698">
        <v>152</v>
      </c>
      <c r="C2698">
        <v>14</v>
      </c>
      <c r="D2698" t="s">
        <v>139</v>
      </c>
      <c r="E2698" s="1">
        <v>0.45833333333333331</v>
      </c>
      <c r="F2698">
        <v>10</v>
      </c>
      <c r="G2698" t="s">
        <v>125</v>
      </c>
      <c r="H2698" t="s">
        <v>12</v>
      </c>
      <c r="I2698" t="s">
        <v>176</v>
      </c>
      <c r="J2698" t="s">
        <v>13</v>
      </c>
      <c r="K2698" t="s">
        <v>14</v>
      </c>
      <c r="L2698" t="s">
        <v>15</v>
      </c>
      <c r="M2698">
        <v>4</v>
      </c>
      <c r="N2698">
        <v>25</v>
      </c>
      <c r="Q2698">
        <v>2.3599999999999999E-2</v>
      </c>
      <c r="R2698">
        <v>2.9750000000000001</v>
      </c>
      <c r="S2698">
        <f>Q2698*(N2698^R2698)</f>
        <v>340.23855775527943</v>
      </c>
      <c r="T2698">
        <f t="shared" si="189"/>
        <v>1360.9542310211177</v>
      </c>
    </row>
    <row r="2699" spans="1:20" x14ac:dyDescent="0.2">
      <c r="A2699">
        <v>2009</v>
      </c>
      <c r="B2699">
        <v>152</v>
      </c>
      <c r="C2699">
        <v>14</v>
      </c>
      <c r="D2699" t="s">
        <v>139</v>
      </c>
      <c r="E2699" s="1">
        <v>0.45833333333333331</v>
      </c>
      <c r="F2699">
        <v>10</v>
      </c>
      <c r="G2699" t="s">
        <v>125</v>
      </c>
      <c r="H2699" t="s">
        <v>12</v>
      </c>
      <c r="I2699" t="s">
        <v>176</v>
      </c>
      <c r="J2699" t="s">
        <v>16</v>
      </c>
      <c r="K2699" t="s">
        <v>28</v>
      </c>
      <c r="L2699" t="s">
        <v>29</v>
      </c>
      <c r="M2699">
        <v>7</v>
      </c>
      <c r="N2699">
        <v>25</v>
      </c>
      <c r="P2699">
        <f>N2699/1.14172</f>
        <v>21.89678730336685</v>
      </c>
      <c r="Q2699">
        <v>5.7999999999999996E-3</v>
      </c>
      <c r="R2699">
        <v>3.5539999999999998</v>
      </c>
      <c r="S2699">
        <f>Q2699*(P2699^R2699)</f>
        <v>336.62001464584171</v>
      </c>
      <c r="T2699">
        <f t="shared" si="189"/>
        <v>2356.3401025208918</v>
      </c>
    </row>
    <row r="2700" spans="1:20" x14ac:dyDescent="0.2">
      <c r="A2700">
        <v>2009</v>
      </c>
      <c r="B2700">
        <v>152</v>
      </c>
      <c r="C2700">
        <v>14</v>
      </c>
      <c r="D2700" t="s">
        <v>139</v>
      </c>
      <c r="E2700" s="1">
        <v>0.45833333333333331</v>
      </c>
      <c r="F2700">
        <v>10</v>
      </c>
      <c r="G2700" t="s">
        <v>125</v>
      </c>
      <c r="H2700" t="s">
        <v>12</v>
      </c>
      <c r="I2700" t="s">
        <v>176</v>
      </c>
      <c r="J2700" t="s">
        <v>44</v>
      </c>
      <c r="K2700" t="s">
        <v>21</v>
      </c>
      <c r="L2700" t="s">
        <v>22</v>
      </c>
      <c r="M2700">
        <v>2</v>
      </c>
      <c r="N2700">
        <v>25</v>
      </c>
      <c r="Q2700">
        <v>1.14E-2</v>
      </c>
      <c r="R2700">
        <v>3.1280000000000001</v>
      </c>
      <c r="S2700">
        <f>Q2700*(N2700^R2700)</f>
        <v>268.94359042953022</v>
      </c>
      <c r="T2700">
        <f t="shared" si="189"/>
        <v>537.88718085906044</v>
      </c>
    </row>
    <row r="2701" spans="1:20" x14ac:dyDescent="0.2">
      <c r="A2701">
        <v>2009</v>
      </c>
      <c r="B2701">
        <v>152</v>
      </c>
      <c r="C2701">
        <v>14</v>
      </c>
      <c r="D2701" t="s">
        <v>139</v>
      </c>
      <c r="E2701" s="1">
        <v>0.45833333333333331</v>
      </c>
      <c r="F2701">
        <v>10</v>
      </c>
      <c r="G2701" t="s">
        <v>125</v>
      </c>
      <c r="H2701" t="s">
        <v>12</v>
      </c>
      <c r="I2701" t="s">
        <v>176</v>
      </c>
      <c r="J2701" t="s">
        <v>23</v>
      </c>
      <c r="K2701" t="s">
        <v>62</v>
      </c>
      <c r="L2701" t="s">
        <v>63</v>
      </c>
      <c r="M2701">
        <v>2</v>
      </c>
      <c r="N2701">
        <v>25</v>
      </c>
      <c r="P2701">
        <f>N2701/1.08</f>
        <v>23.148148148148145</v>
      </c>
      <c r="Q2701">
        <v>2.29E-2</v>
      </c>
      <c r="R2701">
        <v>2.9580000000000002</v>
      </c>
      <c r="S2701">
        <f>Q2701*(P2701^R2701)</f>
        <v>248.92846396069424</v>
      </c>
      <c r="T2701">
        <f t="shared" si="189"/>
        <v>497.85692792138849</v>
      </c>
    </row>
    <row r="2702" spans="1:20" x14ac:dyDescent="0.2">
      <c r="A2702">
        <v>2009</v>
      </c>
      <c r="B2702">
        <v>152</v>
      </c>
      <c r="C2702">
        <v>14</v>
      </c>
      <c r="D2702" t="s">
        <v>139</v>
      </c>
      <c r="E2702" s="1">
        <v>0.45833333333333331</v>
      </c>
      <c r="F2702">
        <v>10</v>
      </c>
      <c r="G2702" t="s">
        <v>125</v>
      </c>
      <c r="H2702" t="s">
        <v>12</v>
      </c>
      <c r="I2702" t="s">
        <v>176</v>
      </c>
      <c r="J2702" t="s">
        <v>23</v>
      </c>
      <c r="K2702" t="s">
        <v>118</v>
      </c>
      <c r="L2702" t="s">
        <v>81</v>
      </c>
      <c r="M2702">
        <v>1</v>
      </c>
      <c r="N2702">
        <v>25</v>
      </c>
      <c r="Q2702">
        <v>1.26E-2</v>
      </c>
      <c r="R2702">
        <v>3.0672999999999999</v>
      </c>
      <c r="S2702">
        <f>Q2702*(N2702^R2702)</f>
        <v>244.49609871054292</v>
      </c>
      <c r="T2702">
        <f t="shared" si="189"/>
        <v>244.49609871054292</v>
      </c>
    </row>
    <row r="2703" spans="1:20" x14ac:dyDescent="0.2">
      <c r="A2703">
        <v>2009</v>
      </c>
      <c r="B2703">
        <v>152</v>
      </c>
      <c r="C2703">
        <v>14</v>
      </c>
      <c r="D2703" t="s">
        <v>139</v>
      </c>
      <c r="E2703" s="1">
        <v>0.45833333333333331</v>
      </c>
      <c r="F2703">
        <v>10</v>
      </c>
      <c r="G2703" t="s">
        <v>125</v>
      </c>
      <c r="H2703" t="s">
        <v>12</v>
      </c>
      <c r="I2703" t="s">
        <v>176</v>
      </c>
      <c r="J2703" t="s">
        <v>23</v>
      </c>
      <c r="K2703" t="s">
        <v>118</v>
      </c>
      <c r="L2703" t="s">
        <v>43</v>
      </c>
      <c r="M2703">
        <v>1</v>
      </c>
      <c r="N2703">
        <v>25</v>
      </c>
      <c r="P2703">
        <f>N2703/1.08175</f>
        <v>23.110700254217704</v>
      </c>
      <c r="Q2703">
        <v>1.4500000000000001E-2</v>
      </c>
      <c r="R2703">
        <v>3.0529999999999999</v>
      </c>
      <c r="S2703">
        <f>Q2703*(P2703^R2703)</f>
        <v>211.39242031612073</v>
      </c>
      <c r="T2703">
        <f t="shared" si="189"/>
        <v>211.39242031612073</v>
      </c>
    </row>
    <row r="2704" spans="1:20" x14ac:dyDescent="0.2">
      <c r="A2704">
        <v>2009</v>
      </c>
      <c r="B2704">
        <v>152</v>
      </c>
      <c r="C2704">
        <v>14</v>
      </c>
      <c r="D2704" t="s">
        <v>139</v>
      </c>
      <c r="E2704" s="1">
        <v>0.45833333333333331</v>
      </c>
      <c r="F2704">
        <v>10</v>
      </c>
      <c r="G2704" t="s">
        <v>125</v>
      </c>
      <c r="H2704" t="s">
        <v>12</v>
      </c>
      <c r="I2704" t="s">
        <v>176</v>
      </c>
      <c r="J2704" t="s">
        <v>508</v>
      </c>
      <c r="K2704" t="s">
        <v>40</v>
      </c>
      <c r="L2704" t="s">
        <v>41</v>
      </c>
      <c r="M2704">
        <v>4</v>
      </c>
      <c r="N2704">
        <v>15</v>
      </c>
      <c r="Q2704">
        <v>2.2200000000000001E-2</v>
      </c>
      <c r="R2704">
        <v>3.14</v>
      </c>
      <c r="S2704">
        <f t="shared" ref="S2704:S2712" si="190">Q2704*(N2704^R2704)</f>
        <v>109.46607034280856</v>
      </c>
      <c r="T2704">
        <f t="shared" si="189"/>
        <v>437.86428137123426</v>
      </c>
    </row>
    <row r="2705" spans="1:20" x14ac:dyDescent="0.2">
      <c r="A2705">
        <v>2009</v>
      </c>
      <c r="B2705">
        <v>152</v>
      </c>
      <c r="C2705">
        <v>14</v>
      </c>
      <c r="D2705" t="s">
        <v>139</v>
      </c>
      <c r="E2705" s="1">
        <v>0.45833333333333331</v>
      </c>
      <c r="F2705">
        <v>10</v>
      </c>
      <c r="G2705" t="s">
        <v>125</v>
      </c>
      <c r="H2705" t="s">
        <v>12</v>
      </c>
      <c r="I2705" t="s">
        <v>176</v>
      </c>
      <c r="J2705" t="s">
        <v>23</v>
      </c>
      <c r="K2705" t="s">
        <v>64</v>
      </c>
      <c r="L2705" t="s">
        <v>65</v>
      </c>
      <c r="M2705">
        <v>1</v>
      </c>
      <c r="N2705">
        <v>15</v>
      </c>
      <c r="Q2705">
        <v>2.35E-2</v>
      </c>
      <c r="R2705">
        <v>3.05</v>
      </c>
      <c r="S2705">
        <f t="shared" si="190"/>
        <v>90.812619345794587</v>
      </c>
      <c r="T2705">
        <f t="shared" si="189"/>
        <v>90.812619345794587</v>
      </c>
    </row>
    <row r="2706" spans="1:20" x14ac:dyDescent="0.2">
      <c r="A2706">
        <v>2009</v>
      </c>
      <c r="B2706">
        <v>152</v>
      </c>
      <c r="C2706">
        <v>14</v>
      </c>
      <c r="D2706" t="s">
        <v>139</v>
      </c>
      <c r="E2706" s="1">
        <v>0.45833333333333331</v>
      </c>
      <c r="F2706">
        <v>10</v>
      </c>
      <c r="G2706" t="s">
        <v>125</v>
      </c>
      <c r="H2706" t="s">
        <v>12</v>
      </c>
      <c r="I2706" t="s">
        <v>176</v>
      </c>
      <c r="J2706" t="s">
        <v>509</v>
      </c>
      <c r="K2706" t="s">
        <v>17</v>
      </c>
      <c r="L2706" t="s">
        <v>19</v>
      </c>
      <c r="M2706">
        <v>1</v>
      </c>
      <c r="N2706">
        <v>15</v>
      </c>
      <c r="Q2706">
        <v>1.9300000000000001E-2</v>
      </c>
      <c r="R2706">
        <v>2.96</v>
      </c>
      <c r="S2706">
        <f t="shared" si="190"/>
        <v>58.450393035088091</v>
      </c>
      <c r="T2706">
        <f t="shared" si="189"/>
        <v>58.450393035088091</v>
      </c>
    </row>
    <row r="2707" spans="1:20" x14ac:dyDescent="0.2">
      <c r="A2707">
        <v>2009</v>
      </c>
      <c r="B2707">
        <v>152</v>
      </c>
      <c r="C2707">
        <v>14</v>
      </c>
      <c r="D2707" t="s">
        <v>139</v>
      </c>
      <c r="E2707" s="1">
        <v>0.45833333333333331</v>
      </c>
      <c r="F2707">
        <v>10</v>
      </c>
      <c r="G2707" t="s">
        <v>125</v>
      </c>
      <c r="H2707" t="s">
        <v>12</v>
      </c>
      <c r="I2707" t="s">
        <v>176</v>
      </c>
      <c r="J2707" t="s">
        <v>44</v>
      </c>
      <c r="K2707" t="s">
        <v>21</v>
      </c>
      <c r="L2707" t="s">
        <v>22</v>
      </c>
      <c r="M2707">
        <v>2</v>
      </c>
      <c r="N2707">
        <v>15</v>
      </c>
      <c r="Q2707">
        <v>1.14E-2</v>
      </c>
      <c r="R2707">
        <v>3.1280000000000001</v>
      </c>
      <c r="S2707">
        <f t="shared" si="190"/>
        <v>54.414959423729201</v>
      </c>
      <c r="T2707">
        <f t="shared" si="189"/>
        <v>108.8299188474584</v>
      </c>
    </row>
    <row r="2708" spans="1:20" x14ac:dyDescent="0.2">
      <c r="A2708">
        <v>2009</v>
      </c>
      <c r="B2708">
        <v>152</v>
      </c>
      <c r="C2708">
        <v>14</v>
      </c>
      <c r="D2708" t="s">
        <v>139</v>
      </c>
      <c r="E2708" s="1">
        <v>0.45833333333333331</v>
      </c>
      <c r="F2708">
        <v>10</v>
      </c>
      <c r="G2708" t="s">
        <v>125</v>
      </c>
      <c r="H2708" t="s">
        <v>12</v>
      </c>
      <c r="I2708" t="s">
        <v>176</v>
      </c>
      <c r="J2708" t="s">
        <v>23</v>
      </c>
      <c r="K2708" t="s">
        <v>118</v>
      </c>
      <c r="L2708" t="s">
        <v>81</v>
      </c>
      <c r="M2708">
        <v>1</v>
      </c>
      <c r="N2708">
        <v>15</v>
      </c>
      <c r="Q2708">
        <v>1.26E-2</v>
      </c>
      <c r="R2708">
        <v>3.0672999999999999</v>
      </c>
      <c r="S2708">
        <f t="shared" si="190"/>
        <v>51.026439339633377</v>
      </c>
      <c r="T2708">
        <f t="shared" si="189"/>
        <v>51.026439339633377</v>
      </c>
    </row>
    <row r="2709" spans="1:20" x14ac:dyDescent="0.2">
      <c r="A2709">
        <v>2009</v>
      </c>
      <c r="B2709">
        <v>152</v>
      </c>
      <c r="C2709">
        <v>14</v>
      </c>
      <c r="D2709" t="s">
        <v>139</v>
      </c>
      <c r="E2709" s="1">
        <v>0.45833333333333331</v>
      </c>
      <c r="F2709">
        <v>10</v>
      </c>
      <c r="G2709" t="s">
        <v>125</v>
      </c>
      <c r="H2709" t="s">
        <v>12</v>
      </c>
      <c r="I2709" t="s">
        <v>176</v>
      </c>
      <c r="J2709" t="s">
        <v>26</v>
      </c>
      <c r="K2709" t="s">
        <v>17</v>
      </c>
      <c r="L2709" t="s">
        <v>121</v>
      </c>
      <c r="M2709">
        <v>2</v>
      </c>
      <c r="N2709">
        <v>7.5</v>
      </c>
      <c r="Q2709">
        <v>2.0199999999999999E-2</v>
      </c>
      <c r="R2709">
        <v>2.9594999999999998</v>
      </c>
      <c r="S2709">
        <f t="shared" si="190"/>
        <v>7.8540774295436098</v>
      </c>
      <c r="T2709">
        <f t="shared" si="189"/>
        <v>15.70815485908722</v>
      </c>
    </row>
    <row r="2710" spans="1:20" x14ac:dyDescent="0.2">
      <c r="A2710">
        <v>2009</v>
      </c>
      <c r="B2710">
        <v>152</v>
      </c>
      <c r="C2710">
        <v>14</v>
      </c>
      <c r="D2710" t="s">
        <v>139</v>
      </c>
      <c r="E2710" s="1">
        <v>0.45833333333333331</v>
      </c>
      <c r="F2710">
        <v>10</v>
      </c>
      <c r="G2710" t="s">
        <v>125</v>
      </c>
      <c r="H2710" t="s">
        <v>12</v>
      </c>
      <c r="I2710" t="s">
        <v>176</v>
      </c>
      <c r="J2710" t="s">
        <v>26</v>
      </c>
      <c r="K2710" t="s">
        <v>118</v>
      </c>
      <c r="L2710" t="s">
        <v>27</v>
      </c>
      <c r="M2710">
        <v>2</v>
      </c>
      <c r="N2710">
        <v>7.5</v>
      </c>
      <c r="Q2710">
        <v>1.5900000000000001E-2</v>
      </c>
      <c r="R2710">
        <v>2.9718</v>
      </c>
      <c r="S2710">
        <f t="shared" si="190"/>
        <v>6.3372988368370082</v>
      </c>
      <c r="T2710">
        <f t="shared" si="189"/>
        <v>12.674597673674016</v>
      </c>
    </row>
    <row r="2711" spans="1:20" x14ac:dyDescent="0.2">
      <c r="A2711">
        <v>2009</v>
      </c>
      <c r="B2711">
        <v>152</v>
      </c>
      <c r="C2711">
        <v>14</v>
      </c>
      <c r="D2711" t="s">
        <v>139</v>
      </c>
      <c r="E2711" s="1">
        <v>0.45833333333333331</v>
      </c>
      <c r="F2711">
        <v>10</v>
      </c>
      <c r="G2711" t="s">
        <v>125</v>
      </c>
      <c r="H2711" t="s">
        <v>12</v>
      </c>
      <c r="I2711" t="s">
        <v>176</v>
      </c>
      <c r="J2711" t="s">
        <v>26</v>
      </c>
      <c r="K2711" t="s">
        <v>118</v>
      </c>
      <c r="L2711" t="s">
        <v>27</v>
      </c>
      <c r="M2711">
        <v>2</v>
      </c>
      <c r="N2711">
        <v>2.5</v>
      </c>
      <c r="Q2711">
        <v>1.5900000000000001E-2</v>
      </c>
      <c r="R2711">
        <v>2.9718</v>
      </c>
      <c r="S2711">
        <f t="shared" si="190"/>
        <v>0.24210025233267859</v>
      </c>
      <c r="T2711">
        <f t="shared" si="189"/>
        <v>0.48420050466535719</v>
      </c>
    </row>
    <row r="2712" spans="1:20" x14ac:dyDescent="0.2">
      <c r="A2712">
        <v>2009</v>
      </c>
      <c r="B2712">
        <v>153</v>
      </c>
      <c r="C2712">
        <v>15</v>
      </c>
      <c r="D2712" t="s">
        <v>139</v>
      </c>
      <c r="E2712" s="1">
        <v>0.45833333333333331</v>
      </c>
      <c r="F2712">
        <v>10</v>
      </c>
      <c r="G2712" t="s">
        <v>125</v>
      </c>
      <c r="H2712" t="s">
        <v>12</v>
      </c>
      <c r="I2712" t="s">
        <v>176</v>
      </c>
      <c r="J2712" t="s">
        <v>44</v>
      </c>
      <c r="K2712" t="s">
        <v>21</v>
      </c>
      <c r="L2712" t="s">
        <v>22</v>
      </c>
      <c r="M2712">
        <v>2</v>
      </c>
      <c r="N2712">
        <v>35</v>
      </c>
      <c r="Q2712">
        <v>1.14E-2</v>
      </c>
      <c r="R2712">
        <v>3.1280000000000001</v>
      </c>
      <c r="S2712">
        <f t="shared" si="190"/>
        <v>770.45928631241588</v>
      </c>
      <c r="T2712">
        <f t="shared" si="189"/>
        <v>1540.9185726248318</v>
      </c>
    </row>
    <row r="2713" spans="1:20" x14ac:dyDescent="0.2">
      <c r="A2713">
        <v>2009</v>
      </c>
      <c r="B2713">
        <v>153</v>
      </c>
      <c r="C2713">
        <v>15</v>
      </c>
      <c r="D2713" t="s">
        <v>139</v>
      </c>
      <c r="E2713" s="1">
        <v>0.45833333333333331</v>
      </c>
      <c r="F2713">
        <v>10</v>
      </c>
      <c r="G2713" t="s">
        <v>125</v>
      </c>
      <c r="H2713" t="s">
        <v>12</v>
      </c>
      <c r="I2713" t="s">
        <v>176</v>
      </c>
      <c r="J2713" t="s">
        <v>13</v>
      </c>
      <c r="K2713" t="s">
        <v>47</v>
      </c>
      <c r="L2713" t="s">
        <v>48</v>
      </c>
      <c r="M2713">
        <v>1</v>
      </c>
      <c r="N2713">
        <v>35</v>
      </c>
      <c r="P2713">
        <f>N2713/1.09917</f>
        <v>31.842208211650611</v>
      </c>
      <c r="Q2713">
        <v>1.7399999999999999E-2</v>
      </c>
      <c r="R2713">
        <v>3.08</v>
      </c>
      <c r="S2713">
        <f>Q2713*(P2713^R2713)</f>
        <v>740.96728909580781</v>
      </c>
      <c r="T2713">
        <f t="shared" si="189"/>
        <v>740.96728909580781</v>
      </c>
    </row>
    <row r="2714" spans="1:20" x14ac:dyDescent="0.2">
      <c r="A2714">
        <v>2009</v>
      </c>
      <c r="B2714">
        <v>153</v>
      </c>
      <c r="C2714">
        <v>15</v>
      </c>
      <c r="D2714" t="s">
        <v>139</v>
      </c>
      <c r="E2714" s="1">
        <v>0.45833333333333331</v>
      </c>
      <c r="F2714">
        <v>10</v>
      </c>
      <c r="G2714" t="s">
        <v>125</v>
      </c>
      <c r="H2714" t="s">
        <v>12</v>
      </c>
      <c r="I2714" t="s">
        <v>176</v>
      </c>
      <c r="J2714" t="s">
        <v>23</v>
      </c>
      <c r="K2714" t="s">
        <v>28</v>
      </c>
      <c r="L2714" t="s">
        <v>60</v>
      </c>
      <c r="M2714">
        <v>1</v>
      </c>
      <c r="N2714">
        <v>40</v>
      </c>
      <c r="P2714">
        <f>N2714/1.26087</f>
        <v>31.72412699168035</v>
      </c>
      <c r="Q2714">
        <v>3.1399999999999997E-2</v>
      </c>
      <c r="R2714">
        <v>2.9</v>
      </c>
      <c r="S2714">
        <f>Q2714*(P2714^R2714)</f>
        <v>709.5119576564025</v>
      </c>
      <c r="T2714">
        <f t="shared" si="189"/>
        <v>709.5119576564025</v>
      </c>
    </row>
    <row r="2715" spans="1:20" x14ac:dyDescent="0.2">
      <c r="A2715">
        <v>2009</v>
      </c>
      <c r="B2715">
        <v>153</v>
      </c>
      <c r="C2715">
        <v>15</v>
      </c>
      <c r="D2715" t="s">
        <v>139</v>
      </c>
      <c r="E2715" s="1">
        <v>0.45833333333333331</v>
      </c>
      <c r="F2715">
        <v>10</v>
      </c>
      <c r="G2715" t="s">
        <v>125</v>
      </c>
      <c r="H2715" t="s">
        <v>12</v>
      </c>
      <c r="I2715" t="s">
        <v>176</v>
      </c>
      <c r="J2715" t="s">
        <v>13</v>
      </c>
      <c r="K2715" t="s">
        <v>14</v>
      </c>
      <c r="L2715" t="s">
        <v>15</v>
      </c>
      <c r="M2715">
        <v>2</v>
      </c>
      <c r="N2715">
        <v>25</v>
      </c>
      <c r="Q2715">
        <v>2.3599999999999999E-2</v>
      </c>
      <c r="R2715">
        <v>2.9750000000000001</v>
      </c>
      <c r="S2715">
        <f>Q2715*(N2715^R2715)</f>
        <v>340.23855775527943</v>
      </c>
      <c r="T2715">
        <f t="shared" si="189"/>
        <v>680.47711551055886</v>
      </c>
    </row>
    <row r="2716" spans="1:20" x14ac:dyDescent="0.2">
      <c r="A2716">
        <v>2009</v>
      </c>
      <c r="B2716">
        <v>153</v>
      </c>
      <c r="C2716">
        <v>15</v>
      </c>
      <c r="D2716" t="s">
        <v>139</v>
      </c>
      <c r="E2716" s="1">
        <v>0.45833333333333331</v>
      </c>
      <c r="F2716">
        <v>10</v>
      </c>
      <c r="G2716" t="s">
        <v>125</v>
      </c>
      <c r="H2716" t="s">
        <v>12</v>
      </c>
      <c r="I2716" t="s">
        <v>176</v>
      </c>
      <c r="J2716" t="s">
        <v>16</v>
      </c>
      <c r="K2716" t="s">
        <v>28</v>
      </c>
      <c r="L2716" t="s">
        <v>29</v>
      </c>
      <c r="M2716">
        <v>16</v>
      </c>
      <c r="N2716">
        <v>25</v>
      </c>
      <c r="P2716">
        <f>N2716/1.14172</f>
        <v>21.89678730336685</v>
      </c>
      <c r="Q2716">
        <v>5.7999999999999996E-3</v>
      </c>
      <c r="R2716">
        <v>3.5539999999999998</v>
      </c>
      <c r="S2716">
        <f>Q2716*(P2716^R2716)</f>
        <v>336.62001464584171</v>
      </c>
      <c r="T2716">
        <f t="shared" si="189"/>
        <v>5385.9202343334673</v>
      </c>
    </row>
    <row r="2717" spans="1:20" x14ac:dyDescent="0.2">
      <c r="A2717">
        <v>2009</v>
      </c>
      <c r="B2717">
        <v>153</v>
      </c>
      <c r="C2717">
        <v>15</v>
      </c>
      <c r="D2717" t="s">
        <v>139</v>
      </c>
      <c r="E2717" s="1">
        <v>0.45833333333333331</v>
      </c>
      <c r="F2717">
        <v>10</v>
      </c>
      <c r="G2717" t="s">
        <v>125</v>
      </c>
      <c r="H2717" t="s">
        <v>12</v>
      </c>
      <c r="I2717" t="s">
        <v>176</v>
      </c>
      <c r="J2717" t="s">
        <v>44</v>
      </c>
      <c r="K2717" t="s">
        <v>21</v>
      </c>
      <c r="L2717" t="s">
        <v>22</v>
      </c>
      <c r="M2717">
        <v>1</v>
      </c>
      <c r="N2717">
        <v>25</v>
      </c>
      <c r="Q2717">
        <v>1.14E-2</v>
      </c>
      <c r="R2717">
        <v>3.1280000000000001</v>
      </c>
      <c r="S2717">
        <f>Q2717*(N2717^R2717)</f>
        <v>268.94359042953022</v>
      </c>
      <c r="T2717">
        <f t="shared" si="189"/>
        <v>268.94359042953022</v>
      </c>
    </row>
    <row r="2718" spans="1:20" x14ac:dyDescent="0.2">
      <c r="A2718">
        <v>2009</v>
      </c>
      <c r="B2718">
        <v>153</v>
      </c>
      <c r="C2718">
        <v>15</v>
      </c>
      <c r="D2718" t="s">
        <v>139</v>
      </c>
      <c r="E2718" s="1">
        <v>0.45833333333333331</v>
      </c>
      <c r="F2718">
        <v>10</v>
      </c>
      <c r="G2718" t="s">
        <v>125</v>
      </c>
      <c r="H2718" t="s">
        <v>12</v>
      </c>
      <c r="I2718" t="s">
        <v>176</v>
      </c>
      <c r="J2718" t="s">
        <v>44</v>
      </c>
      <c r="K2718" t="s">
        <v>104</v>
      </c>
      <c r="L2718" t="s">
        <v>105</v>
      </c>
      <c r="M2718">
        <v>1</v>
      </c>
      <c r="N2718">
        <v>25</v>
      </c>
      <c r="P2718">
        <f>N2718*0.902479</f>
        <v>22.561975</v>
      </c>
      <c r="Q2718">
        <v>2.7E-2</v>
      </c>
      <c r="R2718">
        <v>2.629</v>
      </c>
      <c r="S2718">
        <f>Q2718*(P2718^R2718)</f>
        <v>97.587051405503814</v>
      </c>
      <c r="T2718">
        <f t="shared" si="189"/>
        <v>97.587051405503814</v>
      </c>
    </row>
    <row r="2719" spans="1:20" x14ac:dyDescent="0.2">
      <c r="A2719">
        <v>2009</v>
      </c>
      <c r="B2719">
        <v>153</v>
      </c>
      <c r="C2719">
        <v>15</v>
      </c>
      <c r="D2719" t="s">
        <v>139</v>
      </c>
      <c r="E2719" s="1">
        <v>0.45833333333333331</v>
      </c>
      <c r="F2719">
        <v>10</v>
      </c>
      <c r="G2719" t="s">
        <v>125</v>
      </c>
      <c r="H2719" t="s">
        <v>12</v>
      </c>
      <c r="I2719" t="s">
        <v>176</v>
      </c>
      <c r="J2719" t="s">
        <v>44</v>
      </c>
      <c r="K2719" t="s">
        <v>21</v>
      </c>
      <c r="L2719" t="s">
        <v>22</v>
      </c>
      <c r="M2719">
        <v>1</v>
      </c>
      <c r="N2719">
        <v>15</v>
      </c>
      <c r="Q2719">
        <v>1.14E-2</v>
      </c>
      <c r="R2719">
        <v>3.1280000000000001</v>
      </c>
      <c r="S2719">
        <f t="shared" ref="S2719:S2728" si="191">Q2719*(N2719^R2719)</f>
        <v>54.414959423729201</v>
      </c>
      <c r="T2719">
        <f t="shared" si="189"/>
        <v>54.414959423729201</v>
      </c>
    </row>
    <row r="2720" spans="1:20" x14ac:dyDescent="0.2">
      <c r="A2720">
        <v>2009</v>
      </c>
      <c r="B2720">
        <v>153</v>
      </c>
      <c r="C2720">
        <v>15</v>
      </c>
      <c r="D2720" t="s">
        <v>139</v>
      </c>
      <c r="E2720" s="1">
        <v>0.45833333333333331</v>
      </c>
      <c r="F2720">
        <v>10</v>
      </c>
      <c r="G2720" t="s">
        <v>125</v>
      </c>
      <c r="H2720" t="s">
        <v>12</v>
      </c>
      <c r="I2720" t="s">
        <v>176</v>
      </c>
      <c r="J2720" t="s">
        <v>23</v>
      </c>
      <c r="K2720" t="s">
        <v>118</v>
      </c>
      <c r="L2720" t="s">
        <v>81</v>
      </c>
      <c r="M2720">
        <v>1</v>
      </c>
      <c r="N2720">
        <v>15</v>
      </c>
      <c r="Q2720">
        <v>1.26E-2</v>
      </c>
      <c r="R2720">
        <v>3.0672999999999999</v>
      </c>
      <c r="S2720">
        <f t="shared" si="191"/>
        <v>51.026439339633377</v>
      </c>
      <c r="T2720">
        <f t="shared" si="189"/>
        <v>51.026439339633377</v>
      </c>
    </row>
    <row r="2721" spans="1:20" x14ac:dyDescent="0.2">
      <c r="A2721">
        <v>2009</v>
      </c>
      <c r="B2721">
        <v>153</v>
      </c>
      <c r="C2721">
        <v>15</v>
      </c>
      <c r="D2721" t="s">
        <v>139</v>
      </c>
      <c r="E2721" s="1">
        <v>0.45833333333333331</v>
      </c>
      <c r="F2721">
        <v>10</v>
      </c>
      <c r="G2721" t="s">
        <v>125</v>
      </c>
      <c r="H2721" t="s">
        <v>12</v>
      </c>
      <c r="I2721" t="s">
        <v>176</v>
      </c>
      <c r="J2721" t="s">
        <v>23</v>
      </c>
      <c r="K2721" t="s">
        <v>118</v>
      </c>
      <c r="L2721" t="s">
        <v>132</v>
      </c>
      <c r="M2721">
        <v>1</v>
      </c>
      <c r="N2721">
        <v>15</v>
      </c>
      <c r="Q2721">
        <v>1.26E-2</v>
      </c>
      <c r="R2721">
        <v>3.0672999999999999</v>
      </c>
      <c r="S2721">
        <f t="shared" si="191"/>
        <v>51.026439339633377</v>
      </c>
      <c r="T2721">
        <f t="shared" si="189"/>
        <v>51.026439339633377</v>
      </c>
    </row>
    <row r="2722" spans="1:20" x14ac:dyDescent="0.2">
      <c r="A2722">
        <v>2009</v>
      </c>
      <c r="B2722">
        <v>153</v>
      </c>
      <c r="C2722">
        <v>15</v>
      </c>
      <c r="D2722" t="s">
        <v>139</v>
      </c>
      <c r="E2722" s="1">
        <v>0.45833333333333331</v>
      </c>
      <c r="F2722">
        <v>10</v>
      </c>
      <c r="G2722" t="s">
        <v>125</v>
      </c>
      <c r="H2722" t="s">
        <v>12</v>
      </c>
      <c r="I2722" t="s">
        <v>176</v>
      </c>
      <c r="J2722" t="s">
        <v>26</v>
      </c>
      <c r="K2722" t="s">
        <v>118</v>
      </c>
      <c r="L2722" t="s">
        <v>27</v>
      </c>
      <c r="M2722">
        <v>4</v>
      </c>
      <c r="N2722">
        <v>7.5</v>
      </c>
      <c r="Q2722">
        <v>1.5900000000000001E-2</v>
      </c>
      <c r="R2722">
        <v>2.9718</v>
      </c>
      <c r="S2722">
        <f t="shared" si="191"/>
        <v>6.3372988368370082</v>
      </c>
      <c r="T2722">
        <f t="shared" si="189"/>
        <v>25.349195347348033</v>
      </c>
    </row>
    <row r="2723" spans="1:20" x14ac:dyDescent="0.2">
      <c r="A2723">
        <v>2009</v>
      </c>
      <c r="B2723">
        <v>153</v>
      </c>
      <c r="C2723">
        <v>15</v>
      </c>
      <c r="D2723" t="s">
        <v>139</v>
      </c>
      <c r="E2723" s="1">
        <v>0.45833333333333331</v>
      </c>
      <c r="F2723">
        <v>10</v>
      </c>
      <c r="G2723" t="s">
        <v>125</v>
      </c>
      <c r="H2723" t="s">
        <v>12</v>
      </c>
      <c r="I2723" t="s">
        <v>176</v>
      </c>
      <c r="J2723" t="s">
        <v>23</v>
      </c>
      <c r="K2723" t="s">
        <v>118</v>
      </c>
      <c r="L2723" t="s">
        <v>81</v>
      </c>
      <c r="M2723">
        <v>1</v>
      </c>
      <c r="N2723">
        <v>7.5</v>
      </c>
      <c r="Q2723">
        <v>1.26E-2</v>
      </c>
      <c r="R2723">
        <v>3.0672999999999999</v>
      </c>
      <c r="S2723">
        <f t="shared" si="191"/>
        <v>6.0875978967715536</v>
      </c>
      <c r="T2723">
        <f t="shared" si="189"/>
        <v>6.0875978967715536</v>
      </c>
    </row>
    <row r="2724" spans="1:20" x14ac:dyDescent="0.2">
      <c r="A2724">
        <v>2009</v>
      </c>
      <c r="B2724">
        <v>153</v>
      </c>
      <c r="C2724">
        <v>15</v>
      </c>
      <c r="D2724" t="s">
        <v>139</v>
      </c>
      <c r="E2724" s="1">
        <v>0.45833333333333331</v>
      </c>
      <c r="F2724">
        <v>10</v>
      </c>
      <c r="G2724" t="s">
        <v>125</v>
      </c>
      <c r="H2724" t="s">
        <v>12</v>
      </c>
      <c r="I2724" t="s">
        <v>176</v>
      </c>
      <c r="J2724" t="s">
        <v>23</v>
      </c>
      <c r="K2724" t="s">
        <v>118</v>
      </c>
      <c r="L2724" t="s">
        <v>132</v>
      </c>
      <c r="M2724">
        <v>3</v>
      </c>
      <c r="N2724">
        <v>7.5</v>
      </c>
      <c r="Q2724">
        <v>1.26E-2</v>
      </c>
      <c r="R2724">
        <v>3.0672999999999999</v>
      </c>
      <c r="S2724">
        <f t="shared" si="191"/>
        <v>6.0875978967715536</v>
      </c>
      <c r="T2724">
        <f t="shared" si="189"/>
        <v>18.262793690314659</v>
      </c>
    </row>
    <row r="2725" spans="1:20" x14ac:dyDescent="0.2">
      <c r="A2725">
        <v>2009</v>
      </c>
      <c r="B2725">
        <v>153</v>
      </c>
      <c r="C2725">
        <v>15</v>
      </c>
      <c r="D2725" t="s">
        <v>139</v>
      </c>
      <c r="E2725" s="1">
        <v>0.45833333333333331</v>
      </c>
      <c r="F2725">
        <v>10</v>
      </c>
      <c r="G2725" t="s">
        <v>125</v>
      </c>
      <c r="H2725" t="s">
        <v>12</v>
      </c>
      <c r="I2725" t="s">
        <v>176</v>
      </c>
      <c r="J2725" t="s">
        <v>23</v>
      </c>
      <c r="K2725" t="s">
        <v>118</v>
      </c>
      <c r="L2725" t="s">
        <v>132</v>
      </c>
      <c r="M2725">
        <v>2</v>
      </c>
      <c r="N2725">
        <v>2.5</v>
      </c>
      <c r="Q2725">
        <v>1.26E-2</v>
      </c>
      <c r="R2725">
        <v>3.0672999999999999</v>
      </c>
      <c r="S2725">
        <f t="shared" si="191"/>
        <v>0.20939771281975608</v>
      </c>
      <c r="T2725">
        <f t="shared" si="189"/>
        <v>0.41879542563951216</v>
      </c>
    </row>
    <row r="2726" spans="1:20" x14ac:dyDescent="0.2">
      <c r="A2726">
        <v>2009</v>
      </c>
      <c r="B2726">
        <v>153</v>
      </c>
      <c r="C2726">
        <v>15</v>
      </c>
      <c r="D2726" t="s">
        <v>139</v>
      </c>
      <c r="E2726" s="1">
        <v>0.45833333333333331</v>
      </c>
      <c r="F2726">
        <v>10</v>
      </c>
      <c r="G2726" t="s">
        <v>125</v>
      </c>
      <c r="H2726" t="s">
        <v>12</v>
      </c>
      <c r="I2726" t="s">
        <v>176</v>
      </c>
      <c r="J2726" t="s">
        <v>23</v>
      </c>
      <c r="K2726" t="s">
        <v>33</v>
      </c>
      <c r="L2726" t="s">
        <v>34</v>
      </c>
      <c r="M2726">
        <v>2</v>
      </c>
      <c r="N2726">
        <v>2.5</v>
      </c>
      <c r="Q2726">
        <v>8.8999999999999999E-3</v>
      </c>
      <c r="R2726">
        <v>3</v>
      </c>
      <c r="S2726">
        <f t="shared" si="191"/>
        <v>0.13906250000000001</v>
      </c>
      <c r="T2726">
        <f t="shared" si="189"/>
        <v>0.27812500000000001</v>
      </c>
    </row>
    <row r="2727" spans="1:20" x14ac:dyDescent="0.2">
      <c r="A2727">
        <v>2009</v>
      </c>
      <c r="B2727">
        <v>154</v>
      </c>
      <c r="C2727">
        <v>16</v>
      </c>
      <c r="D2727" t="s">
        <v>139</v>
      </c>
      <c r="E2727" s="1">
        <v>0.45833333333333331</v>
      </c>
      <c r="F2727">
        <v>13</v>
      </c>
      <c r="G2727" t="s">
        <v>125</v>
      </c>
      <c r="H2727" t="s">
        <v>61</v>
      </c>
      <c r="I2727" t="s">
        <v>176</v>
      </c>
      <c r="J2727" t="s">
        <v>44</v>
      </c>
      <c r="K2727" t="s">
        <v>74</v>
      </c>
      <c r="L2727" t="s">
        <v>75</v>
      </c>
      <c r="M2727">
        <v>1</v>
      </c>
      <c r="N2727">
        <v>150</v>
      </c>
      <c r="Q2727">
        <v>1E-3</v>
      </c>
      <c r="R2727">
        <v>3.07</v>
      </c>
      <c r="S2727">
        <f t="shared" si="191"/>
        <v>4792.9198364691711</v>
      </c>
      <c r="T2727">
        <f t="shared" si="189"/>
        <v>4792.9198364691711</v>
      </c>
    </row>
    <row r="2728" spans="1:20" x14ac:dyDescent="0.2">
      <c r="A2728">
        <v>2009</v>
      </c>
      <c r="B2728">
        <v>154</v>
      </c>
      <c r="C2728">
        <v>16</v>
      </c>
      <c r="D2728" t="s">
        <v>139</v>
      </c>
      <c r="E2728" s="1">
        <v>0.45833333333333331</v>
      </c>
      <c r="F2728">
        <v>13</v>
      </c>
      <c r="G2728" t="s">
        <v>125</v>
      </c>
      <c r="H2728" t="s">
        <v>61</v>
      </c>
      <c r="I2728" t="s">
        <v>176</v>
      </c>
      <c r="J2728" t="s">
        <v>44</v>
      </c>
      <c r="K2728" t="s">
        <v>21</v>
      </c>
      <c r="L2728" t="s">
        <v>67</v>
      </c>
      <c r="M2728">
        <v>1</v>
      </c>
      <c r="N2728">
        <v>60</v>
      </c>
      <c r="Q2728">
        <v>1.5299999999999999E-2</v>
      </c>
      <c r="R2728">
        <v>3</v>
      </c>
      <c r="S2728">
        <f t="shared" si="191"/>
        <v>3304.7999999999997</v>
      </c>
      <c r="T2728">
        <f t="shared" si="189"/>
        <v>3304.7999999999997</v>
      </c>
    </row>
    <row r="2729" spans="1:20" x14ac:dyDescent="0.2">
      <c r="A2729">
        <v>2009</v>
      </c>
      <c r="B2729">
        <v>154</v>
      </c>
      <c r="C2729">
        <v>16</v>
      </c>
      <c r="D2729" t="s">
        <v>139</v>
      </c>
      <c r="E2729" s="1">
        <v>0.45833333333333331</v>
      </c>
      <c r="F2729">
        <v>13</v>
      </c>
      <c r="G2729" t="s">
        <v>125</v>
      </c>
      <c r="H2729" t="s">
        <v>61</v>
      </c>
      <c r="I2729" t="s">
        <v>176</v>
      </c>
      <c r="J2729" t="s">
        <v>23</v>
      </c>
      <c r="K2729" t="s">
        <v>118</v>
      </c>
      <c r="L2729" t="s">
        <v>43</v>
      </c>
      <c r="M2729">
        <v>1</v>
      </c>
      <c r="N2729">
        <v>40</v>
      </c>
      <c r="P2729">
        <f>N2729/1.08175</f>
        <v>36.977120406748327</v>
      </c>
      <c r="Q2729">
        <v>1.4500000000000001E-2</v>
      </c>
      <c r="R2729">
        <v>3.0529999999999999</v>
      </c>
      <c r="S2729">
        <f>Q2729*(P2729^R2729)</f>
        <v>887.70306266338639</v>
      </c>
      <c r="T2729">
        <f t="shared" si="189"/>
        <v>887.70306266338639</v>
      </c>
    </row>
    <row r="2730" spans="1:20" x14ac:dyDescent="0.2">
      <c r="A2730">
        <v>2009</v>
      </c>
      <c r="B2730">
        <v>154</v>
      </c>
      <c r="C2730">
        <v>16</v>
      </c>
      <c r="D2730" t="s">
        <v>139</v>
      </c>
      <c r="E2730" s="1">
        <v>0.45833333333333331</v>
      </c>
      <c r="F2730">
        <v>13</v>
      </c>
      <c r="G2730" t="s">
        <v>125</v>
      </c>
      <c r="H2730" t="s">
        <v>61</v>
      </c>
      <c r="I2730" t="s">
        <v>176</v>
      </c>
      <c r="J2730" t="s">
        <v>44</v>
      </c>
      <c r="K2730" t="s">
        <v>21</v>
      </c>
      <c r="L2730" t="s">
        <v>22</v>
      </c>
      <c r="M2730">
        <v>10</v>
      </c>
      <c r="N2730">
        <v>35</v>
      </c>
      <c r="Q2730">
        <v>1.14E-2</v>
      </c>
      <c r="R2730">
        <v>3.1280000000000001</v>
      </c>
      <c r="S2730">
        <f>Q2730*(N2730^R2730)</f>
        <v>770.45928631241588</v>
      </c>
      <c r="T2730">
        <f t="shared" si="189"/>
        <v>7704.5928631241586</v>
      </c>
    </row>
    <row r="2731" spans="1:20" x14ac:dyDescent="0.2">
      <c r="A2731">
        <v>2009</v>
      </c>
      <c r="B2731">
        <v>154</v>
      </c>
      <c r="C2731">
        <v>16</v>
      </c>
      <c r="D2731" t="s">
        <v>139</v>
      </c>
      <c r="E2731" s="1">
        <v>0.45833333333333331</v>
      </c>
      <c r="F2731">
        <v>13</v>
      </c>
      <c r="G2731" t="s">
        <v>125</v>
      </c>
      <c r="H2731" t="s">
        <v>61</v>
      </c>
      <c r="I2731" t="s">
        <v>176</v>
      </c>
      <c r="J2731" t="s">
        <v>13</v>
      </c>
      <c r="K2731" t="s">
        <v>47</v>
      </c>
      <c r="L2731" t="s">
        <v>48</v>
      </c>
      <c r="M2731">
        <v>6</v>
      </c>
      <c r="N2731">
        <v>35</v>
      </c>
      <c r="P2731">
        <f>N2731/1.09917</f>
        <v>31.842208211650611</v>
      </c>
      <c r="Q2731">
        <v>1.7399999999999999E-2</v>
      </c>
      <c r="R2731">
        <v>3.08</v>
      </c>
      <c r="S2731">
        <f>Q2731*(P2731^R2731)</f>
        <v>740.96728909580781</v>
      </c>
      <c r="T2731">
        <f t="shared" si="189"/>
        <v>4445.8037345748471</v>
      </c>
    </row>
    <row r="2732" spans="1:20" x14ac:dyDescent="0.2">
      <c r="A2732">
        <v>2009</v>
      </c>
      <c r="B2732">
        <v>154</v>
      </c>
      <c r="C2732">
        <v>16</v>
      </c>
      <c r="D2732" t="s">
        <v>139</v>
      </c>
      <c r="E2732" s="1">
        <v>0.45833333333333331</v>
      </c>
      <c r="F2732">
        <v>13</v>
      </c>
      <c r="G2732" t="s">
        <v>125</v>
      </c>
      <c r="H2732" t="s">
        <v>61</v>
      </c>
      <c r="I2732" t="s">
        <v>176</v>
      </c>
      <c r="J2732" t="s">
        <v>13</v>
      </c>
      <c r="K2732" t="s">
        <v>14</v>
      </c>
      <c r="L2732" t="s">
        <v>15</v>
      </c>
      <c r="M2732">
        <v>4</v>
      </c>
      <c r="N2732">
        <v>25</v>
      </c>
      <c r="Q2732">
        <v>2.3599999999999999E-2</v>
      </c>
      <c r="R2732">
        <v>2.9750000000000001</v>
      </c>
      <c r="S2732">
        <f t="shared" ref="S2732:S2747" si="192">Q2732*(N2732^R2732)</f>
        <v>340.23855775527943</v>
      </c>
      <c r="T2732">
        <f t="shared" si="189"/>
        <v>1360.9542310211177</v>
      </c>
    </row>
    <row r="2733" spans="1:20" x14ac:dyDescent="0.2">
      <c r="A2733">
        <v>2009</v>
      </c>
      <c r="B2733">
        <v>154</v>
      </c>
      <c r="C2733">
        <v>16</v>
      </c>
      <c r="D2733" t="s">
        <v>139</v>
      </c>
      <c r="E2733" s="1">
        <v>0.45833333333333331</v>
      </c>
      <c r="F2733">
        <v>13</v>
      </c>
      <c r="G2733" t="s">
        <v>125</v>
      </c>
      <c r="H2733" t="s">
        <v>61</v>
      </c>
      <c r="I2733" t="s">
        <v>176</v>
      </c>
      <c r="J2733" t="s">
        <v>44</v>
      </c>
      <c r="K2733" t="s">
        <v>21</v>
      </c>
      <c r="L2733" t="s">
        <v>22</v>
      </c>
      <c r="M2733">
        <v>18</v>
      </c>
      <c r="N2733">
        <v>25</v>
      </c>
      <c r="Q2733">
        <v>1.14E-2</v>
      </c>
      <c r="R2733">
        <v>3.1280000000000001</v>
      </c>
      <c r="S2733">
        <f t="shared" si="192"/>
        <v>268.94359042953022</v>
      </c>
      <c r="T2733">
        <f t="shared" si="189"/>
        <v>4840.9846277315437</v>
      </c>
    </row>
    <row r="2734" spans="1:20" x14ac:dyDescent="0.2">
      <c r="A2734">
        <v>2009</v>
      </c>
      <c r="B2734">
        <v>154</v>
      </c>
      <c r="C2734">
        <v>16</v>
      </c>
      <c r="D2734" t="s">
        <v>139</v>
      </c>
      <c r="E2734" s="1">
        <v>0.45833333333333331</v>
      </c>
      <c r="F2734">
        <v>13</v>
      </c>
      <c r="G2734" t="s">
        <v>125</v>
      </c>
      <c r="H2734" t="s">
        <v>61</v>
      </c>
      <c r="I2734" t="s">
        <v>176</v>
      </c>
      <c r="J2734" t="s">
        <v>23</v>
      </c>
      <c r="K2734" t="s">
        <v>118</v>
      </c>
      <c r="L2734" t="s">
        <v>81</v>
      </c>
      <c r="M2734">
        <v>1</v>
      </c>
      <c r="N2734">
        <v>25</v>
      </c>
      <c r="Q2734">
        <v>1.26E-2</v>
      </c>
      <c r="R2734">
        <v>3.0672999999999999</v>
      </c>
      <c r="S2734">
        <f t="shared" si="192"/>
        <v>244.49609871054292</v>
      </c>
      <c r="T2734">
        <f t="shared" si="189"/>
        <v>244.49609871054292</v>
      </c>
    </row>
    <row r="2735" spans="1:20" x14ac:dyDescent="0.2">
      <c r="A2735">
        <v>2009</v>
      </c>
      <c r="B2735">
        <v>154</v>
      </c>
      <c r="C2735">
        <v>16</v>
      </c>
      <c r="D2735" t="s">
        <v>139</v>
      </c>
      <c r="E2735" s="1">
        <v>0.45833333333333331</v>
      </c>
      <c r="F2735">
        <v>13</v>
      </c>
      <c r="G2735" t="s">
        <v>125</v>
      </c>
      <c r="H2735" t="s">
        <v>61</v>
      </c>
      <c r="I2735" t="s">
        <v>176</v>
      </c>
      <c r="J2735" t="s">
        <v>23</v>
      </c>
      <c r="K2735" t="s">
        <v>31</v>
      </c>
      <c r="L2735" t="s">
        <v>32</v>
      </c>
      <c r="M2735">
        <v>1</v>
      </c>
      <c r="N2735">
        <v>25</v>
      </c>
      <c r="Q2735">
        <v>7.9000000000000008E-3</v>
      </c>
      <c r="R2735">
        <v>3.0760000000000001</v>
      </c>
      <c r="S2735">
        <f t="shared" si="192"/>
        <v>157.64875958225977</v>
      </c>
      <c r="T2735">
        <f t="shared" si="189"/>
        <v>157.64875958225977</v>
      </c>
    </row>
    <row r="2736" spans="1:20" x14ac:dyDescent="0.2">
      <c r="A2736">
        <v>2009</v>
      </c>
      <c r="B2736">
        <v>154</v>
      </c>
      <c r="C2736">
        <v>16</v>
      </c>
      <c r="D2736" t="s">
        <v>139</v>
      </c>
      <c r="E2736" s="1">
        <v>0.45833333333333331</v>
      </c>
      <c r="F2736">
        <v>13</v>
      </c>
      <c r="G2736" t="s">
        <v>125</v>
      </c>
      <c r="H2736" t="s">
        <v>61</v>
      </c>
      <c r="I2736" t="s">
        <v>176</v>
      </c>
      <c r="J2736" t="s">
        <v>508</v>
      </c>
      <c r="K2736" t="s">
        <v>40</v>
      </c>
      <c r="L2736" t="s">
        <v>41</v>
      </c>
      <c r="M2736">
        <v>2</v>
      </c>
      <c r="N2736">
        <v>15</v>
      </c>
      <c r="Q2736">
        <v>2.2200000000000001E-2</v>
      </c>
      <c r="R2736">
        <v>3.14</v>
      </c>
      <c r="S2736">
        <f t="shared" si="192"/>
        <v>109.46607034280856</v>
      </c>
      <c r="T2736">
        <f t="shared" si="189"/>
        <v>218.93214068561713</v>
      </c>
    </row>
    <row r="2737" spans="1:20" x14ac:dyDescent="0.2">
      <c r="A2737">
        <v>2009</v>
      </c>
      <c r="B2737">
        <v>154</v>
      </c>
      <c r="C2737">
        <v>16</v>
      </c>
      <c r="D2737" t="s">
        <v>139</v>
      </c>
      <c r="E2737" s="1">
        <v>0.45833333333333331</v>
      </c>
      <c r="F2737">
        <v>13</v>
      </c>
      <c r="G2737" t="s">
        <v>125</v>
      </c>
      <c r="H2737" t="s">
        <v>61</v>
      </c>
      <c r="I2737" t="s">
        <v>176</v>
      </c>
      <c r="J2737" t="s">
        <v>509</v>
      </c>
      <c r="K2737" t="s">
        <v>17</v>
      </c>
      <c r="L2737" t="s">
        <v>19</v>
      </c>
      <c r="M2737">
        <v>1</v>
      </c>
      <c r="N2737">
        <v>15</v>
      </c>
      <c r="Q2737">
        <v>1.9300000000000001E-2</v>
      </c>
      <c r="R2737">
        <v>2.96</v>
      </c>
      <c r="S2737">
        <f t="shared" si="192"/>
        <v>58.450393035088091</v>
      </c>
      <c r="T2737">
        <f t="shared" si="189"/>
        <v>58.450393035088091</v>
      </c>
    </row>
    <row r="2738" spans="1:20" x14ac:dyDescent="0.2">
      <c r="A2738">
        <v>2009</v>
      </c>
      <c r="B2738">
        <v>154</v>
      </c>
      <c r="C2738">
        <v>16</v>
      </c>
      <c r="D2738" t="s">
        <v>139</v>
      </c>
      <c r="E2738" s="1">
        <v>0.45833333333333331</v>
      </c>
      <c r="F2738">
        <v>13</v>
      </c>
      <c r="G2738" t="s">
        <v>125</v>
      </c>
      <c r="H2738" t="s">
        <v>61</v>
      </c>
      <c r="I2738" t="s">
        <v>176</v>
      </c>
      <c r="J2738" t="s">
        <v>44</v>
      </c>
      <c r="K2738" t="s">
        <v>21</v>
      </c>
      <c r="L2738" t="s">
        <v>22</v>
      </c>
      <c r="M2738">
        <v>7</v>
      </c>
      <c r="N2738">
        <v>15</v>
      </c>
      <c r="Q2738">
        <v>1.14E-2</v>
      </c>
      <c r="R2738">
        <v>3.1280000000000001</v>
      </c>
      <c r="S2738">
        <f t="shared" si="192"/>
        <v>54.414959423729201</v>
      </c>
      <c r="T2738">
        <f t="shared" si="189"/>
        <v>380.90471596610439</v>
      </c>
    </row>
    <row r="2739" spans="1:20" x14ac:dyDescent="0.2">
      <c r="A2739">
        <v>2009</v>
      </c>
      <c r="B2739">
        <v>154</v>
      </c>
      <c r="C2739">
        <v>16</v>
      </c>
      <c r="D2739" t="s">
        <v>139</v>
      </c>
      <c r="E2739" s="1">
        <v>0.45833333333333331</v>
      </c>
      <c r="F2739">
        <v>13</v>
      </c>
      <c r="G2739" t="s">
        <v>125</v>
      </c>
      <c r="H2739" t="s">
        <v>61</v>
      </c>
      <c r="I2739" t="s">
        <v>176</v>
      </c>
      <c r="J2739" t="s">
        <v>509</v>
      </c>
      <c r="K2739" t="s">
        <v>17</v>
      </c>
      <c r="L2739" t="s">
        <v>19</v>
      </c>
      <c r="M2739">
        <v>3</v>
      </c>
      <c r="N2739">
        <v>7.5</v>
      </c>
      <c r="Q2739">
        <v>1.9300000000000001E-2</v>
      </c>
      <c r="R2739">
        <v>2.96</v>
      </c>
      <c r="S2739">
        <f t="shared" si="192"/>
        <v>7.5117071566069322</v>
      </c>
      <c r="T2739">
        <f t="shared" si="189"/>
        <v>22.535121469820798</v>
      </c>
    </row>
    <row r="2740" spans="1:20" x14ac:dyDescent="0.2">
      <c r="A2740">
        <v>2009</v>
      </c>
      <c r="B2740">
        <v>154</v>
      </c>
      <c r="C2740">
        <v>16</v>
      </c>
      <c r="D2740" t="s">
        <v>139</v>
      </c>
      <c r="E2740" s="1">
        <v>0.45833333333333331</v>
      </c>
      <c r="F2740">
        <v>13</v>
      </c>
      <c r="G2740" t="s">
        <v>125</v>
      </c>
      <c r="H2740" t="s">
        <v>61</v>
      </c>
      <c r="I2740" t="s">
        <v>176</v>
      </c>
      <c r="J2740" t="s">
        <v>26</v>
      </c>
      <c r="K2740" t="s">
        <v>118</v>
      </c>
      <c r="L2740" t="s">
        <v>27</v>
      </c>
      <c r="M2740">
        <v>2</v>
      </c>
      <c r="N2740">
        <v>7.5</v>
      </c>
      <c r="Q2740">
        <v>1.5900000000000001E-2</v>
      </c>
      <c r="R2740">
        <v>2.9718</v>
      </c>
      <c r="S2740">
        <f t="shared" si="192"/>
        <v>6.3372988368370082</v>
      </c>
      <c r="T2740">
        <f t="shared" si="189"/>
        <v>12.674597673674016</v>
      </c>
    </row>
    <row r="2741" spans="1:20" x14ac:dyDescent="0.2">
      <c r="A2741">
        <v>2009</v>
      </c>
      <c r="B2741">
        <v>154</v>
      </c>
      <c r="C2741">
        <v>16</v>
      </c>
      <c r="D2741" t="s">
        <v>139</v>
      </c>
      <c r="E2741" s="1">
        <v>0.45833333333333331</v>
      </c>
      <c r="F2741">
        <v>13</v>
      </c>
      <c r="G2741" t="s">
        <v>125</v>
      </c>
      <c r="H2741" t="s">
        <v>61</v>
      </c>
      <c r="I2741" t="s">
        <v>176</v>
      </c>
      <c r="J2741" t="s">
        <v>26</v>
      </c>
      <c r="K2741" t="s">
        <v>17</v>
      </c>
      <c r="L2741" t="s">
        <v>121</v>
      </c>
      <c r="M2741">
        <v>9</v>
      </c>
      <c r="N2741">
        <v>2.5</v>
      </c>
      <c r="Q2741">
        <v>2.0199999999999999E-2</v>
      </c>
      <c r="R2741">
        <v>2.9594999999999998</v>
      </c>
      <c r="S2741">
        <f t="shared" si="192"/>
        <v>0.30412689296657719</v>
      </c>
      <c r="T2741">
        <f t="shared" si="189"/>
        <v>2.7371420366991948</v>
      </c>
    </row>
    <row r="2742" spans="1:20" x14ac:dyDescent="0.2">
      <c r="A2742">
        <v>2009</v>
      </c>
      <c r="B2742">
        <v>154</v>
      </c>
      <c r="C2742">
        <v>16</v>
      </c>
      <c r="D2742" t="s">
        <v>139</v>
      </c>
      <c r="E2742" s="1">
        <v>0.45833333333333331</v>
      </c>
      <c r="F2742">
        <v>13</v>
      </c>
      <c r="G2742" t="s">
        <v>125</v>
      </c>
      <c r="H2742" t="s">
        <v>61</v>
      </c>
      <c r="I2742" t="s">
        <v>176</v>
      </c>
      <c r="J2742" t="s">
        <v>26</v>
      </c>
      <c r="K2742" t="s">
        <v>118</v>
      </c>
      <c r="L2742" t="s">
        <v>27</v>
      </c>
      <c r="M2742">
        <v>11</v>
      </c>
      <c r="N2742">
        <v>2.5</v>
      </c>
      <c r="Q2742">
        <v>1.5900000000000001E-2</v>
      </c>
      <c r="R2742">
        <v>2.9718</v>
      </c>
      <c r="S2742">
        <f t="shared" si="192"/>
        <v>0.24210025233267859</v>
      </c>
      <c r="T2742">
        <f t="shared" si="189"/>
        <v>2.6631027756594645</v>
      </c>
    </row>
    <row r="2743" spans="1:20" x14ac:dyDescent="0.2">
      <c r="A2743">
        <v>2009</v>
      </c>
      <c r="B2743">
        <v>154</v>
      </c>
      <c r="C2743">
        <v>16</v>
      </c>
      <c r="D2743" t="s">
        <v>139</v>
      </c>
      <c r="E2743" s="1">
        <v>0.45833333333333331</v>
      </c>
      <c r="F2743">
        <v>13</v>
      </c>
      <c r="G2743" t="s">
        <v>125</v>
      </c>
      <c r="H2743" t="s">
        <v>61</v>
      </c>
      <c r="I2743" t="s">
        <v>176</v>
      </c>
      <c r="J2743" t="s">
        <v>23</v>
      </c>
      <c r="K2743" t="s">
        <v>33</v>
      </c>
      <c r="L2743" t="s">
        <v>34</v>
      </c>
      <c r="M2743">
        <v>4</v>
      </c>
      <c r="N2743">
        <v>2.5</v>
      </c>
      <c r="Q2743">
        <v>8.8999999999999999E-3</v>
      </c>
      <c r="R2743">
        <v>3</v>
      </c>
      <c r="S2743">
        <f t="shared" si="192"/>
        <v>0.13906250000000001</v>
      </c>
      <c r="T2743">
        <f t="shared" si="189"/>
        <v>0.55625000000000002</v>
      </c>
    </row>
    <row r="2744" spans="1:20" x14ac:dyDescent="0.2">
      <c r="A2744">
        <v>2009</v>
      </c>
      <c r="B2744">
        <v>155</v>
      </c>
      <c r="C2744">
        <v>17</v>
      </c>
      <c r="D2744" t="s">
        <v>139</v>
      </c>
      <c r="E2744" s="1">
        <v>0.45833333333333331</v>
      </c>
      <c r="F2744">
        <v>13</v>
      </c>
      <c r="G2744" t="s">
        <v>125</v>
      </c>
      <c r="H2744" t="s">
        <v>36</v>
      </c>
      <c r="I2744" t="s">
        <v>176</v>
      </c>
      <c r="J2744" t="s">
        <v>23</v>
      </c>
      <c r="K2744" t="s">
        <v>102</v>
      </c>
      <c r="L2744" t="s">
        <v>103</v>
      </c>
      <c r="M2744">
        <v>1</v>
      </c>
      <c r="N2744">
        <v>100</v>
      </c>
      <c r="Q2744">
        <v>2E-3</v>
      </c>
      <c r="R2744">
        <v>3</v>
      </c>
      <c r="S2744">
        <f t="shared" si="192"/>
        <v>2000</v>
      </c>
      <c r="T2744">
        <f t="shared" si="189"/>
        <v>2000</v>
      </c>
    </row>
    <row r="2745" spans="1:20" x14ac:dyDescent="0.2">
      <c r="A2745">
        <v>2009</v>
      </c>
      <c r="B2745">
        <v>155</v>
      </c>
      <c r="C2745">
        <v>17</v>
      </c>
      <c r="D2745" t="s">
        <v>139</v>
      </c>
      <c r="E2745" s="1">
        <v>0.45833333333333331</v>
      </c>
      <c r="F2745">
        <v>13</v>
      </c>
      <c r="G2745" t="s">
        <v>125</v>
      </c>
      <c r="H2745" t="s">
        <v>36</v>
      </c>
      <c r="I2745" t="s">
        <v>176</v>
      </c>
      <c r="J2745" t="s">
        <v>44</v>
      </c>
      <c r="K2745" t="s">
        <v>21</v>
      </c>
      <c r="L2745" t="s">
        <v>22</v>
      </c>
      <c r="M2745">
        <v>1</v>
      </c>
      <c r="N2745">
        <v>45</v>
      </c>
      <c r="Q2745">
        <v>1.14E-2</v>
      </c>
      <c r="R2745">
        <v>3.1280000000000001</v>
      </c>
      <c r="S2745">
        <f t="shared" si="192"/>
        <v>1691.0388858736051</v>
      </c>
      <c r="T2745">
        <f t="shared" si="189"/>
        <v>1691.0388858736051</v>
      </c>
    </row>
    <row r="2746" spans="1:20" x14ac:dyDescent="0.2">
      <c r="A2746">
        <v>2009</v>
      </c>
      <c r="B2746">
        <v>155</v>
      </c>
      <c r="C2746">
        <v>17</v>
      </c>
      <c r="D2746" t="s">
        <v>139</v>
      </c>
      <c r="E2746" s="1">
        <v>0.45833333333333331</v>
      </c>
      <c r="F2746">
        <v>13</v>
      </c>
      <c r="G2746" t="s">
        <v>125</v>
      </c>
      <c r="H2746" t="s">
        <v>36</v>
      </c>
      <c r="I2746" t="s">
        <v>176</v>
      </c>
      <c r="J2746" t="s">
        <v>23</v>
      </c>
      <c r="K2746" t="s">
        <v>91</v>
      </c>
      <c r="L2746" t="s">
        <v>92</v>
      </c>
      <c r="M2746">
        <v>1</v>
      </c>
      <c r="N2746">
        <v>25</v>
      </c>
      <c r="Q2746">
        <v>0.53300000000000003</v>
      </c>
      <c r="R2746">
        <v>2.2759999999999998</v>
      </c>
      <c r="S2746">
        <f t="shared" si="192"/>
        <v>809.91355729585462</v>
      </c>
      <c r="T2746">
        <f t="shared" si="189"/>
        <v>809.91355729585462</v>
      </c>
    </row>
    <row r="2747" spans="1:20" x14ac:dyDescent="0.2">
      <c r="A2747">
        <v>2009</v>
      </c>
      <c r="B2747">
        <v>155</v>
      </c>
      <c r="C2747">
        <v>17</v>
      </c>
      <c r="D2747" t="s">
        <v>139</v>
      </c>
      <c r="E2747" s="1">
        <v>0.45833333333333331</v>
      </c>
      <c r="F2747">
        <v>13</v>
      </c>
      <c r="G2747" t="s">
        <v>125</v>
      </c>
      <c r="H2747" t="s">
        <v>36</v>
      </c>
      <c r="I2747" t="s">
        <v>176</v>
      </c>
      <c r="J2747" t="s">
        <v>44</v>
      </c>
      <c r="K2747" t="s">
        <v>21</v>
      </c>
      <c r="L2747" t="s">
        <v>22</v>
      </c>
      <c r="M2747">
        <v>9</v>
      </c>
      <c r="N2747">
        <v>35</v>
      </c>
      <c r="Q2747">
        <v>1.14E-2</v>
      </c>
      <c r="R2747">
        <v>3.1280000000000001</v>
      </c>
      <c r="S2747">
        <f t="shared" si="192"/>
        <v>770.45928631241588</v>
      </c>
      <c r="T2747">
        <f t="shared" si="189"/>
        <v>6934.1335768117433</v>
      </c>
    </row>
    <row r="2748" spans="1:20" x14ac:dyDescent="0.2">
      <c r="A2748">
        <v>2009</v>
      </c>
      <c r="B2748">
        <v>155</v>
      </c>
      <c r="C2748">
        <v>17</v>
      </c>
      <c r="D2748" t="s">
        <v>139</v>
      </c>
      <c r="E2748" s="1">
        <v>0.45833333333333331</v>
      </c>
      <c r="F2748">
        <v>13</v>
      </c>
      <c r="G2748" t="s">
        <v>125</v>
      </c>
      <c r="H2748" t="s">
        <v>36</v>
      </c>
      <c r="I2748" t="s">
        <v>176</v>
      </c>
      <c r="J2748" t="s">
        <v>13</v>
      </c>
      <c r="K2748" t="s">
        <v>47</v>
      </c>
      <c r="L2748" t="s">
        <v>48</v>
      </c>
      <c r="M2748">
        <v>2</v>
      </c>
      <c r="N2748">
        <v>35</v>
      </c>
      <c r="P2748">
        <f>N2748/1.09917</f>
        <v>31.842208211650611</v>
      </c>
      <c r="Q2748">
        <v>1.7399999999999999E-2</v>
      </c>
      <c r="R2748">
        <v>3.08</v>
      </c>
      <c r="S2748">
        <f>Q2748*(P2748^R2748)</f>
        <v>740.96728909580781</v>
      </c>
      <c r="T2748">
        <f t="shared" si="189"/>
        <v>1481.9345781916156</v>
      </c>
    </row>
    <row r="2749" spans="1:20" x14ac:dyDescent="0.2">
      <c r="A2749">
        <v>2009</v>
      </c>
      <c r="B2749">
        <v>155</v>
      </c>
      <c r="C2749">
        <v>17</v>
      </c>
      <c r="D2749" t="s">
        <v>139</v>
      </c>
      <c r="E2749" s="1">
        <v>0.45833333333333331</v>
      </c>
      <c r="F2749">
        <v>13</v>
      </c>
      <c r="G2749" t="s">
        <v>125</v>
      </c>
      <c r="H2749" t="s">
        <v>36</v>
      </c>
      <c r="I2749" t="s">
        <v>176</v>
      </c>
      <c r="J2749" t="s">
        <v>23</v>
      </c>
      <c r="K2749" t="s">
        <v>31</v>
      </c>
      <c r="L2749" t="s">
        <v>32</v>
      </c>
      <c r="M2749">
        <v>1</v>
      </c>
      <c r="N2749">
        <v>35</v>
      </c>
      <c r="Q2749">
        <v>7.9000000000000008E-3</v>
      </c>
      <c r="R2749">
        <v>3.0760000000000001</v>
      </c>
      <c r="S2749">
        <f>Q2749*(N2749^R2749)</f>
        <v>443.79294680201997</v>
      </c>
      <c r="T2749">
        <f t="shared" si="189"/>
        <v>443.79294680201997</v>
      </c>
    </row>
    <row r="2750" spans="1:20" x14ac:dyDescent="0.2">
      <c r="A2750">
        <v>2009</v>
      </c>
      <c r="B2750">
        <v>155</v>
      </c>
      <c r="C2750">
        <v>17</v>
      </c>
      <c r="D2750" t="s">
        <v>139</v>
      </c>
      <c r="E2750" s="1">
        <v>0.45833333333333331</v>
      </c>
      <c r="F2750">
        <v>13</v>
      </c>
      <c r="G2750" t="s">
        <v>125</v>
      </c>
      <c r="H2750" t="s">
        <v>36</v>
      </c>
      <c r="I2750" t="s">
        <v>176</v>
      </c>
      <c r="J2750" t="s">
        <v>13</v>
      </c>
      <c r="K2750" t="s">
        <v>14</v>
      </c>
      <c r="L2750" t="s">
        <v>15</v>
      </c>
      <c r="M2750">
        <v>2</v>
      </c>
      <c r="N2750">
        <v>25</v>
      </c>
      <c r="Q2750">
        <v>2.3599999999999999E-2</v>
      </c>
      <c r="R2750">
        <v>2.9750000000000001</v>
      </c>
      <c r="S2750">
        <f>Q2750*(N2750^R2750)</f>
        <v>340.23855775527943</v>
      </c>
      <c r="T2750">
        <f t="shared" si="189"/>
        <v>680.47711551055886</v>
      </c>
    </row>
    <row r="2751" spans="1:20" x14ac:dyDescent="0.2">
      <c r="A2751">
        <v>2009</v>
      </c>
      <c r="B2751">
        <v>155</v>
      </c>
      <c r="C2751">
        <v>17</v>
      </c>
      <c r="D2751" t="s">
        <v>139</v>
      </c>
      <c r="E2751" s="1">
        <v>0.45833333333333331</v>
      </c>
      <c r="F2751">
        <v>13</v>
      </c>
      <c r="G2751" t="s">
        <v>125</v>
      </c>
      <c r="H2751" t="s">
        <v>36</v>
      </c>
      <c r="I2751" t="s">
        <v>176</v>
      </c>
      <c r="J2751" t="s">
        <v>16</v>
      </c>
      <c r="K2751" t="s">
        <v>28</v>
      </c>
      <c r="L2751" t="s">
        <v>29</v>
      </c>
      <c r="M2751">
        <v>19</v>
      </c>
      <c r="N2751">
        <v>25</v>
      </c>
      <c r="P2751">
        <f>N2751/1.14172</f>
        <v>21.89678730336685</v>
      </c>
      <c r="Q2751">
        <v>5.7999999999999996E-3</v>
      </c>
      <c r="R2751">
        <v>3.5539999999999998</v>
      </c>
      <c r="S2751">
        <f>Q2751*(P2751^R2751)</f>
        <v>336.62001464584171</v>
      </c>
      <c r="T2751">
        <f t="shared" si="189"/>
        <v>6395.7802782709923</v>
      </c>
    </row>
    <row r="2752" spans="1:20" x14ac:dyDescent="0.2">
      <c r="A2752">
        <v>2009</v>
      </c>
      <c r="B2752">
        <v>155</v>
      </c>
      <c r="C2752">
        <v>17</v>
      </c>
      <c r="D2752" t="s">
        <v>139</v>
      </c>
      <c r="E2752" s="1">
        <v>0.45833333333333331</v>
      </c>
      <c r="F2752">
        <v>13</v>
      </c>
      <c r="G2752" t="s">
        <v>125</v>
      </c>
      <c r="H2752" t="s">
        <v>36</v>
      </c>
      <c r="I2752" t="s">
        <v>176</v>
      </c>
      <c r="J2752" t="s">
        <v>44</v>
      </c>
      <c r="K2752" t="s">
        <v>21</v>
      </c>
      <c r="L2752" t="s">
        <v>22</v>
      </c>
      <c r="M2752">
        <v>9</v>
      </c>
      <c r="N2752">
        <v>25</v>
      </c>
      <c r="Q2752">
        <v>1.14E-2</v>
      </c>
      <c r="R2752">
        <v>3.1280000000000001</v>
      </c>
      <c r="S2752">
        <f>Q2752*(N2752^R2752)</f>
        <v>268.94359042953022</v>
      </c>
      <c r="T2752">
        <f t="shared" si="189"/>
        <v>2420.4923138657718</v>
      </c>
    </row>
    <row r="2753" spans="1:20" x14ac:dyDescent="0.2">
      <c r="A2753">
        <v>2009</v>
      </c>
      <c r="B2753">
        <v>155</v>
      </c>
      <c r="C2753">
        <v>17</v>
      </c>
      <c r="D2753" t="s">
        <v>139</v>
      </c>
      <c r="E2753" s="1">
        <v>0.45833333333333331</v>
      </c>
      <c r="F2753">
        <v>13</v>
      </c>
      <c r="G2753" t="s">
        <v>125</v>
      </c>
      <c r="H2753" t="s">
        <v>36</v>
      </c>
      <c r="I2753" t="s">
        <v>176</v>
      </c>
      <c r="J2753" t="s">
        <v>23</v>
      </c>
      <c r="K2753" t="s">
        <v>118</v>
      </c>
      <c r="L2753" t="s">
        <v>37</v>
      </c>
      <c r="M2753">
        <v>1</v>
      </c>
      <c r="N2753">
        <v>25</v>
      </c>
      <c r="Q2753">
        <v>1.26E-2</v>
      </c>
      <c r="R2753">
        <v>3.0672999999999999</v>
      </c>
      <c r="S2753">
        <f>Q2753*(N2753^R2753)</f>
        <v>244.49609871054292</v>
      </c>
      <c r="T2753">
        <f t="shared" si="189"/>
        <v>244.49609871054292</v>
      </c>
    </row>
    <row r="2754" spans="1:20" x14ac:dyDescent="0.2">
      <c r="A2754">
        <v>2009</v>
      </c>
      <c r="B2754">
        <v>155</v>
      </c>
      <c r="C2754">
        <v>17</v>
      </c>
      <c r="D2754" t="s">
        <v>139</v>
      </c>
      <c r="E2754" s="1">
        <v>0.45833333333333331</v>
      </c>
      <c r="F2754">
        <v>13</v>
      </c>
      <c r="G2754" t="s">
        <v>125</v>
      </c>
      <c r="H2754" t="s">
        <v>36</v>
      </c>
      <c r="I2754" t="s">
        <v>176</v>
      </c>
      <c r="J2754" t="s">
        <v>23</v>
      </c>
      <c r="K2754" t="s">
        <v>118</v>
      </c>
      <c r="L2754" t="s">
        <v>81</v>
      </c>
      <c r="M2754">
        <v>1</v>
      </c>
      <c r="N2754">
        <v>25</v>
      </c>
      <c r="Q2754">
        <v>1.26E-2</v>
      </c>
      <c r="R2754">
        <v>3.0672999999999999</v>
      </c>
      <c r="S2754">
        <f>Q2754*(N2754^R2754)</f>
        <v>244.49609871054292</v>
      </c>
      <c r="T2754">
        <f t="shared" ref="T2754:T2817" si="193">M2754*S2754</f>
        <v>244.49609871054292</v>
      </c>
    </row>
    <row r="2755" spans="1:20" x14ac:dyDescent="0.2">
      <c r="A2755">
        <v>2009</v>
      </c>
      <c r="B2755">
        <v>155</v>
      </c>
      <c r="C2755">
        <v>17</v>
      </c>
      <c r="D2755" t="s">
        <v>139</v>
      </c>
      <c r="E2755" s="1">
        <v>0.45833333333333331</v>
      </c>
      <c r="F2755">
        <v>13</v>
      </c>
      <c r="G2755" t="s">
        <v>125</v>
      </c>
      <c r="H2755" t="s">
        <v>36</v>
      </c>
      <c r="I2755" t="s">
        <v>176</v>
      </c>
      <c r="J2755" t="s">
        <v>44</v>
      </c>
      <c r="K2755" t="s">
        <v>104</v>
      </c>
      <c r="L2755" t="s">
        <v>105</v>
      </c>
      <c r="M2755">
        <v>1</v>
      </c>
      <c r="N2755">
        <v>35</v>
      </c>
      <c r="P2755">
        <f>N2755*0.902479</f>
        <v>31.586765</v>
      </c>
      <c r="Q2755">
        <v>2.7E-2</v>
      </c>
      <c r="R2755">
        <v>2.629</v>
      </c>
      <c r="S2755">
        <f>Q2755*(P2755^R2755)</f>
        <v>236.3539157445052</v>
      </c>
      <c r="T2755">
        <f t="shared" si="193"/>
        <v>236.3539157445052</v>
      </c>
    </row>
    <row r="2756" spans="1:20" x14ac:dyDescent="0.2">
      <c r="A2756">
        <v>2009</v>
      </c>
      <c r="B2756">
        <v>155</v>
      </c>
      <c r="C2756">
        <v>17</v>
      </c>
      <c r="D2756" t="s">
        <v>139</v>
      </c>
      <c r="E2756" s="1">
        <v>0.45833333333333331</v>
      </c>
      <c r="F2756">
        <v>13</v>
      </c>
      <c r="G2756" t="s">
        <v>125</v>
      </c>
      <c r="H2756" t="s">
        <v>36</v>
      </c>
      <c r="I2756" t="s">
        <v>176</v>
      </c>
      <c r="J2756" t="s">
        <v>44</v>
      </c>
      <c r="K2756" t="s">
        <v>21</v>
      </c>
      <c r="L2756" t="s">
        <v>22</v>
      </c>
      <c r="M2756">
        <v>4</v>
      </c>
      <c r="N2756">
        <v>15</v>
      </c>
      <c r="Q2756">
        <v>1.14E-2</v>
      </c>
      <c r="R2756">
        <v>3.1280000000000001</v>
      </c>
      <c r="S2756">
        <f t="shared" ref="S2756:S2769" si="194">Q2756*(N2756^R2756)</f>
        <v>54.414959423729201</v>
      </c>
      <c r="T2756">
        <f t="shared" si="193"/>
        <v>217.6598376949168</v>
      </c>
    </row>
    <row r="2757" spans="1:20" x14ac:dyDescent="0.2">
      <c r="A2757">
        <v>2009</v>
      </c>
      <c r="B2757">
        <v>155</v>
      </c>
      <c r="C2757">
        <v>17</v>
      </c>
      <c r="D2757" t="s">
        <v>139</v>
      </c>
      <c r="E2757" s="1">
        <v>0.45833333333333331</v>
      </c>
      <c r="F2757">
        <v>13</v>
      </c>
      <c r="G2757" t="s">
        <v>125</v>
      </c>
      <c r="H2757" t="s">
        <v>36</v>
      </c>
      <c r="I2757" t="s">
        <v>176</v>
      </c>
      <c r="J2757" t="s">
        <v>509</v>
      </c>
      <c r="K2757" t="s">
        <v>17</v>
      </c>
      <c r="L2757" t="s">
        <v>19</v>
      </c>
      <c r="M2757">
        <v>4</v>
      </c>
      <c r="N2757">
        <v>7.5</v>
      </c>
      <c r="Q2757">
        <v>1.9300000000000001E-2</v>
      </c>
      <c r="R2757">
        <v>2.96</v>
      </c>
      <c r="S2757">
        <f t="shared" si="194"/>
        <v>7.5117071566069322</v>
      </c>
      <c r="T2757">
        <f t="shared" si="193"/>
        <v>30.046828626427729</v>
      </c>
    </row>
    <row r="2758" spans="1:20" x14ac:dyDescent="0.2">
      <c r="A2758">
        <v>2009</v>
      </c>
      <c r="B2758">
        <v>155</v>
      </c>
      <c r="C2758">
        <v>17</v>
      </c>
      <c r="D2758" t="s">
        <v>139</v>
      </c>
      <c r="E2758" s="1">
        <v>0.45833333333333331</v>
      </c>
      <c r="F2758">
        <v>13</v>
      </c>
      <c r="G2758" t="s">
        <v>125</v>
      </c>
      <c r="H2758" t="s">
        <v>36</v>
      </c>
      <c r="I2758" t="s">
        <v>176</v>
      </c>
      <c r="J2758" t="s">
        <v>26</v>
      </c>
      <c r="K2758" t="s">
        <v>118</v>
      </c>
      <c r="L2758" t="s">
        <v>27</v>
      </c>
      <c r="M2758">
        <v>4</v>
      </c>
      <c r="N2758">
        <v>7.5</v>
      </c>
      <c r="Q2758">
        <v>1.5900000000000001E-2</v>
      </c>
      <c r="R2758">
        <v>2.9718</v>
      </c>
      <c r="S2758">
        <f t="shared" si="194"/>
        <v>6.3372988368370082</v>
      </c>
      <c r="T2758">
        <f t="shared" si="193"/>
        <v>25.349195347348033</v>
      </c>
    </row>
    <row r="2759" spans="1:20" x14ac:dyDescent="0.2">
      <c r="A2759">
        <v>2009</v>
      </c>
      <c r="B2759">
        <v>155</v>
      </c>
      <c r="C2759">
        <v>17</v>
      </c>
      <c r="D2759" t="s">
        <v>139</v>
      </c>
      <c r="E2759" s="1">
        <v>0.45833333333333331</v>
      </c>
      <c r="F2759">
        <v>13</v>
      </c>
      <c r="G2759" t="s">
        <v>125</v>
      </c>
      <c r="H2759" t="s">
        <v>36</v>
      </c>
      <c r="I2759" t="s">
        <v>176</v>
      </c>
      <c r="J2759" t="s">
        <v>23</v>
      </c>
      <c r="K2759" t="s">
        <v>118</v>
      </c>
      <c r="L2759" t="s">
        <v>37</v>
      </c>
      <c r="M2759">
        <v>1</v>
      </c>
      <c r="N2759">
        <v>7.5</v>
      </c>
      <c r="Q2759">
        <v>1.26E-2</v>
      </c>
      <c r="R2759">
        <v>3.0672999999999999</v>
      </c>
      <c r="S2759">
        <f t="shared" si="194"/>
        <v>6.0875978967715536</v>
      </c>
      <c r="T2759">
        <f t="shared" si="193"/>
        <v>6.0875978967715536</v>
      </c>
    </row>
    <row r="2760" spans="1:20" x14ac:dyDescent="0.2">
      <c r="A2760">
        <v>2009</v>
      </c>
      <c r="B2760">
        <v>155</v>
      </c>
      <c r="C2760">
        <v>17</v>
      </c>
      <c r="D2760" t="s">
        <v>139</v>
      </c>
      <c r="E2760" s="1">
        <v>0.45833333333333331</v>
      </c>
      <c r="F2760">
        <v>13</v>
      </c>
      <c r="G2760" t="s">
        <v>125</v>
      </c>
      <c r="H2760" t="s">
        <v>36</v>
      </c>
      <c r="I2760" t="s">
        <v>176</v>
      </c>
      <c r="J2760" t="s">
        <v>509</v>
      </c>
      <c r="K2760" t="s">
        <v>17</v>
      </c>
      <c r="L2760" t="s">
        <v>107</v>
      </c>
      <c r="M2760">
        <v>1</v>
      </c>
      <c r="N2760">
        <v>2.5</v>
      </c>
      <c r="Q2760">
        <v>3.49E-2</v>
      </c>
      <c r="R2760">
        <v>2.9108999999999998</v>
      </c>
      <c r="S2760">
        <f t="shared" si="194"/>
        <v>0.50256124877797914</v>
      </c>
      <c r="T2760">
        <f t="shared" si="193"/>
        <v>0.50256124877797914</v>
      </c>
    </row>
    <row r="2761" spans="1:20" x14ac:dyDescent="0.2">
      <c r="A2761">
        <v>2009</v>
      </c>
      <c r="B2761">
        <v>155</v>
      </c>
      <c r="C2761">
        <v>17</v>
      </c>
      <c r="D2761" t="s">
        <v>139</v>
      </c>
      <c r="E2761" s="1">
        <v>0.45833333333333331</v>
      </c>
      <c r="F2761">
        <v>13</v>
      </c>
      <c r="G2761" t="s">
        <v>125</v>
      </c>
      <c r="H2761" t="s">
        <v>36</v>
      </c>
      <c r="I2761" t="s">
        <v>176</v>
      </c>
      <c r="J2761" t="s">
        <v>26</v>
      </c>
      <c r="K2761" t="s">
        <v>17</v>
      </c>
      <c r="L2761" t="s">
        <v>121</v>
      </c>
      <c r="M2761">
        <v>30</v>
      </c>
      <c r="N2761">
        <v>2.5</v>
      </c>
      <c r="Q2761">
        <v>2.0199999999999999E-2</v>
      </c>
      <c r="R2761">
        <v>2.9594999999999998</v>
      </c>
      <c r="S2761">
        <f t="shared" si="194"/>
        <v>0.30412689296657719</v>
      </c>
      <c r="T2761">
        <f t="shared" si="193"/>
        <v>9.1238067889973156</v>
      </c>
    </row>
    <row r="2762" spans="1:20" x14ac:dyDescent="0.2">
      <c r="A2762">
        <v>2009</v>
      </c>
      <c r="B2762">
        <v>155</v>
      </c>
      <c r="C2762">
        <v>17</v>
      </c>
      <c r="D2762" t="s">
        <v>139</v>
      </c>
      <c r="E2762" s="1">
        <v>0.45833333333333331</v>
      </c>
      <c r="F2762">
        <v>13</v>
      </c>
      <c r="G2762" t="s">
        <v>125</v>
      </c>
      <c r="H2762" t="s">
        <v>36</v>
      </c>
      <c r="I2762" t="s">
        <v>176</v>
      </c>
      <c r="J2762" t="s">
        <v>509</v>
      </c>
      <c r="K2762" t="s">
        <v>17</v>
      </c>
      <c r="L2762" t="s">
        <v>19</v>
      </c>
      <c r="M2762">
        <v>2</v>
      </c>
      <c r="N2762">
        <v>2.5</v>
      </c>
      <c r="Q2762">
        <v>1.9300000000000001E-2</v>
      </c>
      <c r="R2762">
        <v>2.96</v>
      </c>
      <c r="S2762">
        <f t="shared" si="194"/>
        <v>0.29070984172599634</v>
      </c>
      <c r="T2762">
        <f t="shared" si="193"/>
        <v>0.58141968345199269</v>
      </c>
    </row>
    <row r="2763" spans="1:20" x14ac:dyDescent="0.2">
      <c r="A2763">
        <v>2009</v>
      </c>
      <c r="B2763">
        <v>155</v>
      </c>
      <c r="C2763">
        <v>17</v>
      </c>
      <c r="D2763" t="s">
        <v>139</v>
      </c>
      <c r="E2763" s="1">
        <v>0.45833333333333331</v>
      </c>
      <c r="F2763">
        <v>13</v>
      </c>
      <c r="G2763" t="s">
        <v>125</v>
      </c>
      <c r="H2763" t="s">
        <v>36</v>
      </c>
      <c r="I2763" t="s">
        <v>176</v>
      </c>
      <c r="J2763" t="s">
        <v>26</v>
      </c>
      <c r="K2763" t="s">
        <v>118</v>
      </c>
      <c r="L2763" t="s">
        <v>27</v>
      </c>
      <c r="M2763">
        <v>8</v>
      </c>
      <c r="N2763">
        <v>2.5</v>
      </c>
      <c r="Q2763">
        <v>1.5900000000000001E-2</v>
      </c>
      <c r="R2763">
        <v>2.9718</v>
      </c>
      <c r="S2763">
        <f t="shared" si="194"/>
        <v>0.24210025233267859</v>
      </c>
      <c r="T2763">
        <f t="shared" si="193"/>
        <v>1.9368020186614288</v>
      </c>
    </row>
    <row r="2764" spans="1:20" x14ac:dyDescent="0.2">
      <c r="A2764">
        <v>2009</v>
      </c>
      <c r="B2764">
        <v>156</v>
      </c>
      <c r="C2764">
        <v>18</v>
      </c>
      <c r="D2764" t="s">
        <v>139</v>
      </c>
      <c r="E2764" s="1">
        <v>0.45833333333333331</v>
      </c>
      <c r="F2764">
        <v>6</v>
      </c>
      <c r="G2764" t="s">
        <v>136</v>
      </c>
      <c r="H2764" t="s">
        <v>36</v>
      </c>
      <c r="I2764" t="s">
        <v>178</v>
      </c>
      <c r="J2764" t="s">
        <v>13</v>
      </c>
      <c r="K2764" t="s">
        <v>51</v>
      </c>
      <c r="L2764" t="s">
        <v>52</v>
      </c>
      <c r="M2764">
        <v>1</v>
      </c>
      <c r="N2764">
        <v>40</v>
      </c>
      <c r="O2764" t="s">
        <v>46</v>
      </c>
      <c r="Q2764">
        <v>1.6199999999999999E-2</v>
      </c>
      <c r="R2764">
        <v>3.0251999999999999</v>
      </c>
      <c r="S2764">
        <f t="shared" si="194"/>
        <v>1137.8025435833395</v>
      </c>
      <c r="T2764">
        <f t="shared" si="193"/>
        <v>1137.8025435833395</v>
      </c>
    </row>
    <row r="2765" spans="1:20" x14ac:dyDescent="0.2">
      <c r="A2765">
        <v>2009</v>
      </c>
      <c r="B2765">
        <v>156</v>
      </c>
      <c r="C2765">
        <v>18</v>
      </c>
      <c r="D2765" t="s">
        <v>139</v>
      </c>
      <c r="E2765" s="1">
        <v>0.45833333333333331</v>
      </c>
      <c r="F2765">
        <v>6</v>
      </c>
      <c r="G2765" t="s">
        <v>136</v>
      </c>
      <c r="H2765" t="s">
        <v>36</v>
      </c>
      <c r="I2765" t="s">
        <v>178</v>
      </c>
      <c r="J2765" t="s">
        <v>508</v>
      </c>
      <c r="K2765" t="s">
        <v>24</v>
      </c>
      <c r="L2765" t="s">
        <v>25</v>
      </c>
      <c r="M2765">
        <v>1</v>
      </c>
      <c r="N2765">
        <v>35</v>
      </c>
      <c r="Q2765">
        <v>4.2799999999999998E-2</v>
      </c>
      <c r="R2765">
        <v>2.8580000000000001</v>
      </c>
      <c r="S2765">
        <f t="shared" si="194"/>
        <v>1107.6185990258091</v>
      </c>
      <c r="T2765">
        <f t="shared" si="193"/>
        <v>1107.6185990258091</v>
      </c>
    </row>
    <row r="2766" spans="1:20" x14ac:dyDescent="0.2">
      <c r="A2766">
        <v>2009</v>
      </c>
      <c r="B2766">
        <v>156</v>
      </c>
      <c r="C2766">
        <v>18</v>
      </c>
      <c r="D2766" t="s">
        <v>139</v>
      </c>
      <c r="E2766" s="1">
        <v>0.45833333333333331</v>
      </c>
      <c r="F2766">
        <v>6</v>
      </c>
      <c r="G2766" t="s">
        <v>136</v>
      </c>
      <c r="H2766" t="s">
        <v>36</v>
      </c>
      <c r="I2766" t="s">
        <v>178</v>
      </c>
      <c r="J2766" t="s">
        <v>44</v>
      </c>
      <c r="K2766" t="s">
        <v>21</v>
      </c>
      <c r="L2766" t="s">
        <v>22</v>
      </c>
      <c r="M2766">
        <v>12</v>
      </c>
      <c r="N2766">
        <v>35</v>
      </c>
      <c r="Q2766">
        <v>1.14E-2</v>
      </c>
      <c r="R2766">
        <v>3.1280000000000001</v>
      </c>
      <c r="S2766">
        <f t="shared" si="194"/>
        <v>770.45928631241588</v>
      </c>
      <c r="T2766">
        <f t="shared" si="193"/>
        <v>9245.5114357489911</v>
      </c>
    </row>
    <row r="2767" spans="1:20" x14ac:dyDescent="0.2">
      <c r="A2767">
        <v>2009</v>
      </c>
      <c r="B2767">
        <v>156</v>
      </c>
      <c r="C2767">
        <v>18</v>
      </c>
      <c r="D2767" t="s">
        <v>139</v>
      </c>
      <c r="E2767" s="1">
        <v>0.45833333333333331</v>
      </c>
      <c r="F2767">
        <v>6</v>
      </c>
      <c r="G2767" t="s">
        <v>136</v>
      </c>
      <c r="H2767" t="s">
        <v>36</v>
      </c>
      <c r="I2767" t="s">
        <v>178</v>
      </c>
      <c r="J2767" t="s">
        <v>13</v>
      </c>
      <c r="K2767" t="s">
        <v>51</v>
      </c>
      <c r="L2767" t="s">
        <v>52</v>
      </c>
      <c r="M2767">
        <v>1</v>
      </c>
      <c r="N2767">
        <v>35</v>
      </c>
      <c r="O2767" t="s">
        <v>53</v>
      </c>
      <c r="Q2767">
        <v>1.6199999999999999E-2</v>
      </c>
      <c r="R2767">
        <v>3.0251999999999999</v>
      </c>
      <c r="S2767">
        <f t="shared" si="194"/>
        <v>759.67819720000477</v>
      </c>
      <c r="T2767">
        <f t="shared" si="193"/>
        <v>759.67819720000477</v>
      </c>
    </row>
    <row r="2768" spans="1:20" x14ac:dyDescent="0.2">
      <c r="A2768">
        <v>2009</v>
      </c>
      <c r="B2768">
        <v>156</v>
      </c>
      <c r="C2768">
        <v>18</v>
      </c>
      <c r="D2768" t="s">
        <v>139</v>
      </c>
      <c r="E2768" s="1">
        <v>0.45833333333333331</v>
      </c>
      <c r="F2768">
        <v>6</v>
      </c>
      <c r="G2768" t="s">
        <v>136</v>
      </c>
      <c r="H2768" t="s">
        <v>36</v>
      </c>
      <c r="I2768" t="s">
        <v>178</v>
      </c>
      <c r="J2768" t="s">
        <v>23</v>
      </c>
      <c r="K2768" t="s">
        <v>31</v>
      </c>
      <c r="L2768" t="s">
        <v>32</v>
      </c>
      <c r="M2768">
        <v>1</v>
      </c>
      <c r="N2768">
        <v>35</v>
      </c>
      <c r="Q2768">
        <v>7.9000000000000008E-3</v>
      </c>
      <c r="R2768">
        <v>3.0760000000000001</v>
      </c>
      <c r="S2768">
        <f t="shared" si="194"/>
        <v>443.79294680201997</v>
      </c>
      <c r="T2768">
        <f t="shared" si="193"/>
        <v>443.79294680201997</v>
      </c>
    </row>
    <row r="2769" spans="1:20" x14ac:dyDescent="0.2">
      <c r="A2769">
        <v>2009</v>
      </c>
      <c r="B2769">
        <v>156</v>
      </c>
      <c r="C2769">
        <v>18</v>
      </c>
      <c r="D2769" t="s">
        <v>139</v>
      </c>
      <c r="E2769" s="1">
        <v>0.45833333333333331</v>
      </c>
      <c r="F2769">
        <v>6</v>
      </c>
      <c r="G2769" t="s">
        <v>136</v>
      </c>
      <c r="H2769" t="s">
        <v>36</v>
      </c>
      <c r="I2769" t="s">
        <v>178</v>
      </c>
      <c r="J2769" t="s">
        <v>13</v>
      </c>
      <c r="K2769" t="s">
        <v>14</v>
      </c>
      <c r="L2769" t="s">
        <v>15</v>
      </c>
      <c r="M2769">
        <v>1</v>
      </c>
      <c r="N2769">
        <v>25</v>
      </c>
      <c r="Q2769">
        <v>2.3599999999999999E-2</v>
      </c>
      <c r="R2769">
        <v>2.9750000000000001</v>
      </c>
      <c r="S2769">
        <f t="shared" si="194"/>
        <v>340.23855775527943</v>
      </c>
      <c r="T2769">
        <f t="shared" si="193"/>
        <v>340.23855775527943</v>
      </c>
    </row>
    <row r="2770" spans="1:20" x14ac:dyDescent="0.2">
      <c r="A2770">
        <v>2009</v>
      </c>
      <c r="B2770">
        <v>156</v>
      </c>
      <c r="C2770">
        <v>18</v>
      </c>
      <c r="D2770" t="s">
        <v>139</v>
      </c>
      <c r="E2770" s="1">
        <v>0.45833333333333331</v>
      </c>
      <c r="F2770">
        <v>6</v>
      </c>
      <c r="G2770" t="s">
        <v>136</v>
      </c>
      <c r="H2770" t="s">
        <v>36</v>
      </c>
      <c r="I2770" t="s">
        <v>178</v>
      </c>
      <c r="J2770" t="s">
        <v>16</v>
      </c>
      <c r="K2770" t="s">
        <v>28</v>
      </c>
      <c r="L2770" t="s">
        <v>29</v>
      </c>
      <c r="M2770">
        <v>14</v>
      </c>
      <c r="N2770">
        <v>25</v>
      </c>
      <c r="P2770">
        <f>N2770/1.14172</f>
        <v>21.89678730336685</v>
      </c>
      <c r="Q2770">
        <v>5.7999999999999996E-3</v>
      </c>
      <c r="R2770">
        <v>3.5539999999999998</v>
      </c>
      <c r="S2770">
        <f>Q2770*(P2770^R2770)</f>
        <v>336.62001464584171</v>
      </c>
      <c r="T2770">
        <f t="shared" si="193"/>
        <v>4712.6802050417837</v>
      </c>
    </row>
    <row r="2771" spans="1:20" x14ac:dyDescent="0.2">
      <c r="A2771">
        <v>2009</v>
      </c>
      <c r="B2771">
        <v>156</v>
      </c>
      <c r="C2771">
        <v>18</v>
      </c>
      <c r="D2771" t="s">
        <v>139</v>
      </c>
      <c r="E2771" s="1">
        <v>0.45833333333333331</v>
      </c>
      <c r="F2771">
        <v>6</v>
      </c>
      <c r="G2771" t="s">
        <v>136</v>
      </c>
      <c r="H2771" t="s">
        <v>36</v>
      </c>
      <c r="I2771" t="s">
        <v>178</v>
      </c>
      <c r="J2771" t="s">
        <v>508</v>
      </c>
      <c r="K2771" t="s">
        <v>49</v>
      </c>
      <c r="L2771" t="s">
        <v>50</v>
      </c>
      <c r="M2771">
        <v>1</v>
      </c>
      <c r="N2771">
        <v>25</v>
      </c>
      <c r="Q2771">
        <v>5.6099999999999997E-2</v>
      </c>
      <c r="R2771">
        <v>2.653</v>
      </c>
      <c r="S2771">
        <f t="shared" ref="S2771:S2784" si="195">Q2771*(N2771^R2771)</f>
        <v>286.87830370223014</v>
      </c>
      <c r="T2771">
        <f t="shared" si="193"/>
        <v>286.87830370223014</v>
      </c>
    </row>
    <row r="2772" spans="1:20" x14ac:dyDescent="0.2">
      <c r="A2772">
        <v>2009</v>
      </c>
      <c r="B2772">
        <v>156</v>
      </c>
      <c r="C2772">
        <v>18</v>
      </c>
      <c r="D2772" t="s">
        <v>139</v>
      </c>
      <c r="E2772" s="1">
        <v>0.45833333333333331</v>
      </c>
      <c r="F2772">
        <v>6</v>
      </c>
      <c r="G2772" t="s">
        <v>136</v>
      </c>
      <c r="H2772" t="s">
        <v>36</v>
      </c>
      <c r="I2772" t="s">
        <v>178</v>
      </c>
      <c r="J2772" t="s">
        <v>44</v>
      </c>
      <c r="K2772" t="s">
        <v>21</v>
      </c>
      <c r="L2772" t="s">
        <v>22</v>
      </c>
      <c r="M2772">
        <v>7</v>
      </c>
      <c r="N2772">
        <v>25</v>
      </c>
      <c r="Q2772">
        <v>1.14E-2</v>
      </c>
      <c r="R2772">
        <v>3.1280000000000001</v>
      </c>
      <c r="S2772">
        <f t="shared" si="195"/>
        <v>268.94359042953022</v>
      </c>
      <c r="T2772">
        <f t="shared" si="193"/>
        <v>1882.6051330067116</v>
      </c>
    </row>
    <row r="2773" spans="1:20" x14ac:dyDescent="0.2">
      <c r="A2773">
        <v>2009</v>
      </c>
      <c r="B2773">
        <v>156</v>
      </c>
      <c r="C2773">
        <v>18</v>
      </c>
      <c r="D2773" t="s">
        <v>139</v>
      </c>
      <c r="E2773" s="1">
        <v>0.45833333333333331</v>
      </c>
      <c r="F2773">
        <v>6</v>
      </c>
      <c r="G2773" t="s">
        <v>136</v>
      </c>
      <c r="H2773" t="s">
        <v>36</v>
      </c>
      <c r="I2773" t="s">
        <v>178</v>
      </c>
      <c r="J2773" t="s">
        <v>44</v>
      </c>
      <c r="K2773" t="s">
        <v>21</v>
      </c>
      <c r="L2773" t="s">
        <v>22</v>
      </c>
      <c r="M2773">
        <v>4</v>
      </c>
      <c r="N2773">
        <v>15</v>
      </c>
      <c r="Q2773">
        <v>1.14E-2</v>
      </c>
      <c r="R2773">
        <v>3.1280000000000001</v>
      </c>
      <c r="S2773">
        <f t="shared" si="195"/>
        <v>54.414959423729201</v>
      </c>
      <c r="T2773">
        <f t="shared" si="193"/>
        <v>217.6598376949168</v>
      </c>
    </row>
    <row r="2774" spans="1:20" x14ac:dyDescent="0.2">
      <c r="A2774">
        <v>2009</v>
      </c>
      <c r="B2774">
        <v>156</v>
      </c>
      <c r="C2774">
        <v>18</v>
      </c>
      <c r="D2774" t="s">
        <v>139</v>
      </c>
      <c r="E2774" s="1">
        <v>0.45833333333333331</v>
      </c>
      <c r="F2774">
        <v>6</v>
      </c>
      <c r="G2774" t="s">
        <v>136</v>
      </c>
      <c r="H2774" t="s">
        <v>36</v>
      </c>
      <c r="I2774" t="s">
        <v>178</v>
      </c>
      <c r="J2774" t="s">
        <v>509</v>
      </c>
      <c r="K2774" t="s">
        <v>17</v>
      </c>
      <c r="L2774" t="s">
        <v>19</v>
      </c>
      <c r="M2774">
        <v>2</v>
      </c>
      <c r="N2774">
        <v>7.5</v>
      </c>
      <c r="Q2774">
        <v>1.9300000000000001E-2</v>
      </c>
      <c r="R2774">
        <v>2.96</v>
      </c>
      <c r="S2774">
        <f t="shared" si="195"/>
        <v>7.5117071566069322</v>
      </c>
      <c r="T2774">
        <f t="shared" si="193"/>
        <v>15.023414313213864</v>
      </c>
    </row>
    <row r="2775" spans="1:20" x14ac:dyDescent="0.2">
      <c r="A2775">
        <v>2009</v>
      </c>
      <c r="B2775">
        <v>156</v>
      </c>
      <c r="C2775">
        <v>18</v>
      </c>
      <c r="D2775" t="s">
        <v>139</v>
      </c>
      <c r="E2775" s="1">
        <v>0.45833333333333331</v>
      </c>
      <c r="F2775">
        <v>6</v>
      </c>
      <c r="G2775" t="s">
        <v>136</v>
      </c>
      <c r="H2775" t="s">
        <v>36</v>
      </c>
      <c r="I2775" t="s">
        <v>178</v>
      </c>
      <c r="J2775" t="s">
        <v>26</v>
      </c>
      <c r="K2775" t="s">
        <v>118</v>
      </c>
      <c r="L2775" t="s">
        <v>27</v>
      </c>
      <c r="M2775">
        <v>22</v>
      </c>
      <c r="N2775">
        <v>7.5</v>
      </c>
      <c r="Q2775">
        <v>1.5900000000000001E-2</v>
      </c>
      <c r="R2775">
        <v>2.9718</v>
      </c>
      <c r="S2775">
        <f t="shared" si="195"/>
        <v>6.3372988368370082</v>
      </c>
      <c r="T2775">
        <f t="shared" si="193"/>
        <v>139.42057441041419</v>
      </c>
    </row>
    <row r="2776" spans="1:20" x14ac:dyDescent="0.2">
      <c r="A2776">
        <v>2009</v>
      </c>
      <c r="B2776">
        <v>156</v>
      </c>
      <c r="C2776">
        <v>18</v>
      </c>
      <c r="D2776" t="s">
        <v>139</v>
      </c>
      <c r="E2776" s="1">
        <v>0.45833333333333331</v>
      </c>
      <c r="F2776">
        <v>6</v>
      </c>
      <c r="G2776" t="s">
        <v>136</v>
      </c>
      <c r="H2776" t="s">
        <v>36</v>
      </c>
      <c r="I2776" t="s">
        <v>178</v>
      </c>
      <c r="J2776" t="s">
        <v>23</v>
      </c>
      <c r="K2776" t="s">
        <v>118</v>
      </c>
      <c r="L2776" t="s">
        <v>132</v>
      </c>
      <c r="M2776">
        <v>4</v>
      </c>
      <c r="N2776">
        <v>7.5</v>
      </c>
      <c r="Q2776">
        <v>1.26E-2</v>
      </c>
      <c r="R2776">
        <v>3.0672999999999999</v>
      </c>
      <c r="S2776">
        <f t="shared" si="195"/>
        <v>6.0875978967715536</v>
      </c>
      <c r="T2776">
        <f t="shared" si="193"/>
        <v>24.350391587086214</v>
      </c>
    </row>
    <row r="2777" spans="1:20" x14ac:dyDescent="0.2">
      <c r="A2777">
        <v>2009</v>
      </c>
      <c r="B2777">
        <v>156</v>
      </c>
      <c r="C2777">
        <v>18</v>
      </c>
      <c r="D2777" t="s">
        <v>139</v>
      </c>
      <c r="E2777" s="1">
        <v>0.45833333333333331</v>
      </c>
      <c r="F2777">
        <v>6</v>
      </c>
      <c r="G2777" t="s">
        <v>136</v>
      </c>
      <c r="H2777" t="s">
        <v>36</v>
      </c>
      <c r="I2777" t="s">
        <v>178</v>
      </c>
      <c r="J2777" t="s">
        <v>23</v>
      </c>
      <c r="K2777" t="s">
        <v>118</v>
      </c>
      <c r="L2777" t="s">
        <v>30</v>
      </c>
      <c r="M2777">
        <v>2</v>
      </c>
      <c r="N2777">
        <v>7.5</v>
      </c>
      <c r="Q2777">
        <v>9.2800000000000001E-3</v>
      </c>
      <c r="R2777">
        <v>3.07</v>
      </c>
      <c r="S2777">
        <f t="shared" si="195"/>
        <v>4.5080222907771104</v>
      </c>
      <c r="T2777">
        <f t="shared" si="193"/>
        <v>9.0160445815542207</v>
      </c>
    </row>
    <row r="2778" spans="1:20" x14ac:dyDescent="0.2">
      <c r="A2778">
        <v>2009</v>
      </c>
      <c r="B2778">
        <v>156</v>
      </c>
      <c r="C2778">
        <v>18</v>
      </c>
      <c r="D2778" t="s">
        <v>139</v>
      </c>
      <c r="E2778" s="1">
        <v>0.45833333333333331</v>
      </c>
      <c r="F2778">
        <v>6</v>
      </c>
      <c r="G2778" t="s">
        <v>136</v>
      </c>
      <c r="H2778" t="s">
        <v>36</v>
      </c>
      <c r="I2778" t="s">
        <v>178</v>
      </c>
      <c r="J2778" t="s">
        <v>26</v>
      </c>
      <c r="K2778" t="s">
        <v>118</v>
      </c>
      <c r="L2778" t="s">
        <v>27</v>
      </c>
      <c r="M2778">
        <v>55</v>
      </c>
      <c r="N2778">
        <v>2.5</v>
      </c>
      <c r="Q2778">
        <v>1.5900000000000001E-2</v>
      </c>
      <c r="R2778">
        <v>2.9718</v>
      </c>
      <c r="S2778">
        <f t="shared" si="195"/>
        <v>0.24210025233267859</v>
      </c>
      <c r="T2778">
        <f t="shared" si="193"/>
        <v>13.315513878297322</v>
      </c>
    </row>
    <row r="2779" spans="1:20" x14ac:dyDescent="0.2">
      <c r="A2779">
        <v>2009</v>
      </c>
      <c r="B2779">
        <v>156</v>
      </c>
      <c r="C2779">
        <v>18</v>
      </c>
      <c r="D2779" t="s">
        <v>139</v>
      </c>
      <c r="E2779" s="1">
        <v>0.45833333333333331</v>
      </c>
      <c r="F2779">
        <v>6</v>
      </c>
      <c r="G2779" t="s">
        <v>136</v>
      </c>
      <c r="H2779" t="s">
        <v>36</v>
      </c>
      <c r="I2779" t="s">
        <v>178</v>
      </c>
      <c r="J2779" t="s">
        <v>23</v>
      </c>
      <c r="K2779" t="s">
        <v>33</v>
      </c>
      <c r="L2779" t="s">
        <v>34</v>
      </c>
      <c r="M2779">
        <v>12</v>
      </c>
      <c r="N2779">
        <v>2.5</v>
      </c>
      <c r="Q2779">
        <v>8.8999999999999999E-3</v>
      </c>
      <c r="R2779">
        <v>3</v>
      </c>
      <c r="S2779">
        <f t="shared" si="195"/>
        <v>0.13906250000000001</v>
      </c>
      <c r="T2779">
        <f t="shared" si="193"/>
        <v>1.6687500000000002</v>
      </c>
    </row>
    <row r="2780" spans="1:20" x14ac:dyDescent="0.2">
      <c r="A2780">
        <v>2009</v>
      </c>
      <c r="B2780">
        <v>157</v>
      </c>
      <c r="D2780" t="s">
        <v>139</v>
      </c>
      <c r="E2780" s="1">
        <v>0.45833333333333331</v>
      </c>
      <c r="F2780">
        <v>5</v>
      </c>
      <c r="G2780" t="s">
        <v>136</v>
      </c>
      <c r="H2780" t="s">
        <v>61</v>
      </c>
      <c r="I2780" t="s">
        <v>178</v>
      </c>
      <c r="J2780" t="s">
        <v>23</v>
      </c>
      <c r="K2780" t="s">
        <v>28</v>
      </c>
      <c r="L2780" t="s">
        <v>56</v>
      </c>
      <c r="M2780">
        <v>1</v>
      </c>
      <c r="N2780">
        <v>45</v>
      </c>
      <c r="Q2780">
        <v>2.1700000000000001E-2</v>
      </c>
      <c r="R2780">
        <v>3</v>
      </c>
      <c r="S2780">
        <f t="shared" si="195"/>
        <v>1977.4125000000001</v>
      </c>
      <c r="T2780">
        <f t="shared" si="193"/>
        <v>1977.4125000000001</v>
      </c>
    </row>
    <row r="2781" spans="1:20" x14ac:dyDescent="0.2">
      <c r="A2781">
        <v>2009</v>
      </c>
      <c r="B2781">
        <v>157</v>
      </c>
      <c r="D2781" t="s">
        <v>139</v>
      </c>
      <c r="E2781" s="1">
        <v>0.45833333333333331</v>
      </c>
      <c r="F2781">
        <v>5</v>
      </c>
      <c r="G2781" t="s">
        <v>136</v>
      </c>
      <c r="H2781" t="s">
        <v>61</v>
      </c>
      <c r="I2781" t="s">
        <v>178</v>
      </c>
      <c r="J2781" t="s">
        <v>13</v>
      </c>
      <c r="K2781" t="s">
        <v>51</v>
      </c>
      <c r="L2781" t="s">
        <v>52</v>
      </c>
      <c r="M2781">
        <v>3</v>
      </c>
      <c r="N2781">
        <v>45</v>
      </c>
      <c r="O2781" t="s">
        <v>53</v>
      </c>
      <c r="Q2781">
        <v>1.6199999999999999E-2</v>
      </c>
      <c r="R2781">
        <v>3.0251999999999999</v>
      </c>
      <c r="S2781">
        <f t="shared" si="195"/>
        <v>1624.8508847285632</v>
      </c>
      <c r="T2781">
        <f t="shared" si="193"/>
        <v>4874.5526541856898</v>
      </c>
    </row>
    <row r="2782" spans="1:20" x14ac:dyDescent="0.2">
      <c r="A2782">
        <v>2009</v>
      </c>
      <c r="B2782">
        <v>157</v>
      </c>
      <c r="D2782" t="s">
        <v>139</v>
      </c>
      <c r="E2782" s="1">
        <v>0.45833333333333331</v>
      </c>
      <c r="F2782">
        <v>5</v>
      </c>
      <c r="G2782" t="s">
        <v>136</v>
      </c>
      <c r="H2782" t="s">
        <v>61</v>
      </c>
      <c r="I2782" t="s">
        <v>178</v>
      </c>
      <c r="J2782" t="s">
        <v>44</v>
      </c>
      <c r="K2782" t="s">
        <v>21</v>
      </c>
      <c r="L2782" t="s">
        <v>22</v>
      </c>
      <c r="M2782">
        <v>12</v>
      </c>
      <c r="N2782">
        <v>35</v>
      </c>
      <c r="Q2782">
        <v>1.14E-2</v>
      </c>
      <c r="R2782">
        <v>3.1280000000000001</v>
      </c>
      <c r="S2782">
        <f t="shared" si="195"/>
        <v>770.45928631241588</v>
      </c>
      <c r="T2782">
        <f t="shared" si="193"/>
        <v>9245.5114357489911</v>
      </c>
    </row>
    <row r="2783" spans="1:20" x14ac:dyDescent="0.2">
      <c r="A2783">
        <v>2009</v>
      </c>
      <c r="B2783">
        <v>157</v>
      </c>
      <c r="D2783" t="s">
        <v>139</v>
      </c>
      <c r="E2783" s="1">
        <v>0.45833333333333331</v>
      </c>
      <c r="F2783">
        <v>5</v>
      </c>
      <c r="G2783" t="s">
        <v>136</v>
      </c>
      <c r="H2783" t="s">
        <v>61</v>
      </c>
      <c r="I2783" t="s">
        <v>178</v>
      </c>
      <c r="J2783" t="s">
        <v>23</v>
      </c>
      <c r="K2783" t="s">
        <v>31</v>
      </c>
      <c r="L2783" t="s">
        <v>32</v>
      </c>
      <c r="M2783">
        <v>2</v>
      </c>
      <c r="N2783">
        <v>35</v>
      </c>
      <c r="Q2783">
        <v>7.9000000000000008E-3</v>
      </c>
      <c r="R2783">
        <v>3.0760000000000001</v>
      </c>
      <c r="S2783">
        <f t="shared" si="195"/>
        <v>443.79294680201997</v>
      </c>
      <c r="T2783">
        <f t="shared" si="193"/>
        <v>887.58589360403994</v>
      </c>
    </row>
    <row r="2784" spans="1:20" x14ac:dyDescent="0.2">
      <c r="A2784">
        <v>2009</v>
      </c>
      <c r="B2784">
        <v>157</v>
      </c>
      <c r="D2784" t="s">
        <v>139</v>
      </c>
      <c r="E2784" s="1">
        <v>0.45833333333333331</v>
      </c>
      <c r="F2784">
        <v>5</v>
      </c>
      <c r="G2784" t="s">
        <v>136</v>
      </c>
      <c r="H2784" t="s">
        <v>61</v>
      </c>
      <c r="I2784" t="s">
        <v>178</v>
      </c>
      <c r="J2784" t="s">
        <v>13</v>
      </c>
      <c r="K2784" t="s">
        <v>14</v>
      </c>
      <c r="L2784" t="s">
        <v>15</v>
      </c>
      <c r="M2784">
        <v>4</v>
      </c>
      <c r="N2784">
        <v>25</v>
      </c>
      <c r="Q2784">
        <v>2.3599999999999999E-2</v>
      </c>
      <c r="R2784">
        <v>2.9750000000000001</v>
      </c>
      <c r="S2784">
        <f t="shared" si="195"/>
        <v>340.23855775527943</v>
      </c>
      <c r="T2784">
        <f t="shared" si="193"/>
        <v>1360.9542310211177</v>
      </c>
    </row>
    <row r="2785" spans="1:20" x14ac:dyDescent="0.2">
      <c r="A2785">
        <v>2009</v>
      </c>
      <c r="B2785">
        <v>157</v>
      </c>
      <c r="D2785" t="s">
        <v>139</v>
      </c>
      <c r="E2785" s="1">
        <v>0.45833333333333331</v>
      </c>
      <c r="F2785">
        <v>5</v>
      </c>
      <c r="G2785" t="s">
        <v>136</v>
      </c>
      <c r="H2785" t="s">
        <v>61</v>
      </c>
      <c r="I2785" t="s">
        <v>178</v>
      </c>
      <c r="J2785" t="s">
        <v>16</v>
      </c>
      <c r="K2785" t="s">
        <v>28</v>
      </c>
      <c r="L2785" t="s">
        <v>29</v>
      </c>
      <c r="M2785">
        <v>7</v>
      </c>
      <c r="N2785">
        <v>25</v>
      </c>
      <c r="P2785">
        <f>N2785/1.14172</f>
        <v>21.89678730336685</v>
      </c>
      <c r="Q2785">
        <v>5.7999999999999996E-3</v>
      </c>
      <c r="R2785">
        <v>3.5539999999999998</v>
      </c>
      <c r="S2785">
        <f>Q2785*(P2785^R2785)</f>
        <v>336.62001464584171</v>
      </c>
      <c r="T2785">
        <f t="shared" si="193"/>
        <v>2356.3401025208918</v>
      </c>
    </row>
    <row r="2786" spans="1:20" x14ac:dyDescent="0.2">
      <c r="A2786">
        <v>2009</v>
      </c>
      <c r="B2786">
        <v>157</v>
      </c>
      <c r="D2786" t="s">
        <v>139</v>
      </c>
      <c r="E2786" s="1">
        <v>0.45833333333333331</v>
      </c>
      <c r="F2786">
        <v>5</v>
      </c>
      <c r="G2786" t="s">
        <v>136</v>
      </c>
      <c r="H2786" t="s">
        <v>61</v>
      </c>
      <c r="I2786" t="s">
        <v>178</v>
      </c>
      <c r="J2786" t="s">
        <v>44</v>
      </c>
      <c r="K2786" t="s">
        <v>21</v>
      </c>
      <c r="L2786" t="s">
        <v>22</v>
      </c>
      <c r="M2786">
        <v>9</v>
      </c>
      <c r="N2786">
        <v>25</v>
      </c>
      <c r="Q2786">
        <v>1.14E-2</v>
      </c>
      <c r="R2786">
        <v>3.1280000000000001</v>
      </c>
      <c r="S2786">
        <f t="shared" ref="S2786:S2797" si="196">Q2786*(N2786^R2786)</f>
        <v>268.94359042953022</v>
      </c>
      <c r="T2786">
        <f t="shared" si="193"/>
        <v>2420.4923138657718</v>
      </c>
    </row>
    <row r="2787" spans="1:20" x14ac:dyDescent="0.2">
      <c r="A2787">
        <v>2009</v>
      </c>
      <c r="B2787">
        <v>157</v>
      </c>
      <c r="D2787" t="s">
        <v>139</v>
      </c>
      <c r="E2787" s="1">
        <v>0.45833333333333331</v>
      </c>
      <c r="F2787">
        <v>5</v>
      </c>
      <c r="G2787" t="s">
        <v>136</v>
      </c>
      <c r="H2787" t="s">
        <v>61</v>
      </c>
      <c r="I2787" t="s">
        <v>178</v>
      </c>
      <c r="J2787" t="s">
        <v>23</v>
      </c>
      <c r="K2787" t="s">
        <v>118</v>
      </c>
      <c r="L2787" t="s">
        <v>37</v>
      </c>
      <c r="M2787">
        <v>2</v>
      </c>
      <c r="N2787">
        <v>25</v>
      </c>
      <c r="Q2787">
        <v>1.26E-2</v>
      </c>
      <c r="R2787">
        <v>3.0672999999999999</v>
      </c>
      <c r="S2787">
        <f t="shared" si="196"/>
        <v>244.49609871054292</v>
      </c>
      <c r="T2787">
        <f t="shared" si="193"/>
        <v>488.99219742108585</v>
      </c>
    </row>
    <row r="2788" spans="1:20" x14ac:dyDescent="0.2">
      <c r="A2788">
        <v>2009</v>
      </c>
      <c r="B2788">
        <v>157</v>
      </c>
      <c r="D2788" t="s">
        <v>139</v>
      </c>
      <c r="E2788" s="1">
        <v>0.45833333333333331</v>
      </c>
      <c r="F2788">
        <v>5</v>
      </c>
      <c r="G2788" t="s">
        <v>136</v>
      </c>
      <c r="H2788" t="s">
        <v>61</v>
      </c>
      <c r="I2788" t="s">
        <v>178</v>
      </c>
      <c r="J2788" t="s">
        <v>509</v>
      </c>
      <c r="K2788" t="s">
        <v>17</v>
      </c>
      <c r="L2788" t="s">
        <v>19</v>
      </c>
      <c r="M2788">
        <v>2</v>
      </c>
      <c r="N2788">
        <v>15</v>
      </c>
      <c r="Q2788">
        <v>1.9300000000000001E-2</v>
      </c>
      <c r="R2788">
        <v>2.96</v>
      </c>
      <c r="S2788">
        <f t="shared" si="196"/>
        <v>58.450393035088091</v>
      </c>
      <c r="T2788">
        <f t="shared" si="193"/>
        <v>116.90078607017618</v>
      </c>
    </row>
    <row r="2789" spans="1:20" x14ac:dyDescent="0.2">
      <c r="A2789">
        <v>2009</v>
      </c>
      <c r="B2789">
        <v>157</v>
      </c>
      <c r="D2789" t="s">
        <v>139</v>
      </c>
      <c r="E2789" s="1">
        <v>0.45833333333333331</v>
      </c>
      <c r="F2789">
        <v>5</v>
      </c>
      <c r="G2789" t="s">
        <v>136</v>
      </c>
      <c r="H2789" t="s">
        <v>61</v>
      </c>
      <c r="I2789" t="s">
        <v>178</v>
      </c>
      <c r="J2789" t="s">
        <v>44</v>
      </c>
      <c r="K2789" t="s">
        <v>21</v>
      </c>
      <c r="L2789" t="s">
        <v>22</v>
      </c>
      <c r="M2789">
        <v>1</v>
      </c>
      <c r="N2789">
        <v>15</v>
      </c>
      <c r="Q2789">
        <v>1.14E-2</v>
      </c>
      <c r="R2789">
        <v>3.1280000000000001</v>
      </c>
      <c r="S2789">
        <f t="shared" si="196"/>
        <v>54.414959423729201</v>
      </c>
      <c r="T2789">
        <f t="shared" si="193"/>
        <v>54.414959423729201</v>
      </c>
    </row>
    <row r="2790" spans="1:20" x14ac:dyDescent="0.2">
      <c r="A2790">
        <v>2009</v>
      </c>
      <c r="B2790">
        <v>157</v>
      </c>
      <c r="D2790" t="s">
        <v>139</v>
      </c>
      <c r="E2790" s="1">
        <v>0.45833333333333331</v>
      </c>
      <c r="F2790">
        <v>5</v>
      </c>
      <c r="G2790" t="s">
        <v>136</v>
      </c>
      <c r="H2790" t="s">
        <v>61</v>
      </c>
      <c r="I2790" t="s">
        <v>178</v>
      </c>
      <c r="J2790" t="s">
        <v>509</v>
      </c>
      <c r="K2790" t="s">
        <v>17</v>
      </c>
      <c r="L2790" t="s">
        <v>19</v>
      </c>
      <c r="M2790">
        <v>7</v>
      </c>
      <c r="N2790">
        <v>7.5</v>
      </c>
      <c r="Q2790">
        <v>1.9300000000000001E-2</v>
      </c>
      <c r="R2790">
        <v>2.96</v>
      </c>
      <c r="S2790">
        <f t="shared" si="196"/>
        <v>7.5117071566069322</v>
      </c>
      <c r="T2790">
        <f t="shared" si="193"/>
        <v>52.581950096248526</v>
      </c>
    </row>
    <row r="2791" spans="1:20" x14ac:dyDescent="0.2">
      <c r="A2791">
        <v>2009</v>
      </c>
      <c r="B2791">
        <v>157</v>
      </c>
      <c r="D2791" t="s">
        <v>139</v>
      </c>
      <c r="E2791" s="1">
        <v>0.45833333333333331</v>
      </c>
      <c r="F2791">
        <v>5</v>
      </c>
      <c r="G2791" t="s">
        <v>136</v>
      </c>
      <c r="H2791" t="s">
        <v>61</v>
      </c>
      <c r="I2791" t="s">
        <v>178</v>
      </c>
      <c r="J2791" t="s">
        <v>23</v>
      </c>
      <c r="K2791" t="s">
        <v>118</v>
      </c>
      <c r="L2791" t="s">
        <v>132</v>
      </c>
      <c r="M2791">
        <v>9</v>
      </c>
      <c r="N2791">
        <v>7.5</v>
      </c>
      <c r="Q2791">
        <v>1.26E-2</v>
      </c>
      <c r="R2791">
        <v>3.0672999999999999</v>
      </c>
      <c r="S2791">
        <f t="shared" si="196"/>
        <v>6.0875978967715536</v>
      </c>
      <c r="T2791">
        <f t="shared" si="193"/>
        <v>54.788381070943984</v>
      </c>
    </row>
    <row r="2792" spans="1:20" x14ac:dyDescent="0.2">
      <c r="A2792">
        <v>2009</v>
      </c>
      <c r="B2792">
        <v>157</v>
      </c>
      <c r="D2792" t="s">
        <v>139</v>
      </c>
      <c r="E2792" s="1">
        <v>0.45833333333333331</v>
      </c>
      <c r="F2792">
        <v>5</v>
      </c>
      <c r="G2792" t="s">
        <v>136</v>
      </c>
      <c r="H2792" t="s">
        <v>61</v>
      </c>
      <c r="I2792" t="s">
        <v>178</v>
      </c>
      <c r="J2792" t="s">
        <v>509</v>
      </c>
      <c r="K2792" t="s">
        <v>17</v>
      </c>
      <c r="L2792" t="s">
        <v>19</v>
      </c>
      <c r="M2792">
        <v>3</v>
      </c>
      <c r="N2792">
        <v>2.5</v>
      </c>
      <c r="Q2792">
        <v>1.9300000000000001E-2</v>
      </c>
      <c r="R2792">
        <v>2.96</v>
      </c>
      <c r="S2792">
        <f t="shared" si="196"/>
        <v>0.29070984172599634</v>
      </c>
      <c r="T2792">
        <f t="shared" si="193"/>
        <v>0.87212952517798903</v>
      </c>
    </row>
    <row r="2793" spans="1:20" x14ac:dyDescent="0.2">
      <c r="A2793">
        <v>2009</v>
      </c>
      <c r="B2793">
        <v>157</v>
      </c>
      <c r="D2793" t="s">
        <v>139</v>
      </c>
      <c r="E2793" s="1">
        <v>0.45833333333333331</v>
      </c>
      <c r="F2793">
        <v>5</v>
      </c>
      <c r="G2793" t="s">
        <v>136</v>
      </c>
      <c r="H2793" t="s">
        <v>61</v>
      </c>
      <c r="I2793" t="s">
        <v>178</v>
      </c>
      <c r="J2793" t="s">
        <v>26</v>
      </c>
      <c r="K2793" t="s">
        <v>118</v>
      </c>
      <c r="L2793" t="s">
        <v>27</v>
      </c>
      <c r="M2793">
        <v>9</v>
      </c>
      <c r="N2793">
        <v>2.5</v>
      </c>
      <c r="Q2793">
        <v>1.5900000000000001E-2</v>
      </c>
      <c r="R2793">
        <v>2.9718</v>
      </c>
      <c r="S2793">
        <f t="shared" si="196"/>
        <v>0.24210025233267859</v>
      </c>
      <c r="T2793">
        <f t="shared" si="193"/>
        <v>2.1789022709941075</v>
      </c>
    </row>
    <row r="2794" spans="1:20" x14ac:dyDescent="0.2">
      <c r="A2794">
        <v>2009</v>
      </c>
      <c r="B2794">
        <v>157</v>
      </c>
      <c r="D2794" t="s">
        <v>139</v>
      </c>
      <c r="E2794" s="1">
        <v>0.45833333333333331</v>
      </c>
      <c r="F2794">
        <v>5</v>
      </c>
      <c r="G2794" t="s">
        <v>136</v>
      </c>
      <c r="H2794" t="s">
        <v>61</v>
      </c>
      <c r="I2794" t="s">
        <v>178</v>
      </c>
      <c r="J2794" t="s">
        <v>26</v>
      </c>
      <c r="K2794" t="s">
        <v>118</v>
      </c>
      <c r="L2794" t="s">
        <v>27</v>
      </c>
      <c r="M2794">
        <v>6</v>
      </c>
      <c r="N2794">
        <v>2.5</v>
      </c>
      <c r="Q2794">
        <v>1.5900000000000001E-2</v>
      </c>
      <c r="R2794">
        <v>2.9718</v>
      </c>
      <c r="S2794">
        <f t="shared" si="196"/>
        <v>0.24210025233267859</v>
      </c>
      <c r="T2794">
        <f t="shared" si="193"/>
        <v>1.4526015139960715</v>
      </c>
    </row>
    <row r="2795" spans="1:20" x14ac:dyDescent="0.2">
      <c r="A2795">
        <v>2009</v>
      </c>
      <c r="B2795">
        <v>157</v>
      </c>
      <c r="D2795" t="s">
        <v>139</v>
      </c>
      <c r="E2795" s="1">
        <v>0.45833333333333331</v>
      </c>
      <c r="F2795">
        <v>5</v>
      </c>
      <c r="G2795" t="s">
        <v>136</v>
      </c>
      <c r="H2795" t="s">
        <v>61</v>
      </c>
      <c r="I2795" t="s">
        <v>178</v>
      </c>
      <c r="J2795" t="s">
        <v>23</v>
      </c>
      <c r="K2795" t="s">
        <v>33</v>
      </c>
      <c r="L2795" t="s">
        <v>34</v>
      </c>
      <c r="M2795">
        <v>7</v>
      </c>
      <c r="N2795">
        <v>2.5</v>
      </c>
      <c r="Q2795">
        <v>8.8999999999999999E-3</v>
      </c>
      <c r="R2795">
        <v>3</v>
      </c>
      <c r="S2795">
        <f t="shared" si="196"/>
        <v>0.13906250000000001</v>
      </c>
      <c r="T2795">
        <f t="shared" si="193"/>
        <v>0.97343750000000007</v>
      </c>
    </row>
    <row r="2796" spans="1:20" x14ac:dyDescent="0.2">
      <c r="A2796">
        <v>2009</v>
      </c>
      <c r="B2796">
        <v>158</v>
      </c>
      <c r="D2796" t="s">
        <v>139</v>
      </c>
      <c r="E2796" s="1">
        <v>0.45833333333333331</v>
      </c>
      <c r="F2796">
        <v>5</v>
      </c>
      <c r="G2796" t="s">
        <v>136</v>
      </c>
      <c r="H2796" t="s">
        <v>36</v>
      </c>
      <c r="I2796" t="s">
        <v>178</v>
      </c>
      <c r="J2796" t="s">
        <v>44</v>
      </c>
      <c r="K2796" t="s">
        <v>21</v>
      </c>
      <c r="L2796" t="s">
        <v>22</v>
      </c>
      <c r="M2796">
        <v>6</v>
      </c>
      <c r="N2796">
        <v>35</v>
      </c>
      <c r="Q2796">
        <v>1.14E-2</v>
      </c>
      <c r="R2796">
        <v>3.1280000000000001</v>
      </c>
      <c r="S2796">
        <f t="shared" si="196"/>
        <v>770.45928631241588</v>
      </c>
      <c r="T2796">
        <f t="shared" si="193"/>
        <v>4622.7557178744955</v>
      </c>
    </row>
    <row r="2797" spans="1:20" x14ac:dyDescent="0.2">
      <c r="A2797">
        <v>2009</v>
      </c>
      <c r="B2797">
        <v>158</v>
      </c>
      <c r="D2797" t="s">
        <v>139</v>
      </c>
      <c r="E2797" s="1">
        <v>0.45833333333333331</v>
      </c>
      <c r="F2797">
        <v>5</v>
      </c>
      <c r="G2797" t="s">
        <v>136</v>
      </c>
      <c r="H2797" t="s">
        <v>36</v>
      </c>
      <c r="I2797" t="s">
        <v>178</v>
      </c>
      <c r="J2797" t="s">
        <v>13</v>
      </c>
      <c r="K2797" t="s">
        <v>14</v>
      </c>
      <c r="L2797" t="s">
        <v>15</v>
      </c>
      <c r="M2797">
        <v>1</v>
      </c>
      <c r="N2797">
        <v>25</v>
      </c>
      <c r="Q2797">
        <v>2.3599999999999999E-2</v>
      </c>
      <c r="R2797">
        <v>2.9750000000000001</v>
      </c>
      <c r="S2797">
        <f t="shared" si="196"/>
        <v>340.23855775527943</v>
      </c>
      <c r="T2797">
        <f t="shared" si="193"/>
        <v>340.23855775527943</v>
      </c>
    </row>
    <row r="2798" spans="1:20" x14ac:dyDescent="0.2">
      <c r="A2798">
        <v>2009</v>
      </c>
      <c r="B2798">
        <v>158</v>
      </c>
      <c r="D2798" t="s">
        <v>139</v>
      </c>
      <c r="E2798" s="1">
        <v>0.45833333333333331</v>
      </c>
      <c r="F2798">
        <v>5</v>
      </c>
      <c r="G2798" t="s">
        <v>136</v>
      </c>
      <c r="H2798" t="s">
        <v>36</v>
      </c>
      <c r="I2798" t="s">
        <v>178</v>
      </c>
      <c r="J2798" t="s">
        <v>16</v>
      </c>
      <c r="K2798" t="s">
        <v>28</v>
      </c>
      <c r="L2798" t="s">
        <v>29</v>
      </c>
      <c r="M2798">
        <v>17</v>
      </c>
      <c r="N2798">
        <v>25</v>
      </c>
      <c r="P2798">
        <f>N2798/1.14172</f>
        <v>21.89678730336685</v>
      </c>
      <c r="Q2798">
        <v>5.7999999999999996E-3</v>
      </c>
      <c r="R2798">
        <v>3.5539999999999998</v>
      </c>
      <c r="S2798">
        <f>Q2798*(P2798^R2798)</f>
        <v>336.62001464584171</v>
      </c>
      <c r="T2798">
        <f t="shared" si="193"/>
        <v>5722.5402489793087</v>
      </c>
    </row>
    <row r="2799" spans="1:20" x14ac:dyDescent="0.2">
      <c r="A2799">
        <v>2009</v>
      </c>
      <c r="B2799">
        <v>158</v>
      </c>
      <c r="D2799" t="s">
        <v>139</v>
      </c>
      <c r="E2799" s="1">
        <v>0.45833333333333331</v>
      </c>
      <c r="F2799">
        <v>5</v>
      </c>
      <c r="G2799" t="s">
        <v>136</v>
      </c>
      <c r="H2799" t="s">
        <v>36</v>
      </c>
      <c r="I2799" t="s">
        <v>178</v>
      </c>
      <c r="J2799" t="s">
        <v>44</v>
      </c>
      <c r="K2799" t="s">
        <v>21</v>
      </c>
      <c r="L2799" t="s">
        <v>22</v>
      </c>
      <c r="M2799">
        <v>7</v>
      </c>
      <c r="N2799">
        <v>25</v>
      </c>
      <c r="Q2799">
        <v>1.14E-2</v>
      </c>
      <c r="R2799">
        <v>3.1280000000000001</v>
      </c>
      <c r="S2799">
        <f t="shared" ref="S2799:S2816" si="197">Q2799*(N2799^R2799)</f>
        <v>268.94359042953022</v>
      </c>
      <c r="T2799">
        <f t="shared" si="193"/>
        <v>1882.6051330067116</v>
      </c>
    </row>
    <row r="2800" spans="1:20" x14ac:dyDescent="0.2">
      <c r="A2800">
        <v>2009</v>
      </c>
      <c r="B2800">
        <v>158</v>
      </c>
      <c r="D2800" t="s">
        <v>139</v>
      </c>
      <c r="E2800" s="1">
        <v>0.45833333333333331</v>
      </c>
      <c r="F2800">
        <v>5</v>
      </c>
      <c r="G2800" t="s">
        <v>136</v>
      </c>
      <c r="H2800" t="s">
        <v>36</v>
      </c>
      <c r="I2800" t="s">
        <v>178</v>
      </c>
      <c r="J2800" t="s">
        <v>44</v>
      </c>
      <c r="K2800" t="s">
        <v>21</v>
      </c>
      <c r="L2800" t="s">
        <v>45</v>
      </c>
      <c r="M2800">
        <v>1</v>
      </c>
      <c r="N2800">
        <v>25</v>
      </c>
      <c r="Q2800">
        <v>1.5299999999999999E-2</v>
      </c>
      <c r="R2800">
        <v>3.0038</v>
      </c>
      <c r="S2800">
        <f t="shared" si="197"/>
        <v>242.00460433547849</v>
      </c>
      <c r="T2800">
        <f t="shared" si="193"/>
        <v>242.00460433547849</v>
      </c>
    </row>
    <row r="2801" spans="1:20" x14ac:dyDescent="0.2">
      <c r="A2801">
        <v>2009</v>
      </c>
      <c r="B2801">
        <v>158</v>
      </c>
      <c r="D2801" t="s">
        <v>139</v>
      </c>
      <c r="E2801" s="1">
        <v>0.45833333333333331</v>
      </c>
      <c r="F2801">
        <v>5</v>
      </c>
      <c r="G2801" t="s">
        <v>136</v>
      </c>
      <c r="H2801" t="s">
        <v>36</v>
      </c>
      <c r="I2801" t="s">
        <v>178</v>
      </c>
      <c r="J2801" t="s">
        <v>44</v>
      </c>
      <c r="K2801" t="s">
        <v>21</v>
      </c>
      <c r="L2801" t="s">
        <v>22</v>
      </c>
      <c r="M2801">
        <v>4</v>
      </c>
      <c r="N2801">
        <v>15</v>
      </c>
      <c r="Q2801">
        <v>1.14E-2</v>
      </c>
      <c r="R2801">
        <v>3.1280000000000001</v>
      </c>
      <c r="S2801">
        <f t="shared" si="197"/>
        <v>54.414959423729201</v>
      </c>
      <c r="T2801">
        <f t="shared" si="193"/>
        <v>217.6598376949168</v>
      </c>
    </row>
    <row r="2802" spans="1:20" x14ac:dyDescent="0.2">
      <c r="A2802">
        <v>2009</v>
      </c>
      <c r="B2802">
        <v>158</v>
      </c>
      <c r="D2802" t="s">
        <v>139</v>
      </c>
      <c r="E2802" s="1">
        <v>0.45833333333333331</v>
      </c>
      <c r="F2802">
        <v>5</v>
      </c>
      <c r="G2802" t="s">
        <v>136</v>
      </c>
      <c r="H2802" t="s">
        <v>36</v>
      </c>
      <c r="I2802" t="s">
        <v>178</v>
      </c>
      <c r="J2802" t="s">
        <v>509</v>
      </c>
      <c r="K2802" t="s">
        <v>17</v>
      </c>
      <c r="L2802" t="s">
        <v>19</v>
      </c>
      <c r="M2802">
        <v>1</v>
      </c>
      <c r="N2802">
        <v>7.5</v>
      </c>
      <c r="Q2802">
        <v>1.9300000000000001E-2</v>
      </c>
      <c r="R2802">
        <v>2.96</v>
      </c>
      <c r="S2802">
        <f t="shared" si="197"/>
        <v>7.5117071566069322</v>
      </c>
      <c r="T2802">
        <f t="shared" si="193"/>
        <v>7.5117071566069322</v>
      </c>
    </row>
    <row r="2803" spans="1:20" x14ac:dyDescent="0.2">
      <c r="A2803">
        <v>2009</v>
      </c>
      <c r="B2803">
        <v>158</v>
      </c>
      <c r="D2803" t="s">
        <v>139</v>
      </c>
      <c r="E2803" s="1">
        <v>0.45833333333333331</v>
      </c>
      <c r="F2803">
        <v>5</v>
      </c>
      <c r="G2803" t="s">
        <v>136</v>
      </c>
      <c r="H2803" t="s">
        <v>36</v>
      </c>
      <c r="I2803" t="s">
        <v>178</v>
      </c>
      <c r="J2803" t="s">
        <v>26</v>
      </c>
      <c r="K2803" t="s">
        <v>118</v>
      </c>
      <c r="L2803" t="s">
        <v>27</v>
      </c>
      <c r="M2803">
        <v>7</v>
      </c>
      <c r="N2803">
        <v>7.5</v>
      </c>
      <c r="Q2803">
        <v>1.5900000000000001E-2</v>
      </c>
      <c r="R2803">
        <v>2.9718</v>
      </c>
      <c r="S2803">
        <f t="shared" si="197"/>
        <v>6.3372988368370082</v>
      </c>
      <c r="T2803">
        <f t="shared" si="193"/>
        <v>44.361091857859059</v>
      </c>
    </row>
    <row r="2804" spans="1:20" x14ac:dyDescent="0.2">
      <c r="A2804">
        <v>2009</v>
      </c>
      <c r="B2804">
        <v>158</v>
      </c>
      <c r="D2804" t="s">
        <v>139</v>
      </c>
      <c r="E2804" s="1">
        <v>0.45833333333333331</v>
      </c>
      <c r="F2804">
        <v>5</v>
      </c>
      <c r="G2804" t="s">
        <v>136</v>
      </c>
      <c r="H2804" t="s">
        <v>36</v>
      </c>
      <c r="I2804" t="s">
        <v>178</v>
      </c>
      <c r="J2804" t="s">
        <v>23</v>
      </c>
      <c r="K2804" t="s">
        <v>118</v>
      </c>
      <c r="L2804" t="s">
        <v>132</v>
      </c>
      <c r="M2804">
        <v>3</v>
      </c>
      <c r="N2804">
        <v>7.5</v>
      </c>
      <c r="Q2804">
        <v>1.26E-2</v>
      </c>
      <c r="R2804">
        <v>3.0672999999999999</v>
      </c>
      <c r="S2804">
        <f t="shared" si="197"/>
        <v>6.0875978967715536</v>
      </c>
      <c r="T2804">
        <f t="shared" si="193"/>
        <v>18.262793690314659</v>
      </c>
    </row>
    <row r="2805" spans="1:20" x14ac:dyDescent="0.2">
      <c r="A2805">
        <v>2009</v>
      </c>
      <c r="B2805">
        <v>158</v>
      </c>
      <c r="D2805" t="s">
        <v>139</v>
      </c>
      <c r="E2805" s="1">
        <v>0.45833333333333331</v>
      </c>
      <c r="F2805">
        <v>5</v>
      </c>
      <c r="G2805" t="s">
        <v>136</v>
      </c>
      <c r="H2805" t="s">
        <v>36</v>
      </c>
      <c r="I2805" t="s">
        <v>178</v>
      </c>
      <c r="J2805" t="s">
        <v>23</v>
      </c>
      <c r="K2805" t="s">
        <v>118</v>
      </c>
      <c r="L2805" t="s">
        <v>30</v>
      </c>
      <c r="M2805">
        <v>4</v>
      </c>
      <c r="N2805">
        <v>7.5</v>
      </c>
      <c r="Q2805">
        <v>9.2800000000000001E-3</v>
      </c>
      <c r="R2805">
        <v>3.07</v>
      </c>
      <c r="S2805">
        <f t="shared" si="197"/>
        <v>4.5080222907771104</v>
      </c>
      <c r="T2805">
        <f t="shared" si="193"/>
        <v>18.032089163108441</v>
      </c>
    </row>
    <row r="2806" spans="1:20" x14ac:dyDescent="0.2">
      <c r="A2806">
        <v>2009</v>
      </c>
      <c r="B2806">
        <v>158</v>
      </c>
      <c r="D2806" t="s">
        <v>139</v>
      </c>
      <c r="E2806" s="1">
        <v>0.45833333333333331</v>
      </c>
      <c r="F2806">
        <v>5</v>
      </c>
      <c r="G2806" t="s">
        <v>136</v>
      </c>
      <c r="H2806" t="s">
        <v>36</v>
      </c>
      <c r="I2806" t="s">
        <v>178</v>
      </c>
      <c r="J2806" t="s">
        <v>13</v>
      </c>
      <c r="K2806" t="s">
        <v>194</v>
      </c>
      <c r="L2806" t="s">
        <v>35</v>
      </c>
      <c r="M2806">
        <v>5</v>
      </c>
      <c r="N2806">
        <v>7.5</v>
      </c>
      <c r="Q2806">
        <v>3.2399999999999998E-2</v>
      </c>
      <c r="R2806">
        <v>2.379</v>
      </c>
      <c r="S2806">
        <f t="shared" si="197"/>
        <v>3.9112516180267258</v>
      </c>
      <c r="T2806">
        <f t="shared" si="193"/>
        <v>19.556258090133628</v>
      </c>
    </row>
    <row r="2807" spans="1:20" x14ac:dyDescent="0.2">
      <c r="A2807">
        <v>2009</v>
      </c>
      <c r="B2807">
        <v>158</v>
      </c>
      <c r="D2807" t="s">
        <v>139</v>
      </c>
      <c r="E2807" s="1">
        <v>0.45833333333333331</v>
      </c>
      <c r="F2807">
        <v>5</v>
      </c>
      <c r="G2807" t="s">
        <v>136</v>
      </c>
      <c r="H2807" t="s">
        <v>36</v>
      </c>
      <c r="I2807" t="s">
        <v>178</v>
      </c>
      <c r="J2807" t="s">
        <v>509</v>
      </c>
      <c r="K2807" t="s">
        <v>17</v>
      </c>
      <c r="L2807" t="s">
        <v>19</v>
      </c>
      <c r="M2807">
        <v>4</v>
      </c>
      <c r="N2807">
        <v>2.5</v>
      </c>
      <c r="Q2807">
        <v>1.9300000000000001E-2</v>
      </c>
      <c r="R2807">
        <v>2.96</v>
      </c>
      <c r="S2807">
        <f t="shared" si="197"/>
        <v>0.29070984172599634</v>
      </c>
      <c r="T2807">
        <f t="shared" si="193"/>
        <v>1.1628393669039854</v>
      </c>
    </row>
    <row r="2808" spans="1:20" x14ac:dyDescent="0.2">
      <c r="A2808">
        <v>2009</v>
      </c>
      <c r="B2808">
        <v>158</v>
      </c>
      <c r="D2808" t="s">
        <v>139</v>
      </c>
      <c r="E2808" s="1">
        <v>0.45833333333333331</v>
      </c>
      <c r="F2808">
        <v>5</v>
      </c>
      <c r="G2808" t="s">
        <v>136</v>
      </c>
      <c r="H2808" t="s">
        <v>36</v>
      </c>
      <c r="I2808" t="s">
        <v>178</v>
      </c>
      <c r="J2808" t="s">
        <v>26</v>
      </c>
      <c r="K2808" t="s">
        <v>118</v>
      </c>
      <c r="L2808" t="s">
        <v>27</v>
      </c>
      <c r="M2808">
        <v>12</v>
      </c>
      <c r="N2808">
        <v>2.5</v>
      </c>
      <c r="Q2808">
        <v>1.5900000000000001E-2</v>
      </c>
      <c r="R2808">
        <v>2.9718</v>
      </c>
      <c r="S2808">
        <f t="shared" si="197"/>
        <v>0.24210025233267859</v>
      </c>
      <c r="T2808">
        <f t="shared" si="193"/>
        <v>2.905203027992143</v>
      </c>
    </row>
    <row r="2809" spans="1:20" x14ac:dyDescent="0.2">
      <c r="A2809">
        <v>2009</v>
      </c>
      <c r="B2809">
        <v>158</v>
      </c>
      <c r="D2809" t="s">
        <v>139</v>
      </c>
      <c r="E2809" s="1">
        <v>0.45833333333333331</v>
      </c>
      <c r="F2809">
        <v>5</v>
      </c>
      <c r="G2809" t="s">
        <v>136</v>
      </c>
      <c r="H2809" t="s">
        <v>36</v>
      </c>
      <c r="I2809" t="s">
        <v>178</v>
      </c>
      <c r="J2809" t="s">
        <v>23</v>
      </c>
      <c r="K2809" t="s">
        <v>118</v>
      </c>
      <c r="L2809" t="s">
        <v>132</v>
      </c>
      <c r="M2809">
        <v>3</v>
      </c>
      <c r="N2809">
        <v>2.5</v>
      </c>
      <c r="Q2809">
        <v>1.26E-2</v>
      </c>
      <c r="R2809">
        <v>3.0672999999999999</v>
      </c>
      <c r="S2809">
        <f t="shared" si="197"/>
        <v>0.20939771281975608</v>
      </c>
      <c r="T2809">
        <f t="shared" si="193"/>
        <v>0.62819313845926827</v>
      </c>
    </row>
    <row r="2810" spans="1:20" x14ac:dyDescent="0.2">
      <c r="A2810">
        <v>2009</v>
      </c>
      <c r="B2810">
        <v>158</v>
      </c>
      <c r="D2810" t="s">
        <v>139</v>
      </c>
      <c r="E2810" s="1">
        <v>0.45833333333333331</v>
      </c>
      <c r="F2810">
        <v>5</v>
      </c>
      <c r="G2810" t="s">
        <v>136</v>
      </c>
      <c r="H2810" t="s">
        <v>36</v>
      </c>
      <c r="I2810" t="s">
        <v>178</v>
      </c>
      <c r="J2810" t="s">
        <v>23</v>
      </c>
      <c r="K2810" t="s">
        <v>33</v>
      </c>
      <c r="L2810" t="s">
        <v>34</v>
      </c>
      <c r="M2810">
        <v>14</v>
      </c>
      <c r="N2810">
        <v>2.5</v>
      </c>
      <c r="Q2810">
        <v>8.8999999999999999E-3</v>
      </c>
      <c r="R2810">
        <v>3</v>
      </c>
      <c r="S2810">
        <f t="shared" si="197"/>
        <v>0.13906250000000001</v>
      </c>
      <c r="T2810">
        <f t="shared" si="193"/>
        <v>1.9468750000000001</v>
      </c>
    </row>
    <row r="2811" spans="1:20" x14ac:dyDescent="0.2">
      <c r="A2811">
        <v>2009</v>
      </c>
      <c r="B2811">
        <v>159</v>
      </c>
      <c r="D2811" t="s">
        <v>139</v>
      </c>
      <c r="E2811" s="1">
        <v>0.45833333333333331</v>
      </c>
      <c r="F2811">
        <v>5</v>
      </c>
      <c r="G2811" t="s">
        <v>136</v>
      </c>
      <c r="H2811" t="s">
        <v>36</v>
      </c>
      <c r="I2811" t="s">
        <v>178</v>
      </c>
      <c r="J2811" t="s">
        <v>23</v>
      </c>
      <c r="K2811" t="s">
        <v>28</v>
      </c>
      <c r="L2811" t="s">
        <v>56</v>
      </c>
      <c r="M2811">
        <v>1</v>
      </c>
      <c r="N2811">
        <v>60</v>
      </c>
      <c r="Q2811">
        <v>2.1700000000000001E-2</v>
      </c>
      <c r="R2811">
        <v>3</v>
      </c>
      <c r="S2811">
        <f t="shared" si="197"/>
        <v>4687.2</v>
      </c>
      <c r="T2811">
        <f t="shared" si="193"/>
        <v>4687.2</v>
      </c>
    </row>
    <row r="2812" spans="1:20" x14ac:dyDescent="0.2">
      <c r="A2812">
        <v>2009</v>
      </c>
      <c r="B2812">
        <v>159</v>
      </c>
      <c r="D2812" t="s">
        <v>139</v>
      </c>
      <c r="E2812" s="1">
        <v>0.45833333333333331</v>
      </c>
      <c r="F2812">
        <v>5</v>
      </c>
      <c r="G2812" t="s">
        <v>136</v>
      </c>
      <c r="H2812" t="s">
        <v>36</v>
      </c>
      <c r="I2812" t="s">
        <v>178</v>
      </c>
      <c r="J2812" t="s">
        <v>23</v>
      </c>
      <c r="K2812" t="s">
        <v>102</v>
      </c>
      <c r="L2812" t="s">
        <v>103</v>
      </c>
      <c r="M2812">
        <v>1</v>
      </c>
      <c r="N2812">
        <v>100</v>
      </c>
      <c r="Q2812">
        <v>2E-3</v>
      </c>
      <c r="R2812">
        <v>3</v>
      </c>
      <c r="S2812">
        <f t="shared" si="197"/>
        <v>2000</v>
      </c>
      <c r="T2812">
        <f t="shared" si="193"/>
        <v>2000</v>
      </c>
    </row>
    <row r="2813" spans="1:20" x14ac:dyDescent="0.2">
      <c r="A2813">
        <v>2009</v>
      </c>
      <c r="B2813">
        <v>159</v>
      </c>
      <c r="D2813" t="s">
        <v>139</v>
      </c>
      <c r="E2813" s="1">
        <v>0.45833333333333331</v>
      </c>
      <c r="F2813">
        <v>5</v>
      </c>
      <c r="G2813" t="s">
        <v>136</v>
      </c>
      <c r="H2813" t="s">
        <v>36</v>
      </c>
      <c r="I2813" t="s">
        <v>178</v>
      </c>
      <c r="J2813" t="s">
        <v>23</v>
      </c>
      <c r="K2813" t="s">
        <v>91</v>
      </c>
      <c r="L2813" t="s">
        <v>92</v>
      </c>
      <c r="M2813">
        <v>1</v>
      </c>
      <c r="N2813">
        <v>25</v>
      </c>
      <c r="Q2813">
        <v>0.53300000000000003</v>
      </c>
      <c r="R2813">
        <v>2.2759999999999998</v>
      </c>
      <c r="S2813">
        <f t="shared" si="197"/>
        <v>809.91355729585462</v>
      </c>
      <c r="T2813">
        <f t="shared" si="193"/>
        <v>809.91355729585462</v>
      </c>
    </row>
    <row r="2814" spans="1:20" x14ac:dyDescent="0.2">
      <c r="A2814">
        <v>2009</v>
      </c>
      <c r="B2814">
        <v>159</v>
      </c>
      <c r="D2814" t="s">
        <v>139</v>
      </c>
      <c r="E2814" s="1">
        <v>0.45833333333333331</v>
      </c>
      <c r="F2814">
        <v>5</v>
      </c>
      <c r="G2814" t="s">
        <v>136</v>
      </c>
      <c r="H2814" t="s">
        <v>36</v>
      </c>
      <c r="I2814" t="s">
        <v>178</v>
      </c>
      <c r="J2814" t="s">
        <v>44</v>
      </c>
      <c r="K2814" t="s">
        <v>21</v>
      </c>
      <c r="L2814" t="s">
        <v>22</v>
      </c>
      <c r="M2814">
        <v>4</v>
      </c>
      <c r="N2814">
        <v>35</v>
      </c>
      <c r="Q2814">
        <v>1.14E-2</v>
      </c>
      <c r="R2814">
        <v>3.1280000000000001</v>
      </c>
      <c r="S2814">
        <f t="shared" si="197"/>
        <v>770.45928631241588</v>
      </c>
      <c r="T2814">
        <f t="shared" si="193"/>
        <v>3081.8371452496635</v>
      </c>
    </row>
    <row r="2815" spans="1:20" x14ac:dyDescent="0.2">
      <c r="A2815">
        <v>2009</v>
      </c>
      <c r="B2815">
        <v>159</v>
      </c>
      <c r="D2815" t="s">
        <v>139</v>
      </c>
      <c r="E2815" s="1">
        <v>0.45833333333333331</v>
      </c>
      <c r="F2815">
        <v>5</v>
      </c>
      <c r="G2815" t="s">
        <v>136</v>
      </c>
      <c r="H2815" t="s">
        <v>36</v>
      </c>
      <c r="I2815" t="s">
        <v>178</v>
      </c>
      <c r="J2815" t="s">
        <v>13</v>
      </c>
      <c r="K2815" t="s">
        <v>51</v>
      </c>
      <c r="L2815" t="s">
        <v>52</v>
      </c>
      <c r="M2815">
        <v>1</v>
      </c>
      <c r="N2815">
        <v>35</v>
      </c>
      <c r="O2815" t="s">
        <v>53</v>
      </c>
      <c r="Q2815">
        <v>1.6199999999999999E-2</v>
      </c>
      <c r="R2815">
        <v>3.0251999999999999</v>
      </c>
      <c r="S2815">
        <f t="shared" si="197"/>
        <v>759.67819720000477</v>
      </c>
      <c r="T2815">
        <f t="shared" si="193"/>
        <v>759.67819720000477</v>
      </c>
    </row>
    <row r="2816" spans="1:20" x14ac:dyDescent="0.2">
      <c r="A2816">
        <v>2009</v>
      </c>
      <c r="B2816">
        <v>159</v>
      </c>
      <c r="D2816" t="s">
        <v>139</v>
      </c>
      <c r="E2816" s="1">
        <v>0.45833333333333331</v>
      </c>
      <c r="F2816">
        <v>5</v>
      </c>
      <c r="G2816" t="s">
        <v>136</v>
      </c>
      <c r="H2816" t="s">
        <v>36</v>
      </c>
      <c r="I2816" t="s">
        <v>178</v>
      </c>
      <c r="J2816" t="s">
        <v>23</v>
      </c>
      <c r="K2816" t="s">
        <v>31</v>
      </c>
      <c r="L2816" t="s">
        <v>32</v>
      </c>
      <c r="M2816">
        <v>1</v>
      </c>
      <c r="N2816">
        <v>35</v>
      </c>
      <c r="Q2816">
        <v>7.9000000000000008E-3</v>
      </c>
      <c r="R2816">
        <v>3.0760000000000001</v>
      </c>
      <c r="S2816">
        <f t="shared" si="197"/>
        <v>443.79294680201997</v>
      </c>
      <c r="T2816">
        <f t="shared" si="193"/>
        <v>443.79294680201997</v>
      </c>
    </row>
    <row r="2817" spans="1:20" x14ac:dyDescent="0.2">
      <c r="A2817">
        <v>2009</v>
      </c>
      <c r="B2817">
        <v>159</v>
      </c>
      <c r="D2817" t="s">
        <v>139</v>
      </c>
      <c r="E2817" s="1">
        <v>0.45833333333333331</v>
      </c>
      <c r="F2817">
        <v>5</v>
      </c>
      <c r="G2817" t="s">
        <v>136</v>
      </c>
      <c r="H2817" t="s">
        <v>36</v>
      </c>
      <c r="I2817" t="s">
        <v>178</v>
      </c>
      <c r="J2817" t="s">
        <v>16</v>
      </c>
      <c r="K2817" t="s">
        <v>28</v>
      </c>
      <c r="L2817" t="s">
        <v>29</v>
      </c>
      <c r="M2817">
        <v>12</v>
      </c>
      <c r="N2817">
        <v>25</v>
      </c>
      <c r="P2817">
        <f>N2817/1.14172</f>
        <v>21.89678730336685</v>
      </c>
      <c r="Q2817">
        <v>5.7999999999999996E-3</v>
      </c>
      <c r="R2817">
        <v>3.5539999999999998</v>
      </c>
      <c r="S2817">
        <f>Q2817*(P2817^R2817)</f>
        <v>336.62001464584171</v>
      </c>
      <c r="T2817">
        <f t="shared" si="193"/>
        <v>4039.4401757501005</v>
      </c>
    </row>
    <row r="2818" spans="1:20" x14ac:dyDescent="0.2">
      <c r="A2818">
        <v>2009</v>
      </c>
      <c r="B2818">
        <v>159</v>
      </c>
      <c r="D2818" t="s">
        <v>139</v>
      </c>
      <c r="E2818" s="1">
        <v>0.45833333333333331</v>
      </c>
      <c r="F2818">
        <v>5</v>
      </c>
      <c r="G2818" t="s">
        <v>136</v>
      </c>
      <c r="H2818" t="s">
        <v>36</v>
      </c>
      <c r="I2818" t="s">
        <v>178</v>
      </c>
      <c r="J2818" t="s">
        <v>44</v>
      </c>
      <c r="K2818" t="s">
        <v>21</v>
      </c>
      <c r="L2818" t="s">
        <v>22</v>
      </c>
      <c r="M2818">
        <v>7</v>
      </c>
      <c r="N2818">
        <v>25</v>
      </c>
      <c r="Q2818">
        <v>1.14E-2</v>
      </c>
      <c r="R2818">
        <v>3.1280000000000001</v>
      </c>
      <c r="S2818">
        <f t="shared" ref="S2818:S2831" si="198">Q2818*(N2818^R2818)</f>
        <v>268.94359042953022</v>
      </c>
      <c r="T2818">
        <f t="shared" ref="T2818:T2881" si="199">M2818*S2818</f>
        <v>1882.6051330067116</v>
      </c>
    </row>
    <row r="2819" spans="1:20" x14ac:dyDescent="0.2">
      <c r="A2819">
        <v>2009</v>
      </c>
      <c r="B2819">
        <v>159</v>
      </c>
      <c r="D2819" t="s">
        <v>139</v>
      </c>
      <c r="E2819" s="1">
        <v>0.45833333333333331</v>
      </c>
      <c r="F2819">
        <v>5</v>
      </c>
      <c r="G2819" t="s">
        <v>136</v>
      </c>
      <c r="H2819" t="s">
        <v>36</v>
      </c>
      <c r="I2819" t="s">
        <v>178</v>
      </c>
      <c r="J2819" t="s">
        <v>508</v>
      </c>
      <c r="K2819" t="s">
        <v>40</v>
      </c>
      <c r="L2819" t="s">
        <v>41</v>
      </c>
      <c r="M2819">
        <v>1</v>
      </c>
      <c r="N2819">
        <v>15</v>
      </c>
      <c r="Q2819">
        <v>2.2200000000000001E-2</v>
      </c>
      <c r="R2819">
        <v>3.14</v>
      </c>
      <c r="S2819">
        <f t="shared" si="198"/>
        <v>109.46607034280856</v>
      </c>
      <c r="T2819">
        <f t="shared" si="199"/>
        <v>109.46607034280856</v>
      </c>
    </row>
    <row r="2820" spans="1:20" x14ac:dyDescent="0.2">
      <c r="A2820">
        <v>2009</v>
      </c>
      <c r="B2820">
        <v>159</v>
      </c>
      <c r="D2820" t="s">
        <v>139</v>
      </c>
      <c r="E2820" s="1">
        <v>0.45833333333333331</v>
      </c>
      <c r="F2820">
        <v>5</v>
      </c>
      <c r="G2820" t="s">
        <v>136</v>
      </c>
      <c r="H2820" t="s">
        <v>36</v>
      </c>
      <c r="I2820" t="s">
        <v>178</v>
      </c>
      <c r="J2820" t="s">
        <v>16</v>
      </c>
      <c r="K2820" t="s">
        <v>17</v>
      </c>
      <c r="L2820" t="s">
        <v>18</v>
      </c>
      <c r="M2820">
        <v>1</v>
      </c>
      <c r="N2820">
        <v>15</v>
      </c>
      <c r="Q2820">
        <v>2.2700000000000001E-2</v>
      </c>
      <c r="R2820">
        <v>3.12</v>
      </c>
      <c r="S2820">
        <f t="shared" si="198"/>
        <v>106.03044532761471</v>
      </c>
      <c r="T2820">
        <f t="shared" si="199"/>
        <v>106.03044532761471</v>
      </c>
    </row>
    <row r="2821" spans="1:20" x14ac:dyDescent="0.2">
      <c r="A2821">
        <v>2009</v>
      </c>
      <c r="B2821">
        <v>159</v>
      </c>
      <c r="D2821" t="s">
        <v>139</v>
      </c>
      <c r="E2821" s="1">
        <v>0.45833333333333331</v>
      </c>
      <c r="F2821">
        <v>5</v>
      </c>
      <c r="G2821" t="s">
        <v>136</v>
      </c>
      <c r="H2821" t="s">
        <v>36</v>
      </c>
      <c r="I2821" t="s">
        <v>178</v>
      </c>
      <c r="J2821" t="s">
        <v>509</v>
      </c>
      <c r="K2821" t="s">
        <v>17</v>
      </c>
      <c r="L2821" t="s">
        <v>19</v>
      </c>
      <c r="M2821">
        <v>2</v>
      </c>
      <c r="N2821">
        <v>15</v>
      </c>
      <c r="Q2821">
        <v>1.9300000000000001E-2</v>
      </c>
      <c r="R2821">
        <v>2.96</v>
      </c>
      <c r="S2821">
        <f t="shared" si="198"/>
        <v>58.450393035088091</v>
      </c>
      <c r="T2821">
        <f t="shared" si="199"/>
        <v>116.90078607017618</v>
      </c>
    </row>
    <row r="2822" spans="1:20" x14ac:dyDescent="0.2">
      <c r="A2822">
        <v>2009</v>
      </c>
      <c r="B2822">
        <v>159</v>
      </c>
      <c r="D2822" t="s">
        <v>139</v>
      </c>
      <c r="E2822" s="1">
        <v>0.45833333333333331</v>
      </c>
      <c r="F2822">
        <v>5</v>
      </c>
      <c r="G2822" t="s">
        <v>136</v>
      </c>
      <c r="H2822" t="s">
        <v>36</v>
      </c>
      <c r="I2822" t="s">
        <v>178</v>
      </c>
      <c r="J2822" t="s">
        <v>509</v>
      </c>
      <c r="K2822" t="s">
        <v>17</v>
      </c>
      <c r="L2822" t="s">
        <v>19</v>
      </c>
      <c r="M2822">
        <v>1</v>
      </c>
      <c r="N2822">
        <v>7.5</v>
      </c>
      <c r="Q2822">
        <v>1.9300000000000001E-2</v>
      </c>
      <c r="R2822">
        <v>2.96</v>
      </c>
      <c r="S2822">
        <f t="shared" si="198"/>
        <v>7.5117071566069322</v>
      </c>
      <c r="T2822">
        <f t="shared" si="199"/>
        <v>7.5117071566069322</v>
      </c>
    </row>
    <row r="2823" spans="1:20" x14ac:dyDescent="0.2">
      <c r="A2823">
        <v>2009</v>
      </c>
      <c r="B2823">
        <v>159</v>
      </c>
      <c r="D2823" t="s">
        <v>139</v>
      </c>
      <c r="E2823" s="1">
        <v>0.45833333333333331</v>
      </c>
      <c r="F2823">
        <v>5</v>
      </c>
      <c r="G2823" t="s">
        <v>136</v>
      </c>
      <c r="H2823" t="s">
        <v>36</v>
      </c>
      <c r="I2823" t="s">
        <v>178</v>
      </c>
      <c r="J2823" t="s">
        <v>26</v>
      </c>
      <c r="K2823" t="s">
        <v>118</v>
      </c>
      <c r="L2823" t="s">
        <v>27</v>
      </c>
      <c r="M2823">
        <v>20</v>
      </c>
      <c r="N2823">
        <v>7.5</v>
      </c>
      <c r="Q2823">
        <v>1.5900000000000001E-2</v>
      </c>
      <c r="R2823">
        <v>2.9718</v>
      </c>
      <c r="S2823">
        <f t="shared" si="198"/>
        <v>6.3372988368370082</v>
      </c>
      <c r="T2823">
        <f t="shared" si="199"/>
        <v>126.74597673674016</v>
      </c>
    </row>
    <row r="2824" spans="1:20" x14ac:dyDescent="0.2">
      <c r="A2824">
        <v>2009</v>
      </c>
      <c r="B2824">
        <v>159</v>
      </c>
      <c r="D2824" t="s">
        <v>139</v>
      </c>
      <c r="E2824" s="1">
        <v>0.45833333333333331</v>
      </c>
      <c r="F2824">
        <v>5</v>
      </c>
      <c r="G2824" t="s">
        <v>136</v>
      </c>
      <c r="H2824" t="s">
        <v>36</v>
      </c>
      <c r="I2824" t="s">
        <v>178</v>
      </c>
      <c r="J2824" t="s">
        <v>23</v>
      </c>
      <c r="K2824" t="s">
        <v>118</v>
      </c>
      <c r="L2824" t="s">
        <v>132</v>
      </c>
      <c r="M2824">
        <v>10</v>
      </c>
      <c r="N2824">
        <v>7.5</v>
      </c>
      <c r="Q2824">
        <v>1.26E-2</v>
      </c>
      <c r="R2824">
        <v>3.0672999999999999</v>
      </c>
      <c r="S2824">
        <f t="shared" si="198"/>
        <v>6.0875978967715536</v>
      </c>
      <c r="T2824">
        <f t="shared" si="199"/>
        <v>60.87597896771554</v>
      </c>
    </row>
    <row r="2825" spans="1:20" x14ac:dyDescent="0.2">
      <c r="A2825">
        <v>2009</v>
      </c>
      <c r="B2825">
        <v>159</v>
      </c>
      <c r="D2825" t="s">
        <v>139</v>
      </c>
      <c r="E2825" s="1">
        <v>0.45833333333333331</v>
      </c>
      <c r="F2825">
        <v>5</v>
      </c>
      <c r="G2825" t="s">
        <v>136</v>
      </c>
      <c r="H2825" t="s">
        <v>36</v>
      </c>
      <c r="I2825" t="s">
        <v>178</v>
      </c>
      <c r="J2825" t="s">
        <v>23</v>
      </c>
      <c r="K2825" t="s">
        <v>118</v>
      </c>
      <c r="L2825" t="s">
        <v>30</v>
      </c>
      <c r="M2825">
        <v>2</v>
      </c>
      <c r="N2825">
        <v>7.5</v>
      </c>
      <c r="Q2825">
        <v>9.2800000000000001E-3</v>
      </c>
      <c r="R2825">
        <v>3.07</v>
      </c>
      <c r="S2825">
        <f t="shared" si="198"/>
        <v>4.5080222907771104</v>
      </c>
      <c r="T2825">
        <f t="shared" si="199"/>
        <v>9.0160445815542207</v>
      </c>
    </row>
    <row r="2826" spans="1:20" x14ac:dyDescent="0.2">
      <c r="A2826">
        <v>2009</v>
      </c>
      <c r="B2826">
        <v>159</v>
      </c>
      <c r="D2826" t="s">
        <v>139</v>
      </c>
      <c r="E2826" s="1">
        <v>0.45833333333333331</v>
      </c>
      <c r="F2826">
        <v>5</v>
      </c>
      <c r="G2826" t="s">
        <v>136</v>
      </c>
      <c r="H2826" t="s">
        <v>36</v>
      </c>
      <c r="I2826" t="s">
        <v>178</v>
      </c>
      <c r="J2826" t="s">
        <v>13</v>
      </c>
      <c r="K2826" t="s">
        <v>194</v>
      </c>
      <c r="L2826" t="s">
        <v>35</v>
      </c>
      <c r="M2826">
        <v>1</v>
      </c>
      <c r="N2826">
        <v>7.5</v>
      </c>
      <c r="Q2826">
        <v>3.2399999999999998E-2</v>
      </c>
      <c r="R2826">
        <v>2.379</v>
      </c>
      <c r="S2826">
        <f t="shared" si="198"/>
        <v>3.9112516180267258</v>
      </c>
      <c r="T2826">
        <f t="shared" si="199"/>
        <v>3.9112516180267258</v>
      </c>
    </row>
    <row r="2827" spans="1:20" x14ac:dyDescent="0.2">
      <c r="A2827">
        <v>2009</v>
      </c>
      <c r="B2827">
        <v>159</v>
      </c>
      <c r="D2827" t="s">
        <v>139</v>
      </c>
      <c r="E2827" s="1">
        <v>0.45833333333333331</v>
      </c>
      <c r="F2827">
        <v>5</v>
      </c>
      <c r="G2827" t="s">
        <v>136</v>
      </c>
      <c r="H2827" t="s">
        <v>36</v>
      </c>
      <c r="I2827" t="s">
        <v>178</v>
      </c>
      <c r="J2827" t="s">
        <v>26</v>
      </c>
      <c r="K2827" t="s">
        <v>17</v>
      </c>
      <c r="L2827" t="s">
        <v>121</v>
      </c>
      <c r="M2827">
        <v>35</v>
      </c>
      <c r="N2827">
        <v>2.5</v>
      </c>
      <c r="Q2827">
        <v>2.0199999999999999E-2</v>
      </c>
      <c r="R2827">
        <v>2.9594999999999998</v>
      </c>
      <c r="S2827">
        <f t="shared" si="198"/>
        <v>0.30412689296657719</v>
      </c>
      <c r="T2827">
        <f t="shared" si="199"/>
        <v>10.644441253830202</v>
      </c>
    </row>
    <row r="2828" spans="1:20" x14ac:dyDescent="0.2">
      <c r="A2828">
        <v>2009</v>
      </c>
      <c r="B2828">
        <v>159</v>
      </c>
      <c r="D2828" t="s">
        <v>139</v>
      </c>
      <c r="E2828" s="1">
        <v>0.45833333333333331</v>
      </c>
      <c r="F2828">
        <v>5</v>
      </c>
      <c r="G2828" t="s">
        <v>136</v>
      </c>
      <c r="H2828" t="s">
        <v>36</v>
      </c>
      <c r="I2828" t="s">
        <v>178</v>
      </c>
      <c r="J2828" t="s">
        <v>509</v>
      </c>
      <c r="K2828" t="s">
        <v>17</v>
      </c>
      <c r="L2828" t="s">
        <v>19</v>
      </c>
      <c r="M2828">
        <v>2</v>
      </c>
      <c r="N2828">
        <v>2.5</v>
      </c>
      <c r="Q2828">
        <v>1.9300000000000001E-2</v>
      </c>
      <c r="R2828">
        <v>2.96</v>
      </c>
      <c r="S2828">
        <f t="shared" si="198"/>
        <v>0.29070984172599634</v>
      </c>
      <c r="T2828">
        <f t="shared" si="199"/>
        <v>0.58141968345199269</v>
      </c>
    </row>
    <row r="2829" spans="1:20" x14ac:dyDescent="0.2">
      <c r="A2829">
        <v>2009</v>
      </c>
      <c r="B2829">
        <v>159</v>
      </c>
      <c r="D2829" t="s">
        <v>139</v>
      </c>
      <c r="E2829" s="1">
        <v>0.45833333333333331</v>
      </c>
      <c r="F2829">
        <v>5</v>
      </c>
      <c r="G2829" t="s">
        <v>136</v>
      </c>
      <c r="H2829" t="s">
        <v>36</v>
      </c>
      <c r="I2829" t="s">
        <v>178</v>
      </c>
      <c r="J2829" t="s">
        <v>26</v>
      </c>
      <c r="K2829" t="s">
        <v>118</v>
      </c>
      <c r="L2829" t="s">
        <v>27</v>
      </c>
      <c r="M2829">
        <v>40</v>
      </c>
      <c r="N2829">
        <v>2.5</v>
      </c>
      <c r="Q2829">
        <v>1.5900000000000001E-2</v>
      </c>
      <c r="R2829">
        <v>2.9718</v>
      </c>
      <c r="S2829">
        <f t="shared" si="198"/>
        <v>0.24210025233267859</v>
      </c>
      <c r="T2829">
        <f t="shared" si="199"/>
        <v>9.684010093307144</v>
      </c>
    </row>
    <row r="2830" spans="1:20" x14ac:dyDescent="0.2">
      <c r="A2830">
        <v>2009</v>
      </c>
      <c r="B2830">
        <v>159</v>
      </c>
      <c r="D2830" t="s">
        <v>139</v>
      </c>
      <c r="E2830" s="1">
        <v>0.45833333333333331</v>
      </c>
      <c r="F2830">
        <v>5</v>
      </c>
      <c r="G2830" t="s">
        <v>136</v>
      </c>
      <c r="H2830" t="s">
        <v>36</v>
      </c>
      <c r="I2830" t="s">
        <v>178</v>
      </c>
      <c r="J2830" t="s">
        <v>23</v>
      </c>
      <c r="K2830" t="s">
        <v>118</v>
      </c>
      <c r="L2830" t="s">
        <v>132</v>
      </c>
      <c r="M2830">
        <v>15</v>
      </c>
      <c r="N2830">
        <v>2.5</v>
      </c>
      <c r="Q2830">
        <v>1.26E-2</v>
      </c>
      <c r="R2830">
        <v>3.0672999999999999</v>
      </c>
      <c r="S2830">
        <f t="shared" si="198"/>
        <v>0.20939771281975608</v>
      </c>
      <c r="T2830">
        <f t="shared" si="199"/>
        <v>3.1409656922963411</v>
      </c>
    </row>
    <row r="2831" spans="1:20" x14ac:dyDescent="0.2">
      <c r="A2831">
        <v>2009</v>
      </c>
      <c r="B2831">
        <v>159</v>
      </c>
      <c r="D2831" t="s">
        <v>139</v>
      </c>
      <c r="E2831" s="1">
        <v>0.45833333333333331</v>
      </c>
      <c r="F2831">
        <v>5</v>
      </c>
      <c r="G2831" t="s">
        <v>136</v>
      </c>
      <c r="H2831" t="s">
        <v>36</v>
      </c>
      <c r="I2831" t="s">
        <v>178</v>
      </c>
      <c r="J2831" t="s">
        <v>23</v>
      </c>
      <c r="K2831" t="s">
        <v>33</v>
      </c>
      <c r="L2831" t="s">
        <v>34</v>
      </c>
      <c r="M2831">
        <v>12</v>
      </c>
      <c r="N2831">
        <v>2.5</v>
      </c>
      <c r="Q2831">
        <v>8.8999999999999999E-3</v>
      </c>
      <c r="R2831">
        <v>3</v>
      </c>
      <c r="S2831">
        <f t="shared" si="198"/>
        <v>0.13906250000000001</v>
      </c>
      <c r="T2831">
        <f t="shared" si="199"/>
        <v>1.6687500000000002</v>
      </c>
    </row>
    <row r="2832" spans="1:20" x14ac:dyDescent="0.2">
      <c r="A2832">
        <v>2009</v>
      </c>
      <c r="B2832">
        <v>160</v>
      </c>
      <c r="D2832" t="s">
        <v>139</v>
      </c>
      <c r="E2832" s="1">
        <v>0.45833333333333331</v>
      </c>
      <c r="F2832">
        <v>5</v>
      </c>
      <c r="G2832" t="s">
        <v>136</v>
      </c>
      <c r="H2832" t="s">
        <v>61</v>
      </c>
      <c r="I2832" t="s">
        <v>178</v>
      </c>
      <c r="J2832" t="s">
        <v>23</v>
      </c>
      <c r="K2832" t="s">
        <v>118</v>
      </c>
      <c r="L2832" t="s">
        <v>43</v>
      </c>
      <c r="M2832">
        <v>1</v>
      </c>
      <c r="N2832">
        <v>50</v>
      </c>
      <c r="P2832">
        <f>N2832/1.08175</f>
        <v>46.221400508435408</v>
      </c>
      <c r="Q2832">
        <v>1.4500000000000001E-2</v>
      </c>
      <c r="R2832">
        <v>3.0529999999999999</v>
      </c>
      <c r="S2832">
        <f>Q2832*(P2832^R2832)</f>
        <v>1754.4216901984094</v>
      </c>
      <c r="T2832">
        <f t="shared" si="199"/>
        <v>1754.4216901984094</v>
      </c>
    </row>
    <row r="2833" spans="1:20" x14ac:dyDescent="0.2">
      <c r="A2833">
        <v>2009</v>
      </c>
      <c r="B2833">
        <v>160</v>
      </c>
      <c r="D2833" t="s">
        <v>139</v>
      </c>
      <c r="E2833" s="1">
        <v>0.45833333333333331</v>
      </c>
      <c r="F2833">
        <v>5</v>
      </c>
      <c r="G2833" t="s">
        <v>136</v>
      </c>
      <c r="H2833" t="s">
        <v>61</v>
      </c>
      <c r="I2833" t="s">
        <v>178</v>
      </c>
      <c r="J2833" t="s">
        <v>44</v>
      </c>
      <c r="K2833" t="s">
        <v>74</v>
      </c>
      <c r="L2833" t="s">
        <v>75</v>
      </c>
      <c r="M2833">
        <v>1</v>
      </c>
      <c r="N2833">
        <v>100</v>
      </c>
      <c r="Q2833">
        <v>1E-3</v>
      </c>
      <c r="R2833">
        <v>3.07</v>
      </c>
      <c r="S2833">
        <f>Q2833*(N2833^R2833)</f>
        <v>1380.384264602885</v>
      </c>
      <c r="T2833">
        <f t="shared" si="199"/>
        <v>1380.384264602885</v>
      </c>
    </row>
    <row r="2834" spans="1:20" x14ac:dyDescent="0.2">
      <c r="A2834">
        <v>2009</v>
      </c>
      <c r="B2834">
        <v>160</v>
      </c>
      <c r="D2834" t="s">
        <v>139</v>
      </c>
      <c r="E2834" s="1">
        <v>0.45833333333333331</v>
      </c>
      <c r="F2834">
        <v>5</v>
      </c>
      <c r="G2834" t="s">
        <v>136</v>
      </c>
      <c r="H2834" t="s">
        <v>61</v>
      </c>
      <c r="I2834" t="s">
        <v>178</v>
      </c>
      <c r="J2834" t="s">
        <v>44</v>
      </c>
      <c r="K2834" t="s">
        <v>21</v>
      </c>
      <c r="L2834" t="s">
        <v>22</v>
      </c>
      <c r="M2834">
        <v>7</v>
      </c>
      <c r="N2834">
        <v>35</v>
      </c>
      <c r="Q2834">
        <v>1.14E-2</v>
      </c>
      <c r="R2834">
        <v>3.1280000000000001</v>
      </c>
      <c r="S2834">
        <f>Q2834*(N2834^R2834)</f>
        <v>770.45928631241588</v>
      </c>
      <c r="T2834">
        <f t="shared" si="199"/>
        <v>5393.2150041869108</v>
      </c>
    </row>
    <row r="2835" spans="1:20" x14ac:dyDescent="0.2">
      <c r="A2835">
        <v>2009</v>
      </c>
      <c r="B2835">
        <v>160</v>
      </c>
      <c r="D2835" t="s">
        <v>139</v>
      </c>
      <c r="E2835" s="1">
        <v>0.45833333333333331</v>
      </c>
      <c r="F2835">
        <v>5</v>
      </c>
      <c r="G2835" t="s">
        <v>136</v>
      </c>
      <c r="H2835" t="s">
        <v>61</v>
      </c>
      <c r="I2835" t="s">
        <v>178</v>
      </c>
      <c r="J2835" t="s">
        <v>26</v>
      </c>
      <c r="K2835" t="s">
        <v>31</v>
      </c>
      <c r="L2835" t="s">
        <v>54</v>
      </c>
      <c r="M2835">
        <v>4</v>
      </c>
      <c r="N2835">
        <v>25</v>
      </c>
      <c r="P2835">
        <f>N2835*0.812715</f>
        <v>20.317875000000001</v>
      </c>
      <c r="Q2835">
        <v>0.111</v>
      </c>
      <c r="R2835">
        <v>2.72</v>
      </c>
      <c r="S2835">
        <f>Q2835*(P2835^R2835)</f>
        <v>400.63779005068659</v>
      </c>
      <c r="T2835">
        <f t="shared" si="199"/>
        <v>1602.5511602027464</v>
      </c>
    </row>
    <row r="2836" spans="1:20" x14ac:dyDescent="0.2">
      <c r="A2836">
        <v>2009</v>
      </c>
      <c r="B2836">
        <v>160</v>
      </c>
      <c r="D2836" t="s">
        <v>139</v>
      </c>
      <c r="E2836" s="1">
        <v>0.45833333333333331</v>
      </c>
      <c r="F2836">
        <v>5</v>
      </c>
      <c r="G2836" t="s">
        <v>136</v>
      </c>
      <c r="H2836" t="s">
        <v>61</v>
      </c>
      <c r="I2836" t="s">
        <v>178</v>
      </c>
      <c r="J2836" t="s">
        <v>13</v>
      </c>
      <c r="K2836" t="s">
        <v>14</v>
      </c>
      <c r="L2836" t="s">
        <v>15</v>
      </c>
      <c r="M2836">
        <v>1</v>
      </c>
      <c r="N2836">
        <v>25</v>
      </c>
      <c r="Q2836">
        <v>2.3599999999999999E-2</v>
      </c>
      <c r="R2836">
        <v>2.9750000000000001</v>
      </c>
      <c r="S2836">
        <f>Q2836*(N2836^R2836)</f>
        <v>340.23855775527943</v>
      </c>
      <c r="T2836">
        <f t="shared" si="199"/>
        <v>340.23855775527943</v>
      </c>
    </row>
    <row r="2837" spans="1:20" x14ac:dyDescent="0.2">
      <c r="A2837">
        <v>2009</v>
      </c>
      <c r="B2837">
        <v>160</v>
      </c>
      <c r="D2837" t="s">
        <v>139</v>
      </c>
      <c r="E2837" s="1">
        <v>0.45833333333333331</v>
      </c>
      <c r="F2837">
        <v>5</v>
      </c>
      <c r="G2837" t="s">
        <v>136</v>
      </c>
      <c r="H2837" t="s">
        <v>61</v>
      </c>
      <c r="I2837" t="s">
        <v>178</v>
      </c>
      <c r="J2837" t="s">
        <v>16</v>
      </c>
      <c r="K2837" t="s">
        <v>28</v>
      </c>
      <c r="L2837" t="s">
        <v>29</v>
      </c>
      <c r="M2837">
        <v>28</v>
      </c>
      <c r="N2837">
        <v>25</v>
      </c>
      <c r="P2837">
        <f>N2837/1.14172</f>
        <v>21.89678730336685</v>
      </c>
      <c r="Q2837">
        <v>5.7999999999999996E-3</v>
      </c>
      <c r="R2837">
        <v>3.5539999999999998</v>
      </c>
      <c r="S2837">
        <f>Q2837*(P2837^R2837)</f>
        <v>336.62001464584171</v>
      </c>
      <c r="T2837">
        <f t="shared" si="199"/>
        <v>9425.3604100835673</v>
      </c>
    </row>
    <row r="2838" spans="1:20" x14ac:dyDescent="0.2">
      <c r="A2838">
        <v>2009</v>
      </c>
      <c r="B2838">
        <v>160</v>
      </c>
      <c r="D2838" t="s">
        <v>139</v>
      </c>
      <c r="E2838" s="1">
        <v>0.45833333333333331</v>
      </c>
      <c r="F2838">
        <v>5</v>
      </c>
      <c r="G2838" t="s">
        <v>136</v>
      </c>
      <c r="H2838" t="s">
        <v>61</v>
      </c>
      <c r="I2838" t="s">
        <v>178</v>
      </c>
      <c r="J2838" t="s">
        <v>44</v>
      </c>
      <c r="K2838" t="s">
        <v>21</v>
      </c>
      <c r="L2838" t="s">
        <v>22</v>
      </c>
      <c r="M2838">
        <v>7</v>
      </c>
      <c r="N2838">
        <v>25</v>
      </c>
      <c r="Q2838">
        <v>1.14E-2</v>
      </c>
      <c r="R2838">
        <v>3.1280000000000001</v>
      </c>
      <c r="S2838">
        <f t="shared" ref="S2838:S2852" si="200">Q2838*(N2838^R2838)</f>
        <v>268.94359042953022</v>
      </c>
      <c r="T2838">
        <f t="shared" si="199"/>
        <v>1882.6051330067116</v>
      </c>
    </row>
    <row r="2839" spans="1:20" x14ac:dyDescent="0.2">
      <c r="A2839">
        <v>2009</v>
      </c>
      <c r="B2839">
        <v>160</v>
      </c>
      <c r="D2839" t="s">
        <v>139</v>
      </c>
      <c r="E2839" s="1">
        <v>0.45833333333333331</v>
      </c>
      <c r="F2839">
        <v>5</v>
      </c>
      <c r="G2839" t="s">
        <v>136</v>
      </c>
      <c r="H2839" t="s">
        <v>61</v>
      </c>
      <c r="I2839" t="s">
        <v>178</v>
      </c>
      <c r="J2839" t="s">
        <v>44</v>
      </c>
      <c r="K2839" t="s">
        <v>21</v>
      </c>
      <c r="L2839" t="s">
        <v>45</v>
      </c>
      <c r="M2839">
        <v>1</v>
      </c>
      <c r="N2839">
        <v>25</v>
      </c>
      <c r="Q2839">
        <v>1.5299999999999999E-2</v>
      </c>
      <c r="R2839">
        <v>3.0038</v>
      </c>
      <c r="S2839">
        <f t="shared" si="200"/>
        <v>242.00460433547849</v>
      </c>
      <c r="T2839">
        <f t="shared" si="199"/>
        <v>242.00460433547849</v>
      </c>
    </row>
    <row r="2840" spans="1:20" x14ac:dyDescent="0.2">
      <c r="A2840">
        <v>2009</v>
      </c>
      <c r="B2840">
        <v>160</v>
      </c>
      <c r="D2840" t="s">
        <v>139</v>
      </c>
      <c r="E2840" s="1">
        <v>0.45833333333333331</v>
      </c>
      <c r="F2840">
        <v>5</v>
      </c>
      <c r="G2840" t="s">
        <v>136</v>
      </c>
      <c r="H2840" t="s">
        <v>61</v>
      </c>
      <c r="I2840" t="s">
        <v>178</v>
      </c>
      <c r="J2840" t="s">
        <v>509</v>
      </c>
      <c r="K2840" t="s">
        <v>17</v>
      </c>
      <c r="L2840" t="s">
        <v>19</v>
      </c>
      <c r="M2840">
        <v>1</v>
      </c>
      <c r="N2840">
        <v>15</v>
      </c>
      <c r="Q2840">
        <v>1.9300000000000001E-2</v>
      </c>
      <c r="R2840">
        <v>2.96</v>
      </c>
      <c r="S2840">
        <f t="shared" si="200"/>
        <v>58.450393035088091</v>
      </c>
      <c r="T2840">
        <f t="shared" si="199"/>
        <v>58.450393035088091</v>
      </c>
    </row>
    <row r="2841" spans="1:20" x14ac:dyDescent="0.2">
      <c r="A2841">
        <v>2009</v>
      </c>
      <c r="B2841">
        <v>160</v>
      </c>
      <c r="D2841" t="s">
        <v>139</v>
      </c>
      <c r="E2841" s="1">
        <v>0.45833333333333331</v>
      </c>
      <c r="F2841">
        <v>5</v>
      </c>
      <c r="G2841" t="s">
        <v>136</v>
      </c>
      <c r="H2841" t="s">
        <v>61</v>
      </c>
      <c r="I2841" t="s">
        <v>178</v>
      </c>
      <c r="J2841" t="s">
        <v>23</v>
      </c>
      <c r="K2841" t="s">
        <v>118</v>
      </c>
      <c r="L2841" t="s">
        <v>30</v>
      </c>
      <c r="M2841">
        <v>1</v>
      </c>
      <c r="N2841">
        <v>15</v>
      </c>
      <c r="Q2841">
        <v>9.2800000000000001E-3</v>
      </c>
      <c r="R2841">
        <v>3.07</v>
      </c>
      <c r="S2841">
        <f t="shared" si="200"/>
        <v>37.857169670187268</v>
      </c>
      <c r="T2841">
        <f t="shared" si="199"/>
        <v>37.857169670187268</v>
      </c>
    </row>
    <row r="2842" spans="1:20" x14ac:dyDescent="0.2">
      <c r="A2842">
        <v>2009</v>
      </c>
      <c r="B2842">
        <v>160</v>
      </c>
      <c r="D2842" t="s">
        <v>139</v>
      </c>
      <c r="E2842" s="1">
        <v>0.45833333333333331</v>
      </c>
      <c r="F2842">
        <v>5</v>
      </c>
      <c r="G2842" t="s">
        <v>136</v>
      </c>
      <c r="H2842" t="s">
        <v>61</v>
      </c>
      <c r="I2842" t="s">
        <v>178</v>
      </c>
      <c r="J2842" t="s">
        <v>509</v>
      </c>
      <c r="K2842" t="s">
        <v>17</v>
      </c>
      <c r="L2842" t="s">
        <v>19</v>
      </c>
      <c r="M2842">
        <v>4</v>
      </c>
      <c r="N2842">
        <v>7.5</v>
      </c>
      <c r="Q2842">
        <v>1.9300000000000001E-2</v>
      </c>
      <c r="R2842">
        <v>2.96</v>
      </c>
      <c r="S2842">
        <f t="shared" si="200"/>
        <v>7.5117071566069322</v>
      </c>
      <c r="T2842">
        <f t="shared" si="199"/>
        <v>30.046828626427729</v>
      </c>
    </row>
    <row r="2843" spans="1:20" x14ac:dyDescent="0.2">
      <c r="A2843">
        <v>2009</v>
      </c>
      <c r="B2843">
        <v>160</v>
      </c>
      <c r="D2843" t="s">
        <v>139</v>
      </c>
      <c r="E2843" s="1">
        <v>0.45833333333333331</v>
      </c>
      <c r="F2843">
        <v>5</v>
      </c>
      <c r="G2843" t="s">
        <v>136</v>
      </c>
      <c r="H2843" t="s">
        <v>61</v>
      </c>
      <c r="I2843" t="s">
        <v>178</v>
      </c>
      <c r="J2843" t="s">
        <v>26</v>
      </c>
      <c r="K2843" t="s">
        <v>118</v>
      </c>
      <c r="L2843" t="s">
        <v>27</v>
      </c>
      <c r="M2843">
        <v>15</v>
      </c>
      <c r="N2843">
        <v>7.5</v>
      </c>
      <c r="Q2843">
        <v>1.5900000000000001E-2</v>
      </c>
      <c r="R2843">
        <v>2.9718</v>
      </c>
      <c r="S2843">
        <f t="shared" si="200"/>
        <v>6.3372988368370082</v>
      </c>
      <c r="T2843">
        <f t="shared" si="199"/>
        <v>95.059482552555124</v>
      </c>
    </row>
    <row r="2844" spans="1:20" x14ac:dyDescent="0.2">
      <c r="A2844">
        <v>2009</v>
      </c>
      <c r="B2844">
        <v>160</v>
      </c>
      <c r="D2844" t="s">
        <v>139</v>
      </c>
      <c r="E2844" s="1">
        <v>0.45833333333333331</v>
      </c>
      <c r="F2844">
        <v>5</v>
      </c>
      <c r="G2844" t="s">
        <v>136</v>
      </c>
      <c r="H2844" t="s">
        <v>61</v>
      </c>
      <c r="I2844" t="s">
        <v>178</v>
      </c>
      <c r="J2844" t="s">
        <v>23</v>
      </c>
      <c r="K2844" t="s">
        <v>118</v>
      </c>
      <c r="L2844" t="s">
        <v>132</v>
      </c>
      <c r="M2844">
        <v>7</v>
      </c>
      <c r="N2844">
        <v>7.5</v>
      </c>
      <c r="Q2844">
        <v>1.26E-2</v>
      </c>
      <c r="R2844">
        <v>3.0672999999999999</v>
      </c>
      <c r="S2844">
        <f t="shared" si="200"/>
        <v>6.0875978967715536</v>
      </c>
      <c r="T2844">
        <f t="shared" si="199"/>
        <v>42.613185277400873</v>
      </c>
    </row>
    <row r="2845" spans="1:20" x14ac:dyDescent="0.2">
      <c r="A2845">
        <v>2009</v>
      </c>
      <c r="B2845">
        <v>160</v>
      </c>
      <c r="D2845" t="s">
        <v>139</v>
      </c>
      <c r="E2845" s="1">
        <v>0.45833333333333331</v>
      </c>
      <c r="F2845">
        <v>5</v>
      </c>
      <c r="G2845" t="s">
        <v>136</v>
      </c>
      <c r="H2845" t="s">
        <v>61</v>
      </c>
      <c r="I2845" t="s">
        <v>178</v>
      </c>
      <c r="J2845" t="s">
        <v>23</v>
      </c>
      <c r="K2845" t="s">
        <v>118</v>
      </c>
      <c r="L2845" t="s">
        <v>30</v>
      </c>
      <c r="M2845">
        <v>7</v>
      </c>
      <c r="N2845">
        <v>7.5</v>
      </c>
      <c r="Q2845">
        <v>9.2800000000000001E-3</v>
      </c>
      <c r="R2845">
        <v>3.07</v>
      </c>
      <c r="S2845">
        <f t="shared" si="200"/>
        <v>4.5080222907771104</v>
      </c>
      <c r="T2845">
        <f t="shared" si="199"/>
        <v>31.556156035439773</v>
      </c>
    </row>
    <row r="2846" spans="1:20" x14ac:dyDescent="0.2">
      <c r="A2846">
        <v>2009</v>
      </c>
      <c r="B2846">
        <v>160</v>
      </c>
      <c r="D2846" t="s">
        <v>139</v>
      </c>
      <c r="E2846" s="1">
        <v>0.45833333333333331</v>
      </c>
      <c r="F2846">
        <v>5</v>
      </c>
      <c r="G2846" t="s">
        <v>136</v>
      </c>
      <c r="H2846" t="s">
        <v>61</v>
      </c>
      <c r="I2846" t="s">
        <v>178</v>
      </c>
      <c r="J2846" t="s">
        <v>13</v>
      </c>
      <c r="K2846" t="s">
        <v>194</v>
      </c>
      <c r="L2846" t="s">
        <v>35</v>
      </c>
      <c r="M2846">
        <v>2</v>
      </c>
      <c r="N2846">
        <v>7.5</v>
      </c>
      <c r="Q2846">
        <v>3.2399999999999998E-2</v>
      </c>
      <c r="R2846">
        <v>2.379</v>
      </c>
      <c r="S2846">
        <f t="shared" si="200"/>
        <v>3.9112516180267258</v>
      </c>
      <c r="T2846">
        <f t="shared" si="199"/>
        <v>7.8225032360534517</v>
      </c>
    </row>
    <row r="2847" spans="1:20" x14ac:dyDescent="0.2">
      <c r="A2847">
        <v>2009</v>
      </c>
      <c r="B2847">
        <v>160</v>
      </c>
      <c r="D2847" t="s">
        <v>139</v>
      </c>
      <c r="E2847" s="1">
        <v>0.45833333333333331</v>
      </c>
      <c r="F2847">
        <v>5</v>
      </c>
      <c r="G2847" t="s">
        <v>136</v>
      </c>
      <c r="H2847" t="s">
        <v>61</v>
      </c>
      <c r="I2847" t="s">
        <v>178</v>
      </c>
      <c r="J2847" t="s">
        <v>509</v>
      </c>
      <c r="K2847" t="s">
        <v>17</v>
      </c>
      <c r="L2847" t="s">
        <v>19</v>
      </c>
      <c r="M2847">
        <v>2</v>
      </c>
      <c r="N2847">
        <v>2.5</v>
      </c>
      <c r="Q2847">
        <v>1.9300000000000001E-2</v>
      </c>
      <c r="R2847">
        <v>2.96</v>
      </c>
      <c r="S2847">
        <f t="shared" si="200"/>
        <v>0.29070984172599634</v>
      </c>
      <c r="T2847">
        <f t="shared" si="199"/>
        <v>0.58141968345199269</v>
      </c>
    </row>
    <row r="2848" spans="1:20" x14ac:dyDescent="0.2">
      <c r="A2848">
        <v>2009</v>
      </c>
      <c r="B2848">
        <v>160</v>
      </c>
      <c r="D2848" t="s">
        <v>139</v>
      </c>
      <c r="E2848" s="1">
        <v>0.45833333333333331</v>
      </c>
      <c r="F2848">
        <v>5</v>
      </c>
      <c r="G2848" t="s">
        <v>136</v>
      </c>
      <c r="H2848" t="s">
        <v>61</v>
      </c>
      <c r="I2848" t="s">
        <v>178</v>
      </c>
      <c r="J2848" t="s">
        <v>26</v>
      </c>
      <c r="K2848" t="s">
        <v>118</v>
      </c>
      <c r="L2848" t="s">
        <v>27</v>
      </c>
      <c r="M2848">
        <v>5</v>
      </c>
      <c r="N2848">
        <v>2.5</v>
      </c>
      <c r="Q2848">
        <v>1.5900000000000001E-2</v>
      </c>
      <c r="R2848">
        <v>2.9718</v>
      </c>
      <c r="S2848">
        <f t="shared" si="200"/>
        <v>0.24210025233267859</v>
      </c>
      <c r="T2848">
        <f t="shared" si="199"/>
        <v>1.210501261663393</v>
      </c>
    </row>
    <row r="2849" spans="1:20" x14ac:dyDescent="0.2">
      <c r="A2849">
        <v>2009</v>
      </c>
      <c r="B2849">
        <v>160</v>
      </c>
      <c r="D2849" t="s">
        <v>139</v>
      </c>
      <c r="E2849" s="1">
        <v>0.45833333333333331</v>
      </c>
      <c r="F2849">
        <v>5</v>
      </c>
      <c r="G2849" t="s">
        <v>136</v>
      </c>
      <c r="H2849" t="s">
        <v>61</v>
      </c>
      <c r="I2849" t="s">
        <v>178</v>
      </c>
      <c r="J2849" t="s">
        <v>23</v>
      </c>
      <c r="K2849" t="s">
        <v>118</v>
      </c>
      <c r="L2849" t="s">
        <v>132</v>
      </c>
      <c r="M2849">
        <v>5</v>
      </c>
      <c r="N2849">
        <v>2.5</v>
      </c>
      <c r="Q2849">
        <v>1.26E-2</v>
      </c>
      <c r="R2849">
        <v>3.0672999999999999</v>
      </c>
      <c r="S2849">
        <f t="shared" si="200"/>
        <v>0.20939771281975608</v>
      </c>
      <c r="T2849">
        <f t="shared" si="199"/>
        <v>1.0469885640987804</v>
      </c>
    </row>
    <row r="2850" spans="1:20" x14ac:dyDescent="0.2">
      <c r="A2850">
        <v>2009</v>
      </c>
      <c r="B2850">
        <v>160</v>
      </c>
      <c r="D2850" t="s">
        <v>139</v>
      </c>
      <c r="E2850" s="1">
        <v>0.45833333333333331</v>
      </c>
      <c r="F2850">
        <v>5</v>
      </c>
      <c r="G2850" t="s">
        <v>136</v>
      </c>
      <c r="H2850" t="s">
        <v>61</v>
      </c>
      <c r="I2850" t="s">
        <v>178</v>
      </c>
      <c r="J2850" t="s">
        <v>23</v>
      </c>
      <c r="K2850" t="s">
        <v>33</v>
      </c>
      <c r="L2850" t="s">
        <v>34</v>
      </c>
      <c r="M2850">
        <v>11</v>
      </c>
      <c r="N2850">
        <v>2.5</v>
      </c>
      <c r="Q2850">
        <v>8.8999999999999999E-3</v>
      </c>
      <c r="R2850">
        <v>3</v>
      </c>
      <c r="S2850">
        <f t="shared" si="200"/>
        <v>0.13906250000000001</v>
      </c>
      <c r="T2850">
        <f t="shared" si="199"/>
        <v>1.5296875000000001</v>
      </c>
    </row>
    <row r="2851" spans="1:20" x14ac:dyDescent="0.2">
      <c r="A2851">
        <v>2009</v>
      </c>
      <c r="B2851">
        <v>161</v>
      </c>
      <c r="D2851" t="s">
        <v>139</v>
      </c>
      <c r="E2851" s="1">
        <v>0.45833333333333331</v>
      </c>
      <c r="F2851">
        <v>5</v>
      </c>
      <c r="G2851" t="s">
        <v>136</v>
      </c>
      <c r="H2851" t="s">
        <v>12</v>
      </c>
      <c r="I2851" t="s">
        <v>178</v>
      </c>
      <c r="J2851" t="s">
        <v>44</v>
      </c>
      <c r="K2851" t="s">
        <v>21</v>
      </c>
      <c r="L2851" t="s">
        <v>22</v>
      </c>
      <c r="M2851">
        <v>1</v>
      </c>
      <c r="N2851">
        <v>35</v>
      </c>
      <c r="Q2851">
        <v>1.14E-2</v>
      </c>
      <c r="R2851">
        <v>3.1280000000000001</v>
      </c>
      <c r="S2851">
        <f t="shared" si="200"/>
        <v>770.45928631241588</v>
      </c>
      <c r="T2851">
        <f t="shared" si="199"/>
        <v>770.45928631241588</v>
      </c>
    </row>
    <row r="2852" spans="1:20" x14ac:dyDescent="0.2">
      <c r="A2852">
        <v>2009</v>
      </c>
      <c r="B2852">
        <v>161</v>
      </c>
      <c r="D2852" t="s">
        <v>139</v>
      </c>
      <c r="E2852" s="1">
        <v>0.45833333333333331</v>
      </c>
      <c r="F2852">
        <v>5</v>
      </c>
      <c r="G2852" t="s">
        <v>136</v>
      </c>
      <c r="H2852" t="s">
        <v>12</v>
      </c>
      <c r="I2852" t="s">
        <v>178</v>
      </c>
      <c r="J2852" t="s">
        <v>13</v>
      </c>
      <c r="K2852" t="s">
        <v>14</v>
      </c>
      <c r="L2852" t="s">
        <v>15</v>
      </c>
      <c r="M2852">
        <v>1</v>
      </c>
      <c r="N2852">
        <v>25</v>
      </c>
      <c r="Q2852">
        <v>2.3599999999999999E-2</v>
      </c>
      <c r="R2852">
        <v>2.9750000000000001</v>
      </c>
      <c r="S2852">
        <f t="shared" si="200"/>
        <v>340.23855775527943</v>
      </c>
      <c r="T2852">
        <f t="shared" si="199"/>
        <v>340.23855775527943</v>
      </c>
    </row>
    <row r="2853" spans="1:20" x14ac:dyDescent="0.2">
      <c r="A2853">
        <v>2009</v>
      </c>
      <c r="B2853">
        <v>161</v>
      </c>
      <c r="D2853" t="s">
        <v>139</v>
      </c>
      <c r="E2853" s="1">
        <v>0.45833333333333331</v>
      </c>
      <c r="F2853">
        <v>5</v>
      </c>
      <c r="G2853" t="s">
        <v>136</v>
      </c>
      <c r="H2853" t="s">
        <v>12</v>
      </c>
      <c r="I2853" t="s">
        <v>178</v>
      </c>
      <c r="J2853" t="s">
        <v>16</v>
      </c>
      <c r="K2853" t="s">
        <v>28</v>
      </c>
      <c r="L2853" t="s">
        <v>29</v>
      </c>
      <c r="M2853">
        <v>8</v>
      </c>
      <c r="N2853">
        <v>25</v>
      </c>
      <c r="P2853">
        <f>N2853/1.14172</f>
        <v>21.89678730336685</v>
      </c>
      <c r="Q2853">
        <v>5.7999999999999996E-3</v>
      </c>
      <c r="R2853">
        <v>3.5539999999999998</v>
      </c>
      <c r="S2853">
        <f>Q2853*(P2853^R2853)</f>
        <v>336.62001464584171</v>
      </c>
      <c r="T2853">
        <f t="shared" si="199"/>
        <v>2692.9601171667337</v>
      </c>
    </row>
    <row r="2854" spans="1:20" x14ac:dyDescent="0.2">
      <c r="A2854">
        <v>2009</v>
      </c>
      <c r="B2854">
        <v>161</v>
      </c>
      <c r="D2854" t="s">
        <v>139</v>
      </c>
      <c r="E2854" s="1">
        <v>0.45833333333333331</v>
      </c>
      <c r="F2854">
        <v>5</v>
      </c>
      <c r="G2854" t="s">
        <v>136</v>
      </c>
      <c r="H2854" t="s">
        <v>12</v>
      </c>
      <c r="I2854" t="s">
        <v>178</v>
      </c>
      <c r="J2854" t="s">
        <v>44</v>
      </c>
      <c r="K2854" t="s">
        <v>21</v>
      </c>
      <c r="L2854" t="s">
        <v>22</v>
      </c>
      <c r="M2854">
        <v>3</v>
      </c>
      <c r="N2854">
        <v>25</v>
      </c>
      <c r="Q2854">
        <v>1.14E-2</v>
      </c>
      <c r="R2854">
        <v>3.1280000000000001</v>
      </c>
      <c r="S2854">
        <f t="shared" ref="S2854:S2862" si="201">Q2854*(N2854^R2854)</f>
        <v>268.94359042953022</v>
      </c>
      <c r="T2854">
        <f t="shared" si="199"/>
        <v>806.83077128859065</v>
      </c>
    </row>
    <row r="2855" spans="1:20" x14ac:dyDescent="0.2">
      <c r="A2855">
        <v>2009</v>
      </c>
      <c r="B2855">
        <v>161</v>
      </c>
      <c r="D2855" t="s">
        <v>139</v>
      </c>
      <c r="E2855" s="1">
        <v>0.45833333333333331</v>
      </c>
      <c r="F2855">
        <v>5</v>
      </c>
      <c r="G2855" t="s">
        <v>136</v>
      </c>
      <c r="H2855" t="s">
        <v>12</v>
      </c>
      <c r="I2855" t="s">
        <v>178</v>
      </c>
      <c r="J2855" t="s">
        <v>44</v>
      </c>
      <c r="K2855" t="s">
        <v>21</v>
      </c>
      <c r="L2855" t="s">
        <v>22</v>
      </c>
      <c r="M2855">
        <v>1</v>
      </c>
      <c r="N2855">
        <v>15</v>
      </c>
      <c r="Q2855">
        <v>1.14E-2</v>
      </c>
      <c r="R2855">
        <v>3.1280000000000001</v>
      </c>
      <c r="S2855">
        <f t="shared" si="201"/>
        <v>54.414959423729201</v>
      </c>
      <c r="T2855">
        <f t="shared" si="199"/>
        <v>54.414959423729201</v>
      </c>
    </row>
    <row r="2856" spans="1:20" x14ac:dyDescent="0.2">
      <c r="A2856">
        <v>2009</v>
      </c>
      <c r="B2856">
        <v>161</v>
      </c>
      <c r="D2856" t="s">
        <v>139</v>
      </c>
      <c r="E2856" s="1">
        <v>0.45833333333333331</v>
      </c>
      <c r="F2856">
        <v>5</v>
      </c>
      <c r="G2856" t="s">
        <v>136</v>
      </c>
      <c r="H2856" t="s">
        <v>12</v>
      </c>
      <c r="I2856" t="s">
        <v>178</v>
      </c>
      <c r="J2856" t="s">
        <v>23</v>
      </c>
      <c r="K2856" t="s">
        <v>118</v>
      </c>
      <c r="L2856" t="s">
        <v>30</v>
      </c>
      <c r="M2856">
        <v>1</v>
      </c>
      <c r="N2856">
        <v>15</v>
      </c>
      <c r="Q2856">
        <v>9.2800000000000001E-3</v>
      </c>
      <c r="R2856">
        <v>3.07</v>
      </c>
      <c r="S2856">
        <f t="shared" si="201"/>
        <v>37.857169670187268</v>
      </c>
      <c r="T2856">
        <f t="shared" si="199"/>
        <v>37.857169670187268</v>
      </c>
    </row>
    <row r="2857" spans="1:20" x14ac:dyDescent="0.2">
      <c r="A2857">
        <v>2009</v>
      </c>
      <c r="B2857">
        <v>161</v>
      </c>
      <c r="D2857" t="s">
        <v>139</v>
      </c>
      <c r="E2857" s="1">
        <v>0.45833333333333331</v>
      </c>
      <c r="F2857">
        <v>5</v>
      </c>
      <c r="G2857" t="s">
        <v>136</v>
      </c>
      <c r="H2857" t="s">
        <v>12</v>
      </c>
      <c r="I2857" t="s">
        <v>178</v>
      </c>
      <c r="J2857" t="s">
        <v>26</v>
      </c>
      <c r="K2857" t="s">
        <v>118</v>
      </c>
      <c r="L2857" t="s">
        <v>27</v>
      </c>
      <c r="M2857">
        <v>8</v>
      </c>
      <c r="N2857">
        <v>7.5</v>
      </c>
      <c r="Q2857">
        <v>1.5900000000000001E-2</v>
      </c>
      <c r="R2857">
        <v>2.9718</v>
      </c>
      <c r="S2857">
        <f t="shared" si="201"/>
        <v>6.3372988368370082</v>
      </c>
      <c r="T2857">
        <f t="shared" si="199"/>
        <v>50.698390694696066</v>
      </c>
    </row>
    <row r="2858" spans="1:20" x14ac:dyDescent="0.2">
      <c r="A2858">
        <v>2009</v>
      </c>
      <c r="B2858">
        <v>161</v>
      </c>
      <c r="D2858" t="s">
        <v>139</v>
      </c>
      <c r="E2858" s="1">
        <v>0.45833333333333331</v>
      </c>
      <c r="F2858">
        <v>5</v>
      </c>
      <c r="G2858" t="s">
        <v>136</v>
      </c>
      <c r="H2858" t="s">
        <v>12</v>
      </c>
      <c r="I2858" t="s">
        <v>178</v>
      </c>
      <c r="J2858" t="s">
        <v>23</v>
      </c>
      <c r="K2858" t="s">
        <v>118</v>
      </c>
      <c r="L2858" t="s">
        <v>132</v>
      </c>
      <c r="M2858">
        <v>3</v>
      </c>
      <c r="N2858">
        <v>7.5</v>
      </c>
      <c r="Q2858">
        <v>1.26E-2</v>
      </c>
      <c r="R2858">
        <v>3.0672999999999999</v>
      </c>
      <c r="S2858">
        <f t="shared" si="201"/>
        <v>6.0875978967715536</v>
      </c>
      <c r="T2858">
        <f t="shared" si="199"/>
        <v>18.262793690314659</v>
      </c>
    </row>
    <row r="2859" spans="1:20" x14ac:dyDescent="0.2">
      <c r="A2859">
        <v>2009</v>
      </c>
      <c r="B2859">
        <v>161</v>
      </c>
      <c r="D2859" t="s">
        <v>139</v>
      </c>
      <c r="E2859" s="1">
        <v>0.45833333333333331</v>
      </c>
      <c r="F2859">
        <v>5</v>
      </c>
      <c r="G2859" t="s">
        <v>136</v>
      </c>
      <c r="H2859" t="s">
        <v>12</v>
      </c>
      <c r="I2859" t="s">
        <v>178</v>
      </c>
      <c r="J2859" t="s">
        <v>23</v>
      </c>
      <c r="K2859" t="s">
        <v>118</v>
      </c>
      <c r="L2859" t="s">
        <v>30</v>
      </c>
      <c r="M2859">
        <v>2</v>
      </c>
      <c r="N2859">
        <v>7.5</v>
      </c>
      <c r="Q2859">
        <v>9.2800000000000001E-3</v>
      </c>
      <c r="R2859">
        <v>3.07</v>
      </c>
      <c r="S2859">
        <f t="shared" si="201"/>
        <v>4.5080222907771104</v>
      </c>
      <c r="T2859">
        <f t="shared" si="199"/>
        <v>9.0160445815542207</v>
      </c>
    </row>
    <row r="2860" spans="1:20" x14ac:dyDescent="0.2">
      <c r="A2860">
        <v>2009</v>
      </c>
      <c r="B2860">
        <v>161</v>
      </c>
      <c r="D2860" t="s">
        <v>139</v>
      </c>
      <c r="E2860" s="1">
        <v>0.45833333333333331</v>
      </c>
      <c r="F2860">
        <v>5</v>
      </c>
      <c r="G2860" t="s">
        <v>136</v>
      </c>
      <c r="H2860" t="s">
        <v>12</v>
      </c>
      <c r="I2860" t="s">
        <v>178</v>
      </c>
      <c r="J2860" t="s">
        <v>26</v>
      </c>
      <c r="K2860" t="s">
        <v>118</v>
      </c>
      <c r="L2860" t="s">
        <v>27</v>
      </c>
      <c r="M2860">
        <v>16</v>
      </c>
      <c r="N2860">
        <v>2.5</v>
      </c>
      <c r="Q2860">
        <v>1.5900000000000001E-2</v>
      </c>
      <c r="R2860">
        <v>2.9718</v>
      </c>
      <c r="S2860">
        <f t="shared" si="201"/>
        <v>0.24210025233267859</v>
      </c>
      <c r="T2860">
        <f t="shared" si="199"/>
        <v>3.8736040373228575</v>
      </c>
    </row>
    <row r="2861" spans="1:20" x14ac:dyDescent="0.2">
      <c r="A2861">
        <v>2009</v>
      </c>
      <c r="B2861">
        <v>161</v>
      </c>
      <c r="D2861" t="s">
        <v>139</v>
      </c>
      <c r="E2861" s="1">
        <v>0.45833333333333331</v>
      </c>
      <c r="F2861">
        <v>5</v>
      </c>
      <c r="G2861" t="s">
        <v>136</v>
      </c>
      <c r="H2861" t="s">
        <v>12</v>
      </c>
      <c r="I2861" t="s">
        <v>178</v>
      </c>
      <c r="J2861" t="s">
        <v>23</v>
      </c>
      <c r="K2861" t="s">
        <v>33</v>
      </c>
      <c r="L2861" t="s">
        <v>34</v>
      </c>
      <c r="M2861">
        <v>10</v>
      </c>
      <c r="N2861">
        <v>2.5</v>
      </c>
      <c r="Q2861">
        <v>8.8999999999999999E-3</v>
      </c>
      <c r="R2861">
        <v>3</v>
      </c>
      <c r="S2861">
        <f t="shared" si="201"/>
        <v>0.13906250000000001</v>
      </c>
      <c r="T2861">
        <f t="shared" si="199"/>
        <v>1.390625</v>
      </c>
    </row>
    <row r="2862" spans="1:20" x14ac:dyDescent="0.2">
      <c r="A2862">
        <v>2009</v>
      </c>
      <c r="B2862">
        <v>162</v>
      </c>
      <c r="D2862" t="s">
        <v>140</v>
      </c>
      <c r="E2862" s="1">
        <v>0.5625</v>
      </c>
      <c r="F2862">
        <v>12</v>
      </c>
      <c r="G2862" t="s">
        <v>124</v>
      </c>
      <c r="H2862" t="s">
        <v>61</v>
      </c>
      <c r="I2862" t="s">
        <v>177</v>
      </c>
      <c r="J2862" t="s">
        <v>13</v>
      </c>
      <c r="K2862" t="s">
        <v>14</v>
      </c>
      <c r="L2862" t="s">
        <v>42</v>
      </c>
      <c r="M2862">
        <v>1</v>
      </c>
      <c r="N2862">
        <v>35</v>
      </c>
      <c r="Q2862">
        <v>4.2200000000000001E-2</v>
      </c>
      <c r="R2862">
        <v>2.835</v>
      </c>
      <c r="S2862">
        <f t="shared" si="201"/>
        <v>1006.3414397267468</v>
      </c>
      <c r="T2862">
        <f t="shared" si="199"/>
        <v>1006.3414397267468</v>
      </c>
    </row>
    <row r="2863" spans="1:20" x14ac:dyDescent="0.2">
      <c r="A2863">
        <v>2009</v>
      </c>
      <c r="B2863">
        <v>162</v>
      </c>
      <c r="D2863" t="s">
        <v>140</v>
      </c>
      <c r="E2863" s="1">
        <v>0.5625</v>
      </c>
      <c r="F2863">
        <v>12</v>
      </c>
      <c r="G2863" t="s">
        <v>124</v>
      </c>
      <c r="H2863" t="s">
        <v>61</v>
      </c>
      <c r="I2863" t="s">
        <v>177</v>
      </c>
      <c r="J2863" t="s">
        <v>20</v>
      </c>
      <c r="K2863" t="s">
        <v>68</v>
      </c>
      <c r="L2863" t="s">
        <v>69</v>
      </c>
      <c r="M2863">
        <v>1</v>
      </c>
      <c r="N2863">
        <v>45</v>
      </c>
      <c r="P2863">
        <f>N2863*0.863</f>
        <v>38.835000000000001</v>
      </c>
      <c r="Q2863">
        <v>2.5100000000000001E-2</v>
      </c>
      <c r="R2863">
        <v>2.84</v>
      </c>
      <c r="S2863">
        <f>Q2863*(P2863^R2863)</f>
        <v>818.5927999638775</v>
      </c>
      <c r="T2863">
        <f t="shared" si="199"/>
        <v>818.5927999638775</v>
      </c>
    </row>
    <row r="2864" spans="1:20" x14ac:dyDescent="0.2">
      <c r="A2864">
        <v>2009</v>
      </c>
      <c r="B2864">
        <v>162</v>
      </c>
      <c r="D2864" t="s">
        <v>140</v>
      </c>
      <c r="E2864" s="1">
        <v>0.5625</v>
      </c>
      <c r="F2864">
        <v>12</v>
      </c>
      <c r="G2864" t="s">
        <v>124</v>
      </c>
      <c r="H2864" t="s">
        <v>61</v>
      </c>
      <c r="I2864" t="s">
        <v>177</v>
      </c>
      <c r="J2864" t="s">
        <v>13</v>
      </c>
      <c r="K2864" t="s">
        <v>51</v>
      </c>
      <c r="L2864" t="s">
        <v>52</v>
      </c>
      <c r="M2864">
        <v>2</v>
      </c>
      <c r="N2864">
        <v>35</v>
      </c>
      <c r="O2864" t="s">
        <v>53</v>
      </c>
      <c r="Q2864">
        <v>1.6199999999999999E-2</v>
      </c>
      <c r="R2864">
        <v>3.0251999999999999</v>
      </c>
      <c r="S2864">
        <f>Q2864*(N2864^R2864)</f>
        <v>759.67819720000477</v>
      </c>
      <c r="T2864">
        <f t="shared" si="199"/>
        <v>1519.3563944000095</v>
      </c>
    </row>
    <row r="2865" spans="1:21" x14ac:dyDescent="0.2">
      <c r="A2865">
        <v>2009</v>
      </c>
      <c r="B2865">
        <v>162</v>
      </c>
      <c r="D2865" t="s">
        <v>140</v>
      </c>
      <c r="E2865" s="1">
        <v>0.5625</v>
      </c>
      <c r="F2865">
        <v>12</v>
      </c>
      <c r="G2865" t="s">
        <v>124</v>
      </c>
      <c r="H2865" t="s">
        <v>61</v>
      </c>
      <c r="I2865" t="s">
        <v>177</v>
      </c>
      <c r="J2865" t="s">
        <v>13</v>
      </c>
      <c r="K2865" t="s">
        <v>47</v>
      </c>
      <c r="L2865" t="s">
        <v>48</v>
      </c>
      <c r="M2865">
        <v>3</v>
      </c>
      <c r="N2865">
        <v>35</v>
      </c>
      <c r="P2865">
        <f>N2865/1.09917</f>
        <v>31.842208211650611</v>
      </c>
      <c r="Q2865">
        <v>1.7399999999999999E-2</v>
      </c>
      <c r="R2865">
        <v>3.08</v>
      </c>
      <c r="S2865">
        <f>Q2865*(P2865^R2865)</f>
        <v>740.96728909580781</v>
      </c>
      <c r="T2865">
        <f t="shared" si="199"/>
        <v>2222.9018672874236</v>
      </c>
    </row>
    <row r="2866" spans="1:21" x14ac:dyDescent="0.2">
      <c r="A2866">
        <v>2009</v>
      </c>
      <c r="B2866">
        <v>162</v>
      </c>
      <c r="D2866" t="s">
        <v>140</v>
      </c>
      <c r="E2866" s="1">
        <v>0.5625</v>
      </c>
      <c r="F2866">
        <v>12</v>
      </c>
      <c r="G2866" t="s">
        <v>124</v>
      </c>
      <c r="H2866" t="s">
        <v>61</v>
      </c>
      <c r="I2866" t="s">
        <v>177</v>
      </c>
      <c r="J2866" t="s">
        <v>23</v>
      </c>
      <c r="K2866" t="s">
        <v>28</v>
      </c>
      <c r="L2866" t="s">
        <v>60</v>
      </c>
      <c r="M2866">
        <v>1</v>
      </c>
      <c r="N2866">
        <v>35</v>
      </c>
      <c r="P2866">
        <f>N2866/1.26087</f>
        <v>27.758611117720307</v>
      </c>
      <c r="Q2866">
        <v>3.1399999999999997E-2</v>
      </c>
      <c r="R2866">
        <v>2.9</v>
      </c>
      <c r="S2866">
        <f>Q2866*(P2866^R2866)</f>
        <v>481.70712817666475</v>
      </c>
      <c r="T2866">
        <f t="shared" si="199"/>
        <v>481.70712817666475</v>
      </c>
    </row>
    <row r="2867" spans="1:21" x14ac:dyDescent="0.2">
      <c r="A2867">
        <v>2009</v>
      </c>
      <c r="B2867">
        <v>162</v>
      </c>
      <c r="D2867" t="s">
        <v>140</v>
      </c>
      <c r="E2867" s="1">
        <v>0.5625</v>
      </c>
      <c r="F2867">
        <v>12</v>
      </c>
      <c r="G2867" t="s">
        <v>124</v>
      </c>
      <c r="H2867" t="s">
        <v>61</v>
      </c>
      <c r="I2867" t="s">
        <v>177</v>
      </c>
      <c r="J2867" t="s">
        <v>16</v>
      </c>
      <c r="K2867" t="s">
        <v>28</v>
      </c>
      <c r="L2867" t="s">
        <v>29</v>
      </c>
      <c r="M2867">
        <v>9</v>
      </c>
      <c r="N2867">
        <v>25</v>
      </c>
      <c r="P2867">
        <f>N2867/1.14172</f>
        <v>21.89678730336685</v>
      </c>
      <c r="Q2867">
        <v>5.7999999999999996E-3</v>
      </c>
      <c r="R2867">
        <v>3.5539999999999998</v>
      </c>
      <c r="S2867">
        <f>Q2867*(P2867^R2867)</f>
        <v>336.62001464584171</v>
      </c>
      <c r="T2867">
        <f t="shared" si="199"/>
        <v>3029.5801318125755</v>
      </c>
    </row>
    <row r="2868" spans="1:21" x14ac:dyDescent="0.2">
      <c r="A2868">
        <v>2009</v>
      </c>
      <c r="B2868">
        <v>162</v>
      </c>
      <c r="D2868" t="s">
        <v>140</v>
      </c>
      <c r="E2868" s="1">
        <v>0.5625</v>
      </c>
      <c r="F2868">
        <v>12</v>
      </c>
      <c r="G2868" t="s">
        <v>124</v>
      </c>
      <c r="H2868" t="s">
        <v>61</v>
      </c>
      <c r="I2868" t="s">
        <v>177</v>
      </c>
      <c r="J2868" t="s">
        <v>23</v>
      </c>
      <c r="K2868" t="s">
        <v>118</v>
      </c>
      <c r="L2868" t="s">
        <v>43</v>
      </c>
      <c r="M2868">
        <v>1</v>
      </c>
      <c r="N2868">
        <v>25</v>
      </c>
      <c r="P2868">
        <f>N2868/1.08175</f>
        <v>23.110700254217704</v>
      </c>
      <c r="Q2868">
        <v>1.4500000000000001E-2</v>
      </c>
      <c r="R2868">
        <v>3.0529999999999999</v>
      </c>
      <c r="S2868">
        <f>Q2868*(P2868^R2868)</f>
        <v>211.39242031612073</v>
      </c>
      <c r="T2868">
        <f t="shared" si="199"/>
        <v>211.39242031612073</v>
      </c>
    </row>
    <row r="2869" spans="1:21" x14ac:dyDescent="0.2">
      <c r="A2869">
        <v>2009</v>
      </c>
      <c r="B2869">
        <v>162</v>
      </c>
      <c r="D2869" t="s">
        <v>140</v>
      </c>
      <c r="E2869" s="1">
        <v>0.5625</v>
      </c>
      <c r="F2869">
        <v>12</v>
      </c>
      <c r="G2869" t="s">
        <v>124</v>
      </c>
      <c r="H2869" t="s">
        <v>61</v>
      </c>
      <c r="I2869" t="s">
        <v>177</v>
      </c>
      <c r="J2869" t="s">
        <v>23</v>
      </c>
      <c r="K2869" t="s">
        <v>31</v>
      </c>
      <c r="L2869" t="s">
        <v>108</v>
      </c>
      <c r="M2869">
        <v>1</v>
      </c>
      <c r="N2869">
        <v>15</v>
      </c>
      <c r="Q2869" s="2">
        <v>2.1899999999999999E-2</v>
      </c>
      <c r="R2869" s="2">
        <v>3.0470000000000002</v>
      </c>
      <c r="S2869">
        <f t="shared" ref="S2869:S2876" si="202">Q2869*(N2869^R2869)</f>
        <v>83.944873923971386</v>
      </c>
      <c r="T2869">
        <f t="shared" si="199"/>
        <v>83.944873923971386</v>
      </c>
    </row>
    <row r="2870" spans="1:21" x14ac:dyDescent="0.2">
      <c r="A2870">
        <v>2009</v>
      </c>
      <c r="B2870">
        <v>162</v>
      </c>
      <c r="D2870" t="s">
        <v>140</v>
      </c>
      <c r="E2870" s="1">
        <v>0.5625</v>
      </c>
      <c r="F2870">
        <v>12</v>
      </c>
      <c r="G2870" t="s">
        <v>124</v>
      </c>
      <c r="H2870" t="s">
        <v>61</v>
      </c>
      <c r="I2870" t="s">
        <v>177</v>
      </c>
      <c r="J2870" t="s">
        <v>509</v>
      </c>
      <c r="K2870" t="s">
        <v>17</v>
      </c>
      <c r="L2870" t="s">
        <v>19</v>
      </c>
      <c r="M2870">
        <v>1</v>
      </c>
      <c r="N2870">
        <v>7.5</v>
      </c>
      <c r="Q2870">
        <v>1.9300000000000001E-2</v>
      </c>
      <c r="R2870">
        <v>2.96</v>
      </c>
      <c r="S2870">
        <f t="shared" si="202"/>
        <v>7.5117071566069322</v>
      </c>
      <c r="T2870">
        <f t="shared" si="199"/>
        <v>7.5117071566069322</v>
      </c>
    </row>
    <row r="2871" spans="1:21" x14ac:dyDescent="0.2">
      <c r="A2871">
        <v>2009</v>
      </c>
      <c r="B2871">
        <v>162</v>
      </c>
      <c r="D2871" t="s">
        <v>140</v>
      </c>
      <c r="E2871" s="1">
        <v>0.5625</v>
      </c>
      <c r="F2871">
        <v>12</v>
      </c>
      <c r="G2871" t="s">
        <v>124</v>
      </c>
      <c r="H2871" t="s">
        <v>61</v>
      </c>
      <c r="I2871" t="s">
        <v>177</v>
      </c>
      <c r="J2871" t="s">
        <v>44</v>
      </c>
      <c r="K2871" t="s">
        <v>21</v>
      </c>
      <c r="L2871" t="s">
        <v>22</v>
      </c>
      <c r="M2871">
        <v>8</v>
      </c>
      <c r="N2871">
        <v>7.5</v>
      </c>
      <c r="Q2871">
        <v>1.14E-2</v>
      </c>
      <c r="R2871">
        <v>3.1280000000000001</v>
      </c>
      <c r="S2871">
        <f t="shared" si="202"/>
        <v>6.2243855127961885</v>
      </c>
      <c r="T2871">
        <f t="shared" si="199"/>
        <v>49.795084102369508</v>
      </c>
    </row>
    <row r="2872" spans="1:21" x14ac:dyDescent="0.2">
      <c r="A2872">
        <v>2009</v>
      </c>
      <c r="B2872">
        <v>162</v>
      </c>
      <c r="D2872" t="s">
        <v>140</v>
      </c>
      <c r="E2872" s="1">
        <v>0.5625</v>
      </c>
      <c r="F2872">
        <v>12</v>
      </c>
      <c r="G2872" t="s">
        <v>124</v>
      </c>
      <c r="H2872" t="s">
        <v>61</v>
      </c>
      <c r="I2872" t="s">
        <v>177</v>
      </c>
      <c r="J2872" t="s">
        <v>23</v>
      </c>
      <c r="K2872" t="s">
        <v>118</v>
      </c>
      <c r="L2872" t="s">
        <v>132</v>
      </c>
      <c r="M2872">
        <v>3</v>
      </c>
      <c r="N2872">
        <v>7.5</v>
      </c>
      <c r="Q2872">
        <v>1.26E-2</v>
      </c>
      <c r="R2872">
        <v>3.0672999999999999</v>
      </c>
      <c r="S2872">
        <f t="shared" si="202"/>
        <v>6.0875978967715536</v>
      </c>
      <c r="T2872">
        <f t="shared" si="199"/>
        <v>18.262793690314659</v>
      </c>
    </row>
    <row r="2873" spans="1:21" x14ac:dyDescent="0.2">
      <c r="A2873">
        <v>2009</v>
      </c>
      <c r="B2873">
        <v>162</v>
      </c>
      <c r="D2873" t="s">
        <v>140</v>
      </c>
      <c r="E2873" s="1">
        <v>0.5625</v>
      </c>
      <c r="F2873">
        <v>12</v>
      </c>
      <c r="G2873" t="s">
        <v>124</v>
      </c>
      <c r="H2873" t="s">
        <v>61</v>
      </c>
      <c r="I2873" t="s">
        <v>177</v>
      </c>
      <c r="J2873" t="s">
        <v>16</v>
      </c>
      <c r="K2873" t="s">
        <v>72</v>
      </c>
      <c r="L2873" t="s">
        <v>157</v>
      </c>
      <c r="M2873">
        <v>2</v>
      </c>
      <c r="N2873">
        <v>2.5</v>
      </c>
      <c r="Q2873">
        <v>2.1299999999999999E-2</v>
      </c>
      <c r="R2873">
        <v>2.8235000000000001</v>
      </c>
      <c r="S2873">
        <f t="shared" si="202"/>
        <v>0.28311522044385118</v>
      </c>
      <c r="T2873">
        <f t="shared" si="199"/>
        <v>0.56623044088770236</v>
      </c>
      <c r="U2873" t="s">
        <v>209</v>
      </c>
    </row>
    <row r="2874" spans="1:21" x14ac:dyDescent="0.2">
      <c r="A2874">
        <v>2009</v>
      </c>
      <c r="B2874">
        <v>162</v>
      </c>
      <c r="D2874" t="s">
        <v>140</v>
      </c>
      <c r="E2874" s="1">
        <v>0.5625</v>
      </c>
      <c r="F2874">
        <v>12</v>
      </c>
      <c r="G2874" t="s">
        <v>124</v>
      </c>
      <c r="H2874" t="s">
        <v>61</v>
      </c>
      <c r="I2874" t="s">
        <v>177</v>
      </c>
      <c r="J2874" t="s">
        <v>26</v>
      </c>
      <c r="K2874" t="s">
        <v>118</v>
      </c>
      <c r="L2874" t="s">
        <v>27</v>
      </c>
      <c r="M2874">
        <v>34</v>
      </c>
      <c r="N2874">
        <v>2.5</v>
      </c>
      <c r="Q2874">
        <v>1.5900000000000001E-2</v>
      </c>
      <c r="R2874">
        <v>2.9718</v>
      </c>
      <c r="S2874">
        <f t="shared" si="202"/>
        <v>0.24210025233267859</v>
      </c>
      <c r="T2874">
        <f t="shared" si="199"/>
        <v>8.2314085793110721</v>
      </c>
    </row>
    <row r="2875" spans="1:21" x14ac:dyDescent="0.2">
      <c r="A2875">
        <v>2009</v>
      </c>
      <c r="B2875">
        <v>163</v>
      </c>
      <c r="D2875" t="s">
        <v>140</v>
      </c>
      <c r="E2875" s="1">
        <v>0.5625</v>
      </c>
      <c r="F2875">
        <v>12</v>
      </c>
      <c r="G2875" t="s">
        <v>124</v>
      </c>
      <c r="H2875" t="s">
        <v>61</v>
      </c>
      <c r="I2875" t="s">
        <v>177</v>
      </c>
      <c r="J2875" t="s">
        <v>44</v>
      </c>
      <c r="K2875" t="s">
        <v>21</v>
      </c>
      <c r="L2875" t="s">
        <v>22</v>
      </c>
      <c r="M2875">
        <v>5</v>
      </c>
      <c r="N2875">
        <v>35</v>
      </c>
      <c r="Q2875">
        <v>1.14E-2</v>
      </c>
      <c r="R2875">
        <v>3.1280000000000001</v>
      </c>
      <c r="S2875">
        <f t="shared" si="202"/>
        <v>770.45928631241588</v>
      </c>
      <c r="T2875">
        <f t="shared" si="199"/>
        <v>3852.2964315620793</v>
      </c>
    </row>
    <row r="2876" spans="1:21" x14ac:dyDescent="0.2">
      <c r="A2876">
        <v>2009</v>
      </c>
      <c r="B2876">
        <v>163</v>
      </c>
      <c r="D2876" t="s">
        <v>140</v>
      </c>
      <c r="E2876" s="1">
        <v>0.5625</v>
      </c>
      <c r="F2876">
        <v>12</v>
      </c>
      <c r="G2876" t="s">
        <v>124</v>
      </c>
      <c r="H2876" t="s">
        <v>61</v>
      </c>
      <c r="I2876" t="s">
        <v>177</v>
      </c>
      <c r="J2876" t="s">
        <v>23</v>
      </c>
      <c r="K2876" t="s">
        <v>31</v>
      </c>
      <c r="L2876" t="s">
        <v>32</v>
      </c>
      <c r="M2876">
        <v>10</v>
      </c>
      <c r="N2876">
        <v>35</v>
      </c>
      <c r="Q2876">
        <v>7.9000000000000008E-3</v>
      </c>
      <c r="R2876">
        <v>3.0760000000000001</v>
      </c>
      <c r="S2876">
        <f t="shared" si="202"/>
        <v>443.79294680201997</v>
      </c>
      <c r="T2876">
        <f t="shared" si="199"/>
        <v>4437.9294680202001</v>
      </c>
    </row>
    <row r="2877" spans="1:21" x14ac:dyDescent="0.2">
      <c r="A2877">
        <v>2009</v>
      </c>
      <c r="B2877">
        <v>163</v>
      </c>
      <c r="D2877" t="s">
        <v>140</v>
      </c>
      <c r="E2877" s="1">
        <v>0.5625</v>
      </c>
      <c r="F2877">
        <v>12</v>
      </c>
      <c r="G2877" t="s">
        <v>124</v>
      </c>
      <c r="H2877" t="s">
        <v>61</v>
      </c>
      <c r="I2877" t="s">
        <v>177</v>
      </c>
      <c r="J2877" t="s">
        <v>16</v>
      </c>
      <c r="K2877" t="s">
        <v>28</v>
      </c>
      <c r="L2877" t="s">
        <v>29</v>
      </c>
      <c r="M2877">
        <v>9</v>
      </c>
      <c r="N2877">
        <v>25</v>
      </c>
      <c r="P2877">
        <f>N2877/1.14172</f>
        <v>21.89678730336685</v>
      </c>
      <c r="Q2877">
        <v>5.7999999999999996E-3</v>
      </c>
      <c r="R2877">
        <v>3.5539999999999998</v>
      </c>
      <c r="S2877">
        <f>Q2877*(P2877^R2877)</f>
        <v>336.62001464584171</v>
      </c>
      <c r="T2877">
        <f t="shared" si="199"/>
        <v>3029.5801318125755</v>
      </c>
    </row>
    <row r="2878" spans="1:21" x14ac:dyDescent="0.2">
      <c r="A2878">
        <v>2009</v>
      </c>
      <c r="B2878">
        <v>163</v>
      </c>
      <c r="D2878" t="s">
        <v>140</v>
      </c>
      <c r="E2878" s="1">
        <v>0.5625</v>
      </c>
      <c r="F2878">
        <v>12</v>
      </c>
      <c r="G2878" t="s">
        <v>124</v>
      </c>
      <c r="H2878" t="s">
        <v>61</v>
      </c>
      <c r="I2878" t="s">
        <v>177</v>
      </c>
      <c r="J2878" t="s">
        <v>44</v>
      </c>
      <c r="K2878" t="s">
        <v>21</v>
      </c>
      <c r="L2878" t="s">
        <v>22</v>
      </c>
      <c r="M2878">
        <v>8</v>
      </c>
      <c r="N2878">
        <v>25</v>
      </c>
      <c r="Q2878">
        <v>1.14E-2</v>
      </c>
      <c r="R2878">
        <v>3.1280000000000001</v>
      </c>
      <c r="S2878">
        <f t="shared" ref="S2878:S2886" si="203">Q2878*(N2878^R2878)</f>
        <v>268.94359042953022</v>
      </c>
      <c r="T2878">
        <f t="shared" si="199"/>
        <v>2151.5487234362417</v>
      </c>
    </row>
    <row r="2879" spans="1:21" x14ac:dyDescent="0.2">
      <c r="A2879">
        <v>2009</v>
      </c>
      <c r="B2879">
        <v>163</v>
      </c>
      <c r="D2879" t="s">
        <v>140</v>
      </c>
      <c r="E2879" s="1">
        <v>0.5625</v>
      </c>
      <c r="F2879">
        <v>12</v>
      </c>
      <c r="G2879" t="s">
        <v>124</v>
      </c>
      <c r="H2879" t="s">
        <v>61</v>
      </c>
      <c r="I2879" t="s">
        <v>177</v>
      </c>
      <c r="J2879" t="s">
        <v>26</v>
      </c>
      <c r="K2879" t="s">
        <v>118</v>
      </c>
      <c r="L2879" t="s">
        <v>27</v>
      </c>
      <c r="M2879">
        <v>28</v>
      </c>
      <c r="N2879">
        <v>2.5</v>
      </c>
      <c r="Q2879">
        <v>1.5900000000000001E-2</v>
      </c>
      <c r="R2879">
        <v>2.9718</v>
      </c>
      <c r="S2879">
        <f t="shared" si="203"/>
        <v>0.24210025233267859</v>
      </c>
      <c r="T2879">
        <f t="shared" si="199"/>
        <v>6.778807065315001</v>
      </c>
    </row>
    <row r="2880" spans="1:21" x14ac:dyDescent="0.2">
      <c r="A2880">
        <v>2009</v>
      </c>
      <c r="B2880">
        <v>164</v>
      </c>
      <c r="D2880" t="s">
        <v>140</v>
      </c>
      <c r="E2880" s="1">
        <v>0.5625</v>
      </c>
      <c r="F2880">
        <v>12</v>
      </c>
      <c r="G2880" t="s">
        <v>124</v>
      </c>
      <c r="H2880" t="s">
        <v>61</v>
      </c>
      <c r="I2880" t="s">
        <v>177</v>
      </c>
      <c r="J2880" t="s">
        <v>44</v>
      </c>
      <c r="K2880" t="s">
        <v>21</v>
      </c>
      <c r="L2880" t="s">
        <v>67</v>
      </c>
      <c r="M2880">
        <v>1</v>
      </c>
      <c r="N2880">
        <v>45</v>
      </c>
      <c r="Q2880">
        <v>1.5299999999999999E-2</v>
      </c>
      <c r="R2880">
        <v>3</v>
      </c>
      <c r="S2880">
        <f t="shared" si="203"/>
        <v>1394.2124999999999</v>
      </c>
      <c r="T2880">
        <f t="shared" si="199"/>
        <v>1394.2124999999999</v>
      </c>
    </row>
    <row r="2881" spans="1:20" x14ac:dyDescent="0.2">
      <c r="A2881">
        <v>2009</v>
      </c>
      <c r="B2881">
        <v>164</v>
      </c>
      <c r="D2881" t="s">
        <v>140</v>
      </c>
      <c r="E2881" s="1">
        <v>0.5625</v>
      </c>
      <c r="F2881">
        <v>12</v>
      </c>
      <c r="G2881" t="s">
        <v>124</v>
      </c>
      <c r="H2881" t="s">
        <v>61</v>
      </c>
      <c r="I2881" t="s">
        <v>177</v>
      </c>
      <c r="J2881" t="s">
        <v>23</v>
      </c>
      <c r="K2881" t="s">
        <v>88</v>
      </c>
      <c r="L2881" t="s">
        <v>89</v>
      </c>
      <c r="M2881">
        <v>1</v>
      </c>
      <c r="N2881">
        <v>35</v>
      </c>
      <c r="Q2881">
        <v>5.8999999999999999E-3</v>
      </c>
      <c r="R2881">
        <v>3.3919999999999999</v>
      </c>
      <c r="S2881">
        <f t="shared" si="203"/>
        <v>1019.3675821639105</v>
      </c>
      <c r="T2881">
        <f t="shared" si="199"/>
        <v>1019.3675821639105</v>
      </c>
    </row>
    <row r="2882" spans="1:20" x14ac:dyDescent="0.2">
      <c r="A2882">
        <v>2009</v>
      </c>
      <c r="B2882">
        <v>164</v>
      </c>
      <c r="D2882" t="s">
        <v>140</v>
      </c>
      <c r="E2882" s="1">
        <v>0.5625</v>
      </c>
      <c r="F2882">
        <v>12</v>
      </c>
      <c r="G2882" t="s">
        <v>124</v>
      </c>
      <c r="H2882" t="s">
        <v>61</v>
      </c>
      <c r="I2882" t="s">
        <v>177</v>
      </c>
      <c r="J2882" t="s">
        <v>13</v>
      </c>
      <c r="K2882" t="s">
        <v>14</v>
      </c>
      <c r="L2882" t="s">
        <v>42</v>
      </c>
      <c r="M2882">
        <v>2</v>
      </c>
      <c r="N2882">
        <v>35</v>
      </c>
      <c r="Q2882">
        <v>4.2200000000000001E-2</v>
      </c>
      <c r="R2882">
        <v>2.835</v>
      </c>
      <c r="S2882">
        <f t="shared" si="203"/>
        <v>1006.3414397267468</v>
      </c>
      <c r="T2882">
        <f t="shared" ref="T2882:T2945" si="204">M2882*S2882</f>
        <v>2012.6828794534936</v>
      </c>
    </row>
    <row r="2883" spans="1:20" x14ac:dyDescent="0.2">
      <c r="A2883">
        <v>2009</v>
      </c>
      <c r="B2883">
        <v>164</v>
      </c>
      <c r="D2883" t="s">
        <v>140</v>
      </c>
      <c r="E2883" s="1">
        <v>0.5625</v>
      </c>
      <c r="F2883">
        <v>12</v>
      </c>
      <c r="G2883" t="s">
        <v>124</v>
      </c>
      <c r="H2883" t="s">
        <v>61</v>
      </c>
      <c r="I2883" t="s">
        <v>177</v>
      </c>
      <c r="J2883" t="s">
        <v>44</v>
      </c>
      <c r="K2883" t="s">
        <v>21</v>
      </c>
      <c r="L2883" t="s">
        <v>22</v>
      </c>
      <c r="M2883">
        <v>3</v>
      </c>
      <c r="N2883">
        <v>35</v>
      </c>
      <c r="Q2883">
        <v>1.14E-2</v>
      </c>
      <c r="R2883">
        <v>3.1280000000000001</v>
      </c>
      <c r="S2883">
        <f t="shared" si="203"/>
        <v>770.45928631241588</v>
      </c>
      <c r="T2883">
        <f t="shared" si="204"/>
        <v>2311.3778589372478</v>
      </c>
    </row>
    <row r="2884" spans="1:20" x14ac:dyDescent="0.2">
      <c r="A2884">
        <v>2009</v>
      </c>
      <c r="B2884">
        <v>164</v>
      </c>
      <c r="D2884" t="s">
        <v>140</v>
      </c>
      <c r="E2884" s="1">
        <v>0.5625</v>
      </c>
      <c r="F2884">
        <v>12</v>
      </c>
      <c r="G2884" t="s">
        <v>124</v>
      </c>
      <c r="H2884" t="s">
        <v>61</v>
      </c>
      <c r="I2884" t="s">
        <v>177</v>
      </c>
      <c r="J2884" t="s">
        <v>23</v>
      </c>
      <c r="K2884" t="s">
        <v>31</v>
      </c>
      <c r="L2884" t="s">
        <v>32</v>
      </c>
      <c r="M2884">
        <v>11</v>
      </c>
      <c r="N2884">
        <v>35</v>
      </c>
      <c r="Q2884">
        <v>7.9000000000000008E-3</v>
      </c>
      <c r="R2884">
        <v>3.0760000000000001</v>
      </c>
      <c r="S2884">
        <f t="shared" si="203"/>
        <v>443.79294680201997</v>
      </c>
      <c r="T2884">
        <f t="shared" si="204"/>
        <v>4881.7224148222194</v>
      </c>
    </row>
    <row r="2885" spans="1:20" x14ac:dyDescent="0.2">
      <c r="A2885">
        <v>2009</v>
      </c>
      <c r="B2885">
        <v>164</v>
      </c>
      <c r="D2885" t="s">
        <v>140</v>
      </c>
      <c r="E2885" s="1">
        <v>0.5625</v>
      </c>
      <c r="F2885">
        <v>12</v>
      </c>
      <c r="G2885" t="s">
        <v>124</v>
      </c>
      <c r="H2885" t="s">
        <v>61</v>
      </c>
      <c r="I2885" t="s">
        <v>177</v>
      </c>
      <c r="J2885" t="s">
        <v>26</v>
      </c>
      <c r="K2885" t="s">
        <v>118</v>
      </c>
      <c r="L2885" t="s">
        <v>27</v>
      </c>
      <c r="M2885">
        <v>3</v>
      </c>
      <c r="N2885">
        <v>7.5</v>
      </c>
      <c r="Q2885">
        <v>1.5900000000000001E-2</v>
      </c>
      <c r="R2885">
        <v>2.9718</v>
      </c>
      <c r="S2885">
        <f t="shared" si="203"/>
        <v>6.3372988368370082</v>
      </c>
      <c r="T2885">
        <f t="shared" si="204"/>
        <v>19.011896510511026</v>
      </c>
    </row>
    <row r="2886" spans="1:20" x14ac:dyDescent="0.2">
      <c r="A2886">
        <v>2009</v>
      </c>
      <c r="B2886">
        <v>164</v>
      </c>
      <c r="D2886" t="s">
        <v>140</v>
      </c>
      <c r="E2886" s="1">
        <v>0.5625</v>
      </c>
      <c r="F2886">
        <v>12</v>
      </c>
      <c r="G2886" t="s">
        <v>124</v>
      </c>
      <c r="H2886" t="s">
        <v>61</v>
      </c>
      <c r="I2886" t="s">
        <v>177</v>
      </c>
      <c r="J2886" t="s">
        <v>26</v>
      </c>
      <c r="K2886" t="s">
        <v>118</v>
      </c>
      <c r="L2886" t="s">
        <v>27</v>
      </c>
      <c r="M2886">
        <v>13</v>
      </c>
      <c r="N2886">
        <v>2.5</v>
      </c>
      <c r="Q2886">
        <v>1.5900000000000001E-2</v>
      </c>
      <c r="R2886">
        <v>2.9718</v>
      </c>
      <c r="S2886">
        <f t="shared" si="203"/>
        <v>0.24210025233267859</v>
      </c>
      <c r="T2886">
        <f t="shared" si="204"/>
        <v>3.1473032803248215</v>
      </c>
    </row>
    <row r="2887" spans="1:20" x14ac:dyDescent="0.2">
      <c r="A2887">
        <v>2009</v>
      </c>
      <c r="B2887">
        <v>165</v>
      </c>
      <c r="D2887" t="s">
        <v>140</v>
      </c>
      <c r="E2887" s="1">
        <v>0.5625</v>
      </c>
      <c r="F2887">
        <v>12</v>
      </c>
      <c r="G2887" t="s">
        <v>124</v>
      </c>
      <c r="H2887" t="s">
        <v>61</v>
      </c>
      <c r="I2887" t="s">
        <v>177</v>
      </c>
      <c r="J2887" t="s">
        <v>23</v>
      </c>
      <c r="K2887" t="s">
        <v>28</v>
      </c>
      <c r="L2887" t="s">
        <v>60</v>
      </c>
      <c r="M2887">
        <v>1</v>
      </c>
      <c r="N2887">
        <v>45</v>
      </c>
      <c r="P2887">
        <f>N2887/1.26087</f>
        <v>35.689642865640394</v>
      </c>
      <c r="Q2887">
        <v>3.1399999999999997E-2</v>
      </c>
      <c r="R2887">
        <v>2.9</v>
      </c>
      <c r="S2887">
        <f>Q2887*(P2887^R2887)</f>
        <v>998.39416525239915</v>
      </c>
      <c r="T2887">
        <f t="shared" si="204"/>
        <v>998.39416525239915</v>
      </c>
    </row>
    <row r="2888" spans="1:20" x14ac:dyDescent="0.2">
      <c r="A2888">
        <v>2009</v>
      </c>
      <c r="B2888">
        <v>165</v>
      </c>
      <c r="D2888" t="s">
        <v>140</v>
      </c>
      <c r="E2888" s="1">
        <v>0.5625</v>
      </c>
      <c r="F2888">
        <v>12</v>
      </c>
      <c r="G2888" t="s">
        <v>124</v>
      </c>
      <c r="H2888" t="s">
        <v>61</v>
      </c>
      <c r="I2888" t="s">
        <v>177</v>
      </c>
      <c r="J2888" t="s">
        <v>44</v>
      </c>
      <c r="K2888" t="s">
        <v>21</v>
      </c>
      <c r="L2888" t="s">
        <v>22</v>
      </c>
      <c r="M2888">
        <v>4</v>
      </c>
      <c r="N2888">
        <v>35</v>
      </c>
      <c r="Q2888">
        <v>1.14E-2</v>
      </c>
      <c r="R2888">
        <v>3.1280000000000001</v>
      </c>
      <c r="S2888">
        <f>Q2888*(N2888^R2888)</f>
        <v>770.45928631241588</v>
      </c>
      <c r="T2888">
        <f t="shared" si="204"/>
        <v>3081.8371452496635</v>
      </c>
    </row>
    <row r="2889" spans="1:20" x14ac:dyDescent="0.2">
      <c r="A2889">
        <v>2009</v>
      </c>
      <c r="B2889">
        <v>165</v>
      </c>
      <c r="D2889" t="s">
        <v>140</v>
      </c>
      <c r="E2889" s="1">
        <v>0.5625</v>
      </c>
      <c r="F2889">
        <v>12</v>
      </c>
      <c r="G2889" t="s">
        <v>124</v>
      </c>
      <c r="H2889" t="s">
        <v>61</v>
      </c>
      <c r="I2889" t="s">
        <v>177</v>
      </c>
      <c r="J2889" t="s">
        <v>23</v>
      </c>
      <c r="K2889" t="s">
        <v>118</v>
      </c>
      <c r="L2889" t="s">
        <v>43</v>
      </c>
      <c r="M2889">
        <v>1</v>
      </c>
      <c r="N2889">
        <v>35</v>
      </c>
      <c r="P2889">
        <f>N2889/1.08175</f>
        <v>32.354980355904786</v>
      </c>
      <c r="Q2889">
        <v>1.4500000000000001E-2</v>
      </c>
      <c r="R2889">
        <v>3.0529999999999999</v>
      </c>
      <c r="S2889">
        <f>Q2889*(P2889^R2889)</f>
        <v>590.49782747127915</v>
      </c>
      <c r="T2889">
        <f t="shared" si="204"/>
        <v>590.49782747127915</v>
      </c>
    </row>
    <row r="2890" spans="1:20" x14ac:dyDescent="0.2">
      <c r="A2890">
        <v>2009</v>
      </c>
      <c r="B2890">
        <v>165</v>
      </c>
      <c r="D2890" t="s">
        <v>140</v>
      </c>
      <c r="E2890" s="1">
        <v>0.5625</v>
      </c>
      <c r="F2890">
        <v>12</v>
      </c>
      <c r="G2890" t="s">
        <v>124</v>
      </c>
      <c r="H2890" t="s">
        <v>61</v>
      </c>
      <c r="I2890" t="s">
        <v>177</v>
      </c>
      <c r="J2890" t="s">
        <v>20</v>
      </c>
      <c r="K2890" t="s">
        <v>68</v>
      </c>
      <c r="L2890" t="s">
        <v>69</v>
      </c>
      <c r="M2890">
        <v>2</v>
      </c>
      <c r="N2890">
        <v>40</v>
      </c>
      <c r="P2890">
        <f>N2890*0.863</f>
        <v>34.519999999999996</v>
      </c>
      <c r="Q2890">
        <v>2.5100000000000001E-2</v>
      </c>
      <c r="R2890">
        <v>2.84</v>
      </c>
      <c r="S2890">
        <f>Q2890*(P2890^R2890)</f>
        <v>585.86122680541723</v>
      </c>
      <c r="T2890">
        <f t="shared" si="204"/>
        <v>1171.7224536108345</v>
      </c>
    </row>
    <row r="2891" spans="1:20" x14ac:dyDescent="0.2">
      <c r="A2891">
        <v>2009</v>
      </c>
      <c r="B2891">
        <v>165</v>
      </c>
      <c r="D2891" t="s">
        <v>140</v>
      </c>
      <c r="E2891" s="1">
        <v>0.5625</v>
      </c>
      <c r="F2891">
        <v>12</v>
      </c>
      <c r="G2891" t="s">
        <v>124</v>
      </c>
      <c r="H2891" t="s">
        <v>61</v>
      </c>
      <c r="I2891" t="s">
        <v>177</v>
      </c>
      <c r="J2891" t="s">
        <v>23</v>
      </c>
      <c r="K2891" t="s">
        <v>31</v>
      </c>
      <c r="L2891" t="s">
        <v>32</v>
      </c>
      <c r="M2891">
        <v>35</v>
      </c>
      <c r="N2891">
        <v>35</v>
      </c>
      <c r="Q2891">
        <v>7.9000000000000008E-3</v>
      </c>
      <c r="R2891">
        <v>3.0760000000000001</v>
      </c>
      <c r="S2891">
        <f>Q2891*(N2891^R2891)</f>
        <v>443.79294680201997</v>
      </c>
      <c r="T2891">
        <f t="shared" si="204"/>
        <v>15532.753138070699</v>
      </c>
    </row>
    <row r="2892" spans="1:20" x14ac:dyDescent="0.2">
      <c r="A2892">
        <v>2009</v>
      </c>
      <c r="B2892">
        <v>165</v>
      </c>
      <c r="D2892" t="s">
        <v>140</v>
      </c>
      <c r="E2892" s="1">
        <v>0.5625</v>
      </c>
      <c r="F2892">
        <v>12</v>
      </c>
      <c r="G2892" t="s">
        <v>124</v>
      </c>
      <c r="H2892" t="s">
        <v>61</v>
      </c>
      <c r="I2892" t="s">
        <v>177</v>
      </c>
      <c r="J2892" t="s">
        <v>16</v>
      </c>
      <c r="K2892" t="s">
        <v>28</v>
      </c>
      <c r="L2892" t="s">
        <v>29</v>
      </c>
      <c r="M2892">
        <v>6</v>
      </c>
      <c r="N2892">
        <v>25</v>
      </c>
      <c r="P2892">
        <f>N2892/1.14172</f>
        <v>21.89678730336685</v>
      </c>
      <c r="Q2892">
        <v>5.7999999999999996E-3</v>
      </c>
      <c r="R2892">
        <v>3.5539999999999998</v>
      </c>
      <c r="S2892">
        <f>Q2892*(P2892^R2892)</f>
        <v>336.62001464584171</v>
      </c>
      <c r="T2892">
        <f t="shared" si="204"/>
        <v>2019.7200878750502</v>
      </c>
    </row>
    <row r="2893" spans="1:20" x14ac:dyDescent="0.2">
      <c r="A2893">
        <v>2009</v>
      </c>
      <c r="B2893">
        <v>165</v>
      </c>
      <c r="D2893" t="s">
        <v>140</v>
      </c>
      <c r="E2893" s="1">
        <v>0.5625</v>
      </c>
      <c r="F2893">
        <v>12</v>
      </c>
      <c r="G2893" t="s">
        <v>124</v>
      </c>
      <c r="H2893" t="s">
        <v>61</v>
      </c>
      <c r="I2893" t="s">
        <v>177</v>
      </c>
      <c r="J2893" t="s">
        <v>44</v>
      </c>
      <c r="K2893" t="s">
        <v>21</v>
      </c>
      <c r="L2893" t="s">
        <v>22</v>
      </c>
      <c r="M2893">
        <v>4</v>
      </c>
      <c r="N2893">
        <v>25</v>
      </c>
      <c r="Q2893">
        <v>1.14E-2</v>
      </c>
      <c r="R2893">
        <v>3.1280000000000001</v>
      </c>
      <c r="S2893">
        <f>Q2893*(N2893^R2893)</f>
        <v>268.94359042953022</v>
      </c>
      <c r="T2893">
        <f t="shared" si="204"/>
        <v>1075.7743617181209</v>
      </c>
    </row>
    <row r="2894" spans="1:20" x14ac:dyDescent="0.2">
      <c r="A2894">
        <v>2009</v>
      </c>
      <c r="B2894">
        <v>165</v>
      </c>
      <c r="D2894" t="s">
        <v>140</v>
      </c>
      <c r="E2894" s="1">
        <v>0.5625</v>
      </c>
      <c r="F2894">
        <v>12</v>
      </c>
      <c r="G2894" t="s">
        <v>124</v>
      </c>
      <c r="H2894" t="s">
        <v>61</v>
      </c>
      <c r="I2894" t="s">
        <v>177</v>
      </c>
      <c r="J2894" t="s">
        <v>23</v>
      </c>
      <c r="K2894" t="s">
        <v>62</v>
      </c>
      <c r="L2894" t="s">
        <v>63</v>
      </c>
      <c r="M2894">
        <v>3</v>
      </c>
      <c r="N2894">
        <v>25</v>
      </c>
      <c r="P2894">
        <f>N2894/1.08</f>
        <v>23.148148148148145</v>
      </c>
      <c r="Q2894">
        <v>2.29E-2</v>
      </c>
      <c r="R2894">
        <v>2.9580000000000002</v>
      </c>
      <c r="S2894">
        <f>Q2894*(P2894^R2894)</f>
        <v>248.92846396069424</v>
      </c>
      <c r="T2894">
        <f t="shared" si="204"/>
        <v>746.78539188208276</v>
      </c>
    </row>
    <row r="2895" spans="1:20" x14ac:dyDescent="0.2">
      <c r="A2895">
        <v>2009</v>
      </c>
      <c r="B2895">
        <v>165</v>
      </c>
      <c r="D2895" t="s">
        <v>140</v>
      </c>
      <c r="E2895" s="1">
        <v>0.5625</v>
      </c>
      <c r="F2895">
        <v>12</v>
      </c>
      <c r="G2895" t="s">
        <v>124</v>
      </c>
      <c r="H2895" t="s">
        <v>61</v>
      </c>
      <c r="I2895" t="s">
        <v>177</v>
      </c>
      <c r="J2895" t="s">
        <v>44</v>
      </c>
      <c r="K2895" t="s">
        <v>21</v>
      </c>
      <c r="L2895" t="s">
        <v>45</v>
      </c>
      <c r="M2895">
        <v>2</v>
      </c>
      <c r="N2895">
        <v>25</v>
      </c>
      <c r="Q2895">
        <v>1.5299999999999999E-2</v>
      </c>
      <c r="R2895">
        <v>3.0038</v>
      </c>
      <c r="S2895">
        <f t="shared" ref="S2895:S2900" si="205">Q2895*(N2895^R2895)</f>
        <v>242.00460433547849</v>
      </c>
      <c r="T2895">
        <f t="shared" si="204"/>
        <v>484.00920867095698</v>
      </c>
    </row>
    <row r="2896" spans="1:20" x14ac:dyDescent="0.2">
      <c r="A2896">
        <v>2009</v>
      </c>
      <c r="B2896">
        <v>165</v>
      </c>
      <c r="D2896" t="s">
        <v>140</v>
      </c>
      <c r="E2896" s="1">
        <v>0.5625</v>
      </c>
      <c r="F2896">
        <v>12</v>
      </c>
      <c r="G2896" t="s">
        <v>124</v>
      </c>
      <c r="H2896" t="s">
        <v>61</v>
      </c>
      <c r="I2896" t="s">
        <v>177</v>
      </c>
      <c r="J2896" t="s">
        <v>23</v>
      </c>
      <c r="K2896" t="s">
        <v>72</v>
      </c>
      <c r="L2896" t="s">
        <v>73</v>
      </c>
      <c r="M2896">
        <v>2</v>
      </c>
      <c r="N2896">
        <v>2.5</v>
      </c>
      <c r="Q2896">
        <v>8.0000000000000002E-3</v>
      </c>
      <c r="R2896">
        <v>3.137</v>
      </c>
      <c r="S2896">
        <f t="shared" si="205"/>
        <v>0.14171890699888887</v>
      </c>
      <c r="T2896">
        <f t="shared" si="204"/>
        <v>0.28343781399777773</v>
      </c>
    </row>
    <row r="2897" spans="1:20" x14ac:dyDescent="0.2">
      <c r="A2897">
        <v>2009</v>
      </c>
      <c r="B2897">
        <v>166</v>
      </c>
      <c r="D2897" t="s">
        <v>140</v>
      </c>
      <c r="E2897" s="1">
        <v>0.5625</v>
      </c>
      <c r="F2897">
        <v>12</v>
      </c>
      <c r="G2897" t="s">
        <v>124</v>
      </c>
      <c r="H2897" t="s">
        <v>61</v>
      </c>
      <c r="I2897" t="s">
        <v>177</v>
      </c>
      <c r="J2897" t="s">
        <v>44</v>
      </c>
      <c r="K2897" t="s">
        <v>119</v>
      </c>
      <c r="L2897" t="s">
        <v>95</v>
      </c>
      <c r="M2897">
        <v>1</v>
      </c>
      <c r="N2897">
        <v>150</v>
      </c>
      <c r="Q2897">
        <v>1.0500000000000001E-2</v>
      </c>
      <c r="R2897">
        <v>2.8919999999999999</v>
      </c>
      <c r="S2897">
        <f t="shared" si="205"/>
        <v>20627.434667225287</v>
      </c>
      <c r="T2897">
        <f t="shared" si="204"/>
        <v>20627.434667225287</v>
      </c>
    </row>
    <row r="2898" spans="1:20" x14ac:dyDescent="0.2">
      <c r="A2898">
        <v>2009</v>
      </c>
      <c r="B2898">
        <v>166</v>
      </c>
      <c r="D2898" t="s">
        <v>140</v>
      </c>
      <c r="E2898" s="1">
        <v>0.5625</v>
      </c>
      <c r="F2898">
        <v>12</v>
      </c>
      <c r="G2898" t="s">
        <v>124</v>
      </c>
      <c r="H2898" t="s">
        <v>61</v>
      </c>
      <c r="I2898" t="s">
        <v>177</v>
      </c>
      <c r="J2898" t="s">
        <v>44</v>
      </c>
      <c r="K2898" t="s">
        <v>119</v>
      </c>
      <c r="L2898" t="s">
        <v>95</v>
      </c>
      <c r="M2898">
        <v>1</v>
      </c>
      <c r="N2898">
        <v>100</v>
      </c>
      <c r="Q2898">
        <v>1.0500000000000001E-2</v>
      </c>
      <c r="R2898">
        <v>2.8919999999999999</v>
      </c>
      <c r="S2898">
        <f t="shared" si="205"/>
        <v>6385.4175134265442</v>
      </c>
      <c r="T2898">
        <f t="shared" si="204"/>
        <v>6385.4175134265442</v>
      </c>
    </row>
    <row r="2899" spans="1:20" x14ac:dyDescent="0.2">
      <c r="A2899">
        <v>2009</v>
      </c>
      <c r="B2899">
        <v>166</v>
      </c>
      <c r="D2899" t="s">
        <v>140</v>
      </c>
      <c r="E2899" s="1">
        <v>0.5625</v>
      </c>
      <c r="F2899">
        <v>12</v>
      </c>
      <c r="G2899" t="s">
        <v>124</v>
      </c>
      <c r="H2899" t="s">
        <v>61</v>
      </c>
      <c r="I2899" t="s">
        <v>177</v>
      </c>
      <c r="J2899" t="s">
        <v>44</v>
      </c>
      <c r="K2899" t="s">
        <v>21</v>
      </c>
      <c r="L2899" t="s">
        <v>67</v>
      </c>
      <c r="M2899">
        <v>2</v>
      </c>
      <c r="N2899">
        <v>50</v>
      </c>
      <c r="Q2899">
        <v>1.5299999999999999E-2</v>
      </c>
      <c r="R2899">
        <v>3</v>
      </c>
      <c r="S2899">
        <f t="shared" si="205"/>
        <v>1912.5</v>
      </c>
      <c r="T2899">
        <f t="shared" si="204"/>
        <v>3825</v>
      </c>
    </row>
    <row r="2900" spans="1:20" x14ac:dyDescent="0.2">
      <c r="A2900">
        <v>2009</v>
      </c>
      <c r="B2900">
        <v>166</v>
      </c>
      <c r="D2900" t="s">
        <v>140</v>
      </c>
      <c r="E2900" s="1">
        <v>0.5625</v>
      </c>
      <c r="F2900">
        <v>12</v>
      </c>
      <c r="G2900" t="s">
        <v>124</v>
      </c>
      <c r="H2900" t="s">
        <v>61</v>
      </c>
      <c r="I2900" t="s">
        <v>177</v>
      </c>
      <c r="J2900" t="s">
        <v>44</v>
      </c>
      <c r="K2900" t="s">
        <v>21</v>
      </c>
      <c r="L2900" t="s">
        <v>67</v>
      </c>
      <c r="M2900">
        <v>1</v>
      </c>
      <c r="N2900">
        <v>35</v>
      </c>
      <c r="Q2900">
        <v>1.5299999999999999E-2</v>
      </c>
      <c r="R2900">
        <v>3</v>
      </c>
      <c r="S2900">
        <f t="shared" si="205"/>
        <v>655.98749999999995</v>
      </c>
      <c r="T2900">
        <f t="shared" si="204"/>
        <v>655.98749999999995</v>
      </c>
    </row>
    <row r="2901" spans="1:20" x14ac:dyDescent="0.2">
      <c r="A2901">
        <v>2009</v>
      </c>
      <c r="B2901">
        <v>166</v>
      </c>
      <c r="D2901" t="s">
        <v>140</v>
      </c>
      <c r="E2901" s="1">
        <v>0.5625</v>
      </c>
      <c r="F2901">
        <v>12</v>
      </c>
      <c r="G2901" t="s">
        <v>124</v>
      </c>
      <c r="H2901" t="s">
        <v>61</v>
      </c>
      <c r="I2901" t="s">
        <v>177</v>
      </c>
      <c r="J2901" t="s">
        <v>20</v>
      </c>
      <c r="K2901" t="s">
        <v>68</v>
      </c>
      <c r="L2901" t="s">
        <v>69</v>
      </c>
      <c r="M2901">
        <v>2</v>
      </c>
      <c r="N2901">
        <v>40</v>
      </c>
      <c r="P2901">
        <f>N2901*0.863</f>
        <v>34.519999999999996</v>
      </c>
      <c r="Q2901">
        <v>2.5100000000000001E-2</v>
      </c>
      <c r="R2901">
        <v>2.84</v>
      </c>
      <c r="S2901">
        <f>Q2901*(P2901^R2901)</f>
        <v>585.86122680541723</v>
      </c>
      <c r="T2901">
        <f t="shared" si="204"/>
        <v>1171.7224536108345</v>
      </c>
    </row>
    <row r="2902" spans="1:20" x14ac:dyDescent="0.2">
      <c r="A2902">
        <v>2009</v>
      </c>
      <c r="B2902">
        <v>166</v>
      </c>
      <c r="D2902" t="s">
        <v>140</v>
      </c>
      <c r="E2902" s="1">
        <v>0.5625</v>
      </c>
      <c r="F2902">
        <v>12</v>
      </c>
      <c r="G2902" t="s">
        <v>124</v>
      </c>
      <c r="H2902" t="s">
        <v>61</v>
      </c>
      <c r="I2902" t="s">
        <v>177</v>
      </c>
      <c r="J2902" t="s">
        <v>23</v>
      </c>
      <c r="K2902" t="s">
        <v>31</v>
      </c>
      <c r="L2902" t="s">
        <v>32</v>
      </c>
      <c r="M2902">
        <v>100</v>
      </c>
      <c r="N2902">
        <v>35</v>
      </c>
      <c r="Q2902">
        <v>7.9000000000000008E-3</v>
      </c>
      <c r="R2902">
        <v>3.0760000000000001</v>
      </c>
      <c r="S2902">
        <f>Q2902*(N2902^R2902)</f>
        <v>443.79294680201997</v>
      </c>
      <c r="T2902">
        <f t="shared" si="204"/>
        <v>44379.294680201994</v>
      </c>
    </row>
    <row r="2903" spans="1:20" x14ac:dyDescent="0.2">
      <c r="A2903">
        <v>2009</v>
      </c>
      <c r="B2903">
        <v>166</v>
      </c>
      <c r="D2903" t="s">
        <v>140</v>
      </c>
      <c r="E2903" s="1">
        <v>0.5625</v>
      </c>
      <c r="F2903">
        <v>12</v>
      </c>
      <c r="G2903" t="s">
        <v>124</v>
      </c>
      <c r="H2903" t="s">
        <v>61</v>
      </c>
      <c r="I2903" t="s">
        <v>177</v>
      </c>
      <c r="J2903" t="s">
        <v>13</v>
      </c>
      <c r="K2903" t="s">
        <v>14</v>
      </c>
      <c r="L2903" t="s">
        <v>15</v>
      </c>
      <c r="M2903">
        <v>1</v>
      </c>
      <c r="N2903">
        <v>25</v>
      </c>
      <c r="Q2903">
        <v>2.3599999999999999E-2</v>
      </c>
      <c r="R2903">
        <v>2.9750000000000001</v>
      </c>
      <c r="S2903">
        <f>Q2903*(N2903^R2903)</f>
        <v>340.23855775527943</v>
      </c>
      <c r="T2903">
        <f t="shared" si="204"/>
        <v>340.23855775527943</v>
      </c>
    </row>
    <row r="2904" spans="1:20" x14ac:dyDescent="0.2">
      <c r="A2904">
        <v>2009</v>
      </c>
      <c r="B2904">
        <v>166</v>
      </c>
      <c r="D2904" t="s">
        <v>140</v>
      </c>
      <c r="E2904" s="1">
        <v>0.5625</v>
      </c>
      <c r="F2904">
        <v>12</v>
      </c>
      <c r="G2904" t="s">
        <v>124</v>
      </c>
      <c r="H2904" t="s">
        <v>61</v>
      </c>
      <c r="I2904" t="s">
        <v>177</v>
      </c>
      <c r="J2904" t="s">
        <v>16</v>
      </c>
      <c r="K2904" t="s">
        <v>28</v>
      </c>
      <c r="L2904" t="s">
        <v>29</v>
      </c>
      <c r="M2904">
        <v>3</v>
      </c>
      <c r="N2904">
        <v>25</v>
      </c>
      <c r="P2904">
        <f>N2904/1.14172</f>
        <v>21.89678730336685</v>
      </c>
      <c r="Q2904">
        <v>5.7999999999999996E-3</v>
      </c>
      <c r="R2904">
        <v>3.5539999999999998</v>
      </c>
      <c r="S2904">
        <f>Q2904*(P2904^R2904)</f>
        <v>336.62001464584171</v>
      </c>
      <c r="T2904">
        <f t="shared" si="204"/>
        <v>1009.8600439375251</v>
      </c>
    </row>
    <row r="2905" spans="1:20" x14ac:dyDescent="0.2">
      <c r="A2905">
        <v>2009</v>
      </c>
      <c r="B2905">
        <v>166</v>
      </c>
      <c r="D2905" t="s">
        <v>140</v>
      </c>
      <c r="E2905" s="1">
        <v>0.5625</v>
      </c>
      <c r="F2905">
        <v>12</v>
      </c>
      <c r="G2905" t="s">
        <v>124</v>
      </c>
      <c r="H2905" t="s">
        <v>61</v>
      </c>
      <c r="I2905" t="s">
        <v>177</v>
      </c>
      <c r="J2905" t="s">
        <v>44</v>
      </c>
      <c r="K2905" t="s">
        <v>21</v>
      </c>
      <c r="L2905" t="s">
        <v>22</v>
      </c>
      <c r="M2905">
        <v>1</v>
      </c>
      <c r="N2905">
        <v>25</v>
      </c>
      <c r="Q2905">
        <v>1.14E-2</v>
      </c>
      <c r="R2905">
        <v>3.1280000000000001</v>
      </c>
      <c r="S2905">
        <f>Q2905*(N2905^R2905)</f>
        <v>268.94359042953022</v>
      </c>
      <c r="T2905">
        <f t="shared" si="204"/>
        <v>268.94359042953022</v>
      </c>
    </row>
    <row r="2906" spans="1:20" x14ac:dyDescent="0.2">
      <c r="A2906">
        <v>2009</v>
      </c>
      <c r="B2906">
        <v>166</v>
      </c>
      <c r="D2906" t="s">
        <v>140</v>
      </c>
      <c r="E2906" s="1">
        <v>0.5625</v>
      </c>
      <c r="F2906">
        <v>12</v>
      </c>
      <c r="G2906" t="s">
        <v>124</v>
      </c>
      <c r="H2906" t="s">
        <v>61</v>
      </c>
      <c r="I2906" t="s">
        <v>177</v>
      </c>
      <c r="J2906" t="s">
        <v>23</v>
      </c>
      <c r="K2906" t="s">
        <v>62</v>
      </c>
      <c r="L2906" t="s">
        <v>63</v>
      </c>
      <c r="M2906">
        <v>2</v>
      </c>
      <c r="N2906">
        <v>25</v>
      </c>
      <c r="P2906">
        <f>N2906/1.08</f>
        <v>23.148148148148145</v>
      </c>
      <c r="Q2906">
        <v>2.29E-2</v>
      </c>
      <c r="R2906">
        <v>2.9580000000000002</v>
      </c>
      <c r="S2906">
        <f>Q2906*(P2906^R2906)</f>
        <v>248.92846396069424</v>
      </c>
      <c r="T2906">
        <f t="shared" si="204"/>
        <v>497.85692792138849</v>
      </c>
    </row>
    <row r="2907" spans="1:20" x14ac:dyDescent="0.2">
      <c r="A2907">
        <v>2009</v>
      </c>
      <c r="B2907">
        <v>167</v>
      </c>
      <c r="D2907" t="s">
        <v>140</v>
      </c>
      <c r="E2907" s="1">
        <v>0.5625</v>
      </c>
      <c r="F2907">
        <v>12</v>
      </c>
      <c r="G2907" t="s">
        <v>124</v>
      </c>
      <c r="H2907" t="s">
        <v>61</v>
      </c>
      <c r="I2907" t="s">
        <v>177</v>
      </c>
      <c r="J2907" t="s">
        <v>44</v>
      </c>
      <c r="K2907" t="s">
        <v>21</v>
      </c>
      <c r="L2907" t="s">
        <v>67</v>
      </c>
      <c r="M2907">
        <v>1</v>
      </c>
      <c r="N2907">
        <v>55</v>
      </c>
      <c r="Q2907">
        <v>1.5299999999999999E-2</v>
      </c>
      <c r="R2907">
        <v>3</v>
      </c>
      <c r="S2907">
        <f>Q2907*(N2907^R2907)</f>
        <v>2545.5374999999999</v>
      </c>
      <c r="T2907">
        <f t="shared" si="204"/>
        <v>2545.5374999999999</v>
      </c>
    </row>
    <row r="2908" spans="1:20" x14ac:dyDescent="0.2">
      <c r="A2908">
        <v>2009</v>
      </c>
      <c r="B2908">
        <v>167</v>
      </c>
      <c r="D2908" t="s">
        <v>140</v>
      </c>
      <c r="E2908" s="1">
        <v>0.5625</v>
      </c>
      <c r="F2908">
        <v>12</v>
      </c>
      <c r="G2908" t="s">
        <v>124</v>
      </c>
      <c r="H2908" t="s">
        <v>61</v>
      </c>
      <c r="I2908" t="s">
        <v>177</v>
      </c>
      <c r="J2908" t="s">
        <v>23</v>
      </c>
      <c r="K2908" t="s">
        <v>28</v>
      </c>
      <c r="L2908" t="s">
        <v>56</v>
      </c>
      <c r="M2908">
        <v>3</v>
      </c>
      <c r="N2908">
        <v>45</v>
      </c>
      <c r="Q2908">
        <v>2.1700000000000001E-2</v>
      </c>
      <c r="R2908">
        <v>3</v>
      </c>
      <c r="S2908">
        <f>Q2908*(N2908^R2908)</f>
        <v>1977.4125000000001</v>
      </c>
      <c r="T2908">
        <f t="shared" si="204"/>
        <v>5932.2375000000002</v>
      </c>
    </row>
    <row r="2909" spans="1:20" x14ac:dyDescent="0.2">
      <c r="A2909">
        <v>2009</v>
      </c>
      <c r="B2909">
        <v>167</v>
      </c>
      <c r="D2909" t="s">
        <v>140</v>
      </c>
      <c r="E2909" s="1">
        <v>0.5625</v>
      </c>
      <c r="F2909">
        <v>12</v>
      </c>
      <c r="G2909" t="s">
        <v>124</v>
      </c>
      <c r="H2909" t="s">
        <v>61</v>
      </c>
      <c r="I2909" t="s">
        <v>177</v>
      </c>
      <c r="J2909" t="s">
        <v>23</v>
      </c>
      <c r="K2909" t="s">
        <v>28</v>
      </c>
      <c r="L2909" t="s">
        <v>60</v>
      </c>
      <c r="M2909">
        <v>1</v>
      </c>
      <c r="N2909">
        <v>50</v>
      </c>
      <c r="P2909">
        <f>N2909/1.26087</f>
        <v>39.655158739600438</v>
      </c>
      <c r="Q2909">
        <v>3.1399999999999997E-2</v>
      </c>
      <c r="R2909">
        <v>2.9</v>
      </c>
      <c r="S2909">
        <f>Q2909*(P2909^R2909)</f>
        <v>1355.1855333305457</v>
      </c>
      <c r="T2909">
        <f t="shared" si="204"/>
        <v>1355.1855333305457</v>
      </c>
    </row>
    <row r="2910" spans="1:20" x14ac:dyDescent="0.2">
      <c r="A2910">
        <v>2009</v>
      </c>
      <c r="B2910">
        <v>167</v>
      </c>
      <c r="D2910" t="s">
        <v>140</v>
      </c>
      <c r="E2910" s="1">
        <v>0.5625</v>
      </c>
      <c r="F2910">
        <v>12</v>
      </c>
      <c r="G2910" t="s">
        <v>124</v>
      </c>
      <c r="H2910" t="s">
        <v>61</v>
      </c>
      <c r="I2910" t="s">
        <v>177</v>
      </c>
      <c r="J2910" t="s">
        <v>23</v>
      </c>
      <c r="K2910" t="s">
        <v>118</v>
      </c>
      <c r="L2910" t="s">
        <v>37</v>
      </c>
      <c r="M2910">
        <v>1</v>
      </c>
      <c r="N2910">
        <v>40</v>
      </c>
      <c r="Q2910">
        <v>1.26E-2</v>
      </c>
      <c r="R2910">
        <v>3.0672999999999999</v>
      </c>
      <c r="S2910">
        <f>Q2910*(N2910^R2910)</f>
        <v>1033.6396409228757</v>
      </c>
      <c r="T2910">
        <f t="shared" si="204"/>
        <v>1033.6396409228757</v>
      </c>
    </row>
    <row r="2911" spans="1:20" x14ac:dyDescent="0.2">
      <c r="A2911">
        <v>2009</v>
      </c>
      <c r="B2911">
        <v>167</v>
      </c>
      <c r="D2911" t="s">
        <v>140</v>
      </c>
      <c r="E2911" s="1">
        <v>0.5625</v>
      </c>
      <c r="F2911">
        <v>12</v>
      </c>
      <c r="G2911" t="s">
        <v>124</v>
      </c>
      <c r="H2911" t="s">
        <v>61</v>
      </c>
      <c r="I2911" t="s">
        <v>177</v>
      </c>
      <c r="J2911" t="s">
        <v>44</v>
      </c>
      <c r="K2911" t="s">
        <v>21</v>
      </c>
      <c r="L2911" t="s">
        <v>22</v>
      </c>
      <c r="M2911">
        <v>7</v>
      </c>
      <c r="N2911">
        <v>35</v>
      </c>
      <c r="Q2911">
        <v>1.14E-2</v>
      </c>
      <c r="R2911">
        <v>3.1280000000000001</v>
      </c>
      <c r="S2911">
        <f>Q2911*(N2911^R2911)</f>
        <v>770.45928631241588</v>
      </c>
      <c r="T2911">
        <f t="shared" si="204"/>
        <v>5393.2150041869108</v>
      </c>
    </row>
    <row r="2912" spans="1:20" x14ac:dyDescent="0.2">
      <c r="A2912">
        <v>2009</v>
      </c>
      <c r="B2912">
        <v>167</v>
      </c>
      <c r="D2912" t="s">
        <v>140</v>
      </c>
      <c r="E2912" s="1">
        <v>0.5625</v>
      </c>
      <c r="F2912">
        <v>12</v>
      </c>
      <c r="G2912" t="s">
        <v>124</v>
      </c>
      <c r="H2912" t="s">
        <v>61</v>
      </c>
      <c r="I2912" t="s">
        <v>177</v>
      </c>
      <c r="J2912" t="s">
        <v>23</v>
      </c>
      <c r="K2912" t="s">
        <v>31</v>
      </c>
      <c r="L2912" t="s">
        <v>32</v>
      </c>
      <c r="M2912">
        <v>100</v>
      </c>
      <c r="N2912">
        <v>35</v>
      </c>
      <c r="Q2912">
        <v>7.9000000000000008E-3</v>
      </c>
      <c r="R2912">
        <v>3.0760000000000001</v>
      </c>
      <c r="S2912">
        <f>Q2912*(N2912^R2912)</f>
        <v>443.79294680201997</v>
      </c>
      <c r="T2912">
        <f t="shared" si="204"/>
        <v>44379.294680201994</v>
      </c>
    </row>
    <row r="2913" spans="1:20" x14ac:dyDescent="0.2">
      <c r="A2913">
        <v>2009</v>
      </c>
      <c r="B2913">
        <v>167</v>
      </c>
      <c r="D2913" t="s">
        <v>140</v>
      </c>
      <c r="E2913" s="1">
        <v>0.5625</v>
      </c>
      <c r="F2913">
        <v>12</v>
      </c>
      <c r="G2913" t="s">
        <v>124</v>
      </c>
      <c r="H2913" t="s">
        <v>61</v>
      </c>
      <c r="I2913" t="s">
        <v>177</v>
      </c>
      <c r="J2913" t="s">
        <v>26</v>
      </c>
      <c r="K2913" t="s">
        <v>31</v>
      </c>
      <c r="L2913" t="s">
        <v>54</v>
      </c>
      <c r="M2913">
        <v>2</v>
      </c>
      <c r="N2913">
        <v>25</v>
      </c>
      <c r="P2913">
        <f>N2913*0.812715</f>
        <v>20.317875000000001</v>
      </c>
      <c r="Q2913">
        <v>0.111</v>
      </c>
      <c r="R2913">
        <v>2.72</v>
      </c>
      <c r="S2913">
        <f>Q2913*(P2913^R2913)</f>
        <v>400.63779005068659</v>
      </c>
      <c r="T2913">
        <f t="shared" si="204"/>
        <v>801.27558010137318</v>
      </c>
    </row>
    <row r="2914" spans="1:20" x14ac:dyDescent="0.2">
      <c r="A2914">
        <v>2009</v>
      </c>
      <c r="B2914">
        <v>167</v>
      </c>
      <c r="D2914" t="s">
        <v>140</v>
      </c>
      <c r="E2914" s="1">
        <v>0.5625</v>
      </c>
      <c r="F2914">
        <v>12</v>
      </c>
      <c r="G2914" t="s">
        <v>124</v>
      </c>
      <c r="H2914" t="s">
        <v>61</v>
      </c>
      <c r="I2914" t="s">
        <v>177</v>
      </c>
      <c r="J2914" t="s">
        <v>16</v>
      </c>
      <c r="K2914" t="s">
        <v>28</v>
      </c>
      <c r="L2914" t="s">
        <v>29</v>
      </c>
      <c r="M2914">
        <v>4</v>
      </c>
      <c r="N2914">
        <v>25</v>
      </c>
      <c r="P2914">
        <f>N2914/1.14172</f>
        <v>21.89678730336685</v>
      </c>
      <c r="Q2914">
        <v>5.7999999999999996E-3</v>
      </c>
      <c r="R2914">
        <v>3.5539999999999998</v>
      </c>
      <c r="S2914">
        <f>Q2914*(P2914^R2914)</f>
        <v>336.62001464584171</v>
      </c>
      <c r="T2914">
        <f t="shared" si="204"/>
        <v>1346.4800585833668</v>
      </c>
    </row>
    <row r="2915" spans="1:20" x14ac:dyDescent="0.2">
      <c r="A2915">
        <v>2009</v>
      </c>
      <c r="B2915">
        <v>167</v>
      </c>
      <c r="D2915" t="s">
        <v>140</v>
      </c>
      <c r="E2915" s="1">
        <v>0.5625</v>
      </c>
      <c r="F2915">
        <v>12</v>
      </c>
      <c r="G2915" t="s">
        <v>124</v>
      </c>
      <c r="H2915" t="s">
        <v>61</v>
      </c>
      <c r="I2915" t="s">
        <v>177</v>
      </c>
      <c r="J2915" t="s">
        <v>44</v>
      </c>
      <c r="K2915" t="s">
        <v>21</v>
      </c>
      <c r="L2915" t="s">
        <v>22</v>
      </c>
      <c r="M2915">
        <v>4</v>
      </c>
      <c r="N2915">
        <v>25</v>
      </c>
      <c r="Q2915">
        <v>1.14E-2</v>
      </c>
      <c r="R2915">
        <v>3.1280000000000001</v>
      </c>
      <c r="S2915">
        <f>Q2915*(N2915^R2915)</f>
        <v>268.94359042953022</v>
      </c>
      <c r="T2915">
        <f t="shared" si="204"/>
        <v>1075.7743617181209</v>
      </c>
    </row>
    <row r="2916" spans="1:20" x14ac:dyDescent="0.2">
      <c r="A2916">
        <v>2009</v>
      </c>
      <c r="B2916">
        <v>167</v>
      </c>
      <c r="D2916" t="s">
        <v>140</v>
      </c>
      <c r="E2916" s="1">
        <v>0.5625</v>
      </c>
      <c r="F2916">
        <v>12</v>
      </c>
      <c r="G2916" t="s">
        <v>124</v>
      </c>
      <c r="H2916" t="s">
        <v>61</v>
      </c>
      <c r="I2916" t="s">
        <v>177</v>
      </c>
      <c r="J2916" t="s">
        <v>44</v>
      </c>
      <c r="K2916" t="s">
        <v>21</v>
      </c>
      <c r="L2916" t="s">
        <v>45</v>
      </c>
      <c r="M2916">
        <v>1</v>
      </c>
      <c r="N2916">
        <v>25</v>
      </c>
      <c r="Q2916">
        <v>1.5299999999999999E-2</v>
      </c>
      <c r="R2916">
        <v>3.0038</v>
      </c>
      <c r="S2916">
        <f>Q2916*(N2916^R2916)</f>
        <v>242.00460433547849</v>
      </c>
      <c r="T2916">
        <f t="shared" si="204"/>
        <v>242.00460433547849</v>
      </c>
    </row>
    <row r="2917" spans="1:20" x14ac:dyDescent="0.2">
      <c r="A2917">
        <v>2009</v>
      </c>
      <c r="B2917">
        <v>167</v>
      </c>
      <c r="D2917" t="s">
        <v>140</v>
      </c>
      <c r="E2917" s="1">
        <v>0.5625</v>
      </c>
      <c r="F2917">
        <v>12</v>
      </c>
      <c r="G2917" t="s">
        <v>124</v>
      </c>
      <c r="H2917" t="s">
        <v>61</v>
      </c>
      <c r="I2917" t="s">
        <v>177</v>
      </c>
      <c r="J2917" t="s">
        <v>26</v>
      </c>
      <c r="K2917" t="s">
        <v>118</v>
      </c>
      <c r="L2917" t="s">
        <v>27</v>
      </c>
      <c r="M2917">
        <v>7</v>
      </c>
      <c r="N2917">
        <v>2.5</v>
      </c>
      <c r="Q2917">
        <v>1.5900000000000001E-2</v>
      </c>
      <c r="R2917">
        <v>2.9718</v>
      </c>
      <c r="S2917">
        <f>Q2917*(N2917^R2917)</f>
        <v>0.24210025233267859</v>
      </c>
      <c r="T2917">
        <f t="shared" si="204"/>
        <v>1.6947017663287502</v>
      </c>
    </row>
    <row r="2918" spans="1:20" x14ac:dyDescent="0.2">
      <c r="A2918">
        <v>2009</v>
      </c>
      <c r="B2918">
        <v>168</v>
      </c>
      <c r="D2918" t="s">
        <v>140</v>
      </c>
      <c r="E2918" s="1">
        <v>0.5625</v>
      </c>
      <c r="F2918">
        <v>12</v>
      </c>
      <c r="G2918" t="s">
        <v>124</v>
      </c>
      <c r="H2918" t="s">
        <v>61</v>
      </c>
      <c r="I2918" t="s">
        <v>177</v>
      </c>
      <c r="J2918" t="s">
        <v>23</v>
      </c>
      <c r="K2918" t="s">
        <v>28</v>
      </c>
      <c r="L2918" t="s">
        <v>56</v>
      </c>
      <c r="M2918">
        <v>1</v>
      </c>
      <c r="N2918">
        <v>40</v>
      </c>
      <c r="Q2918">
        <v>2.1700000000000001E-2</v>
      </c>
      <c r="R2918">
        <v>3</v>
      </c>
      <c r="S2918">
        <f>Q2918*(N2918^R2918)</f>
        <v>1388.8</v>
      </c>
      <c r="T2918">
        <f t="shared" si="204"/>
        <v>1388.8</v>
      </c>
    </row>
    <row r="2919" spans="1:20" x14ac:dyDescent="0.2">
      <c r="A2919">
        <v>2009</v>
      </c>
      <c r="B2919">
        <v>168</v>
      </c>
      <c r="D2919" t="s">
        <v>140</v>
      </c>
      <c r="E2919" s="1">
        <v>0.5625</v>
      </c>
      <c r="F2919">
        <v>12</v>
      </c>
      <c r="G2919" t="s">
        <v>124</v>
      </c>
      <c r="H2919" t="s">
        <v>61</v>
      </c>
      <c r="I2919" t="s">
        <v>177</v>
      </c>
      <c r="J2919" t="s">
        <v>23</v>
      </c>
      <c r="K2919" t="s">
        <v>118</v>
      </c>
      <c r="L2919" t="s">
        <v>37</v>
      </c>
      <c r="M2919">
        <v>1</v>
      </c>
      <c r="N2919">
        <v>35</v>
      </c>
      <c r="Q2919">
        <v>1.26E-2</v>
      </c>
      <c r="R2919">
        <v>3.0672999999999999</v>
      </c>
      <c r="S2919">
        <f>Q2919*(N2919^R2919)</f>
        <v>686.26279947656167</v>
      </c>
      <c r="T2919">
        <f t="shared" si="204"/>
        <v>686.26279947656167</v>
      </c>
    </row>
    <row r="2920" spans="1:20" x14ac:dyDescent="0.2">
      <c r="A2920">
        <v>2009</v>
      </c>
      <c r="B2920">
        <v>168</v>
      </c>
      <c r="D2920" t="s">
        <v>140</v>
      </c>
      <c r="E2920" s="1">
        <v>0.5625</v>
      </c>
      <c r="F2920">
        <v>12</v>
      </c>
      <c r="G2920" t="s">
        <v>124</v>
      </c>
      <c r="H2920" t="s">
        <v>61</v>
      </c>
      <c r="I2920" t="s">
        <v>177</v>
      </c>
      <c r="J2920" t="s">
        <v>23</v>
      </c>
      <c r="K2920" t="s">
        <v>28</v>
      </c>
      <c r="L2920" t="s">
        <v>60</v>
      </c>
      <c r="M2920">
        <v>2</v>
      </c>
      <c r="N2920">
        <v>35</v>
      </c>
      <c r="P2920">
        <f>N2920/1.26087</f>
        <v>27.758611117720307</v>
      </c>
      <c r="Q2920">
        <v>3.1399999999999997E-2</v>
      </c>
      <c r="R2920">
        <v>2.9</v>
      </c>
      <c r="S2920">
        <f>Q2920*(P2920^R2920)</f>
        <v>481.70712817666475</v>
      </c>
      <c r="T2920">
        <f t="shared" si="204"/>
        <v>963.41425635332951</v>
      </c>
    </row>
    <row r="2921" spans="1:20" x14ac:dyDescent="0.2">
      <c r="A2921">
        <v>2009</v>
      </c>
      <c r="B2921">
        <v>168</v>
      </c>
      <c r="D2921" t="s">
        <v>140</v>
      </c>
      <c r="E2921" s="1">
        <v>0.5625</v>
      </c>
      <c r="F2921">
        <v>12</v>
      </c>
      <c r="G2921" t="s">
        <v>124</v>
      </c>
      <c r="H2921" t="s">
        <v>61</v>
      </c>
      <c r="I2921" t="s">
        <v>177</v>
      </c>
      <c r="J2921" t="s">
        <v>23</v>
      </c>
      <c r="K2921" t="s">
        <v>31</v>
      </c>
      <c r="L2921" t="s">
        <v>32</v>
      </c>
      <c r="M2921">
        <v>1</v>
      </c>
      <c r="N2921">
        <v>35</v>
      </c>
      <c r="Q2921">
        <v>7.9000000000000008E-3</v>
      </c>
      <c r="R2921">
        <v>3.0760000000000001</v>
      </c>
      <c r="S2921">
        <f>Q2921*(N2921^R2921)</f>
        <v>443.79294680201997</v>
      </c>
      <c r="T2921">
        <f t="shared" si="204"/>
        <v>443.79294680201997</v>
      </c>
    </row>
    <row r="2922" spans="1:20" x14ac:dyDescent="0.2">
      <c r="A2922">
        <v>2009</v>
      </c>
      <c r="B2922">
        <v>168</v>
      </c>
      <c r="D2922" t="s">
        <v>140</v>
      </c>
      <c r="E2922" s="1">
        <v>0.5625</v>
      </c>
      <c r="F2922">
        <v>12</v>
      </c>
      <c r="G2922" t="s">
        <v>124</v>
      </c>
      <c r="H2922" t="s">
        <v>61</v>
      </c>
      <c r="I2922" t="s">
        <v>177</v>
      </c>
      <c r="J2922" t="s">
        <v>13</v>
      </c>
      <c r="K2922" t="s">
        <v>14</v>
      </c>
      <c r="L2922" t="s">
        <v>15</v>
      </c>
      <c r="M2922">
        <v>2</v>
      </c>
      <c r="N2922">
        <v>25</v>
      </c>
      <c r="Q2922">
        <v>2.3599999999999999E-2</v>
      </c>
      <c r="R2922">
        <v>2.9750000000000001</v>
      </c>
      <c r="S2922">
        <f>Q2922*(N2922^R2922)</f>
        <v>340.23855775527943</v>
      </c>
      <c r="T2922">
        <f t="shared" si="204"/>
        <v>680.47711551055886</v>
      </c>
    </row>
    <row r="2923" spans="1:20" x14ac:dyDescent="0.2">
      <c r="A2923">
        <v>2009</v>
      </c>
      <c r="B2923">
        <v>168</v>
      </c>
      <c r="D2923" t="s">
        <v>140</v>
      </c>
      <c r="E2923" s="1">
        <v>0.5625</v>
      </c>
      <c r="F2923">
        <v>12</v>
      </c>
      <c r="G2923" t="s">
        <v>124</v>
      </c>
      <c r="H2923" t="s">
        <v>61</v>
      </c>
      <c r="I2923" t="s">
        <v>177</v>
      </c>
      <c r="J2923" t="s">
        <v>16</v>
      </c>
      <c r="K2923" t="s">
        <v>28</v>
      </c>
      <c r="L2923" t="s">
        <v>29</v>
      </c>
      <c r="M2923">
        <v>9</v>
      </c>
      <c r="N2923">
        <v>25</v>
      </c>
      <c r="P2923">
        <f>N2923/1.14172</f>
        <v>21.89678730336685</v>
      </c>
      <c r="Q2923">
        <v>5.7999999999999996E-3</v>
      </c>
      <c r="R2923">
        <v>3.5539999999999998</v>
      </c>
      <c r="S2923">
        <f>Q2923*(P2923^R2923)</f>
        <v>336.62001464584171</v>
      </c>
      <c r="T2923">
        <f t="shared" si="204"/>
        <v>3029.5801318125755</v>
      </c>
    </row>
    <row r="2924" spans="1:20" x14ac:dyDescent="0.2">
      <c r="A2924">
        <v>2009</v>
      </c>
      <c r="B2924">
        <v>168</v>
      </c>
      <c r="D2924" t="s">
        <v>140</v>
      </c>
      <c r="E2924" s="1">
        <v>0.5625</v>
      </c>
      <c r="F2924">
        <v>12</v>
      </c>
      <c r="G2924" t="s">
        <v>124</v>
      </c>
      <c r="H2924" t="s">
        <v>61</v>
      </c>
      <c r="I2924" t="s">
        <v>177</v>
      </c>
      <c r="J2924" t="s">
        <v>23</v>
      </c>
      <c r="K2924" t="s">
        <v>62</v>
      </c>
      <c r="L2924" t="s">
        <v>63</v>
      </c>
      <c r="M2924">
        <v>1</v>
      </c>
      <c r="N2924">
        <v>25</v>
      </c>
      <c r="P2924">
        <f>N2924/1.08</f>
        <v>23.148148148148145</v>
      </c>
      <c r="Q2924">
        <v>2.29E-2</v>
      </c>
      <c r="R2924">
        <v>2.9580000000000002</v>
      </c>
      <c r="S2924">
        <f>Q2924*(P2924^R2924)</f>
        <v>248.92846396069424</v>
      </c>
      <c r="T2924">
        <f t="shared" si="204"/>
        <v>248.92846396069424</v>
      </c>
    </row>
    <row r="2925" spans="1:20" x14ac:dyDescent="0.2">
      <c r="A2925">
        <v>2009</v>
      </c>
      <c r="B2925">
        <v>168</v>
      </c>
      <c r="D2925" t="s">
        <v>140</v>
      </c>
      <c r="E2925" s="1">
        <v>0.5625</v>
      </c>
      <c r="F2925">
        <v>12</v>
      </c>
      <c r="G2925" t="s">
        <v>124</v>
      </c>
      <c r="H2925" t="s">
        <v>61</v>
      </c>
      <c r="I2925" t="s">
        <v>177</v>
      </c>
      <c r="J2925" t="s">
        <v>23</v>
      </c>
      <c r="K2925" t="s">
        <v>72</v>
      </c>
      <c r="L2925" t="s">
        <v>73</v>
      </c>
      <c r="M2925">
        <v>1</v>
      </c>
      <c r="N2925">
        <v>2.5</v>
      </c>
      <c r="Q2925">
        <v>8.0000000000000002E-3</v>
      </c>
      <c r="R2925">
        <v>3.137</v>
      </c>
      <c r="S2925">
        <f t="shared" ref="S2925:S2930" si="206">Q2925*(N2925^R2925)</f>
        <v>0.14171890699888887</v>
      </c>
      <c r="T2925">
        <f t="shared" si="204"/>
        <v>0.14171890699888887</v>
      </c>
    </row>
    <row r="2926" spans="1:20" x14ac:dyDescent="0.2">
      <c r="A2926">
        <v>2009</v>
      </c>
      <c r="B2926">
        <v>169</v>
      </c>
      <c r="D2926" t="s">
        <v>140</v>
      </c>
      <c r="E2926" s="1">
        <v>0.5625</v>
      </c>
      <c r="F2926">
        <v>7</v>
      </c>
      <c r="G2926" t="s">
        <v>125</v>
      </c>
      <c r="H2926" t="s">
        <v>36</v>
      </c>
      <c r="I2926" t="s">
        <v>177</v>
      </c>
      <c r="J2926" t="s">
        <v>44</v>
      </c>
      <c r="K2926" t="s">
        <v>119</v>
      </c>
      <c r="L2926" t="s">
        <v>95</v>
      </c>
      <c r="M2926">
        <v>1</v>
      </c>
      <c r="N2926">
        <v>150</v>
      </c>
      <c r="Q2926">
        <v>1.0500000000000001E-2</v>
      </c>
      <c r="R2926">
        <v>2.8919999999999999</v>
      </c>
      <c r="S2926">
        <f t="shared" si="206"/>
        <v>20627.434667225287</v>
      </c>
      <c r="T2926">
        <f t="shared" si="204"/>
        <v>20627.434667225287</v>
      </c>
    </row>
    <row r="2927" spans="1:20" x14ac:dyDescent="0.2">
      <c r="A2927">
        <v>2009</v>
      </c>
      <c r="B2927">
        <v>169</v>
      </c>
      <c r="D2927" t="s">
        <v>140</v>
      </c>
      <c r="E2927" s="1">
        <v>0.5625</v>
      </c>
      <c r="F2927">
        <v>7</v>
      </c>
      <c r="G2927" t="s">
        <v>125</v>
      </c>
      <c r="H2927" t="s">
        <v>36</v>
      </c>
      <c r="I2927" t="s">
        <v>177</v>
      </c>
      <c r="J2927" t="s">
        <v>44</v>
      </c>
      <c r="K2927" t="s">
        <v>21</v>
      </c>
      <c r="L2927" t="s">
        <v>67</v>
      </c>
      <c r="M2927">
        <v>1</v>
      </c>
      <c r="N2927">
        <v>60</v>
      </c>
      <c r="Q2927">
        <v>1.5299999999999999E-2</v>
      </c>
      <c r="R2927">
        <v>3</v>
      </c>
      <c r="S2927">
        <f t="shared" si="206"/>
        <v>3304.7999999999997</v>
      </c>
      <c r="T2927">
        <f t="shared" si="204"/>
        <v>3304.7999999999997</v>
      </c>
    </row>
    <row r="2928" spans="1:20" x14ac:dyDescent="0.2">
      <c r="A2928">
        <v>2009</v>
      </c>
      <c r="B2928">
        <v>169</v>
      </c>
      <c r="D2928" t="s">
        <v>140</v>
      </c>
      <c r="E2928" s="1">
        <v>0.5625</v>
      </c>
      <c r="F2928">
        <v>7</v>
      </c>
      <c r="G2928" t="s">
        <v>125</v>
      </c>
      <c r="H2928" t="s">
        <v>36</v>
      </c>
      <c r="I2928" t="s">
        <v>177</v>
      </c>
      <c r="J2928" t="s">
        <v>44</v>
      </c>
      <c r="K2928" t="s">
        <v>21</v>
      </c>
      <c r="L2928" t="s">
        <v>67</v>
      </c>
      <c r="M2928">
        <v>2</v>
      </c>
      <c r="N2928">
        <v>50</v>
      </c>
      <c r="Q2928">
        <v>1.5299999999999999E-2</v>
      </c>
      <c r="R2928">
        <v>3</v>
      </c>
      <c r="S2928">
        <f t="shared" si="206"/>
        <v>1912.5</v>
      </c>
      <c r="T2928">
        <f t="shared" si="204"/>
        <v>3825</v>
      </c>
    </row>
    <row r="2929" spans="1:20" x14ac:dyDescent="0.2">
      <c r="A2929">
        <v>2009</v>
      </c>
      <c r="B2929">
        <v>169</v>
      </c>
      <c r="D2929" t="s">
        <v>140</v>
      </c>
      <c r="E2929" s="1">
        <v>0.5625</v>
      </c>
      <c r="F2929">
        <v>7</v>
      </c>
      <c r="G2929" t="s">
        <v>125</v>
      </c>
      <c r="H2929" t="s">
        <v>36</v>
      </c>
      <c r="I2929" t="s">
        <v>177</v>
      </c>
      <c r="J2929" t="s">
        <v>13</v>
      </c>
      <c r="K2929" t="s">
        <v>14</v>
      </c>
      <c r="L2929" t="s">
        <v>42</v>
      </c>
      <c r="M2929">
        <v>1</v>
      </c>
      <c r="N2929">
        <v>35</v>
      </c>
      <c r="Q2929">
        <v>4.2200000000000001E-2</v>
      </c>
      <c r="R2929">
        <v>2.835</v>
      </c>
      <c r="S2929">
        <f t="shared" si="206"/>
        <v>1006.3414397267468</v>
      </c>
      <c r="T2929">
        <f t="shared" si="204"/>
        <v>1006.3414397267468</v>
      </c>
    </row>
    <row r="2930" spans="1:20" x14ac:dyDescent="0.2">
      <c r="A2930">
        <v>2009</v>
      </c>
      <c r="B2930">
        <v>169</v>
      </c>
      <c r="D2930" t="s">
        <v>140</v>
      </c>
      <c r="E2930" s="1">
        <v>0.5625</v>
      </c>
      <c r="F2930">
        <v>7</v>
      </c>
      <c r="G2930" t="s">
        <v>125</v>
      </c>
      <c r="H2930" t="s">
        <v>36</v>
      </c>
      <c r="I2930" t="s">
        <v>177</v>
      </c>
      <c r="J2930" t="s">
        <v>44</v>
      </c>
      <c r="K2930" t="s">
        <v>21</v>
      </c>
      <c r="L2930" t="s">
        <v>22</v>
      </c>
      <c r="M2930">
        <v>12</v>
      </c>
      <c r="N2930">
        <v>35</v>
      </c>
      <c r="Q2930">
        <v>1.14E-2</v>
      </c>
      <c r="R2930">
        <v>3.1280000000000001</v>
      </c>
      <c r="S2930">
        <f t="shared" si="206"/>
        <v>770.45928631241588</v>
      </c>
      <c r="T2930">
        <f t="shared" si="204"/>
        <v>9245.5114357489911</v>
      </c>
    </row>
    <row r="2931" spans="1:20" x14ac:dyDescent="0.2">
      <c r="A2931">
        <v>2009</v>
      </c>
      <c r="B2931">
        <v>169</v>
      </c>
      <c r="D2931" t="s">
        <v>140</v>
      </c>
      <c r="E2931" s="1">
        <v>0.5625</v>
      </c>
      <c r="F2931">
        <v>7</v>
      </c>
      <c r="G2931" t="s">
        <v>125</v>
      </c>
      <c r="H2931" t="s">
        <v>36</v>
      </c>
      <c r="I2931" t="s">
        <v>177</v>
      </c>
      <c r="J2931" t="s">
        <v>13</v>
      </c>
      <c r="K2931" t="s">
        <v>47</v>
      </c>
      <c r="L2931" t="s">
        <v>48</v>
      </c>
      <c r="M2931">
        <v>1</v>
      </c>
      <c r="N2931">
        <v>35</v>
      </c>
      <c r="P2931">
        <f>N2931/1.09917</f>
        <v>31.842208211650611</v>
      </c>
      <c r="Q2931">
        <v>1.7399999999999999E-2</v>
      </c>
      <c r="R2931">
        <v>3.08</v>
      </c>
      <c r="S2931">
        <f>Q2931*(P2931^R2931)</f>
        <v>740.96728909580781</v>
      </c>
      <c r="T2931">
        <f t="shared" si="204"/>
        <v>740.96728909580781</v>
      </c>
    </row>
    <row r="2932" spans="1:20" x14ac:dyDescent="0.2">
      <c r="A2932">
        <v>2009</v>
      </c>
      <c r="B2932">
        <v>169</v>
      </c>
      <c r="D2932" t="s">
        <v>140</v>
      </c>
      <c r="E2932" s="1">
        <v>0.5625</v>
      </c>
      <c r="F2932">
        <v>7</v>
      </c>
      <c r="G2932" t="s">
        <v>125</v>
      </c>
      <c r="H2932" t="s">
        <v>36</v>
      </c>
      <c r="I2932" t="s">
        <v>177</v>
      </c>
      <c r="J2932" t="s">
        <v>23</v>
      </c>
      <c r="K2932" t="s">
        <v>28</v>
      </c>
      <c r="L2932" t="s">
        <v>60</v>
      </c>
      <c r="M2932">
        <v>2</v>
      </c>
      <c r="N2932">
        <v>35</v>
      </c>
      <c r="P2932">
        <f>N2932/1.26087</f>
        <v>27.758611117720307</v>
      </c>
      <c r="Q2932">
        <v>3.1399999999999997E-2</v>
      </c>
      <c r="R2932">
        <v>2.9</v>
      </c>
      <c r="S2932">
        <f>Q2932*(P2932^R2932)</f>
        <v>481.70712817666475</v>
      </c>
      <c r="T2932">
        <f t="shared" si="204"/>
        <v>963.41425635332951</v>
      </c>
    </row>
    <row r="2933" spans="1:20" x14ac:dyDescent="0.2">
      <c r="A2933">
        <v>2009</v>
      </c>
      <c r="B2933">
        <v>169</v>
      </c>
      <c r="D2933" t="s">
        <v>140</v>
      </c>
      <c r="E2933" s="1">
        <v>0.5625</v>
      </c>
      <c r="F2933">
        <v>7</v>
      </c>
      <c r="G2933" t="s">
        <v>125</v>
      </c>
      <c r="H2933" t="s">
        <v>36</v>
      </c>
      <c r="I2933" t="s">
        <v>177</v>
      </c>
      <c r="J2933" t="s">
        <v>23</v>
      </c>
      <c r="K2933" t="s">
        <v>31</v>
      </c>
      <c r="L2933" t="s">
        <v>32</v>
      </c>
      <c r="M2933">
        <v>1</v>
      </c>
      <c r="N2933">
        <v>35</v>
      </c>
      <c r="Q2933">
        <v>7.9000000000000008E-3</v>
      </c>
      <c r="R2933">
        <v>3.0760000000000001</v>
      </c>
      <c r="S2933">
        <f>Q2933*(N2933^R2933)</f>
        <v>443.79294680201997</v>
      </c>
      <c r="T2933">
        <f t="shared" si="204"/>
        <v>443.79294680201997</v>
      </c>
    </row>
    <row r="2934" spans="1:20" x14ac:dyDescent="0.2">
      <c r="A2934">
        <v>2009</v>
      </c>
      <c r="B2934">
        <v>169</v>
      </c>
      <c r="D2934" t="s">
        <v>140</v>
      </c>
      <c r="E2934" s="1">
        <v>0.5625</v>
      </c>
      <c r="F2934">
        <v>7</v>
      </c>
      <c r="G2934" t="s">
        <v>125</v>
      </c>
      <c r="H2934" t="s">
        <v>36</v>
      </c>
      <c r="I2934" t="s">
        <v>177</v>
      </c>
      <c r="J2934" t="s">
        <v>13</v>
      </c>
      <c r="K2934" t="s">
        <v>14</v>
      </c>
      <c r="L2934" t="s">
        <v>15</v>
      </c>
      <c r="M2934">
        <v>7</v>
      </c>
      <c r="N2934">
        <v>25</v>
      </c>
      <c r="Q2934">
        <v>2.3599999999999999E-2</v>
      </c>
      <c r="R2934">
        <v>2.9750000000000001</v>
      </c>
      <c r="S2934">
        <f>Q2934*(N2934^R2934)</f>
        <v>340.23855775527943</v>
      </c>
      <c r="T2934">
        <f t="shared" si="204"/>
        <v>2381.6699042869559</v>
      </c>
    </row>
    <row r="2935" spans="1:20" x14ac:dyDescent="0.2">
      <c r="A2935">
        <v>2009</v>
      </c>
      <c r="B2935">
        <v>169</v>
      </c>
      <c r="D2935" t="s">
        <v>140</v>
      </c>
      <c r="E2935" s="1">
        <v>0.5625</v>
      </c>
      <c r="F2935">
        <v>7</v>
      </c>
      <c r="G2935" t="s">
        <v>125</v>
      </c>
      <c r="H2935" t="s">
        <v>36</v>
      </c>
      <c r="I2935" t="s">
        <v>177</v>
      </c>
      <c r="J2935" t="s">
        <v>16</v>
      </c>
      <c r="K2935" t="s">
        <v>28</v>
      </c>
      <c r="L2935" t="s">
        <v>29</v>
      </c>
      <c r="M2935">
        <v>50</v>
      </c>
      <c r="N2935">
        <v>25</v>
      </c>
      <c r="P2935">
        <f>N2935/1.14172</f>
        <v>21.89678730336685</v>
      </c>
      <c r="Q2935">
        <v>5.7999999999999996E-3</v>
      </c>
      <c r="R2935">
        <v>3.5539999999999998</v>
      </c>
      <c r="S2935">
        <f>Q2935*(P2935^R2935)</f>
        <v>336.62001464584171</v>
      </c>
      <c r="T2935">
        <f t="shared" si="204"/>
        <v>16831.000732292086</v>
      </c>
    </row>
    <row r="2936" spans="1:20" x14ac:dyDescent="0.2">
      <c r="A2936">
        <v>2009</v>
      </c>
      <c r="B2936">
        <v>169</v>
      </c>
      <c r="D2936" t="s">
        <v>140</v>
      </c>
      <c r="E2936" s="1">
        <v>0.5625</v>
      </c>
      <c r="F2936">
        <v>7</v>
      </c>
      <c r="G2936" t="s">
        <v>125</v>
      </c>
      <c r="H2936" t="s">
        <v>36</v>
      </c>
      <c r="I2936" t="s">
        <v>177</v>
      </c>
      <c r="J2936" t="s">
        <v>44</v>
      </c>
      <c r="K2936" t="s">
        <v>21</v>
      </c>
      <c r="L2936" t="s">
        <v>22</v>
      </c>
      <c r="M2936">
        <v>12</v>
      </c>
      <c r="N2936">
        <v>25</v>
      </c>
      <c r="Q2936">
        <v>1.14E-2</v>
      </c>
      <c r="R2936">
        <v>3.1280000000000001</v>
      </c>
      <c r="S2936">
        <f>Q2936*(N2936^R2936)</f>
        <v>268.94359042953022</v>
      </c>
      <c r="T2936">
        <f t="shared" si="204"/>
        <v>3227.3230851543626</v>
      </c>
    </row>
    <row r="2937" spans="1:20" x14ac:dyDescent="0.2">
      <c r="A2937">
        <v>2009</v>
      </c>
      <c r="B2937">
        <v>169</v>
      </c>
      <c r="D2937" t="s">
        <v>140</v>
      </c>
      <c r="E2937" s="1">
        <v>0.5625</v>
      </c>
      <c r="F2937">
        <v>7</v>
      </c>
      <c r="G2937" t="s">
        <v>125</v>
      </c>
      <c r="H2937" t="s">
        <v>36</v>
      </c>
      <c r="I2937" t="s">
        <v>177</v>
      </c>
      <c r="J2937" t="s">
        <v>23</v>
      </c>
      <c r="K2937" t="s">
        <v>62</v>
      </c>
      <c r="L2937" t="s">
        <v>63</v>
      </c>
      <c r="M2937">
        <v>3</v>
      </c>
      <c r="N2937">
        <v>25</v>
      </c>
      <c r="P2937">
        <f>N2937/1.08</f>
        <v>23.148148148148145</v>
      </c>
      <c r="Q2937">
        <v>2.29E-2</v>
      </c>
      <c r="R2937">
        <v>2.9580000000000002</v>
      </c>
      <c r="S2937">
        <f>Q2937*(P2937^R2937)</f>
        <v>248.92846396069424</v>
      </c>
      <c r="T2937">
        <f t="shared" si="204"/>
        <v>746.78539188208276</v>
      </c>
    </row>
    <row r="2938" spans="1:20" x14ac:dyDescent="0.2">
      <c r="A2938">
        <v>2009</v>
      </c>
      <c r="B2938">
        <v>169</v>
      </c>
      <c r="D2938" t="s">
        <v>140</v>
      </c>
      <c r="E2938" s="1">
        <v>0.5625</v>
      </c>
      <c r="F2938">
        <v>7</v>
      </c>
      <c r="G2938" t="s">
        <v>125</v>
      </c>
      <c r="H2938" t="s">
        <v>36</v>
      </c>
      <c r="I2938" t="s">
        <v>177</v>
      </c>
      <c r="J2938" t="s">
        <v>44</v>
      </c>
      <c r="K2938" t="s">
        <v>21</v>
      </c>
      <c r="L2938" t="s">
        <v>67</v>
      </c>
      <c r="M2938">
        <v>1</v>
      </c>
      <c r="N2938">
        <v>25</v>
      </c>
      <c r="Q2938">
        <v>1.5299999999999999E-2</v>
      </c>
      <c r="R2938">
        <v>3</v>
      </c>
      <c r="S2938">
        <f t="shared" ref="S2938:S2950" si="207">Q2938*(N2938^R2938)</f>
        <v>239.0625</v>
      </c>
      <c r="T2938">
        <f t="shared" si="204"/>
        <v>239.0625</v>
      </c>
    </row>
    <row r="2939" spans="1:20" x14ac:dyDescent="0.2">
      <c r="A2939">
        <v>2009</v>
      </c>
      <c r="B2939">
        <v>169</v>
      </c>
      <c r="D2939" t="s">
        <v>140</v>
      </c>
      <c r="E2939" s="1">
        <v>0.5625</v>
      </c>
      <c r="F2939">
        <v>7</v>
      </c>
      <c r="G2939" t="s">
        <v>125</v>
      </c>
      <c r="H2939" t="s">
        <v>36</v>
      </c>
      <c r="I2939" t="s">
        <v>177</v>
      </c>
      <c r="J2939" t="s">
        <v>23</v>
      </c>
      <c r="K2939" t="s">
        <v>31</v>
      </c>
      <c r="L2939" t="s">
        <v>32</v>
      </c>
      <c r="M2939">
        <v>2</v>
      </c>
      <c r="N2939">
        <v>25</v>
      </c>
      <c r="Q2939">
        <v>7.9000000000000008E-3</v>
      </c>
      <c r="R2939">
        <v>3.0760000000000001</v>
      </c>
      <c r="S2939">
        <f t="shared" si="207"/>
        <v>157.64875958225977</v>
      </c>
      <c r="T2939">
        <f t="shared" si="204"/>
        <v>315.29751916451954</v>
      </c>
    </row>
    <row r="2940" spans="1:20" x14ac:dyDescent="0.2">
      <c r="A2940">
        <v>2009</v>
      </c>
      <c r="B2940">
        <v>169</v>
      </c>
      <c r="D2940" t="s">
        <v>140</v>
      </c>
      <c r="E2940" s="1">
        <v>0.5625</v>
      </c>
      <c r="F2940">
        <v>7</v>
      </c>
      <c r="G2940" t="s">
        <v>125</v>
      </c>
      <c r="H2940" t="s">
        <v>36</v>
      </c>
      <c r="I2940" t="s">
        <v>177</v>
      </c>
      <c r="J2940" t="s">
        <v>508</v>
      </c>
      <c r="K2940" t="s">
        <v>40</v>
      </c>
      <c r="L2940" t="s">
        <v>41</v>
      </c>
      <c r="M2940">
        <v>2</v>
      </c>
      <c r="N2940">
        <v>15</v>
      </c>
      <c r="Q2940">
        <v>2.2200000000000001E-2</v>
      </c>
      <c r="R2940">
        <v>3.14</v>
      </c>
      <c r="S2940">
        <f t="shared" si="207"/>
        <v>109.46607034280856</v>
      </c>
      <c r="T2940">
        <f t="shared" si="204"/>
        <v>218.93214068561713</v>
      </c>
    </row>
    <row r="2941" spans="1:20" x14ac:dyDescent="0.2">
      <c r="A2941">
        <v>2009</v>
      </c>
      <c r="B2941">
        <v>169</v>
      </c>
      <c r="D2941" t="s">
        <v>140</v>
      </c>
      <c r="E2941" s="1">
        <v>0.5625</v>
      </c>
      <c r="F2941">
        <v>7</v>
      </c>
      <c r="G2941" t="s">
        <v>125</v>
      </c>
      <c r="H2941" t="s">
        <v>36</v>
      </c>
      <c r="I2941" t="s">
        <v>177</v>
      </c>
      <c r="J2941" t="s">
        <v>16</v>
      </c>
      <c r="K2941" t="s">
        <v>17</v>
      </c>
      <c r="L2941" t="s">
        <v>18</v>
      </c>
      <c r="M2941">
        <v>1</v>
      </c>
      <c r="N2941">
        <v>15</v>
      </c>
      <c r="Q2941">
        <v>2.2700000000000001E-2</v>
      </c>
      <c r="R2941">
        <v>3.12</v>
      </c>
      <c r="S2941">
        <f t="shared" si="207"/>
        <v>106.03044532761471</v>
      </c>
      <c r="T2941">
        <f t="shared" si="204"/>
        <v>106.03044532761471</v>
      </c>
    </row>
    <row r="2942" spans="1:20" x14ac:dyDescent="0.2">
      <c r="A2942">
        <v>2009</v>
      </c>
      <c r="B2942">
        <v>169</v>
      </c>
      <c r="D2942" t="s">
        <v>140</v>
      </c>
      <c r="E2942" s="1">
        <v>0.5625</v>
      </c>
      <c r="F2942">
        <v>7</v>
      </c>
      <c r="G2942" t="s">
        <v>125</v>
      </c>
      <c r="H2942" t="s">
        <v>36</v>
      </c>
      <c r="I2942" t="s">
        <v>177</v>
      </c>
      <c r="J2942" t="s">
        <v>26</v>
      </c>
      <c r="K2942" t="s">
        <v>17</v>
      </c>
      <c r="L2942" t="s">
        <v>121</v>
      </c>
      <c r="M2942">
        <v>12</v>
      </c>
      <c r="N2942">
        <v>7.5</v>
      </c>
      <c r="Q2942">
        <v>2.0199999999999999E-2</v>
      </c>
      <c r="R2942">
        <v>2.9594999999999998</v>
      </c>
      <c r="S2942">
        <f t="shared" si="207"/>
        <v>7.8540774295436098</v>
      </c>
      <c r="T2942">
        <f t="shared" si="204"/>
        <v>94.248929154523324</v>
      </c>
    </row>
    <row r="2943" spans="1:20" x14ac:dyDescent="0.2">
      <c r="A2943">
        <v>2009</v>
      </c>
      <c r="B2943">
        <v>169</v>
      </c>
      <c r="D2943" t="s">
        <v>140</v>
      </c>
      <c r="E2943" s="1">
        <v>0.5625</v>
      </c>
      <c r="F2943">
        <v>7</v>
      </c>
      <c r="G2943" t="s">
        <v>125</v>
      </c>
      <c r="H2943" t="s">
        <v>36</v>
      </c>
      <c r="I2943" t="s">
        <v>177</v>
      </c>
      <c r="J2943" t="s">
        <v>509</v>
      </c>
      <c r="K2943" t="s">
        <v>17</v>
      </c>
      <c r="L2943" t="s">
        <v>19</v>
      </c>
      <c r="M2943">
        <v>2</v>
      </c>
      <c r="N2943">
        <v>7.5</v>
      </c>
      <c r="Q2943">
        <v>1.9300000000000001E-2</v>
      </c>
      <c r="R2943">
        <v>2.96</v>
      </c>
      <c r="S2943">
        <f t="shared" si="207"/>
        <v>7.5117071566069322</v>
      </c>
      <c r="T2943">
        <f t="shared" si="204"/>
        <v>15.023414313213864</v>
      </c>
    </row>
    <row r="2944" spans="1:20" x14ac:dyDescent="0.2">
      <c r="A2944">
        <v>2009</v>
      </c>
      <c r="B2944">
        <v>169</v>
      </c>
      <c r="D2944" t="s">
        <v>140</v>
      </c>
      <c r="E2944" s="1">
        <v>0.5625</v>
      </c>
      <c r="F2944">
        <v>7</v>
      </c>
      <c r="G2944" t="s">
        <v>125</v>
      </c>
      <c r="H2944" t="s">
        <v>36</v>
      </c>
      <c r="I2944" t="s">
        <v>177</v>
      </c>
      <c r="J2944" t="s">
        <v>26</v>
      </c>
      <c r="K2944" t="s">
        <v>118</v>
      </c>
      <c r="L2944" t="s">
        <v>27</v>
      </c>
      <c r="M2944">
        <v>6</v>
      </c>
      <c r="N2944">
        <v>7.5</v>
      </c>
      <c r="Q2944">
        <v>1.5900000000000001E-2</v>
      </c>
      <c r="R2944">
        <v>2.9718</v>
      </c>
      <c r="S2944">
        <f t="shared" si="207"/>
        <v>6.3372988368370082</v>
      </c>
      <c r="T2944">
        <f t="shared" si="204"/>
        <v>38.023793021022051</v>
      </c>
    </row>
    <row r="2945" spans="1:20" x14ac:dyDescent="0.2">
      <c r="A2945">
        <v>2009</v>
      </c>
      <c r="B2945">
        <v>169</v>
      </c>
      <c r="D2945" t="s">
        <v>140</v>
      </c>
      <c r="E2945" s="1">
        <v>0.5625</v>
      </c>
      <c r="F2945">
        <v>7</v>
      </c>
      <c r="G2945" t="s">
        <v>125</v>
      </c>
      <c r="H2945" t="s">
        <v>36</v>
      </c>
      <c r="I2945" t="s">
        <v>177</v>
      </c>
      <c r="J2945" t="s">
        <v>23</v>
      </c>
      <c r="K2945" t="s">
        <v>118</v>
      </c>
      <c r="L2945" t="s">
        <v>37</v>
      </c>
      <c r="M2945">
        <v>1</v>
      </c>
      <c r="N2945">
        <v>7.5</v>
      </c>
      <c r="Q2945">
        <v>1.26E-2</v>
      </c>
      <c r="R2945">
        <v>3.0672999999999999</v>
      </c>
      <c r="S2945">
        <f t="shared" si="207"/>
        <v>6.0875978967715536</v>
      </c>
      <c r="T2945">
        <f t="shared" si="204"/>
        <v>6.0875978967715536</v>
      </c>
    </row>
    <row r="2946" spans="1:20" x14ac:dyDescent="0.2">
      <c r="A2946">
        <v>2009</v>
      </c>
      <c r="B2946">
        <v>169</v>
      </c>
      <c r="D2946" t="s">
        <v>140</v>
      </c>
      <c r="E2946" s="1">
        <v>0.5625</v>
      </c>
      <c r="F2946">
        <v>7</v>
      </c>
      <c r="G2946" t="s">
        <v>125</v>
      </c>
      <c r="H2946" t="s">
        <v>36</v>
      </c>
      <c r="I2946" t="s">
        <v>177</v>
      </c>
      <c r="J2946" t="s">
        <v>26</v>
      </c>
      <c r="K2946" t="s">
        <v>17</v>
      </c>
      <c r="L2946" t="s">
        <v>121</v>
      </c>
      <c r="M2946">
        <v>8</v>
      </c>
      <c r="N2946">
        <v>2.5</v>
      </c>
      <c r="Q2946">
        <v>2.0199999999999999E-2</v>
      </c>
      <c r="R2946">
        <v>2.9594999999999998</v>
      </c>
      <c r="S2946">
        <f t="shared" si="207"/>
        <v>0.30412689296657719</v>
      </c>
      <c r="T2946">
        <f t="shared" ref="T2946:T3009" si="208">M2946*S2946</f>
        <v>2.4330151437326175</v>
      </c>
    </row>
    <row r="2947" spans="1:20" x14ac:dyDescent="0.2">
      <c r="A2947">
        <v>2009</v>
      </c>
      <c r="B2947">
        <v>169</v>
      </c>
      <c r="D2947" t="s">
        <v>140</v>
      </c>
      <c r="E2947" s="1">
        <v>0.5625</v>
      </c>
      <c r="F2947">
        <v>7</v>
      </c>
      <c r="G2947" t="s">
        <v>125</v>
      </c>
      <c r="H2947" t="s">
        <v>36</v>
      </c>
      <c r="I2947" t="s">
        <v>177</v>
      </c>
      <c r="J2947" t="s">
        <v>509</v>
      </c>
      <c r="K2947" t="s">
        <v>17</v>
      </c>
      <c r="L2947" t="s">
        <v>19</v>
      </c>
      <c r="M2947">
        <v>1</v>
      </c>
      <c r="N2947">
        <v>2.5</v>
      </c>
      <c r="Q2947">
        <v>1.9300000000000001E-2</v>
      </c>
      <c r="R2947">
        <v>2.96</v>
      </c>
      <c r="S2947">
        <f t="shared" si="207"/>
        <v>0.29070984172599634</v>
      </c>
      <c r="T2947">
        <f t="shared" si="208"/>
        <v>0.29070984172599634</v>
      </c>
    </row>
    <row r="2948" spans="1:20" x14ac:dyDescent="0.2">
      <c r="A2948">
        <v>2009</v>
      </c>
      <c r="B2948">
        <v>169</v>
      </c>
      <c r="D2948" t="s">
        <v>140</v>
      </c>
      <c r="E2948" s="1">
        <v>0.5625</v>
      </c>
      <c r="F2948">
        <v>7</v>
      </c>
      <c r="G2948" t="s">
        <v>125</v>
      </c>
      <c r="H2948" t="s">
        <v>36</v>
      </c>
      <c r="I2948" t="s">
        <v>177</v>
      </c>
      <c r="J2948" t="s">
        <v>26</v>
      </c>
      <c r="K2948" t="s">
        <v>118</v>
      </c>
      <c r="L2948" t="s">
        <v>27</v>
      </c>
      <c r="M2948">
        <v>4</v>
      </c>
      <c r="N2948">
        <v>2.5</v>
      </c>
      <c r="Q2948">
        <v>1.5900000000000001E-2</v>
      </c>
      <c r="R2948">
        <v>2.9718</v>
      </c>
      <c r="S2948">
        <f t="shared" si="207"/>
        <v>0.24210025233267859</v>
      </c>
      <c r="T2948">
        <f t="shared" si="208"/>
        <v>0.96840100933071438</v>
      </c>
    </row>
    <row r="2949" spans="1:20" x14ac:dyDescent="0.2">
      <c r="A2949">
        <v>2009</v>
      </c>
      <c r="B2949">
        <v>169</v>
      </c>
      <c r="D2949" t="s">
        <v>140</v>
      </c>
      <c r="E2949" s="1">
        <v>0.5625</v>
      </c>
      <c r="F2949">
        <v>7</v>
      </c>
      <c r="G2949" t="s">
        <v>125</v>
      </c>
      <c r="H2949" t="s">
        <v>36</v>
      </c>
      <c r="I2949" t="s">
        <v>177</v>
      </c>
      <c r="J2949" t="s">
        <v>23</v>
      </c>
      <c r="K2949" t="s">
        <v>33</v>
      </c>
      <c r="L2949" t="s">
        <v>34</v>
      </c>
      <c r="M2949">
        <v>4</v>
      </c>
      <c r="N2949">
        <v>2.5</v>
      </c>
      <c r="Q2949">
        <v>8.8999999999999999E-3</v>
      </c>
      <c r="R2949">
        <v>3</v>
      </c>
      <c r="S2949">
        <f t="shared" si="207"/>
        <v>0.13906250000000001</v>
      </c>
      <c r="T2949">
        <f t="shared" si="208"/>
        <v>0.55625000000000002</v>
      </c>
    </row>
    <row r="2950" spans="1:20" x14ac:dyDescent="0.2">
      <c r="A2950">
        <v>2009</v>
      </c>
      <c r="B2950">
        <v>170</v>
      </c>
      <c r="D2950" t="s">
        <v>140</v>
      </c>
      <c r="E2950" s="1">
        <v>0.5625</v>
      </c>
      <c r="F2950">
        <v>7</v>
      </c>
      <c r="G2950" t="s">
        <v>125</v>
      </c>
      <c r="H2950" t="s">
        <v>36</v>
      </c>
      <c r="I2950" t="s">
        <v>177</v>
      </c>
      <c r="J2950" t="s">
        <v>44</v>
      </c>
      <c r="K2950" t="s">
        <v>21</v>
      </c>
      <c r="L2950" t="s">
        <v>67</v>
      </c>
      <c r="M2950">
        <v>2</v>
      </c>
      <c r="N2950">
        <v>45</v>
      </c>
      <c r="Q2950">
        <v>1.5299999999999999E-2</v>
      </c>
      <c r="R2950">
        <v>3</v>
      </c>
      <c r="S2950">
        <f t="shared" si="207"/>
        <v>1394.2124999999999</v>
      </c>
      <c r="T2950">
        <f t="shared" si="208"/>
        <v>2788.4249999999997</v>
      </c>
    </row>
    <row r="2951" spans="1:20" x14ac:dyDescent="0.2">
      <c r="A2951">
        <v>2009</v>
      </c>
      <c r="B2951">
        <v>170</v>
      </c>
      <c r="D2951" t="s">
        <v>140</v>
      </c>
      <c r="E2951" s="1">
        <v>0.5625</v>
      </c>
      <c r="F2951">
        <v>7</v>
      </c>
      <c r="G2951" t="s">
        <v>125</v>
      </c>
      <c r="H2951" t="s">
        <v>36</v>
      </c>
      <c r="I2951" t="s">
        <v>177</v>
      </c>
      <c r="J2951" t="s">
        <v>23</v>
      </c>
      <c r="K2951" t="s">
        <v>118</v>
      </c>
      <c r="L2951" t="s">
        <v>43</v>
      </c>
      <c r="M2951">
        <v>1</v>
      </c>
      <c r="N2951">
        <v>45</v>
      </c>
      <c r="P2951">
        <f>N2951/1.08175</f>
        <v>41.599260457591868</v>
      </c>
      <c r="Q2951">
        <v>1.4500000000000001E-2</v>
      </c>
      <c r="R2951">
        <v>3.0529999999999999</v>
      </c>
      <c r="S2951">
        <f>Q2951*(P2951^R2951)</f>
        <v>1271.8513909213236</v>
      </c>
      <c r="T2951">
        <f t="shared" si="208"/>
        <v>1271.8513909213236</v>
      </c>
    </row>
    <row r="2952" spans="1:20" x14ac:dyDescent="0.2">
      <c r="A2952">
        <v>2009</v>
      </c>
      <c r="B2952">
        <v>170</v>
      </c>
      <c r="D2952" t="s">
        <v>140</v>
      </c>
      <c r="E2952" s="1">
        <v>0.5625</v>
      </c>
      <c r="F2952">
        <v>7</v>
      </c>
      <c r="G2952" t="s">
        <v>125</v>
      </c>
      <c r="H2952" t="s">
        <v>36</v>
      </c>
      <c r="I2952" t="s">
        <v>177</v>
      </c>
      <c r="J2952" t="s">
        <v>13</v>
      </c>
      <c r="K2952" t="s">
        <v>14</v>
      </c>
      <c r="L2952" t="s">
        <v>42</v>
      </c>
      <c r="M2952">
        <v>2</v>
      </c>
      <c r="N2952">
        <v>35</v>
      </c>
      <c r="Q2952">
        <v>4.2200000000000001E-2</v>
      </c>
      <c r="R2952">
        <v>2.835</v>
      </c>
      <c r="S2952">
        <f>Q2952*(N2952^R2952)</f>
        <v>1006.3414397267468</v>
      </c>
      <c r="T2952">
        <f t="shared" si="208"/>
        <v>2012.6828794534936</v>
      </c>
    </row>
    <row r="2953" spans="1:20" x14ac:dyDescent="0.2">
      <c r="A2953">
        <v>2009</v>
      </c>
      <c r="B2953">
        <v>170</v>
      </c>
      <c r="D2953" t="s">
        <v>140</v>
      </c>
      <c r="E2953" s="1">
        <v>0.5625</v>
      </c>
      <c r="F2953">
        <v>7</v>
      </c>
      <c r="G2953" t="s">
        <v>125</v>
      </c>
      <c r="H2953" t="s">
        <v>36</v>
      </c>
      <c r="I2953" t="s">
        <v>177</v>
      </c>
      <c r="J2953" t="s">
        <v>44</v>
      </c>
      <c r="K2953" t="s">
        <v>21</v>
      </c>
      <c r="L2953" t="s">
        <v>22</v>
      </c>
      <c r="M2953">
        <v>21</v>
      </c>
      <c r="N2953">
        <v>35</v>
      </c>
      <c r="Q2953">
        <v>1.14E-2</v>
      </c>
      <c r="R2953">
        <v>3.1280000000000001</v>
      </c>
      <c r="S2953">
        <f>Q2953*(N2953^R2953)</f>
        <v>770.45928631241588</v>
      </c>
      <c r="T2953">
        <f t="shared" si="208"/>
        <v>16179.645012560733</v>
      </c>
    </row>
    <row r="2954" spans="1:20" x14ac:dyDescent="0.2">
      <c r="A2954">
        <v>2009</v>
      </c>
      <c r="B2954">
        <v>170</v>
      </c>
      <c r="D2954" t="s">
        <v>140</v>
      </c>
      <c r="E2954" s="1">
        <v>0.5625</v>
      </c>
      <c r="F2954">
        <v>7</v>
      </c>
      <c r="G2954" t="s">
        <v>125</v>
      </c>
      <c r="H2954" t="s">
        <v>36</v>
      </c>
      <c r="I2954" t="s">
        <v>177</v>
      </c>
      <c r="J2954" t="s">
        <v>23</v>
      </c>
      <c r="K2954" t="s">
        <v>28</v>
      </c>
      <c r="L2954" t="s">
        <v>60</v>
      </c>
      <c r="M2954">
        <v>2</v>
      </c>
      <c r="N2954">
        <v>35</v>
      </c>
      <c r="P2954">
        <f>N2954/1.26087</f>
        <v>27.758611117720307</v>
      </c>
      <c r="Q2954">
        <v>3.1399999999999997E-2</v>
      </c>
      <c r="R2954">
        <v>2.9</v>
      </c>
      <c r="S2954">
        <f>Q2954*(P2954^R2954)</f>
        <v>481.70712817666475</v>
      </c>
      <c r="T2954">
        <f t="shared" si="208"/>
        <v>963.41425635332951</v>
      </c>
    </row>
    <row r="2955" spans="1:20" x14ac:dyDescent="0.2">
      <c r="A2955">
        <v>2009</v>
      </c>
      <c r="B2955">
        <v>170</v>
      </c>
      <c r="D2955" t="s">
        <v>140</v>
      </c>
      <c r="E2955" s="1">
        <v>0.5625</v>
      </c>
      <c r="F2955">
        <v>7</v>
      </c>
      <c r="G2955" t="s">
        <v>125</v>
      </c>
      <c r="H2955" t="s">
        <v>36</v>
      </c>
      <c r="I2955" t="s">
        <v>177</v>
      </c>
      <c r="J2955" t="s">
        <v>23</v>
      </c>
      <c r="K2955" t="s">
        <v>31</v>
      </c>
      <c r="L2955" t="s">
        <v>32</v>
      </c>
      <c r="M2955">
        <v>2</v>
      </c>
      <c r="N2955">
        <v>35</v>
      </c>
      <c r="Q2955">
        <v>7.9000000000000008E-3</v>
      </c>
      <c r="R2955">
        <v>3.0760000000000001</v>
      </c>
      <c r="S2955">
        <f>Q2955*(N2955^R2955)</f>
        <v>443.79294680201997</v>
      </c>
      <c r="T2955">
        <f t="shared" si="208"/>
        <v>887.58589360403994</v>
      </c>
    </row>
    <row r="2956" spans="1:20" x14ac:dyDescent="0.2">
      <c r="A2956">
        <v>2009</v>
      </c>
      <c r="B2956">
        <v>170</v>
      </c>
      <c r="D2956" t="s">
        <v>140</v>
      </c>
      <c r="E2956" s="1">
        <v>0.5625</v>
      </c>
      <c r="F2956">
        <v>7</v>
      </c>
      <c r="G2956" t="s">
        <v>125</v>
      </c>
      <c r="H2956" t="s">
        <v>36</v>
      </c>
      <c r="I2956" t="s">
        <v>177</v>
      </c>
      <c r="J2956" t="s">
        <v>508</v>
      </c>
      <c r="K2956" t="s">
        <v>24</v>
      </c>
      <c r="L2956" t="s">
        <v>25</v>
      </c>
      <c r="M2956">
        <v>1</v>
      </c>
      <c r="N2956">
        <v>25</v>
      </c>
      <c r="Q2956">
        <v>4.2799999999999998E-2</v>
      </c>
      <c r="R2956">
        <v>2.8580000000000001</v>
      </c>
      <c r="S2956">
        <f>Q2956*(N2956^R2956)</f>
        <v>423.40532317837847</v>
      </c>
      <c r="T2956">
        <f t="shared" si="208"/>
        <v>423.40532317837847</v>
      </c>
    </row>
    <row r="2957" spans="1:20" x14ac:dyDescent="0.2">
      <c r="A2957">
        <v>2009</v>
      </c>
      <c r="B2957">
        <v>170</v>
      </c>
      <c r="D2957" t="s">
        <v>140</v>
      </c>
      <c r="E2957" s="1">
        <v>0.5625</v>
      </c>
      <c r="F2957">
        <v>7</v>
      </c>
      <c r="G2957" t="s">
        <v>125</v>
      </c>
      <c r="H2957" t="s">
        <v>36</v>
      </c>
      <c r="I2957" t="s">
        <v>177</v>
      </c>
      <c r="J2957" t="s">
        <v>26</v>
      </c>
      <c r="K2957" t="s">
        <v>31</v>
      </c>
      <c r="L2957" t="s">
        <v>54</v>
      </c>
      <c r="M2957">
        <v>1</v>
      </c>
      <c r="N2957">
        <v>25</v>
      </c>
      <c r="P2957">
        <f>N2957*0.812715</f>
        <v>20.317875000000001</v>
      </c>
      <c r="Q2957">
        <v>0.111</v>
      </c>
      <c r="R2957">
        <v>2.72</v>
      </c>
      <c r="S2957">
        <f>Q2957*(P2957^R2957)</f>
        <v>400.63779005068659</v>
      </c>
      <c r="T2957">
        <f t="shared" si="208"/>
        <v>400.63779005068659</v>
      </c>
    </row>
    <row r="2958" spans="1:20" x14ac:dyDescent="0.2">
      <c r="A2958">
        <v>2009</v>
      </c>
      <c r="B2958">
        <v>170</v>
      </c>
      <c r="D2958" t="s">
        <v>140</v>
      </c>
      <c r="E2958" s="1">
        <v>0.5625</v>
      </c>
      <c r="F2958">
        <v>7</v>
      </c>
      <c r="G2958" t="s">
        <v>125</v>
      </c>
      <c r="H2958" t="s">
        <v>36</v>
      </c>
      <c r="I2958" t="s">
        <v>177</v>
      </c>
      <c r="J2958" t="s">
        <v>13</v>
      </c>
      <c r="K2958" t="s">
        <v>14</v>
      </c>
      <c r="L2958" t="s">
        <v>15</v>
      </c>
      <c r="M2958">
        <v>1</v>
      </c>
      <c r="N2958">
        <v>25</v>
      </c>
      <c r="Q2958">
        <v>2.3599999999999999E-2</v>
      </c>
      <c r="R2958">
        <v>2.9750000000000001</v>
      </c>
      <c r="S2958">
        <f>Q2958*(N2958^R2958)</f>
        <v>340.23855775527943</v>
      </c>
      <c r="T2958">
        <f t="shared" si="208"/>
        <v>340.23855775527943</v>
      </c>
    </row>
    <row r="2959" spans="1:20" x14ac:dyDescent="0.2">
      <c r="A2959">
        <v>2009</v>
      </c>
      <c r="B2959">
        <v>170</v>
      </c>
      <c r="D2959" t="s">
        <v>140</v>
      </c>
      <c r="E2959" s="1">
        <v>0.5625</v>
      </c>
      <c r="F2959">
        <v>7</v>
      </c>
      <c r="G2959" t="s">
        <v>125</v>
      </c>
      <c r="H2959" t="s">
        <v>36</v>
      </c>
      <c r="I2959" t="s">
        <v>177</v>
      </c>
      <c r="J2959" t="s">
        <v>16</v>
      </c>
      <c r="K2959" t="s">
        <v>28</v>
      </c>
      <c r="L2959" t="s">
        <v>29</v>
      </c>
      <c r="M2959">
        <v>22</v>
      </c>
      <c r="N2959">
        <v>25</v>
      </c>
      <c r="P2959">
        <f>N2959/1.14172</f>
        <v>21.89678730336685</v>
      </c>
      <c r="Q2959">
        <v>5.7999999999999996E-3</v>
      </c>
      <c r="R2959">
        <v>3.5539999999999998</v>
      </c>
      <c r="S2959">
        <f>Q2959*(P2959^R2959)</f>
        <v>336.62001464584171</v>
      </c>
      <c r="T2959">
        <f t="shared" si="208"/>
        <v>7405.6403222085173</v>
      </c>
    </row>
    <row r="2960" spans="1:20" x14ac:dyDescent="0.2">
      <c r="A2960">
        <v>2009</v>
      </c>
      <c r="B2960">
        <v>170</v>
      </c>
      <c r="D2960" t="s">
        <v>140</v>
      </c>
      <c r="E2960" s="1">
        <v>0.5625</v>
      </c>
      <c r="F2960">
        <v>7</v>
      </c>
      <c r="G2960" t="s">
        <v>125</v>
      </c>
      <c r="H2960" t="s">
        <v>36</v>
      </c>
      <c r="I2960" t="s">
        <v>177</v>
      </c>
      <c r="J2960" t="s">
        <v>44</v>
      </c>
      <c r="K2960" t="s">
        <v>21</v>
      </c>
      <c r="L2960" t="s">
        <v>22</v>
      </c>
      <c r="M2960">
        <v>25</v>
      </c>
      <c r="N2960">
        <v>25</v>
      </c>
      <c r="Q2960">
        <v>1.14E-2</v>
      </c>
      <c r="R2960">
        <v>3.1280000000000001</v>
      </c>
      <c r="S2960">
        <f>Q2960*(N2960^R2960)</f>
        <v>268.94359042953022</v>
      </c>
      <c r="T2960">
        <f t="shared" si="208"/>
        <v>6723.5897607382558</v>
      </c>
    </row>
    <row r="2961" spans="1:20" x14ac:dyDescent="0.2">
      <c r="A2961">
        <v>2009</v>
      </c>
      <c r="B2961">
        <v>170</v>
      </c>
      <c r="D2961" t="s">
        <v>140</v>
      </c>
      <c r="E2961" s="1">
        <v>0.5625</v>
      </c>
      <c r="F2961">
        <v>7</v>
      </c>
      <c r="G2961" t="s">
        <v>125</v>
      </c>
      <c r="H2961" t="s">
        <v>36</v>
      </c>
      <c r="I2961" t="s">
        <v>177</v>
      </c>
      <c r="J2961" t="s">
        <v>23</v>
      </c>
      <c r="K2961" t="s">
        <v>38</v>
      </c>
      <c r="L2961" t="s">
        <v>39</v>
      </c>
      <c r="M2961">
        <v>1</v>
      </c>
      <c r="N2961">
        <v>25</v>
      </c>
      <c r="Q2961">
        <v>0.17499999999999999</v>
      </c>
      <c r="R2961">
        <v>2.2629999999999999</v>
      </c>
      <c r="S2961">
        <f>Q2961*(N2961^R2961)</f>
        <v>255.02120195358899</v>
      </c>
      <c r="T2961">
        <f t="shared" si="208"/>
        <v>255.02120195358899</v>
      </c>
    </row>
    <row r="2962" spans="1:20" x14ac:dyDescent="0.2">
      <c r="A2962">
        <v>2009</v>
      </c>
      <c r="B2962">
        <v>170</v>
      </c>
      <c r="D2962" t="s">
        <v>140</v>
      </c>
      <c r="E2962" s="1">
        <v>0.5625</v>
      </c>
      <c r="F2962">
        <v>7</v>
      </c>
      <c r="G2962" t="s">
        <v>125</v>
      </c>
      <c r="H2962" t="s">
        <v>36</v>
      </c>
      <c r="I2962" t="s">
        <v>177</v>
      </c>
      <c r="J2962" t="s">
        <v>23</v>
      </c>
      <c r="K2962" t="s">
        <v>62</v>
      </c>
      <c r="L2962" t="s">
        <v>63</v>
      </c>
      <c r="M2962">
        <v>1</v>
      </c>
      <c r="N2962">
        <v>25</v>
      </c>
      <c r="P2962">
        <f>N2962/1.08</f>
        <v>23.148148148148145</v>
      </c>
      <c r="Q2962">
        <v>2.29E-2</v>
      </c>
      <c r="R2962">
        <v>2.9580000000000002</v>
      </c>
      <c r="S2962">
        <f>Q2962*(P2962^R2962)</f>
        <v>248.92846396069424</v>
      </c>
      <c r="T2962">
        <f t="shared" si="208"/>
        <v>248.92846396069424</v>
      </c>
    </row>
    <row r="2963" spans="1:20" x14ac:dyDescent="0.2">
      <c r="A2963">
        <v>2009</v>
      </c>
      <c r="B2963">
        <v>170</v>
      </c>
      <c r="D2963" t="s">
        <v>140</v>
      </c>
      <c r="E2963" s="1">
        <v>0.5625</v>
      </c>
      <c r="F2963">
        <v>7</v>
      </c>
      <c r="G2963" t="s">
        <v>125</v>
      </c>
      <c r="H2963" t="s">
        <v>36</v>
      </c>
      <c r="I2963" t="s">
        <v>177</v>
      </c>
      <c r="J2963" t="s">
        <v>44</v>
      </c>
      <c r="K2963" t="s">
        <v>21</v>
      </c>
      <c r="L2963" t="s">
        <v>45</v>
      </c>
      <c r="M2963">
        <v>1</v>
      </c>
      <c r="N2963">
        <v>25</v>
      </c>
      <c r="Q2963">
        <v>1.5299999999999999E-2</v>
      </c>
      <c r="R2963">
        <v>3.0038</v>
      </c>
      <c r="S2963">
        <f t="shared" ref="S2963:S2971" si="209">Q2963*(N2963^R2963)</f>
        <v>242.00460433547849</v>
      </c>
      <c r="T2963">
        <f t="shared" si="208"/>
        <v>242.00460433547849</v>
      </c>
    </row>
    <row r="2964" spans="1:20" x14ac:dyDescent="0.2">
      <c r="A2964">
        <v>2009</v>
      </c>
      <c r="B2964">
        <v>170</v>
      </c>
      <c r="D2964" t="s">
        <v>140</v>
      </c>
      <c r="E2964" s="1">
        <v>0.5625</v>
      </c>
      <c r="F2964">
        <v>7</v>
      </c>
      <c r="G2964" t="s">
        <v>125</v>
      </c>
      <c r="H2964" t="s">
        <v>36</v>
      </c>
      <c r="I2964" t="s">
        <v>177</v>
      </c>
      <c r="J2964" t="s">
        <v>44</v>
      </c>
      <c r="K2964" t="s">
        <v>21</v>
      </c>
      <c r="L2964" t="s">
        <v>67</v>
      </c>
      <c r="M2964">
        <v>1</v>
      </c>
      <c r="N2964">
        <v>25</v>
      </c>
      <c r="Q2964">
        <v>1.5299999999999999E-2</v>
      </c>
      <c r="R2964">
        <v>3</v>
      </c>
      <c r="S2964">
        <f t="shared" si="209"/>
        <v>239.0625</v>
      </c>
      <c r="T2964">
        <f t="shared" si="208"/>
        <v>239.0625</v>
      </c>
    </row>
    <row r="2965" spans="1:20" x14ac:dyDescent="0.2">
      <c r="A2965">
        <v>2009</v>
      </c>
      <c r="B2965">
        <v>170</v>
      </c>
      <c r="D2965" t="s">
        <v>140</v>
      </c>
      <c r="E2965" s="1">
        <v>0.5625</v>
      </c>
      <c r="F2965">
        <v>7</v>
      </c>
      <c r="G2965" t="s">
        <v>125</v>
      </c>
      <c r="H2965" t="s">
        <v>36</v>
      </c>
      <c r="I2965" t="s">
        <v>177</v>
      </c>
      <c r="J2965" t="s">
        <v>508</v>
      </c>
      <c r="K2965" t="s">
        <v>40</v>
      </c>
      <c r="L2965" t="s">
        <v>41</v>
      </c>
      <c r="M2965">
        <v>2</v>
      </c>
      <c r="N2965">
        <v>15</v>
      </c>
      <c r="Q2965">
        <v>2.2200000000000001E-2</v>
      </c>
      <c r="R2965">
        <v>3.14</v>
      </c>
      <c r="S2965">
        <f t="shared" si="209"/>
        <v>109.46607034280856</v>
      </c>
      <c r="T2965">
        <f t="shared" si="208"/>
        <v>218.93214068561713</v>
      </c>
    </row>
    <row r="2966" spans="1:20" x14ac:dyDescent="0.2">
      <c r="A2966">
        <v>2009</v>
      </c>
      <c r="B2966">
        <v>170</v>
      </c>
      <c r="D2966" t="s">
        <v>140</v>
      </c>
      <c r="E2966" s="1">
        <v>0.5625</v>
      </c>
      <c r="F2966">
        <v>7</v>
      </c>
      <c r="G2966" t="s">
        <v>125</v>
      </c>
      <c r="H2966" t="s">
        <v>36</v>
      </c>
      <c r="I2966" t="s">
        <v>177</v>
      </c>
      <c r="J2966" t="s">
        <v>509</v>
      </c>
      <c r="K2966" t="s">
        <v>17</v>
      </c>
      <c r="L2966" t="s">
        <v>19</v>
      </c>
      <c r="M2966">
        <v>3</v>
      </c>
      <c r="N2966">
        <v>7.5</v>
      </c>
      <c r="Q2966">
        <v>1.9300000000000001E-2</v>
      </c>
      <c r="R2966">
        <v>2.96</v>
      </c>
      <c r="S2966">
        <f t="shared" si="209"/>
        <v>7.5117071566069322</v>
      </c>
      <c r="T2966">
        <f t="shared" si="208"/>
        <v>22.535121469820798</v>
      </c>
    </row>
    <row r="2967" spans="1:20" x14ac:dyDescent="0.2">
      <c r="A2967">
        <v>2009</v>
      </c>
      <c r="B2967">
        <v>170</v>
      </c>
      <c r="D2967" t="s">
        <v>140</v>
      </c>
      <c r="E2967" s="1">
        <v>0.5625</v>
      </c>
      <c r="F2967">
        <v>7</v>
      </c>
      <c r="G2967" t="s">
        <v>125</v>
      </c>
      <c r="H2967" t="s">
        <v>36</v>
      </c>
      <c r="I2967" t="s">
        <v>177</v>
      </c>
      <c r="J2967" t="s">
        <v>26</v>
      </c>
      <c r="K2967" t="s">
        <v>118</v>
      </c>
      <c r="L2967" t="s">
        <v>27</v>
      </c>
      <c r="M2967">
        <v>25</v>
      </c>
      <c r="N2967">
        <v>7.5</v>
      </c>
      <c r="Q2967">
        <v>1.5900000000000001E-2</v>
      </c>
      <c r="R2967">
        <v>2.9718</v>
      </c>
      <c r="S2967">
        <f t="shared" si="209"/>
        <v>6.3372988368370082</v>
      </c>
      <c r="T2967">
        <f t="shared" si="208"/>
        <v>158.4324709209252</v>
      </c>
    </row>
    <row r="2968" spans="1:20" x14ac:dyDescent="0.2">
      <c r="A2968">
        <v>2009</v>
      </c>
      <c r="B2968">
        <v>170</v>
      </c>
      <c r="D2968" t="s">
        <v>140</v>
      </c>
      <c r="E2968" s="1">
        <v>0.5625</v>
      </c>
      <c r="F2968">
        <v>7</v>
      </c>
      <c r="G2968" t="s">
        <v>125</v>
      </c>
      <c r="H2968" t="s">
        <v>36</v>
      </c>
      <c r="I2968" t="s">
        <v>177</v>
      </c>
      <c r="J2968" t="s">
        <v>509</v>
      </c>
      <c r="K2968" t="s">
        <v>17</v>
      </c>
      <c r="L2968" t="s">
        <v>19</v>
      </c>
      <c r="M2968">
        <v>4</v>
      </c>
      <c r="N2968">
        <v>2.5</v>
      </c>
      <c r="Q2968">
        <v>1.9300000000000001E-2</v>
      </c>
      <c r="R2968">
        <v>2.96</v>
      </c>
      <c r="S2968">
        <f t="shared" si="209"/>
        <v>0.29070984172599634</v>
      </c>
      <c r="T2968">
        <f t="shared" si="208"/>
        <v>1.1628393669039854</v>
      </c>
    </row>
    <row r="2969" spans="1:20" x14ac:dyDescent="0.2">
      <c r="A2969">
        <v>2009</v>
      </c>
      <c r="B2969">
        <v>170</v>
      </c>
      <c r="D2969" t="s">
        <v>140</v>
      </c>
      <c r="E2969" s="1">
        <v>0.5625</v>
      </c>
      <c r="F2969">
        <v>7</v>
      </c>
      <c r="G2969" t="s">
        <v>125</v>
      </c>
      <c r="H2969" t="s">
        <v>36</v>
      </c>
      <c r="I2969" t="s">
        <v>177</v>
      </c>
      <c r="J2969" t="s">
        <v>26</v>
      </c>
      <c r="K2969" t="s">
        <v>118</v>
      </c>
      <c r="L2969" t="s">
        <v>27</v>
      </c>
      <c r="M2969">
        <v>7</v>
      </c>
      <c r="N2969">
        <v>2.5</v>
      </c>
      <c r="Q2969">
        <v>1.5900000000000001E-2</v>
      </c>
      <c r="R2969">
        <v>2.9718</v>
      </c>
      <c r="S2969">
        <f t="shared" si="209"/>
        <v>0.24210025233267859</v>
      </c>
      <c r="T2969">
        <f t="shared" si="208"/>
        <v>1.6947017663287502</v>
      </c>
    </row>
    <row r="2970" spans="1:20" x14ac:dyDescent="0.2">
      <c r="A2970">
        <v>2009</v>
      </c>
      <c r="B2970">
        <v>171</v>
      </c>
      <c r="C2970">
        <v>19</v>
      </c>
      <c r="D2970" t="s">
        <v>128</v>
      </c>
      <c r="E2970" s="1">
        <v>0.4375</v>
      </c>
      <c r="F2970">
        <v>20</v>
      </c>
      <c r="G2970" t="s">
        <v>124</v>
      </c>
      <c r="H2970" t="s">
        <v>12</v>
      </c>
      <c r="I2970" t="s">
        <v>176</v>
      </c>
      <c r="J2970" t="s">
        <v>44</v>
      </c>
      <c r="K2970" t="s">
        <v>21</v>
      </c>
      <c r="L2970" t="s">
        <v>67</v>
      </c>
      <c r="M2970">
        <v>1</v>
      </c>
      <c r="N2970">
        <v>60</v>
      </c>
      <c r="Q2970">
        <v>1.5299999999999999E-2</v>
      </c>
      <c r="R2970">
        <v>3</v>
      </c>
      <c r="S2970">
        <f t="shared" si="209"/>
        <v>3304.7999999999997</v>
      </c>
      <c r="T2970">
        <f t="shared" si="208"/>
        <v>3304.7999999999997</v>
      </c>
    </row>
    <row r="2971" spans="1:20" x14ac:dyDescent="0.2">
      <c r="A2971">
        <v>2009</v>
      </c>
      <c r="B2971">
        <v>171</v>
      </c>
      <c r="C2971">
        <v>19</v>
      </c>
      <c r="D2971" t="s">
        <v>128</v>
      </c>
      <c r="E2971" s="1">
        <v>0.4375</v>
      </c>
      <c r="F2971">
        <v>20</v>
      </c>
      <c r="G2971" t="s">
        <v>124</v>
      </c>
      <c r="H2971" t="s">
        <v>12</v>
      </c>
      <c r="I2971" t="s">
        <v>176</v>
      </c>
      <c r="J2971" t="s">
        <v>23</v>
      </c>
      <c r="K2971" t="s">
        <v>28</v>
      </c>
      <c r="L2971" t="s">
        <v>56</v>
      </c>
      <c r="M2971">
        <v>2</v>
      </c>
      <c r="N2971">
        <v>45</v>
      </c>
      <c r="Q2971">
        <v>2.1700000000000001E-2</v>
      </c>
      <c r="R2971">
        <v>3</v>
      </c>
      <c r="S2971">
        <f t="shared" si="209"/>
        <v>1977.4125000000001</v>
      </c>
      <c r="T2971">
        <f t="shared" si="208"/>
        <v>3954.8250000000003</v>
      </c>
    </row>
    <row r="2972" spans="1:20" x14ac:dyDescent="0.2">
      <c r="A2972">
        <v>2009</v>
      </c>
      <c r="B2972">
        <v>171</v>
      </c>
      <c r="C2972">
        <v>19</v>
      </c>
      <c r="D2972" t="s">
        <v>128</v>
      </c>
      <c r="E2972" s="1">
        <v>0.4375</v>
      </c>
      <c r="F2972">
        <v>20</v>
      </c>
      <c r="G2972" t="s">
        <v>124</v>
      </c>
      <c r="H2972" t="s">
        <v>12</v>
      </c>
      <c r="I2972" t="s">
        <v>176</v>
      </c>
      <c r="J2972" t="s">
        <v>23</v>
      </c>
      <c r="K2972" t="s">
        <v>28</v>
      </c>
      <c r="L2972" t="s">
        <v>60</v>
      </c>
      <c r="M2972">
        <v>1</v>
      </c>
      <c r="N2972">
        <v>45</v>
      </c>
      <c r="P2972">
        <f>N2972/1.26087</f>
        <v>35.689642865640394</v>
      </c>
      <c r="Q2972">
        <v>3.1399999999999997E-2</v>
      </c>
      <c r="R2972">
        <v>2.9</v>
      </c>
      <c r="S2972">
        <f>Q2972*(P2972^R2972)</f>
        <v>998.39416525239915</v>
      </c>
      <c r="T2972">
        <f t="shared" si="208"/>
        <v>998.39416525239915</v>
      </c>
    </row>
    <row r="2973" spans="1:20" x14ac:dyDescent="0.2">
      <c r="A2973">
        <v>2009</v>
      </c>
      <c r="B2973">
        <v>171</v>
      </c>
      <c r="C2973">
        <v>19</v>
      </c>
      <c r="D2973" t="s">
        <v>128</v>
      </c>
      <c r="E2973" s="1">
        <v>0.4375</v>
      </c>
      <c r="F2973">
        <v>20</v>
      </c>
      <c r="G2973" t="s">
        <v>124</v>
      </c>
      <c r="H2973" t="s">
        <v>12</v>
      </c>
      <c r="I2973" t="s">
        <v>176</v>
      </c>
      <c r="J2973" t="s">
        <v>44</v>
      </c>
      <c r="K2973" t="s">
        <v>21</v>
      </c>
      <c r="L2973" t="s">
        <v>22</v>
      </c>
      <c r="M2973">
        <v>2</v>
      </c>
      <c r="N2973">
        <v>35</v>
      </c>
      <c r="Q2973">
        <v>1.14E-2</v>
      </c>
      <c r="R2973">
        <v>3.1280000000000001</v>
      </c>
      <c r="S2973">
        <f>Q2973*(N2973^R2973)</f>
        <v>770.45928631241588</v>
      </c>
      <c r="T2973">
        <f t="shared" si="208"/>
        <v>1540.9185726248318</v>
      </c>
    </row>
    <row r="2974" spans="1:20" x14ac:dyDescent="0.2">
      <c r="A2974">
        <v>2009</v>
      </c>
      <c r="B2974">
        <v>171</v>
      </c>
      <c r="C2974">
        <v>19</v>
      </c>
      <c r="D2974" t="s">
        <v>128</v>
      </c>
      <c r="E2974" s="1">
        <v>0.4375</v>
      </c>
      <c r="F2974">
        <v>20</v>
      </c>
      <c r="G2974" t="s">
        <v>124</v>
      </c>
      <c r="H2974" t="s">
        <v>12</v>
      </c>
      <c r="I2974" t="s">
        <v>176</v>
      </c>
      <c r="J2974" t="s">
        <v>16</v>
      </c>
      <c r="K2974" t="s">
        <v>28</v>
      </c>
      <c r="L2974" t="s">
        <v>29</v>
      </c>
      <c r="M2974">
        <v>10</v>
      </c>
      <c r="N2974">
        <v>25</v>
      </c>
      <c r="P2974">
        <f>N2974/1.14172</f>
        <v>21.89678730336685</v>
      </c>
      <c r="Q2974">
        <v>5.7999999999999996E-3</v>
      </c>
      <c r="R2974">
        <v>3.5539999999999998</v>
      </c>
      <c r="S2974">
        <f>Q2974*(P2974^R2974)</f>
        <v>336.62001464584171</v>
      </c>
      <c r="T2974">
        <f t="shared" si="208"/>
        <v>3366.2001464584173</v>
      </c>
    </row>
    <row r="2975" spans="1:20" x14ac:dyDescent="0.2">
      <c r="A2975">
        <v>2009</v>
      </c>
      <c r="B2975">
        <v>171</v>
      </c>
      <c r="C2975">
        <v>19</v>
      </c>
      <c r="D2975" t="s">
        <v>128</v>
      </c>
      <c r="E2975" s="1">
        <v>0.4375</v>
      </c>
      <c r="F2975">
        <v>20</v>
      </c>
      <c r="G2975" t="s">
        <v>124</v>
      </c>
      <c r="H2975" t="s">
        <v>12</v>
      </c>
      <c r="I2975" t="s">
        <v>176</v>
      </c>
      <c r="J2975" t="s">
        <v>44</v>
      </c>
      <c r="K2975" t="s">
        <v>21</v>
      </c>
      <c r="L2975" t="s">
        <v>22</v>
      </c>
      <c r="M2975">
        <v>5</v>
      </c>
      <c r="N2975">
        <v>25</v>
      </c>
      <c r="Q2975">
        <v>1.14E-2</v>
      </c>
      <c r="R2975">
        <v>3.1280000000000001</v>
      </c>
      <c r="S2975">
        <f t="shared" ref="S2975:S2980" si="210">Q2975*(N2975^R2975)</f>
        <v>268.94359042953022</v>
      </c>
      <c r="T2975">
        <f t="shared" si="208"/>
        <v>1344.717952147651</v>
      </c>
    </row>
    <row r="2976" spans="1:20" x14ac:dyDescent="0.2">
      <c r="A2976">
        <v>2009</v>
      </c>
      <c r="B2976">
        <v>171</v>
      </c>
      <c r="C2976">
        <v>19</v>
      </c>
      <c r="D2976" t="s">
        <v>128</v>
      </c>
      <c r="E2976" s="1">
        <v>0.4375</v>
      </c>
      <c r="F2976">
        <v>20</v>
      </c>
      <c r="G2976" t="s">
        <v>124</v>
      </c>
      <c r="H2976" t="s">
        <v>12</v>
      </c>
      <c r="I2976" t="s">
        <v>176</v>
      </c>
      <c r="J2976" t="s">
        <v>26</v>
      </c>
      <c r="K2976" t="s">
        <v>118</v>
      </c>
      <c r="L2976" t="s">
        <v>27</v>
      </c>
      <c r="M2976">
        <v>3</v>
      </c>
      <c r="N2976">
        <v>7.5</v>
      </c>
      <c r="Q2976">
        <v>1.5900000000000001E-2</v>
      </c>
      <c r="R2976">
        <v>2.9718</v>
      </c>
      <c r="S2976">
        <f t="shared" si="210"/>
        <v>6.3372988368370082</v>
      </c>
      <c r="T2976">
        <f t="shared" si="208"/>
        <v>19.011896510511026</v>
      </c>
    </row>
    <row r="2977" spans="1:20" x14ac:dyDescent="0.2">
      <c r="A2977">
        <v>2009</v>
      </c>
      <c r="B2977">
        <v>171</v>
      </c>
      <c r="C2977">
        <v>19</v>
      </c>
      <c r="D2977" t="s">
        <v>128</v>
      </c>
      <c r="E2977" s="1">
        <v>0.4375</v>
      </c>
      <c r="F2977">
        <v>20</v>
      </c>
      <c r="G2977" t="s">
        <v>124</v>
      </c>
      <c r="H2977" t="s">
        <v>12</v>
      </c>
      <c r="I2977" t="s">
        <v>176</v>
      </c>
      <c r="J2977" t="s">
        <v>23</v>
      </c>
      <c r="K2977" t="s">
        <v>118</v>
      </c>
      <c r="L2977" t="s">
        <v>30</v>
      </c>
      <c r="M2977">
        <v>1</v>
      </c>
      <c r="N2977">
        <v>7.5</v>
      </c>
      <c r="Q2977">
        <v>9.2800000000000001E-3</v>
      </c>
      <c r="R2977">
        <v>3.07</v>
      </c>
      <c r="S2977">
        <f t="shared" si="210"/>
        <v>4.5080222907771104</v>
      </c>
      <c r="T2977">
        <f t="shared" si="208"/>
        <v>4.5080222907771104</v>
      </c>
    </row>
    <row r="2978" spans="1:20" x14ac:dyDescent="0.2">
      <c r="A2978">
        <v>2009</v>
      </c>
      <c r="B2978">
        <v>171</v>
      </c>
      <c r="C2978">
        <v>19</v>
      </c>
      <c r="D2978" t="s">
        <v>128</v>
      </c>
      <c r="E2978" s="1">
        <v>0.4375</v>
      </c>
      <c r="F2978">
        <v>20</v>
      </c>
      <c r="G2978" t="s">
        <v>124</v>
      </c>
      <c r="H2978" t="s">
        <v>12</v>
      </c>
      <c r="I2978" t="s">
        <v>176</v>
      </c>
      <c r="J2978" t="s">
        <v>26</v>
      </c>
      <c r="K2978" t="s">
        <v>118</v>
      </c>
      <c r="L2978" t="s">
        <v>27</v>
      </c>
      <c r="M2978">
        <v>8</v>
      </c>
      <c r="N2978">
        <v>2.5</v>
      </c>
      <c r="Q2978">
        <v>1.5900000000000001E-2</v>
      </c>
      <c r="R2978">
        <v>2.9718</v>
      </c>
      <c r="S2978">
        <f t="shared" si="210"/>
        <v>0.24210025233267859</v>
      </c>
      <c r="T2978">
        <f t="shared" si="208"/>
        <v>1.9368020186614288</v>
      </c>
    </row>
    <row r="2979" spans="1:20" x14ac:dyDescent="0.2">
      <c r="A2979">
        <v>2009</v>
      </c>
      <c r="B2979">
        <v>171</v>
      </c>
      <c r="C2979">
        <v>19</v>
      </c>
      <c r="D2979" t="s">
        <v>128</v>
      </c>
      <c r="E2979" s="1">
        <v>0.4375</v>
      </c>
      <c r="F2979">
        <v>20</v>
      </c>
      <c r="G2979" t="s">
        <v>124</v>
      </c>
      <c r="H2979" t="s">
        <v>12</v>
      </c>
      <c r="I2979" t="s">
        <v>176</v>
      </c>
      <c r="J2979" t="s">
        <v>23</v>
      </c>
      <c r="K2979" t="s">
        <v>118</v>
      </c>
      <c r="L2979" t="s">
        <v>30</v>
      </c>
      <c r="M2979">
        <v>1</v>
      </c>
      <c r="N2979">
        <v>2.5</v>
      </c>
      <c r="Q2979">
        <v>9.2800000000000001E-3</v>
      </c>
      <c r="R2979">
        <v>3.07</v>
      </c>
      <c r="S2979">
        <f t="shared" si="210"/>
        <v>0.15460509531322333</v>
      </c>
      <c r="T2979">
        <f t="shared" si="208"/>
        <v>0.15460509531322333</v>
      </c>
    </row>
    <row r="2980" spans="1:20" x14ac:dyDescent="0.2">
      <c r="A2980">
        <v>2009</v>
      </c>
      <c r="B2980">
        <v>172</v>
      </c>
      <c r="C2980">
        <v>20</v>
      </c>
      <c r="D2980" t="s">
        <v>128</v>
      </c>
      <c r="E2980" s="1">
        <v>0.4375</v>
      </c>
      <c r="F2980">
        <v>20</v>
      </c>
      <c r="G2980" t="s">
        <v>124</v>
      </c>
      <c r="H2980" t="s">
        <v>12</v>
      </c>
      <c r="I2980" t="s">
        <v>176</v>
      </c>
      <c r="J2980" t="s">
        <v>44</v>
      </c>
      <c r="K2980" t="s">
        <v>21</v>
      </c>
      <c r="L2980" t="s">
        <v>67</v>
      </c>
      <c r="M2980">
        <v>1</v>
      </c>
      <c r="N2980">
        <v>60</v>
      </c>
      <c r="Q2980">
        <v>1.5299999999999999E-2</v>
      </c>
      <c r="R2980">
        <v>3</v>
      </c>
      <c r="S2980">
        <f t="shared" si="210"/>
        <v>3304.7999999999997</v>
      </c>
      <c r="T2980">
        <f t="shared" si="208"/>
        <v>3304.7999999999997</v>
      </c>
    </row>
    <row r="2981" spans="1:20" x14ac:dyDescent="0.2">
      <c r="A2981">
        <v>2009</v>
      </c>
      <c r="B2981">
        <v>172</v>
      </c>
      <c r="C2981">
        <v>20</v>
      </c>
      <c r="D2981" t="s">
        <v>128</v>
      </c>
      <c r="E2981" s="1">
        <v>0.4375</v>
      </c>
      <c r="F2981">
        <v>20</v>
      </c>
      <c r="G2981" t="s">
        <v>124</v>
      </c>
      <c r="H2981" t="s">
        <v>12</v>
      </c>
      <c r="I2981" t="s">
        <v>176</v>
      </c>
      <c r="J2981" t="s">
        <v>23</v>
      </c>
      <c r="K2981" t="s">
        <v>28</v>
      </c>
      <c r="L2981" t="s">
        <v>60</v>
      </c>
      <c r="M2981">
        <v>1</v>
      </c>
      <c r="N2981">
        <v>50</v>
      </c>
      <c r="P2981">
        <f>N2981/1.26087</f>
        <v>39.655158739600438</v>
      </c>
      <c r="Q2981">
        <v>3.1399999999999997E-2</v>
      </c>
      <c r="R2981">
        <v>2.9</v>
      </c>
      <c r="S2981">
        <f>Q2981*(P2981^R2981)</f>
        <v>1355.1855333305457</v>
      </c>
      <c r="T2981">
        <f t="shared" si="208"/>
        <v>1355.1855333305457</v>
      </c>
    </row>
    <row r="2982" spans="1:20" x14ac:dyDescent="0.2">
      <c r="A2982">
        <v>2009</v>
      </c>
      <c r="B2982">
        <v>172</v>
      </c>
      <c r="C2982">
        <v>20</v>
      </c>
      <c r="D2982" t="s">
        <v>128</v>
      </c>
      <c r="E2982" s="1">
        <v>0.4375</v>
      </c>
      <c r="F2982">
        <v>20</v>
      </c>
      <c r="G2982" t="s">
        <v>124</v>
      </c>
      <c r="H2982" t="s">
        <v>12</v>
      </c>
      <c r="I2982" t="s">
        <v>176</v>
      </c>
      <c r="J2982" t="s">
        <v>23</v>
      </c>
      <c r="K2982" t="s">
        <v>91</v>
      </c>
      <c r="L2982" t="s">
        <v>92</v>
      </c>
      <c r="M2982">
        <v>1</v>
      </c>
      <c r="N2982">
        <v>25</v>
      </c>
      <c r="Q2982">
        <v>0.53300000000000003</v>
      </c>
      <c r="R2982">
        <v>2.2759999999999998</v>
      </c>
      <c r="S2982">
        <f>Q2982*(N2982^R2982)</f>
        <v>809.91355729585462</v>
      </c>
      <c r="T2982">
        <f t="shared" si="208"/>
        <v>809.91355729585462</v>
      </c>
    </row>
    <row r="2983" spans="1:20" x14ac:dyDescent="0.2">
      <c r="A2983">
        <v>2009</v>
      </c>
      <c r="B2983">
        <v>172</v>
      </c>
      <c r="C2983">
        <v>20</v>
      </c>
      <c r="D2983" t="s">
        <v>128</v>
      </c>
      <c r="E2983" s="1">
        <v>0.4375</v>
      </c>
      <c r="F2983">
        <v>20</v>
      </c>
      <c r="G2983" t="s">
        <v>124</v>
      </c>
      <c r="H2983" t="s">
        <v>12</v>
      </c>
      <c r="I2983" t="s">
        <v>176</v>
      </c>
      <c r="J2983" t="s">
        <v>44</v>
      </c>
      <c r="K2983" t="s">
        <v>21</v>
      </c>
      <c r="L2983" t="s">
        <v>22</v>
      </c>
      <c r="M2983">
        <v>3</v>
      </c>
      <c r="N2983">
        <v>35</v>
      </c>
      <c r="Q2983">
        <v>1.14E-2</v>
      </c>
      <c r="R2983">
        <v>3.1280000000000001</v>
      </c>
      <c r="S2983">
        <f>Q2983*(N2983^R2983)</f>
        <v>770.45928631241588</v>
      </c>
      <c r="T2983">
        <f t="shared" si="208"/>
        <v>2311.3778589372478</v>
      </c>
    </row>
    <row r="2984" spans="1:20" x14ac:dyDescent="0.2">
      <c r="A2984">
        <v>2009</v>
      </c>
      <c r="B2984">
        <v>172</v>
      </c>
      <c r="C2984">
        <v>20</v>
      </c>
      <c r="D2984" t="s">
        <v>128</v>
      </c>
      <c r="E2984" s="1">
        <v>0.4375</v>
      </c>
      <c r="F2984">
        <v>20</v>
      </c>
      <c r="G2984" t="s">
        <v>124</v>
      </c>
      <c r="H2984" t="s">
        <v>12</v>
      </c>
      <c r="I2984" t="s">
        <v>176</v>
      </c>
      <c r="J2984" t="s">
        <v>23</v>
      </c>
      <c r="K2984" t="s">
        <v>49</v>
      </c>
      <c r="L2984" t="s">
        <v>50</v>
      </c>
      <c r="M2984">
        <v>2</v>
      </c>
      <c r="N2984">
        <v>35</v>
      </c>
      <c r="Q2984">
        <v>5.6099999999999997E-2</v>
      </c>
      <c r="R2984">
        <v>2.653</v>
      </c>
      <c r="S2984">
        <f>Q2984*(N2984^R2984)</f>
        <v>700.44716671055994</v>
      </c>
      <c r="T2984">
        <f t="shared" si="208"/>
        <v>1400.8943334211199</v>
      </c>
    </row>
    <row r="2985" spans="1:20" x14ac:dyDescent="0.2">
      <c r="A2985">
        <v>2009</v>
      </c>
      <c r="B2985">
        <v>172</v>
      </c>
      <c r="C2985">
        <v>20</v>
      </c>
      <c r="D2985" t="s">
        <v>128</v>
      </c>
      <c r="E2985" s="1">
        <v>0.4375</v>
      </c>
      <c r="F2985">
        <v>20</v>
      </c>
      <c r="G2985" t="s">
        <v>124</v>
      </c>
      <c r="H2985" t="s">
        <v>12</v>
      </c>
      <c r="I2985" t="s">
        <v>176</v>
      </c>
      <c r="J2985" t="s">
        <v>23</v>
      </c>
      <c r="K2985" t="s">
        <v>31</v>
      </c>
      <c r="L2985" t="s">
        <v>32</v>
      </c>
      <c r="M2985">
        <v>1</v>
      </c>
      <c r="N2985">
        <v>35</v>
      </c>
      <c r="Q2985">
        <v>7.9000000000000008E-3</v>
      </c>
      <c r="R2985">
        <v>3.0760000000000001</v>
      </c>
      <c r="S2985">
        <f>Q2985*(N2985^R2985)</f>
        <v>443.79294680201997</v>
      </c>
      <c r="T2985">
        <f t="shared" si="208"/>
        <v>443.79294680201997</v>
      </c>
    </row>
    <row r="2986" spans="1:20" x14ac:dyDescent="0.2">
      <c r="A2986">
        <v>2009</v>
      </c>
      <c r="B2986">
        <v>172</v>
      </c>
      <c r="C2986">
        <v>20</v>
      </c>
      <c r="D2986" t="s">
        <v>128</v>
      </c>
      <c r="E2986" s="1">
        <v>0.4375</v>
      </c>
      <c r="F2986">
        <v>20</v>
      </c>
      <c r="G2986" t="s">
        <v>124</v>
      </c>
      <c r="H2986" t="s">
        <v>12</v>
      </c>
      <c r="I2986" t="s">
        <v>176</v>
      </c>
      <c r="J2986" t="s">
        <v>508</v>
      </c>
      <c r="K2986" t="s">
        <v>24</v>
      </c>
      <c r="L2986" t="s">
        <v>25</v>
      </c>
      <c r="M2986">
        <v>2</v>
      </c>
      <c r="N2986">
        <v>25</v>
      </c>
      <c r="Q2986">
        <v>4.2799999999999998E-2</v>
      </c>
      <c r="R2986">
        <v>2.8580000000000001</v>
      </c>
      <c r="S2986">
        <f>Q2986*(N2986^R2986)</f>
        <v>423.40532317837847</v>
      </c>
      <c r="T2986">
        <f t="shared" si="208"/>
        <v>846.81064635675693</v>
      </c>
    </row>
    <row r="2987" spans="1:20" x14ac:dyDescent="0.2">
      <c r="A2987">
        <v>2009</v>
      </c>
      <c r="B2987">
        <v>172</v>
      </c>
      <c r="C2987">
        <v>20</v>
      </c>
      <c r="D2987" t="s">
        <v>128</v>
      </c>
      <c r="E2987" s="1">
        <v>0.4375</v>
      </c>
      <c r="F2987">
        <v>20</v>
      </c>
      <c r="G2987" t="s">
        <v>124</v>
      </c>
      <c r="H2987" t="s">
        <v>12</v>
      </c>
      <c r="I2987" t="s">
        <v>176</v>
      </c>
      <c r="J2987" t="s">
        <v>16</v>
      </c>
      <c r="K2987" t="s">
        <v>28</v>
      </c>
      <c r="L2987" t="s">
        <v>29</v>
      </c>
      <c r="M2987">
        <v>4</v>
      </c>
      <c r="N2987">
        <v>25</v>
      </c>
      <c r="P2987">
        <f>N2987/1.14172</f>
        <v>21.89678730336685</v>
      </c>
      <c r="Q2987">
        <v>5.7999999999999996E-3</v>
      </c>
      <c r="R2987">
        <v>3.5539999999999998</v>
      </c>
      <c r="S2987">
        <f>Q2987*(P2987^R2987)</f>
        <v>336.62001464584171</v>
      </c>
      <c r="T2987">
        <f t="shared" si="208"/>
        <v>1346.4800585833668</v>
      </c>
    </row>
    <row r="2988" spans="1:20" x14ac:dyDescent="0.2">
      <c r="A2988">
        <v>2009</v>
      </c>
      <c r="B2988">
        <v>172</v>
      </c>
      <c r="C2988">
        <v>20</v>
      </c>
      <c r="D2988" t="s">
        <v>128</v>
      </c>
      <c r="E2988" s="1">
        <v>0.4375</v>
      </c>
      <c r="F2988">
        <v>20</v>
      </c>
      <c r="G2988" t="s">
        <v>124</v>
      </c>
      <c r="H2988" t="s">
        <v>12</v>
      </c>
      <c r="I2988" t="s">
        <v>176</v>
      </c>
      <c r="J2988" t="s">
        <v>44</v>
      </c>
      <c r="K2988" t="s">
        <v>21</v>
      </c>
      <c r="L2988" t="s">
        <v>22</v>
      </c>
      <c r="M2988">
        <v>3</v>
      </c>
      <c r="N2988">
        <v>25</v>
      </c>
      <c r="Q2988">
        <v>1.14E-2</v>
      </c>
      <c r="R2988">
        <v>3.1280000000000001</v>
      </c>
      <c r="S2988">
        <f t="shared" ref="S2988:S3000" si="211">Q2988*(N2988^R2988)</f>
        <v>268.94359042953022</v>
      </c>
      <c r="T2988">
        <f t="shared" si="208"/>
        <v>806.83077128859065</v>
      </c>
    </row>
    <row r="2989" spans="1:20" x14ac:dyDescent="0.2">
      <c r="A2989">
        <v>2009</v>
      </c>
      <c r="B2989">
        <v>172</v>
      </c>
      <c r="C2989">
        <v>20</v>
      </c>
      <c r="D2989" t="s">
        <v>128</v>
      </c>
      <c r="E2989" s="1">
        <v>0.4375</v>
      </c>
      <c r="F2989">
        <v>20</v>
      </c>
      <c r="G2989" t="s">
        <v>124</v>
      </c>
      <c r="H2989" t="s">
        <v>12</v>
      </c>
      <c r="I2989" t="s">
        <v>176</v>
      </c>
      <c r="J2989" t="s">
        <v>23</v>
      </c>
      <c r="K2989" t="s">
        <v>118</v>
      </c>
      <c r="L2989" t="s">
        <v>81</v>
      </c>
      <c r="M2989">
        <v>1</v>
      </c>
      <c r="N2989">
        <v>25</v>
      </c>
      <c r="Q2989">
        <v>1.26E-2</v>
      </c>
      <c r="R2989">
        <v>3.0672999999999999</v>
      </c>
      <c r="S2989">
        <f t="shared" si="211"/>
        <v>244.49609871054292</v>
      </c>
      <c r="T2989">
        <f t="shared" si="208"/>
        <v>244.49609871054292</v>
      </c>
    </row>
    <row r="2990" spans="1:20" x14ac:dyDescent="0.2">
      <c r="A2990">
        <v>2009</v>
      </c>
      <c r="B2990">
        <v>172</v>
      </c>
      <c r="C2990">
        <v>20</v>
      </c>
      <c r="D2990" t="s">
        <v>128</v>
      </c>
      <c r="E2990" s="1">
        <v>0.4375</v>
      </c>
      <c r="F2990">
        <v>20</v>
      </c>
      <c r="G2990" t="s">
        <v>124</v>
      </c>
      <c r="H2990" t="s">
        <v>12</v>
      </c>
      <c r="I2990" t="s">
        <v>176</v>
      </c>
      <c r="J2990" t="s">
        <v>26</v>
      </c>
      <c r="K2990" t="s">
        <v>118</v>
      </c>
      <c r="L2990" t="s">
        <v>27</v>
      </c>
      <c r="M2990">
        <v>4</v>
      </c>
      <c r="N2990">
        <v>7.5</v>
      </c>
      <c r="Q2990">
        <v>1.5900000000000001E-2</v>
      </c>
      <c r="R2990">
        <v>2.9718</v>
      </c>
      <c r="S2990">
        <f t="shared" si="211"/>
        <v>6.3372988368370082</v>
      </c>
      <c r="T2990">
        <f t="shared" si="208"/>
        <v>25.349195347348033</v>
      </c>
    </row>
    <row r="2991" spans="1:20" x14ac:dyDescent="0.2">
      <c r="A2991">
        <v>2009</v>
      </c>
      <c r="B2991">
        <v>172</v>
      </c>
      <c r="C2991">
        <v>20</v>
      </c>
      <c r="D2991" t="s">
        <v>128</v>
      </c>
      <c r="E2991" s="1">
        <v>0.4375</v>
      </c>
      <c r="F2991">
        <v>20</v>
      </c>
      <c r="G2991" t="s">
        <v>124</v>
      </c>
      <c r="H2991" t="s">
        <v>12</v>
      </c>
      <c r="I2991" t="s">
        <v>176</v>
      </c>
      <c r="J2991" t="s">
        <v>23</v>
      </c>
      <c r="K2991" t="s">
        <v>118</v>
      </c>
      <c r="L2991" t="s">
        <v>30</v>
      </c>
      <c r="M2991">
        <v>1</v>
      </c>
      <c r="N2991">
        <v>7.5</v>
      </c>
      <c r="Q2991">
        <v>9.2800000000000001E-3</v>
      </c>
      <c r="R2991">
        <v>3.07</v>
      </c>
      <c r="S2991">
        <f t="shared" si="211"/>
        <v>4.5080222907771104</v>
      </c>
      <c r="T2991">
        <f t="shared" si="208"/>
        <v>4.5080222907771104</v>
      </c>
    </row>
    <row r="2992" spans="1:20" x14ac:dyDescent="0.2">
      <c r="A2992">
        <v>2009</v>
      </c>
      <c r="B2992">
        <v>172</v>
      </c>
      <c r="C2992">
        <v>20</v>
      </c>
      <c r="D2992" t="s">
        <v>128</v>
      </c>
      <c r="E2992" s="1">
        <v>0.4375</v>
      </c>
      <c r="F2992">
        <v>20</v>
      </c>
      <c r="G2992" t="s">
        <v>124</v>
      </c>
      <c r="H2992" t="s">
        <v>12</v>
      </c>
      <c r="I2992" t="s">
        <v>176</v>
      </c>
      <c r="J2992" t="s">
        <v>509</v>
      </c>
      <c r="K2992" t="s">
        <v>17</v>
      </c>
      <c r="L2992" t="s">
        <v>107</v>
      </c>
      <c r="M2992">
        <v>1</v>
      </c>
      <c r="N2992">
        <v>2.5</v>
      </c>
      <c r="Q2992">
        <v>3.49E-2</v>
      </c>
      <c r="R2992">
        <v>2.9108999999999998</v>
      </c>
      <c r="S2992">
        <f t="shared" si="211"/>
        <v>0.50256124877797914</v>
      </c>
      <c r="T2992">
        <f t="shared" si="208"/>
        <v>0.50256124877797914</v>
      </c>
    </row>
    <row r="2993" spans="1:20" x14ac:dyDescent="0.2">
      <c r="A2993">
        <v>2009</v>
      </c>
      <c r="B2993">
        <v>172</v>
      </c>
      <c r="C2993">
        <v>20</v>
      </c>
      <c r="D2993" t="s">
        <v>128</v>
      </c>
      <c r="E2993" s="1">
        <v>0.4375</v>
      </c>
      <c r="F2993">
        <v>20</v>
      </c>
      <c r="G2993" t="s">
        <v>124</v>
      </c>
      <c r="H2993" t="s">
        <v>12</v>
      </c>
      <c r="I2993" t="s">
        <v>176</v>
      </c>
      <c r="J2993" t="s">
        <v>26</v>
      </c>
      <c r="K2993" t="s">
        <v>118</v>
      </c>
      <c r="L2993" t="s">
        <v>27</v>
      </c>
      <c r="M2993">
        <v>55</v>
      </c>
      <c r="N2993">
        <v>2.5</v>
      </c>
      <c r="Q2993">
        <v>1.5900000000000001E-2</v>
      </c>
      <c r="R2993">
        <v>2.9718</v>
      </c>
      <c r="S2993">
        <f t="shared" si="211"/>
        <v>0.24210025233267859</v>
      </c>
      <c r="T2993">
        <f t="shared" si="208"/>
        <v>13.315513878297322</v>
      </c>
    </row>
    <row r="2994" spans="1:20" x14ac:dyDescent="0.2">
      <c r="A2994">
        <v>2009</v>
      </c>
      <c r="B2994">
        <v>172</v>
      </c>
      <c r="C2994">
        <v>20</v>
      </c>
      <c r="D2994" t="s">
        <v>128</v>
      </c>
      <c r="E2994" s="1">
        <v>0.4375</v>
      </c>
      <c r="F2994">
        <v>20</v>
      </c>
      <c r="G2994" t="s">
        <v>124</v>
      </c>
      <c r="H2994" t="s">
        <v>12</v>
      </c>
      <c r="I2994" t="s">
        <v>176</v>
      </c>
      <c r="J2994" t="s">
        <v>23</v>
      </c>
      <c r="K2994" t="s">
        <v>33</v>
      </c>
      <c r="L2994" t="s">
        <v>34</v>
      </c>
      <c r="M2994">
        <v>4</v>
      </c>
      <c r="N2994">
        <v>2.5</v>
      </c>
      <c r="Q2994">
        <v>8.8999999999999999E-3</v>
      </c>
      <c r="R2994">
        <v>3</v>
      </c>
      <c r="S2994">
        <f t="shared" si="211"/>
        <v>0.13906250000000001</v>
      </c>
      <c r="T2994">
        <f t="shared" si="208"/>
        <v>0.55625000000000002</v>
      </c>
    </row>
    <row r="2995" spans="1:20" x14ac:dyDescent="0.2">
      <c r="A2995">
        <v>2009</v>
      </c>
      <c r="B2995">
        <v>173</v>
      </c>
      <c r="C2995">
        <v>21</v>
      </c>
      <c r="D2995" t="s">
        <v>128</v>
      </c>
      <c r="E2995" s="1">
        <v>0.4375</v>
      </c>
      <c r="F2995">
        <v>18</v>
      </c>
      <c r="G2995" t="s">
        <v>125</v>
      </c>
      <c r="H2995" t="s">
        <v>61</v>
      </c>
      <c r="I2995" t="s">
        <v>176</v>
      </c>
      <c r="J2995" t="s">
        <v>44</v>
      </c>
      <c r="K2995" t="s">
        <v>21</v>
      </c>
      <c r="L2995" t="s">
        <v>67</v>
      </c>
      <c r="M2995">
        <v>2</v>
      </c>
      <c r="N2995">
        <v>80</v>
      </c>
      <c r="Q2995">
        <v>1.5299999999999999E-2</v>
      </c>
      <c r="R2995">
        <v>3</v>
      </c>
      <c r="S2995">
        <f t="shared" si="211"/>
        <v>7833.5999999999995</v>
      </c>
      <c r="T2995">
        <f t="shared" si="208"/>
        <v>15667.199999999999</v>
      </c>
    </row>
    <row r="2996" spans="1:20" x14ac:dyDescent="0.2">
      <c r="A2996">
        <v>2009</v>
      </c>
      <c r="B2996">
        <v>173</v>
      </c>
      <c r="C2996">
        <v>21</v>
      </c>
      <c r="D2996" t="s">
        <v>128</v>
      </c>
      <c r="E2996" s="1">
        <v>0.4375</v>
      </c>
      <c r="F2996">
        <v>18</v>
      </c>
      <c r="G2996" t="s">
        <v>125</v>
      </c>
      <c r="H2996" t="s">
        <v>61</v>
      </c>
      <c r="I2996" t="s">
        <v>176</v>
      </c>
      <c r="J2996" t="s">
        <v>13</v>
      </c>
      <c r="K2996" t="s">
        <v>51</v>
      </c>
      <c r="L2996" t="s">
        <v>57</v>
      </c>
      <c r="M2996">
        <v>1</v>
      </c>
      <c r="N2996">
        <v>60</v>
      </c>
      <c r="O2996" t="s">
        <v>46</v>
      </c>
      <c r="Q2996">
        <v>1.6199999999999999E-2</v>
      </c>
      <c r="R2996">
        <v>3.0251999999999999</v>
      </c>
      <c r="S2996">
        <f t="shared" si="211"/>
        <v>3879.521626552199</v>
      </c>
      <c r="T2996">
        <f t="shared" si="208"/>
        <v>3879.521626552199</v>
      </c>
    </row>
    <row r="2997" spans="1:20" x14ac:dyDescent="0.2">
      <c r="A2997">
        <v>2009</v>
      </c>
      <c r="B2997">
        <v>173</v>
      </c>
      <c r="C2997">
        <v>21</v>
      </c>
      <c r="D2997" t="s">
        <v>128</v>
      </c>
      <c r="E2997" s="1">
        <v>0.4375</v>
      </c>
      <c r="F2997">
        <v>18</v>
      </c>
      <c r="G2997" t="s">
        <v>125</v>
      </c>
      <c r="H2997" t="s">
        <v>61</v>
      </c>
      <c r="I2997" t="s">
        <v>176</v>
      </c>
      <c r="J2997" t="s">
        <v>13</v>
      </c>
      <c r="K2997" t="s">
        <v>51</v>
      </c>
      <c r="L2997" t="s">
        <v>57</v>
      </c>
      <c r="M2997">
        <v>3</v>
      </c>
      <c r="N2997">
        <v>50</v>
      </c>
      <c r="O2997" t="s">
        <v>53</v>
      </c>
      <c r="Q2997">
        <v>1.6199999999999999E-2</v>
      </c>
      <c r="R2997">
        <v>3.0251999999999999</v>
      </c>
      <c r="S2997">
        <f t="shared" si="211"/>
        <v>2234.8021044952443</v>
      </c>
      <c r="T2997">
        <f t="shared" si="208"/>
        <v>6704.4063134857333</v>
      </c>
    </row>
    <row r="2998" spans="1:20" x14ac:dyDescent="0.2">
      <c r="A2998">
        <v>2009</v>
      </c>
      <c r="B2998">
        <v>173</v>
      </c>
      <c r="C2998">
        <v>21</v>
      </c>
      <c r="D2998" t="s">
        <v>128</v>
      </c>
      <c r="E2998" s="1">
        <v>0.4375</v>
      </c>
      <c r="F2998">
        <v>18</v>
      </c>
      <c r="G2998" t="s">
        <v>125</v>
      </c>
      <c r="H2998" t="s">
        <v>61</v>
      </c>
      <c r="I2998" t="s">
        <v>176</v>
      </c>
      <c r="J2998" t="s">
        <v>23</v>
      </c>
      <c r="K2998" t="s">
        <v>118</v>
      </c>
      <c r="L2998" t="s">
        <v>37</v>
      </c>
      <c r="M2998">
        <v>3</v>
      </c>
      <c r="N2998">
        <v>50</v>
      </c>
      <c r="Q2998">
        <v>1.26E-2</v>
      </c>
      <c r="R2998">
        <v>3.0672999999999999</v>
      </c>
      <c r="S2998">
        <f t="shared" si="211"/>
        <v>2049.3740817288258</v>
      </c>
      <c r="T2998">
        <f t="shared" si="208"/>
        <v>6148.1222451864778</v>
      </c>
    </row>
    <row r="2999" spans="1:20" x14ac:dyDescent="0.2">
      <c r="A2999">
        <v>2009</v>
      </c>
      <c r="B2999">
        <v>173</v>
      </c>
      <c r="C2999">
        <v>21</v>
      </c>
      <c r="D2999" t="s">
        <v>128</v>
      </c>
      <c r="E2999" s="1">
        <v>0.4375</v>
      </c>
      <c r="F2999">
        <v>18</v>
      </c>
      <c r="G2999" t="s">
        <v>125</v>
      </c>
      <c r="H2999" t="s">
        <v>61</v>
      </c>
      <c r="I2999" t="s">
        <v>176</v>
      </c>
      <c r="J2999" t="s">
        <v>44</v>
      </c>
      <c r="K2999" t="s">
        <v>21</v>
      </c>
      <c r="L2999" t="s">
        <v>67</v>
      </c>
      <c r="M2999">
        <v>1</v>
      </c>
      <c r="N2999">
        <v>40</v>
      </c>
      <c r="Q2999">
        <v>1.5299999999999999E-2</v>
      </c>
      <c r="R2999">
        <v>3</v>
      </c>
      <c r="S2999">
        <f t="shared" si="211"/>
        <v>979.19999999999993</v>
      </c>
      <c r="T2999">
        <f t="shared" si="208"/>
        <v>979.19999999999993</v>
      </c>
    </row>
    <row r="3000" spans="1:20" x14ac:dyDescent="0.2">
      <c r="A3000">
        <v>2009</v>
      </c>
      <c r="B3000">
        <v>173</v>
      </c>
      <c r="C3000">
        <v>21</v>
      </c>
      <c r="D3000" t="s">
        <v>128</v>
      </c>
      <c r="E3000" s="1">
        <v>0.4375</v>
      </c>
      <c r="F3000">
        <v>18</v>
      </c>
      <c r="G3000" t="s">
        <v>125</v>
      </c>
      <c r="H3000" t="s">
        <v>61</v>
      </c>
      <c r="I3000" t="s">
        <v>176</v>
      </c>
      <c r="J3000" t="s">
        <v>44</v>
      </c>
      <c r="K3000" t="s">
        <v>21</v>
      </c>
      <c r="L3000" t="s">
        <v>22</v>
      </c>
      <c r="M3000">
        <v>9</v>
      </c>
      <c r="N3000">
        <v>35</v>
      </c>
      <c r="Q3000">
        <v>1.14E-2</v>
      </c>
      <c r="R3000">
        <v>3.1280000000000001</v>
      </c>
      <c r="S3000">
        <f t="shared" si="211"/>
        <v>770.45928631241588</v>
      </c>
      <c r="T3000">
        <f t="shared" si="208"/>
        <v>6934.1335768117433</v>
      </c>
    </row>
    <row r="3001" spans="1:20" x14ac:dyDescent="0.2">
      <c r="A3001">
        <v>2009</v>
      </c>
      <c r="B3001">
        <v>173</v>
      </c>
      <c r="C3001">
        <v>21</v>
      </c>
      <c r="D3001" t="s">
        <v>128</v>
      </c>
      <c r="E3001" s="1">
        <v>0.4375</v>
      </c>
      <c r="F3001">
        <v>18</v>
      </c>
      <c r="G3001" t="s">
        <v>125</v>
      </c>
      <c r="H3001" t="s">
        <v>61</v>
      </c>
      <c r="I3001" t="s">
        <v>176</v>
      </c>
      <c r="J3001" t="s">
        <v>26</v>
      </c>
      <c r="K3001" t="s">
        <v>31</v>
      </c>
      <c r="L3001" t="s">
        <v>54</v>
      </c>
      <c r="M3001">
        <v>4</v>
      </c>
      <c r="N3001">
        <v>25</v>
      </c>
      <c r="P3001">
        <f>N3001*0.812715</f>
        <v>20.317875000000001</v>
      </c>
      <c r="Q3001">
        <v>0.111</v>
      </c>
      <c r="R3001">
        <v>2.72</v>
      </c>
      <c r="S3001">
        <f>Q3001*(P3001^R3001)</f>
        <v>400.63779005068659</v>
      </c>
      <c r="T3001">
        <f t="shared" si="208"/>
        <v>1602.5511602027464</v>
      </c>
    </row>
    <row r="3002" spans="1:20" x14ac:dyDescent="0.2">
      <c r="A3002">
        <v>2009</v>
      </c>
      <c r="B3002">
        <v>173</v>
      </c>
      <c r="C3002">
        <v>21</v>
      </c>
      <c r="D3002" t="s">
        <v>128</v>
      </c>
      <c r="E3002" s="1">
        <v>0.4375</v>
      </c>
      <c r="F3002">
        <v>18</v>
      </c>
      <c r="G3002" t="s">
        <v>125</v>
      </c>
      <c r="H3002" t="s">
        <v>61</v>
      </c>
      <c r="I3002" t="s">
        <v>176</v>
      </c>
      <c r="J3002" t="s">
        <v>13</v>
      </c>
      <c r="K3002" t="s">
        <v>14</v>
      </c>
      <c r="L3002" t="s">
        <v>15</v>
      </c>
      <c r="M3002">
        <v>1</v>
      </c>
      <c r="N3002">
        <v>25</v>
      </c>
      <c r="Q3002">
        <v>2.3599999999999999E-2</v>
      </c>
      <c r="R3002">
        <v>2.9750000000000001</v>
      </c>
      <c r="S3002">
        <f>Q3002*(N3002^R3002)</f>
        <v>340.23855775527943</v>
      </c>
      <c r="T3002">
        <f t="shared" si="208"/>
        <v>340.23855775527943</v>
      </c>
    </row>
    <row r="3003" spans="1:20" x14ac:dyDescent="0.2">
      <c r="A3003">
        <v>2009</v>
      </c>
      <c r="B3003">
        <v>173</v>
      </c>
      <c r="C3003">
        <v>21</v>
      </c>
      <c r="D3003" t="s">
        <v>128</v>
      </c>
      <c r="E3003" s="1">
        <v>0.4375</v>
      </c>
      <c r="F3003">
        <v>18</v>
      </c>
      <c r="G3003" t="s">
        <v>125</v>
      </c>
      <c r="H3003" t="s">
        <v>61</v>
      </c>
      <c r="I3003" t="s">
        <v>176</v>
      </c>
      <c r="J3003" t="s">
        <v>44</v>
      </c>
      <c r="K3003" t="s">
        <v>21</v>
      </c>
      <c r="L3003" t="s">
        <v>22</v>
      </c>
      <c r="M3003">
        <v>9</v>
      </c>
      <c r="N3003">
        <v>25</v>
      </c>
      <c r="Q3003">
        <v>1.14E-2</v>
      </c>
      <c r="R3003">
        <v>3.1280000000000001</v>
      </c>
      <c r="S3003">
        <f>Q3003*(N3003^R3003)</f>
        <v>268.94359042953022</v>
      </c>
      <c r="T3003">
        <f t="shared" si="208"/>
        <v>2420.4923138657718</v>
      </c>
    </row>
    <row r="3004" spans="1:20" x14ac:dyDescent="0.2">
      <c r="A3004">
        <v>2009</v>
      </c>
      <c r="B3004">
        <v>173</v>
      </c>
      <c r="C3004">
        <v>21</v>
      </c>
      <c r="D3004" t="s">
        <v>128</v>
      </c>
      <c r="E3004" s="1">
        <v>0.4375</v>
      </c>
      <c r="F3004">
        <v>18</v>
      </c>
      <c r="G3004" t="s">
        <v>125</v>
      </c>
      <c r="H3004" t="s">
        <v>61</v>
      </c>
      <c r="I3004" t="s">
        <v>176</v>
      </c>
      <c r="J3004" t="s">
        <v>23</v>
      </c>
      <c r="K3004" t="s">
        <v>62</v>
      </c>
      <c r="L3004" t="s">
        <v>63</v>
      </c>
      <c r="M3004">
        <v>1</v>
      </c>
      <c r="N3004">
        <v>25</v>
      </c>
      <c r="P3004">
        <f>N3004/1.08</f>
        <v>23.148148148148145</v>
      </c>
      <c r="Q3004">
        <v>2.29E-2</v>
      </c>
      <c r="R3004">
        <v>2.9580000000000002</v>
      </c>
      <c r="S3004">
        <f>Q3004*(P3004^R3004)</f>
        <v>248.92846396069424</v>
      </c>
      <c r="T3004">
        <f t="shared" si="208"/>
        <v>248.92846396069424</v>
      </c>
    </row>
    <row r="3005" spans="1:20" x14ac:dyDescent="0.2">
      <c r="A3005">
        <v>2009</v>
      </c>
      <c r="B3005">
        <v>173</v>
      </c>
      <c r="C3005">
        <v>21</v>
      </c>
      <c r="D3005" t="s">
        <v>128</v>
      </c>
      <c r="E3005" s="1">
        <v>0.4375</v>
      </c>
      <c r="F3005">
        <v>18</v>
      </c>
      <c r="G3005" t="s">
        <v>125</v>
      </c>
      <c r="H3005" t="s">
        <v>61</v>
      </c>
      <c r="I3005" t="s">
        <v>176</v>
      </c>
      <c r="J3005" t="s">
        <v>508</v>
      </c>
      <c r="K3005" t="s">
        <v>40</v>
      </c>
      <c r="L3005" t="s">
        <v>41</v>
      </c>
      <c r="M3005">
        <v>3</v>
      </c>
      <c r="N3005">
        <v>15</v>
      </c>
      <c r="Q3005">
        <v>2.2200000000000001E-2</v>
      </c>
      <c r="R3005">
        <v>3.14</v>
      </c>
      <c r="S3005">
        <f>Q3005*(N3005^R3005)</f>
        <v>109.46607034280856</v>
      </c>
      <c r="T3005">
        <f t="shared" si="208"/>
        <v>328.39821102842569</v>
      </c>
    </row>
    <row r="3006" spans="1:20" x14ac:dyDescent="0.2">
      <c r="A3006">
        <v>2009</v>
      </c>
      <c r="B3006">
        <v>173</v>
      </c>
      <c r="C3006">
        <v>21</v>
      </c>
      <c r="D3006" t="s">
        <v>128</v>
      </c>
      <c r="E3006" s="1">
        <v>0.4375</v>
      </c>
      <c r="F3006">
        <v>18</v>
      </c>
      <c r="G3006" t="s">
        <v>125</v>
      </c>
      <c r="H3006" t="s">
        <v>61</v>
      </c>
      <c r="I3006" t="s">
        <v>176</v>
      </c>
      <c r="J3006" t="s">
        <v>16</v>
      </c>
      <c r="K3006" t="s">
        <v>17</v>
      </c>
      <c r="L3006" t="s">
        <v>18</v>
      </c>
      <c r="M3006">
        <v>3</v>
      </c>
      <c r="N3006">
        <v>15</v>
      </c>
      <c r="Q3006">
        <v>2.2700000000000001E-2</v>
      </c>
      <c r="R3006">
        <v>3.12</v>
      </c>
      <c r="S3006">
        <f>Q3006*(N3006^R3006)</f>
        <v>106.03044532761471</v>
      </c>
      <c r="T3006">
        <f t="shared" si="208"/>
        <v>318.09133598284416</v>
      </c>
    </row>
    <row r="3007" spans="1:20" x14ac:dyDescent="0.2">
      <c r="A3007">
        <v>2009</v>
      </c>
      <c r="B3007">
        <v>173</v>
      </c>
      <c r="C3007">
        <v>21</v>
      </c>
      <c r="D3007" t="s">
        <v>128</v>
      </c>
      <c r="E3007" s="1">
        <v>0.4375</v>
      </c>
      <c r="F3007">
        <v>18</v>
      </c>
      <c r="G3007" t="s">
        <v>125</v>
      </c>
      <c r="H3007" t="s">
        <v>61</v>
      </c>
      <c r="I3007" t="s">
        <v>176</v>
      </c>
      <c r="J3007" t="s">
        <v>509</v>
      </c>
      <c r="K3007" t="s">
        <v>17</v>
      </c>
      <c r="L3007" t="s">
        <v>19</v>
      </c>
      <c r="M3007">
        <v>4</v>
      </c>
      <c r="N3007">
        <v>15</v>
      </c>
      <c r="Q3007">
        <v>1.9300000000000001E-2</v>
      </c>
      <c r="R3007">
        <v>2.96</v>
      </c>
      <c r="S3007">
        <f>Q3007*(N3007^R3007)</f>
        <v>58.450393035088091</v>
      </c>
      <c r="T3007">
        <f t="shared" si="208"/>
        <v>233.80157214035236</v>
      </c>
    </row>
    <row r="3008" spans="1:20" x14ac:dyDescent="0.2">
      <c r="A3008">
        <v>2009</v>
      </c>
      <c r="B3008">
        <v>173</v>
      </c>
      <c r="C3008">
        <v>21</v>
      </c>
      <c r="D3008" t="s">
        <v>128</v>
      </c>
      <c r="E3008" s="1">
        <v>0.4375</v>
      </c>
      <c r="F3008">
        <v>18</v>
      </c>
      <c r="G3008" t="s">
        <v>125</v>
      </c>
      <c r="H3008" t="s">
        <v>61</v>
      </c>
      <c r="I3008" t="s">
        <v>176</v>
      </c>
      <c r="J3008" t="s">
        <v>23</v>
      </c>
      <c r="K3008" t="s">
        <v>62</v>
      </c>
      <c r="L3008" t="s">
        <v>63</v>
      </c>
      <c r="M3008">
        <v>1</v>
      </c>
      <c r="N3008">
        <v>15</v>
      </c>
      <c r="P3008">
        <f>N3008/1.08</f>
        <v>13.888888888888888</v>
      </c>
      <c r="Q3008">
        <v>2.29E-2</v>
      </c>
      <c r="R3008">
        <v>2.9580000000000002</v>
      </c>
      <c r="S3008">
        <f>Q3008*(P3008^R3008)</f>
        <v>54.934598899323518</v>
      </c>
      <c r="T3008">
        <f t="shared" si="208"/>
        <v>54.934598899323518</v>
      </c>
    </row>
    <row r="3009" spans="1:20" x14ac:dyDescent="0.2">
      <c r="A3009">
        <v>2009</v>
      </c>
      <c r="B3009">
        <v>173</v>
      </c>
      <c r="C3009">
        <v>21</v>
      </c>
      <c r="D3009" t="s">
        <v>128</v>
      </c>
      <c r="E3009" s="1">
        <v>0.4375</v>
      </c>
      <c r="F3009">
        <v>18</v>
      </c>
      <c r="G3009" t="s">
        <v>125</v>
      </c>
      <c r="H3009" t="s">
        <v>61</v>
      </c>
      <c r="I3009" t="s">
        <v>176</v>
      </c>
      <c r="J3009" t="s">
        <v>44</v>
      </c>
      <c r="K3009" t="s">
        <v>21</v>
      </c>
      <c r="L3009" t="s">
        <v>22</v>
      </c>
      <c r="M3009">
        <v>4</v>
      </c>
      <c r="N3009">
        <v>15</v>
      </c>
      <c r="Q3009">
        <v>1.14E-2</v>
      </c>
      <c r="R3009">
        <v>3.1280000000000001</v>
      </c>
      <c r="S3009">
        <f t="shared" ref="S3009:S3017" si="212">Q3009*(N3009^R3009)</f>
        <v>54.414959423729201</v>
      </c>
      <c r="T3009">
        <f t="shared" si="208"/>
        <v>217.6598376949168</v>
      </c>
    </row>
    <row r="3010" spans="1:20" x14ac:dyDescent="0.2">
      <c r="A3010">
        <v>2009</v>
      </c>
      <c r="B3010">
        <v>173</v>
      </c>
      <c r="C3010">
        <v>21</v>
      </c>
      <c r="D3010" t="s">
        <v>128</v>
      </c>
      <c r="E3010" s="1">
        <v>0.4375</v>
      </c>
      <c r="F3010">
        <v>18</v>
      </c>
      <c r="G3010" t="s">
        <v>125</v>
      </c>
      <c r="H3010" t="s">
        <v>61</v>
      </c>
      <c r="I3010" t="s">
        <v>176</v>
      </c>
      <c r="J3010" t="s">
        <v>26</v>
      </c>
      <c r="K3010" t="s">
        <v>17</v>
      </c>
      <c r="L3010" t="s">
        <v>121</v>
      </c>
      <c r="M3010">
        <v>10</v>
      </c>
      <c r="N3010">
        <v>7.5</v>
      </c>
      <c r="Q3010">
        <v>2.0199999999999999E-2</v>
      </c>
      <c r="R3010">
        <v>2.9594999999999998</v>
      </c>
      <c r="S3010">
        <f t="shared" si="212"/>
        <v>7.8540774295436098</v>
      </c>
      <c r="T3010">
        <f t="shared" ref="T3010:T3073" si="213">M3010*S3010</f>
        <v>78.540774295436094</v>
      </c>
    </row>
    <row r="3011" spans="1:20" x14ac:dyDescent="0.2">
      <c r="A3011">
        <v>2009</v>
      </c>
      <c r="B3011">
        <v>173</v>
      </c>
      <c r="C3011">
        <v>21</v>
      </c>
      <c r="D3011" t="s">
        <v>128</v>
      </c>
      <c r="E3011" s="1">
        <v>0.4375</v>
      </c>
      <c r="F3011">
        <v>18</v>
      </c>
      <c r="G3011" t="s">
        <v>125</v>
      </c>
      <c r="H3011" t="s">
        <v>61</v>
      </c>
      <c r="I3011" t="s">
        <v>176</v>
      </c>
      <c r="J3011" t="s">
        <v>44</v>
      </c>
      <c r="K3011" t="s">
        <v>21</v>
      </c>
      <c r="L3011" t="s">
        <v>22</v>
      </c>
      <c r="M3011">
        <v>2</v>
      </c>
      <c r="N3011">
        <v>7.5</v>
      </c>
      <c r="Q3011">
        <v>1.14E-2</v>
      </c>
      <c r="R3011">
        <v>3.1280000000000001</v>
      </c>
      <c r="S3011">
        <f t="shared" si="212"/>
        <v>6.2243855127961885</v>
      </c>
      <c r="T3011">
        <f t="shared" si="213"/>
        <v>12.448771025592377</v>
      </c>
    </row>
    <row r="3012" spans="1:20" x14ac:dyDescent="0.2">
      <c r="A3012">
        <v>2009</v>
      </c>
      <c r="B3012">
        <v>173</v>
      </c>
      <c r="C3012">
        <v>21</v>
      </c>
      <c r="D3012" t="s">
        <v>128</v>
      </c>
      <c r="E3012" s="1">
        <v>0.4375</v>
      </c>
      <c r="F3012">
        <v>18</v>
      </c>
      <c r="G3012" t="s">
        <v>125</v>
      </c>
      <c r="H3012" t="s">
        <v>61</v>
      </c>
      <c r="I3012" t="s">
        <v>176</v>
      </c>
      <c r="J3012" t="s">
        <v>509</v>
      </c>
      <c r="K3012" t="s">
        <v>17</v>
      </c>
      <c r="L3012" t="s">
        <v>19</v>
      </c>
      <c r="M3012">
        <v>2</v>
      </c>
      <c r="N3012">
        <v>2.5</v>
      </c>
      <c r="Q3012">
        <v>1.9300000000000001E-2</v>
      </c>
      <c r="R3012">
        <v>2.96</v>
      </c>
      <c r="S3012">
        <f t="shared" si="212"/>
        <v>0.29070984172599634</v>
      </c>
      <c r="T3012">
        <f t="shared" si="213"/>
        <v>0.58141968345199269</v>
      </c>
    </row>
    <row r="3013" spans="1:20" x14ac:dyDescent="0.2">
      <c r="A3013">
        <v>2009</v>
      </c>
      <c r="B3013">
        <v>173</v>
      </c>
      <c r="C3013">
        <v>21</v>
      </c>
      <c r="D3013" t="s">
        <v>128</v>
      </c>
      <c r="E3013" s="1">
        <v>0.4375</v>
      </c>
      <c r="F3013">
        <v>18</v>
      </c>
      <c r="G3013" t="s">
        <v>125</v>
      </c>
      <c r="H3013" t="s">
        <v>61</v>
      </c>
      <c r="I3013" t="s">
        <v>176</v>
      </c>
      <c r="J3013" t="s">
        <v>26</v>
      </c>
      <c r="K3013" t="s">
        <v>118</v>
      </c>
      <c r="L3013" t="s">
        <v>27</v>
      </c>
      <c r="M3013">
        <v>50</v>
      </c>
      <c r="N3013">
        <v>2.5</v>
      </c>
      <c r="Q3013">
        <v>1.5900000000000001E-2</v>
      </c>
      <c r="R3013">
        <v>2.9718</v>
      </c>
      <c r="S3013">
        <f t="shared" si="212"/>
        <v>0.24210025233267859</v>
      </c>
      <c r="T3013">
        <f t="shared" si="213"/>
        <v>12.10501261663393</v>
      </c>
    </row>
    <row r="3014" spans="1:20" x14ac:dyDescent="0.2">
      <c r="A3014">
        <v>2009</v>
      </c>
      <c r="B3014">
        <v>173</v>
      </c>
      <c r="C3014">
        <v>21</v>
      </c>
      <c r="D3014" t="s">
        <v>128</v>
      </c>
      <c r="E3014" s="1">
        <v>0.4375</v>
      </c>
      <c r="F3014">
        <v>18</v>
      </c>
      <c r="G3014" t="s">
        <v>125</v>
      </c>
      <c r="H3014" t="s">
        <v>61</v>
      </c>
      <c r="I3014" t="s">
        <v>176</v>
      </c>
      <c r="J3014" t="s">
        <v>23</v>
      </c>
      <c r="K3014" t="s">
        <v>33</v>
      </c>
      <c r="L3014" t="s">
        <v>34</v>
      </c>
      <c r="M3014">
        <v>6</v>
      </c>
      <c r="N3014">
        <v>2.5</v>
      </c>
      <c r="Q3014">
        <v>8.8999999999999999E-3</v>
      </c>
      <c r="R3014">
        <v>3</v>
      </c>
      <c r="S3014">
        <f t="shared" si="212"/>
        <v>0.13906250000000001</v>
      </c>
      <c r="T3014">
        <f t="shared" si="213"/>
        <v>0.83437500000000009</v>
      </c>
    </row>
    <row r="3015" spans="1:20" x14ac:dyDescent="0.2">
      <c r="A3015">
        <v>2009</v>
      </c>
      <c r="B3015">
        <v>174</v>
      </c>
      <c r="C3015">
        <v>22</v>
      </c>
      <c r="D3015" t="s">
        <v>128</v>
      </c>
      <c r="E3015" s="1">
        <v>0.4375</v>
      </c>
      <c r="F3015">
        <v>20</v>
      </c>
      <c r="G3015" t="s">
        <v>124</v>
      </c>
      <c r="H3015" t="s">
        <v>12</v>
      </c>
      <c r="I3015" t="s">
        <v>176</v>
      </c>
      <c r="J3015" t="s">
        <v>13</v>
      </c>
      <c r="K3015" t="s">
        <v>51</v>
      </c>
      <c r="L3015" t="s">
        <v>57</v>
      </c>
      <c r="M3015">
        <v>1</v>
      </c>
      <c r="N3015">
        <v>50</v>
      </c>
      <c r="O3015" t="s">
        <v>46</v>
      </c>
      <c r="Q3015">
        <v>1.6199999999999999E-2</v>
      </c>
      <c r="R3015">
        <v>3.0251999999999999</v>
      </c>
      <c r="S3015">
        <f t="shared" si="212"/>
        <v>2234.8021044952443</v>
      </c>
      <c r="T3015">
        <f t="shared" si="213"/>
        <v>2234.8021044952443</v>
      </c>
    </row>
    <row r="3016" spans="1:20" x14ac:dyDescent="0.2">
      <c r="A3016">
        <v>2009</v>
      </c>
      <c r="B3016">
        <v>174</v>
      </c>
      <c r="C3016">
        <v>22</v>
      </c>
      <c r="D3016" t="s">
        <v>128</v>
      </c>
      <c r="E3016" s="1">
        <v>0.4375</v>
      </c>
      <c r="F3016">
        <v>20</v>
      </c>
      <c r="G3016" t="s">
        <v>124</v>
      </c>
      <c r="H3016" t="s">
        <v>12</v>
      </c>
      <c r="I3016" t="s">
        <v>176</v>
      </c>
      <c r="J3016" t="s">
        <v>23</v>
      </c>
      <c r="K3016" t="s">
        <v>28</v>
      </c>
      <c r="L3016" t="s">
        <v>56</v>
      </c>
      <c r="M3016">
        <v>1</v>
      </c>
      <c r="N3016">
        <v>45</v>
      </c>
      <c r="Q3016">
        <v>2.1700000000000001E-2</v>
      </c>
      <c r="R3016">
        <v>3</v>
      </c>
      <c r="S3016">
        <f t="shared" si="212"/>
        <v>1977.4125000000001</v>
      </c>
      <c r="T3016">
        <f t="shared" si="213"/>
        <v>1977.4125000000001</v>
      </c>
    </row>
    <row r="3017" spans="1:20" x14ac:dyDescent="0.2">
      <c r="A3017">
        <v>2009</v>
      </c>
      <c r="B3017">
        <v>174</v>
      </c>
      <c r="C3017">
        <v>22</v>
      </c>
      <c r="D3017" t="s">
        <v>128</v>
      </c>
      <c r="E3017" s="1">
        <v>0.4375</v>
      </c>
      <c r="F3017">
        <v>20</v>
      </c>
      <c r="G3017" t="s">
        <v>124</v>
      </c>
      <c r="H3017" t="s">
        <v>12</v>
      </c>
      <c r="I3017" t="s">
        <v>176</v>
      </c>
      <c r="J3017" t="s">
        <v>44</v>
      </c>
      <c r="K3017" t="s">
        <v>21</v>
      </c>
      <c r="L3017" t="s">
        <v>22</v>
      </c>
      <c r="M3017">
        <v>1</v>
      </c>
      <c r="N3017">
        <v>35</v>
      </c>
      <c r="Q3017">
        <v>1.14E-2</v>
      </c>
      <c r="R3017">
        <v>3.1280000000000001</v>
      </c>
      <c r="S3017">
        <f t="shared" si="212"/>
        <v>770.45928631241588</v>
      </c>
      <c r="T3017">
        <f t="shared" si="213"/>
        <v>770.45928631241588</v>
      </c>
    </row>
    <row r="3018" spans="1:20" x14ac:dyDescent="0.2">
      <c r="A3018">
        <v>2009</v>
      </c>
      <c r="B3018">
        <v>174</v>
      </c>
      <c r="C3018">
        <v>22</v>
      </c>
      <c r="D3018" t="s">
        <v>128</v>
      </c>
      <c r="E3018" s="1">
        <v>0.4375</v>
      </c>
      <c r="F3018">
        <v>20</v>
      </c>
      <c r="G3018" t="s">
        <v>124</v>
      </c>
      <c r="H3018" t="s">
        <v>12</v>
      </c>
      <c r="I3018" t="s">
        <v>176</v>
      </c>
      <c r="J3018" t="s">
        <v>13</v>
      </c>
      <c r="K3018" t="s">
        <v>47</v>
      </c>
      <c r="L3018" t="s">
        <v>48</v>
      </c>
      <c r="M3018">
        <v>2</v>
      </c>
      <c r="N3018">
        <v>35</v>
      </c>
      <c r="P3018">
        <f>N3018/1.09917</f>
        <v>31.842208211650611</v>
      </c>
      <c r="Q3018">
        <v>1.7399999999999999E-2</v>
      </c>
      <c r="R3018">
        <v>3.08</v>
      </c>
      <c r="S3018">
        <f>Q3018*(P3018^R3018)</f>
        <v>740.96728909580781</v>
      </c>
      <c r="T3018">
        <f t="shared" si="213"/>
        <v>1481.9345781916156</v>
      </c>
    </row>
    <row r="3019" spans="1:20" x14ac:dyDescent="0.2">
      <c r="A3019">
        <v>2009</v>
      </c>
      <c r="B3019">
        <v>174</v>
      </c>
      <c r="C3019">
        <v>22</v>
      </c>
      <c r="D3019" t="s">
        <v>128</v>
      </c>
      <c r="E3019" s="1">
        <v>0.4375</v>
      </c>
      <c r="F3019">
        <v>20</v>
      </c>
      <c r="G3019" t="s">
        <v>124</v>
      </c>
      <c r="H3019" t="s">
        <v>12</v>
      </c>
      <c r="I3019" t="s">
        <v>176</v>
      </c>
      <c r="J3019" t="s">
        <v>16</v>
      </c>
      <c r="K3019" t="s">
        <v>28</v>
      </c>
      <c r="L3019" t="s">
        <v>29</v>
      </c>
      <c r="M3019">
        <v>3</v>
      </c>
      <c r="N3019">
        <v>25</v>
      </c>
      <c r="P3019">
        <f>N3019/1.14172</f>
        <v>21.89678730336685</v>
      </c>
      <c r="Q3019">
        <v>5.7999999999999996E-3</v>
      </c>
      <c r="R3019">
        <v>3.5539999999999998</v>
      </c>
      <c r="S3019">
        <f>Q3019*(P3019^R3019)</f>
        <v>336.62001464584171</v>
      </c>
      <c r="T3019">
        <f t="shared" si="213"/>
        <v>1009.8600439375251</v>
      </c>
    </row>
    <row r="3020" spans="1:20" x14ac:dyDescent="0.2">
      <c r="A3020">
        <v>2009</v>
      </c>
      <c r="B3020">
        <v>174</v>
      </c>
      <c r="C3020">
        <v>22</v>
      </c>
      <c r="D3020" t="s">
        <v>128</v>
      </c>
      <c r="E3020" s="1">
        <v>0.4375</v>
      </c>
      <c r="F3020">
        <v>20</v>
      </c>
      <c r="G3020" t="s">
        <v>124</v>
      </c>
      <c r="H3020" t="s">
        <v>12</v>
      </c>
      <c r="I3020" t="s">
        <v>176</v>
      </c>
      <c r="J3020" t="s">
        <v>44</v>
      </c>
      <c r="K3020" t="s">
        <v>104</v>
      </c>
      <c r="L3020" t="s">
        <v>105</v>
      </c>
      <c r="M3020">
        <v>1</v>
      </c>
      <c r="N3020">
        <v>40</v>
      </c>
      <c r="P3020">
        <f>N3020*0.902479</f>
        <v>36.099159999999998</v>
      </c>
      <c r="Q3020">
        <v>2.7E-2</v>
      </c>
      <c r="R3020">
        <v>2.629</v>
      </c>
      <c r="S3020">
        <f>Q3020*(P3020^R3020)</f>
        <v>335.75588255125439</v>
      </c>
      <c r="T3020">
        <f t="shared" si="213"/>
        <v>335.75588255125439</v>
      </c>
    </row>
    <row r="3021" spans="1:20" x14ac:dyDescent="0.2">
      <c r="A3021">
        <v>2009</v>
      </c>
      <c r="B3021">
        <v>174</v>
      </c>
      <c r="C3021">
        <v>22</v>
      </c>
      <c r="D3021" t="s">
        <v>128</v>
      </c>
      <c r="E3021" s="1">
        <v>0.4375</v>
      </c>
      <c r="F3021">
        <v>20</v>
      </c>
      <c r="G3021" t="s">
        <v>124</v>
      </c>
      <c r="H3021" t="s">
        <v>12</v>
      </c>
      <c r="I3021" t="s">
        <v>176</v>
      </c>
      <c r="J3021" t="s">
        <v>44</v>
      </c>
      <c r="K3021" t="s">
        <v>21</v>
      </c>
      <c r="L3021" t="s">
        <v>22</v>
      </c>
      <c r="M3021">
        <v>2</v>
      </c>
      <c r="N3021">
        <v>25</v>
      </c>
      <c r="Q3021">
        <v>1.14E-2</v>
      </c>
      <c r="R3021">
        <v>3.1280000000000001</v>
      </c>
      <c r="S3021">
        <f t="shared" ref="S3021:S3031" si="214">Q3021*(N3021^R3021)</f>
        <v>268.94359042953022</v>
      </c>
      <c r="T3021">
        <f t="shared" si="213"/>
        <v>537.88718085906044</v>
      </c>
    </row>
    <row r="3022" spans="1:20" x14ac:dyDescent="0.2">
      <c r="A3022">
        <v>2009</v>
      </c>
      <c r="B3022">
        <v>174</v>
      </c>
      <c r="C3022">
        <v>22</v>
      </c>
      <c r="D3022" t="s">
        <v>128</v>
      </c>
      <c r="E3022" s="1">
        <v>0.4375</v>
      </c>
      <c r="F3022">
        <v>20</v>
      </c>
      <c r="G3022" t="s">
        <v>124</v>
      </c>
      <c r="H3022" t="s">
        <v>12</v>
      </c>
      <c r="I3022" t="s">
        <v>176</v>
      </c>
      <c r="J3022" t="s">
        <v>44</v>
      </c>
      <c r="K3022" t="s">
        <v>21</v>
      </c>
      <c r="L3022" t="s">
        <v>22</v>
      </c>
      <c r="M3022">
        <v>1</v>
      </c>
      <c r="N3022">
        <v>15</v>
      </c>
      <c r="Q3022">
        <v>1.14E-2</v>
      </c>
      <c r="R3022">
        <v>3.1280000000000001</v>
      </c>
      <c r="S3022">
        <f t="shared" si="214"/>
        <v>54.414959423729201</v>
      </c>
      <c r="T3022">
        <f t="shared" si="213"/>
        <v>54.414959423729201</v>
      </c>
    </row>
    <row r="3023" spans="1:20" x14ac:dyDescent="0.2">
      <c r="A3023">
        <v>2009</v>
      </c>
      <c r="B3023">
        <v>174</v>
      </c>
      <c r="C3023">
        <v>22</v>
      </c>
      <c r="D3023" t="s">
        <v>128</v>
      </c>
      <c r="E3023" s="1">
        <v>0.4375</v>
      </c>
      <c r="F3023">
        <v>20</v>
      </c>
      <c r="G3023" t="s">
        <v>124</v>
      </c>
      <c r="H3023" t="s">
        <v>12</v>
      </c>
      <c r="I3023" t="s">
        <v>176</v>
      </c>
      <c r="J3023" t="s">
        <v>26</v>
      </c>
      <c r="K3023" t="s">
        <v>118</v>
      </c>
      <c r="L3023" t="s">
        <v>27</v>
      </c>
      <c r="M3023">
        <v>2</v>
      </c>
      <c r="N3023">
        <v>7.5</v>
      </c>
      <c r="Q3023">
        <v>1.5900000000000001E-2</v>
      </c>
      <c r="R3023">
        <v>2.9718</v>
      </c>
      <c r="S3023">
        <f t="shared" si="214"/>
        <v>6.3372988368370082</v>
      </c>
      <c r="T3023">
        <f t="shared" si="213"/>
        <v>12.674597673674016</v>
      </c>
    </row>
    <row r="3024" spans="1:20" x14ac:dyDescent="0.2">
      <c r="A3024">
        <v>2009</v>
      </c>
      <c r="B3024">
        <v>174</v>
      </c>
      <c r="C3024">
        <v>22</v>
      </c>
      <c r="D3024" t="s">
        <v>128</v>
      </c>
      <c r="E3024" s="1">
        <v>0.4375</v>
      </c>
      <c r="F3024">
        <v>20</v>
      </c>
      <c r="G3024" t="s">
        <v>124</v>
      </c>
      <c r="H3024" t="s">
        <v>12</v>
      </c>
      <c r="I3024" t="s">
        <v>176</v>
      </c>
      <c r="J3024" t="s">
        <v>23</v>
      </c>
      <c r="K3024" t="s">
        <v>118</v>
      </c>
      <c r="L3024" t="s">
        <v>132</v>
      </c>
      <c r="M3024">
        <v>4</v>
      </c>
      <c r="N3024">
        <v>7.5</v>
      </c>
      <c r="Q3024">
        <v>1.26E-2</v>
      </c>
      <c r="R3024">
        <v>3.0672999999999999</v>
      </c>
      <c r="S3024">
        <f t="shared" si="214"/>
        <v>6.0875978967715536</v>
      </c>
      <c r="T3024">
        <f t="shared" si="213"/>
        <v>24.350391587086214</v>
      </c>
    </row>
    <row r="3025" spans="1:20" x14ac:dyDescent="0.2">
      <c r="A3025">
        <v>2009</v>
      </c>
      <c r="B3025">
        <v>174</v>
      </c>
      <c r="C3025">
        <v>22</v>
      </c>
      <c r="D3025" t="s">
        <v>128</v>
      </c>
      <c r="E3025" s="1">
        <v>0.4375</v>
      </c>
      <c r="F3025">
        <v>20</v>
      </c>
      <c r="G3025" t="s">
        <v>124</v>
      </c>
      <c r="H3025" t="s">
        <v>12</v>
      </c>
      <c r="I3025" t="s">
        <v>176</v>
      </c>
      <c r="J3025" t="s">
        <v>26</v>
      </c>
      <c r="K3025" t="s">
        <v>118</v>
      </c>
      <c r="L3025" t="s">
        <v>27</v>
      </c>
      <c r="M3025">
        <v>67</v>
      </c>
      <c r="N3025">
        <v>2.5</v>
      </c>
      <c r="Q3025">
        <v>1.5900000000000001E-2</v>
      </c>
      <c r="R3025">
        <v>2.9718</v>
      </c>
      <c r="S3025">
        <f t="shared" si="214"/>
        <v>0.24210025233267859</v>
      </c>
      <c r="T3025">
        <f t="shared" si="213"/>
        <v>16.220716906289464</v>
      </c>
    </row>
    <row r="3026" spans="1:20" x14ac:dyDescent="0.2">
      <c r="A3026">
        <v>2009</v>
      </c>
      <c r="B3026">
        <v>174</v>
      </c>
      <c r="C3026">
        <v>22</v>
      </c>
      <c r="D3026" t="s">
        <v>128</v>
      </c>
      <c r="E3026" s="1">
        <v>0.4375</v>
      </c>
      <c r="F3026">
        <v>20</v>
      </c>
      <c r="G3026" t="s">
        <v>124</v>
      </c>
      <c r="H3026" t="s">
        <v>12</v>
      </c>
      <c r="I3026" t="s">
        <v>176</v>
      </c>
      <c r="J3026" t="s">
        <v>23</v>
      </c>
      <c r="K3026" t="s">
        <v>118</v>
      </c>
      <c r="L3026" t="s">
        <v>132</v>
      </c>
      <c r="M3026">
        <v>2</v>
      </c>
      <c r="N3026">
        <v>2.5</v>
      </c>
      <c r="Q3026">
        <v>1.26E-2</v>
      </c>
      <c r="R3026">
        <v>3.0672999999999999</v>
      </c>
      <c r="S3026">
        <f t="shared" si="214"/>
        <v>0.20939771281975608</v>
      </c>
      <c r="T3026">
        <f t="shared" si="213"/>
        <v>0.41879542563951216</v>
      </c>
    </row>
    <row r="3027" spans="1:20" x14ac:dyDescent="0.2">
      <c r="A3027">
        <v>2009</v>
      </c>
      <c r="B3027">
        <v>175</v>
      </c>
      <c r="C3027">
        <v>23</v>
      </c>
      <c r="D3027" t="s">
        <v>128</v>
      </c>
      <c r="E3027" s="1">
        <v>0.4375</v>
      </c>
      <c r="F3027">
        <v>20</v>
      </c>
      <c r="G3027" t="s">
        <v>124</v>
      </c>
      <c r="H3027" t="s">
        <v>61</v>
      </c>
      <c r="I3027" t="s">
        <v>176</v>
      </c>
      <c r="J3027" t="s">
        <v>23</v>
      </c>
      <c r="K3027" t="s">
        <v>88</v>
      </c>
      <c r="L3027" t="s">
        <v>89</v>
      </c>
      <c r="M3027">
        <v>1</v>
      </c>
      <c r="N3027">
        <v>60</v>
      </c>
      <c r="Q3027">
        <v>5.8999999999999999E-3</v>
      </c>
      <c r="R3027">
        <v>3.3919999999999999</v>
      </c>
      <c r="S3027">
        <f t="shared" si="214"/>
        <v>6343.6768681661915</v>
      </c>
      <c r="T3027">
        <f t="shared" si="213"/>
        <v>6343.6768681661915</v>
      </c>
    </row>
    <row r="3028" spans="1:20" x14ac:dyDescent="0.2">
      <c r="A3028">
        <v>2009</v>
      </c>
      <c r="B3028">
        <v>175</v>
      </c>
      <c r="C3028">
        <v>23</v>
      </c>
      <c r="D3028" t="s">
        <v>128</v>
      </c>
      <c r="E3028" s="1">
        <v>0.4375</v>
      </c>
      <c r="F3028">
        <v>20</v>
      </c>
      <c r="G3028" t="s">
        <v>124</v>
      </c>
      <c r="H3028" t="s">
        <v>61</v>
      </c>
      <c r="I3028" t="s">
        <v>176</v>
      </c>
      <c r="J3028" t="s">
        <v>44</v>
      </c>
      <c r="K3028" t="s">
        <v>21</v>
      </c>
      <c r="L3028" t="s">
        <v>67</v>
      </c>
      <c r="M3028">
        <v>2</v>
      </c>
      <c r="N3028">
        <v>50</v>
      </c>
      <c r="Q3028">
        <v>1.5299999999999999E-2</v>
      </c>
      <c r="R3028">
        <v>3</v>
      </c>
      <c r="S3028">
        <f t="shared" si="214"/>
        <v>1912.5</v>
      </c>
      <c r="T3028">
        <f t="shared" si="213"/>
        <v>3825</v>
      </c>
    </row>
    <row r="3029" spans="1:20" x14ac:dyDescent="0.2">
      <c r="A3029">
        <v>2009</v>
      </c>
      <c r="B3029">
        <v>175</v>
      </c>
      <c r="C3029">
        <v>23</v>
      </c>
      <c r="D3029" t="s">
        <v>128</v>
      </c>
      <c r="E3029" s="1">
        <v>0.4375</v>
      </c>
      <c r="F3029">
        <v>20</v>
      </c>
      <c r="G3029" t="s">
        <v>124</v>
      </c>
      <c r="H3029" t="s">
        <v>61</v>
      </c>
      <c r="I3029" t="s">
        <v>176</v>
      </c>
      <c r="J3029" t="s">
        <v>23</v>
      </c>
      <c r="K3029" t="s">
        <v>88</v>
      </c>
      <c r="L3029" t="s">
        <v>89</v>
      </c>
      <c r="M3029">
        <v>4</v>
      </c>
      <c r="N3029">
        <v>40</v>
      </c>
      <c r="Q3029">
        <v>5.8999999999999999E-3</v>
      </c>
      <c r="R3029">
        <v>3.3919999999999999</v>
      </c>
      <c r="S3029">
        <f t="shared" si="214"/>
        <v>1603.3912240949619</v>
      </c>
      <c r="T3029">
        <f t="shared" si="213"/>
        <v>6413.5648963798476</v>
      </c>
    </row>
    <row r="3030" spans="1:20" x14ac:dyDescent="0.2">
      <c r="A3030">
        <v>2009</v>
      </c>
      <c r="B3030">
        <v>175</v>
      </c>
      <c r="C3030">
        <v>23</v>
      </c>
      <c r="D3030" t="s">
        <v>128</v>
      </c>
      <c r="E3030" s="1">
        <v>0.4375</v>
      </c>
      <c r="F3030">
        <v>20</v>
      </c>
      <c r="G3030" t="s">
        <v>124</v>
      </c>
      <c r="H3030" t="s">
        <v>61</v>
      </c>
      <c r="I3030" t="s">
        <v>176</v>
      </c>
      <c r="J3030" t="s">
        <v>13</v>
      </c>
      <c r="K3030" t="s">
        <v>14</v>
      </c>
      <c r="L3030" t="s">
        <v>42</v>
      </c>
      <c r="M3030">
        <v>3</v>
      </c>
      <c r="N3030">
        <v>35</v>
      </c>
      <c r="Q3030">
        <v>4.2200000000000001E-2</v>
      </c>
      <c r="R3030">
        <v>2.835</v>
      </c>
      <c r="S3030">
        <f t="shared" si="214"/>
        <v>1006.3414397267468</v>
      </c>
      <c r="T3030">
        <f t="shared" si="213"/>
        <v>3019.0243191802401</v>
      </c>
    </row>
    <row r="3031" spans="1:20" x14ac:dyDescent="0.2">
      <c r="A3031">
        <v>2009</v>
      </c>
      <c r="B3031">
        <v>175</v>
      </c>
      <c r="C3031">
        <v>23</v>
      </c>
      <c r="D3031" t="s">
        <v>128</v>
      </c>
      <c r="E3031" s="1">
        <v>0.4375</v>
      </c>
      <c r="F3031">
        <v>20</v>
      </c>
      <c r="G3031" t="s">
        <v>124</v>
      </c>
      <c r="H3031" t="s">
        <v>61</v>
      </c>
      <c r="I3031" t="s">
        <v>176</v>
      </c>
      <c r="J3031" t="s">
        <v>44</v>
      </c>
      <c r="K3031" t="s">
        <v>21</v>
      </c>
      <c r="L3031" t="s">
        <v>67</v>
      </c>
      <c r="M3031">
        <v>4</v>
      </c>
      <c r="N3031">
        <v>40</v>
      </c>
      <c r="Q3031">
        <v>1.5299999999999999E-2</v>
      </c>
      <c r="R3031">
        <v>3</v>
      </c>
      <c r="S3031">
        <f t="shared" si="214"/>
        <v>979.19999999999993</v>
      </c>
      <c r="T3031">
        <f t="shared" si="213"/>
        <v>3916.7999999999997</v>
      </c>
    </row>
    <row r="3032" spans="1:20" x14ac:dyDescent="0.2">
      <c r="A3032">
        <v>2009</v>
      </c>
      <c r="B3032">
        <v>175</v>
      </c>
      <c r="C3032">
        <v>23</v>
      </c>
      <c r="D3032" t="s">
        <v>128</v>
      </c>
      <c r="E3032" s="1">
        <v>0.4375</v>
      </c>
      <c r="F3032">
        <v>20</v>
      </c>
      <c r="G3032" t="s">
        <v>124</v>
      </c>
      <c r="H3032" t="s">
        <v>61</v>
      </c>
      <c r="I3032" t="s">
        <v>176</v>
      </c>
      <c r="J3032" t="s">
        <v>20</v>
      </c>
      <c r="K3032" t="s">
        <v>68</v>
      </c>
      <c r="L3032" t="s">
        <v>69</v>
      </c>
      <c r="M3032">
        <v>3</v>
      </c>
      <c r="N3032">
        <v>45</v>
      </c>
      <c r="P3032">
        <f>N3032*0.863</f>
        <v>38.835000000000001</v>
      </c>
      <c r="Q3032">
        <v>2.5100000000000001E-2</v>
      </c>
      <c r="R3032">
        <v>2.84</v>
      </c>
      <c r="S3032">
        <f>Q3032*(P3032^R3032)</f>
        <v>818.5927999638775</v>
      </c>
      <c r="T3032">
        <f t="shared" si="213"/>
        <v>2455.7783998916325</v>
      </c>
    </row>
    <row r="3033" spans="1:20" x14ac:dyDescent="0.2">
      <c r="A3033">
        <v>2009</v>
      </c>
      <c r="B3033">
        <v>175</v>
      </c>
      <c r="C3033">
        <v>23</v>
      </c>
      <c r="D3033" t="s">
        <v>128</v>
      </c>
      <c r="E3033" s="1">
        <v>0.4375</v>
      </c>
      <c r="F3033">
        <v>20</v>
      </c>
      <c r="G3033" t="s">
        <v>124</v>
      </c>
      <c r="H3033" t="s">
        <v>61</v>
      </c>
      <c r="I3033" t="s">
        <v>176</v>
      </c>
      <c r="J3033" t="s">
        <v>44</v>
      </c>
      <c r="K3033" t="s">
        <v>21</v>
      </c>
      <c r="L3033" t="s">
        <v>22</v>
      </c>
      <c r="M3033">
        <v>11</v>
      </c>
      <c r="N3033">
        <v>35</v>
      </c>
      <c r="Q3033">
        <v>1.14E-2</v>
      </c>
      <c r="R3033">
        <v>3.1280000000000001</v>
      </c>
      <c r="S3033">
        <f t="shared" ref="S3033:S3038" si="215">Q3033*(N3033^R3033)</f>
        <v>770.45928631241588</v>
      </c>
      <c r="T3033">
        <f t="shared" si="213"/>
        <v>8475.0521494365748</v>
      </c>
    </row>
    <row r="3034" spans="1:20" x14ac:dyDescent="0.2">
      <c r="A3034">
        <v>2009</v>
      </c>
      <c r="B3034">
        <v>175</v>
      </c>
      <c r="C3034">
        <v>23</v>
      </c>
      <c r="D3034" t="s">
        <v>128</v>
      </c>
      <c r="E3034" s="1">
        <v>0.4375</v>
      </c>
      <c r="F3034">
        <v>20</v>
      </c>
      <c r="G3034" t="s">
        <v>124</v>
      </c>
      <c r="H3034" t="s">
        <v>61</v>
      </c>
      <c r="I3034" t="s">
        <v>176</v>
      </c>
      <c r="J3034" t="s">
        <v>13</v>
      </c>
      <c r="K3034" t="s">
        <v>51</v>
      </c>
      <c r="L3034" t="s">
        <v>52</v>
      </c>
      <c r="M3034">
        <v>1</v>
      </c>
      <c r="N3034">
        <v>35</v>
      </c>
      <c r="O3034" t="s">
        <v>53</v>
      </c>
      <c r="Q3034">
        <v>1.6199999999999999E-2</v>
      </c>
      <c r="R3034">
        <v>3.0251999999999999</v>
      </c>
      <c r="S3034">
        <f t="shared" si="215"/>
        <v>759.67819720000477</v>
      </c>
      <c r="T3034">
        <f t="shared" si="213"/>
        <v>759.67819720000477</v>
      </c>
    </row>
    <row r="3035" spans="1:20" x14ac:dyDescent="0.2">
      <c r="A3035">
        <v>2009</v>
      </c>
      <c r="B3035">
        <v>175</v>
      </c>
      <c r="C3035">
        <v>23</v>
      </c>
      <c r="D3035" t="s">
        <v>128</v>
      </c>
      <c r="E3035" s="1">
        <v>0.4375</v>
      </c>
      <c r="F3035">
        <v>20</v>
      </c>
      <c r="G3035" t="s">
        <v>124</v>
      </c>
      <c r="H3035" t="s">
        <v>61</v>
      </c>
      <c r="I3035" t="s">
        <v>176</v>
      </c>
      <c r="J3035" t="s">
        <v>13</v>
      </c>
      <c r="K3035" t="s">
        <v>51</v>
      </c>
      <c r="L3035" t="s">
        <v>155</v>
      </c>
      <c r="M3035">
        <v>1</v>
      </c>
      <c r="N3035">
        <v>35</v>
      </c>
      <c r="O3035" t="s">
        <v>46</v>
      </c>
      <c r="Q3035">
        <v>1.6199999999999999E-2</v>
      </c>
      <c r="R3035">
        <v>3.0251999999999999</v>
      </c>
      <c r="S3035">
        <f t="shared" si="215"/>
        <v>759.67819720000477</v>
      </c>
      <c r="T3035">
        <f t="shared" si="213"/>
        <v>759.67819720000477</v>
      </c>
    </row>
    <row r="3036" spans="1:20" x14ac:dyDescent="0.2">
      <c r="A3036">
        <v>2009</v>
      </c>
      <c r="B3036">
        <v>175</v>
      </c>
      <c r="C3036">
        <v>23</v>
      </c>
      <c r="D3036" t="s">
        <v>128</v>
      </c>
      <c r="E3036" s="1">
        <v>0.4375</v>
      </c>
      <c r="F3036">
        <v>20</v>
      </c>
      <c r="G3036" t="s">
        <v>124</v>
      </c>
      <c r="H3036" t="s">
        <v>61</v>
      </c>
      <c r="I3036" t="s">
        <v>176</v>
      </c>
      <c r="J3036" t="s">
        <v>23</v>
      </c>
      <c r="K3036" t="s">
        <v>118</v>
      </c>
      <c r="L3036" t="s">
        <v>37</v>
      </c>
      <c r="M3036">
        <v>2</v>
      </c>
      <c r="N3036">
        <v>35</v>
      </c>
      <c r="Q3036">
        <v>1.26E-2</v>
      </c>
      <c r="R3036">
        <v>3.0672999999999999</v>
      </c>
      <c r="S3036">
        <f t="shared" si="215"/>
        <v>686.26279947656167</v>
      </c>
      <c r="T3036">
        <f t="shared" si="213"/>
        <v>1372.5255989531233</v>
      </c>
    </row>
    <row r="3037" spans="1:20" x14ac:dyDescent="0.2">
      <c r="A3037">
        <v>2009</v>
      </c>
      <c r="B3037">
        <v>175</v>
      </c>
      <c r="C3037">
        <v>23</v>
      </c>
      <c r="D3037" t="s">
        <v>128</v>
      </c>
      <c r="E3037" s="1">
        <v>0.4375</v>
      </c>
      <c r="F3037">
        <v>20</v>
      </c>
      <c r="G3037" t="s">
        <v>124</v>
      </c>
      <c r="H3037" t="s">
        <v>61</v>
      </c>
      <c r="I3037" t="s">
        <v>176</v>
      </c>
      <c r="J3037" t="s">
        <v>23</v>
      </c>
      <c r="K3037" t="s">
        <v>31</v>
      </c>
      <c r="L3037" t="s">
        <v>32</v>
      </c>
      <c r="M3037">
        <v>2</v>
      </c>
      <c r="N3037">
        <v>35</v>
      </c>
      <c r="Q3037">
        <v>7.9000000000000008E-3</v>
      </c>
      <c r="R3037">
        <v>3.0760000000000001</v>
      </c>
      <c r="S3037">
        <f t="shared" si="215"/>
        <v>443.79294680201997</v>
      </c>
      <c r="T3037">
        <f t="shared" si="213"/>
        <v>887.58589360403994</v>
      </c>
    </row>
    <row r="3038" spans="1:20" x14ac:dyDescent="0.2">
      <c r="A3038">
        <v>2009</v>
      </c>
      <c r="B3038">
        <v>175</v>
      </c>
      <c r="C3038">
        <v>23</v>
      </c>
      <c r="D3038" t="s">
        <v>128</v>
      </c>
      <c r="E3038" s="1">
        <v>0.4375</v>
      </c>
      <c r="F3038">
        <v>20</v>
      </c>
      <c r="G3038" t="s">
        <v>124</v>
      </c>
      <c r="H3038" t="s">
        <v>61</v>
      </c>
      <c r="I3038" t="s">
        <v>176</v>
      </c>
      <c r="J3038" t="s">
        <v>508</v>
      </c>
      <c r="K3038" t="s">
        <v>24</v>
      </c>
      <c r="L3038" t="s">
        <v>25</v>
      </c>
      <c r="M3038">
        <v>4</v>
      </c>
      <c r="N3038">
        <v>25</v>
      </c>
      <c r="Q3038">
        <v>4.2799999999999998E-2</v>
      </c>
      <c r="R3038">
        <v>2.8580000000000001</v>
      </c>
      <c r="S3038">
        <f t="shared" si="215"/>
        <v>423.40532317837847</v>
      </c>
      <c r="T3038">
        <f t="shared" si="213"/>
        <v>1693.6212927135139</v>
      </c>
    </row>
    <row r="3039" spans="1:20" x14ac:dyDescent="0.2">
      <c r="A3039">
        <v>2009</v>
      </c>
      <c r="B3039">
        <v>175</v>
      </c>
      <c r="C3039">
        <v>23</v>
      </c>
      <c r="D3039" t="s">
        <v>128</v>
      </c>
      <c r="E3039" s="1">
        <v>0.4375</v>
      </c>
      <c r="F3039">
        <v>20</v>
      </c>
      <c r="G3039" t="s">
        <v>124</v>
      </c>
      <c r="H3039" t="s">
        <v>61</v>
      </c>
      <c r="I3039" t="s">
        <v>176</v>
      </c>
      <c r="J3039" t="s">
        <v>26</v>
      </c>
      <c r="K3039" t="s">
        <v>31</v>
      </c>
      <c r="L3039" t="s">
        <v>54</v>
      </c>
      <c r="M3039">
        <v>7</v>
      </c>
      <c r="N3039">
        <v>25</v>
      </c>
      <c r="P3039">
        <f>N3039*0.812715</f>
        <v>20.317875000000001</v>
      </c>
      <c r="Q3039">
        <v>0.111</v>
      </c>
      <c r="R3039">
        <v>2.72</v>
      </c>
      <c r="S3039">
        <f>Q3039*(P3039^R3039)</f>
        <v>400.63779005068659</v>
      </c>
      <c r="T3039">
        <f t="shared" si="213"/>
        <v>2804.4645303548059</v>
      </c>
    </row>
    <row r="3040" spans="1:20" x14ac:dyDescent="0.2">
      <c r="A3040">
        <v>2009</v>
      </c>
      <c r="B3040">
        <v>175</v>
      </c>
      <c r="C3040">
        <v>23</v>
      </c>
      <c r="D3040" t="s">
        <v>128</v>
      </c>
      <c r="E3040" s="1">
        <v>0.4375</v>
      </c>
      <c r="F3040">
        <v>20</v>
      </c>
      <c r="G3040" t="s">
        <v>124</v>
      </c>
      <c r="H3040" t="s">
        <v>61</v>
      </c>
      <c r="I3040" t="s">
        <v>176</v>
      </c>
      <c r="J3040" t="s">
        <v>13</v>
      </c>
      <c r="K3040" t="s">
        <v>14</v>
      </c>
      <c r="L3040" t="s">
        <v>15</v>
      </c>
      <c r="M3040">
        <v>4</v>
      </c>
      <c r="N3040">
        <v>25</v>
      </c>
      <c r="Q3040">
        <v>2.3599999999999999E-2</v>
      </c>
      <c r="R3040">
        <v>2.9750000000000001</v>
      </c>
      <c r="S3040">
        <f>Q3040*(N3040^R3040)</f>
        <v>340.23855775527943</v>
      </c>
      <c r="T3040">
        <f t="shared" si="213"/>
        <v>1360.9542310211177</v>
      </c>
    </row>
    <row r="3041" spans="1:20" x14ac:dyDescent="0.2">
      <c r="A3041">
        <v>2009</v>
      </c>
      <c r="B3041">
        <v>175</v>
      </c>
      <c r="C3041">
        <v>23</v>
      </c>
      <c r="D3041" t="s">
        <v>128</v>
      </c>
      <c r="E3041" s="1">
        <v>0.4375</v>
      </c>
      <c r="F3041">
        <v>20</v>
      </c>
      <c r="G3041" t="s">
        <v>124</v>
      </c>
      <c r="H3041" t="s">
        <v>61</v>
      </c>
      <c r="I3041" t="s">
        <v>176</v>
      </c>
      <c r="J3041" t="s">
        <v>16</v>
      </c>
      <c r="K3041" t="s">
        <v>28</v>
      </c>
      <c r="L3041" t="s">
        <v>29</v>
      </c>
      <c r="M3041">
        <v>7</v>
      </c>
      <c r="N3041">
        <v>25</v>
      </c>
      <c r="P3041">
        <f>N3041/1.14172</f>
        <v>21.89678730336685</v>
      </c>
      <c r="Q3041">
        <v>5.7999999999999996E-3</v>
      </c>
      <c r="R3041">
        <v>3.5539999999999998</v>
      </c>
      <c r="S3041">
        <f>Q3041*(P3041^R3041)</f>
        <v>336.62001464584171</v>
      </c>
      <c r="T3041">
        <f t="shared" si="213"/>
        <v>2356.3401025208918</v>
      </c>
    </row>
    <row r="3042" spans="1:20" x14ac:dyDescent="0.2">
      <c r="A3042">
        <v>2009</v>
      </c>
      <c r="B3042">
        <v>175</v>
      </c>
      <c r="C3042">
        <v>23</v>
      </c>
      <c r="D3042" t="s">
        <v>128</v>
      </c>
      <c r="E3042" s="1">
        <v>0.4375</v>
      </c>
      <c r="F3042">
        <v>20</v>
      </c>
      <c r="G3042" t="s">
        <v>124</v>
      </c>
      <c r="H3042" t="s">
        <v>61</v>
      </c>
      <c r="I3042" t="s">
        <v>176</v>
      </c>
      <c r="J3042" t="s">
        <v>44</v>
      </c>
      <c r="K3042" t="s">
        <v>21</v>
      </c>
      <c r="L3042" t="s">
        <v>22</v>
      </c>
      <c r="M3042">
        <v>12</v>
      </c>
      <c r="N3042">
        <v>25</v>
      </c>
      <c r="Q3042">
        <v>1.14E-2</v>
      </c>
      <c r="R3042">
        <v>3.1280000000000001</v>
      </c>
      <c r="S3042">
        <f t="shared" ref="S3042:S3054" si="216">Q3042*(N3042^R3042)</f>
        <v>268.94359042953022</v>
      </c>
      <c r="T3042">
        <f t="shared" si="213"/>
        <v>3227.3230851543626</v>
      </c>
    </row>
    <row r="3043" spans="1:20" x14ac:dyDescent="0.2">
      <c r="A3043">
        <v>2009</v>
      </c>
      <c r="B3043">
        <v>175</v>
      </c>
      <c r="C3043">
        <v>23</v>
      </c>
      <c r="D3043" t="s">
        <v>128</v>
      </c>
      <c r="E3043" s="1">
        <v>0.4375</v>
      </c>
      <c r="F3043">
        <v>20</v>
      </c>
      <c r="G3043" t="s">
        <v>124</v>
      </c>
      <c r="H3043" t="s">
        <v>61</v>
      </c>
      <c r="I3043" t="s">
        <v>176</v>
      </c>
      <c r="J3043" t="s">
        <v>23</v>
      </c>
      <c r="K3043" t="s">
        <v>118</v>
      </c>
      <c r="L3043" t="s">
        <v>37</v>
      </c>
      <c r="M3043">
        <v>1</v>
      </c>
      <c r="N3043">
        <v>25</v>
      </c>
      <c r="Q3043">
        <v>1.26E-2</v>
      </c>
      <c r="R3043">
        <v>3.0672999999999999</v>
      </c>
      <c r="S3043">
        <f t="shared" si="216"/>
        <v>244.49609871054292</v>
      </c>
      <c r="T3043">
        <f t="shared" si="213"/>
        <v>244.49609871054292</v>
      </c>
    </row>
    <row r="3044" spans="1:20" x14ac:dyDescent="0.2">
      <c r="A3044">
        <v>2009</v>
      </c>
      <c r="B3044">
        <v>175</v>
      </c>
      <c r="C3044">
        <v>23</v>
      </c>
      <c r="D3044" t="s">
        <v>128</v>
      </c>
      <c r="E3044" s="1">
        <v>0.4375</v>
      </c>
      <c r="F3044">
        <v>20</v>
      </c>
      <c r="G3044" t="s">
        <v>124</v>
      </c>
      <c r="H3044" t="s">
        <v>61</v>
      </c>
      <c r="I3044" t="s">
        <v>176</v>
      </c>
      <c r="J3044" t="s">
        <v>23</v>
      </c>
      <c r="K3044" t="s">
        <v>31</v>
      </c>
      <c r="L3044" t="s">
        <v>32</v>
      </c>
      <c r="M3044">
        <v>2</v>
      </c>
      <c r="N3044">
        <v>25</v>
      </c>
      <c r="Q3044">
        <v>7.9000000000000008E-3</v>
      </c>
      <c r="R3044">
        <v>3.0760000000000001</v>
      </c>
      <c r="S3044">
        <f t="shared" si="216"/>
        <v>157.64875958225977</v>
      </c>
      <c r="T3044">
        <f t="shared" si="213"/>
        <v>315.29751916451954</v>
      </c>
    </row>
    <row r="3045" spans="1:20" x14ac:dyDescent="0.2">
      <c r="A3045">
        <v>2009</v>
      </c>
      <c r="B3045">
        <v>175</v>
      </c>
      <c r="C3045">
        <v>23</v>
      </c>
      <c r="D3045" t="s">
        <v>128</v>
      </c>
      <c r="E3045" s="1">
        <v>0.4375</v>
      </c>
      <c r="F3045">
        <v>20</v>
      </c>
      <c r="G3045" t="s">
        <v>124</v>
      </c>
      <c r="H3045" t="s">
        <v>61</v>
      </c>
      <c r="I3045" t="s">
        <v>176</v>
      </c>
      <c r="J3045" t="s">
        <v>509</v>
      </c>
      <c r="K3045" t="s">
        <v>17</v>
      </c>
      <c r="L3045" t="s">
        <v>127</v>
      </c>
      <c r="M3045">
        <v>1</v>
      </c>
      <c r="N3045">
        <v>15</v>
      </c>
      <c r="Q3045">
        <v>2.3900000000000001E-2</v>
      </c>
      <c r="R3045">
        <v>3.0819999999999999</v>
      </c>
      <c r="S3045">
        <f t="shared" si="216"/>
        <v>100.71894345437795</v>
      </c>
      <c r="T3045">
        <f t="shared" si="213"/>
        <v>100.71894345437795</v>
      </c>
    </row>
    <row r="3046" spans="1:20" x14ac:dyDescent="0.2">
      <c r="A3046">
        <v>2009</v>
      </c>
      <c r="B3046">
        <v>175</v>
      </c>
      <c r="C3046">
        <v>23</v>
      </c>
      <c r="D3046" t="s">
        <v>128</v>
      </c>
      <c r="E3046" s="1">
        <v>0.4375</v>
      </c>
      <c r="F3046">
        <v>20</v>
      </c>
      <c r="G3046" t="s">
        <v>124</v>
      </c>
      <c r="H3046" t="s">
        <v>61</v>
      </c>
      <c r="I3046" t="s">
        <v>176</v>
      </c>
      <c r="J3046" t="s">
        <v>26</v>
      </c>
      <c r="K3046" t="s">
        <v>17</v>
      </c>
      <c r="L3046" t="s">
        <v>121</v>
      </c>
      <c r="M3046">
        <v>11</v>
      </c>
      <c r="N3046">
        <v>7.5</v>
      </c>
      <c r="Q3046">
        <v>2.0199999999999999E-2</v>
      </c>
      <c r="R3046">
        <v>2.9594999999999998</v>
      </c>
      <c r="S3046">
        <f t="shared" si="216"/>
        <v>7.8540774295436098</v>
      </c>
      <c r="T3046">
        <f t="shared" si="213"/>
        <v>86.394851724979702</v>
      </c>
    </row>
    <row r="3047" spans="1:20" x14ac:dyDescent="0.2">
      <c r="A3047">
        <v>2009</v>
      </c>
      <c r="B3047">
        <v>175</v>
      </c>
      <c r="C3047">
        <v>23</v>
      </c>
      <c r="D3047" t="s">
        <v>128</v>
      </c>
      <c r="E3047" s="1">
        <v>0.4375</v>
      </c>
      <c r="F3047">
        <v>20</v>
      </c>
      <c r="G3047" t="s">
        <v>124</v>
      </c>
      <c r="H3047" t="s">
        <v>61</v>
      </c>
      <c r="I3047" t="s">
        <v>176</v>
      </c>
      <c r="J3047" t="s">
        <v>508</v>
      </c>
      <c r="K3047" t="s">
        <v>64</v>
      </c>
      <c r="L3047" s="31" t="s">
        <v>131</v>
      </c>
      <c r="M3047">
        <v>1</v>
      </c>
      <c r="N3047">
        <v>7.5</v>
      </c>
      <c r="Q3047">
        <v>1.9699999999999999E-2</v>
      </c>
      <c r="R3047">
        <v>2.9174000000000002</v>
      </c>
      <c r="S3047">
        <f t="shared" si="216"/>
        <v>7.0367149081055116</v>
      </c>
      <c r="T3047">
        <f t="shared" si="213"/>
        <v>7.0367149081055116</v>
      </c>
    </row>
    <row r="3048" spans="1:20" x14ac:dyDescent="0.2">
      <c r="A3048">
        <v>2009</v>
      </c>
      <c r="B3048">
        <v>175</v>
      </c>
      <c r="C3048">
        <v>23</v>
      </c>
      <c r="D3048" t="s">
        <v>128</v>
      </c>
      <c r="E3048" s="1">
        <v>0.4375</v>
      </c>
      <c r="F3048">
        <v>20</v>
      </c>
      <c r="G3048" t="s">
        <v>124</v>
      </c>
      <c r="H3048" t="s">
        <v>61</v>
      </c>
      <c r="I3048" t="s">
        <v>176</v>
      </c>
      <c r="J3048" t="s">
        <v>26</v>
      </c>
      <c r="K3048" t="s">
        <v>118</v>
      </c>
      <c r="L3048" t="s">
        <v>27</v>
      </c>
      <c r="M3048">
        <v>6</v>
      </c>
      <c r="N3048">
        <v>7.5</v>
      </c>
      <c r="Q3048">
        <v>1.5900000000000001E-2</v>
      </c>
      <c r="R3048">
        <v>2.9718</v>
      </c>
      <c r="S3048">
        <f t="shared" si="216"/>
        <v>6.3372988368370082</v>
      </c>
      <c r="T3048">
        <f t="shared" si="213"/>
        <v>38.023793021022051</v>
      </c>
    </row>
    <row r="3049" spans="1:20" x14ac:dyDescent="0.2">
      <c r="A3049">
        <v>2009</v>
      </c>
      <c r="B3049">
        <v>175</v>
      </c>
      <c r="C3049">
        <v>23</v>
      </c>
      <c r="D3049" t="s">
        <v>128</v>
      </c>
      <c r="E3049" s="1">
        <v>0.4375</v>
      </c>
      <c r="F3049">
        <v>20</v>
      </c>
      <c r="G3049" t="s">
        <v>124</v>
      </c>
      <c r="H3049" t="s">
        <v>61</v>
      </c>
      <c r="I3049" t="s">
        <v>176</v>
      </c>
      <c r="J3049" t="s">
        <v>26</v>
      </c>
      <c r="K3049" t="s">
        <v>118</v>
      </c>
      <c r="L3049" t="s">
        <v>27</v>
      </c>
      <c r="M3049">
        <v>14</v>
      </c>
      <c r="N3049">
        <v>2.5</v>
      </c>
      <c r="Q3049">
        <v>1.5900000000000001E-2</v>
      </c>
      <c r="R3049">
        <v>2.9718</v>
      </c>
      <c r="S3049">
        <f t="shared" si="216"/>
        <v>0.24210025233267859</v>
      </c>
      <c r="T3049">
        <f t="shared" si="213"/>
        <v>3.3894035326575005</v>
      </c>
    </row>
    <row r="3050" spans="1:20" x14ac:dyDescent="0.2">
      <c r="A3050">
        <v>2009</v>
      </c>
      <c r="B3050">
        <v>175</v>
      </c>
      <c r="C3050">
        <v>23</v>
      </c>
      <c r="D3050" t="s">
        <v>128</v>
      </c>
      <c r="E3050" s="1">
        <v>0.4375</v>
      </c>
      <c r="F3050">
        <v>20</v>
      </c>
      <c r="G3050" t="s">
        <v>124</v>
      </c>
      <c r="H3050" t="s">
        <v>61</v>
      </c>
      <c r="I3050" t="s">
        <v>176</v>
      </c>
      <c r="J3050" t="s">
        <v>23</v>
      </c>
      <c r="K3050" t="s">
        <v>33</v>
      </c>
      <c r="L3050" t="s">
        <v>34</v>
      </c>
      <c r="M3050">
        <v>3</v>
      </c>
      <c r="N3050">
        <v>2.5</v>
      </c>
      <c r="Q3050">
        <v>8.8999999999999999E-3</v>
      </c>
      <c r="R3050">
        <v>3</v>
      </c>
      <c r="S3050">
        <f t="shared" si="216"/>
        <v>0.13906250000000001</v>
      </c>
      <c r="T3050">
        <f t="shared" si="213"/>
        <v>0.41718750000000004</v>
      </c>
    </row>
    <row r="3051" spans="1:20" x14ac:dyDescent="0.2">
      <c r="A3051">
        <v>2009</v>
      </c>
      <c r="B3051">
        <v>176</v>
      </c>
      <c r="D3051" t="s">
        <v>128</v>
      </c>
      <c r="E3051" s="1">
        <v>0.4375</v>
      </c>
      <c r="F3051">
        <v>20</v>
      </c>
      <c r="G3051" t="s">
        <v>124</v>
      </c>
      <c r="H3051" t="s">
        <v>61</v>
      </c>
      <c r="I3051" t="s">
        <v>176</v>
      </c>
      <c r="J3051" t="s">
        <v>23</v>
      </c>
      <c r="K3051" t="s">
        <v>88</v>
      </c>
      <c r="L3051" t="s">
        <v>89</v>
      </c>
      <c r="M3051">
        <v>6</v>
      </c>
      <c r="N3051">
        <v>50</v>
      </c>
      <c r="Q3051">
        <v>5.8999999999999999E-3</v>
      </c>
      <c r="R3051">
        <v>3.3919999999999999</v>
      </c>
      <c r="S3051">
        <f t="shared" si="216"/>
        <v>3417.8914551568696</v>
      </c>
      <c r="T3051">
        <f t="shared" si="213"/>
        <v>20507.348730941216</v>
      </c>
    </row>
    <row r="3052" spans="1:20" x14ac:dyDescent="0.2">
      <c r="A3052">
        <v>2009</v>
      </c>
      <c r="B3052">
        <v>176</v>
      </c>
      <c r="D3052" t="s">
        <v>128</v>
      </c>
      <c r="E3052" s="1">
        <v>0.4375</v>
      </c>
      <c r="F3052">
        <v>20</v>
      </c>
      <c r="G3052" t="s">
        <v>124</v>
      </c>
      <c r="H3052" t="s">
        <v>61</v>
      </c>
      <c r="I3052" t="s">
        <v>176</v>
      </c>
      <c r="J3052" t="s">
        <v>44</v>
      </c>
      <c r="K3052" t="s">
        <v>21</v>
      </c>
      <c r="L3052" t="s">
        <v>67</v>
      </c>
      <c r="M3052">
        <v>5</v>
      </c>
      <c r="N3052">
        <v>60</v>
      </c>
      <c r="Q3052">
        <v>1.5299999999999999E-2</v>
      </c>
      <c r="R3052">
        <v>3</v>
      </c>
      <c r="S3052">
        <f t="shared" si="216"/>
        <v>3304.7999999999997</v>
      </c>
      <c r="T3052">
        <f t="shared" si="213"/>
        <v>16524</v>
      </c>
    </row>
    <row r="3053" spans="1:20" x14ac:dyDescent="0.2">
      <c r="A3053">
        <v>2009</v>
      </c>
      <c r="B3053">
        <v>176</v>
      </c>
      <c r="D3053" t="s">
        <v>128</v>
      </c>
      <c r="E3053" s="1">
        <v>0.4375</v>
      </c>
      <c r="F3053">
        <v>20</v>
      </c>
      <c r="G3053" t="s">
        <v>124</v>
      </c>
      <c r="H3053" t="s">
        <v>61</v>
      </c>
      <c r="I3053" t="s">
        <v>176</v>
      </c>
      <c r="J3053" t="s">
        <v>13</v>
      </c>
      <c r="K3053" t="s">
        <v>51</v>
      </c>
      <c r="L3053" t="s">
        <v>57</v>
      </c>
      <c r="M3053">
        <v>2</v>
      </c>
      <c r="N3053">
        <v>55</v>
      </c>
      <c r="Q3053">
        <v>1.6199999999999999E-2</v>
      </c>
      <c r="R3053">
        <v>3.0251999999999999</v>
      </c>
      <c r="S3053">
        <f t="shared" si="216"/>
        <v>2981.6744427047388</v>
      </c>
      <c r="T3053">
        <f t="shared" si="213"/>
        <v>5963.3488854094776</v>
      </c>
    </row>
    <row r="3054" spans="1:20" x14ac:dyDescent="0.2">
      <c r="A3054">
        <v>2009</v>
      </c>
      <c r="B3054">
        <v>176</v>
      </c>
      <c r="D3054" t="s">
        <v>128</v>
      </c>
      <c r="E3054" s="1">
        <v>0.4375</v>
      </c>
      <c r="F3054">
        <v>20</v>
      </c>
      <c r="G3054" t="s">
        <v>124</v>
      </c>
      <c r="H3054" t="s">
        <v>61</v>
      </c>
      <c r="I3054" t="s">
        <v>176</v>
      </c>
      <c r="J3054" t="s">
        <v>23</v>
      </c>
      <c r="K3054" t="s">
        <v>118</v>
      </c>
      <c r="L3054" t="s">
        <v>37</v>
      </c>
      <c r="M3054">
        <v>2</v>
      </c>
      <c r="N3054">
        <v>50</v>
      </c>
      <c r="Q3054">
        <v>1.26E-2</v>
      </c>
      <c r="R3054">
        <v>3.0672999999999999</v>
      </c>
      <c r="S3054">
        <f t="shared" si="216"/>
        <v>2049.3740817288258</v>
      </c>
      <c r="T3054">
        <f t="shared" si="213"/>
        <v>4098.7481634576516</v>
      </c>
    </row>
    <row r="3055" spans="1:20" x14ac:dyDescent="0.2">
      <c r="A3055">
        <v>2009</v>
      </c>
      <c r="B3055">
        <v>176</v>
      </c>
      <c r="D3055" t="s">
        <v>128</v>
      </c>
      <c r="E3055" s="1">
        <v>0.4375</v>
      </c>
      <c r="F3055">
        <v>20</v>
      </c>
      <c r="G3055" t="s">
        <v>124</v>
      </c>
      <c r="H3055" t="s">
        <v>61</v>
      </c>
      <c r="I3055" t="s">
        <v>176</v>
      </c>
      <c r="J3055" t="s">
        <v>13</v>
      </c>
      <c r="K3055" t="s">
        <v>47</v>
      </c>
      <c r="L3055" t="s">
        <v>48</v>
      </c>
      <c r="M3055">
        <v>2</v>
      </c>
      <c r="N3055">
        <v>40</v>
      </c>
      <c r="P3055">
        <f>N3055/1.09917</f>
        <v>36.391095099029265</v>
      </c>
      <c r="Q3055">
        <v>1.7399999999999999E-2</v>
      </c>
      <c r="R3055">
        <v>3.08</v>
      </c>
      <c r="S3055">
        <f>Q3055*(P3055^R3055)</f>
        <v>1117.929026716055</v>
      </c>
      <c r="T3055">
        <f t="shared" si="213"/>
        <v>2235.85805343211</v>
      </c>
    </row>
    <row r="3056" spans="1:20" x14ac:dyDescent="0.2">
      <c r="A3056">
        <v>2009</v>
      </c>
      <c r="B3056">
        <v>176</v>
      </c>
      <c r="D3056" t="s">
        <v>128</v>
      </c>
      <c r="E3056" s="1">
        <v>0.4375</v>
      </c>
      <c r="F3056">
        <v>20</v>
      </c>
      <c r="G3056" t="s">
        <v>124</v>
      </c>
      <c r="H3056" t="s">
        <v>61</v>
      </c>
      <c r="I3056" t="s">
        <v>176</v>
      </c>
      <c r="J3056" t="s">
        <v>44</v>
      </c>
      <c r="K3056" t="s">
        <v>21</v>
      </c>
      <c r="L3056" t="s">
        <v>22</v>
      </c>
      <c r="M3056">
        <v>12</v>
      </c>
      <c r="N3056">
        <v>35</v>
      </c>
      <c r="Q3056">
        <v>1.14E-2</v>
      </c>
      <c r="R3056">
        <v>3.1280000000000001</v>
      </c>
      <c r="S3056">
        <f>Q3056*(N3056^R3056)</f>
        <v>770.45928631241588</v>
      </c>
      <c r="T3056">
        <f t="shared" si="213"/>
        <v>9245.5114357489911</v>
      </c>
    </row>
    <row r="3057" spans="1:20" x14ac:dyDescent="0.2">
      <c r="A3057">
        <v>2009</v>
      </c>
      <c r="B3057">
        <v>176</v>
      </c>
      <c r="D3057" t="s">
        <v>128</v>
      </c>
      <c r="E3057" s="1">
        <v>0.4375</v>
      </c>
      <c r="F3057">
        <v>20</v>
      </c>
      <c r="G3057" t="s">
        <v>124</v>
      </c>
      <c r="H3057" t="s">
        <v>61</v>
      </c>
      <c r="I3057" t="s">
        <v>176</v>
      </c>
      <c r="J3057" t="s">
        <v>23</v>
      </c>
      <c r="K3057" t="s">
        <v>62</v>
      </c>
      <c r="L3057" t="s">
        <v>63</v>
      </c>
      <c r="M3057">
        <v>1</v>
      </c>
      <c r="N3057">
        <v>35</v>
      </c>
      <c r="P3057">
        <f>N3057/1.08</f>
        <v>32.407407407407405</v>
      </c>
      <c r="Q3057">
        <v>2.29E-2</v>
      </c>
      <c r="R3057">
        <v>2.9580000000000002</v>
      </c>
      <c r="S3057">
        <f>Q3057*(P3057^R3057)</f>
        <v>673.47470511666143</v>
      </c>
      <c r="T3057">
        <f t="shared" si="213"/>
        <v>673.47470511666143</v>
      </c>
    </row>
    <row r="3058" spans="1:20" x14ac:dyDescent="0.2">
      <c r="A3058">
        <v>2009</v>
      </c>
      <c r="B3058">
        <v>176</v>
      </c>
      <c r="D3058" t="s">
        <v>128</v>
      </c>
      <c r="E3058" s="1">
        <v>0.4375</v>
      </c>
      <c r="F3058">
        <v>20</v>
      </c>
      <c r="G3058" t="s">
        <v>124</v>
      </c>
      <c r="H3058" t="s">
        <v>61</v>
      </c>
      <c r="I3058" t="s">
        <v>176</v>
      </c>
      <c r="J3058" t="s">
        <v>23</v>
      </c>
      <c r="K3058" t="s">
        <v>31</v>
      </c>
      <c r="L3058" t="s">
        <v>32</v>
      </c>
      <c r="M3058">
        <v>3</v>
      </c>
      <c r="N3058">
        <v>35</v>
      </c>
      <c r="Q3058">
        <v>7.9000000000000008E-3</v>
      </c>
      <c r="R3058">
        <v>3.0760000000000001</v>
      </c>
      <c r="S3058">
        <f>Q3058*(N3058^R3058)</f>
        <v>443.79294680201997</v>
      </c>
      <c r="T3058">
        <f t="shared" si="213"/>
        <v>1331.3788404060599</v>
      </c>
    </row>
    <row r="3059" spans="1:20" x14ac:dyDescent="0.2">
      <c r="A3059">
        <v>2009</v>
      </c>
      <c r="B3059">
        <v>176</v>
      </c>
      <c r="D3059" t="s">
        <v>128</v>
      </c>
      <c r="E3059" s="1">
        <v>0.4375</v>
      </c>
      <c r="F3059">
        <v>20</v>
      </c>
      <c r="G3059" t="s">
        <v>124</v>
      </c>
      <c r="H3059" t="s">
        <v>61</v>
      </c>
      <c r="I3059" t="s">
        <v>176</v>
      </c>
      <c r="J3059" t="s">
        <v>26</v>
      </c>
      <c r="K3059" t="s">
        <v>31</v>
      </c>
      <c r="L3059" t="s">
        <v>54</v>
      </c>
      <c r="M3059">
        <v>11</v>
      </c>
      <c r="N3059">
        <v>25</v>
      </c>
      <c r="P3059">
        <f>N3059*0.812715</f>
        <v>20.317875000000001</v>
      </c>
      <c r="Q3059">
        <v>0.111</v>
      </c>
      <c r="R3059">
        <v>2.72</v>
      </c>
      <c r="S3059">
        <f>Q3059*(P3059^R3059)</f>
        <v>400.63779005068659</v>
      </c>
      <c r="T3059">
        <f t="shared" si="213"/>
        <v>4407.0156905575523</v>
      </c>
    </row>
    <row r="3060" spans="1:20" x14ac:dyDescent="0.2">
      <c r="A3060">
        <v>2009</v>
      </c>
      <c r="B3060">
        <v>176</v>
      </c>
      <c r="D3060" t="s">
        <v>128</v>
      </c>
      <c r="E3060" s="1">
        <v>0.4375</v>
      </c>
      <c r="F3060">
        <v>20</v>
      </c>
      <c r="G3060" t="s">
        <v>124</v>
      </c>
      <c r="H3060" t="s">
        <v>61</v>
      </c>
      <c r="I3060" t="s">
        <v>176</v>
      </c>
      <c r="J3060" t="s">
        <v>13</v>
      </c>
      <c r="K3060" t="s">
        <v>14</v>
      </c>
      <c r="L3060" t="s">
        <v>15</v>
      </c>
      <c r="M3060">
        <v>3</v>
      </c>
      <c r="N3060">
        <v>25</v>
      </c>
      <c r="Q3060">
        <v>2.3599999999999999E-2</v>
      </c>
      <c r="R3060">
        <v>2.9750000000000001</v>
      </c>
      <c r="S3060">
        <f>Q3060*(N3060^R3060)</f>
        <v>340.23855775527943</v>
      </c>
      <c r="T3060">
        <f t="shared" si="213"/>
        <v>1020.7156732658383</v>
      </c>
    </row>
    <row r="3061" spans="1:20" x14ac:dyDescent="0.2">
      <c r="A3061">
        <v>2009</v>
      </c>
      <c r="B3061">
        <v>176</v>
      </c>
      <c r="D3061" t="s">
        <v>128</v>
      </c>
      <c r="E3061" s="1">
        <v>0.4375</v>
      </c>
      <c r="F3061">
        <v>20</v>
      </c>
      <c r="G3061" t="s">
        <v>124</v>
      </c>
      <c r="H3061" t="s">
        <v>61</v>
      </c>
      <c r="I3061" t="s">
        <v>176</v>
      </c>
      <c r="J3061" t="s">
        <v>16</v>
      </c>
      <c r="K3061" t="s">
        <v>28</v>
      </c>
      <c r="L3061" t="s">
        <v>29</v>
      </c>
      <c r="M3061">
        <v>10</v>
      </c>
      <c r="N3061">
        <v>25</v>
      </c>
      <c r="P3061">
        <f>N3061/1.14172</f>
        <v>21.89678730336685</v>
      </c>
      <c r="Q3061">
        <v>5.7999999999999996E-3</v>
      </c>
      <c r="R3061">
        <v>3.5539999999999998</v>
      </c>
      <c r="S3061">
        <f>Q3061*(P3061^R3061)</f>
        <v>336.62001464584171</v>
      </c>
      <c r="T3061">
        <f t="shared" si="213"/>
        <v>3366.2001464584173</v>
      </c>
    </row>
    <row r="3062" spans="1:20" x14ac:dyDescent="0.2">
      <c r="A3062">
        <v>2009</v>
      </c>
      <c r="B3062">
        <v>176</v>
      </c>
      <c r="D3062" t="s">
        <v>128</v>
      </c>
      <c r="E3062" s="1">
        <v>0.4375</v>
      </c>
      <c r="F3062">
        <v>20</v>
      </c>
      <c r="G3062" t="s">
        <v>124</v>
      </c>
      <c r="H3062" t="s">
        <v>61</v>
      </c>
      <c r="I3062" t="s">
        <v>176</v>
      </c>
      <c r="J3062" t="s">
        <v>44</v>
      </c>
      <c r="K3062" t="s">
        <v>21</v>
      </c>
      <c r="L3062" t="s">
        <v>22</v>
      </c>
      <c r="M3062">
        <v>12</v>
      </c>
      <c r="N3062">
        <v>25</v>
      </c>
      <c r="Q3062">
        <v>1.14E-2</v>
      </c>
      <c r="R3062">
        <v>3.1280000000000001</v>
      </c>
      <c r="S3062">
        <f>Q3062*(N3062^R3062)</f>
        <v>268.94359042953022</v>
      </c>
      <c r="T3062">
        <f t="shared" si="213"/>
        <v>3227.3230851543626</v>
      </c>
    </row>
    <row r="3063" spans="1:20" x14ac:dyDescent="0.2">
      <c r="A3063">
        <v>2009</v>
      </c>
      <c r="B3063">
        <v>176</v>
      </c>
      <c r="D3063" t="s">
        <v>128</v>
      </c>
      <c r="E3063" s="1">
        <v>0.4375</v>
      </c>
      <c r="F3063">
        <v>20</v>
      </c>
      <c r="G3063" t="s">
        <v>124</v>
      </c>
      <c r="H3063" t="s">
        <v>61</v>
      </c>
      <c r="I3063" t="s">
        <v>176</v>
      </c>
      <c r="J3063" t="s">
        <v>23</v>
      </c>
      <c r="K3063" t="s">
        <v>62</v>
      </c>
      <c r="L3063" t="s">
        <v>63</v>
      </c>
      <c r="M3063">
        <v>2</v>
      </c>
      <c r="N3063">
        <v>25</v>
      </c>
      <c r="P3063">
        <f>N3063/1.08</f>
        <v>23.148148148148145</v>
      </c>
      <c r="Q3063">
        <v>2.29E-2</v>
      </c>
      <c r="R3063">
        <v>2.9580000000000002</v>
      </c>
      <c r="S3063">
        <f>Q3063*(P3063^R3063)</f>
        <v>248.92846396069424</v>
      </c>
      <c r="T3063">
        <f t="shared" si="213"/>
        <v>497.85692792138849</v>
      </c>
    </row>
    <row r="3064" spans="1:20" x14ac:dyDescent="0.2">
      <c r="A3064">
        <v>2009</v>
      </c>
      <c r="B3064">
        <v>176</v>
      </c>
      <c r="D3064" t="s">
        <v>128</v>
      </c>
      <c r="E3064" s="1">
        <v>0.4375</v>
      </c>
      <c r="F3064">
        <v>20</v>
      </c>
      <c r="G3064" t="s">
        <v>124</v>
      </c>
      <c r="H3064" t="s">
        <v>61</v>
      </c>
      <c r="I3064" t="s">
        <v>176</v>
      </c>
      <c r="J3064" t="s">
        <v>23</v>
      </c>
      <c r="K3064" t="s">
        <v>118</v>
      </c>
      <c r="L3064" t="s">
        <v>37</v>
      </c>
      <c r="M3064">
        <v>2</v>
      </c>
      <c r="N3064">
        <v>25</v>
      </c>
      <c r="Q3064">
        <v>1.26E-2</v>
      </c>
      <c r="R3064">
        <v>3.0672999999999999</v>
      </c>
      <c r="S3064">
        <f>Q3064*(N3064^R3064)</f>
        <v>244.49609871054292</v>
      </c>
      <c r="T3064">
        <f t="shared" si="213"/>
        <v>488.99219742108585</v>
      </c>
    </row>
    <row r="3065" spans="1:20" x14ac:dyDescent="0.2">
      <c r="A3065">
        <v>2009</v>
      </c>
      <c r="B3065">
        <v>176</v>
      </c>
      <c r="D3065" t="s">
        <v>128</v>
      </c>
      <c r="E3065" s="1">
        <v>0.4375</v>
      </c>
      <c r="F3065">
        <v>20</v>
      </c>
      <c r="G3065" t="s">
        <v>124</v>
      </c>
      <c r="H3065" t="s">
        <v>61</v>
      </c>
      <c r="I3065" t="s">
        <v>176</v>
      </c>
      <c r="J3065" t="s">
        <v>509</v>
      </c>
      <c r="K3065" t="s">
        <v>17</v>
      </c>
      <c r="L3065" t="s">
        <v>127</v>
      </c>
      <c r="M3065">
        <v>2</v>
      </c>
      <c r="N3065">
        <v>15</v>
      </c>
      <c r="Q3065">
        <v>2.3900000000000001E-2</v>
      </c>
      <c r="R3065">
        <v>3.0819999999999999</v>
      </c>
      <c r="S3065">
        <f>Q3065*(N3065^R3065)</f>
        <v>100.71894345437795</v>
      </c>
      <c r="T3065">
        <f t="shared" si="213"/>
        <v>201.4378869087559</v>
      </c>
    </row>
    <row r="3066" spans="1:20" x14ac:dyDescent="0.2">
      <c r="A3066">
        <v>2009</v>
      </c>
      <c r="B3066">
        <v>176</v>
      </c>
      <c r="D3066" t="s">
        <v>128</v>
      </c>
      <c r="E3066" s="1">
        <v>0.4375</v>
      </c>
      <c r="F3066">
        <v>20</v>
      </c>
      <c r="G3066" t="s">
        <v>124</v>
      </c>
      <c r="H3066" t="s">
        <v>61</v>
      </c>
      <c r="I3066" t="s">
        <v>176</v>
      </c>
      <c r="J3066" t="s">
        <v>26</v>
      </c>
      <c r="K3066" t="s">
        <v>17</v>
      </c>
      <c r="L3066" t="s">
        <v>121</v>
      </c>
      <c r="M3066">
        <v>15</v>
      </c>
      <c r="N3066">
        <v>15</v>
      </c>
      <c r="Q3066">
        <v>2.0199999999999999E-2</v>
      </c>
      <c r="R3066">
        <v>2.9594999999999998</v>
      </c>
      <c r="S3066">
        <f>Q3066*(N3066^R3066)</f>
        <v>61.093281166361997</v>
      </c>
      <c r="T3066">
        <f t="shared" si="213"/>
        <v>916.39921749542998</v>
      </c>
    </row>
    <row r="3067" spans="1:20" x14ac:dyDescent="0.2">
      <c r="A3067">
        <v>2009</v>
      </c>
      <c r="B3067">
        <v>176</v>
      </c>
      <c r="D3067" t="s">
        <v>128</v>
      </c>
      <c r="E3067" s="1">
        <v>0.4375</v>
      </c>
      <c r="F3067">
        <v>20</v>
      </c>
      <c r="G3067" t="s">
        <v>124</v>
      </c>
      <c r="H3067" t="s">
        <v>61</v>
      </c>
      <c r="I3067" t="s">
        <v>176</v>
      </c>
      <c r="J3067" t="s">
        <v>509</v>
      </c>
      <c r="K3067" t="s">
        <v>17</v>
      </c>
      <c r="L3067" t="s">
        <v>19</v>
      </c>
      <c r="M3067">
        <v>3</v>
      </c>
      <c r="N3067">
        <v>15</v>
      </c>
      <c r="Q3067">
        <v>1.9300000000000001E-2</v>
      </c>
      <c r="R3067">
        <v>2.96</v>
      </c>
      <c r="S3067">
        <f>Q3067*(N3067^R3067)</f>
        <v>58.450393035088091</v>
      </c>
      <c r="T3067">
        <f t="shared" si="213"/>
        <v>175.35117910526426</v>
      </c>
    </row>
    <row r="3068" spans="1:20" x14ac:dyDescent="0.2">
      <c r="A3068">
        <v>2009</v>
      </c>
      <c r="B3068">
        <v>176</v>
      </c>
      <c r="D3068" t="s">
        <v>128</v>
      </c>
      <c r="E3068" s="1">
        <v>0.4375</v>
      </c>
      <c r="F3068">
        <v>20</v>
      </c>
      <c r="G3068" t="s">
        <v>124</v>
      </c>
      <c r="H3068" t="s">
        <v>61</v>
      </c>
      <c r="I3068" t="s">
        <v>176</v>
      </c>
      <c r="J3068" t="s">
        <v>26</v>
      </c>
      <c r="K3068" t="s">
        <v>21</v>
      </c>
      <c r="L3068" t="s">
        <v>100</v>
      </c>
      <c r="M3068">
        <v>7</v>
      </c>
      <c r="N3068">
        <v>15</v>
      </c>
      <c r="P3068">
        <f>N3068/1.13645</f>
        <v>13.198996876237407</v>
      </c>
      <c r="Q3068">
        <v>1.35E-2</v>
      </c>
      <c r="R3068">
        <v>3.0430000000000001</v>
      </c>
      <c r="S3068">
        <f>Q3068*(P3068^R3068)</f>
        <v>34.684848873003531</v>
      </c>
      <c r="T3068">
        <f t="shared" si="213"/>
        <v>242.79394211102471</v>
      </c>
    </row>
    <row r="3069" spans="1:20" x14ac:dyDescent="0.2">
      <c r="A3069">
        <v>2009</v>
      </c>
      <c r="B3069">
        <v>176</v>
      </c>
      <c r="D3069" t="s">
        <v>128</v>
      </c>
      <c r="E3069" s="1">
        <v>0.4375</v>
      </c>
      <c r="F3069">
        <v>20</v>
      </c>
      <c r="G3069" t="s">
        <v>124</v>
      </c>
      <c r="H3069" t="s">
        <v>61</v>
      </c>
      <c r="I3069" t="s">
        <v>176</v>
      </c>
      <c r="J3069" t="s">
        <v>26</v>
      </c>
      <c r="K3069" t="s">
        <v>17</v>
      </c>
      <c r="L3069" t="s">
        <v>121</v>
      </c>
      <c r="M3069">
        <v>14</v>
      </c>
      <c r="N3069">
        <v>7.5</v>
      </c>
      <c r="Q3069">
        <v>2.0199999999999999E-2</v>
      </c>
      <c r="R3069">
        <v>2.9594999999999998</v>
      </c>
      <c r="S3069">
        <f>Q3069*(N3069^R3069)</f>
        <v>7.8540774295436098</v>
      </c>
      <c r="T3069">
        <f t="shared" si="213"/>
        <v>109.95708401361054</v>
      </c>
    </row>
    <row r="3070" spans="1:20" x14ac:dyDescent="0.2">
      <c r="A3070">
        <v>2009</v>
      </c>
      <c r="B3070">
        <v>176</v>
      </c>
      <c r="D3070" t="s">
        <v>128</v>
      </c>
      <c r="E3070" s="1">
        <v>0.4375</v>
      </c>
      <c r="F3070">
        <v>20</v>
      </c>
      <c r="G3070" t="s">
        <v>124</v>
      </c>
      <c r="H3070" t="s">
        <v>61</v>
      </c>
      <c r="I3070" t="s">
        <v>176</v>
      </c>
      <c r="J3070" t="s">
        <v>26</v>
      </c>
      <c r="K3070" t="s">
        <v>118</v>
      </c>
      <c r="L3070" t="s">
        <v>27</v>
      </c>
      <c r="M3070">
        <v>10</v>
      </c>
      <c r="N3070">
        <v>7.5</v>
      </c>
      <c r="Q3070">
        <v>1.5900000000000001E-2</v>
      </c>
      <c r="R3070">
        <v>2.9718</v>
      </c>
      <c r="S3070">
        <f>Q3070*(N3070^R3070)</f>
        <v>6.3372988368370082</v>
      </c>
      <c r="T3070">
        <f t="shared" si="213"/>
        <v>63.372988368370081</v>
      </c>
    </row>
    <row r="3071" spans="1:20" x14ac:dyDescent="0.2">
      <c r="A3071">
        <v>2009</v>
      </c>
      <c r="B3071">
        <v>176</v>
      </c>
      <c r="D3071" t="s">
        <v>128</v>
      </c>
      <c r="E3071" s="1">
        <v>0.4375</v>
      </c>
      <c r="F3071">
        <v>20</v>
      </c>
      <c r="G3071" t="s">
        <v>124</v>
      </c>
      <c r="H3071" t="s">
        <v>61</v>
      </c>
      <c r="I3071" t="s">
        <v>176</v>
      </c>
      <c r="J3071" t="s">
        <v>26</v>
      </c>
      <c r="K3071" t="s">
        <v>21</v>
      </c>
      <c r="L3071" t="s">
        <v>100</v>
      </c>
      <c r="M3071">
        <v>2</v>
      </c>
      <c r="N3071">
        <v>7.5</v>
      </c>
      <c r="P3071">
        <f>N3071/1.13645</f>
        <v>6.5994984381187036</v>
      </c>
      <c r="Q3071">
        <v>1.35E-2</v>
      </c>
      <c r="R3071">
        <v>3.0430000000000001</v>
      </c>
      <c r="S3071">
        <f>Q3071*(P3071^R3071)</f>
        <v>4.2082887368605784</v>
      </c>
      <c r="T3071">
        <f t="shared" si="213"/>
        <v>8.4165774737211567</v>
      </c>
    </row>
    <row r="3072" spans="1:20" x14ac:dyDescent="0.2">
      <c r="A3072">
        <v>2009</v>
      </c>
      <c r="B3072">
        <v>176</v>
      </c>
      <c r="D3072" t="s">
        <v>128</v>
      </c>
      <c r="E3072" s="1">
        <v>0.4375</v>
      </c>
      <c r="F3072">
        <v>20</v>
      </c>
      <c r="G3072" t="s">
        <v>124</v>
      </c>
      <c r="H3072" t="s">
        <v>61</v>
      </c>
      <c r="I3072" t="s">
        <v>176</v>
      </c>
      <c r="J3072" t="s">
        <v>26</v>
      </c>
      <c r="K3072" t="s">
        <v>118</v>
      </c>
      <c r="L3072" t="s">
        <v>27</v>
      </c>
      <c r="M3072">
        <v>9</v>
      </c>
      <c r="N3072">
        <v>2.5</v>
      </c>
      <c r="Q3072">
        <v>1.5900000000000001E-2</v>
      </c>
      <c r="R3072">
        <v>2.9718</v>
      </c>
      <c r="S3072">
        <f>Q3072*(N3072^R3072)</f>
        <v>0.24210025233267859</v>
      </c>
      <c r="T3072">
        <f t="shared" si="213"/>
        <v>2.1789022709941075</v>
      </c>
    </row>
    <row r="3073" spans="1:20" x14ac:dyDescent="0.2">
      <c r="A3073">
        <v>2009</v>
      </c>
      <c r="B3073">
        <v>176</v>
      </c>
      <c r="D3073" t="s">
        <v>128</v>
      </c>
      <c r="E3073" s="1">
        <v>0.4375</v>
      </c>
      <c r="F3073">
        <v>20</v>
      </c>
      <c r="G3073" t="s">
        <v>124</v>
      </c>
      <c r="H3073" t="s">
        <v>61</v>
      </c>
      <c r="I3073" t="s">
        <v>176</v>
      </c>
      <c r="J3073" t="s">
        <v>23</v>
      </c>
      <c r="K3073" t="s">
        <v>72</v>
      </c>
      <c r="L3073" t="s">
        <v>73</v>
      </c>
      <c r="M3073">
        <v>4</v>
      </c>
      <c r="N3073">
        <v>2.5</v>
      </c>
      <c r="Q3073">
        <v>8.0000000000000002E-3</v>
      </c>
      <c r="R3073">
        <v>3.137</v>
      </c>
      <c r="S3073">
        <f>Q3073*(N3073^R3073)</f>
        <v>0.14171890699888887</v>
      </c>
      <c r="T3073">
        <f t="shared" si="213"/>
        <v>0.56687562799555546</v>
      </c>
    </row>
    <row r="3074" spans="1:20" x14ac:dyDescent="0.2">
      <c r="A3074">
        <v>2009</v>
      </c>
      <c r="B3074">
        <v>176</v>
      </c>
      <c r="D3074" t="s">
        <v>128</v>
      </c>
      <c r="E3074" s="1">
        <v>0.4375</v>
      </c>
      <c r="F3074">
        <v>20</v>
      </c>
      <c r="G3074" t="s">
        <v>124</v>
      </c>
      <c r="H3074" t="s">
        <v>61</v>
      </c>
      <c r="I3074" t="s">
        <v>176</v>
      </c>
      <c r="J3074" t="s">
        <v>23</v>
      </c>
      <c r="K3074" t="s">
        <v>33</v>
      </c>
      <c r="L3074" t="s">
        <v>34</v>
      </c>
      <c r="M3074">
        <v>3</v>
      </c>
      <c r="N3074">
        <v>2.5</v>
      </c>
      <c r="Q3074">
        <v>8.8999999999999999E-3</v>
      </c>
      <c r="R3074">
        <v>3</v>
      </c>
      <c r="S3074">
        <f>Q3074*(N3074^R3074)</f>
        <v>0.13906250000000001</v>
      </c>
      <c r="T3074">
        <f t="shared" ref="T3074:T3137" si="217">M3074*S3074</f>
        <v>0.41718750000000004</v>
      </c>
    </row>
    <row r="3075" spans="1:20" x14ac:dyDescent="0.2">
      <c r="A3075">
        <v>2009</v>
      </c>
      <c r="B3075">
        <v>177</v>
      </c>
      <c r="C3075">
        <v>24</v>
      </c>
      <c r="D3075" t="s">
        <v>93</v>
      </c>
      <c r="E3075" s="1">
        <v>0.5</v>
      </c>
      <c r="F3075">
        <v>6</v>
      </c>
      <c r="G3075" t="s">
        <v>136</v>
      </c>
      <c r="H3075" t="s">
        <v>61</v>
      </c>
      <c r="I3075" t="s">
        <v>178</v>
      </c>
      <c r="J3075" t="s">
        <v>13</v>
      </c>
      <c r="K3075" t="s">
        <v>51</v>
      </c>
      <c r="L3075" t="s">
        <v>52</v>
      </c>
      <c r="M3075">
        <v>1</v>
      </c>
      <c r="N3075">
        <v>45</v>
      </c>
      <c r="O3075" t="s">
        <v>53</v>
      </c>
      <c r="Q3075">
        <v>1.6199999999999999E-2</v>
      </c>
      <c r="R3075">
        <v>3.0251999999999999</v>
      </c>
      <c r="S3075">
        <f>Q3075*(N3075^R3075)</f>
        <v>1624.8508847285632</v>
      </c>
      <c r="T3075">
        <f t="shared" si="217"/>
        <v>1624.8508847285632</v>
      </c>
    </row>
    <row r="3076" spans="1:20" x14ac:dyDescent="0.2">
      <c r="A3076">
        <v>2009</v>
      </c>
      <c r="B3076">
        <v>177</v>
      </c>
      <c r="C3076">
        <v>24</v>
      </c>
      <c r="D3076" t="s">
        <v>93</v>
      </c>
      <c r="E3076" s="1">
        <v>0.5</v>
      </c>
      <c r="F3076">
        <v>6</v>
      </c>
      <c r="G3076" t="s">
        <v>136</v>
      </c>
      <c r="H3076" t="s">
        <v>61</v>
      </c>
      <c r="I3076" t="s">
        <v>178</v>
      </c>
      <c r="J3076" t="s">
        <v>44</v>
      </c>
      <c r="K3076" t="s">
        <v>21</v>
      </c>
      <c r="L3076" t="s">
        <v>22</v>
      </c>
      <c r="M3076">
        <v>3</v>
      </c>
      <c r="N3076">
        <v>35</v>
      </c>
      <c r="Q3076">
        <v>1.14E-2</v>
      </c>
      <c r="R3076">
        <v>3.1280000000000001</v>
      </c>
      <c r="S3076">
        <f>Q3076*(N3076^R3076)</f>
        <v>770.45928631241588</v>
      </c>
      <c r="T3076">
        <f t="shared" si="217"/>
        <v>2311.3778589372478</v>
      </c>
    </row>
    <row r="3077" spans="1:20" x14ac:dyDescent="0.2">
      <c r="A3077">
        <v>2009</v>
      </c>
      <c r="B3077">
        <v>177</v>
      </c>
      <c r="C3077">
        <v>24</v>
      </c>
      <c r="D3077" t="s">
        <v>93</v>
      </c>
      <c r="E3077" s="1">
        <v>0.5</v>
      </c>
      <c r="F3077">
        <v>6</v>
      </c>
      <c r="G3077" t="s">
        <v>136</v>
      </c>
      <c r="H3077" t="s">
        <v>61</v>
      </c>
      <c r="I3077" t="s">
        <v>178</v>
      </c>
      <c r="J3077" t="s">
        <v>13</v>
      </c>
      <c r="K3077" t="s">
        <v>47</v>
      </c>
      <c r="L3077" t="s">
        <v>48</v>
      </c>
      <c r="M3077">
        <v>10</v>
      </c>
      <c r="N3077">
        <v>35</v>
      </c>
      <c r="P3077">
        <f>N3077/1.09917</f>
        <v>31.842208211650611</v>
      </c>
      <c r="Q3077">
        <v>1.7399999999999999E-2</v>
      </c>
      <c r="R3077">
        <v>3.08</v>
      </c>
      <c r="S3077">
        <f>Q3077*(P3077^R3077)</f>
        <v>740.96728909580781</v>
      </c>
      <c r="T3077">
        <f t="shared" si="217"/>
        <v>7409.6728909580779</v>
      </c>
    </row>
    <row r="3078" spans="1:20" x14ac:dyDescent="0.2">
      <c r="A3078">
        <v>2009</v>
      </c>
      <c r="B3078">
        <v>177</v>
      </c>
      <c r="C3078">
        <v>24</v>
      </c>
      <c r="D3078" t="s">
        <v>93</v>
      </c>
      <c r="E3078" s="1">
        <v>0.5</v>
      </c>
      <c r="F3078">
        <v>6</v>
      </c>
      <c r="G3078" t="s">
        <v>136</v>
      </c>
      <c r="H3078" t="s">
        <v>61</v>
      </c>
      <c r="I3078" t="s">
        <v>178</v>
      </c>
      <c r="J3078" t="s">
        <v>23</v>
      </c>
      <c r="K3078" t="s">
        <v>31</v>
      </c>
      <c r="L3078" t="s">
        <v>32</v>
      </c>
      <c r="M3078">
        <v>2</v>
      </c>
      <c r="N3078">
        <v>35</v>
      </c>
      <c r="Q3078">
        <v>7.9000000000000008E-3</v>
      </c>
      <c r="R3078">
        <v>3.0760000000000001</v>
      </c>
      <c r="S3078">
        <f>Q3078*(N3078^R3078)</f>
        <v>443.79294680201997</v>
      </c>
      <c r="T3078">
        <f t="shared" si="217"/>
        <v>887.58589360403994</v>
      </c>
    </row>
    <row r="3079" spans="1:20" x14ac:dyDescent="0.2">
      <c r="A3079">
        <v>2009</v>
      </c>
      <c r="B3079">
        <v>177</v>
      </c>
      <c r="C3079">
        <v>24</v>
      </c>
      <c r="D3079" t="s">
        <v>93</v>
      </c>
      <c r="E3079" s="1">
        <v>0.5</v>
      </c>
      <c r="F3079">
        <v>6</v>
      </c>
      <c r="G3079" t="s">
        <v>136</v>
      </c>
      <c r="H3079" t="s">
        <v>61</v>
      </c>
      <c r="I3079" t="s">
        <v>178</v>
      </c>
      <c r="J3079" t="s">
        <v>26</v>
      </c>
      <c r="K3079" t="s">
        <v>31</v>
      </c>
      <c r="L3079" t="s">
        <v>54</v>
      </c>
      <c r="M3079">
        <v>2</v>
      </c>
      <c r="N3079">
        <v>25</v>
      </c>
      <c r="P3079">
        <f>N3079*0.812715</f>
        <v>20.317875000000001</v>
      </c>
      <c r="Q3079">
        <v>0.111</v>
      </c>
      <c r="R3079">
        <v>2.72</v>
      </c>
      <c r="S3079">
        <f>Q3079*(P3079^R3079)</f>
        <v>400.63779005068659</v>
      </c>
      <c r="T3079">
        <f t="shared" si="217"/>
        <v>801.27558010137318</v>
      </c>
    </row>
    <row r="3080" spans="1:20" x14ac:dyDescent="0.2">
      <c r="A3080">
        <v>2009</v>
      </c>
      <c r="B3080">
        <v>177</v>
      </c>
      <c r="C3080">
        <v>24</v>
      </c>
      <c r="D3080" t="s">
        <v>93</v>
      </c>
      <c r="E3080" s="1">
        <v>0.5</v>
      </c>
      <c r="F3080">
        <v>6</v>
      </c>
      <c r="G3080" t="s">
        <v>136</v>
      </c>
      <c r="H3080" t="s">
        <v>61</v>
      </c>
      <c r="I3080" t="s">
        <v>178</v>
      </c>
      <c r="J3080" t="s">
        <v>13</v>
      </c>
      <c r="K3080" t="s">
        <v>14</v>
      </c>
      <c r="L3080" t="s">
        <v>15</v>
      </c>
      <c r="M3080">
        <v>2</v>
      </c>
      <c r="N3080">
        <v>25</v>
      </c>
      <c r="Q3080">
        <v>2.3599999999999999E-2</v>
      </c>
      <c r="R3080">
        <v>2.9750000000000001</v>
      </c>
      <c r="S3080">
        <f>Q3080*(N3080^R3080)</f>
        <v>340.23855775527943</v>
      </c>
      <c r="T3080">
        <f t="shared" si="217"/>
        <v>680.47711551055886</v>
      </c>
    </row>
    <row r="3081" spans="1:20" x14ac:dyDescent="0.2">
      <c r="A3081">
        <v>2009</v>
      </c>
      <c r="B3081">
        <v>177</v>
      </c>
      <c r="C3081">
        <v>24</v>
      </c>
      <c r="D3081" t="s">
        <v>93</v>
      </c>
      <c r="E3081" s="1">
        <v>0.5</v>
      </c>
      <c r="F3081">
        <v>6</v>
      </c>
      <c r="G3081" t="s">
        <v>136</v>
      </c>
      <c r="H3081" t="s">
        <v>61</v>
      </c>
      <c r="I3081" t="s">
        <v>178</v>
      </c>
      <c r="J3081" t="s">
        <v>16</v>
      </c>
      <c r="K3081" t="s">
        <v>28</v>
      </c>
      <c r="L3081" t="s">
        <v>29</v>
      </c>
      <c r="M3081">
        <v>12</v>
      </c>
      <c r="N3081">
        <v>25</v>
      </c>
      <c r="P3081">
        <f>N3081/1.14172</f>
        <v>21.89678730336685</v>
      </c>
      <c r="Q3081">
        <v>5.7999999999999996E-3</v>
      </c>
      <c r="R3081">
        <v>3.5539999999999998</v>
      </c>
      <c r="S3081">
        <f>Q3081*(P3081^R3081)</f>
        <v>336.62001464584171</v>
      </c>
      <c r="T3081">
        <f t="shared" si="217"/>
        <v>4039.4401757501005</v>
      </c>
    </row>
    <row r="3082" spans="1:20" x14ac:dyDescent="0.2">
      <c r="A3082">
        <v>2009</v>
      </c>
      <c r="B3082">
        <v>177</v>
      </c>
      <c r="C3082">
        <v>24</v>
      </c>
      <c r="D3082" t="s">
        <v>93</v>
      </c>
      <c r="E3082" s="1">
        <v>0.5</v>
      </c>
      <c r="F3082">
        <v>6</v>
      </c>
      <c r="G3082" t="s">
        <v>136</v>
      </c>
      <c r="H3082" t="s">
        <v>61</v>
      </c>
      <c r="I3082" t="s">
        <v>178</v>
      </c>
      <c r="J3082" t="s">
        <v>44</v>
      </c>
      <c r="K3082" t="s">
        <v>21</v>
      </c>
      <c r="L3082" t="s">
        <v>22</v>
      </c>
      <c r="M3082">
        <v>4</v>
      </c>
      <c r="N3082">
        <v>25</v>
      </c>
      <c r="Q3082">
        <v>1.14E-2</v>
      </c>
      <c r="R3082">
        <v>3.1280000000000001</v>
      </c>
      <c r="S3082">
        <f>Q3082*(N3082^R3082)</f>
        <v>268.94359042953022</v>
      </c>
      <c r="T3082">
        <f t="shared" si="217"/>
        <v>1075.7743617181209</v>
      </c>
    </row>
    <row r="3083" spans="1:20" x14ac:dyDescent="0.2">
      <c r="A3083">
        <v>2009</v>
      </c>
      <c r="B3083">
        <v>177</v>
      </c>
      <c r="C3083">
        <v>24</v>
      </c>
      <c r="D3083" t="s">
        <v>93</v>
      </c>
      <c r="E3083" s="1">
        <v>0.5</v>
      </c>
      <c r="F3083">
        <v>6</v>
      </c>
      <c r="G3083" t="s">
        <v>136</v>
      </c>
      <c r="H3083" t="s">
        <v>61</v>
      </c>
      <c r="I3083" t="s">
        <v>178</v>
      </c>
      <c r="J3083" t="s">
        <v>26</v>
      </c>
      <c r="K3083" t="s">
        <v>21</v>
      </c>
      <c r="L3083" t="s">
        <v>100</v>
      </c>
      <c r="M3083">
        <v>1</v>
      </c>
      <c r="N3083">
        <v>25</v>
      </c>
      <c r="P3083">
        <f>N3083/1.13645</f>
        <v>21.998328127062344</v>
      </c>
      <c r="Q3083">
        <v>1.35E-2</v>
      </c>
      <c r="R3083">
        <v>3.0430000000000001</v>
      </c>
      <c r="S3083">
        <f>Q3083*(P3083^R3083)</f>
        <v>164.14420378063221</v>
      </c>
      <c r="T3083">
        <f t="shared" si="217"/>
        <v>164.14420378063221</v>
      </c>
    </row>
    <row r="3084" spans="1:20" x14ac:dyDescent="0.2">
      <c r="A3084">
        <v>2009</v>
      </c>
      <c r="B3084">
        <v>177</v>
      </c>
      <c r="C3084">
        <v>24</v>
      </c>
      <c r="D3084" t="s">
        <v>93</v>
      </c>
      <c r="E3084" s="1">
        <v>0.5</v>
      </c>
      <c r="F3084">
        <v>6</v>
      </c>
      <c r="G3084" t="s">
        <v>136</v>
      </c>
      <c r="H3084" t="s">
        <v>61</v>
      </c>
      <c r="I3084" t="s">
        <v>178</v>
      </c>
      <c r="J3084" t="s">
        <v>16</v>
      </c>
      <c r="K3084" t="s">
        <v>17</v>
      </c>
      <c r="L3084" t="s">
        <v>18</v>
      </c>
      <c r="M3084">
        <v>11</v>
      </c>
      <c r="N3084">
        <v>15</v>
      </c>
      <c r="Q3084">
        <v>2.2700000000000001E-2</v>
      </c>
      <c r="R3084">
        <v>3.12</v>
      </c>
      <c r="S3084">
        <f t="shared" ref="S3084:S3097" si="218">Q3084*(N3084^R3084)</f>
        <v>106.03044532761471</v>
      </c>
      <c r="T3084">
        <f t="shared" si="217"/>
        <v>1166.3348986037618</v>
      </c>
    </row>
    <row r="3085" spans="1:20" x14ac:dyDescent="0.2">
      <c r="A3085">
        <v>2009</v>
      </c>
      <c r="B3085">
        <v>177</v>
      </c>
      <c r="C3085">
        <v>24</v>
      </c>
      <c r="D3085" t="s">
        <v>93</v>
      </c>
      <c r="E3085" s="1">
        <v>0.5</v>
      </c>
      <c r="F3085">
        <v>6</v>
      </c>
      <c r="G3085" t="s">
        <v>136</v>
      </c>
      <c r="H3085" t="s">
        <v>61</v>
      </c>
      <c r="I3085" t="s">
        <v>178</v>
      </c>
      <c r="J3085" t="s">
        <v>16</v>
      </c>
      <c r="K3085" t="s">
        <v>49</v>
      </c>
      <c r="L3085" t="s">
        <v>98</v>
      </c>
      <c r="M3085">
        <v>2</v>
      </c>
      <c r="N3085">
        <v>35</v>
      </c>
      <c r="Q3085">
        <v>2.2000000000000001E-3</v>
      </c>
      <c r="R3085">
        <v>3</v>
      </c>
      <c r="S3085">
        <f t="shared" si="218"/>
        <v>94.325000000000003</v>
      </c>
      <c r="T3085">
        <f t="shared" si="217"/>
        <v>188.65</v>
      </c>
    </row>
    <row r="3086" spans="1:20" x14ac:dyDescent="0.2">
      <c r="A3086">
        <v>2009</v>
      </c>
      <c r="B3086">
        <v>177</v>
      </c>
      <c r="C3086">
        <v>24</v>
      </c>
      <c r="D3086" t="s">
        <v>93</v>
      </c>
      <c r="E3086" s="1">
        <v>0.5</v>
      </c>
      <c r="F3086">
        <v>6</v>
      </c>
      <c r="G3086" t="s">
        <v>136</v>
      </c>
      <c r="H3086" t="s">
        <v>61</v>
      </c>
      <c r="I3086" t="s">
        <v>178</v>
      </c>
      <c r="J3086" t="s">
        <v>26</v>
      </c>
      <c r="K3086" t="s">
        <v>17</v>
      </c>
      <c r="L3086" t="s">
        <v>121</v>
      </c>
      <c r="M3086">
        <v>7</v>
      </c>
      <c r="N3086">
        <v>15</v>
      </c>
      <c r="Q3086">
        <v>2.0199999999999999E-2</v>
      </c>
      <c r="R3086">
        <v>2.9594999999999998</v>
      </c>
      <c r="S3086">
        <f t="shared" si="218"/>
        <v>61.093281166361997</v>
      </c>
      <c r="T3086">
        <f t="shared" si="217"/>
        <v>427.652968164534</v>
      </c>
    </row>
    <row r="3087" spans="1:20" x14ac:dyDescent="0.2">
      <c r="A3087">
        <v>2009</v>
      </c>
      <c r="B3087">
        <v>177</v>
      </c>
      <c r="C3087">
        <v>24</v>
      </c>
      <c r="D3087" t="s">
        <v>93</v>
      </c>
      <c r="E3087" s="1">
        <v>0.5</v>
      </c>
      <c r="F3087">
        <v>6</v>
      </c>
      <c r="G3087" t="s">
        <v>136</v>
      </c>
      <c r="H3087" t="s">
        <v>61</v>
      </c>
      <c r="I3087" t="s">
        <v>178</v>
      </c>
      <c r="J3087" t="s">
        <v>509</v>
      </c>
      <c r="K3087" t="s">
        <v>17</v>
      </c>
      <c r="L3087" t="s">
        <v>19</v>
      </c>
      <c r="M3087">
        <v>1</v>
      </c>
      <c r="N3087">
        <v>15</v>
      </c>
      <c r="Q3087">
        <v>1.9300000000000001E-2</v>
      </c>
      <c r="R3087">
        <v>2.96</v>
      </c>
      <c r="S3087">
        <f t="shared" si="218"/>
        <v>58.450393035088091</v>
      </c>
      <c r="T3087">
        <f t="shared" si="217"/>
        <v>58.450393035088091</v>
      </c>
    </row>
    <row r="3088" spans="1:20" x14ac:dyDescent="0.2">
      <c r="A3088">
        <v>2009</v>
      </c>
      <c r="B3088">
        <v>177</v>
      </c>
      <c r="C3088">
        <v>24</v>
      </c>
      <c r="D3088" t="s">
        <v>93</v>
      </c>
      <c r="E3088" s="1">
        <v>0.5</v>
      </c>
      <c r="F3088">
        <v>6</v>
      </c>
      <c r="G3088" t="s">
        <v>136</v>
      </c>
      <c r="H3088" t="s">
        <v>61</v>
      </c>
      <c r="I3088" t="s">
        <v>178</v>
      </c>
      <c r="J3088" t="s">
        <v>26</v>
      </c>
      <c r="K3088" t="s">
        <v>17</v>
      </c>
      <c r="L3088" t="s">
        <v>121</v>
      </c>
      <c r="M3088">
        <v>7</v>
      </c>
      <c r="N3088">
        <v>7.5</v>
      </c>
      <c r="Q3088">
        <v>2.0199999999999999E-2</v>
      </c>
      <c r="R3088">
        <v>2.9594999999999998</v>
      </c>
      <c r="S3088">
        <f t="shared" si="218"/>
        <v>7.8540774295436098</v>
      </c>
      <c r="T3088">
        <f t="shared" si="217"/>
        <v>54.97854200680527</v>
      </c>
    </row>
    <row r="3089" spans="1:20" x14ac:dyDescent="0.2">
      <c r="A3089">
        <v>2009</v>
      </c>
      <c r="B3089">
        <v>177</v>
      </c>
      <c r="C3089">
        <v>24</v>
      </c>
      <c r="D3089" t="s">
        <v>93</v>
      </c>
      <c r="E3089" s="1">
        <v>0.5</v>
      </c>
      <c r="F3089">
        <v>6</v>
      </c>
      <c r="G3089" t="s">
        <v>136</v>
      </c>
      <c r="H3089" t="s">
        <v>61</v>
      </c>
      <c r="I3089" t="s">
        <v>178</v>
      </c>
      <c r="J3089" t="s">
        <v>13</v>
      </c>
      <c r="K3089" t="s">
        <v>194</v>
      </c>
      <c r="L3089" t="s">
        <v>35</v>
      </c>
      <c r="M3089">
        <v>3</v>
      </c>
      <c r="N3089">
        <v>7.5</v>
      </c>
      <c r="Q3089">
        <v>3.2399999999999998E-2</v>
      </c>
      <c r="R3089">
        <v>2.379</v>
      </c>
      <c r="S3089">
        <f t="shared" si="218"/>
        <v>3.9112516180267258</v>
      </c>
      <c r="T3089">
        <f t="shared" si="217"/>
        <v>11.733754854080178</v>
      </c>
    </row>
    <row r="3090" spans="1:20" x14ac:dyDescent="0.2">
      <c r="A3090">
        <v>2009</v>
      </c>
      <c r="B3090">
        <v>177</v>
      </c>
      <c r="C3090">
        <v>24</v>
      </c>
      <c r="D3090" t="s">
        <v>93</v>
      </c>
      <c r="E3090" s="1">
        <v>0.5</v>
      </c>
      <c r="F3090">
        <v>6</v>
      </c>
      <c r="G3090" t="s">
        <v>136</v>
      </c>
      <c r="H3090" t="s">
        <v>61</v>
      </c>
      <c r="I3090" t="s">
        <v>178</v>
      </c>
      <c r="J3090" t="s">
        <v>26</v>
      </c>
      <c r="K3090" t="s">
        <v>118</v>
      </c>
      <c r="L3090" t="s">
        <v>27</v>
      </c>
      <c r="M3090">
        <v>20</v>
      </c>
      <c r="N3090">
        <v>2.5</v>
      </c>
      <c r="Q3090">
        <v>1.5900000000000001E-2</v>
      </c>
      <c r="R3090">
        <v>2.9718</v>
      </c>
      <c r="S3090">
        <f t="shared" si="218"/>
        <v>0.24210025233267859</v>
      </c>
      <c r="T3090">
        <f t="shared" si="217"/>
        <v>4.842005046653572</v>
      </c>
    </row>
    <row r="3091" spans="1:20" x14ac:dyDescent="0.2">
      <c r="A3091">
        <v>2009</v>
      </c>
      <c r="B3091">
        <v>177</v>
      </c>
      <c r="C3091">
        <v>24</v>
      </c>
      <c r="D3091" t="s">
        <v>93</v>
      </c>
      <c r="E3091" s="1">
        <v>0.5</v>
      </c>
      <c r="F3091">
        <v>6</v>
      </c>
      <c r="G3091" t="s">
        <v>136</v>
      </c>
      <c r="H3091" t="s">
        <v>61</v>
      </c>
      <c r="I3091" t="s">
        <v>178</v>
      </c>
      <c r="J3091" t="s">
        <v>23</v>
      </c>
      <c r="K3091" t="s">
        <v>33</v>
      </c>
      <c r="L3091" t="s">
        <v>34</v>
      </c>
      <c r="M3091">
        <v>12</v>
      </c>
      <c r="N3091">
        <v>2.5</v>
      </c>
      <c r="Q3091">
        <v>8.8999999999999999E-3</v>
      </c>
      <c r="R3091">
        <v>3</v>
      </c>
      <c r="S3091">
        <f t="shared" si="218"/>
        <v>0.13906250000000001</v>
      </c>
      <c r="T3091">
        <f t="shared" si="217"/>
        <v>1.6687500000000002</v>
      </c>
    </row>
    <row r="3092" spans="1:20" x14ac:dyDescent="0.2">
      <c r="A3092">
        <v>2009</v>
      </c>
      <c r="B3092">
        <v>178</v>
      </c>
      <c r="C3092">
        <v>25</v>
      </c>
      <c r="D3092" t="s">
        <v>93</v>
      </c>
      <c r="E3092" s="1">
        <v>0.5</v>
      </c>
      <c r="F3092">
        <v>5</v>
      </c>
      <c r="G3092" t="s">
        <v>136</v>
      </c>
      <c r="H3092" t="s">
        <v>12</v>
      </c>
      <c r="I3092" t="s">
        <v>178</v>
      </c>
      <c r="J3092" t="s">
        <v>13</v>
      </c>
      <c r="K3092" t="s">
        <v>14</v>
      </c>
      <c r="L3092" t="s">
        <v>42</v>
      </c>
      <c r="M3092">
        <v>2</v>
      </c>
      <c r="N3092">
        <v>35</v>
      </c>
      <c r="Q3092">
        <v>4.2200000000000001E-2</v>
      </c>
      <c r="R3092">
        <v>2.835</v>
      </c>
      <c r="S3092">
        <f t="shared" si="218"/>
        <v>1006.3414397267468</v>
      </c>
      <c r="T3092">
        <f t="shared" si="217"/>
        <v>2012.6828794534936</v>
      </c>
    </row>
    <row r="3093" spans="1:20" x14ac:dyDescent="0.2">
      <c r="A3093">
        <v>2009</v>
      </c>
      <c r="B3093">
        <v>178</v>
      </c>
      <c r="C3093">
        <v>25</v>
      </c>
      <c r="D3093" t="s">
        <v>93</v>
      </c>
      <c r="E3093" s="1">
        <v>0.5</v>
      </c>
      <c r="F3093">
        <v>5</v>
      </c>
      <c r="G3093" t="s">
        <v>136</v>
      </c>
      <c r="H3093" t="s">
        <v>12</v>
      </c>
      <c r="I3093" t="s">
        <v>178</v>
      </c>
      <c r="J3093" t="s">
        <v>44</v>
      </c>
      <c r="K3093" t="s">
        <v>21</v>
      </c>
      <c r="L3093" t="s">
        <v>22</v>
      </c>
      <c r="M3093">
        <v>7</v>
      </c>
      <c r="N3093">
        <v>35</v>
      </c>
      <c r="Q3093">
        <v>1.14E-2</v>
      </c>
      <c r="R3093">
        <v>3.1280000000000001</v>
      </c>
      <c r="S3093">
        <f t="shared" si="218"/>
        <v>770.45928631241588</v>
      </c>
      <c r="T3093">
        <f t="shared" si="217"/>
        <v>5393.2150041869108</v>
      </c>
    </row>
    <row r="3094" spans="1:20" x14ac:dyDescent="0.2">
      <c r="A3094">
        <v>2009</v>
      </c>
      <c r="B3094">
        <v>178</v>
      </c>
      <c r="C3094">
        <v>25</v>
      </c>
      <c r="D3094" t="s">
        <v>93</v>
      </c>
      <c r="E3094" s="1">
        <v>0.5</v>
      </c>
      <c r="F3094">
        <v>5</v>
      </c>
      <c r="G3094" t="s">
        <v>136</v>
      </c>
      <c r="H3094" t="s">
        <v>12</v>
      </c>
      <c r="I3094" t="s">
        <v>178</v>
      </c>
      <c r="J3094" t="s">
        <v>13</v>
      </c>
      <c r="K3094" t="s">
        <v>51</v>
      </c>
      <c r="L3094" t="s">
        <v>52</v>
      </c>
      <c r="M3094">
        <v>2</v>
      </c>
      <c r="N3094">
        <v>35</v>
      </c>
      <c r="O3094" t="s">
        <v>53</v>
      </c>
      <c r="Q3094">
        <v>1.6199999999999999E-2</v>
      </c>
      <c r="R3094">
        <v>3.0251999999999999</v>
      </c>
      <c r="S3094">
        <f t="shared" si="218"/>
        <v>759.67819720000477</v>
      </c>
      <c r="T3094">
        <f t="shared" si="217"/>
        <v>1519.3563944000095</v>
      </c>
    </row>
    <row r="3095" spans="1:20" x14ac:dyDescent="0.2">
      <c r="A3095">
        <v>2009</v>
      </c>
      <c r="B3095">
        <v>178</v>
      </c>
      <c r="C3095">
        <v>25</v>
      </c>
      <c r="D3095" t="s">
        <v>93</v>
      </c>
      <c r="E3095" s="1">
        <v>0.5</v>
      </c>
      <c r="F3095">
        <v>5</v>
      </c>
      <c r="G3095" t="s">
        <v>136</v>
      </c>
      <c r="H3095" t="s">
        <v>12</v>
      </c>
      <c r="I3095" t="s">
        <v>178</v>
      </c>
      <c r="J3095" t="s">
        <v>508</v>
      </c>
      <c r="K3095" t="s">
        <v>24</v>
      </c>
      <c r="L3095" t="s">
        <v>25</v>
      </c>
      <c r="M3095">
        <v>1</v>
      </c>
      <c r="N3095">
        <v>25</v>
      </c>
      <c r="Q3095">
        <v>4.2799999999999998E-2</v>
      </c>
      <c r="R3095">
        <v>2.8580000000000001</v>
      </c>
      <c r="S3095">
        <f t="shared" si="218"/>
        <v>423.40532317837847</v>
      </c>
      <c r="T3095">
        <f t="shared" si="217"/>
        <v>423.40532317837847</v>
      </c>
    </row>
    <row r="3096" spans="1:20" x14ac:dyDescent="0.2">
      <c r="A3096">
        <v>2009</v>
      </c>
      <c r="B3096">
        <v>178</v>
      </c>
      <c r="C3096">
        <v>25</v>
      </c>
      <c r="D3096" t="s">
        <v>93</v>
      </c>
      <c r="E3096" s="1">
        <v>0.5</v>
      </c>
      <c r="F3096">
        <v>5</v>
      </c>
      <c r="G3096" t="s">
        <v>136</v>
      </c>
      <c r="H3096" t="s">
        <v>12</v>
      </c>
      <c r="I3096" t="s">
        <v>178</v>
      </c>
      <c r="J3096" t="s">
        <v>13</v>
      </c>
      <c r="K3096" t="s">
        <v>14</v>
      </c>
      <c r="L3096" t="s">
        <v>42</v>
      </c>
      <c r="M3096">
        <v>2</v>
      </c>
      <c r="N3096">
        <v>25</v>
      </c>
      <c r="Q3096">
        <v>4.2200000000000001E-2</v>
      </c>
      <c r="R3096">
        <v>2.835</v>
      </c>
      <c r="S3096">
        <f t="shared" si="218"/>
        <v>387.67908836882333</v>
      </c>
      <c r="T3096">
        <f t="shared" si="217"/>
        <v>775.35817673764666</v>
      </c>
    </row>
    <row r="3097" spans="1:20" x14ac:dyDescent="0.2">
      <c r="A3097">
        <v>2009</v>
      </c>
      <c r="B3097">
        <v>178</v>
      </c>
      <c r="C3097">
        <v>25</v>
      </c>
      <c r="D3097" t="s">
        <v>93</v>
      </c>
      <c r="E3097" s="1">
        <v>0.5</v>
      </c>
      <c r="F3097">
        <v>5</v>
      </c>
      <c r="G3097" t="s">
        <v>136</v>
      </c>
      <c r="H3097" t="s">
        <v>12</v>
      </c>
      <c r="I3097" t="s">
        <v>178</v>
      </c>
      <c r="J3097" t="s">
        <v>13</v>
      </c>
      <c r="K3097" t="s">
        <v>14</v>
      </c>
      <c r="L3097" t="s">
        <v>15</v>
      </c>
      <c r="M3097">
        <v>3</v>
      </c>
      <c r="N3097">
        <v>25</v>
      </c>
      <c r="Q3097">
        <v>2.3599999999999999E-2</v>
      </c>
      <c r="R3097">
        <v>2.9750000000000001</v>
      </c>
      <c r="S3097">
        <f t="shared" si="218"/>
        <v>340.23855775527943</v>
      </c>
      <c r="T3097">
        <f t="shared" si="217"/>
        <v>1020.7156732658383</v>
      </c>
    </row>
    <row r="3098" spans="1:20" x14ac:dyDescent="0.2">
      <c r="A3098">
        <v>2009</v>
      </c>
      <c r="B3098">
        <v>178</v>
      </c>
      <c r="C3098">
        <v>25</v>
      </c>
      <c r="D3098" t="s">
        <v>93</v>
      </c>
      <c r="E3098" s="1">
        <v>0.5</v>
      </c>
      <c r="F3098">
        <v>5</v>
      </c>
      <c r="G3098" t="s">
        <v>136</v>
      </c>
      <c r="H3098" t="s">
        <v>12</v>
      </c>
      <c r="I3098" t="s">
        <v>178</v>
      </c>
      <c r="J3098" t="s">
        <v>16</v>
      </c>
      <c r="K3098" t="s">
        <v>28</v>
      </c>
      <c r="L3098" t="s">
        <v>29</v>
      </c>
      <c r="M3098">
        <v>17</v>
      </c>
      <c r="N3098">
        <v>25</v>
      </c>
      <c r="P3098">
        <f>N3098/1.14172</f>
        <v>21.89678730336685</v>
      </c>
      <c r="Q3098">
        <v>5.7999999999999996E-3</v>
      </c>
      <c r="R3098">
        <v>3.5539999999999998</v>
      </c>
      <c r="S3098">
        <f>Q3098*(P3098^R3098)</f>
        <v>336.62001464584171</v>
      </c>
      <c r="T3098">
        <f t="shared" si="217"/>
        <v>5722.5402489793087</v>
      </c>
    </row>
    <row r="3099" spans="1:20" x14ac:dyDescent="0.2">
      <c r="A3099">
        <v>2009</v>
      </c>
      <c r="B3099">
        <v>178</v>
      </c>
      <c r="C3099">
        <v>25</v>
      </c>
      <c r="D3099" t="s">
        <v>93</v>
      </c>
      <c r="E3099" s="1">
        <v>0.5</v>
      </c>
      <c r="F3099">
        <v>5</v>
      </c>
      <c r="G3099" t="s">
        <v>136</v>
      </c>
      <c r="H3099" t="s">
        <v>12</v>
      </c>
      <c r="I3099" t="s">
        <v>178</v>
      </c>
      <c r="J3099" t="s">
        <v>44</v>
      </c>
      <c r="K3099" t="s">
        <v>21</v>
      </c>
      <c r="L3099" t="s">
        <v>22</v>
      </c>
      <c r="M3099">
        <v>7</v>
      </c>
      <c r="N3099">
        <v>25</v>
      </c>
      <c r="Q3099">
        <v>1.14E-2</v>
      </c>
      <c r="R3099">
        <v>3.1280000000000001</v>
      </c>
      <c r="S3099">
        <f t="shared" ref="S3099:S3106" si="219">Q3099*(N3099^R3099)</f>
        <v>268.94359042953022</v>
      </c>
      <c r="T3099">
        <f t="shared" si="217"/>
        <v>1882.6051330067116</v>
      </c>
    </row>
    <row r="3100" spans="1:20" x14ac:dyDescent="0.2">
      <c r="A3100">
        <v>2009</v>
      </c>
      <c r="B3100">
        <v>178</v>
      </c>
      <c r="C3100">
        <v>25</v>
      </c>
      <c r="D3100" t="s">
        <v>93</v>
      </c>
      <c r="E3100" s="1">
        <v>0.5</v>
      </c>
      <c r="F3100">
        <v>5</v>
      </c>
      <c r="G3100" t="s">
        <v>136</v>
      </c>
      <c r="H3100" t="s">
        <v>12</v>
      </c>
      <c r="I3100" t="s">
        <v>178</v>
      </c>
      <c r="J3100" t="s">
        <v>26</v>
      </c>
      <c r="K3100" t="s">
        <v>17</v>
      </c>
      <c r="L3100" t="s">
        <v>121</v>
      </c>
      <c r="M3100">
        <v>9</v>
      </c>
      <c r="N3100">
        <v>7.5</v>
      </c>
      <c r="Q3100">
        <v>2.0199999999999999E-2</v>
      </c>
      <c r="R3100">
        <v>2.9594999999999998</v>
      </c>
      <c r="S3100">
        <f t="shared" si="219"/>
        <v>7.8540774295436098</v>
      </c>
      <c r="T3100">
        <f t="shared" si="217"/>
        <v>70.686696865892486</v>
      </c>
    </row>
    <row r="3101" spans="1:20" x14ac:dyDescent="0.2">
      <c r="A3101">
        <v>2009</v>
      </c>
      <c r="B3101">
        <v>178</v>
      </c>
      <c r="C3101">
        <v>25</v>
      </c>
      <c r="D3101" t="s">
        <v>93</v>
      </c>
      <c r="E3101" s="1">
        <v>0.5</v>
      </c>
      <c r="F3101">
        <v>5</v>
      </c>
      <c r="G3101" t="s">
        <v>136</v>
      </c>
      <c r="H3101" t="s">
        <v>12</v>
      </c>
      <c r="I3101" t="s">
        <v>178</v>
      </c>
      <c r="J3101" t="s">
        <v>26</v>
      </c>
      <c r="K3101" t="s">
        <v>118</v>
      </c>
      <c r="L3101" t="s">
        <v>27</v>
      </c>
      <c r="M3101">
        <v>6</v>
      </c>
      <c r="N3101">
        <v>7.5</v>
      </c>
      <c r="Q3101">
        <v>1.5900000000000001E-2</v>
      </c>
      <c r="R3101">
        <v>2.9718</v>
      </c>
      <c r="S3101">
        <f t="shared" si="219"/>
        <v>6.3372988368370082</v>
      </c>
      <c r="T3101">
        <f t="shared" si="217"/>
        <v>38.023793021022051</v>
      </c>
    </row>
    <row r="3102" spans="1:20" x14ac:dyDescent="0.2">
      <c r="A3102">
        <v>2009</v>
      </c>
      <c r="B3102">
        <v>178</v>
      </c>
      <c r="C3102">
        <v>25</v>
      </c>
      <c r="D3102" t="s">
        <v>93</v>
      </c>
      <c r="E3102" s="1">
        <v>0.5</v>
      </c>
      <c r="F3102">
        <v>5</v>
      </c>
      <c r="G3102" t="s">
        <v>136</v>
      </c>
      <c r="H3102" t="s">
        <v>12</v>
      </c>
      <c r="I3102" t="s">
        <v>178</v>
      </c>
      <c r="J3102" t="s">
        <v>23</v>
      </c>
      <c r="K3102" t="s">
        <v>118</v>
      </c>
      <c r="L3102" t="s">
        <v>132</v>
      </c>
      <c r="M3102">
        <v>7</v>
      </c>
      <c r="N3102">
        <v>7.5</v>
      </c>
      <c r="Q3102">
        <v>1.26E-2</v>
      </c>
      <c r="R3102">
        <v>3.0672999999999999</v>
      </c>
      <c r="S3102">
        <f t="shared" si="219"/>
        <v>6.0875978967715536</v>
      </c>
      <c r="T3102">
        <f t="shared" si="217"/>
        <v>42.613185277400873</v>
      </c>
    </row>
    <row r="3103" spans="1:20" x14ac:dyDescent="0.2">
      <c r="A3103">
        <v>2009</v>
      </c>
      <c r="B3103">
        <v>178</v>
      </c>
      <c r="C3103">
        <v>25</v>
      </c>
      <c r="D3103" t="s">
        <v>93</v>
      </c>
      <c r="E3103" s="1">
        <v>0.5</v>
      </c>
      <c r="F3103">
        <v>5</v>
      </c>
      <c r="G3103" t="s">
        <v>136</v>
      </c>
      <c r="H3103" t="s">
        <v>12</v>
      </c>
      <c r="I3103" t="s">
        <v>178</v>
      </c>
      <c r="J3103" t="s">
        <v>13</v>
      </c>
      <c r="K3103" t="s">
        <v>194</v>
      </c>
      <c r="L3103" t="s">
        <v>35</v>
      </c>
      <c r="M3103">
        <v>3</v>
      </c>
      <c r="N3103">
        <v>7.5</v>
      </c>
      <c r="Q3103">
        <v>3.2399999999999998E-2</v>
      </c>
      <c r="R3103">
        <v>2.379</v>
      </c>
      <c r="S3103">
        <f t="shared" si="219"/>
        <v>3.9112516180267258</v>
      </c>
      <c r="T3103">
        <f t="shared" si="217"/>
        <v>11.733754854080178</v>
      </c>
    </row>
    <row r="3104" spans="1:20" x14ac:dyDescent="0.2">
      <c r="A3104">
        <v>2009</v>
      </c>
      <c r="B3104">
        <v>178</v>
      </c>
      <c r="C3104">
        <v>25</v>
      </c>
      <c r="D3104" t="s">
        <v>93</v>
      </c>
      <c r="E3104" s="1">
        <v>0.5</v>
      </c>
      <c r="F3104">
        <v>5</v>
      </c>
      <c r="G3104" t="s">
        <v>136</v>
      </c>
      <c r="H3104" t="s">
        <v>12</v>
      </c>
      <c r="I3104" t="s">
        <v>178</v>
      </c>
      <c r="J3104" t="s">
        <v>26</v>
      </c>
      <c r="K3104" t="s">
        <v>118</v>
      </c>
      <c r="L3104" t="s">
        <v>27</v>
      </c>
      <c r="M3104">
        <v>25</v>
      </c>
      <c r="N3104">
        <v>2.5</v>
      </c>
      <c r="Q3104">
        <v>1.5900000000000001E-2</v>
      </c>
      <c r="R3104">
        <v>2.9718</v>
      </c>
      <c r="S3104">
        <f t="shared" si="219"/>
        <v>0.24210025233267859</v>
      </c>
      <c r="T3104">
        <f t="shared" si="217"/>
        <v>6.052506308316965</v>
      </c>
    </row>
    <row r="3105" spans="1:20" x14ac:dyDescent="0.2">
      <c r="A3105">
        <v>2009</v>
      </c>
      <c r="B3105">
        <v>178</v>
      </c>
      <c r="C3105">
        <v>25</v>
      </c>
      <c r="D3105" t="s">
        <v>93</v>
      </c>
      <c r="E3105" s="1">
        <v>0.5</v>
      </c>
      <c r="F3105">
        <v>5</v>
      </c>
      <c r="G3105" t="s">
        <v>136</v>
      </c>
      <c r="H3105" t="s">
        <v>12</v>
      </c>
      <c r="I3105" t="s">
        <v>178</v>
      </c>
      <c r="J3105" t="s">
        <v>23</v>
      </c>
      <c r="K3105" t="s">
        <v>33</v>
      </c>
      <c r="L3105" t="s">
        <v>34</v>
      </c>
      <c r="M3105">
        <v>11</v>
      </c>
      <c r="N3105">
        <v>2.5</v>
      </c>
      <c r="Q3105">
        <v>8.8999999999999999E-3</v>
      </c>
      <c r="R3105">
        <v>3</v>
      </c>
      <c r="S3105">
        <f t="shared" si="219"/>
        <v>0.13906250000000001</v>
      </c>
      <c r="T3105">
        <f t="shared" si="217"/>
        <v>1.5296875000000001</v>
      </c>
    </row>
    <row r="3106" spans="1:20" x14ac:dyDescent="0.2">
      <c r="A3106">
        <v>2009</v>
      </c>
      <c r="B3106">
        <v>179</v>
      </c>
      <c r="C3106">
        <v>26</v>
      </c>
      <c r="D3106" t="s">
        <v>93</v>
      </c>
      <c r="E3106" s="1">
        <v>0.5</v>
      </c>
      <c r="F3106">
        <v>5</v>
      </c>
      <c r="G3106" t="s">
        <v>136</v>
      </c>
      <c r="H3106" t="s">
        <v>36</v>
      </c>
      <c r="I3106" t="s">
        <v>178</v>
      </c>
      <c r="J3106" t="s">
        <v>13</v>
      </c>
      <c r="K3106" t="s">
        <v>51</v>
      </c>
      <c r="L3106" t="s">
        <v>52</v>
      </c>
      <c r="M3106">
        <v>1</v>
      </c>
      <c r="N3106">
        <v>40</v>
      </c>
      <c r="O3106" t="s">
        <v>46</v>
      </c>
      <c r="Q3106">
        <v>1.6199999999999999E-2</v>
      </c>
      <c r="R3106">
        <v>3.0251999999999999</v>
      </c>
      <c r="S3106">
        <f t="shared" si="219"/>
        <v>1137.8025435833395</v>
      </c>
      <c r="T3106">
        <f t="shared" si="217"/>
        <v>1137.8025435833395</v>
      </c>
    </row>
    <row r="3107" spans="1:20" x14ac:dyDescent="0.2">
      <c r="A3107">
        <v>2009</v>
      </c>
      <c r="B3107">
        <v>179</v>
      </c>
      <c r="C3107">
        <v>26</v>
      </c>
      <c r="D3107" t="s">
        <v>93</v>
      </c>
      <c r="E3107" s="1">
        <v>0.5</v>
      </c>
      <c r="F3107">
        <v>5</v>
      </c>
      <c r="G3107" t="s">
        <v>136</v>
      </c>
      <c r="H3107" t="s">
        <v>36</v>
      </c>
      <c r="I3107" t="s">
        <v>178</v>
      </c>
      <c r="J3107" t="s">
        <v>13</v>
      </c>
      <c r="K3107" t="s">
        <v>47</v>
      </c>
      <c r="L3107" t="s">
        <v>48</v>
      </c>
      <c r="M3107">
        <v>9</v>
      </c>
      <c r="N3107">
        <v>40</v>
      </c>
      <c r="P3107">
        <f>N3107/1.09917</f>
        <v>36.391095099029265</v>
      </c>
      <c r="Q3107">
        <v>1.7399999999999999E-2</v>
      </c>
      <c r="R3107">
        <v>3.08</v>
      </c>
      <c r="S3107">
        <f>Q3107*(P3107^R3107)</f>
        <v>1117.929026716055</v>
      </c>
      <c r="T3107">
        <f t="shared" si="217"/>
        <v>10061.361240444494</v>
      </c>
    </row>
    <row r="3108" spans="1:20" x14ac:dyDescent="0.2">
      <c r="A3108">
        <v>2009</v>
      </c>
      <c r="B3108">
        <v>179</v>
      </c>
      <c r="C3108">
        <v>26</v>
      </c>
      <c r="D3108" t="s">
        <v>93</v>
      </c>
      <c r="E3108" s="1">
        <v>0.5</v>
      </c>
      <c r="F3108">
        <v>5</v>
      </c>
      <c r="G3108" t="s">
        <v>136</v>
      </c>
      <c r="H3108" t="s">
        <v>36</v>
      </c>
      <c r="I3108" t="s">
        <v>178</v>
      </c>
      <c r="J3108" t="s">
        <v>44</v>
      </c>
      <c r="K3108" t="s">
        <v>21</v>
      </c>
      <c r="L3108" t="s">
        <v>22</v>
      </c>
      <c r="M3108">
        <v>4</v>
      </c>
      <c r="N3108">
        <v>35</v>
      </c>
      <c r="Q3108">
        <v>1.14E-2</v>
      </c>
      <c r="R3108">
        <v>3.1280000000000001</v>
      </c>
      <c r="S3108">
        <f>Q3108*(N3108^R3108)</f>
        <v>770.45928631241588</v>
      </c>
      <c r="T3108">
        <f t="shared" si="217"/>
        <v>3081.8371452496635</v>
      </c>
    </row>
    <row r="3109" spans="1:20" x14ac:dyDescent="0.2">
      <c r="A3109">
        <v>2009</v>
      </c>
      <c r="B3109">
        <v>179</v>
      </c>
      <c r="C3109">
        <v>26</v>
      </c>
      <c r="D3109" t="s">
        <v>93</v>
      </c>
      <c r="E3109" s="1">
        <v>0.5</v>
      </c>
      <c r="F3109">
        <v>5</v>
      </c>
      <c r="G3109" t="s">
        <v>136</v>
      </c>
      <c r="H3109" t="s">
        <v>36</v>
      </c>
      <c r="I3109" t="s">
        <v>178</v>
      </c>
      <c r="J3109" t="s">
        <v>13</v>
      </c>
      <c r="K3109" t="s">
        <v>51</v>
      </c>
      <c r="L3109" t="s">
        <v>57</v>
      </c>
      <c r="M3109">
        <v>1</v>
      </c>
      <c r="N3109">
        <v>35</v>
      </c>
      <c r="Q3109">
        <v>1.6199999999999999E-2</v>
      </c>
      <c r="R3109">
        <v>3.0251999999999999</v>
      </c>
      <c r="S3109">
        <f>Q3109*(N3109^R3109)</f>
        <v>759.67819720000477</v>
      </c>
      <c r="T3109">
        <f t="shared" si="217"/>
        <v>759.67819720000477</v>
      </c>
    </row>
    <row r="3110" spans="1:20" x14ac:dyDescent="0.2">
      <c r="A3110">
        <v>2009</v>
      </c>
      <c r="B3110">
        <v>179</v>
      </c>
      <c r="C3110">
        <v>26</v>
      </c>
      <c r="D3110" t="s">
        <v>93</v>
      </c>
      <c r="E3110" s="1">
        <v>0.5</v>
      </c>
      <c r="F3110">
        <v>5</v>
      </c>
      <c r="G3110" t="s">
        <v>136</v>
      </c>
      <c r="H3110" t="s">
        <v>36</v>
      </c>
      <c r="I3110" t="s">
        <v>178</v>
      </c>
      <c r="J3110" t="s">
        <v>23</v>
      </c>
      <c r="K3110" t="s">
        <v>31</v>
      </c>
      <c r="L3110" t="s">
        <v>32</v>
      </c>
      <c r="M3110">
        <v>1</v>
      </c>
      <c r="N3110">
        <v>35</v>
      </c>
      <c r="Q3110">
        <v>7.9000000000000008E-3</v>
      </c>
      <c r="R3110">
        <v>3.0760000000000001</v>
      </c>
      <c r="S3110">
        <f>Q3110*(N3110^R3110)</f>
        <v>443.79294680201997</v>
      </c>
      <c r="T3110">
        <f t="shared" si="217"/>
        <v>443.79294680201997</v>
      </c>
    </row>
    <row r="3111" spans="1:20" x14ac:dyDescent="0.2">
      <c r="A3111">
        <v>2009</v>
      </c>
      <c r="B3111">
        <v>179</v>
      </c>
      <c r="C3111">
        <v>26</v>
      </c>
      <c r="D3111" t="s">
        <v>93</v>
      </c>
      <c r="E3111" s="1">
        <v>0.5</v>
      </c>
      <c r="F3111">
        <v>5</v>
      </c>
      <c r="G3111" t="s">
        <v>136</v>
      </c>
      <c r="H3111" t="s">
        <v>36</v>
      </c>
      <c r="I3111" t="s">
        <v>178</v>
      </c>
      <c r="J3111" t="s">
        <v>508</v>
      </c>
      <c r="K3111" t="s">
        <v>24</v>
      </c>
      <c r="L3111" t="s">
        <v>25</v>
      </c>
      <c r="M3111">
        <v>2</v>
      </c>
      <c r="N3111">
        <v>25</v>
      </c>
      <c r="Q3111">
        <v>4.2799999999999998E-2</v>
      </c>
      <c r="R3111">
        <v>2.8580000000000001</v>
      </c>
      <c r="S3111">
        <f>Q3111*(N3111^R3111)</f>
        <v>423.40532317837847</v>
      </c>
      <c r="T3111">
        <f t="shared" si="217"/>
        <v>846.81064635675693</v>
      </c>
    </row>
    <row r="3112" spans="1:20" x14ac:dyDescent="0.2">
      <c r="A3112">
        <v>2009</v>
      </c>
      <c r="B3112">
        <v>179</v>
      </c>
      <c r="C3112">
        <v>26</v>
      </c>
      <c r="D3112" t="s">
        <v>93</v>
      </c>
      <c r="E3112" s="1">
        <v>0.5</v>
      </c>
      <c r="F3112">
        <v>5</v>
      </c>
      <c r="G3112" t="s">
        <v>136</v>
      </c>
      <c r="H3112" t="s">
        <v>36</v>
      </c>
      <c r="I3112" t="s">
        <v>178</v>
      </c>
      <c r="J3112" t="s">
        <v>26</v>
      </c>
      <c r="K3112" t="s">
        <v>31</v>
      </c>
      <c r="L3112" t="s">
        <v>54</v>
      </c>
      <c r="M3112">
        <v>6</v>
      </c>
      <c r="N3112">
        <v>25</v>
      </c>
      <c r="P3112">
        <f>N3112*0.812715</f>
        <v>20.317875000000001</v>
      </c>
      <c r="Q3112">
        <v>0.111</v>
      </c>
      <c r="R3112">
        <v>2.72</v>
      </c>
      <c r="S3112">
        <f>Q3112*(P3112^R3112)</f>
        <v>400.63779005068659</v>
      </c>
      <c r="T3112">
        <f t="shared" si="217"/>
        <v>2403.8267403041195</v>
      </c>
    </row>
    <row r="3113" spans="1:20" x14ac:dyDescent="0.2">
      <c r="A3113">
        <v>2009</v>
      </c>
      <c r="B3113">
        <v>179</v>
      </c>
      <c r="C3113">
        <v>26</v>
      </c>
      <c r="D3113" t="s">
        <v>93</v>
      </c>
      <c r="E3113" s="1">
        <v>0.5</v>
      </c>
      <c r="F3113">
        <v>5</v>
      </c>
      <c r="G3113" t="s">
        <v>136</v>
      </c>
      <c r="H3113" t="s">
        <v>36</v>
      </c>
      <c r="I3113" t="s">
        <v>178</v>
      </c>
      <c r="J3113" t="s">
        <v>13</v>
      </c>
      <c r="K3113" t="s">
        <v>14</v>
      </c>
      <c r="L3113" t="s">
        <v>15</v>
      </c>
      <c r="M3113">
        <v>5</v>
      </c>
      <c r="N3113">
        <v>25</v>
      </c>
      <c r="Q3113">
        <v>2.3599999999999999E-2</v>
      </c>
      <c r="R3113">
        <v>2.9750000000000001</v>
      </c>
      <c r="S3113">
        <f>Q3113*(N3113^R3113)</f>
        <v>340.23855775527943</v>
      </c>
      <c r="T3113">
        <f t="shared" si="217"/>
        <v>1701.1927887763973</v>
      </c>
    </row>
    <row r="3114" spans="1:20" x14ac:dyDescent="0.2">
      <c r="A3114">
        <v>2009</v>
      </c>
      <c r="B3114">
        <v>179</v>
      </c>
      <c r="C3114">
        <v>26</v>
      </c>
      <c r="D3114" t="s">
        <v>93</v>
      </c>
      <c r="E3114" s="1">
        <v>0.5</v>
      </c>
      <c r="F3114">
        <v>5</v>
      </c>
      <c r="G3114" t="s">
        <v>136</v>
      </c>
      <c r="H3114" t="s">
        <v>36</v>
      </c>
      <c r="I3114" t="s">
        <v>178</v>
      </c>
      <c r="J3114" t="s">
        <v>16</v>
      </c>
      <c r="K3114" t="s">
        <v>28</v>
      </c>
      <c r="L3114" t="s">
        <v>29</v>
      </c>
      <c r="M3114">
        <v>25</v>
      </c>
      <c r="N3114">
        <v>25</v>
      </c>
      <c r="P3114">
        <f>N3114/1.14172</f>
        <v>21.89678730336685</v>
      </c>
      <c r="Q3114">
        <v>5.7999999999999996E-3</v>
      </c>
      <c r="R3114">
        <v>3.5539999999999998</v>
      </c>
      <c r="S3114">
        <f>Q3114*(P3114^R3114)</f>
        <v>336.62001464584171</v>
      </c>
      <c r="T3114">
        <f t="shared" si="217"/>
        <v>8415.5003661460432</v>
      </c>
    </row>
    <row r="3115" spans="1:20" x14ac:dyDescent="0.2">
      <c r="A3115">
        <v>2009</v>
      </c>
      <c r="B3115">
        <v>179</v>
      </c>
      <c r="C3115">
        <v>26</v>
      </c>
      <c r="D3115" t="s">
        <v>93</v>
      </c>
      <c r="E3115" s="1">
        <v>0.5</v>
      </c>
      <c r="F3115">
        <v>5</v>
      </c>
      <c r="G3115" t="s">
        <v>136</v>
      </c>
      <c r="H3115" t="s">
        <v>36</v>
      </c>
      <c r="I3115" t="s">
        <v>178</v>
      </c>
      <c r="J3115" t="s">
        <v>44</v>
      </c>
      <c r="K3115" t="s">
        <v>21</v>
      </c>
      <c r="L3115" t="s">
        <v>22</v>
      </c>
      <c r="M3115">
        <v>6</v>
      </c>
      <c r="N3115">
        <v>25</v>
      </c>
      <c r="Q3115">
        <v>1.14E-2</v>
      </c>
      <c r="R3115">
        <v>3.1280000000000001</v>
      </c>
      <c r="S3115">
        <f t="shared" ref="S3115:S3125" si="220">Q3115*(N3115^R3115)</f>
        <v>268.94359042953022</v>
      </c>
      <c r="T3115">
        <f t="shared" si="217"/>
        <v>1613.6615425771813</v>
      </c>
    </row>
    <row r="3116" spans="1:20" x14ac:dyDescent="0.2">
      <c r="A3116">
        <v>2009</v>
      </c>
      <c r="B3116">
        <v>179</v>
      </c>
      <c r="C3116">
        <v>26</v>
      </c>
      <c r="D3116" t="s">
        <v>93</v>
      </c>
      <c r="E3116" s="1">
        <v>0.5</v>
      </c>
      <c r="F3116">
        <v>5</v>
      </c>
      <c r="G3116" t="s">
        <v>136</v>
      </c>
      <c r="H3116" t="s">
        <v>36</v>
      </c>
      <c r="I3116" t="s">
        <v>178</v>
      </c>
      <c r="J3116" t="s">
        <v>16</v>
      </c>
      <c r="K3116" t="s">
        <v>17</v>
      </c>
      <c r="L3116" t="s">
        <v>18</v>
      </c>
      <c r="M3116">
        <v>3</v>
      </c>
      <c r="N3116">
        <v>15</v>
      </c>
      <c r="Q3116">
        <v>2.2700000000000001E-2</v>
      </c>
      <c r="R3116">
        <v>3.12</v>
      </c>
      <c r="S3116">
        <f t="shared" si="220"/>
        <v>106.03044532761471</v>
      </c>
      <c r="T3116">
        <f t="shared" si="217"/>
        <v>318.09133598284416</v>
      </c>
    </row>
    <row r="3117" spans="1:20" x14ac:dyDescent="0.2">
      <c r="A3117">
        <v>2009</v>
      </c>
      <c r="B3117">
        <v>179</v>
      </c>
      <c r="C3117">
        <v>26</v>
      </c>
      <c r="D3117" t="s">
        <v>93</v>
      </c>
      <c r="E3117" s="1">
        <v>0.5</v>
      </c>
      <c r="F3117">
        <v>5</v>
      </c>
      <c r="G3117" t="s">
        <v>136</v>
      </c>
      <c r="H3117" t="s">
        <v>36</v>
      </c>
      <c r="I3117" t="s">
        <v>178</v>
      </c>
      <c r="J3117" t="s">
        <v>26</v>
      </c>
      <c r="K3117" t="s">
        <v>17</v>
      </c>
      <c r="L3117" t="s">
        <v>121</v>
      </c>
      <c r="M3117">
        <v>19</v>
      </c>
      <c r="N3117">
        <v>15</v>
      </c>
      <c r="Q3117">
        <v>2.0199999999999999E-2</v>
      </c>
      <c r="R3117">
        <v>2.9594999999999998</v>
      </c>
      <c r="S3117">
        <f t="shared" si="220"/>
        <v>61.093281166361997</v>
      </c>
      <c r="T3117">
        <f t="shared" si="217"/>
        <v>1160.772342160878</v>
      </c>
    </row>
    <row r="3118" spans="1:20" x14ac:dyDescent="0.2">
      <c r="A3118">
        <v>2009</v>
      </c>
      <c r="B3118">
        <v>179</v>
      </c>
      <c r="C3118">
        <v>26</v>
      </c>
      <c r="D3118" t="s">
        <v>93</v>
      </c>
      <c r="E3118" s="1">
        <v>0.5</v>
      </c>
      <c r="F3118">
        <v>5</v>
      </c>
      <c r="G3118" t="s">
        <v>136</v>
      </c>
      <c r="H3118" t="s">
        <v>36</v>
      </c>
      <c r="I3118" t="s">
        <v>178</v>
      </c>
      <c r="J3118" t="s">
        <v>44</v>
      </c>
      <c r="K3118" t="s">
        <v>21</v>
      </c>
      <c r="L3118" t="s">
        <v>22</v>
      </c>
      <c r="M3118">
        <v>3</v>
      </c>
      <c r="N3118">
        <v>15</v>
      </c>
      <c r="Q3118">
        <v>1.14E-2</v>
      </c>
      <c r="R3118">
        <v>3.1280000000000001</v>
      </c>
      <c r="S3118">
        <f t="shared" si="220"/>
        <v>54.414959423729201</v>
      </c>
      <c r="T3118">
        <f t="shared" si="217"/>
        <v>163.24487827118759</v>
      </c>
    </row>
    <row r="3119" spans="1:20" x14ac:dyDescent="0.2">
      <c r="A3119">
        <v>2009</v>
      </c>
      <c r="B3119">
        <v>179</v>
      </c>
      <c r="C3119">
        <v>26</v>
      </c>
      <c r="D3119" t="s">
        <v>93</v>
      </c>
      <c r="E3119" s="1">
        <v>0.5</v>
      </c>
      <c r="F3119">
        <v>5</v>
      </c>
      <c r="G3119" t="s">
        <v>136</v>
      </c>
      <c r="H3119" t="s">
        <v>36</v>
      </c>
      <c r="I3119" t="s">
        <v>178</v>
      </c>
      <c r="J3119" t="s">
        <v>23</v>
      </c>
      <c r="K3119" t="s">
        <v>118</v>
      </c>
      <c r="L3119" t="s">
        <v>132</v>
      </c>
      <c r="M3119">
        <v>2</v>
      </c>
      <c r="N3119">
        <v>15</v>
      </c>
      <c r="Q3119">
        <v>1.26E-2</v>
      </c>
      <c r="R3119">
        <v>3.0672999999999999</v>
      </c>
      <c r="S3119">
        <f t="shared" si="220"/>
        <v>51.026439339633377</v>
      </c>
      <c r="T3119">
        <f t="shared" si="217"/>
        <v>102.05287867926675</v>
      </c>
    </row>
    <row r="3120" spans="1:20" x14ac:dyDescent="0.2">
      <c r="A3120">
        <v>2009</v>
      </c>
      <c r="B3120">
        <v>179</v>
      </c>
      <c r="C3120">
        <v>26</v>
      </c>
      <c r="D3120" t="s">
        <v>93</v>
      </c>
      <c r="E3120" s="1">
        <v>0.5</v>
      </c>
      <c r="F3120">
        <v>5</v>
      </c>
      <c r="G3120" t="s">
        <v>136</v>
      </c>
      <c r="H3120" t="s">
        <v>36</v>
      </c>
      <c r="I3120" t="s">
        <v>178</v>
      </c>
      <c r="J3120" t="s">
        <v>26</v>
      </c>
      <c r="K3120" t="s">
        <v>17</v>
      </c>
      <c r="L3120" t="s">
        <v>121</v>
      </c>
      <c r="M3120">
        <v>5</v>
      </c>
      <c r="N3120">
        <v>7.5</v>
      </c>
      <c r="Q3120">
        <v>2.0199999999999999E-2</v>
      </c>
      <c r="R3120">
        <v>2.9594999999999998</v>
      </c>
      <c r="S3120">
        <f t="shared" si="220"/>
        <v>7.8540774295436098</v>
      </c>
      <c r="T3120">
        <f t="shared" si="217"/>
        <v>39.270387147718047</v>
      </c>
    </row>
    <row r="3121" spans="1:20" x14ac:dyDescent="0.2">
      <c r="A3121">
        <v>2009</v>
      </c>
      <c r="B3121">
        <v>179</v>
      </c>
      <c r="C3121">
        <v>26</v>
      </c>
      <c r="D3121" t="s">
        <v>93</v>
      </c>
      <c r="E3121" s="1">
        <v>0.5</v>
      </c>
      <c r="F3121">
        <v>5</v>
      </c>
      <c r="G3121" t="s">
        <v>136</v>
      </c>
      <c r="H3121" t="s">
        <v>36</v>
      </c>
      <c r="I3121" t="s">
        <v>178</v>
      </c>
      <c r="J3121" t="s">
        <v>23</v>
      </c>
      <c r="K3121" t="s">
        <v>118</v>
      </c>
      <c r="L3121" t="s">
        <v>132</v>
      </c>
      <c r="M3121">
        <v>6</v>
      </c>
      <c r="N3121">
        <v>7.5</v>
      </c>
      <c r="Q3121">
        <v>1.26E-2</v>
      </c>
      <c r="R3121">
        <v>3.0672999999999999</v>
      </c>
      <c r="S3121">
        <f t="shared" si="220"/>
        <v>6.0875978967715536</v>
      </c>
      <c r="T3121">
        <f t="shared" si="217"/>
        <v>36.525587380629318</v>
      </c>
    </row>
    <row r="3122" spans="1:20" x14ac:dyDescent="0.2">
      <c r="A3122">
        <v>2009</v>
      </c>
      <c r="B3122">
        <v>179</v>
      </c>
      <c r="C3122">
        <v>26</v>
      </c>
      <c r="D3122" t="s">
        <v>93</v>
      </c>
      <c r="E3122" s="1">
        <v>0.5</v>
      </c>
      <c r="F3122">
        <v>5</v>
      </c>
      <c r="G3122" t="s">
        <v>136</v>
      </c>
      <c r="H3122" t="s">
        <v>36</v>
      </c>
      <c r="I3122" t="s">
        <v>178</v>
      </c>
      <c r="J3122" t="s">
        <v>13</v>
      </c>
      <c r="K3122" t="s">
        <v>194</v>
      </c>
      <c r="L3122" t="s">
        <v>35</v>
      </c>
      <c r="M3122">
        <v>2</v>
      </c>
      <c r="N3122">
        <v>7.5</v>
      </c>
      <c r="Q3122">
        <v>3.2399999999999998E-2</v>
      </c>
      <c r="R3122">
        <v>2.379</v>
      </c>
      <c r="S3122">
        <f t="shared" si="220"/>
        <v>3.9112516180267258</v>
      </c>
      <c r="T3122">
        <f t="shared" si="217"/>
        <v>7.8225032360534517</v>
      </c>
    </row>
    <row r="3123" spans="1:20" x14ac:dyDescent="0.2">
      <c r="A3123">
        <v>2009</v>
      </c>
      <c r="B3123">
        <v>179</v>
      </c>
      <c r="C3123">
        <v>26</v>
      </c>
      <c r="D3123" t="s">
        <v>93</v>
      </c>
      <c r="E3123" s="1">
        <v>0.5</v>
      </c>
      <c r="F3123">
        <v>5</v>
      </c>
      <c r="G3123" t="s">
        <v>136</v>
      </c>
      <c r="H3123" t="s">
        <v>36</v>
      </c>
      <c r="I3123" t="s">
        <v>178</v>
      </c>
      <c r="J3123" t="s">
        <v>26</v>
      </c>
      <c r="K3123" t="s">
        <v>118</v>
      </c>
      <c r="L3123" t="s">
        <v>27</v>
      </c>
      <c r="M3123">
        <v>10</v>
      </c>
      <c r="N3123">
        <v>2.5</v>
      </c>
      <c r="Q3123">
        <v>1.5900000000000001E-2</v>
      </c>
      <c r="R3123">
        <v>2.9718</v>
      </c>
      <c r="S3123">
        <f t="shared" si="220"/>
        <v>0.24210025233267859</v>
      </c>
      <c r="T3123">
        <f t="shared" si="217"/>
        <v>2.421002523326786</v>
      </c>
    </row>
    <row r="3124" spans="1:20" x14ac:dyDescent="0.2">
      <c r="A3124">
        <v>2009</v>
      </c>
      <c r="B3124">
        <v>179</v>
      </c>
      <c r="C3124">
        <v>26</v>
      </c>
      <c r="D3124" t="s">
        <v>93</v>
      </c>
      <c r="E3124" s="1">
        <v>0.5</v>
      </c>
      <c r="F3124">
        <v>5</v>
      </c>
      <c r="G3124" t="s">
        <v>136</v>
      </c>
      <c r="H3124" t="s">
        <v>36</v>
      </c>
      <c r="I3124" t="s">
        <v>178</v>
      </c>
      <c r="J3124" t="s">
        <v>23</v>
      </c>
      <c r="K3124" t="s">
        <v>33</v>
      </c>
      <c r="L3124" t="s">
        <v>34</v>
      </c>
      <c r="M3124">
        <v>24</v>
      </c>
      <c r="N3124">
        <v>2.5</v>
      </c>
      <c r="Q3124">
        <v>8.8999999999999999E-3</v>
      </c>
      <c r="R3124">
        <v>3</v>
      </c>
      <c r="S3124">
        <f t="shared" si="220"/>
        <v>0.13906250000000001</v>
      </c>
      <c r="T3124">
        <f t="shared" si="217"/>
        <v>3.3375000000000004</v>
      </c>
    </row>
    <row r="3125" spans="1:20" x14ac:dyDescent="0.2">
      <c r="A3125">
        <v>2009</v>
      </c>
      <c r="B3125">
        <v>180</v>
      </c>
      <c r="C3125">
        <v>27</v>
      </c>
      <c r="D3125" t="s">
        <v>93</v>
      </c>
      <c r="E3125" s="1">
        <v>0.5</v>
      </c>
      <c r="F3125">
        <v>5</v>
      </c>
      <c r="G3125" t="s">
        <v>136</v>
      </c>
      <c r="H3125" t="s">
        <v>61</v>
      </c>
      <c r="I3125" t="s">
        <v>178</v>
      </c>
      <c r="J3125" t="s">
        <v>13</v>
      </c>
      <c r="K3125" t="s">
        <v>51</v>
      </c>
      <c r="L3125" t="s">
        <v>57</v>
      </c>
      <c r="M3125">
        <v>1</v>
      </c>
      <c r="N3125">
        <v>45</v>
      </c>
      <c r="Q3125">
        <v>1.6199999999999999E-2</v>
      </c>
      <c r="R3125">
        <v>3.0251999999999999</v>
      </c>
      <c r="S3125">
        <f t="shared" si="220"/>
        <v>1624.8508847285632</v>
      </c>
      <c r="T3125">
        <f t="shared" si="217"/>
        <v>1624.8508847285632</v>
      </c>
    </row>
    <row r="3126" spans="1:20" x14ac:dyDescent="0.2">
      <c r="A3126">
        <v>2009</v>
      </c>
      <c r="B3126">
        <v>180</v>
      </c>
      <c r="C3126">
        <v>27</v>
      </c>
      <c r="D3126" t="s">
        <v>93</v>
      </c>
      <c r="E3126" s="1">
        <v>0.5</v>
      </c>
      <c r="F3126">
        <v>5</v>
      </c>
      <c r="G3126" t="s">
        <v>136</v>
      </c>
      <c r="H3126" t="s">
        <v>61</v>
      </c>
      <c r="I3126" t="s">
        <v>178</v>
      </c>
      <c r="J3126" t="s">
        <v>13</v>
      </c>
      <c r="K3126" t="s">
        <v>47</v>
      </c>
      <c r="L3126" t="s">
        <v>48</v>
      </c>
      <c r="M3126">
        <v>6</v>
      </c>
      <c r="N3126">
        <v>40</v>
      </c>
      <c r="P3126">
        <f>N3126/1.09917</f>
        <v>36.391095099029265</v>
      </c>
      <c r="Q3126">
        <v>1.7399999999999999E-2</v>
      </c>
      <c r="R3126">
        <v>3.08</v>
      </c>
      <c r="S3126">
        <f>Q3126*(P3126^R3126)</f>
        <v>1117.929026716055</v>
      </c>
      <c r="T3126">
        <f t="shared" si="217"/>
        <v>6707.5741602963299</v>
      </c>
    </row>
    <row r="3127" spans="1:20" x14ac:dyDescent="0.2">
      <c r="A3127">
        <v>2009</v>
      </c>
      <c r="B3127">
        <v>180</v>
      </c>
      <c r="C3127">
        <v>27</v>
      </c>
      <c r="D3127" t="s">
        <v>93</v>
      </c>
      <c r="E3127" s="1">
        <v>0.5</v>
      </c>
      <c r="F3127">
        <v>5</v>
      </c>
      <c r="G3127" t="s">
        <v>136</v>
      </c>
      <c r="H3127" t="s">
        <v>61</v>
      </c>
      <c r="I3127" t="s">
        <v>178</v>
      </c>
      <c r="J3127" t="s">
        <v>13</v>
      </c>
      <c r="K3127" t="s">
        <v>14</v>
      </c>
      <c r="L3127" t="s">
        <v>42</v>
      </c>
      <c r="M3127">
        <v>3</v>
      </c>
      <c r="N3127">
        <v>35</v>
      </c>
      <c r="Q3127">
        <v>4.2200000000000001E-2</v>
      </c>
      <c r="R3127">
        <v>2.835</v>
      </c>
      <c r="S3127">
        <f>Q3127*(N3127^R3127)</f>
        <v>1006.3414397267468</v>
      </c>
      <c r="T3127">
        <f t="shared" si="217"/>
        <v>3019.0243191802401</v>
      </c>
    </row>
    <row r="3128" spans="1:20" x14ac:dyDescent="0.2">
      <c r="A3128">
        <v>2009</v>
      </c>
      <c r="B3128">
        <v>180</v>
      </c>
      <c r="C3128">
        <v>27</v>
      </c>
      <c r="D3128" t="s">
        <v>93</v>
      </c>
      <c r="E3128" s="1">
        <v>0.5</v>
      </c>
      <c r="F3128">
        <v>5</v>
      </c>
      <c r="G3128" t="s">
        <v>136</v>
      </c>
      <c r="H3128" t="s">
        <v>61</v>
      </c>
      <c r="I3128" t="s">
        <v>178</v>
      </c>
      <c r="J3128" t="s">
        <v>44</v>
      </c>
      <c r="K3128" t="s">
        <v>21</v>
      </c>
      <c r="L3128" t="s">
        <v>22</v>
      </c>
      <c r="M3128">
        <v>7</v>
      </c>
      <c r="N3128">
        <v>35</v>
      </c>
      <c r="Q3128">
        <v>1.14E-2</v>
      </c>
      <c r="R3128">
        <v>3.1280000000000001</v>
      </c>
      <c r="S3128">
        <f>Q3128*(N3128^R3128)</f>
        <v>770.45928631241588</v>
      </c>
      <c r="T3128">
        <f t="shared" si="217"/>
        <v>5393.2150041869108</v>
      </c>
    </row>
    <row r="3129" spans="1:20" x14ac:dyDescent="0.2">
      <c r="A3129">
        <v>2009</v>
      </c>
      <c r="B3129">
        <v>180</v>
      </c>
      <c r="C3129">
        <v>27</v>
      </c>
      <c r="D3129" t="s">
        <v>93</v>
      </c>
      <c r="E3129" s="1">
        <v>0.5</v>
      </c>
      <c r="F3129">
        <v>5</v>
      </c>
      <c r="G3129" t="s">
        <v>136</v>
      </c>
      <c r="H3129" t="s">
        <v>61</v>
      </c>
      <c r="I3129" t="s">
        <v>178</v>
      </c>
      <c r="J3129" t="s">
        <v>23</v>
      </c>
      <c r="K3129" t="s">
        <v>118</v>
      </c>
      <c r="L3129" t="s">
        <v>43</v>
      </c>
      <c r="M3129">
        <v>2</v>
      </c>
      <c r="N3129">
        <v>35</v>
      </c>
      <c r="P3129">
        <f>N3129/1.08175</f>
        <v>32.354980355904786</v>
      </c>
      <c r="Q3129">
        <v>1.4500000000000001E-2</v>
      </c>
      <c r="R3129">
        <v>3.0529999999999999</v>
      </c>
      <c r="S3129">
        <f>Q3129*(P3129^R3129)</f>
        <v>590.49782747127915</v>
      </c>
      <c r="T3129">
        <f t="shared" si="217"/>
        <v>1180.9956549425583</v>
      </c>
    </row>
    <row r="3130" spans="1:20" x14ac:dyDescent="0.2">
      <c r="A3130">
        <v>2009</v>
      </c>
      <c r="B3130">
        <v>180</v>
      </c>
      <c r="C3130">
        <v>27</v>
      </c>
      <c r="D3130" t="s">
        <v>93</v>
      </c>
      <c r="E3130" s="1">
        <v>0.5</v>
      </c>
      <c r="F3130">
        <v>5</v>
      </c>
      <c r="G3130" t="s">
        <v>136</v>
      </c>
      <c r="H3130" t="s">
        <v>61</v>
      </c>
      <c r="I3130" t="s">
        <v>178</v>
      </c>
      <c r="J3130" t="s">
        <v>13</v>
      </c>
      <c r="K3130" t="s">
        <v>17</v>
      </c>
      <c r="L3130" t="s">
        <v>127</v>
      </c>
      <c r="M3130">
        <v>1</v>
      </c>
      <c r="N3130">
        <v>25</v>
      </c>
      <c r="Q3130">
        <v>2.3900000000000001E-2</v>
      </c>
      <c r="R3130">
        <v>3.0819999999999999</v>
      </c>
      <c r="S3130">
        <f>Q3130*(N3130^R3130)</f>
        <v>486.23812459083422</v>
      </c>
      <c r="T3130">
        <f t="shared" si="217"/>
        <v>486.23812459083422</v>
      </c>
    </row>
    <row r="3131" spans="1:20" x14ac:dyDescent="0.2">
      <c r="A3131">
        <v>2009</v>
      </c>
      <c r="B3131">
        <v>180</v>
      </c>
      <c r="C3131">
        <v>27</v>
      </c>
      <c r="D3131" t="s">
        <v>93</v>
      </c>
      <c r="E3131" s="1">
        <v>0.5</v>
      </c>
      <c r="F3131">
        <v>5</v>
      </c>
      <c r="G3131" t="s">
        <v>136</v>
      </c>
      <c r="H3131" t="s">
        <v>61</v>
      </c>
      <c r="I3131" t="s">
        <v>178</v>
      </c>
      <c r="J3131" t="s">
        <v>23</v>
      </c>
      <c r="K3131" t="s">
        <v>31</v>
      </c>
      <c r="L3131" t="s">
        <v>32</v>
      </c>
      <c r="M3131">
        <v>4</v>
      </c>
      <c r="N3131">
        <v>35</v>
      </c>
      <c r="Q3131">
        <v>7.9000000000000008E-3</v>
      </c>
      <c r="R3131">
        <v>3.0760000000000001</v>
      </c>
      <c r="S3131">
        <f>Q3131*(N3131^R3131)</f>
        <v>443.79294680201997</v>
      </c>
      <c r="T3131">
        <f t="shared" si="217"/>
        <v>1775.1717872080799</v>
      </c>
    </row>
    <row r="3132" spans="1:20" x14ac:dyDescent="0.2">
      <c r="A3132">
        <v>2009</v>
      </c>
      <c r="B3132">
        <v>180</v>
      </c>
      <c r="C3132">
        <v>27</v>
      </c>
      <c r="D3132" t="s">
        <v>93</v>
      </c>
      <c r="E3132" s="1">
        <v>0.5</v>
      </c>
      <c r="F3132">
        <v>5</v>
      </c>
      <c r="G3132" t="s">
        <v>136</v>
      </c>
      <c r="H3132" t="s">
        <v>61</v>
      </c>
      <c r="I3132" t="s">
        <v>178</v>
      </c>
      <c r="J3132" t="s">
        <v>26</v>
      </c>
      <c r="K3132" t="s">
        <v>31</v>
      </c>
      <c r="L3132" t="s">
        <v>54</v>
      </c>
      <c r="M3132">
        <v>6</v>
      </c>
      <c r="N3132">
        <v>25</v>
      </c>
      <c r="P3132">
        <f>N3132*0.812715</f>
        <v>20.317875000000001</v>
      </c>
      <c r="Q3132">
        <v>0.111</v>
      </c>
      <c r="R3132">
        <v>2.72</v>
      </c>
      <c r="S3132">
        <f>Q3132*(P3132^R3132)</f>
        <v>400.63779005068659</v>
      </c>
      <c r="T3132">
        <f t="shared" si="217"/>
        <v>2403.8267403041195</v>
      </c>
    </row>
    <row r="3133" spans="1:20" x14ac:dyDescent="0.2">
      <c r="A3133">
        <v>2009</v>
      </c>
      <c r="B3133">
        <v>180</v>
      </c>
      <c r="C3133">
        <v>27</v>
      </c>
      <c r="D3133" t="s">
        <v>93</v>
      </c>
      <c r="E3133" s="1">
        <v>0.5</v>
      </c>
      <c r="F3133">
        <v>5</v>
      </c>
      <c r="G3133" t="s">
        <v>136</v>
      </c>
      <c r="H3133" t="s">
        <v>61</v>
      </c>
      <c r="I3133" t="s">
        <v>178</v>
      </c>
      <c r="J3133" t="s">
        <v>13</v>
      </c>
      <c r="K3133" t="s">
        <v>14</v>
      </c>
      <c r="L3133" t="s">
        <v>15</v>
      </c>
      <c r="M3133">
        <v>1</v>
      </c>
      <c r="N3133">
        <v>25</v>
      </c>
      <c r="Q3133">
        <v>2.3599999999999999E-2</v>
      </c>
      <c r="R3133">
        <v>2.9750000000000001</v>
      </c>
      <c r="S3133">
        <f>Q3133*(N3133^R3133)</f>
        <v>340.23855775527943</v>
      </c>
      <c r="T3133">
        <f t="shared" si="217"/>
        <v>340.23855775527943</v>
      </c>
    </row>
    <row r="3134" spans="1:20" x14ac:dyDescent="0.2">
      <c r="A3134">
        <v>2009</v>
      </c>
      <c r="B3134">
        <v>180</v>
      </c>
      <c r="C3134">
        <v>27</v>
      </c>
      <c r="D3134" t="s">
        <v>93</v>
      </c>
      <c r="E3134" s="1">
        <v>0.5</v>
      </c>
      <c r="F3134">
        <v>5</v>
      </c>
      <c r="G3134" t="s">
        <v>136</v>
      </c>
      <c r="H3134" t="s">
        <v>61</v>
      </c>
      <c r="I3134" t="s">
        <v>178</v>
      </c>
      <c r="J3134" t="s">
        <v>16</v>
      </c>
      <c r="K3134" t="s">
        <v>28</v>
      </c>
      <c r="L3134" t="s">
        <v>29</v>
      </c>
      <c r="M3134">
        <v>20</v>
      </c>
      <c r="N3134">
        <v>25</v>
      </c>
      <c r="P3134">
        <f>N3134/1.14172</f>
        <v>21.89678730336685</v>
      </c>
      <c r="Q3134">
        <v>5.7999999999999996E-3</v>
      </c>
      <c r="R3134">
        <v>3.5539999999999998</v>
      </c>
      <c r="S3134">
        <f>Q3134*(P3134^R3134)</f>
        <v>336.62001464584171</v>
      </c>
      <c r="T3134">
        <f t="shared" si="217"/>
        <v>6732.4002929168346</v>
      </c>
    </row>
    <row r="3135" spans="1:20" x14ac:dyDescent="0.2">
      <c r="A3135">
        <v>2009</v>
      </c>
      <c r="B3135">
        <v>180</v>
      </c>
      <c r="C3135">
        <v>27</v>
      </c>
      <c r="D3135" t="s">
        <v>93</v>
      </c>
      <c r="E3135" s="1">
        <v>0.5</v>
      </c>
      <c r="F3135">
        <v>5</v>
      </c>
      <c r="G3135" t="s">
        <v>136</v>
      </c>
      <c r="H3135" t="s">
        <v>61</v>
      </c>
      <c r="I3135" t="s">
        <v>178</v>
      </c>
      <c r="J3135" t="s">
        <v>44</v>
      </c>
      <c r="K3135" t="s">
        <v>21</v>
      </c>
      <c r="L3135" t="s">
        <v>22</v>
      </c>
      <c r="M3135">
        <v>5</v>
      </c>
      <c r="N3135">
        <v>25</v>
      </c>
      <c r="Q3135">
        <v>1.14E-2</v>
      </c>
      <c r="R3135">
        <v>3.1280000000000001</v>
      </c>
      <c r="S3135">
        <f t="shared" ref="S3135:S3148" si="221">Q3135*(N3135^R3135)</f>
        <v>268.94359042953022</v>
      </c>
      <c r="T3135">
        <f t="shared" si="217"/>
        <v>1344.717952147651</v>
      </c>
    </row>
    <row r="3136" spans="1:20" x14ac:dyDescent="0.2">
      <c r="A3136">
        <v>2009</v>
      </c>
      <c r="B3136">
        <v>180</v>
      </c>
      <c r="C3136">
        <v>27</v>
      </c>
      <c r="D3136" t="s">
        <v>93</v>
      </c>
      <c r="E3136" s="1">
        <v>0.5</v>
      </c>
      <c r="F3136">
        <v>5</v>
      </c>
      <c r="G3136" t="s">
        <v>136</v>
      </c>
      <c r="H3136" t="s">
        <v>61</v>
      </c>
      <c r="I3136" t="s">
        <v>178</v>
      </c>
      <c r="J3136" t="s">
        <v>23</v>
      </c>
      <c r="K3136" t="s">
        <v>118</v>
      </c>
      <c r="L3136" t="s">
        <v>37</v>
      </c>
      <c r="M3136">
        <v>1</v>
      </c>
      <c r="N3136">
        <v>25</v>
      </c>
      <c r="Q3136">
        <v>1.26E-2</v>
      </c>
      <c r="R3136">
        <v>3.0672999999999999</v>
      </c>
      <c r="S3136">
        <f t="shared" si="221"/>
        <v>244.49609871054292</v>
      </c>
      <c r="T3136">
        <f t="shared" si="217"/>
        <v>244.49609871054292</v>
      </c>
    </row>
    <row r="3137" spans="1:20" x14ac:dyDescent="0.2">
      <c r="A3137">
        <v>2009</v>
      </c>
      <c r="B3137">
        <v>180</v>
      </c>
      <c r="C3137">
        <v>27</v>
      </c>
      <c r="D3137" t="s">
        <v>93</v>
      </c>
      <c r="E3137" s="1">
        <v>0.5</v>
      </c>
      <c r="F3137">
        <v>5</v>
      </c>
      <c r="G3137" t="s">
        <v>136</v>
      </c>
      <c r="H3137" t="s">
        <v>61</v>
      </c>
      <c r="I3137" t="s">
        <v>178</v>
      </c>
      <c r="J3137" t="s">
        <v>16</v>
      </c>
      <c r="K3137" t="s">
        <v>17</v>
      </c>
      <c r="L3137" t="s">
        <v>18</v>
      </c>
      <c r="M3137">
        <v>4</v>
      </c>
      <c r="N3137">
        <v>15</v>
      </c>
      <c r="Q3137">
        <v>2.2700000000000001E-2</v>
      </c>
      <c r="R3137">
        <v>3.12</v>
      </c>
      <c r="S3137">
        <f t="shared" si="221"/>
        <v>106.03044532761471</v>
      </c>
      <c r="T3137">
        <f t="shared" si="217"/>
        <v>424.12178131045886</v>
      </c>
    </row>
    <row r="3138" spans="1:20" x14ac:dyDescent="0.2">
      <c r="A3138">
        <v>2009</v>
      </c>
      <c r="B3138">
        <v>180</v>
      </c>
      <c r="C3138">
        <v>27</v>
      </c>
      <c r="D3138" t="s">
        <v>93</v>
      </c>
      <c r="E3138" s="1">
        <v>0.5</v>
      </c>
      <c r="F3138">
        <v>5</v>
      </c>
      <c r="G3138" t="s">
        <v>136</v>
      </c>
      <c r="H3138" t="s">
        <v>61</v>
      </c>
      <c r="I3138" t="s">
        <v>178</v>
      </c>
      <c r="J3138" t="s">
        <v>509</v>
      </c>
      <c r="K3138" t="s">
        <v>17</v>
      </c>
      <c r="L3138" t="s">
        <v>127</v>
      </c>
      <c r="M3138">
        <v>1</v>
      </c>
      <c r="N3138">
        <v>15</v>
      </c>
      <c r="Q3138">
        <v>2.3900000000000001E-2</v>
      </c>
      <c r="R3138">
        <v>3.0819999999999999</v>
      </c>
      <c r="S3138">
        <f t="shared" si="221"/>
        <v>100.71894345437795</v>
      </c>
      <c r="T3138">
        <f t="shared" ref="T3138:T3201" si="222">M3138*S3138</f>
        <v>100.71894345437795</v>
      </c>
    </row>
    <row r="3139" spans="1:20" x14ac:dyDescent="0.2">
      <c r="A3139">
        <v>2009</v>
      </c>
      <c r="B3139">
        <v>180</v>
      </c>
      <c r="C3139">
        <v>27</v>
      </c>
      <c r="D3139" t="s">
        <v>93</v>
      </c>
      <c r="E3139" s="1">
        <v>0.5</v>
      </c>
      <c r="F3139">
        <v>5</v>
      </c>
      <c r="G3139" t="s">
        <v>136</v>
      </c>
      <c r="H3139" t="s">
        <v>61</v>
      </c>
      <c r="I3139" t="s">
        <v>178</v>
      </c>
      <c r="J3139" t="s">
        <v>13</v>
      </c>
      <c r="K3139" t="s">
        <v>14</v>
      </c>
      <c r="L3139" t="s">
        <v>15</v>
      </c>
      <c r="M3139">
        <v>1</v>
      </c>
      <c r="N3139">
        <v>15</v>
      </c>
      <c r="Q3139">
        <v>2.3599999999999999E-2</v>
      </c>
      <c r="R3139">
        <v>2.9750000000000001</v>
      </c>
      <c r="S3139">
        <f t="shared" si="221"/>
        <v>74.436080804008085</v>
      </c>
      <c r="T3139">
        <f t="shared" si="222"/>
        <v>74.436080804008085</v>
      </c>
    </row>
    <row r="3140" spans="1:20" x14ac:dyDescent="0.2">
      <c r="A3140">
        <v>2009</v>
      </c>
      <c r="B3140">
        <v>180</v>
      </c>
      <c r="C3140">
        <v>27</v>
      </c>
      <c r="D3140" t="s">
        <v>93</v>
      </c>
      <c r="E3140" s="1">
        <v>0.5</v>
      </c>
      <c r="F3140">
        <v>5</v>
      </c>
      <c r="G3140" t="s">
        <v>136</v>
      </c>
      <c r="H3140" t="s">
        <v>61</v>
      </c>
      <c r="I3140" t="s">
        <v>178</v>
      </c>
      <c r="J3140" t="s">
        <v>26</v>
      </c>
      <c r="K3140" t="s">
        <v>17</v>
      </c>
      <c r="L3140" t="s">
        <v>121</v>
      </c>
      <c r="M3140">
        <v>31</v>
      </c>
      <c r="N3140">
        <v>15</v>
      </c>
      <c r="Q3140">
        <v>2.0199999999999999E-2</v>
      </c>
      <c r="R3140">
        <v>2.9594999999999998</v>
      </c>
      <c r="S3140">
        <f t="shared" si="221"/>
        <v>61.093281166361997</v>
      </c>
      <c r="T3140">
        <f t="shared" si="222"/>
        <v>1893.8917161572219</v>
      </c>
    </row>
    <row r="3141" spans="1:20" x14ac:dyDescent="0.2">
      <c r="A3141">
        <v>2009</v>
      </c>
      <c r="B3141">
        <v>180</v>
      </c>
      <c r="C3141">
        <v>27</v>
      </c>
      <c r="D3141" t="s">
        <v>93</v>
      </c>
      <c r="E3141" s="1">
        <v>0.5</v>
      </c>
      <c r="F3141">
        <v>5</v>
      </c>
      <c r="G3141" t="s">
        <v>136</v>
      </c>
      <c r="H3141" t="s">
        <v>61</v>
      </c>
      <c r="I3141" t="s">
        <v>178</v>
      </c>
      <c r="J3141" t="s">
        <v>509</v>
      </c>
      <c r="K3141" t="s">
        <v>17</v>
      </c>
      <c r="L3141" t="s">
        <v>19</v>
      </c>
      <c r="M3141">
        <v>4</v>
      </c>
      <c r="N3141">
        <v>15</v>
      </c>
      <c r="Q3141">
        <v>1.9300000000000001E-2</v>
      </c>
      <c r="R3141">
        <v>2.96</v>
      </c>
      <c r="S3141">
        <f t="shared" si="221"/>
        <v>58.450393035088091</v>
      </c>
      <c r="T3141">
        <f t="shared" si="222"/>
        <v>233.80157214035236</v>
      </c>
    </row>
    <row r="3142" spans="1:20" x14ac:dyDescent="0.2">
      <c r="A3142">
        <v>2009</v>
      </c>
      <c r="B3142">
        <v>180</v>
      </c>
      <c r="C3142">
        <v>27</v>
      </c>
      <c r="D3142" t="s">
        <v>93</v>
      </c>
      <c r="E3142" s="1">
        <v>0.5</v>
      </c>
      <c r="F3142">
        <v>5</v>
      </c>
      <c r="G3142" t="s">
        <v>136</v>
      </c>
      <c r="H3142" t="s">
        <v>61</v>
      </c>
      <c r="I3142" t="s">
        <v>178</v>
      </c>
      <c r="J3142" t="s">
        <v>26</v>
      </c>
      <c r="K3142" t="s">
        <v>17</v>
      </c>
      <c r="L3142" t="s">
        <v>121</v>
      </c>
      <c r="M3142">
        <v>10</v>
      </c>
      <c r="N3142">
        <v>7.5</v>
      </c>
      <c r="Q3142">
        <v>2.0199999999999999E-2</v>
      </c>
      <c r="R3142">
        <v>2.9594999999999998</v>
      </c>
      <c r="S3142">
        <f t="shared" si="221"/>
        <v>7.8540774295436098</v>
      </c>
      <c r="T3142">
        <f t="shared" si="222"/>
        <v>78.540774295436094</v>
      </c>
    </row>
    <row r="3143" spans="1:20" x14ac:dyDescent="0.2">
      <c r="A3143">
        <v>2009</v>
      </c>
      <c r="B3143">
        <v>180</v>
      </c>
      <c r="C3143">
        <v>27</v>
      </c>
      <c r="D3143" t="s">
        <v>93</v>
      </c>
      <c r="E3143" s="1">
        <v>0.5</v>
      </c>
      <c r="F3143">
        <v>5</v>
      </c>
      <c r="G3143" t="s">
        <v>136</v>
      </c>
      <c r="H3143" t="s">
        <v>61</v>
      </c>
      <c r="I3143" t="s">
        <v>178</v>
      </c>
      <c r="J3143" t="s">
        <v>509</v>
      </c>
      <c r="K3143" t="s">
        <v>17</v>
      </c>
      <c r="L3143" t="s">
        <v>19</v>
      </c>
      <c r="M3143">
        <v>2</v>
      </c>
      <c r="N3143">
        <v>7.5</v>
      </c>
      <c r="Q3143">
        <v>1.9300000000000001E-2</v>
      </c>
      <c r="R3143">
        <v>2.96</v>
      </c>
      <c r="S3143">
        <f t="shared" si="221"/>
        <v>7.5117071566069322</v>
      </c>
      <c r="T3143">
        <f t="shared" si="222"/>
        <v>15.023414313213864</v>
      </c>
    </row>
    <row r="3144" spans="1:20" x14ac:dyDescent="0.2">
      <c r="A3144">
        <v>2009</v>
      </c>
      <c r="B3144">
        <v>180</v>
      </c>
      <c r="C3144">
        <v>27</v>
      </c>
      <c r="D3144" t="s">
        <v>93</v>
      </c>
      <c r="E3144" s="1">
        <v>0.5</v>
      </c>
      <c r="F3144">
        <v>5</v>
      </c>
      <c r="G3144" t="s">
        <v>136</v>
      </c>
      <c r="H3144" t="s">
        <v>61</v>
      </c>
      <c r="I3144" t="s">
        <v>178</v>
      </c>
      <c r="J3144" t="s">
        <v>13</v>
      </c>
      <c r="K3144" t="s">
        <v>194</v>
      </c>
      <c r="L3144" t="s">
        <v>35</v>
      </c>
      <c r="M3144">
        <v>3</v>
      </c>
      <c r="N3144">
        <v>7.5</v>
      </c>
      <c r="Q3144">
        <v>3.2399999999999998E-2</v>
      </c>
      <c r="R3144">
        <v>2.379</v>
      </c>
      <c r="S3144">
        <f t="shared" si="221"/>
        <v>3.9112516180267258</v>
      </c>
      <c r="T3144">
        <f t="shared" si="222"/>
        <v>11.733754854080178</v>
      </c>
    </row>
    <row r="3145" spans="1:20" x14ac:dyDescent="0.2">
      <c r="A3145">
        <v>2009</v>
      </c>
      <c r="B3145">
        <v>180</v>
      </c>
      <c r="C3145">
        <v>27</v>
      </c>
      <c r="D3145" t="s">
        <v>93</v>
      </c>
      <c r="E3145" s="1">
        <v>0.5</v>
      </c>
      <c r="F3145">
        <v>5</v>
      </c>
      <c r="G3145" t="s">
        <v>136</v>
      </c>
      <c r="H3145" t="s">
        <v>61</v>
      </c>
      <c r="I3145" t="s">
        <v>178</v>
      </c>
      <c r="J3145" t="s">
        <v>26</v>
      </c>
      <c r="K3145" t="s">
        <v>118</v>
      </c>
      <c r="L3145" t="s">
        <v>27</v>
      </c>
      <c r="M3145">
        <v>15</v>
      </c>
      <c r="N3145">
        <v>2.5</v>
      </c>
      <c r="Q3145">
        <v>1.5900000000000001E-2</v>
      </c>
      <c r="R3145">
        <v>2.9718</v>
      </c>
      <c r="S3145">
        <f t="shared" si="221"/>
        <v>0.24210025233267859</v>
      </c>
      <c r="T3145">
        <f t="shared" si="222"/>
        <v>3.631503784990179</v>
      </c>
    </row>
    <row r="3146" spans="1:20" x14ac:dyDescent="0.2">
      <c r="A3146">
        <v>2009</v>
      </c>
      <c r="B3146">
        <v>180</v>
      </c>
      <c r="C3146">
        <v>27</v>
      </c>
      <c r="D3146" t="s">
        <v>93</v>
      </c>
      <c r="E3146" s="1">
        <v>0.5</v>
      </c>
      <c r="F3146">
        <v>5</v>
      </c>
      <c r="G3146" t="s">
        <v>136</v>
      </c>
      <c r="H3146" t="s">
        <v>61</v>
      </c>
      <c r="I3146" t="s">
        <v>178</v>
      </c>
      <c r="J3146" t="s">
        <v>23</v>
      </c>
      <c r="K3146" t="s">
        <v>33</v>
      </c>
      <c r="L3146" t="s">
        <v>34</v>
      </c>
      <c r="M3146">
        <v>10</v>
      </c>
      <c r="N3146">
        <v>2.5</v>
      </c>
      <c r="Q3146">
        <v>8.8999999999999999E-3</v>
      </c>
      <c r="R3146">
        <v>3</v>
      </c>
      <c r="S3146">
        <f t="shared" si="221"/>
        <v>0.13906250000000001</v>
      </c>
      <c r="T3146">
        <f t="shared" si="222"/>
        <v>1.390625</v>
      </c>
    </row>
    <row r="3147" spans="1:20" x14ac:dyDescent="0.2">
      <c r="A3147">
        <v>2009</v>
      </c>
      <c r="B3147">
        <v>181</v>
      </c>
      <c r="D3147" t="s">
        <v>93</v>
      </c>
      <c r="E3147" s="1">
        <v>0.5</v>
      </c>
      <c r="F3147">
        <v>3</v>
      </c>
      <c r="G3147" t="s">
        <v>136</v>
      </c>
      <c r="H3147" t="s">
        <v>61</v>
      </c>
      <c r="I3147" t="s">
        <v>178</v>
      </c>
      <c r="J3147" t="s">
        <v>13</v>
      </c>
      <c r="K3147" t="s">
        <v>14</v>
      </c>
      <c r="L3147" t="s">
        <v>42</v>
      </c>
      <c r="M3147">
        <v>1</v>
      </c>
      <c r="N3147">
        <v>35</v>
      </c>
      <c r="Q3147">
        <v>4.2200000000000001E-2</v>
      </c>
      <c r="R3147">
        <v>2.835</v>
      </c>
      <c r="S3147">
        <f t="shared" si="221"/>
        <v>1006.3414397267468</v>
      </c>
      <c r="T3147">
        <f t="shared" si="222"/>
        <v>1006.3414397267468</v>
      </c>
    </row>
    <row r="3148" spans="1:20" x14ac:dyDescent="0.2">
      <c r="A3148">
        <v>2009</v>
      </c>
      <c r="B3148">
        <v>181</v>
      </c>
      <c r="D3148" t="s">
        <v>93</v>
      </c>
      <c r="E3148" s="1">
        <v>0.5</v>
      </c>
      <c r="F3148">
        <v>3</v>
      </c>
      <c r="G3148" t="s">
        <v>136</v>
      </c>
      <c r="H3148" t="s">
        <v>61</v>
      </c>
      <c r="I3148" t="s">
        <v>178</v>
      </c>
      <c r="J3148" t="s">
        <v>44</v>
      </c>
      <c r="K3148" t="s">
        <v>21</v>
      </c>
      <c r="L3148" t="s">
        <v>22</v>
      </c>
      <c r="M3148">
        <v>2</v>
      </c>
      <c r="N3148">
        <v>35</v>
      </c>
      <c r="Q3148">
        <v>1.14E-2</v>
      </c>
      <c r="R3148">
        <v>3.1280000000000001</v>
      </c>
      <c r="S3148">
        <f t="shared" si="221"/>
        <v>770.45928631241588</v>
      </c>
      <c r="T3148">
        <f t="shared" si="222"/>
        <v>1540.9185726248318</v>
      </c>
    </row>
    <row r="3149" spans="1:20" x14ac:dyDescent="0.2">
      <c r="A3149">
        <v>2009</v>
      </c>
      <c r="B3149">
        <v>181</v>
      </c>
      <c r="D3149" t="s">
        <v>93</v>
      </c>
      <c r="E3149" s="1">
        <v>0.5</v>
      </c>
      <c r="F3149">
        <v>3</v>
      </c>
      <c r="G3149" t="s">
        <v>136</v>
      </c>
      <c r="H3149" t="s">
        <v>61</v>
      </c>
      <c r="I3149" t="s">
        <v>178</v>
      </c>
      <c r="J3149" t="s">
        <v>13</v>
      </c>
      <c r="K3149" t="s">
        <v>47</v>
      </c>
      <c r="L3149" t="s">
        <v>48</v>
      </c>
      <c r="M3149">
        <v>8</v>
      </c>
      <c r="N3149">
        <v>35</v>
      </c>
      <c r="P3149">
        <f>N3149/1.09917</f>
        <v>31.842208211650611</v>
      </c>
      <c r="Q3149">
        <v>1.7399999999999999E-2</v>
      </c>
      <c r="R3149">
        <v>3.08</v>
      </c>
      <c r="S3149">
        <f>Q3149*(P3149^R3149)</f>
        <v>740.96728909580781</v>
      </c>
      <c r="T3149">
        <f t="shared" si="222"/>
        <v>5927.7383127664625</v>
      </c>
    </row>
    <row r="3150" spans="1:20" x14ac:dyDescent="0.2">
      <c r="A3150">
        <v>2009</v>
      </c>
      <c r="B3150">
        <v>181</v>
      </c>
      <c r="D3150" t="s">
        <v>93</v>
      </c>
      <c r="E3150" s="1">
        <v>0.5</v>
      </c>
      <c r="F3150">
        <v>3</v>
      </c>
      <c r="G3150" t="s">
        <v>136</v>
      </c>
      <c r="H3150" t="s">
        <v>61</v>
      </c>
      <c r="I3150" t="s">
        <v>178</v>
      </c>
      <c r="J3150" t="s">
        <v>23</v>
      </c>
      <c r="K3150" t="s">
        <v>118</v>
      </c>
      <c r="L3150" t="s">
        <v>37</v>
      </c>
      <c r="M3150">
        <v>1</v>
      </c>
      <c r="N3150">
        <v>35</v>
      </c>
      <c r="Q3150">
        <v>1.26E-2</v>
      </c>
      <c r="R3150">
        <v>3.0672999999999999</v>
      </c>
      <c r="S3150">
        <f>Q3150*(N3150^R3150)</f>
        <v>686.26279947656167</v>
      </c>
      <c r="T3150">
        <f t="shared" si="222"/>
        <v>686.26279947656167</v>
      </c>
    </row>
    <row r="3151" spans="1:20" x14ac:dyDescent="0.2">
      <c r="A3151">
        <v>2009</v>
      </c>
      <c r="B3151">
        <v>181</v>
      </c>
      <c r="D3151" t="s">
        <v>93</v>
      </c>
      <c r="E3151" s="1">
        <v>0.5</v>
      </c>
      <c r="F3151">
        <v>3</v>
      </c>
      <c r="G3151" t="s">
        <v>136</v>
      </c>
      <c r="H3151" t="s">
        <v>61</v>
      </c>
      <c r="I3151" t="s">
        <v>178</v>
      </c>
      <c r="J3151" t="s">
        <v>23</v>
      </c>
      <c r="K3151" t="s">
        <v>31</v>
      </c>
      <c r="L3151" t="s">
        <v>32</v>
      </c>
      <c r="M3151">
        <v>1</v>
      </c>
      <c r="N3151">
        <v>35</v>
      </c>
      <c r="Q3151">
        <v>7.9000000000000008E-3</v>
      </c>
      <c r="R3151">
        <v>3.0760000000000001</v>
      </c>
      <c r="S3151">
        <f>Q3151*(N3151^R3151)</f>
        <v>443.79294680201997</v>
      </c>
      <c r="T3151">
        <f t="shared" si="222"/>
        <v>443.79294680201997</v>
      </c>
    </row>
    <row r="3152" spans="1:20" x14ac:dyDescent="0.2">
      <c r="A3152">
        <v>2009</v>
      </c>
      <c r="B3152">
        <v>181</v>
      </c>
      <c r="D3152" t="s">
        <v>93</v>
      </c>
      <c r="E3152" s="1">
        <v>0.5</v>
      </c>
      <c r="F3152">
        <v>3</v>
      </c>
      <c r="G3152" t="s">
        <v>136</v>
      </c>
      <c r="H3152" t="s">
        <v>61</v>
      </c>
      <c r="I3152" t="s">
        <v>178</v>
      </c>
      <c r="J3152" t="s">
        <v>16</v>
      </c>
      <c r="K3152" t="s">
        <v>28</v>
      </c>
      <c r="L3152" t="s">
        <v>29</v>
      </c>
      <c r="M3152">
        <v>25</v>
      </c>
      <c r="N3152">
        <v>25</v>
      </c>
      <c r="P3152">
        <f>N3152/1.14172</f>
        <v>21.89678730336685</v>
      </c>
      <c r="Q3152">
        <v>5.7999999999999996E-3</v>
      </c>
      <c r="R3152">
        <v>3.5539999999999998</v>
      </c>
      <c r="S3152">
        <f>Q3152*(P3152^R3152)</f>
        <v>336.62001464584171</v>
      </c>
      <c r="T3152">
        <f t="shared" si="222"/>
        <v>8415.5003661460432</v>
      </c>
    </row>
    <row r="3153" spans="1:20" x14ac:dyDescent="0.2">
      <c r="A3153">
        <v>2009</v>
      </c>
      <c r="B3153">
        <v>181</v>
      </c>
      <c r="D3153" t="s">
        <v>93</v>
      </c>
      <c r="E3153" s="1">
        <v>0.5</v>
      </c>
      <c r="F3153">
        <v>3</v>
      </c>
      <c r="G3153" t="s">
        <v>136</v>
      </c>
      <c r="H3153" t="s">
        <v>61</v>
      </c>
      <c r="I3153" t="s">
        <v>178</v>
      </c>
      <c r="J3153" t="s">
        <v>508</v>
      </c>
      <c r="K3153" t="s">
        <v>49</v>
      </c>
      <c r="L3153" t="s">
        <v>50</v>
      </c>
      <c r="M3153">
        <v>1</v>
      </c>
      <c r="N3153">
        <v>25</v>
      </c>
      <c r="Q3153">
        <v>5.6099999999999997E-2</v>
      </c>
      <c r="R3153">
        <v>2.653</v>
      </c>
      <c r="S3153">
        <f t="shared" ref="S3153:S3163" si="223">Q3153*(N3153^R3153)</f>
        <v>286.87830370223014</v>
      </c>
      <c r="T3153">
        <f t="shared" si="222"/>
        <v>286.87830370223014</v>
      </c>
    </row>
    <row r="3154" spans="1:20" x14ac:dyDescent="0.2">
      <c r="A3154">
        <v>2009</v>
      </c>
      <c r="B3154">
        <v>181</v>
      </c>
      <c r="D3154" t="s">
        <v>93</v>
      </c>
      <c r="E3154" s="1">
        <v>0.5</v>
      </c>
      <c r="F3154">
        <v>3</v>
      </c>
      <c r="G3154" t="s">
        <v>136</v>
      </c>
      <c r="H3154" t="s">
        <v>61</v>
      </c>
      <c r="I3154" t="s">
        <v>178</v>
      </c>
      <c r="J3154" t="s">
        <v>44</v>
      </c>
      <c r="K3154" t="s">
        <v>21</v>
      </c>
      <c r="L3154" t="s">
        <v>22</v>
      </c>
      <c r="M3154">
        <v>2</v>
      </c>
      <c r="N3154">
        <v>25</v>
      </c>
      <c r="Q3154">
        <v>1.14E-2</v>
      </c>
      <c r="R3154">
        <v>3.1280000000000001</v>
      </c>
      <c r="S3154">
        <f t="shared" si="223"/>
        <v>268.94359042953022</v>
      </c>
      <c r="T3154">
        <f t="shared" si="222"/>
        <v>537.88718085906044</v>
      </c>
    </row>
    <row r="3155" spans="1:20" x14ac:dyDescent="0.2">
      <c r="A3155">
        <v>2009</v>
      </c>
      <c r="B3155">
        <v>181</v>
      </c>
      <c r="D3155" t="s">
        <v>93</v>
      </c>
      <c r="E3155" s="1">
        <v>0.5</v>
      </c>
      <c r="F3155">
        <v>3</v>
      </c>
      <c r="G3155" t="s">
        <v>136</v>
      </c>
      <c r="H3155" t="s">
        <v>61</v>
      </c>
      <c r="I3155" t="s">
        <v>178</v>
      </c>
      <c r="J3155" t="s">
        <v>23</v>
      </c>
      <c r="K3155" t="s">
        <v>118</v>
      </c>
      <c r="L3155" t="s">
        <v>37</v>
      </c>
      <c r="M3155">
        <v>2</v>
      </c>
      <c r="N3155">
        <v>25</v>
      </c>
      <c r="Q3155">
        <v>1.26E-2</v>
      </c>
      <c r="R3155">
        <v>3.0672999999999999</v>
      </c>
      <c r="S3155">
        <f t="shared" si="223"/>
        <v>244.49609871054292</v>
      </c>
      <c r="T3155">
        <f t="shared" si="222"/>
        <v>488.99219742108585</v>
      </c>
    </row>
    <row r="3156" spans="1:20" x14ac:dyDescent="0.2">
      <c r="A3156">
        <v>2009</v>
      </c>
      <c r="B3156">
        <v>181</v>
      </c>
      <c r="D3156" t="s">
        <v>93</v>
      </c>
      <c r="E3156" s="1">
        <v>0.5</v>
      </c>
      <c r="F3156">
        <v>3</v>
      </c>
      <c r="G3156" t="s">
        <v>136</v>
      </c>
      <c r="H3156" t="s">
        <v>61</v>
      </c>
      <c r="I3156" t="s">
        <v>178</v>
      </c>
      <c r="J3156" t="s">
        <v>16</v>
      </c>
      <c r="K3156" t="s">
        <v>17</v>
      </c>
      <c r="L3156" t="s">
        <v>18</v>
      </c>
      <c r="M3156">
        <v>1</v>
      </c>
      <c r="N3156">
        <v>15</v>
      </c>
      <c r="Q3156">
        <v>2.2700000000000001E-2</v>
      </c>
      <c r="R3156">
        <v>3.12</v>
      </c>
      <c r="S3156">
        <f t="shared" si="223"/>
        <v>106.03044532761471</v>
      </c>
      <c r="T3156">
        <f t="shared" si="222"/>
        <v>106.03044532761471</v>
      </c>
    </row>
    <row r="3157" spans="1:20" x14ac:dyDescent="0.2">
      <c r="A3157">
        <v>2009</v>
      </c>
      <c r="B3157">
        <v>181</v>
      </c>
      <c r="D3157" t="s">
        <v>93</v>
      </c>
      <c r="E3157" s="1">
        <v>0.5</v>
      </c>
      <c r="F3157">
        <v>3</v>
      </c>
      <c r="G3157" t="s">
        <v>136</v>
      </c>
      <c r="H3157" t="s">
        <v>61</v>
      </c>
      <c r="I3157" t="s">
        <v>178</v>
      </c>
      <c r="J3157" t="s">
        <v>509</v>
      </c>
      <c r="K3157" t="s">
        <v>17</v>
      </c>
      <c r="L3157" t="s">
        <v>19</v>
      </c>
      <c r="M3157">
        <v>5</v>
      </c>
      <c r="N3157">
        <v>15</v>
      </c>
      <c r="Q3157">
        <v>1.9300000000000001E-2</v>
      </c>
      <c r="R3157">
        <v>2.96</v>
      </c>
      <c r="S3157">
        <f t="shared" si="223"/>
        <v>58.450393035088091</v>
      </c>
      <c r="T3157">
        <f t="shared" si="222"/>
        <v>292.25196517544043</v>
      </c>
    </row>
    <row r="3158" spans="1:20" x14ac:dyDescent="0.2">
      <c r="A3158">
        <v>2009</v>
      </c>
      <c r="B3158">
        <v>181</v>
      </c>
      <c r="D3158" t="s">
        <v>93</v>
      </c>
      <c r="E3158" s="1">
        <v>0.5</v>
      </c>
      <c r="F3158">
        <v>3</v>
      </c>
      <c r="G3158" t="s">
        <v>136</v>
      </c>
      <c r="H3158" t="s">
        <v>61</v>
      </c>
      <c r="I3158" t="s">
        <v>178</v>
      </c>
      <c r="J3158" t="s">
        <v>509</v>
      </c>
      <c r="K3158" t="s">
        <v>17</v>
      </c>
      <c r="L3158" t="s">
        <v>19</v>
      </c>
      <c r="M3158">
        <v>2</v>
      </c>
      <c r="N3158">
        <v>7.5</v>
      </c>
      <c r="Q3158">
        <v>1.9300000000000001E-2</v>
      </c>
      <c r="R3158">
        <v>2.96</v>
      </c>
      <c r="S3158">
        <f t="shared" si="223"/>
        <v>7.5117071566069322</v>
      </c>
      <c r="T3158">
        <f t="shared" si="222"/>
        <v>15.023414313213864</v>
      </c>
    </row>
    <row r="3159" spans="1:20" x14ac:dyDescent="0.2">
      <c r="A3159">
        <v>2009</v>
      </c>
      <c r="B3159">
        <v>181</v>
      </c>
      <c r="D3159" t="s">
        <v>93</v>
      </c>
      <c r="E3159" s="1">
        <v>0.5</v>
      </c>
      <c r="F3159">
        <v>3</v>
      </c>
      <c r="G3159" t="s">
        <v>136</v>
      </c>
      <c r="H3159" t="s">
        <v>61</v>
      </c>
      <c r="I3159" t="s">
        <v>178</v>
      </c>
      <c r="J3159" t="s">
        <v>26</v>
      </c>
      <c r="K3159" t="s">
        <v>118</v>
      </c>
      <c r="L3159" t="s">
        <v>27</v>
      </c>
      <c r="M3159">
        <v>2</v>
      </c>
      <c r="N3159">
        <v>7.5</v>
      </c>
      <c r="Q3159">
        <v>1.5900000000000001E-2</v>
      </c>
      <c r="R3159">
        <v>2.9718</v>
      </c>
      <c r="S3159">
        <f t="shared" si="223"/>
        <v>6.3372988368370082</v>
      </c>
      <c r="T3159">
        <f t="shared" si="222"/>
        <v>12.674597673674016</v>
      </c>
    </row>
    <row r="3160" spans="1:20" x14ac:dyDescent="0.2">
      <c r="A3160">
        <v>2009</v>
      </c>
      <c r="B3160">
        <v>181</v>
      </c>
      <c r="D3160" t="s">
        <v>93</v>
      </c>
      <c r="E3160" s="1">
        <v>0.5</v>
      </c>
      <c r="F3160">
        <v>3</v>
      </c>
      <c r="G3160" t="s">
        <v>136</v>
      </c>
      <c r="H3160" t="s">
        <v>61</v>
      </c>
      <c r="I3160" t="s">
        <v>178</v>
      </c>
      <c r="J3160" t="s">
        <v>13</v>
      </c>
      <c r="K3160" t="s">
        <v>194</v>
      </c>
      <c r="L3160" t="s">
        <v>35</v>
      </c>
      <c r="M3160">
        <v>34</v>
      </c>
      <c r="N3160">
        <v>7.5</v>
      </c>
      <c r="Q3160">
        <v>3.2399999999999998E-2</v>
      </c>
      <c r="R3160">
        <v>2.379</v>
      </c>
      <c r="S3160">
        <f t="shared" si="223"/>
        <v>3.9112516180267258</v>
      </c>
      <c r="T3160">
        <f t="shared" si="222"/>
        <v>132.98255501290868</v>
      </c>
    </row>
    <row r="3161" spans="1:20" x14ac:dyDescent="0.2">
      <c r="A3161">
        <v>2009</v>
      </c>
      <c r="B3161">
        <v>181</v>
      </c>
      <c r="D3161" t="s">
        <v>93</v>
      </c>
      <c r="E3161" s="1">
        <v>0.5</v>
      </c>
      <c r="F3161">
        <v>3</v>
      </c>
      <c r="G3161" t="s">
        <v>136</v>
      </c>
      <c r="H3161" t="s">
        <v>61</v>
      </c>
      <c r="I3161" t="s">
        <v>178</v>
      </c>
      <c r="J3161" t="s">
        <v>26</v>
      </c>
      <c r="K3161" t="s">
        <v>118</v>
      </c>
      <c r="L3161" t="s">
        <v>27</v>
      </c>
      <c r="M3161">
        <v>21</v>
      </c>
      <c r="N3161">
        <v>2.5</v>
      </c>
      <c r="Q3161">
        <v>1.5900000000000001E-2</v>
      </c>
      <c r="R3161">
        <v>2.9718</v>
      </c>
      <c r="S3161">
        <f t="shared" si="223"/>
        <v>0.24210025233267859</v>
      </c>
      <c r="T3161">
        <f t="shared" si="222"/>
        <v>5.0841052989862501</v>
      </c>
    </row>
    <row r="3162" spans="1:20" x14ac:dyDescent="0.2">
      <c r="A3162">
        <v>2009</v>
      </c>
      <c r="B3162">
        <v>181</v>
      </c>
      <c r="D3162" t="s">
        <v>93</v>
      </c>
      <c r="E3162" s="1">
        <v>0.5</v>
      </c>
      <c r="F3162">
        <v>3</v>
      </c>
      <c r="G3162" t="s">
        <v>136</v>
      </c>
      <c r="H3162" t="s">
        <v>61</v>
      </c>
      <c r="I3162" t="s">
        <v>178</v>
      </c>
      <c r="J3162" t="s">
        <v>23</v>
      </c>
      <c r="K3162" t="s">
        <v>33</v>
      </c>
      <c r="L3162" t="s">
        <v>34</v>
      </c>
      <c r="M3162">
        <v>14</v>
      </c>
      <c r="N3162">
        <v>2.5</v>
      </c>
      <c r="Q3162">
        <v>8.8999999999999999E-3</v>
      </c>
      <c r="R3162">
        <v>3</v>
      </c>
      <c r="S3162">
        <f t="shared" si="223"/>
        <v>0.13906250000000001</v>
      </c>
      <c r="T3162">
        <f t="shared" si="222"/>
        <v>1.9468750000000001</v>
      </c>
    </row>
    <row r="3163" spans="1:20" x14ac:dyDescent="0.2">
      <c r="A3163">
        <v>2009</v>
      </c>
      <c r="B3163">
        <v>182</v>
      </c>
      <c r="D3163" t="s">
        <v>93</v>
      </c>
      <c r="E3163" s="1">
        <v>0.5</v>
      </c>
      <c r="F3163">
        <v>5</v>
      </c>
      <c r="G3163" t="s">
        <v>136</v>
      </c>
      <c r="H3163" t="s">
        <v>12</v>
      </c>
      <c r="I3163" t="s">
        <v>178</v>
      </c>
      <c r="J3163" t="s">
        <v>44</v>
      </c>
      <c r="K3163" t="s">
        <v>21</v>
      </c>
      <c r="L3163" t="s">
        <v>22</v>
      </c>
      <c r="M3163">
        <v>5</v>
      </c>
      <c r="N3163">
        <v>35</v>
      </c>
      <c r="Q3163">
        <v>1.14E-2</v>
      </c>
      <c r="R3163">
        <v>3.1280000000000001</v>
      </c>
      <c r="S3163">
        <f t="shared" si="223"/>
        <v>770.45928631241588</v>
      </c>
      <c r="T3163">
        <f t="shared" si="222"/>
        <v>3852.2964315620793</v>
      </c>
    </row>
    <row r="3164" spans="1:20" x14ac:dyDescent="0.2">
      <c r="A3164">
        <v>2009</v>
      </c>
      <c r="B3164">
        <v>182</v>
      </c>
      <c r="D3164" t="s">
        <v>93</v>
      </c>
      <c r="E3164" s="1">
        <v>0.5</v>
      </c>
      <c r="F3164">
        <v>5</v>
      </c>
      <c r="G3164" t="s">
        <v>136</v>
      </c>
      <c r="H3164" t="s">
        <v>12</v>
      </c>
      <c r="I3164" t="s">
        <v>178</v>
      </c>
      <c r="J3164" t="s">
        <v>13</v>
      </c>
      <c r="K3164" t="s">
        <v>47</v>
      </c>
      <c r="L3164" t="s">
        <v>48</v>
      </c>
      <c r="M3164">
        <v>7</v>
      </c>
      <c r="N3164">
        <v>35</v>
      </c>
      <c r="P3164">
        <f>N3164/1.09917</f>
        <v>31.842208211650611</v>
      </c>
      <c r="Q3164">
        <v>1.7399999999999999E-2</v>
      </c>
      <c r="R3164">
        <v>3.08</v>
      </c>
      <c r="S3164">
        <f>Q3164*(P3164^R3164)</f>
        <v>740.96728909580781</v>
      </c>
      <c r="T3164">
        <f t="shared" si="222"/>
        <v>5186.7710236706544</v>
      </c>
    </row>
    <row r="3165" spans="1:20" x14ac:dyDescent="0.2">
      <c r="A3165">
        <v>2009</v>
      </c>
      <c r="B3165">
        <v>182</v>
      </c>
      <c r="D3165" t="s">
        <v>93</v>
      </c>
      <c r="E3165" s="1">
        <v>0.5</v>
      </c>
      <c r="F3165">
        <v>5</v>
      </c>
      <c r="G3165" t="s">
        <v>136</v>
      </c>
      <c r="H3165" t="s">
        <v>12</v>
      </c>
      <c r="I3165" t="s">
        <v>178</v>
      </c>
      <c r="J3165" t="s">
        <v>13</v>
      </c>
      <c r="K3165" t="s">
        <v>17</v>
      </c>
      <c r="L3165" t="s">
        <v>127</v>
      </c>
      <c r="M3165">
        <v>4</v>
      </c>
      <c r="N3165">
        <v>25</v>
      </c>
      <c r="Q3165">
        <v>2.3900000000000001E-2</v>
      </c>
      <c r="R3165">
        <v>3.0819999999999999</v>
      </c>
      <c r="S3165">
        <f>Q3165*(N3165^R3165)</f>
        <v>486.23812459083422</v>
      </c>
      <c r="T3165">
        <f t="shared" si="222"/>
        <v>1944.9524983633369</v>
      </c>
    </row>
    <row r="3166" spans="1:20" x14ac:dyDescent="0.2">
      <c r="A3166">
        <v>2009</v>
      </c>
      <c r="B3166">
        <v>182</v>
      </c>
      <c r="D3166" t="s">
        <v>93</v>
      </c>
      <c r="E3166" s="1">
        <v>0.5</v>
      </c>
      <c r="F3166">
        <v>5</v>
      </c>
      <c r="G3166" t="s">
        <v>136</v>
      </c>
      <c r="H3166" t="s">
        <v>12</v>
      </c>
      <c r="I3166" t="s">
        <v>178</v>
      </c>
      <c r="J3166" t="s">
        <v>13</v>
      </c>
      <c r="K3166" t="s">
        <v>14</v>
      </c>
      <c r="L3166" t="s">
        <v>15</v>
      </c>
      <c r="M3166">
        <v>6</v>
      </c>
      <c r="N3166">
        <v>25</v>
      </c>
      <c r="Q3166">
        <v>2.3599999999999999E-2</v>
      </c>
      <c r="R3166">
        <v>2.9750000000000001</v>
      </c>
      <c r="S3166">
        <f>Q3166*(N3166^R3166)</f>
        <v>340.23855775527943</v>
      </c>
      <c r="T3166">
        <f t="shared" si="222"/>
        <v>2041.4313465316766</v>
      </c>
    </row>
    <row r="3167" spans="1:20" x14ac:dyDescent="0.2">
      <c r="A3167">
        <v>2009</v>
      </c>
      <c r="B3167">
        <v>182</v>
      </c>
      <c r="D3167" t="s">
        <v>93</v>
      </c>
      <c r="E3167" s="1">
        <v>0.5</v>
      </c>
      <c r="F3167">
        <v>5</v>
      </c>
      <c r="G3167" t="s">
        <v>136</v>
      </c>
      <c r="H3167" t="s">
        <v>12</v>
      </c>
      <c r="I3167" t="s">
        <v>178</v>
      </c>
      <c r="J3167" t="s">
        <v>16</v>
      </c>
      <c r="K3167" t="s">
        <v>28</v>
      </c>
      <c r="L3167" t="s">
        <v>29</v>
      </c>
      <c r="M3167">
        <v>10</v>
      </c>
      <c r="N3167">
        <v>25</v>
      </c>
      <c r="P3167">
        <f>N3167/1.14172</f>
        <v>21.89678730336685</v>
      </c>
      <c r="Q3167">
        <v>5.7999999999999996E-3</v>
      </c>
      <c r="R3167">
        <v>3.5539999999999998</v>
      </c>
      <c r="S3167">
        <f>Q3167*(P3167^R3167)</f>
        <v>336.62001464584171</v>
      </c>
      <c r="T3167">
        <f t="shared" si="222"/>
        <v>3366.2001464584173</v>
      </c>
    </row>
    <row r="3168" spans="1:20" x14ac:dyDescent="0.2">
      <c r="A3168">
        <v>2009</v>
      </c>
      <c r="B3168">
        <v>182</v>
      </c>
      <c r="D3168" t="s">
        <v>93</v>
      </c>
      <c r="E3168" s="1">
        <v>0.5</v>
      </c>
      <c r="F3168">
        <v>5</v>
      </c>
      <c r="G3168" t="s">
        <v>136</v>
      </c>
      <c r="H3168" t="s">
        <v>12</v>
      </c>
      <c r="I3168" t="s">
        <v>178</v>
      </c>
      <c r="J3168" t="s">
        <v>44</v>
      </c>
      <c r="K3168" t="s">
        <v>21</v>
      </c>
      <c r="L3168" t="s">
        <v>22</v>
      </c>
      <c r="M3168">
        <v>3</v>
      </c>
      <c r="N3168">
        <v>25</v>
      </c>
      <c r="Q3168">
        <v>1.14E-2</v>
      </c>
      <c r="R3168">
        <v>3.1280000000000001</v>
      </c>
      <c r="S3168">
        <f t="shared" ref="S3168:S3177" si="224">Q3168*(N3168^R3168)</f>
        <v>268.94359042953022</v>
      </c>
      <c r="T3168">
        <f t="shared" si="222"/>
        <v>806.83077128859065</v>
      </c>
    </row>
    <row r="3169" spans="1:20" x14ac:dyDescent="0.2">
      <c r="A3169">
        <v>2009</v>
      </c>
      <c r="B3169">
        <v>182</v>
      </c>
      <c r="D3169" t="s">
        <v>93</v>
      </c>
      <c r="E3169" s="1">
        <v>0.5</v>
      </c>
      <c r="F3169">
        <v>5</v>
      </c>
      <c r="G3169" t="s">
        <v>136</v>
      </c>
      <c r="H3169" t="s">
        <v>12</v>
      </c>
      <c r="I3169" t="s">
        <v>178</v>
      </c>
      <c r="J3169" t="s">
        <v>23</v>
      </c>
      <c r="K3169" t="s">
        <v>118</v>
      </c>
      <c r="L3169" t="s">
        <v>37</v>
      </c>
      <c r="M3169">
        <v>1</v>
      </c>
      <c r="N3169">
        <v>25</v>
      </c>
      <c r="Q3169">
        <v>1.26E-2</v>
      </c>
      <c r="R3169">
        <v>3.0672999999999999</v>
      </c>
      <c r="S3169">
        <f t="shared" si="224"/>
        <v>244.49609871054292</v>
      </c>
      <c r="T3169">
        <f t="shared" si="222"/>
        <v>244.49609871054292</v>
      </c>
    </row>
    <row r="3170" spans="1:20" x14ac:dyDescent="0.2">
      <c r="A3170">
        <v>2009</v>
      </c>
      <c r="B3170">
        <v>182</v>
      </c>
      <c r="D3170" t="s">
        <v>93</v>
      </c>
      <c r="E3170" s="1">
        <v>0.5</v>
      </c>
      <c r="F3170">
        <v>5</v>
      </c>
      <c r="G3170" t="s">
        <v>136</v>
      </c>
      <c r="H3170" t="s">
        <v>12</v>
      </c>
      <c r="I3170" t="s">
        <v>178</v>
      </c>
      <c r="J3170" t="s">
        <v>16</v>
      </c>
      <c r="K3170" t="s">
        <v>17</v>
      </c>
      <c r="L3170" t="s">
        <v>18</v>
      </c>
      <c r="M3170">
        <v>2</v>
      </c>
      <c r="N3170">
        <v>15</v>
      </c>
      <c r="Q3170">
        <v>2.2700000000000001E-2</v>
      </c>
      <c r="R3170">
        <v>3.12</v>
      </c>
      <c r="S3170">
        <f t="shared" si="224"/>
        <v>106.03044532761471</v>
      </c>
      <c r="T3170">
        <f t="shared" si="222"/>
        <v>212.06089065522943</v>
      </c>
    </row>
    <row r="3171" spans="1:20" x14ac:dyDescent="0.2">
      <c r="A3171">
        <v>2009</v>
      </c>
      <c r="B3171">
        <v>182</v>
      </c>
      <c r="D3171" t="s">
        <v>93</v>
      </c>
      <c r="E3171" s="1">
        <v>0.5</v>
      </c>
      <c r="F3171">
        <v>5</v>
      </c>
      <c r="G3171" t="s">
        <v>136</v>
      </c>
      <c r="H3171" t="s">
        <v>12</v>
      </c>
      <c r="I3171" t="s">
        <v>178</v>
      </c>
      <c r="J3171" t="s">
        <v>13</v>
      </c>
      <c r="K3171" t="s">
        <v>14</v>
      </c>
      <c r="L3171" t="s">
        <v>15</v>
      </c>
      <c r="M3171">
        <v>2</v>
      </c>
      <c r="N3171">
        <v>15</v>
      </c>
      <c r="Q3171">
        <v>2.3599999999999999E-2</v>
      </c>
      <c r="R3171">
        <v>2.9750000000000001</v>
      </c>
      <c r="S3171">
        <f t="shared" si="224"/>
        <v>74.436080804008085</v>
      </c>
      <c r="T3171">
        <f t="shared" si="222"/>
        <v>148.87216160801617</v>
      </c>
    </row>
    <row r="3172" spans="1:20" x14ac:dyDescent="0.2">
      <c r="A3172">
        <v>2009</v>
      </c>
      <c r="B3172">
        <v>182</v>
      </c>
      <c r="D3172" t="s">
        <v>93</v>
      </c>
      <c r="E3172" s="1">
        <v>0.5</v>
      </c>
      <c r="F3172">
        <v>5</v>
      </c>
      <c r="G3172" t="s">
        <v>136</v>
      </c>
      <c r="H3172" t="s">
        <v>12</v>
      </c>
      <c r="I3172" t="s">
        <v>178</v>
      </c>
      <c r="J3172" t="s">
        <v>26</v>
      </c>
      <c r="K3172" t="s">
        <v>17</v>
      </c>
      <c r="L3172" t="s">
        <v>121</v>
      </c>
      <c r="M3172">
        <v>25</v>
      </c>
      <c r="N3172">
        <v>15</v>
      </c>
      <c r="Q3172">
        <v>2.0199999999999999E-2</v>
      </c>
      <c r="R3172">
        <v>2.9594999999999998</v>
      </c>
      <c r="S3172">
        <f t="shared" si="224"/>
        <v>61.093281166361997</v>
      </c>
      <c r="T3172">
        <f t="shared" si="222"/>
        <v>1527.3320291590499</v>
      </c>
    </row>
    <row r="3173" spans="1:20" x14ac:dyDescent="0.2">
      <c r="A3173">
        <v>2009</v>
      </c>
      <c r="B3173">
        <v>182</v>
      </c>
      <c r="D3173" t="s">
        <v>93</v>
      </c>
      <c r="E3173" s="1">
        <v>0.5</v>
      </c>
      <c r="F3173">
        <v>5</v>
      </c>
      <c r="G3173" t="s">
        <v>136</v>
      </c>
      <c r="H3173" t="s">
        <v>12</v>
      </c>
      <c r="I3173" t="s">
        <v>178</v>
      </c>
      <c r="J3173" t="s">
        <v>44</v>
      </c>
      <c r="K3173" t="s">
        <v>21</v>
      </c>
      <c r="L3173" t="s">
        <v>22</v>
      </c>
      <c r="M3173">
        <v>2</v>
      </c>
      <c r="N3173">
        <v>15</v>
      </c>
      <c r="Q3173">
        <v>1.14E-2</v>
      </c>
      <c r="R3173">
        <v>3.1280000000000001</v>
      </c>
      <c r="S3173">
        <f t="shared" si="224"/>
        <v>54.414959423729201</v>
      </c>
      <c r="T3173">
        <f t="shared" si="222"/>
        <v>108.8299188474584</v>
      </c>
    </row>
    <row r="3174" spans="1:20" x14ac:dyDescent="0.2">
      <c r="A3174">
        <v>2009</v>
      </c>
      <c r="B3174">
        <v>182</v>
      </c>
      <c r="D3174" t="s">
        <v>93</v>
      </c>
      <c r="E3174" s="1">
        <v>0.5</v>
      </c>
      <c r="F3174">
        <v>5</v>
      </c>
      <c r="G3174" t="s">
        <v>136</v>
      </c>
      <c r="H3174" t="s">
        <v>12</v>
      </c>
      <c r="I3174" t="s">
        <v>178</v>
      </c>
      <c r="J3174" t="s">
        <v>26</v>
      </c>
      <c r="K3174" t="s">
        <v>118</v>
      </c>
      <c r="L3174" t="s">
        <v>27</v>
      </c>
      <c r="M3174">
        <v>2</v>
      </c>
      <c r="N3174">
        <v>7.5</v>
      </c>
      <c r="Q3174">
        <v>1.5900000000000001E-2</v>
      </c>
      <c r="R3174">
        <v>2.9718</v>
      </c>
      <c r="S3174">
        <f t="shared" si="224"/>
        <v>6.3372988368370082</v>
      </c>
      <c r="T3174">
        <f t="shared" si="222"/>
        <v>12.674597673674016</v>
      </c>
    </row>
    <row r="3175" spans="1:20" x14ac:dyDescent="0.2">
      <c r="A3175">
        <v>2009</v>
      </c>
      <c r="B3175">
        <v>182</v>
      </c>
      <c r="D3175" t="s">
        <v>93</v>
      </c>
      <c r="E3175" s="1">
        <v>0.5</v>
      </c>
      <c r="F3175">
        <v>5</v>
      </c>
      <c r="G3175" t="s">
        <v>136</v>
      </c>
      <c r="H3175" t="s">
        <v>12</v>
      </c>
      <c r="I3175" t="s">
        <v>178</v>
      </c>
      <c r="J3175" t="s">
        <v>13</v>
      </c>
      <c r="K3175" t="s">
        <v>194</v>
      </c>
      <c r="L3175" t="s">
        <v>35</v>
      </c>
      <c r="M3175">
        <v>5</v>
      </c>
      <c r="N3175">
        <v>7.5</v>
      </c>
      <c r="Q3175">
        <v>3.2399999999999998E-2</v>
      </c>
      <c r="R3175">
        <v>2.379</v>
      </c>
      <c r="S3175">
        <f t="shared" si="224"/>
        <v>3.9112516180267258</v>
      </c>
      <c r="T3175">
        <f t="shared" si="222"/>
        <v>19.556258090133628</v>
      </c>
    </row>
    <row r="3176" spans="1:20" x14ac:dyDescent="0.2">
      <c r="A3176">
        <v>2009</v>
      </c>
      <c r="B3176">
        <v>182</v>
      </c>
      <c r="D3176" t="s">
        <v>93</v>
      </c>
      <c r="E3176" s="1">
        <v>0.5</v>
      </c>
      <c r="F3176">
        <v>5</v>
      </c>
      <c r="G3176" t="s">
        <v>136</v>
      </c>
      <c r="H3176" t="s">
        <v>12</v>
      </c>
      <c r="I3176" t="s">
        <v>178</v>
      </c>
      <c r="J3176" t="s">
        <v>26</v>
      </c>
      <c r="K3176" t="s">
        <v>118</v>
      </c>
      <c r="L3176" t="s">
        <v>27</v>
      </c>
      <c r="M3176">
        <v>10</v>
      </c>
      <c r="N3176">
        <v>2.5</v>
      </c>
      <c r="Q3176">
        <v>1.5900000000000001E-2</v>
      </c>
      <c r="R3176">
        <v>2.9718</v>
      </c>
      <c r="S3176">
        <f t="shared" si="224"/>
        <v>0.24210025233267859</v>
      </c>
      <c r="T3176">
        <f t="shared" si="222"/>
        <v>2.421002523326786</v>
      </c>
    </row>
    <row r="3177" spans="1:20" x14ac:dyDescent="0.2">
      <c r="A3177">
        <v>2009</v>
      </c>
      <c r="B3177">
        <v>182</v>
      </c>
      <c r="D3177" t="s">
        <v>93</v>
      </c>
      <c r="E3177" s="1">
        <v>0.5</v>
      </c>
      <c r="F3177">
        <v>5</v>
      </c>
      <c r="G3177" t="s">
        <v>136</v>
      </c>
      <c r="H3177" t="s">
        <v>12</v>
      </c>
      <c r="I3177" t="s">
        <v>178</v>
      </c>
      <c r="J3177" t="s">
        <v>23</v>
      </c>
      <c r="K3177" t="s">
        <v>33</v>
      </c>
      <c r="L3177" t="s">
        <v>34</v>
      </c>
      <c r="M3177">
        <v>21</v>
      </c>
      <c r="N3177">
        <v>2.5</v>
      </c>
      <c r="Q3177">
        <v>8.8999999999999999E-3</v>
      </c>
      <c r="R3177">
        <v>3</v>
      </c>
      <c r="S3177">
        <f t="shared" si="224"/>
        <v>0.13906250000000001</v>
      </c>
      <c r="T3177">
        <f t="shared" si="222"/>
        <v>2.9203125000000001</v>
      </c>
    </row>
    <row r="3178" spans="1:20" x14ac:dyDescent="0.2">
      <c r="A3178">
        <v>2009</v>
      </c>
      <c r="B3178">
        <v>183</v>
      </c>
      <c r="D3178" t="s">
        <v>93</v>
      </c>
      <c r="E3178" s="1">
        <v>0.5</v>
      </c>
      <c r="F3178">
        <v>5</v>
      </c>
      <c r="G3178" t="s">
        <v>136</v>
      </c>
      <c r="H3178" t="s">
        <v>36</v>
      </c>
      <c r="I3178" t="s">
        <v>178</v>
      </c>
      <c r="J3178" t="s">
        <v>13</v>
      </c>
      <c r="K3178" t="s">
        <v>47</v>
      </c>
      <c r="L3178" t="s">
        <v>48</v>
      </c>
      <c r="M3178">
        <v>3</v>
      </c>
      <c r="N3178">
        <v>40</v>
      </c>
      <c r="P3178">
        <f>N3178/1.09917</f>
        <v>36.391095099029265</v>
      </c>
      <c r="Q3178">
        <v>1.7399999999999999E-2</v>
      </c>
      <c r="R3178">
        <v>3.08</v>
      </c>
      <c r="S3178">
        <f>Q3178*(P3178^R3178)</f>
        <v>1117.929026716055</v>
      </c>
      <c r="T3178">
        <f t="shared" si="222"/>
        <v>3353.7870801481649</v>
      </c>
    </row>
    <row r="3179" spans="1:20" x14ac:dyDescent="0.2">
      <c r="A3179">
        <v>2009</v>
      </c>
      <c r="B3179">
        <v>183</v>
      </c>
      <c r="D3179" t="s">
        <v>93</v>
      </c>
      <c r="E3179" s="1">
        <v>0.5</v>
      </c>
      <c r="F3179">
        <v>5</v>
      </c>
      <c r="G3179" t="s">
        <v>136</v>
      </c>
      <c r="H3179" t="s">
        <v>36</v>
      </c>
      <c r="I3179" t="s">
        <v>178</v>
      </c>
      <c r="J3179" t="s">
        <v>13</v>
      </c>
      <c r="K3179" t="s">
        <v>14</v>
      </c>
      <c r="L3179" t="s">
        <v>42</v>
      </c>
      <c r="M3179">
        <v>2</v>
      </c>
      <c r="N3179">
        <v>35</v>
      </c>
      <c r="Q3179">
        <v>4.2200000000000001E-2</v>
      </c>
      <c r="R3179">
        <v>2.835</v>
      </c>
      <c r="S3179">
        <f>Q3179*(N3179^R3179)</f>
        <v>1006.3414397267468</v>
      </c>
      <c r="T3179">
        <f t="shared" si="222"/>
        <v>2012.6828794534936</v>
      </c>
    </row>
    <row r="3180" spans="1:20" x14ac:dyDescent="0.2">
      <c r="A3180">
        <v>2009</v>
      </c>
      <c r="B3180">
        <v>183</v>
      </c>
      <c r="D3180" t="s">
        <v>93</v>
      </c>
      <c r="E3180" s="1">
        <v>0.5</v>
      </c>
      <c r="F3180">
        <v>5</v>
      </c>
      <c r="G3180" t="s">
        <v>136</v>
      </c>
      <c r="H3180" t="s">
        <v>36</v>
      </c>
      <c r="I3180" t="s">
        <v>178</v>
      </c>
      <c r="J3180" t="s">
        <v>44</v>
      </c>
      <c r="K3180" t="s">
        <v>21</v>
      </c>
      <c r="L3180" t="s">
        <v>22</v>
      </c>
      <c r="M3180">
        <v>13</v>
      </c>
      <c r="N3180">
        <v>35</v>
      </c>
      <c r="Q3180">
        <v>1.14E-2</v>
      </c>
      <c r="R3180">
        <v>3.1280000000000001</v>
      </c>
      <c r="S3180">
        <f>Q3180*(N3180^R3180)</f>
        <v>770.45928631241588</v>
      </c>
      <c r="T3180">
        <f t="shared" si="222"/>
        <v>10015.970722061407</v>
      </c>
    </row>
    <row r="3181" spans="1:20" x14ac:dyDescent="0.2">
      <c r="A3181">
        <v>2009</v>
      </c>
      <c r="B3181">
        <v>183</v>
      </c>
      <c r="D3181" t="s">
        <v>93</v>
      </c>
      <c r="E3181" s="1">
        <v>0.5</v>
      </c>
      <c r="F3181">
        <v>5</v>
      </c>
      <c r="G3181" t="s">
        <v>136</v>
      </c>
      <c r="H3181" t="s">
        <v>36</v>
      </c>
      <c r="I3181" t="s">
        <v>178</v>
      </c>
      <c r="J3181" t="s">
        <v>23</v>
      </c>
      <c r="K3181" t="s">
        <v>118</v>
      </c>
      <c r="L3181" t="s">
        <v>43</v>
      </c>
      <c r="M3181">
        <v>1</v>
      </c>
      <c r="N3181">
        <v>35</v>
      </c>
      <c r="P3181">
        <f>N3181/1.08175</f>
        <v>32.354980355904786</v>
      </c>
      <c r="Q3181">
        <v>1.4500000000000001E-2</v>
      </c>
      <c r="R3181">
        <v>3.0529999999999999</v>
      </c>
      <c r="S3181">
        <f>Q3181*(P3181^R3181)</f>
        <v>590.49782747127915</v>
      </c>
      <c r="T3181">
        <f t="shared" si="222"/>
        <v>590.49782747127915</v>
      </c>
    </row>
    <row r="3182" spans="1:20" x14ac:dyDescent="0.2">
      <c r="A3182">
        <v>2009</v>
      </c>
      <c r="B3182">
        <v>183</v>
      </c>
      <c r="D3182" t="s">
        <v>93</v>
      </c>
      <c r="E3182" s="1">
        <v>0.5</v>
      </c>
      <c r="F3182">
        <v>5</v>
      </c>
      <c r="G3182" t="s">
        <v>136</v>
      </c>
      <c r="H3182" t="s">
        <v>36</v>
      </c>
      <c r="I3182" t="s">
        <v>178</v>
      </c>
      <c r="J3182" t="s">
        <v>23</v>
      </c>
      <c r="K3182" t="s">
        <v>31</v>
      </c>
      <c r="L3182" t="s">
        <v>32</v>
      </c>
      <c r="M3182">
        <v>1</v>
      </c>
      <c r="N3182">
        <v>35</v>
      </c>
      <c r="Q3182">
        <v>7.9000000000000008E-3</v>
      </c>
      <c r="R3182">
        <v>3.0760000000000001</v>
      </c>
      <c r="S3182">
        <f>Q3182*(N3182^R3182)</f>
        <v>443.79294680201997</v>
      </c>
      <c r="T3182">
        <f t="shared" si="222"/>
        <v>443.79294680201997</v>
      </c>
    </row>
    <row r="3183" spans="1:20" x14ac:dyDescent="0.2">
      <c r="A3183">
        <v>2009</v>
      </c>
      <c r="B3183">
        <v>183</v>
      </c>
      <c r="D3183" t="s">
        <v>93</v>
      </c>
      <c r="E3183" s="1">
        <v>0.5</v>
      </c>
      <c r="F3183">
        <v>5</v>
      </c>
      <c r="G3183" t="s">
        <v>136</v>
      </c>
      <c r="H3183" t="s">
        <v>36</v>
      </c>
      <c r="I3183" t="s">
        <v>178</v>
      </c>
      <c r="J3183" t="s">
        <v>20</v>
      </c>
      <c r="K3183" t="s">
        <v>68</v>
      </c>
      <c r="L3183" t="s">
        <v>69</v>
      </c>
      <c r="M3183">
        <v>2</v>
      </c>
      <c r="N3183">
        <v>35</v>
      </c>
      <c r="P3183">
        <f>N3183*0.863</f>
        <v>30.204999999999998</v>
      </c>
      <c r="Q3183">
        <v>2.5100000000000001E-2</v>
      </c>
      <c r="R3183">
        <v>2.84</v>
      </c>
      <c r="S3183">
        <f>Q3183*(P3183^R3183)</f>
        <v>400.9568406262739</v>
      </c>
      <c r="T3183">
        <f t="shared" si="222"/>
        <v>801.9136812525478</v>
      </c>
    </row>
    <row r="3184" spans="1:20" x14ac:dyDescent="0.2">
      <c r="A3184">
        <v>2009</v>
      </c>
      <c r="B3184">
        <v>183</v>
      </c>
      <c r="D3184" t="s">
        <v>93</v>
      </c>
      <c r="E3184" s="1">
        <v>0.5</v>
      </c>
      <c r="F3184">
        <v>5</v>
      </c>
      <c r="G3184" t="s">
        <v>136</v>
      </c>
      <c r="H3184" t="s">
        <v>36</v>
      </c>
      <c r="I3184" t="s">
        <v>178</v>
      </c>
      <c r="J3184" t="s">
        <v>26</v>
      </c>
      <c r="K3184" t="s">
        <v>31</v>
      </c>
      <c r="L3184" t="s">
        <v>54</v>
      </c>
      <c r="M3184">
        <v>2</v>
      </c>
      <c r="N3184">
        <v>25</v>
      </c>
      <c r="P3184">
        <f>N3184*0.812715</f>
        <v>20.317875000000001</v>
      </c>
      <c r="Q3184">
        <v>0.111</v>
      </c>
      <c r="R3184">
        <v>2.72</v>
      </c>
      <c r="S3184">
        <f>Q3184*(P3184^R3184)</f>
        <v>400.63779005068659</v>
      </c>
      <c r="T3184">
        <f t="shared" si="222"/>
        <v>801.27558010137318</v>
      </c>
    </row>
    <row r="3185" spans="1:20" x14ac:dyDescent="0.2">
      <c r="A3185">
        <v>2009</v>
      </c>
      <c r="B3185">
        <v>183</v>
      </c>
      <c r="D3185" t="s">
        <v>93</v>
      </c>
      <c r="E3185" s="1">
        <v>0.5</v>
      </c>
      <c r="F3185">
        <v>5</v>
      </c>
      <c r="G3185" t="s">
        <v>136</v>
      </c>
      <c r="H3185" t="s">
        <v>36</v>
      </c>
      <c r="I3185" t="s">
        <v>178</v>
      </c>
      <c r="J3185" t="s">
        <v>16</v>
      </c>
      <c r="K3185" t="s">
        <v>28</v>
      </c>
      <c r="L3185" t="s">
        <v>29</v>
      </c>
      <c r="M3185">
        <v>48</v>
      </c>
      <c r="N3185">
        <v>25</v>
      </c>
      <c r="P3185">
        <f>N3185/1.14172</f>
        <v>21.89678730336685</v>
      </c>
      <c r="Q3185">
        <v>5.7999999999999996E-3</v>
      </c>
      <c r="R3185">
        <v>3.5539999999999998</v>
      </c>
      <c r="S3185">
        <f>Q3185*(P3185^R3185)</f>
        <v>336.62001464584171</v>
      </c>
      <c r="T3185">
        <f t="shared" si="222"/>
        <v>16157.760703000402</v>
      </c>
    </row>
    <row r="3186" spans="1:20" x14ac:dyDescent="0.2">
      <c r="A3186">
        <v>2009</v>
      </c>
      <c r="B3186">
        <v>183</v>
      </c>
      <c r="D3186" t="s">
        <v>93</v>
      </c>
      <c r="E3186" s="1">
        <v>0.5</v>
      </c>
      <c r="F3186">
        <v>5</v>
      </c>
      <c r="G3186" t="s">
        <v>136</v>
      </c>
      <c r="H3186" t="s">
        <v>36</v>
      </c>
      <c r="I3186" t="s">
        <v>178</v>
      </c>
      <c r="J3186" t="s">
        <v>44</v>
      </c>
      <c r="K3186" t="s">
        <v>21</v>
      </c>
      <c r="L3186" t="s">
        <v>22</v>
      </c>
      <c r="M3186">
        <v>9</v>
      </c>
      <c r="N3186">
        <v>25</v>
      </c>
      <c r="Q3186">
        <v>1.14E-2</v>
      </c>
      <c r="R3186">
        <v>3.1280000000000001</v>
      </c>
      <c r="S3186">
        <f t="shared" ref="S3186:S3203" si="225">Q3186*(N3186^R3186)</f>
        <v>268.94359042953022</v>
      </c>
      <c r="T3186">
        <f t="shared" si="222"/>
        <v>2420.4923138657718</v>
      </c>
    </row>
    <row r="3187" spans="1:20" x14ac:dyDescent="0.2">
      <c r="A3187">
        <v>2009</v>
      </c>
      <c r="B3187">
        <v>183</v>
      </c>
      <c r="D3187" t="s">
        <v>93</v>
      </c>
      <c r="E3187" s="1">
        <v>0.5</v>
      </c>
      <c r="F3187">
        <v>5</v>
      </c>
      <c r="G3187" t="s">
        <v>136</v>
      </c>
      <c r="H3187" t="s">
        <v>36</v>
      </c>
      <c r="I3187" t="s">
        <v>178</v>
      </c>
      <c r="J3187" t="s">
        <v>16</v>
      </c>
      <c r="K3187" t="s">
        <v>17</v>
      </c>
      <c r="L3187" t="s">
        <v>18</v>
      </c>
      <c r="M3187">
        <v>3</v>
      </c>
      <c r="N3187">
        <v>15</v>
      </c>
      <c r="Q3187">
        <v>2.2700000000000001E-2</v>
      </c>
      <c r="R3187">
        <v>3.12</v>
      </c>
      <c r="S3187">
        <f t="shared" si="225"/>
        <v>106.03044532761471</v>
      </c>
      <c r="T3187">
        <f t="shared" si="222"/>
        <v>318.09133598284416</v>
      </c>
    </row>
    <row r="3188" spans="1:20" x14ac:dyDescent="0.2">
      <c r="A3188">
        <v>2009</v>
      </c>
      <c r="B3188">
        <v>183</v>
      </c>
      <c r="D3188" t="s">
        <v>93</v>
      </c>
      <c r="E3188" s="1">
        <v>0.5</v>
      </c>
      <c r="F3188">
        <v>5</v>
      </c>
      <c r="G3188" t="s">
        <v>136</v>
      </c>
      <c r="H3188" t="s">
        <v>36</v>
      </c>
      <c r="I3188" t="s">
        <v>178</v>
      </c>
      <c r="J3188" t="s">
        <v>509</v>
      </c>
      <c r="K3188" t="s">
        <v>17</v>
      </c>
      <c r="L3188" t="s">
        <v>19</v>
      </c>
      <c r="M3188">
        <v>10</v>
      </c>
      <c r="N3188">
        <v>15</v>
      </c>
      <c r="Q3188">
        <v>1.9300000000000001E-2</v>
      </c>
      <c r="R3188">
        <v>2.96</v>
      </c>
      <c r="S3188">
        <f t="shared" si="225"/>
        <v>58.450393035088091</v>
      </c>
      <c r="T3188">
        <f t="shared" si="222"/>
        <v>584.50393035088086</v>
      </c>
    </row>
    <row r="3189" spans="1:20" x14ac:dyDescent="0.2">
      <c r="A3189">
        <v>2009</v>
      </c>
      <c r="B3189">
        <v>183</v>
      </c>
      <c r="D3189" t="s">
        <v>93</v>
      </c>
      <c r="E3189" s="1">
        <v>0.5</v>
      </c>
      <c r="F3189">
        <v>5</v>
      </c>
      <c r="G3189" t="s">
        <v>136</v>
      </c>
      <c r="H3189" t="s">
        <v>36</v>
      </c>
      <c r="I3189" t="s">
        <v>178</v>
      </c>
      <c r="J3189" t="s">
        <v>44</v>
      </c>
      <c r="K3189" t="s">
        <v>21</v>
      </c>
      <c r="L3189" t="s">
        <v>22</v>
      </c>
      <c r="M3189">
        <v>2</v>
      </c>
      <c r="N3189">
        <v>15</v>
      </c>
      <c r="Q3189">
        <v>1.14E-2</v>
      </c>
      <c r="R3189">
        <v>3.1280000000000001</v>
      </c>
      <c r="S3189">
        <f t="shared" si="225"/>
        <v>54.414959423729201</v>
      </c>
      <c r="T3189">
        <f t="shared" si="222"/>
        <v>108.8299188474584</v>
      </c>
    </row>
    <row r="3190" spans="1:20" x14ac:dyDescent="0.2">
      <c r="A3190">
        <v>2009</v>
      </c>
      <c r="B3190">
        <v>183</v>
      </c>
      <c r="D3190" t="s">
        <v>93</v>
      </c>
      <c r="E3190" s="1">
        <v>0.5</v>
      </c>
      <c r="F3190">
        <v>5</v>
      </c>
      <c r="G3190" t="s">
        <v>136</v>
      </c>
      <c r="H3190" t="s">
        <v>36</v>
      </c>
      <c r="I3190" t="s">
        <v>178</v>
      </c>
      <c r="J3190" t="s">
        <v>26</v>
      </c>
      <c r="K3190" t="s">
        <v>17</v>
      </c>
      <c r="L3190" t="s">
        <v>121</v>
      </c>
      <c r="M3190">
        <v>30</v>
      </c>
      <c r="N3190">
        <v>7.5</v>
      </c>
      <c r="Q3190">
        <v>2.0199999999999999E-2</v>
      </c>
      <c r="R3190">
        <v>2.9594999999999998</v>
      </c>
      <c r="S3190">
        <f t="shared" si="225"/>
        <v>7.8540774295436098</v>
      </c>
      <c r="T3190">
        <f t="shared" si="222"/>
        <v>235.6223228863083</v>
      </c>
    </row>
    <row r="3191" spans="1:20" x14ac:dyDescent="0.2">
      <c r="A3191">
        <v>2009</v>
      </c>
      <c r="B3191">
        <v>183</v>
      </c>
      <c r="D3191" t="s">
        <v>93</v>
      </c>
      <c r="E3191" s="1">
        <v>0.5</v>
      </c>
      <c r="F3191">
        <v>5</v>
      </c>
      <c r="G3191" t="s">
        <v>136</v>
      </c>
      <c r="H3191" t="s">
        <v>36</v>
      </c>
      <c r="I3191" t="s">
        <v>178</v>
      </c>
      <c r="J3191" t="s">
        <v>509</v>
      </c>
      <c r="K3191" t="s">
        <v>17</v>
      </c>
      <c r="L3191" t="s">
        <v>19</v>
      </c>
      <c r="M3191">
        <v>3</v>
      </c>
      <c r="N3191">
        <v>7.5</v>
      </c>
      <c r="Q3191">
        <v>1.9300000000000001E-2</v>
      </c>
      <c r="R3191">
        <v>2.96</v>
      </c>
      <c r="S3191">
        <f t="shared" si="225"/>
        <v>7.5117071566069322</v>
      </c>
      <c r="T3191">
        <f t="shared" si="222"/>
        <v>22.535121469820798</v>
      </c>
    </row>
    <row r="3192" spans="1:20" x14ac:dyDescent="0.2">
      <c r="A3192">
        <v>2009</v>
      </c>
      <c r="B3192">
        <v>183</v>
      </c>
      <c r="D3192" t="s">
        <v>93</v>
      </c>
      <c r="E3192" s="1">
        <v>0.5</v>
      </c>
      <c r="F3192">
        <v>5</v>
      </c>
      <c r="G3192" t="s">
        <v>136</v>
      </c>
      <c r="H3192" t="s">
        <v>36</v>
      </c>
      <c r="I3192" t="s">
        <v>178</v>
      </c>
      <c r="J3192" t="s">
        <v>26</v>
      </c>
      <c r="K3192" t="s">
        <v>118</v>
      </c>
      <c r="L3192" t="s">
        <v>27</v>
      </c>
      <c r="M3192">
        <v>2</v>
      </c>
      <c r="N3192">
        <v>7.5</v>
      </c>
      <c r="Q3192">
        <v>1.5900000000000001E-2</v>
      </c>
      <c r="R3192">
        <v>2.9718</v>
      </c>
      <c r="S3192">
        <f t="shared" si="225"/>
        <v>6.3372988368370082</v>
      </c>
      <c r="T3192">
        <f t="shared" si="222"/>
        <v>12.674597673674016</v>
      </c>
    </row>
    <row r="3193" spans="1:20" x14ac:dyDescent="0.2">
      <c r="A3193">
        <v>2009</v>
      </c>
      <c r="B3193">
        <v>183</v>
      </c>
      <c r="D3193" t="s">
        <v>93</v>
      </c>
      <c r="E3193" s="1">
        <v>0.5</v>
      </c>
      <c r="F3193">
        <v>5</v>
      </c>
      <c r="G3193" t="s">
        <v>136</v>
      </c>
      <c r="H3193" t="s">
        <v>36</v>
      </c>
      <c r="I3193" t="s">
        <v>178</v>
      </c>
      <c r="J3193" t="s">
        <v>23</v>
      </c>
      <c r="K3193" t="s">
        <v>118</v>
      </c>
      <c r="L3193" t="s">
        <v>132</v>
      </c>
      <c r="M3193">
        <v>3</v>
      </c>
      <c r="N3193">
        <v>7.5</v>
      </c>
      <c r="Q3193">
        <v>1.26E-2</v>
      </c>
      <c r="R3193">
        <v>3.0672999999999999</v>
      </c>
      <c r="S3193">
        <f t="shared" si="225"/>
        <v>6.0875978967715536</v>
      </c>
      <c r="T3193">
        <f t="shared" si="222"/>
        <v>18.262793690314659</v>
      </c>
    </row>
    <row r="3194" spans="1:20" x14ac:dyDescent="0.2">
      <c r="A3194">
        <v>2009</v>
      </c>
      <c r="B3194">
        <v>183</v>
      </c>
      <c r="D3194" t="s">
        <v>93</v>
      </c>
      <c r="E3194" s="1">
        <v>0.5</v>
      </c>
      <c r="F3194">
        <v>5</v>
      </c>
      <c r="G3194" t="s">
        <v>136</v>
      </c>
      <c r="H3194" t="s">
        <v>36</v>
      </c>
      <c r="I3194" t="s">
        <v>178</v>
      </c>
      <c r="J3194" t="s">
        <v>13</v>
      </c>
      <c r="K3194" t="s">
        <v>194</v>
      </c>
      <c r="L3194" t="s">
        <v>35</v>
      </c>
      <c r="M3194">
        <v>6</v>
      </c>
      <c r="N3194">
        <v>7.5</v>
      </c>
      <c r="Q3194">
        <v>3.2399999999999998E-2</v>
      </c>
      <c r="R3194">
        <v>2.379</v>
      </c>
      <c r="S3194">
        <f t="shared" si="225"/>
        <v>3.9112516180267258</v>
      </c>
      <c r="T3194">
        <f t="shared" si="222"/>
        <v>23.467509708160357</v>
      </c>
    </row>
    <row r="3195" spans="1:20" x14ac:dyDescent="0.2">
      <c r="A3195">
        <v>2009</v>
      </c>
      <c r="B3195">
        <v>183</v>
      </c>
      <c r="D3195" t="s">
        <v>93</v>
      </c>
      <c r="E3195" s="1">
        <v>0.5</v>
      </c>
      <c r="F3195">
        <v>5</v>
      </c>
      <c r="G3195" t="s">
        <v>136</v>
      </c>
      <c r="H3195" t="s">
        <v>36</v>
      </c>
      <c r="I3195" t="s">
        <v>178</v>
      </c>
      <c r="J3195" t="s">
        <v>26</v>
      </c>
      <c r="K3195" t="s">
        <v>118</v>
      </c>
      <c r="L3195" t="s">
        <v>27</v>
      </c>
      <c r="M3195">
        <v>4</v>
      </c>
      <c r="N3195">
        <v>2.5</v>
      </c>
      <c r="Q3195">
        <v>1.5900000000000001E-2</v>
      </c>
      <c r="R3195">
        <v>2.9718</v>
      </c>
      <c r="S3195">
        <f t="shared" si="225"/>
        <v>0.24210025233267859</v>
      </c>
      <c r="T3195">
        <f t="shared" si="222"/>
        <v>0.96840100933071438</v>
      </c>
    </row>
    <row r="3196" spans="1:20" x14ac:dyDescent="0.2">
      <c r="A3196">
        <v>2009</v>
      </c>
      <c r="B3196">
        <v>183</v>
      </c>
      <c r="D3196" t="s">
        <v>93</v>
      </c>
      <c r="E3196" s="1">
        <v>0.5</v>
      </c>
      <c r="F3196">
        <v>5</v>
      </c>
      <c r="G3196" t="s">
        <v>136</v>
      </c>
      <c r="H3196" t="s">
        <v>36</v>
      </c>
      <c r="I3196" t="s">
        <v>178</v>
      </c>
      <c r="J3196" t="s">
        <v>23</v>
      </c>
      <c r="K3196" t="s">
        <v>118</v>
      </c>
      <c r="L3196" t="s">
        <v>132</v>
      </c>
      <c r="M3196">
        <v>6</v>
      </c>
      <c r="N3196">
        <v>2.5</v>
      </c>
      <c r="Q3196">
        <v>1.26E-2</v>
      </c>
      <c r="R3196">
        <v>3.0672999999999999</v>
      </c>
      <c r="S3196">
        <f t="shared" si="225"/>
        <v>0.20939771281975608</v>
      </c>
      <c r="T3196">
        <f t="shared" si="222"/>
        <v>1.2563862769185365</v>
      </c>
    </row>
    <row r="3197" spans="1:20" x14ac:dyDescent="0.2">
      <c r="A3197">
        <v>2009</v>
      </c>
      <c r="B3197">
        <v>183</v>
      </c>
      <c r="D3197" t="s">
        <v>93</v>
      </c>
      <c r="E3197" s="1">
        <v>0.5</v>
      </c>
      <c r="F3197">
        <v>5</v>
      </c>
      <c r="G3197" t="s">
        <v>136</v>
      </c>
      <c r="H3197" t="s">
        <v>36</v>
      </c>
      <c r="I3197" t="s">
        <v>178</v>
      </c>
      <c r="J3197" t="s">
        <v>13</v>
      </c>
      <c r="K3197" t="s">
        <v>194</v>
      </c>
      <c r="L3197" t="s">
        <v>138</v>
      </c>
      <c r="M3197">
        <v>1</v>
      </c>
      <c r="N3197">
        <v>2.5</v>
      </c>
      <c r="Q3197">
        <v>9.1000000000000004E-3</v>
      </c>
      <c r="R3197">
        <v>2.9904000000000002</v>
      </c>
      <c r="S3197">
        <f t="shared" si="225"/>
        <v>0.14094224804199171</v>
      </c>
      <c r="T3197">
        <f t="shared" si="222"/>
        <v>0.14094224804199171</v>
      </c>
    </row>
    <row r="3198" spans="1:20" x14ac:dyDescent="0.2">
      <c r="A3198">
        <v>2009</v>
      </c>
      <c r="B3198">
        <v>183</v>
      </c>
      <c r="D3198" t="s">
        <v>93</v>
      </c>
      <c r="E3198" s="1">
        <v>0.5</v>
      </c>
      <c r="F3198">
        <v>5</v>
      </c>
      <c r="G3198" t="s">
        <v>136</v>
      </c>
      <c r="H3198" t="s">
        <v>36</v>
      </c>
      <c r="I3198" t="s">
        <v>178</v>
      </c>
      <c r="J3198" t="s">
        <v>23</v>
      </c>
      <c r="K3198" t="s">
        <v>33</v>
      </c>
      <c r="L3198" t="s">
        <v>34</v>
      </c>
      <c r="M3198">
        <v>13</v>
      </c>
      <c r="N3198">
        <v>2.5</v>
      </c>
      <c r="Q3198">
        <v>8.8999999999999999E-3</v>
      </c>
      <c r="R3198">
        <v>3</v>
      </c>
      <c r="S3198">
        <f t="shared" si="225"/>
        <v>0.13906250000000001</v>
      </c>
      <c r="T3198">
        <f t="shared" si="222"/>
        <v>1.8078125</v>
      </c>
    </row>
    <row r="3199" spans="1:20" x14ac:dyDescent="0.2">
      <c r="A3199">
        <v>2009</v>
      </c>
      <c r="B3199">
        <v>184</v>
      </c>
      <c r="D3199" t="s">
        <v>93</v>
      </c>
      <c r="E3199" s="1">
        <v>0.5</v>
      </c>
      <c r="F3199">
        <v>5</v>
      </c>
      <c r="G3199" t="s">
        <v>136</v>
      </c>
      <c r="H3199" t="s">
        <v>36</v>
      </c>
      <c r="I3199" t="s">
        <v>178</v>
      </c>
      <c r="J3199" t="s">
        <v>23</v>
      </c>
      <c r="K3199" t="s">
        <v>28</v>
      </c>
      <c r="L3199" t="s">
        <v>56</v>
      </c>
      <c r="M3199">
        <v>1</v>
      </c>
      <c r="N3199">
        <v>60</v>
      </c>
      <c r="Q3199">
        <v>2.1700000000000001E-2</v>
      </c>
      <c r="R3199">
        <v>3</v>
      </c>
      <c r="S3199">
        <f t="shared" si="225"/>
        <v>4687.2</v>
      </c>
      <c r="T3199">
        <f t="shared" si="222"/>
        <v>4687.2</v>
      </c>
    </row>
    <row r="3200" spans="1:20" x14ac:dyDescent="0.2">
      <c r="A3200">
        <v>2009</v>
      </c>
      <c r="B3200">
        <v>184</v>
      </c>
      <c r="D3200" t="s">
        <v>93</v>
      </c>
      <c r="E3200" s="1">
        <v>0.5</v>
      </c>
      <c r="F3200">
        <v>5</v>
      </c>
      <c r="G3200" t="s">
        <v>136</v>
      </c>
      <c r="H3200" t="s">
        <v>36</v>
      </c>
      <c r="I3200" t="s">
        <v>178</v>
      </c>
      <c r="J3200" t="s">
        <v>23</v>
      </c>
      <c r="K3200" t="s">
        <v>102</v>
      </c>
      <c r="L3200" t="s">
        <v>103</v>
      </c>
      <c r="M3200">
        <v>1</v>
      </c>
      <c r="N3200">
        <v>100</v>
      </c>
      <c r="Q3200">
        <v>2E-3</v>
      </c>
      <c r="R3200">
        <v>3</v>
      </c>
      <c r="S3200">
        <f t="shared" si="225"/>
        <v>2000</v>
      </c>
      <c r="T3200">
        <f t="shared" si="222"/>
        <v>2000</v>
      </c>
    </row>
    <row r="3201" spans="1:20" x14ac:dyDescent="0.2">
      <c r="A3201">
        <v>2009</v>
      </c>
      <c r="B3201">
        <v>184</v>
      </c>
      <c r="D3201" t="s">
        <v>93</v>
      </c>
      <c r="E3201" s="1">
        <v>0.5</v>
      </c>
      <c r="F3201">
        <v>5</v>
      </c>
      <c r="G3201" t="s">
        <v>136</v>
      </c>
      <c r="H3201" t="s">
        <v>36</v>
      </c>
      <c r="I3201" t="s">
        <v>178</v>
      </c>
      <c r="J3201" t="s">
        <v>13</v>
      </c>
      <c r="K3201" t="s">
        <v>51</v>
      </c>
      <c r="L3201" t="s">
        <v>57</v>
      </c>
      <c r="M3201">
        <v>2</v>
      </c>
      <c r="N3201">
        <v>45</v>
      </c>
      <c r="Q3201">
        <v>1.6199999999999999E-2</v>
      </c>
      <c r="R3201">
        <v>3.0251999999999999</v>
      </c>
      <c r="S3201">
        <f t="shared" si="225"/>
        <v>1624.8508847285632</v>
      </c>
      <c r="T3201">
        <f t="shared" si="222"/>
        <v>3249.7017694571264</v>
      </c>
    </row>
    <row r="3202" spans="1:20" x14ac:dyDescent="0.2">
      <c r="A3202">
        <v>2009</v>
      </c>
      <c r="B3202">
        <v>184</v>
      </c>
      <c r="D3202" t="s">
        <v>93</v>
      </c>
      <c r="E3202" s="1">
        <v>0.5</v>
      </c>
      <c r="F3202">
        <v>5</v>
      </c>
      <c r="G3202" t="s">
        <v>136</v>
      </c>
      <c r="H3202" t="s">
        <v>36</v>
      </c>
      <c r="I3202" t="s">
        <v>178</v>
      </c>
      <c r="J3202" t="s">
        <v>23</v>
      </c>
      <c r="K3202" t="s">
        <v>118</v>
      </c>
      <c r="L3202" t="s">
        <v>37</v>
      </c>
      <c r="M3202">
        <v>1</v>
      </c>
      <c r="N3202">
        <v>45</v>
      </c>
      <c r="Q3202">
        <v>1.26E-2</v>
      </c>
      <c r="R3202">
        <v>3.0672999999999999</v>
      </c>
      <c r="S3202">
        <f t="shared" si="225"/>
        <v>1483.4376203099882</v>
      </c>
      <c r="T3202">
        <f t="shared" ref="T3202:T3265" si="226">M3202*S3202</f>
        <v>1483.4376203099882</v>
      </c>
    </row>
    <row r="3203" spans="1:20" x14ac:dyDescent="0.2">
      <c r="A3203">
        <v>2009</v>
      </c>
      <c r="B3203">
        <v>184</v>
      </c>
      <c r="D3203" t="s">
        <v>93</v>
      </c>
      <c r="E3203" s="1">
        <v>0.5</v>
      </c>
      <c r="F3203">
        <v>5</v>
      </c>
      <c r="G3203" t="s">
        <v>136</v>
      </c>
      <c r="H3203" t="s">
        <v>36</v>
      </c>
      <c r="I3203" t="s">
        <v>178</v>
      </c>
      <c r="J3203" t="s">
        <v>13</v>
      </c>
      <c r="K3203" t="s">
        <v>51</v>
      </c>
      <c r="L3203" t="s">
        <v>52</v>
      </c>
      <c r="M3203">
        <v>1</v>
      </c>
      <c r="N3203">
        <v>40</v>
      </c>
      <c r="O3203" t="s">
        <v>46</v>
      </c>
      <c r="Q3203">
        <v>1.6199999999999999E-2</v>
      </c>
      <c r="R3203">
        <v>3.0251999999999999</v>
      </c>
      <c r="S3203">
        <f t="shared" si="225"/>
        <v>1137.8025435833395</v>
      </c>
      <c r="T3203">
        <f t="shared" si="226"/>
        <v>1137.8025435833395</v>
      </c>
    </row>
    <row r="3204" spans="1:20" x14ac:dyDescent="0.2">
      <c r="A3204">
        <v>2009</v>
      </c>
      <c r="B3204">
        <v>184</v>
      </c>
      <c r="D3204" t="s">
        <v>93</v>
      </c>
      <c r="E3204" s="1">
        <v>0.5</v>
      </c>
      <c r="F3204">
        <v>5</v>
      </c>
      <c r="G3204" t="s">
        <v>136</v>
      </c>
      <c r="H3204" t="s">
        <v>36</v>
      </c>
      <c r="I3204" t="s">
        <v>178</v>
      </c>
      <c r="J3204" t="s">
        <v>13</v>
      </c>
      <c r="K3204" t="s">
        <v>47</v>
      </c>
      <c r="L3204" t="s">
        <v>48</v>
      </c>
      <c r="M3204">
        <v>3</v>
      </c>
      <c r="N3204">
        <v>40</v>
      </c>
      <c r="P3204">
        <f>N3204/1.09917</f>
        <v>36.391095099029265</v>
      </c>
      <c r="Q3204">
        <v>1.7399999999999999E-2</v>
      </c>
      <c r="R3204">
        <v>3.08</v>
      </c>
      <c r="S3204">
        <f>Q3204*(P3204^R3204)</f>
        <v>1117.929026716055</v>
      </c>
      <c r="T3204">
        <f t="shared" si="226"/>
        <v>3353.7870801481649</v>
      </c>
    </row>
    <row r="3205" spans="1:20" x14ac:dyDescent="0.2">
      <c r="A3205">
        <v>2009</v>
      </c>
      <c r="B3205">
        <v>184</v>
      </c>
      <c r="D3205" t="s">
        <v>93</v>
      </c>
      <c r="E3205" s="1">
        <v>0.5</v>
      </c>
      <c r="F3205">
        <v>5</v>
      </c>
      <c r="G3205" t="s">
        <v>136</v>
      </c>
      <c r="H3205" t="s">
        <v>36</v>
      </c>
      <c r="I3205" t="s">
        <v>178</v>
      </c>
      <c r="J3205" t="s">
        <v>13</v>
      </c>
      <c r="K3205" t="s">
        <v>14</v>
      </c>
      <c r="L3205" t="s">
        <v>42</v>
      </c>
      <c r="M3205">
        <v>1</v>
      </c>
      <c r="N3205">
        <v>35</v>
      </c>
      <c r="Q3205">
        <v>4.2200000000000001E-2</v>
      </c>
      <c r="R3205">
        <v>2.835</v>
      </c>
      <c r="S3205">
        <f>Q3205*(N3205^R3205)</f>
        <v>1006.3414397267468</v>
      </c>
      <c r="T3205">
        <f t="shared" si="226"/>
        <v>1006.3414397267468</v>
      </c>
    </row>
    <row r="3206" spans="1:20" x14ac:dyDescent="0.2">
      <c r="A3206">
        <v>2009</v>
      </c>
      <c r="B3206">
        <v>184</v>
      </c>
      <c r="D3206" t="s">
        <v>93</v>
      </c>
      <c r="E3206" s="1">
        <v>0.5</v>
      </c>
      <c r="F3206">
        <v>5</v>
      </c>
      <c r="G3206" t="s">
        <v>136</v>
      </c>
      <c r="H3206" t="s">
        <v>36</v>
      </c>
      <c r="I3206" t="s">
        <v>178</v>
      </c>
      <c r="J3206" t="s">
        <v>44</v>
      </c>
      <c r="K3206" t="s">
        <v>21</v>
      </c>
      <c r="L3206" t="s">
        <v>22</v>
      </c>
      <c r="M3206">
        <v>7</v>
      </c>
      <c r="N3206">
        <v>35</v>
      </c>
      <c r="Q3206">
        <v>1.14E-2</v>
      </c>
      <c r="R3206">
        <v>3.1280000000000001</v>
      </c>
      <c r="S3206">
        <f>Q3206*(N3206^R3206)</f>
        <v>770.45928631241588</v>
      </c>
      <c r="T3206">
        <f t="shared" si="226"/>
        <v>5393.2150041869108</v>
      </c>
    </row>
    <row r="3207" spans="1:20" x14ac:dyDescent="0.2">
      <c r="A3207">
        <v>2009</v>
      </c>
      <c r="B3207">
        <v>184</v>
      </c>
      <c r="D3207" t="s">
        <v>93</v>
      </c>
      <c r="E3207" s="1">
        <v>0.5</v>
      </c>
      <c r="F3207">
        <v>5</v>
      </c>
      <c r="G3207" t="s">
        <v>136</v>
      </c>
      <c r="H3207" t="s">
        <v>36</v>
      </c>
      <c r="I3207" t="s">
        <v>178</v>
      </c>
      <c r="J3207" t="s">
        <v>16</v>
      </c>
      <c r="K3207" t="s">
        <v>28</v>
      </c>
      <c r="L3207" t="s">
        <v>29</v>
      </c>
      <c r="M3207">
        <v>35</v>
      </c>
      <c r="N3207">
        <v>25</v>
      </c>
      <c r="P3207">
        <f>N3207/1.14172</f>
        <v>21.89678730336685</v>
      </c>
      <c r="Q3207">
        <v>5.7999999999999996E-3</v>
      </c>
      <c r="R3207">
        <v>3.5539999999999998</v>
      </c>
      <c r="S3207">
        <f>Q3207*(P3207^R3207)</f>
        <v>336.62001464584171</v>
      </c>
      <c r="T3207">
        <f t="shared" si="226"/>
        <v>11781.700512604461</v>
      </c>
    </row>
    <row r="3208" spans="1:20" x14ac:dyDescent="0.2">
      <c r="A3208">
        <v>2009</v>
      </c>
      <c r="B3208">
        <v>184</v>
      </c>
      <c r="D3208" t="s">
        <v>93</v>
      </c>
      <c r="E3208" s="1">
        <v>0.5</v>
      </c>
      <c r="F3208">
        <v>5</v>
      </c>
      <c r="G3208" t="s">
        <v>136</v>
      </c>
      <c r="H3208" t="s">
        <v>36</v>
      </c>
      <c r="I3208" t="s">
        <v>178</v>
      </c>
      <c r="J3208" t="s">
        <v>44</v>
      </c>
      <c r="K3208" t="s">
        <v>21</v>
      </c>
      <c r="L3208" t="s">
        <v>22</v>
      </c>
      <c r="M3208">
        <v>9</v>
      </c>
      <c r="N3208">
        <v>25</v>
      </c>
      <c r="Q3208">
        <v>1.14E-2</v>
      </c>
      <c r="R3208">
        <v>3.1280000000000001</v>
      </c>
      <c r="S3208">
        <f t="shared" ref="S3208:S3226" si="227">Q3208*(N3208^R3208)</f>
        <v>268.94359042953022</v>
      </c>
      <c r="T3208">
        <f t="shared" si="226"/>
        <v>2420.4923138657718</v>
      </c>
    </row>
    <row r="3209" spans="1:20" x14ac:dyDescent="0.2">
      <c r="A3209">
        <v>2009</v>
      </c>
      <c r="B3209">
        <v>184</v>
      </c>
      <c r="D3209" t="s">
        <v>93</v>
      </c>
      <c r="E3209" s="1">
        <v>0.5</v>
      </c>
      <c r="F3209">
        <v>5</v>
      </c>
      <c r="G3209" t="s">
        <v>136</v>
      </c>
      <c r="H3209" t="s">
        <v>36</v>
      </c>
      <c r="I3209" t="s">
        <v>178</v>
      </c>
      <c r="J3209" t="s">
        <v>16</v>
      </c>
      <c r="K3209" t="s">
        <v>17</v>
      </c>
      <c r="L3209" t="s">
        <v>18</v>
      </c>
      <c r="M3209">
        <v>2</v>
      </c>
      <c r="N3209">
        <v>15</v>
      </c>
      <c r="Q3209">
        <v>2.2700000000000001E-2</v>
      </c>
      <c r="R3209">
        <v>3.12</v>
      </c>
      <c r="S3209">
        <f t="shared" si="227"/>
        <v>106.03044532761471</v>
      </c>
      <c r="T3209">
        <f t="shared" si="226"/>
        <v>212.06089065522943</v>
      </c>
    </row>
    <row r="3210" spans="1:20" x14ac:dyDescent="0.2">
      <c r="A3210">
        <v>2009</v>
      </c>
      <c r="B3210">
        <v>184</v>
      </c>
      <c r="D3210" t="s">
        <v>93</v>
      </c>
      <c r="E3210" s="1">
        <v>0.5</v>
      </c>
      <c r="F3210">
        <v>5</v>
      </c>
      <c r="G3210" t="s">
        <v>136</v>
      </c>
      <c r="H3210" t="s">
        <v>36</v>
      </c>
      <c r="I3210" t="s">
        <v>178</v>
      </c>
      <c r="J3210" t="s">
        <v>509</v>
      </c>
      <c r="K3210" t="s">
        <v>17</v>
      </c>
      <c r="L3210" t="s">
        <v>127</v>
      </c>
      <c r="M3210">
        <v>2</v>
      </c>
      <c r="N3210">
        <v>15</v>
      </c>
      <c r="Q3210">
        <v>2.3900000000000001E-2</v>
      </c>
      <c r="R3210">
        <v>3.0819999999999999</v>
      </c>
      <c r="S3210">
        <f t="shared" si="227"/>
        <v>100.71894345437795</v>
      </c>
      <c r="T3210">
        <f t="shared" si="226"/>
        <v>201.4378869087559</v>
      </c>
    </row>
    <row r="3211" spans="1:20" x14ac:dyDescent="0.2">
      <c r="A3211">
        <v>2009</v>
      </c>
      <c r="B3211">
        <v>184</v>
      </c>
      <c r="D3211" t="s">
        <v>93</v>
      </c>
      <c r="E3211" s="1">
        <v>0.5</v>
      </c>
      <c r="F3211">
        <v>5</v>
      </c>
      <c r="G3211" t="s">
        <v>136</v>
      </c>
      <c r="H3211" t="s">
        <v>36</v>
      </c>
      <c r="I3211" t="s">
        <v>178</v>
      </c>
      <c r="J3211" t="s">
        <v>44</v>
      </c>
      <c r="K3211" t="s">
        <v>21</v>
      </c>
      <c r="L3211" t="s">
        <v>22</v>
      </c>
      <c r="M3211">
        <v>4</v>
      </c>
      <c r="N3211">
        <v>15</v>
      </c>
      <c r="Q3211">
        <v>1.14E-2</v>
      </c>
      <c r="R3211">
        <v>3.1280000000000001</v>
      </c>
      <c r="S3211">
        <f t="shared" si="227"/>
        <v>54.414959423729201</v>
      </c>
      <c r="T3211">
        <f t="shared" si="226"/>
        <v>217.6598376949168</v>
      </c>
    </row>
    <row r="3212" spans="1:20" x14ac:dyDescent="0.2">
      <c r="A3212">
        <v>2009</v>
      </c>
      <c r="B3212">
        <v>184</v>
      </c>
      <c r="D3212" t="s">
        <v>93</v>
      </c>
      <c r="E3212" s="1">
        <v>0.5</v>
      </c>
      <c r="F3212">
        <v>5</v>
      </c>
      <c r="G3212" t="s">
        <v>136</v>
      </c>
      <c r="H3212" t="s">
        <v>36</v>
      </c>
      <c r="I3212" t="s">
        <v>178</v>
      </c>
      <c r="J3212" t="s">
        <v>13</v>
      </c>
      <c r="K3212" t="s">
        <v>14</v>
      </c>
      <c r="L3212" t="s">
        <v>42</v>
      </c>
      <c r="M3212">
        <v>1</v>
      </c>
      <c r="N3212">
        <v>7.5</v>
      </c>
      <c r="Q3212">
        <v>4.2200000000000001E-2</v>
      </c>
      <c r="R3212">
        <v>2.835</v>
      </c>
      <c r="S3212">
        <f t="shared" si="227"/>
        <v>12.767654816547353</v>
      </c>
      <c r="T3212">
        <f t="shared" si="226"/>
        <v>12.767654816547353</v>
      </c>
    </row>
    <row r="3213" spans="1:20" x14ac:dyDescent="0.2">
      <c r="A3213">
        <v>2009</v>
      </c>
      <c r="B3213">
        <v>184</v>
      </c>
      <c r="D3213" t="s">
        <v>93</v>
      </c>
      <c r="E3213" s="1">
        <v>0.5</v>
      </c>
      <c r="F3213">
        <v>5</v>
      </c>
      <c r="G3213" t="s">
        <v>136</v>
      </c>
      <c r="H3213" t="s">
        <v>36</v>
      </c>
      <c r="I3213" t="s">
        <v>178</v>
      </c>
      <c r="J3213" t="s">
        <v>26</v>
      </c>
      <c r="K3213" t="s">
        <v>17</v>
      </c>
      <c r="L3213" t="s">
        <v>121</v>
      </c>
      <c r="M3213">
        <v>4</v>
      </c>
      <c r="N3213">
        <v>7.5</v>
      </c>
      <c r="Q3213">
        <v>2.0199999999999999E-2</v>
      </c>
      <c r="R3213">
        <v>2.9594999999999998</v>
      </c>
      <c r="S3213">
        <f t="shared" si="227"/>
        <v>7.8540774295436098</v>
      </c>
      <c r="T3213">
        <f t="shared" si="226"/>
        <v>31.416309718174439</v>
      </c>
    </row>
    <row r="3214" spans="1:20" x14ac:dyDescent="0.2">
      <c r="A3214">
        <v>2009</v>
      </c>
      <c r="B3214">
        <v>184</v>
      </c>
      <c r="D3214" t="s">
        <v>93</v>
      </c>
      <c r="E3214" s="1">
        <v>0.5</v>
      </c>
      <c r="F3214">
        <v>5</v>
      </c>
      <c r="G3214" t="s">
        <v>136</v>
      </c>
      <c r="H3214" t="s">
        <v>36</v>
      </c>
      <c r="I3214" t="s">
        <v>178</v>
      </c>
      <c r="J3214" t="s">
        <v>509</v>
      </c>
      <c r="K3214" t="s">
        <v>17</v>
      </c>
      <c r="L3214" t="s">
        <v>19</v>
      </c>
      <c r="M3214">
        <v>10</v>
      </c>
      <c r="N3214">
        <v>7.5</v>
      </c>
      <c r="Q3214">
        <v>1.9300000000000001E-2</v>
      </c>
      <c r="R3214">
        <v>2.96</v>
      </c>
      <c r="S3214">
        <f t="shared" si="227"/>
        <v>7.5117071566069322</v>
      </c>
      <c r="T3214">
        <f t="shared" si="226"/>
        <v>75.117071566069328</v>
      </c>
    </row>
    <row r="3215" spans="1:20" x14ac:dyDescent="0.2">
      <c r="A3215">
        <v>2009</v>
      </c>
      <c r="B3215">
        <v>184</v>
      </c>
      <c r="D3215" t="s">
        <v>93</v>
      </c>
      <c r="E3215" s="1">
        <v>0.5</v>
      </c>
      <c r="F3215">
        <v>5</v>
      </c>
      <c r="G3215" t="s">
        <v>136</v>
      </c>
      <c r="H3215" t="s">
        <v>36</v>
      </c>
      <c r="I3215" t="s">
        <v>178</v>
      </c>
      <c r="J3215" t="s">
        <v>26</v>
      </c>
      <c r="K3215" t="s">
        <v>118</v>
      </c>
      <c r="L3215" t="s">
        <v>27</v>
      </c>
      <c r="M3215">
        <v>12</v>
      </c>
      <c r="N3215">
        <v>7.5</v>
      </c>
      <c r="Q3215">
        <v>1.5900000000000001E-2</v>
      </c>
      <c r="R3215">
        <v>2.9718</v>
      </c>
      <c r="S3215">
        <f t="shared" si="227"/>
        <v>6.3372988368370082</v>
      </c>
      <c r="T3215">
        <f t="shared" si="226"/>
        <v>76.047586042044102</v>
      </c>
    </row>
    <row r="3216" spans="1:20" x14ac:dyDescent="0.2">
      <c r="A3216">
        <v>2009</v>
      </c>
      <c r="B3216">
        <v>184</v>
      </c>
      <c r="D3216" t="s">
        <v>93</v>
      </c>
      <c r="E3216" s="1">
        <v>0.5</v>
      </c>
      <c r="F3216">
        <v>5</v>
      </c>
      <c r="G3216" t="s">
        <v>136</v>
      </c>
      <c r="H3216" t="s">
        <v>36</v>
      </c>
      <c r="I3216" t="s">
        <v>178</v>
      </c>
      <c r="J3216" t="s">
        <v>23</v>
      </c>
      <c r="K3216" t="s">
        <v>118</v>
      </c>
      <c r="L3216" t="s">
        <v>132</v>
      </c>
      <c r="M3216">
        <v>4</v>
      </c>
      <c r="N3216">
        <v>7.5</v>
      </c>
      <c r="Q3216">
        <v>1.26E-2</v>
      </c>
      <c r="R3216">
        <v>3.0672999999999999</v>
      </c>
      <c r="S3216">
        <f t="shared" si="227"/>
        <v>6.0875978967715536</v>
      </c>
      <c r="T3216">
        <f t="shared" si="226"/>
        <v>24.350391587086214</v>
      </c>
    </row>
    <row r="3217" spans="1:20" x14ac:dyDescent="0.2">
      <c r="A3217">
        <v>2009</v>
      </c>
      <c r="B3217">
        <v>184</v>
      </c>
      <c r="D3217" t="s">
        <v>93</v>
      </c>
      <c r="E3217" s="1">
        <v>0.5</v>
      </c>
      <c r="F3217">
        <v>5</v>
      </c>
      <c r="G3217" t="s">
        <v>136</v>
      </c>
      <c r="H3217" t="s">
        <v>36</v>
      </c>
      <c r="I3217" t="s">
        <v>178</v>
      </c>
      <c r="J3217" t="s">
        <v>23</v>
      </c>
      <c r="K3217" t="s">
        <v>118</v>
      </c>
      <c r="L3217" t="s">
        <v>30</v>
      </c>
      <c r="M3217">
        <v>1</v>
      </c>
      <c r="N3217">
        <v>7.5</v>
      </c>
      <c r="Q3217">
        <v>9.2800000000000001E-3</v>
      </c>
      <c r="R3217">
        <v>3.07</v>
      </c>
      <c r="S3217">
        <f t="shared" si="227"/>
        <v>4.5080222907771104</v>
      </c>
      <c r="T3217">
        <f t="shared" si="226"/>
        <v>4.5080222907771104</v>
      </c>
    </row>
    <row r="3218" spans="1:20" x14ac:dyDescent="0.2">
      <c r="A3218">
        <v>2009</v>
      </c>
      <c r="B3218">
        <v>184</v>
      </c>
      <c r="D3218" t="s">
        <v>93</v>
      </c>
      <c r="E3218" s="1">
        <v>0.5</v>
      </c>
      <c r="F3218">
        <v>5</v>
      </c>
      <c r="G3218" t="s">
        <v>136</v>
      </c>
      <c r="H3218" t="s">
        <v>36</v>
      </c>
      <c r="I3218" t="s">
        <v>178</v>
      </c>
      <c r="J3218" t="s">
        <v>13</v>
      </c>
      <c r="K3218" t="s">
        <v>194</v>
      </c>
      <c r="L3218" t="s">
        <v>35</v>
      </c>
      <c r="M3218">
        <v>12</v>
      </c>
      <c r="N3218">
        <v>7.5</v>
      </c>
      <c r="Q3218">
        <v>3.2399999999999998E-2</v>
      </c>
      <c r="R3218">
        <v>2.379</v>
      </c>
      <c r="S3218">
        <f t="shared" si="227"/>
        <v>3.9112516180267258</v>
      </c>
      <c r="T3218">
        <f t="shared" si="226"/>
        <v>46.935019416320714</v>
      </c>
    </row>
    <row r="3219" spans="1:20" x14ac:dyDescent="0.2">
      <c r="A3219">
        <v>2009</v>
      </c>
      <c r="B3219">
        <v>184</v>
      </c>
      <c r="D3219" t="s">
        <v>93</v>
      </c>
      <c r="E3219" s="1">
        <v>0.5</v>
      </c>
      <c r="F3219">
        <v>5</v>
      </c>
      <c r="G3219" t="s">
        <v>136</v>
      </c>
      <c r="H3219" t="s">
        <v>36</v>
      </c>
      <c r="I3219" t="s">
        <v>178</v>
      </c>
      <c r="J3219" t="s">
        <v>26</v>
      </c>
      <c r="K3219" t="s">
        <v>17</v>
      </c>
      <c r="L3219" t="s">
        <v>121</v>
      </c>
      <c r="M3219">
        <v>10</v>
      </c>
      <c r="N3219">
        <v>2.5</v>
      </c>
      <c r="Q3219">
        <v>2.0199999999999999E-2</v>
      </c>
      <c r="R3219">
        <v>2.9594999999999998</v>
      </c>
      <c r="S3219">
        <f t="shared" si="227"/>
        <v>0.30412689296657719</v>
      </c>
      <c r="T3219">
        <f t="shared" si="226"/>
        <v>3.041268929665772</v>
      </c>
    </row>
    <row r="3220" spans="1:20" x14ac:dyDescent="0.2">
      <c r="A3220">
        <v>2009</v>
      </c>
      <c r="B3220">
        <v>184</v>
      </c>
      <c r="D3220" t="s">
        <v>93</v>
      </c>
      <c r="E3220" s="1">
        <v>0.5</v>
      </c>
      <c r="F3220">
        <v>5</v>
      </c>
      <c r="G3220" t="s">
        <v>136</v>
      </c>
      <c r="H3220" t="s">
        <v>36</v>
      </c>
      <c r="I3220" t="s">
        <v>178</v>
      </c>
      <c r="J3220" t="s">
        <v>509</v>
      </c>
      <c r="K3220" t="s">
        <v>17</v>
      </c>
      <c r="L3220" t="s">
        <v>19</v>
      </c>
      <c r="M3220">
        <v>3</v>
      </c>
      <c r="N3220">
        <v>2.5</v>
      </c>
      <c r="Q3220">
        <v>1.9300000000000001E-2</v>
      </c>
      <c r="R3220">
        <v>2.96</v>
      </c>
      <c r="S3220">
        <f t="shared" si="227"/>
        <v>0.29070984172599634</v>
      </c>
      <c r="T3220">
        <f t="shared" si="226"/>
        <v>0.87212952517798903</v>
      </c>
    </row>
    <row r="3221" spans="1:20" x14ac:dyDescent="0.2">
      <c r="A3221">
        <v>2009</v>
      </c>
      <c r="B3221">
        <v>184</v>
      </c>
      <c r="D3221" t="s">
        <v>93</v>
      </c>
      <c r="E3221" s="1">
        <v>0.5</v>
      </c>
      <c r="F3221">
        <v>5</v>
      </c>
      <c r="G3221" t="s">
        <v>136</v>
      </c>
      <c r="H3221" t="s">
        <v>36</v>
      </c>
      <c r="I3221" t="s">
        <v>178</v>
      </c>
      <c r="J3221" t="s">
        <v>26</v>
      </c>
      <c r="K3221" t="s">
        <v>118</v>
      </c>
      <c r="L3221" t="s">
        <v>27</v>
      </c>
      <c r="M3221">
        <v>4</v>
      </c>
      <c r="N3221">
        <v>2.5</v>
      </c>
      <c r="Q3221">
        <v>1.5900000000000001E-2</v>
      </c>
      <c r="R3221">
        <v>2.9718</v>
      </c>
      <c r="S3221">
        <f t="shared" si="227"/>
        <v>0.24210025233267859</v>
      </c>
      <c r="T3221">
        <f t="shared" si="226"/>
        <v>0.96840100933071438</v>
      </c>
    </row>
    <row r="3222" spans="1:20" x14ac:dyDescent="0.2">
      <c r="A3222">
        <v>2009</v>
      </c>
      <c r="B3222">
        <v>184</v>
      </c>
      <c r="D3222" t="s">
        <v>93</v>
      </c>
      <c r="E3222" s="1">
        <v>0.5</v>
      </c>
      <c r="F3222">
        <v>5</v>
      </c>
      <c r="G3222" t="s">
        <v>136</v>
      </c>
      <c r="H3222" t="s">
        <v>36</v>
      </c>
      <c r="I3222" t="s">
        <v>178</v>
      </c>
      <c r="J3222" t="s">
        <v>23</v>
      </c>
      <c r="K3222" t="s">
        <v>33</v>
      </c>
      <c r="L3222" t="s">
        <v>34</v>
      </c>
      <c r="M3222">
        <v>7</v>
      </c>
      <c r="N3222">
        <v>2.5</v>
      </c>
      <c r="Q3222">
        <v>8.8999999999999999E-3</v>
      </c>
      <c r="R3222">
        <v>3</v>
      </c>
      <c r="S3222">
        <f t="shared" si="227"/>
        <v>0.13906250000000001</v>
      </c>
      <c r="T3222">
        <f t="shared" si="226"/>
        <v>0.97343750000000007</v>
      </c>
    </row>
    <row r="3223" spans="1:20" x14ac:dyDescent="0.2">
      <c r="A3223">
        <v>2009</v>
      </c>
      <c r="B3223">
        <v>185</v>
      </c>
      <c r="D3223" t="s">
        <v>93</v>
      </c>
      <c r="E3223" s="1">
        <v>0.5</v>
      </c>
      <c r="F3223">
        <v>3</v>
      </c>
      <c r="G3223" t="s">
        <v>136</v>
      </c>
      <c r="H3223" t="s">
        <v>36</v>
      </c>
      <c r="I3223" t="s">
        <v>178</v>
      </c>
      <c r="J3223" t="s">
        <v>13</v>
      </c>
      <c r="K3223" t="s">
        <v>14</v>
      </c>
      <c r="L3223" t="s">
        <v>42</v>
      </c>
      <c r="M3223">
        <v>2</v>
      </c>
      <c r="N3223">
        <v>35</v>
      </c>
      <c r="Q3223">
        <v>4.2200000000000001E-2</v>
      </c>
      <c r="R3223">
        <v>2.835</v>
      </c>
      <c r="S3223">
        <f t="shared" si="227"/>
        <v>1006.3414397267468</v>
      </c>
      <c r="T3223">
        <f t="shared" si="226"/>
        <v>2012.6828794534936</v>
      </c>
    </row>
    <row r="3224" spans="1:20" x14ac:dyDescent="0.2">
      <c r="A3224">
        <v>2009</v>
      </c>
      <c r="B3224">
        <v>185</v>
      </c>
      <c r="D3224" t="s">
        <v>93</v>
      </c>
      <c r="E3224" s="1">
        <v>0.5</v>
      </c>
      <c r="F3224">
        <v>3</v>
      </c>
      <c r="G3224" t="s">
        <v>136</v>
      </c>
      <c r="H3224" t="s">
        <v>36</v>
      </c>
      <c r="I3224" t="s">
        <v>178</v>
      </c>
      <c r="J3224" t="s">
        <v>44</v>
      </c>
      <c r="K3224" t="s">
        <v>21</v>
      </c>
      <c r="L3224" t="s">
        <v>22</v>
      </c>
      <c r="M3224">
        <v>2</v>
      </c>
      <c r="N3224">
        <v>35</v>
      </c>
      <c r="Q3224">
        <v>1.14E-2</v>
      </c>
      <c r="R3224">
        <v>3.1280000000000001</v>
      </c>
      <c r="S3224">
        <f t="shared" si="227"/>
        <v>770.45928631241588</v>
      </c>
      <c r="T3224">
        <f t="shared" si="226"/>
        <v>1540.9185726248318</v>
      </c>
    </row>
    <row r="3225" spans="1:20" x14ac:dyDescent="0.2">
      <c r="A3225">
        <v>2009</v>
      </c>
      <c r="B3225">
        <v>185</v>
      </c>
      <c r="D3225" t="s">
        <v>93</v>
      </c>
      <c r="E3225" s="1">
        <v>0.5</v>
      </c>
      <c r="F3225">
        <v>3</v>
      </c>
      <c r="G3225" t="s">
        <v>136</v>
      </c>
      <c r="H3225" t="s">
        <v>36</v>
      </c>
      <c r="I3225" t="s">
        <v>178</v>
      </c>
      <c r="J3225" t="s">
        <v>13</v>
      </c>
      <c r="K3225" t="s">
        <v>17</v>
      </c>
      <c r="L3225" t="s">
        <v>127</v>
      </c>
      <c r="M3225">
        <v>3</v>
      </c>
      <c r="N3225">
        <v>25</v>
      </c>
      <c r="Q3225">
        <v>2.3900000000000001E-2</v>
      </c>
      <c r="R3225">
        <v>3.0819999999999999</v>
      </c>
      <c r="S3225">
        <f t="shared" si="227"/>
        <v>486.23812459083422</v>
      </c>
      <c r="T3225">
        <f t="shared" si="226"/>
        <v>1458.7143737725028</v>
      </c>
    </row>
    <row r="3226" spans="1:20" x14ac:dyDescent="0.2">
      <c r="A3226">
        <v>2009</v>
      </c>
      <c r="B3226">
        <v>185</v>
      </c>
      <c r="D3226" t="s">
        <v>93</v>
      </c>
      <c r="E3226" s="1">
        <v>0.5</v>
      </c>
      <c r="F3226">
        <v>3</v>
      </c>
      <c r="G3226" t="s">
        <v>136</v>
      </c>
      <c r="H3226" t="s">
        <v>36</v>
      </c>
      <c r="I3226" t="s">
        <v>178</v>
      </c>
      <c r="J3226" t="s">
        <v>23</v>
      </c>
      <c r="K3226" t="s">
        <v>31</v>
      </c>
      <c r="L3226" t="s">
        <v>32</v>
      </c>
      <c r="M3226">
        <v>1</v>
      </c>
      <c r="N3226">
        <v>35</v>
      </c>
      <c r="Q3226">
        <v>7.9000000000000008E-3</v>
      </c>
      <c r="R3226">
        <v>3.0760000000000001</v>
      </c>
      <c r="S3226">
        <f t="shared" si="227"/>
        <v>443.79294680201997</v>
      </c>
      <c r="T3226">
        <f t="shared" si="226"/>
        <v>443.79294680201997</v>
      </c>
    </row>
    <row r="3227" spans="1:20" x14ac:dyDescent="0.2">
      <c r="A3227">
        <v>2009</v>
      </c>
      <c r="B3227">
        <v>185</v>
      </c>
      <c r="D3227" t="s">
        <v>93</v>
      </c>
      <c r="E3227" s="1">
        <v>0.5</v>
      </c>
      <c r="F3227">
        <v>3</v>
      </c>
      <c r="G3227" t="s">
        <v>136</v>
      </c>
      <c r="H3227" t="s">
        <v>36</v>
      </c>
      <c r="I3227" t="s">
        <v>178</v>
      </c>
      <c r="J3227" t="s">
        <v>16</v>
      </c>
      <c r="K3227" t="s">
        <v>28</v>
      </c>
      <c r="L3227" t="s">
        <v>29</v>
      </c>
      <c r="M3227">
        <v>35</v>
      </c>
      <c r="N3227">
        <v>25</v>
      </c>
      <c r="P3227">
        <f>N3227/1.14172</f>
        <v>21.89678730336685</v>
      </c>
      <c r="Q3227">
        <v>5.7999999999999996E-3</v>
      </c>
      <c r="R3227">
        <v>3.5539999999999998</v>
      </c>
      <c r="S3227">
        <f>Q3227*(P3227^R3227)</f>
        <v>336.62001464584171</v>
      </c>
      <c r="T3227">
        <f t="shared" si="226"/>
        <v>11781.700512604461</v>
      </c>
    </row>
    <row r="3228" spans="1:20" x14ac:dyDescent="0.2">
      <c r="A3228">
        <v>2009</v>
      </c>
      <c r="B3228">
        <v>185</v>
      </c>
      <c r="D3228" t="s">
        <v>93</v>
      </c>
      <c r="E3228" s="1">
        <v>0.5</v>
      </c>
      <c r="F3228">
        <v>3</v>
      </c>
      <c r="G3228" t="s">
        <v>136</v>
      </c>
      <c r="H3228" t="s">
        <v>36</v>
      </c>
      <c r="I3228" t="s">
        <v>178</v>
      </c>
      <c r="J3228" t="s">
        <v>44</v>
      </c>
      <c r="K3228" t="s">
        <v>21</v>
      </c>
      <c r="L3228" t="s">
        <v>22</v>
      </c>
      <c r="M3228">
        <v>6</v>
      </c>
      <c r="N3228">
        <v>25</v>
      </c>
      <c r="Q3228">
        <v>1.14E-2</v>
      </c>
      <c r="R3228">
        <v>3.1280000000000001</v>
      </c>
      <c r="S3228">
        <f t="shared" ref="S3228:S3244" si="228">Q3228*(N3228^R3228)</f>
        <v>268.94359042953022</v>
      </c>
      <c r="T3228">
        <f t="shared" si="226"/>
        <v>1613.6615425771813</v>
      </c>
    </row>
    <row r="3229" spans="1:20" x14ac:dyDescent="0.2">
      <c r="A3229">
        <v>2009</v>
      </c>
      <c r="B3229">
        <v>185</v>
      </c>
      <c r="D3229" t="s">
        <v>93</v>
      </c>
      <c r="E3229" s="1">
        <v>0.5</v>
      </c>
      <c r="F3229">
        <v>3</v>
      </c>
      <c r="G3229" t="s">
        <v>136</v>
      </c>
      <c r="H3229" t="s">
        <v>36</v>
      </c>
      <c r="I3229" t="s">
        <v>178</v>
      </c>
      <c r="J3229" t="s">
        <v>44</v>
      </c>
      <c r="K3229" t="s">
        <v>21</v>
      </c>
      <c r="L3229" t="s">
        <v>67</v>
      </c>
      <c r="M3229">
        <v>1</v>
      </c>
      <c r="N3229">
        <v>25</v>
      </c>
      <c r="Q3229">
        <v>1.5299999999999999E-2</v>
      </c>
      <c r="R3229">
        <v>3</v>
      </c>
      <c r="S3229">
        <f t="shared" si="228"/>
        <v>239.0625</v>
      </c>
      <c r="T3229">
        <f t="shared" si="226"/>
        <v>239.0625</v>
      </c>
    </row>
    <row r="3230" spans="1:20" x14ac:dyDescent="0.2">
      <c r="A3230">
        <v>2009</v>
      </c>
      <c r="B3230">
        <v>185</v>
      </c>
      <c r="D3230" t="s">
        <v>93</v>
      </c>
      <c r="E3230" s="1">
        <v>0.5</v>
      </c>
      <c r="F3230">
        <v>3</v>
      </c>
      <c r="G3230" t="s">
        <v>136</v>
      </c>
      <c r="H3230" t="s">
        <v>36</v>
      </c>
      <c r="I3230" t="s">
        <v>178</v>
      </c>
      <c r="J3230" t="s">
        <v>16</v>
      </c>
      <c r="K3230" t="s">
        <v>17</v>
      </c>
      <c r="L3230" t="s">
        <v>18</v>
      </c>
      <c r="M3230">
        <v>5</v>
      </c>
      <c r="N3230">
        <v>15</v>
      </c>
      <c r="Q3230">
        <v>2.2700000000000001E-2</v>
      </c>
      <c r="R3230">
        <v>3.12</v>
      </c>
      <c r="S3230">
        <f t="shared" si="228"/>
        <v>106.03044532761471</v>
      </c>
      <c r="T3230">
        <f t="shared" si="226"/>
        <v>530.15222663807356</v>
      </c>
    </row>
    <row r="3231" spans="1:20" x14ac:dyDescent="0.2">
      <c r="A3231">
        <v>2009</v>
      </c>
      <c r="B3231">
        <v>185</v>
      </c>
      <c r="D3231" t="s">
        <v>93</v>
      </c>
      <c r="E3231" s="1">
        <v>0.5</v>
      </c>
      <c r="F3231">
        <v>3</v>
      </c>
      <c r="G3231" t="s">
        <v>136</v>
      </c>
      <c r="H3231" t="s">
        <v>36</v>
      </c>
      <c r="I3231" t="s">
        <v>178</v>
      </c>
      <c r="J3231" t="s">
        <v>509</v>
      </c>
      <c r="K3231" t="s">
        <v>17</v>
      </c>
      <c r="L3231" t="s">
        <v>127</v>
      </c>
      <c r="M3231">
        <v>4</v>
      </c>
      <c r="N3231">
        <v>15</v>
      </c>
      <c r="Q3231">
        <v>2.3900000000000001E-2</v>
      </c>
      <c r="R3231">
        <v>3.0819999999999999</v>
      </c>
      <c r="S3231">
        <f t="shared" si="228"/>
        <v>100.71894345437795</v>
      </c>
      <c r="T3231">
        <f t="shared" si="226"/>
        <v>402.8757738175118</v>
      </c>
    </row>
    <row r="3232" spans="1:20" x14ac:dyDescent="0.2">
      <c r="A3232">
        <v>2009</v>
      </c>
      <c r="B3232">
        <v>185</v>
      </c>
      <c r="D3232" t="s">
        <v>93</v>
      </c>
      <c r="E3232" s="1">
        <v>0.5</v>
      </c>
      <c r="F3232">
        <v>3</v>
      </c>
      <c r="G3232" t="s">
        <v>136</v>
      </c>
      <c r="H3232" t="s">
        <v>36</v>
      </c>
      <c r="I3232" t="s">
        <v>178</v>
      </c>
      <c r="J3232" t="s">
        <v>509</v>
      </c>
      <c r="K3232" t="s">
        <v>17</v>
      </c>
      <c r="L3232" t="s">
        <v>19</v>
      </c>
      <c r="M3232">
        <v>6</v>
      </c>
      <c r="N3232">
        <v>15</v>
      </c>
      <c r="Q3232">
        <v>1.9300000000000001E-2</v>
      </c>
      <c r="R3232">
        <v>2.96</v>
      </c>
      <c r="S3232">
        <f t="shared" si="228"/>
        <v>58.450393035088091</v>
      </c>
      <c r="T3232">
        <f t="shared" si="226"/>
        <v>350.70235821052853</v>
      </c>
    </row>
    <row r="3233" spans="1:20" x14ac:dyDescent="0.2">
      <c r="A3233">
        <v>2009</v>
      </c>
      <c r="B3233">
        <v>185</v>
      </c>
      <c r="D3233" t="s">
        <v>93</v>
      </c>
      <c r="E3233" s="1">
        <v>0.5</v>
      </c>
      <c r="F3233">
        <v>3</v>
      </c>
      <c r="G3233" t="s">
        <v>136</v>
      </c>
      <c r="H3233" t="s">
        <v>36</v>
      </c>
      <c r="I3233" t="s">
        <v>178</v>
      </c>
      <c r="J3233" t="s">
        <v>509</v>
      </c>
      <c r="K3233" t="s">
        <v>17</v>
      </c>
      <c r="L3233" t="s">
        <v>127</v>
      </c>
      <c r="M3233">
        <v>1</v>
      </c>
      <c r="N3233">
        <v>7.5</v>
      </c>
      <c r="Q3233">
        <v>2.3900000000000001E-2</v>
      </c>
      <c r="R3233">
        <v>3.0819999999999999</v>
      </c>
      <c r="S3233">
        <f t="shared" si="228"/>
        <v>11.894240475111069</v>
      </c>
      <c r="T3233">
        <f t="shared" si="226"/>
        <v>11.894240475111069</v>
      </c>
    </row>
    <row r="3234" spans="1:20" x14ac:dyDescent="0.2">
      <c r="A3234">
        <v>2009</v>
      </c>
      <c r="B3234">
        <v>185</v>
      </c>
      <c r="D3234" t="s">
        <v>93</v>
      </c>
      <c r="E3234" s="1">
        <v>0.5</v>
      </c>
      <c r="F3234">
        <v>3</v>
      </c>
      <c r="G3234" t="s">
        <v>136</v>
      </c>
      <c r="H3234" t="s">
        <v>36</v>
      </c>
      <c r="I3234" t="s">
        <v>178</v>
      </c>
      <c r="J3234" t="s">
        <v>509</v>
      </c>
      <c r="K3234" t="s">
        <v>17</v>
      </c>
      <c r="L3234" t="s">
        <v>19</v>
      </c>
      <c r="M3234">
        <v>2</v>
      </c>
      <c r="N3234">
        <v>7.5</v>
      </c>
      <c r="Q3234">
        <v>1.9300000000000001E-2</v>
      </c>
      <c r="R3234">
        <v>2.96</v>
      </c>
      <c r="S3234">
        <f t="shared" si="228"/>
        <v>7.5117071566069322</v>
      </c>
      <c r="T3234">
        <f t="shared" si="226"/>
        <v>15.023414313213864</v>
      </c>
    </row>
    <row r="3235" spans="1:20" x14ac:dyDescent="0.2">
      <c r="A3235">
        <v>2009</v>
      </c>
      <c r="B3235">
        <v>185</v>
      </c>
      <c r="D3235" t="s">
        <v>93</v>
      </c>
      <c r="E3235" s="1">
        <v>0.5</v>
      </c>
      <c r="F3235">
        <v>3</v>
      </c>
      <c r="G3235" t="s">
        <v>136</v>
      </c>
      <c r="H3235" t="s">
        <v>36</v>
      </c>
      <c r="I3235" t="s">
        <v>178</v>
      </c>
      <c r="J3235" t="s">
        <v>26</v>
      </c>
      <c r="K3235" t="s">
        <v>118</v>
      </c>
      <c r="L3235" t="s">
        <v>27</v>
      </c>
      <c r="M3235">
        <v>4</v>
      </c>
      <c r="N3235">
        <v>7.5</v>
      </c>
      <c r="Q3235">
        <v>1.5900000000000001E-2</v>
      </c>
      <c r="R3235">
        <v>2.9718</v>
      </c>
      <c r="S3235">
        <f t="shared" si="228"/>
        <v>6.3372988368370082</v>
      </c>
      <c r="T3235">
        <f t="shared" si="226"/>
        <v>25.349195347348033</v>
      </c>
    </row>
    <row r="3236" spans="1:20" x14ac:dyDescent="0.2">
      <c r="A3236">
        <v>2009</v>
      </c>
      <c r="B3236">
        <v>185</v>
      </c>
      <c r="D3236" t="s">
        <v>93</v>
      </c>
      <c r="E3236" s="1">
        <v>0.5</v>
      </c>
      <c r="F3236">
        <v>3</v>
      </c>
      <c r="G3236" t="s">
        <v>136</v>
      </c>
      <c r="H3236" t="s">
        <v>36</v>
      </c>
      <c r="I3236" t="s">
        <v>178</v>
      </c>
      <c r="J3236" t="s">
        <v>13</v>
      </c>
      <c r="K3236" t="s">
        <v>194</v>
      </c>
      <c r="L3236" t="s">
        <v>35</v>
      </c>
      <c r="M3236">
        <v>12</v>
      </c>
      <c r="N3236">
        <v>7.5</v>
      </c>
      <c r="Q3236">
        <v>3.2399999999999998E-2</v>
      </c>
      <c r="R3236">
        <v>2.379</v>
      </c>
      <c r="S3236">
        <f t="shared" si="228"/>
        <v>3.9112516180267258</v>
      </c>
      <c r="T3236">
        <f t="shared" si="226"/>
        <v>46.935019416320714</v>
      </c>
    </row>
    <row r="3237" spans="1:20" x14ac:dyDescent="0.2">
      <c r="A3237">
        <v>2009</v>
      </c>
      <c r="B3237">
        <v>185</v>
      </c>
      <c r="D3237" t="s">
        <v>93</v>
      </c>
      <c r="E3237" s="1">
        <v>0.5</v>
      </c>
      <c r="F3237">
        <v>3</v>
      </c>
      <c r="G3237" t="s">
        <v>136</v>
      </c>
      <c r="H3237" t="s">
        <v>36</v>
      </c>
      <c r="I3237" t="s">
        <v>178</v>
      </c>
      <c r="J3237" t="s">
        <v>26</v>
      </c>
      <c r="K3237" t="s">
        <v>118</v>
      </c>
      <c r="L3237" t="s">
        <v>27</v>
      </c>
      <c r="M3237">
        <v>8</v>
      </c>
      <c r="N3237">
        <v>2.5</v>
      </c>
      <c r="Q3237">
        <v>1.5900000000000001E-2</v>
      </c>
      <c r="R3237">
        <v>2.9718</v>
      </c>
      <c r="S3237">
        <f t="shared" si="228"/>
        <v>0.24210025233267859</v>
      </c>
      <c r="T3237">
        <f t="shared" si="226"/>
        <v>1.9368020186614288</v>
      </c>
    </row>
    <row r="3238" spans="1:20" x14ac:dyDescent="0.2">
      <c r="A3238">
        <v>2009</v>
      </c>
      <c r="B3238">
        <v>185</v>
      </c>
      <c r="D3238" t="s">
        <v>93</v>
      </c>
      <c r="E3238" s="1">
        <v>0.5</v>
      </c>
      <c r="F3238">
        <v>3</v>
      </c>
      <c r="G3238" t="s">
        <v>136</v>
      </c>
      <c r="H3238" t="s">
        <v>36</v>
      </c>
      <c r="I3238" t="s">
        <v>178</v>
      </c>
      <c r="J3238" t="s">
        <v>13</v>
      </c>
      <c r="K3238" t="s">
        <v>194</v>
      </c>
      <c r="L3238" t="s">
        <v>138</v>
      </c>
      <c r="M3238">
        <v>1</v>
      </c>
      <c r="N3238">
        <v>2.5</v>
      </c>
      <c r="Q3238">
        <v>9.1000000000000004E-3</v>
      </c>
      <c r="R3238">
        <v>2.9904000000000002</v>
      </c>
      <c r="S3238">
        <f t="shared" si="228"/>
        <v>0.14094224804199171</v>
      </c>
      <c r="T3238">
        <f t="shared" si="226"/>
        <v>0.14094224804199171</v>
      </c>
    </row>
    <row r="3239" spans="1:20" x14ac:dyDescent="0.2">
      <c r="A3239">
        <v>2009</v>
      </c>
      <c r="B3239">
        <v>185</v>
      </c>
      <c r="D3239" t="s">
        <v>93</v>
      </c>
      <c r="E3239" s="1">
        <v>0.5</v>
      </c>
      <c r="F3239">
        <v>3</v>
      </c>
      <c r="G3239" t="s">
        <v>136</v>
      </c>
      <c r="H3239" t="s">
        <v>36</v>
      </c>
      <c r="I3239" t="s">
        <v>178</v>
      </c>
      <c r="J3239" t="s">
        <v>23</v>
      </c>
      <c r="K3239" t="s">
        <v>33</v>
      </c>
      <c r="L3239" t="s">
        <v>34</v>
      </c>
      <c r="M3239">
        <v>8</v>
      </c>
      <c r="N3239">
        <v>2.5</v>
      </c>
      <c r="Q3239">
        <v>8.8999999999999999E-3</v>
      </c>
      <c r="R3239">
        <v>3</v>
      </c>
      <c r="S3239">
        <f t="shared" si="228"/>
        <v>0.13906250000000001</v>
      </c>
      <c r="T3239">
        <f t="shared" si="226"/>
        <v>1.1125</v>
      </c>
    </row>
    <row r="3240" spans="1:20" x14ac:dyDescent="0.2">
      <c r="A3240">
        <v>2009</v>
      </c>
      <c r="B3240">
        <v>186</v>
      </c>
      <c r="D3240" t="s">
        <v>93</v>
      </c>
      <c r="E3240" s="1">
        <v>0.5</v>
      </c>
      <c r="F3240">
        <v>6</v>
      </c>
      <c r="G3240" t="s">
        <v>136</v>
      </c>
      <c r="H3240" t="s">
        <v>12</v>
      </c>
      <c r="I3240" t="s">
        <v>178</v>
      </c>
      <c r="J3240" t="s">
        <v>44</v>
      </c>
      <c r="K3240" t="s">
        <v>74</v>
      </c>
      <c r="L3240" t="s">
        <v>75</v>
      </c>
      <c r="M3240">
        <v>1</v>
      </c>
      <c r="N3240">
        <v>150</v>
      </c>
      <c r="Q3240">
        <v>1E-3</v>
      </c>
      <c r="R3240">
        <v>3.07</v>
      </c>
      <c r="S3240">
        <f t="shared" si="228"/>
        <v>4792.9198364691711</v>
      </c>
      <c r="T3240">
        <f t="shared" si="226"/>
        <v>4792.9198364691711</v>
      </c>
    </row>
    <row r="3241" spans="1:20" x14ac:dyDescent="0.2">
      <c r="A3241">
        <v>2009</v>
      </c>
      <c r="B3241">
        <v>186</v>
      </c>
      <c r="D3241" t="s">
        <v>93</v>
      </c>
      <c r="E3241" s="1">
        <v>0.5</v>
      </c>
      <c r="F3241">
        <v>6</v>
      </c>
      <c r="G3241" t="s">
        <v>136</v>
      </c>
      <c r="H3241" t="s">
        <v>12</v>
      </c>
      <c r="I3241" t="s">
        <v>178</v>
      </c>
      <c r="J3241" t="s">
        <v>13</v>
      </c>
      <c r="K3241" t="s">
        <v>14</v>
      </c>
      <c r="L3241" t="s">
        <v>42</v>
      </c>
      <c r="M3241">
        <v>1</v>
      </c>
      <c r="N3241">
        <v>35</v>
      </c>
      <c r="Q3241">
        <v>4.2200000000000001E-2</v>
      </c>
      <c r="R3241">
        <v>2.835</v>
      </c>
      <c r="S3241">
        <f t="shared" si="228"/>
        <v>1006.3414397267468</v>
      </c>
      <c r="T3241">
        <f t="shared" si="226"/>
        <v>1006.3414397267468</v>
      </c>
    </row>
    <row r="3242" spans="1:20" x14ac:dyDescent="0.2">
      <c r="A3242">
        <v>2009</v>
      </c>
      <c r="B3242">
        <v>186</v>
      </c>
      <c r="D3242" t="s">
        <v>93</v>
      </c>
      <c r="E3242" s="1">
        <v>0.5</v>
      </c>
      <c r="F3242">
        <v>6</v>
      </c>
      <c r="G3242" t="s">
        <v>136</v>
      </c>
      <c r="H3242" t="s">
        <v>12</v>
      </c>
      <c r="I3242" t="s">
        <v>178</v>
      </c>
      <c r="J3242" t="s">
        <v>44</v>
      </c>
      <c r="K3242" t="s">
        <v>21</v>
      </c>
      <c r="L3242" t="s">
        <v>22</v>
      </c>
      <c r="M3242">
        <v>2</v>
      </c>
      <c r="N3242">
        <v>35</v>
      </c>
      <c r="Q3242">
        <v>1.14E-2</v>
      </c>
      <c r="R3242">
        <v>3.1280000000000001</v>
      </c>
      <c r="S3242">
        <f t="shared" si="228"/>
        <v>770.45928631241588</v>
      </c>
      <c r="T3242">
        <f t="shared" si="226"/>
        <v>1540.9185726248318</v>
      </c>
    </row>
    <row r="3243" spans="1:20" x14ac:dyDescent="0.2">
      <c r="A3243">
        <v>2009</v>
      </c>
      <c r="B3243">
        <v>186</v>
      </c>
      <c r="D3243" t="s">
        <v>93</v>
      </c>
      <c r="E3243" s="1">
        <v>0.5</v>
      </c>
      <c r="F3243">
        <v>6</v>
      </c>
      <c r="G3243" t="s">
        <v>136</v>
      </c>
      <c r="H3243" t="s">
        <v>12</v>
      </c>
      <c r="I3243" t="s">
        <v>178</v>
      </c>
      <c r="J3243" t="s">
        <v>23</v>
      </c>
      <c r="K3243" t="s">
        <v>118</v>
      </c>
      <c r="L3243" t="s">
        <v>37</v>
      </c>
      <c r="M3243">
        <v>1</v>
      </c>
      <c r="N3243">
        <v>35</v>
      </c>
      <c r="Q3243">
        <v>1.26E-2</v>
      </c>
      <c r="R3243">
        <v>3.0672999999999999</v>
      </c>
      <c r="S3243">
        <f t="shared" si="228"/>
        <v>686.26279947656167</v>
      </c>
      <c r="T3243">
        <f t="shared" si="226"/>
        <v>686.26279947656167</v>
      </c>
    </row>
    <row r="3244" spans="1:20" x14ac:dyDescent="0.2">
      <c r="A3244">
        <v>2009</v>
      </c>
      <c r="B3244">
        <v>186</v>
      </c>
      <c r="D3244" t="s">
        <v>93</v>
      </c>
      <c r="E3244" s="1">
        <v>0.5</v>
      </c>
      <c r="F3244">
        <v>6</v>
      </c>
      <c r="G3244" t="s">
        <v>136</v>
      </c>
      <c r="H3244" t="s">
        <v>12</v>
      </c>
      <c r="I3244" t="s">
        <v>178</v>
      </c>
      <c r="J3244" t="s">
        <v>23</v>
      </c>
      <c r="K3244" t="s">
        <v>31</v>
      </c>
      <c r="L3244" t="s">
        <v>32</v>
      </c>
      <c r="M3244">
        <v>1</v>
      </c>
      <c r="N3244">
        <v>35</v>
      </c>
      <c r="Q3244">
        <v>7.9000000000000008E-3</v>
      </c>
      <c r="R3244">
        <v>3.0760000000000001</v>
      </c>
      <c r="S3244">
        <f t="shared" si="228"/>
        <v>443.79294680201997</v>
      </c>
      <c r="T3244">
        <f t="shared" si="226"/>
        <v>443.79294680201997</v>
      </c>
    </row>
    <row r="3245" spans="1:20" x14ac:dyDescent="0.2">
      <c r="A3245">
        <v>2009</v>
      </c>
      <c r="B3245">
        <v>186</v>
      </c>
      <c r="D3245" t="s">
        <v>93</v>
      </c>
      <c r="E3245" s="1">
        <v>0.5</v>
      </c>
      <c r="F3245">
        <v>6</v>
      </c>
      <c r="G3245" t="s">
        <v>136</v>
      </c>
      <c r="H3245" t="s">
        <v>12</v>
      </c>
      <c r="I3245" t="s">
        <v>178</v>
      </c>
      <c r="J3245" t="s">
        <v>26</v>
      </c>
      <c r="K3245" t="s">
        <v>31</v>
      </c>
      <c r="L3245" t="s">
        <v>54</v>
      </c>
      <c r="M3245">
        <v>2</v>
      </c>
      <c r="N3245">
        <v>25</v>
      </c>
      <c r="P3245">
        <f>N3245*0.812715</f>
        <v>20.317875000000001</v>
      </c>
      <c r="Q3245">
        <v>0.111</v>
      </c>
      <c r="R3245">
        <v>2.72</v>
      </c>
      <c r="S3245">
        <f>Q3245*(P3245^R3245)</f>
        <v>400.63779005068659</v>
      </c>
      <c r="T3245">
        <f t="shared" si="226"/>
        <v>801.27558010137318</v>
      </c>
    </row>
    <row r="3246" spans="1:20" x14ac:dyDescent="0.2">
      <c r="A3246">
        <v>2009</v>
      </c>
      <c r="B3246">
        <v>186</v>
      </c>
      <c r="D3246" t="s">
        <v>93</v>
      </c>
      <c r="E3246" s="1">
        <v>0.5</v>
      </c>
      <c r="F3246">
        <v>6</v>
      </c>
      <c r="G3246" t="s">
        <v>136</v>
      </c>
      <c r="H3246" t="s">
        <v>12</v>
      </c>
      <c r="I3246" t="s">
        <v>178</v>
      </c>
      <c r="J3246" t="s">
        <v>13</v>
      </c>
      <c r="K3246" t="s">
        <v>14</v>
      </c>
      <c r="L3246" t="s">
        <v>15</v>
      </c>
      <c r="M3246">
        <v>1</v>
      </c>
      <c r="N3246">
        <v>25</v>
      </c>
      <c r="Q3246">
        <v>2.3599999999999999E-2</v>
      </c>
      <c r="R3246">
        <v>2.9750000000000001</v>
      </c>
      <c r="S3246">
        <f>Q3246*(N3246^R3246)</f>
        <v>340.23855775527943</v>
      </c>
      <c r="T3246">
        <f t="shared" si="226"/>
        <v>340.23855775527943</v>
      </c>
    </row>
    <row r="3247" spans="1:20" x14ac:dyDescent="0.2">
      <c r="A3247">
        <v>2009</v>
      </c>
      <c r="B3247">
        <v>186</v>
      </c>
      <c r="D3247" t="s">
        <v>93</v>
      </c>
      <c r="E3247" s="1">
        <v>0.5</v>
      </c>
      <c r="F3247">
        <v>6</v>
      </c>
      <c r="G3247" t="s">
        <v>136</v>
      </c>
      <c r="H3247" t="s">
        <v>12</v>
      </c>
      <c r="I3247" t="s">
        <v>178</v>
      </c>
      <c r="J3247" t="s">
        <v>13</v>
      </c>
      <c r="K3247" t="s">
        <v>14</v>
      </c>
      <c r="L3247" t="s">
        <v>15</v>
      </c>
      <c r="M3247">
        <v>4</v>
      </c>
      <c r="N3247">
        <v>25</v>
      </c>
      <c r="Q3247">
        <v>2.3599999999999999E-2</v>
      </c>
      <c r="R3247">
        <v>2.9750000000000001</v>
      </c>
      <c r="S3247">
        <f>Q3247*(N3247^R3247)</f>
        <v>340.23855775527943</v>
      </c>
      <c r="T3247">
        <f t="shared" si="226"/>
        <v>1360.9542310211177</v>
      </c>
    </row>
    <row r="3248" spans="1:20" x14ac:dyDescent="0.2">
      <c r="A3248">
        <v>2009</v>
      </c>
      <c r="B3248">
        <v>186</v>
      </c>
      <c r="D3248" t="s">
        <v>93</v>
      </c>
      <c r="E3248" s="1">
        <v>0.5</v>
      </c>
      <c r="F3248">
        <v>6</v>
      </c>
      <c r="G3248" t="s">
        <v>136</v>
      </c>
      <c r="H3248" t="s">
        <v>12</v>
      </c>
      <c r="I3248" t="s">
        <v>178</v>
      </c>
      <c r="J3248" t="s">
        <v>16</v>
      </c>
      <c r="K3248" t="s">
        <v>28</v>
      </c>
      <c r="L3248" t="s">
        <v>29</v>
      </c>
      <c r="M3248">
        <v>20</v>
      </c>
      <c r="N3248">
        <v>25</v>
      </c>
      <c r="P3248">
        <f>N3248/1.14172</f>
        <v>21.89678730336685</v>
      </c>
      <c r="Q3248">
        <v>5.7999999999999996E-3</v>
      </c>
      <c r="R3248">
        <v>3.5539999999999998</v>
      </c>
      <c r="S3248">
        <f>Q3248*(P3248^R3248)</f>
        <v>336.62001464584171</v>
      </c>
      <c r="T3248">
        <f t="shared" si="226"/>
        <v>6732.4002929168346</v>
      </c>
    </row>
    <row r="3249" spans="1:20" x14ac:dyDescent="0.2">
      <c r="A3249">
        <v>2009</v>
      </c>
      <c r="B3249">
        <v>186</v>
      </c>
      <c r="D3249" t="s">
        <v>93</v>
      </c>
      <c r="E3249" s="1">
        <v>0.5</v>
      </c>
      <c r="F3249">
        <v>6</v>
      </c>
      <c r="G3249" t="s">
        <v>136</v>
      </c>
      <c r="H3249" t="s">
        <v>12</v>
      </c>
      <c r="I3249" t="s">
        <v>178</v>
      </c>
      <c r="J3249" t="s">
        <v>44</v>
      </c>
      <c r="K3249" t="s">
        <v>21</v>
      </c>
      <c r="L3249" t="s">
        <v>22</v>
      </c>
      <c r="M3249">
        <v>6</v>
      </c>
      <c r="N3249">
        <v>25</v>
      </c>
      <c r="Q3249">
        <v>1.14E-2</v>
      </c>
      <c r="R3249">
        <v>3.1280000000000001</v>
      </c>
      <c r="S3249">
        <f t="shared" ref="S3249:S3260" si="229">Q3249*(N3249^R3249)</f>
        <v>268.94359042953022</v>
      </c>
      <c r="T3249">
        <f t="shared" si="226"/>
        <v>1613.6615425771813</v>
      </c>
    </row>
    <row r="3250" spans="1:20" x14ac:dyDescent="0.2">
      <c r="A3250">
        <v>2009</v>
      </c>
      <c r="B3250">
        <v>186</v>
      </c>
      <c r="D3250" t="s">
        <v>93</v>
      </c>
      <c r="E3250" s="1">
        <v>0.5</v>
      </c>
      <c r="F3250">
        <v>6</v>
      </c>
      <c r="G3250" t="s">
        <v>136</v>
      </c>
      <c r="H3250" t="s">
        <v>12</v>
      </c>
      <c r="I3250" t="s">
        <v>178</v>
      </c>
      <c r="J3250" t="s">
        <v>44</v>
      </c>
      <c r="K3250" t="s">
        <v>21</v>
      </c>
      <c r="L3250" t="s">
        <v>45</v>
      </c>
      <c r="M3250">
        <v>1</v>
      </c>
      <c r="N3250">
        <v>25</v>
      </c>
      <c r="Q3250">
        <v>1.5299999999999999E-2</v>
      </c>
      <c r="R3250">
        <v>3.0038</v>
      </c>
      <c r="S3250">
        <f t="shared" si="229"/>
        <v>242.00460433547849</v>
      </c>
      <c r="T3250">
        <f t="shared" si="226"/>
        <v>242.00460433547849</v>
      </c>
    </row>
    <row r="3251" spans="1:20" x14ac:dyDescent="0.2">
      <c r="A3251">
        <v>2009</v>
      </c>
      <c r="B3251">
        <v>186</v>
      </c>
      <c r="D3251" t="s">
        <v>93</v>
      </c>
      <c r="E3251" s="1">
        <v>0.5</v>
      </c>
      <c r="F3251">
        <v>6</v>
      </c>
      <c r="G3251" t="s">
        <v>136</v>
      </c>
      <c r="H3251" t="s">
        <v>12</v>
      </c>
      <c r="I3251" t="s">
        <v>178</v>
      </c>
      <c r="J3251" t="s">
        <v>16</v>
      </c>
      <c r="K3251" t="s">
        <v>17</v>
      </c>
      <c r="L3251" t="s">
        <v>18</v>
      </c>
      <c r="M3251">
        <v>2</v>
      </c>
      <c r="N3251">
        <v>15</v>
      </c>
      <c r="Q3251">
        <v>2.2700000000000001E-2</v>
      </c>
      <c r="R3251">
        <v>3.12</v>
      </c>
      <c r="S3251">
        <f t="shared" si="229"/>
        <v>106.03044532761471</v>
      </c>
      <c r="T3251">
        <f t="shared" si="226"/>
        <v>212.06089065522943</v>
      </c>
    </row>
    <row r="3252" spans="1:20" x14ac:dyDescent="0.2">
      <c r="A3252">
        <v>2009</v>
      </c>
      <c r="B3252">
        <v>186</v>
      </c>
      <c r="D3252" t="s">
        <v>93</v>
      </c>
      <c r="E3252" s="1">
        <v>0.5</v>
      </c>
      <c r="F3252">
        <v>6</v>
      </c>
      <c r="G3252" t="s">
        <v>136</v>
      </c>
      <c r="H3252" t="s">
        <v>12</v>
      </c>
      <c r="I3252" t="s">
        <v>178</v>
      </c>
      <c r="J3252" t="s">
        <v>509</v>
      </c>
      <c r="K3252" t="s">
        <v>17</v>
      </c>
      <c r="L3252" t="s">
        <v>19</v>
      </c>
      <c r="M3252">
        <v>3</v>
      </c>
      <c r="N3252">
        <v>15</v>
      </c>
      <c r="Q3252">
        <v>1.9300000000000001E-2</v>
      </c>
      <c r="R3252">
        <v>2.96</v>
      </c>
      <c r="S3252">
        <f t="shared" si="229"/>
        <v>58.450393035088091</v>
      </c>
      <c r="T3252">
        <f t="shared" si="226"/>
        <v>175.35117910526426</v>
      </c>
    </row>
    <row r="3253" spans="1:20" x14ac:dyDescent="0.2">
      <c r="A3253">
        <v>2009</v>
      </c>
      <c r="B3253">
        <v>186</v>
      </c>
      <c r="D3253" t="s">
        <v>93</v>
      </c>
      <c r="E3253" s="1">
        <v>0.5</v>
      </c>
      <c r="F3253">
        <v>6</v>
      </c>
      <c r="G3253" t="s">
        <v>136</v>
      </c>
      <c r="H3253" t="s">
        <v>12</v>
      </c>
      <c r="I3253" t="s">
        <v>178</v>
      </c>
      <c r="J3253" t="s">
        <v>26</v>
      </c>
      <c r="K3253" t="s">
        <v>118</v>
      </c>
      <c r="L3253" t="s">
        <v>27</v>
      </c>
      <c r="M3253">
        <v>1</v>
      </c>
      <c r="N3253">
        <v>7.5</v>
      </c>
      <c r="Q3253">
        <v>1.5900000000000001E-2</v>
      </c>
      <c r="R3253">
        <v>2.9718</v>
      </c>
      <c r="S3253">
        <f t="shared" si="229"/>
        <v>6.3372988368370082</v>
      </c>
      <c r="T3253">
        <f t="shared" si="226"/>
        <v>6.3372988368370082</v>
      </c>
    </row>
    <row r="3254" spans="1:20" x14ac:dyDescent="0.2">
      <c r="A3254">
        <v>2009</v>
      </c>
      <c r="B3254">
        <v>186</v>
      </c>
      <c r="D3254" t="s">
        <v>93</v>
      </c>
      <c r="E3254" s="1">
        <v>0.5</v>
      </c>
      <c r="F3254">
        <v>6</v>
      </c>
      <c r="G3254" t="s">
        <v>136</v>
      </c>
      <c r="H3254" t="s">
        <v>12</v>
      </c>
      <c r="I3254" t="s">
        <v>178</v>
      </c>
      <c r="J3254" t="s">
        <v>13</v>
      </c>
      <c r="K3254" t="s">
        <v>194</v>
      </c>
      <c r="L3254" t="s">
        <v>35</v>
      </c>
      <c r="M3254">
        <v>4</v>
      </c>
      <c r="N3254">
        <v>7.5</v>
      </c>
      <c r="Q3254">
        <v>3.2399999999999998E-2</v>
      </c>
      <c r="R3254">
        <v>2.379</v>
      </c>
      <c r="S3254">
        <f t="shared" si="229"/>
        <v>3.9112516180267258</v>
      </c>
      <c r="T3254">
        <f t="shared" si="226"/>
        <v>15.645006472106903</v>
      </c>
    </row>
    <row r="3255" spans="1:20" x14ac:dyDescent="0.2">
      <c r="A3255">
        <v>2009</v>
      </c>
      <c r="B3255">
        <v>186</v>
      </c>
      <c r="D3255" t="s">
        <v>93</v>
      </c>
      <c r="E3255" s="1">
        <v>0.5</v>
      </c>
      <c r="F3255">
        <v>6</v>
      </c>
      <c r="G3255" t="s">
        <v>136</v>
      </c>
      <c r="H3255" t="s">
        <v>12</v>
      </c>
      <c r="I3255" t="s">
        <v>178</v>
      </c>
      <c r="J3255" t="s">
        <v>509</v>
      </c>
      <c r="K3255" t="s">
        <v>17</v>
      </c>
      <c r="L3255" t="s">
        <v>19</v>
      </c>
      <c r="M3255">
        <v>1</v>
      </c>
      <c r="N3255">
        <v>2.5</v>
      </c>
      <c r="Q3255">
        <v>1.9300000000000001E-2</v>
      </c>
      <c r="R3255">
        <v>2.96</v>
      </c>
      <c r="S3255">
        <f t="shared" si="229"/>
        <v>0.29070984172599634</v>
      </c>
      <c r="T3255">
        <f t="shared" si="226"/>
        <v>0.29070984172599634</v>
      </c>
    </row>
    <row r="3256" spans="1:20" x14ac:dyDescent="0.2">
      <c r="A3256">
        <v>2009</v>
      </c>
      <c r="B3256">
        <v>186</v>
      </c>
      <c r="D3256" t="s">
        <v>93</v>
      </c>
      <c r="E3256" s="1">
        <v>0.5</v>
      </c>
      <c r="F3256">
        <v>6</v>
      </c>
      <c r="G3256" t="s">
        <v>136</v>
      </c>
      <c r="H3256" t="s">
        <v>12</v>
      </c>
      <c r="I3256" t="s">
        <v>178</v>
      </c>
      <c r="J3256" t="s">
        <v>26</v>
      </c>
      <c r="K3256" t="s">
        <v>118</v>
      </c>
      <c r="L3256" t="s">
        <v>27</v>
      </c>
      <c r="M3256">
        <v>12</v>
      </c>
      <c r="N3256">
        <v>2.5</v>
      </c>
      <c r="Q3256">
        <v>1.5900000000000001E-2</v>
      </c>
      <c r="R3256">
        <v>2.9718</v>
      </c>
      <c r="S3256">
        <f t="shared" si="229"/>
        <v>0.24210025233267859</v>
      </c>
      <c r="T3256">
        <f t="shared" si="226"/>
        <v>2.905203027992143</v>
      </c>
    </row>
    <row r="3257" spans="1:20" x14ac:dyDescent="0.2">
      <c r="A3257">
        <v>2009</v>
      </c>
      <c r="B3257">
        <v>186</v>
      </c>
      <c r="D3257" t="s">
        <v>93</v>
      </c>
      <c r="E3257" s="1">
        <v>0.5</v>
      </c>
      <c r="F3257">
        <v>6</v>
      </c>
      <c r="G3257" t="s">
        <v>136</v>
      </c>
      <c r="H3257" t="s">
        <v>12</v>
      </c>
      <c r="I3257" t="s">
        <v>178</v>
      </c>
      <c r="J3257" t="s">
        <v>13</v>
      </c>
      <c r="K3257" t="s">
        <v>194</v>
      </c>
      <c r="L3257" t="s">
        <v>138</v>
      </c>
      <c r="M3257">
        <v>7</v>
      </c>
      <c r="N3257">
        <v>2.5</v>
      </c>
      <c r="Q3257">
        <v>9.1000000000000004E-3</v>
      </c>
      <c r="R3257">
        <v>2.9904000000000002</v>
      </c>
      <c r="S3257">
        <f t="shared" si="229"/>
        <v>0.14094224804199171</v>
      </c>
      <c r="T3257">
        <f t="shared" si="226"/>
        <v>0.98659573629394193</v>
      </c>
    </row>
    <row r="3258" spans="1:20" x14ac:dyDescent="0.2">
      <c r="A3258">
        <v>2009</v>
      </c>
      <c r="B3258">
        <v>186</v>
      </c>
      <c r="D3258" t="s">
        <v>93</v>
      </c>
      <c r="E3258" s="1">
        <v>0.5</v>
      </c>
      <c r="F3258">
        <v>6</v>
      </c>
      <c r="G3258" t="s">
        <v>136</v>
      </c>
      <c r="H3258" t="s">
        <v>12</v>
      </c>
      <c r="I3258" t="s">
        <v>178</v>
      </c>
      <c r="J3258" t="s">
        <v>23</v>
      </c>
      <c r="K3258" t="s">
        <v>33</v>
      </c>
      <c r="L3258" t="s">
        <v>34</v>
      </c>
      <c r="M3258">
        <v>14</v>
      </c>
      <c r="N3258">
        <v>2.5</v>
      </c>
      <c r="Q3258">
        <v>8.8999999999999999E-3</v>
      </c>
      <c r="R3258">
        <v>3</v>
      </c>
      <c r="S3258">
        <f t="shared" si="229"/>
        <v>0.13906250000000001</v>
      </c>
      <c r="T3258">
        <f t="shared" si="226"/>
        <v>1.9468750000000001</v>
      </c>
    </row>
    <row r="3259" spans="1:20" x14ac:dyDescent="0.2">
      <c r="A3259">
        <v>2009</v>
      </c>
      <c r="B3259">
        <v>187</v>
      </c>
      <c r="D3259" t="s">
        <v>93</v>
      </c>
      <c r="E3259" s="1">
        <v>0.5</v>
      </c>
      <c r="F3259">
        <v>7</v>
      </c>
      <c r="G3259" t="s">
        <v>125</v>
      </c>
      <c r="H3259" t="s">
        <v>12</v>
      </c>
      <c r="I3259" t="s">
        <v>176</v>
      </c>
      <c r="J3259" t="s">
        <v>44</v>
      </c>
      <c r="K3259" t="s">
        <v>21</v>
      </c>
      <c r="L3259" t="s">
        <v>22</v>
      </c>
      <c r="M3259">
        <v>3</v>
      </c>
      <c r="N3259">
        <v>35</v>
      </c>
      <c r="Q3259">
        <v>1.14E-2</v>
      </c>
      <c r="R3259">
        <v>3.1280000000000001</v>
      </c>
      <c r="S3259">
        <f t="shared" si="229"/>
        <v>770.45928631241588</v>
      </c>
      <c r="T3259">
        <f t="shared" si="226"/>
        <v>2311.3778589372478</v>
      </c>
    </row>
    <row r="3260" spans="1:20" x14ac:dyDescent="0.2">
      <c r="A3260">
        <v>2009</v>
      </c>
      <c r="B3260">
        <v>187</v>
      </c>
      <c r="D3260" t="s">
        <v>93</v>
      </c>
      <c r="E3260" s="1">
        <v>0.5</v>
      </c>
      <c r="F3260">
        <v>7</v>
      </c>
      <c r="G3260" t="s">
        <v>125</v>
      </c>
      <c r="H3260" t="s">
        <v>12</v>
      </c>
      <c r="I3260" t="s">
        <v>176</v>
      </c>
      <c r="J3260" t="s">
        <v>13</v>
      </c>
      <c r="K3260" t="s">
        <v>14</v>
      </c>
      <c r="L3260" t="s">
        <v>15</v>
      </c>
      <c r="M3260">
        <v>4</v>
      </c>
      <c r="N3260">
        <v>25</v>
      </c>
      <c r="Q3260">
        <v>2.3599999999999999E-2</v>
      </c>
      <c r="R3260">
        <v>2.9750000000000001</v>
      </c>
      <c r="S3260">
        <f t="shared" si="229"/>
        <v>340.23855775527943</v>
      </c>
      <c r="T3260">
        <f t="shared" si="226"/>
        <v>1360.9542310211177</v>
      </c>
    </row>
    <row r="3261" spans="1:20" x14ac:dyDescent="0.2">
      <c r="A3261">
        <v>2009</v>
      </c>
      <c r="B3261">
        <v>187</v>
      </c>
      <c r="D3261" t="s">
        <v>93</v>
      </c>
      <c r="E3261" s="1">
        <v>0.5</v>
      </c>
      <c r="F3261">
        <v>7</v>
      </c>
      <c r="G3261" t="s">
        <v>125</v>
      </c>
      <c r="H3261" t="s">
        <v>12</v>
      </c>
      <c r="I3261" t="s">
        <v>176</v>
      </c>
      <c r="J3261" t="s">
        <v>16</v>
      </c>
      <c r="K3261" t="s">
        <v>28</v>
      </c>
      <c r="L3261" t="s">
        <v>29</v>
      </c>
      <c r="M3261">
        <v>13</v>
      </c>
      <c r="N3261">
        <v>25</v>
      </c>
      <c r="P3261">
        <f>N3261/1.14172</f>
        <v>21.89678730336685</v>
      </c>
      <c r="Q3261">
        <v>5.7999999999999996E-3</v>
      </c>
      <c r="R3261">
        <v>3.5539999999999998</v>
      </c>
      <c r="S3261">
        <f>Q3261*(P3261^R3261)</f>
        <v>336.62001464584171</v>
      </c>
      <c r="T3261">
        <f t="shared" si="226"/>
        <v>4376.0601903959423</v>
      </c>
    </row>
    <row r="3262" spans="1:20" x14ac:dyDescent="0.2">
      <c r="A3262">
        <v>2009</v>
      </c>
      <c r="B3262">
        <v>187</v>
      </c>
      <c r="D3262" t="s">
        <v>93</v>
      </c>
      <c r="E3262" s="1">
        <v>0.5</v>
      </c>
      <c r="F3262">
        <v>7</v>
      </c>
      <c r="G3262" t="s">
        <v>125</v>
      </c>
      <c r="H3262" t="s">
        <v>12</v>
      </c>
      <c r="I3262" t="s">
        <v>176</v>
      </c>
      <c r="J3262" t="s">
        <v>44</v>
      </c>
      <c r="K3262" t="s">
        <v>21</v>
      </c>
      <c r="L3262" t="s">
        <v>22</v>
      </c>
      <c r="M3262">
        <v>7</v>
      </c>
      <c r="N3262">
        <v>25</v>
      </c>
      <c r="Q3262">
        <v>1.14E-2</v>
      </c>
      <c r="R3262">
        <v>3.1280000000000001</v>
      </c>
      <c r="S3262">
        <f t="shared" ref="S3262:S3274" si="230">Q3262*(N3262^R3262)</f>
        <v>268.94359042953022</v>
      </c>
      <c r="T3262">
        <f t="shared" si="226"/>
        <v>1882.6051330067116</v>
      </c>
    </row>
    <row r="3263" spans="1:20" x14ac:dyDescent="0.2">
      <c r="A3263">
        <v>2009</v>
      </c>
      <c r="B3263">
        <v>187</v>
      </c>
      <c r="D3263" t="s">
        <v>93</v>
      </c>
      <c r="E3263" s="1">
        <v>0.5</v>
      </c>
      <c r="F3263">
        <v>7</v>
      </c>
      <c r="G3263" t="s">
        <v>125</v>
      </c>
      <c r="H3263" t="s">
        <v>12</v>
      </c>
      <c r="I3263" t="s">
        <v>176</v>
      </c>
      <c r="J3263" t="s">
        <v>508</v>
      </c>
      <c r="K3263" t="s">
        <v>40</v>
      </c>
      <c r="L3263" t="s">
        <v>41</v>
      </c>
      <c r="M3263">
        <v>3</v>
      </c>
      <c r="N3263">
        <v>15</v>
      </c>
      <c r="Q3263">
        <v>2.2200000000000001E-2</v>
      </c>
      <c r="R3263">
        <v>3.14</v>
      </c>
      <c r="S3263">
        <f t="shared" si="230"/>
        <v>109.46607034280856</v>
      </c>
      <c r="T3263">
        <f t="shared" si="226"/>
        <v>328.39821102842569</v>
      </c>
    </row>
    <row r="3264" spans="1:20" x14ac:dyDescent="0.2">
      <c r="A3264">
        <v>2009</v>
      </c>
      <c r="B3264">
        <v>187</v>
      </c>
      <c r="D3264" t="s">
        <v>93</v>
      </c>
      <c r="E3264" s="1">
        <v>0.5</v>
      </c>
      <c r="F3264">
        <v>7</v>
      </c>
      <c r="G3264" t="s">
        <v>125</v>
      </c>
      <c r="H3264" t="s">
        <v>12</v>
      </c>
      <c r="I3264" t="s">
        <v>176</v>
      </c>
      <c r="J3264" t="s">
        <v>509</v>
      </c>
      <c r="K3264" t="s">
        <v>17</v>
      </c>
      <c r="L3264" t="s">
        <v>19</v>
      </c>
      <c r="M3264">
        <v>1</v>
      </c>
      <c r="N3264">
        <v>7.5</v>
      </c>
      <c r="Q3264">
        <v>1.9300000000000001E-2</v>
      </c>
      <c r="R3264">
        <v>2.96</v>
      </c>
      <c r="S3264">
        <f t="shared" si="230"/>
        <v>7.5117071566069322</v>
      </c>
      <c r="T3264">
        <f t="shared" si="226"/>
        <v>7.5117071566069322</v>
      </c>
    </row>
    <row r="3265" spans="1:20" x14ac:dyDescent="0.2">
      <c r="A3265">
        <v>2009</v>
      </c>
      <c r="B3265">
        <v>187</v>
      </c>
      <c r="D3265" t="s">
        <v>93</v>
      </c>
      <c r="E3265" s="1">
        <v>0.5</v>
      </c>
      <c r="F3265">
        <v>7</v>
      </c>
      <c r="G3265" t="s">
        <v>125</v>
      </c>
      <c r="H3265" t="s">
        <v>12</v>
      </c>
      <c r="I3265" t="s">
        <v>176</v>
      </c>
      <c r="J3265" t="s">
        <v>26</v>
      </c>
      <c r="K3265" t="s">
        <v>118</v>
      </c>
      <c r="L3265" t="s">
        <v>27</v>
      </c>
      <c r="M3265">
        <v>4</v>
      </c>
      <c r="N3265">
        <v>7.5</v>
      </c>
      <c r="Q3265">
        <v>1.5900000000000001E-2</v>
      </c>
      <c r="R3265">
        <v>2.9718</v>
      </c>
      <c r="S3265">
        <f t="shared" si="230"/>
        <v>6.3372988368370082</v>
      </c>
      <c r="T3265">
        <f t="shared" si="226"/>
        <v>25.349195347348033</v>
      </c>
    </row>
    <row r="3266" spans="1:20" x14ac:dyDescent="0.2">
      <c r="A3266">
        <v>2009</v>
      </c>
      <c r="B3266">
        <v>187</v>
      </c>
      <c r="D3266" t="s">
        <v>93</v>
      </c>
      <c r="E3266" s="1">
        <v>0.5</v>
      </c>
      <c r="F3266">
        <v>7</v>
      </c>
      <c r="G3266" t="s">
        <v>125</v>
      </c>
      <c r="H3266" t="s">
        <v>12</v>
      </c>
      <c r="I3266" t="s">
        <v>176</v>
      </c>
      <c r="J3266" t="s">
        <v>23</v>
      </c>
      <c r="K3266" t="s">
        <v>118</v>
      </c>
      <c r="L3266" t="s">
        <v>132</v>
      </c>
      <c r="M3266">
        <v>3</v>
      </c>
      <c r="N3266">
        <v>7.5</v>
      </c>
      <c r="Q3266">
        <v>1.26E-2</v>
      </c>
      <c r="R3266">
        <v>3.0672999999999999</v>
      </c>
      <c r="S3266">
        <f t="shared" si="230"/>
        <v>6.0875978967715536</v>
      </c>
      <c r="T3266">
        <f t="shared" ref="T3266:T3329" si="231">M3266*S3266</f>
        <v>18.262793690314659</v>
      </c>
    </row>
    <row r="3267" spans="1:20" x14ac:dyDescent="0.2">
      <c r="A3267">
        <v>2009</v>
      </c>
      <c r="B3267">
        <v>187</v>
      </c>
      <c r="D3267" t="s">
        <v>93</v>
      </c>
      <c r="E3267" s="1">
        <v>0.5</v>
      </c>
      <c r="F3267">
        <v>7</v>
      </c>
      <c r="G3267" t="s">
        <v>125</v>
      </c>
      <c r="H3267" t="s">
        <v>12</v>
      </c>
      <c r="I3267" t="s">
        <v>176</v>
      </c>
      <c r="J3267" t="s">
        <v>23</v>
      </c>
      <c r="K3267" t="s">
        <v>118</v>
      </c>
      <c r="L3267" t="s">
        <v>30</v>
      </c>
      <c r="M3267">
        <v>1</v>
      </c>
      <c r="N3267">
        <v>7.5</v>
      </c>
      <c r="Q3267">
        <v>9.2800000000000001E-3</v>
      </c>
      <c r="R3267">
        <v>3.07</v>
      </c>
      <c r="S3267">
        <f t="shared" si="230"/>
        <v>4.5080222907771104</v>
      </c>
      <c r="T3267">
        <f t="shared" si="231"/>
        <v>4.5080222907771104</v>
      </c>
    </row>
    <row r="3268" spans="1:20" x14ac:dyDescent="0.2">
      <c r="A3268">
        <v>2009</v>
      </c>
      <c r="B3268">
        <v>187</v>
      </c>
      <c r="D3268" t="s">
        <v>93</v>
      </c>
      <c r="E3268" s="1">
        <v>0.5</v>
      </c>
      <c r="F3268">
        <v>7</v>
      </c>
      <c r="G3268" t="s">
        <v>125</v>
      </c>
      <c r="H3268" t="s">
        <v>12</v>
      </c>
      <c r="I3268" t="s">
        <v>176</v>
      </c>
      <c r="J3268" t="s">
        <v>13</v>
      </c>
      <c r="K3268" t="s">
        <v>194</v>
      </c>
      <c r="L3268" t="s">
        <v>35</v>
      </c>
      <c r="M3268">
        <v>1</v>
      </c>
      <c r="N3268">
        <v>7.5</v>
      </c>
      <c r="Q3268">
        <v>3.2399999999999998E-2</v>
      </c>
      <c r="R3268">
        <v>2.379</v>
      </c>
      <c r="S3268">
        <f t="shared" si="230"/>
        <v>3.9112516180267258</v>
      </c>
      <c r="T3268">
        <f t="shared" si="231"/>
        <v>3.9112516180267258</v>
      </c>
    </row>
    <row r="3269" spans="1:20" x14ac:dyDescent="0.2">
      <c r="A3269">
        <v>2009</v>
      </c>
      <c r="B3269">
        <v>187</v>
      </c>
      <c r="D3269" t="s">
        <v>93</v>
      </c>
      <c r="E3269" s="1">
        <v>0.5</v>
      </c>
      <c r="F3269">
        <v>7</v>
      </c>
      <c r="G3269" t="s">
        <v>125</v>
      </c>
      <c r="H3269" t="s">
        <v>12</v>
      </c>
      <c r="I3269" t="s">
        <v>176</v>
      </c>
      <c r="J3269" t="s">
        <v>26</v>
      </c>
      <c r="K3269" t="s">
        <v>118</v>
      </c>
      <c r="L3269" t="s">
        <v>27</v>
      </c>
      <c r="M3269">
        <v>8</v>
      </c>
      <c r="N3269">
        <v>2.5</v>
      </c>
      <c r="Q3269">
        <v>1.5900000000000001E-2</v>
      </c>
      <c r="R3269">
        <v>2.9718</v>
      </c>
      <c r="S3269">
        <f t="shared" si="230"/>
        <v>0.24210025233267859</v>
      </c>
      <c r="T3269">
        <f t="shared" si="231"/>
        <v>1.9368020186614288</v>
      </c>
    </row>
    <row r="3270" spans="1:20" x14ac:dyDescent="0.2">
      <c r="A3270">
        <v>2009</v>
      </c>
      <c r="B3270">
        <v>187</v>
      </c>
      <c r="D3270" t="s">
        <v>93</v>
      </c>
      <c r="E3270" s="1">
        <v>0.5</v>
      </c>
      <c r="F3270">
        <v>7</v>
      </c>
      <c r="G3270" t="s">
        <v>125</v>
      </c>
      <c r="H3270" t="s">
        <v>12</v>
      </c>
      <c r="I3270" t="s">
        <v>176</v>
      </c>
      <c r="J3270" t="s">
        <v>23</v>
      </c>
      <c r="K3270" t="s">
        <v>118</v>
      </c>
      <c r="L3270" t="s">
        <v>132</v>
      </c>
      <c r="M3270">
        <v>7</v>
      </c>
      <c r="N3270">
        <v>2.5</v>
      </c>
      <c r="Q3270">
        <v>1.26E-2</v>
      </c>
      <c r="R3270">
        <v>3.0672999999999999</v>
      </c>
      <c r="S3270">
        <f t="shared" si="230"/>
        <v>0.20939771281975608</v>
      </c>
      <c r="T3270">
        <f t="shared" si="231"/>
        <v>1.4657839897382925</v>
      </c>
    </row>
    <row r="3271" spans="1:20" x14ac:dyDescent="0.2">
      <c r="A3271">
        <v>2009</v>
      </c>
      <c r="B3271">
        <v>187</v>
      </c>
      <c r="D3271" t="s">
        <v>93</v>
      </c>
      <c r="E3271" s="1">
        <v>0.5</v>
      </c>
      <c r="F3271">
        <v>7</v>
      </c>
      <c r="G3271" t="s">
        <v>125</v>
      </c>
      <c r="H3271" t="s">
        <v>12</v>
      </c>
      <c r="I3271" t="s">
        <v>176</v>
      </c>
      <c r="J3271" t="s">
        <v>23</v>
      </c>
      <c r="K3271" t="s">
        <v>33</v>
      </c>
      <c r="L3271" t="s">
        <v>34</v>
      </c>
      <c r="M3271">
        <v>8</v>
      </c>
      <c r="N3271">
        <v>2.5</v>
      </c>
      <c r="Q3271">
        <v>8.8999999999999999E-3</v>
      </c>
      <c r="R3271">
        <v>3</v>
      </c>
      <c r="S3271">
        <f t="shared" si="230"/>
        <v>0.13906250000000001</v>
      </c>
      <c r="T3271">
        <f t="shared" si="231"/>
        <v>1.1125</v>
      </c>
    </row>
    <row r="3272" spans="1:20" x14ac:dyDescent="0.2">
      <c r="A3272">
        <v>2009</v>
      </c>
      <c r="B3272">
        <v>188</v>
      </c>
      <c r="D3272" t="s">
        <v>93</v>
      </c>
      <c r="E3272" s="1">
        <v>0.5</v>
      </c>
      <c r="F3272">
        <v>7</v>
      </c>
      <c r="G3272" t="s">
        <v>125</v>
      </c>
      <c r="H3272" t="s">
        <v>12</v>
      </c>
      <c r="I3272" t="s">
        <v>176</v>
      </c>
      <c r="J3272" t="s">
        <v>44</v>
      </c>
      <c r="K3272" t="s">
        <v>21</v>
      </c>
      <c r="L3272" t="s">
        <v>22</v>
      </c>
      <c r="M3272">
        <v>1</v>
      </c>
      <c r="N3272">
        <v>35</v>
      </c>
      <c r="Q3272">
        <v>1.14E-2</v>
      </c>
      <c r="R3272">
        <v>3.1280000000000001</v>
      </c>
      <c r="S3272">
        <f t="shared" si="230"/>
        <v>770.45928631241588</v>
      </c>
      <c r="T3272">
        <f t="shared" si="231"/>
        <v>770.45928631241588</v>
      </c>
    </row>
    <row r="3273" spans="1:20" x14ac:dyDescent="0.2">
      <c r="A3273">
        <v>2009</v>
      </c>
      <c r="B3273">
        <v>188</v>
      </c>
      <c r="D3273" t="s">
        <v>93</v>
      </c>
      <c r="E3273" s="1">
        <v>0.5</v>
      </c>
      <c r="F3273">
        <v>7</v>
      </c>
      <c r="G3273" t="s">
        <v>125</v>
      </c>
      <c r="H3273" t="s">
        <v>12</v>
      </c>
      <c r="I3273" t="s">
        <v>176</v>
      </c>
      <c r="J3273" t="s">
        <v>23</v>
      </c>
      <c r="K3273" t="s">
        <v>31</v>
      </c>
      <c r="L3273" t="s">
        <v>32</v>
      </c>
      <c r="M3273">
        <v>1</v>
      </c>
      <c r="N3273">
        <v>35</v>
      </c>
      <c r="Q3273">
        <v>7.9000000000000008E-3</v>
      </c>
      <c r="R3273">
        <v>3.0760000000000001</v>
      </c>
      <c r="S3273">
        <f t="shared" si="230"/>
        <v>443.79294680201997</v>
      </c>
      <c r="T3273">
        <f t="shared" si="231"/>
        <v>443.79294680201997</v>
      </c>
    </row>
    <row r="3274" spans="1:20" x14ac:dyDescent="0.2">
      <c r="A3274">
        <v>2009</v>
      </c>
      <c r="B3274">
        <v>188</v>
      </c>
      <c r="D3274" t="s">
        <v>93</v>
      </c>
      <c r="E3274" s="1">
        <v>0.5</v>
      </c>
      <c r="F3274">
        <v>7</v>
      </c>
      <c r="G3274" t="s">
        <v>125</v>
      </c>
      <c r="H3274" t="s">
        <v>12</v>
      </c>
      <c r="I3274" t="s">
        <v>176</v>
      </c>
      <c r="J3274" t="s">
        <v>13</v>
      </c>
      <c r="K3274" t="s">
        <v>14</v>
      </c>
      <c r="L3274" t="s">
        <v>15</v>
      </c>
      <c r="M3274">
        <v>3</v>
      </c>
      <c r="N3274">
        <v>25</v>
      </c>
      <c r="Q3274">
        <v>2.3599999999999999E-2</v>
      </c>
      <c r="R3274">
        <v>2.9750000000000001</v>
      </c>
      <c r="S3274">
        <f t="shared" si="230"/>
        <v>340.23855775527943</v>
      </c>
      <c r="T3274">
        <f t="shared" si="231"/>
        <v>1020.7156732658383</v>
      </c>
    </row>
    <row r="3275" spans="1:20" x14ac:dyDescent="0.2">
      <c r="A3275">
        <v>2009</v>
      </c>
      <c r="B3275">
        <v>188</v>
      </c>
      <c r="D3275" t="s">
        <v>93</v>
      </c>
      <c r="E3275" s="1">
        <v>0.5</v>
      </c>
      <c r="F3275">
        <v>7</v>
      </c>
      <c r="G3275" t="s">
        <v>125</v>
      </c>
      <c r="H3275" t="s">
        <v>12</v>
      </c>
      <c r="I3275" t="s">
        <v>176</v>
      </c>
      <c r="J3275" t="s">
        <v>16</v>
      </c>
      <c r="K3275" t="s">
        <v>28</v>
      </c>
      <c r="L3275" t="s">
        <v>29</v>
      </c>
      <c r="M3275">
        <v>22</v>
      </c>
      <c r="N3275">
        <v>25</v>
      </c>
      <c r="P3275">
        <f>N3275/1.14172</f>
        <v>21.89678730336685</v>
      </c>
      <c r="Q3275">
        <v>5.7999999999999996E-3</v>
      </c>
      <c r="R3275">
        <v>3.5539999999999998</v>
      </c>
      <c r="S3275">
        <f>Q3275*(P3275^R3275)</f>
        <v>336.62001464584171</v>
      </c>
      <c r="T3275">
        <f t="shared" si="231"/>
        <v>7405.6403222085173</v>
      </c>
    </row>
    <row r="3276" spans="1:20" x14ac:dyDescent="0.2">
      <c r="A3276">
        <v>2009</v>
      </c>
      <c r="B3276">
        <v>188</v>
      </c>
      <c r="D3276" t="s">
        <v>93</v>
      </c>
      <c r="E3276" s="1">
        <v>0.5</v>
      </c>
      <c r="F3276">
        <v>7</v>
      </c>
      <c r="G3276" t="s">
        <v>125</v>
      </c>
      <c r="H3276" t="s">
        <v>12</v>
      </c>
      <c r="I3276" t="s">
        <v>176</v>
      </c>
      <c r="J3276" t="s">
        <v>44</v>
      </c>
      <c r="K3276" t="s">
        <v>21</v>
      </c>
      <c r="L3276" t="s">
        <v>22</v>
      </c>
      <c r="M3276">
        <v>3</v>
      </c>
      <c r="N3276">
        <v>25</v>
      </c>
      <c r="Q3276">
        <v>1.14E-2</v>
      </c>
      <c r="R3276">
        <v>3.1280000000000001</v>
      </c>
      <c r="S3276">
        <f t="shared" ref="S3276:S3284" si="232">Q3276*(N3276^R3276)</f>
        <v>268.94359042953022</v>
      </c>
      <c r="T3276">
        <f t="shared" si="231"/>
        <v>806.83077128859065</v>
      </c>
    </row>
    <row r="3277" spans="1:20" x14ac:dyDescent="0.2">
      <c r="A3277">
        <v>2009</v>
      </c>
      <c r="B3277">
        <v>188</v>
      </c>
      <c r="D3277" t="s">
        <v>93</v>
      </c>
      <c r="E3277" s="1">
        <v>0.5</v>
      </c>
      <c r="F3277">
        <v>7</v>
      </c>
      <c r="G3277" t="s">
        <v>125</v>
      </c>
      <c r="H3277" t="s">
        <v>12</v>
      </c>
      <c r="I3277" t="s">
        <v>176</v>
      </c>
      <c r="J3277" t="s">
        <v>26</v>
      </c>
      <c r="K3277" t="s">
        <v>118</v>
      </c>
      <c r="L3277" t="s">
        <v>27</v>
      </c>
      <c r="M3277">
        <v>4</v>
      </c>
      <c r="N3277">
        <v>7.5</v>
      </c>
      <c r="Q3277">
        <v>1.5900000000000001E-2</v>
      </c>
      <c r="R3277">
        <v>2.9718</v>
      </c>
      <c r="S3277">
        <f t="shared" si="232"/>
        <v>6.3372988368370082</v>
      </c>
      <c r="T3277">
        <f t="shared" si="231"/>
        <v>25.349195347348033</v>
      </c>
    </row>
    <row r="3278" spans="1:20" x14ac:dyDescent="0.2">
      <c r="A3278">
        <v>2009</v>
      </c>
      <c r="B3278">
        <v>188</v>
      </c>
      <c r="D3278" t="s">
        <v>93</v>
      </c>
      <c r="E3278" s="1">
        <v>0.5</v>
      </c>
      <c r="F3278">
        <v>7</v>
      </c>
      <c r="G3278" t="s">
        <v>125</v>
      </c>
      <c r="H3278" t="s">
        <v>12</v>
      </c>
      <c r="I3278" t="s">
        <v>176</v>
      </c>
      <c r="J3278" t="s">
        <v>26</v>
      </c>
      <c r="K3278" t="s">
        <v>118</v>
      </c>
      <c r="L3278" t="s">
        <v>27</v>
      </c>
      <c r="M3278">
        <v>12</v>
      </c>
      <c r="N3278">
        <v>2.5</v>
      </c>
      <c r="Q3278">
        <v>1.5900000000000001E-2</v>
      </c>
      <c r="R3278">
        <v>2.9718</v>
      </c>
      <c r="S3278">
        <f t="shared" si="232"/>
        <v>0.24210025233267859</v>
      </c>
      <c r="T3278">
        <f t="shared" si="231"/>
        <v>2.905203027992143</v>
      </c>
    </row>
    <row r="3279" spans="1:20" x14ac:dyDescent="0.2">
      <c r="A3279">
        <v>2009</v>
      </c>
      <c r="B3279">
        <v>188</v>
      </c>
      <c r="D3279" t="s">
        <v>93</v>
      </c>
      <c r="E3279" s="1">
        <v>0.5</v>
      </c>
      <c r="F3279">
        <v>7</v>
      </c>
      <c r="G3279" t="s">
        <v>125</v>
      </c>
      <c r="H3279" t="s">
        <v>12</v>
      </c>
      <c r="I3279" t="s">
        <v>176</v>
      </c>
      <c r="J3279" t="s">
        <v>23</v>
      </c>
      <c r="K3279" t="s">
        <v>118</v>
      </c>
      <c r="L3279" t="s">
        <v>132</v>
      </c>
      <c r="M3279">
        <v>6</v>
      </c>
      <c r="N3279">
        <v>2.5</v>
      </c>
      <c r="Q3279">
        <v>1.26E-2</v>
      </c>
      <c r="R3279">
        <v>3.0672999999999999</v>
      </c>
      <c r="S3279">
        <f t="shared" si="232"/>
        <v>0.20939771281975608</v>
      </c>
      <c r="T3279">
        <f t="shared" si="231"/>
        <v>1.2563862769185365</v>
      </c>
    </row>
    <row r="3280" spans="1:20" x14ac:dyDescent="0.2">
      <c r="A3280">
        <v>2009</v>
      </c>
      <c r="B3280">
        <v>188</v>
      </c>
      <c r="D3280" t="s">
        <v>93</v>
      </c>
      <c r="E3280" s="1">
        <v>0.5</v>
      </c>
      <c r="F3280">
        <v>7</v>
      </c>
      <c r="G3280" t="s">
        <v>125</v>
      </c>
      <c r="H3280" t="s">
        <v>12</v>
      </c>
      <c r="I3280" t="s">
        <v>176</v>
      </c>
      <c r="J3280" t="s">
        <v>23</v>
      </c>
      <c r="K3280" t="s">
        <v>33</v>
      </c>
      <c r="L3280" t="s">
        <v>34</v>
      </c>
      <c r="M3280">
        <v>4</v>
      </c>
      <c r="N3280">
        <v>2.5</v>
      </c>
      <c r="Q3280">
        <v>8.8999999999999999E-3</v>
      </c>
      <c r="R3280">
        <v>3</v>
      </c>
      <c r="S3280">
        <f t="shared" si="232"/>
        <v>0.13906250000000001</v>
      </c>
      <c r="T3280">
        <f t="shared" si="231"/>
        <v>0.55625000000000002</v>
      </c>
    </row>
    <row r="3281" spans="1:20" x14ac:dyDescent="0.2">
      <c r="A3281">
        <v>2009</v>
      </c>
      <c r="B3281">
        <v>189</v>
      </c>
      <c r="D3281" t="s">
        <v>93</v>
      </c>
      <c r="E3281" s="1">
        <v>0.5</v>
      </c>
      <c r="F3281">
        <v>8</v>
      </c>
      <c r="G3281" t="s">
        <v>125</v>
      </c>
      <c r="H3281" t="s">
        <v>36</v>
      </c>
      <c r="I3281" t="s">
        <v>176</v>
      </c>
      <c r="J3281" t="s">
        <v>23</v>
      </c>
      <c r="K3281" t="s">
        <v>28</v>
      </c>
      <c r="L3281" t="s">
        <v>56</v>
      </c>
      <c r="M3281">
        <v>1</v>
      </c>
      <c r="N3281">
        <v>40</v>
      </c>
      <c r="Q3281">
        <v>2.1700000000000001E-2</v>
      </c>
      <c r="R3281">
        <v>3</v>
      </c>
      <c r="S3281">
        <f t="shared" si="232"/>
        <v>1388.8</v>
      </c>
      <c r="T3281">
        <f t="shared" si="231"/>
        <v>1388.8</v>
      </c>
    </row>
    <row r="3282" spans="1:20" x14ac:dyDescent="0.2">
      <c r="A3282">
        <v>2009</v>
      </c>
      <c r="B3282">
        <v>189</v>
      </c>
      <c r="D3282" t="s">
        <v>93</v>
      </c>
      <c r="E3282" s="1">
        <v>0.5</v>
      </c>
      <c r="F3282">
        <v>8</v>
      </c>
      <c r="G3282" t="s">
        <v>125</v>
      </c>
      <c r="H3282" t="s">
        <v>36</v>
      </c>
      <c r="I3282" t="s">
        <v>176</v>
      </c>
      <c r="J3282" t="s">
        <v>13</v>
      </c>
      <c r="K3282" t="s">
        <v>14</v>
      </c>
      <c r="L3282" t="s">
        <v>42</v>
      </c>
      <c r="M3282">
        <v>4</v>
      </c>
      <c r="N3282">
        <v>35</v>
      </c>
      <c r="Q3282">
        <v>4.2200000000000001E-2</v>
      </c>
      <c r="R3282">
        <v>2.835</v>
      </c>
      <c r="S3282">
        <f t="shared" si="232"/>
        <v>1006.3414397267468</v>
      </c>
      <c r="T3282">
        <f t="shared" si="231"/>
        <v>4025.3657589069871</v>
      </c>
    </row>
    <row r="3283" spans="1:20" x14ac:dyDescent="0.2">
      <c r="A3283">
        <v>2009</v>
      </c>
      <c r="B3283">
        <v>189</v>
      </c>
      <c r="D3283" t="s">
        <v>93</v>
      </c>
      <c r="E3283" s="1">
        <v>0.5</v>
      </c>
      <c r="F3283">
        <v>8</v>
      </c>
      <c r="G3283" t="s">
        <v>125</v>
      </c>
      <c r="H3283" t="s">
        <v>36</v>
      </c>
      <c r="I3283" t="s">
        <v>176</v>
      </c>
      <c r="J3283" t="s">
        <v>44</v>
      </c>
      <c r="K3283" t="s">
        <v>21</v>
      </c>
      <c r="L3283" t="s">
        <v>22</v>
      </c>
      <c r="M3283">
        <v>6</v>
      </c>
      <c r="N3283">
        <v>35</v>
      </c>
      <c r="Q3283">
        <v>1.14E-2</v>
      </c>
      <c r="R3283">
        <v>3.1280000000000001</v>
      </c>
      <c r="S3283">
        <f t="shared" si="232"/>
        <v>770.45928631241588</v>
      </c>
      <c r="T3283">
        <f t="shared" si="231"/>
        <v>4622.7557178744955</v>
      </c>
    </row>
    <row r="3284" spans="1:20" x14ac:dyDescent="0.2">
      <c r="A3284">
        <v>2009</v>
      </c>
      <c r="B3284">
        <v>189</v>
      </c>
      <c r="D3284" t="s">
        <v>93</v>
      </c>
      <c r="E3284" s="1">
        <v>0.5</v>
      </c>
      <c r="F3284">
        <v>8</v>
      </c>
      <c r="G3284" t="s">
        <v>125</v>
      </c>
      <c r="H3284" t="s">
        <v>36</v>
      </c>
      <c r="I3284" t="s">
        <v>176</v>
      </c>
      <c r="J3284" t="s">
        <v>13</v>
      </c>
      <c r="K3284" t="s">
        <v>17</v>
      </c>
      <c r="L3284" t="s">
        <v>127</v>
      </c>
      <c r="M3284">
        <v>3</v>
      </c>
      <c r="N3284">
        <v>25</v>
      </c>
      <c r="Q3284">
        <v>2.3900000000000001E-2</v>
      </c>
      <c r="R3284">
        <v>3.0819999999999999</v>
      </c>
      <c r="S3284">
        <f t="shared" si="232"/>
        <v>486.23812459083422</v>
      </c>
      <c r="T3284">
        <f t="shared" si="231"/>
        <v>1458.7143737725028</v>
      </c>
    </row>
    <row r="3285" spans="1:20" x14ac:dyDescent="0.2">
      <c r="A3285">
        <v>2009</v>
      </c>
      <c r="B3285">
        <v>189</v>
      </c>
      <c r="D3285" t="s">
        <v>93</v>
      </c>
      <c r="E3285" s="1">
        <v>0.5</v>
      </c>
      <c r="F3285">
        <v>8</v>
      </c>
      <c r="G3285" t="s">
        <v>125</v>
      </c>
      <c r="H3285" t="s">
        <v>36</v>
      </c>
      <c r="I3285" t="s">
        <v>176</v>
      </c>
      <c r="J3285" t="s">
        <v>23</v>
      </c>
      <c r="K3285" t="s">
        <v>70</v>
      </c>
      <c r="L3285" t="s">
        <v>71</v>
      </c>
      <c r="M3285">
        <v>1</v>
      </c>
      <c r="N3285">
        <v>35</v>
      </c>
      <c r="P3285">
        <f>N3285*0.84141</f>
        <v>29.449349999999999</v>
      </c>
      <c r="Q3285">
        <v>1.8800000000000001E-2</v>
      </c>
      <c r="R3285">
        <v>3</v>
      </c>
      <c r="S3285">
        <f>Q3285*(P3285^R3285)</f>
        <v>480.15890754210886</v>
      </c>
      <c r="T3285">
        <f t="shared" si="231"/>
        <v>480.15890754210886</v>
      </c>
    </row>
    <row r="3286" spans="1:20" x14ac:dyDescent="0.2">
      <c r="A3286">
        <v>2009</v>
      </c>
      <c r="B3286">
        <v>189</v>
      </c>
      <c r="D3286" t="s">
        <v>93</v>
      </c>
      <c r="E3286" s="1">
        <v>0.5</v>
      </c>
      <c r="F3286">
        <v>8</v>
      </c>
      <c r="G3286" t="s">
        <v>125</v>
      </c>
      <c r="H3286" t="s">
        <v>36</v>
      </c>
      <c r="I3286" t="s">
        <v>176</v>
      </c>
      <c r="J3286" t="s">
        <v>26</v>
      </c>
      <c r="K3286" t="s">
        <v>31</v>
      </c>
      <c r="L3286" t="s">
        <v>54</v>
      </c>
      <c r="M3286">
        <v>14</v>
      </c>
      <c r="N3286">
        <v>25</v>
      </c>
      <c r="P3286">
        <f>N3286*0.812715</f>
        <v>20.317875000000001</v>
      </c>
      <c r="Q3286">
        <v>0.111</v>
      </c>
      <c r="R3286">
        <v>2.72</v>
      </c>
      <c r="S3286">
        <f>Q3286*(P3286^R3286)</f>
        <v>400.63779005068659</v>
      </c>
      <c r="T3286">
        <f t="shared" si="231"/>
        <v>5608.9290607096118</v>
      </c>
    </row>
    <row r="3287" spans="1:20" x14ac:dyDescent="0.2">
      <c r="A3287">
        <v>2009</v>
      </c>
      <c r="B3287">
        <v>189</v>
      </c>
      <c r="D3287" t="s">
        <v>93</v>
      </c>
      <c r="E3287" s="1">
        <v>0.5</v>
      </c>
      <c r="F3287">
        <v>8</v>
      </c>
      <c r="G3287" t="s">
        <v>125</v>
      </c>
      <c r="H3287" t="s">
        <v>36</v>
      </c>
      <c r="I3287" t="s">
        <v>176</v>
      </c>
      <c r="J3287" t="s">
        <v>13</v>
      </c>
      <c r="K3287" t="s">
        <v>14</v>
      </c>
      <c r="L3287" t="s">
        <v>15</v>
      </c>
      <c r="M3287">
        <v>6</v>
      </c>
      <c r="N3287">
        <v>25</v>
      </c>
      <c r="Q3287">
        <v>2.3599999999999999E-2</v>
      </c>
      <c r="R3287">
        <v>2.9750000000000001</v>
      </c>
      <c r="S3287">
        <f>Q3287*(N3287^R3287)</f>
        <v>340.23855775527943</v>
      </c>
      <c r="T3287">
        <f t="shared" si="231"/>
        <v>2041.4313465316766</v>
      </c>
    </row>
    <row r="3288" spans="1:20" x14ac:dyDescent="0.2">
      <c r="A3288">
        <v>2009</v>
      </c>
      <c r="B3288">
        <v>189</v>
      </c>
      <c r="D3288" t="s">
        <v>93</v>
      </c>
      <c r="E3288" s="1">
        <v>0.5</v>
      </c>
      <c r="F3288">
        <v>8</v>
      </c>
      <c r="G3288" t="s">
        <v>125</v>
      </c>
      <c r="H3288" t="s">
        <v>36</v>
      </c>
      <c r="I3288" t="s">
        <v>176</v>
      </c>
      <c r="J3288" t="s">
        <v>16</v>
      </c>
      <c r="K3288" t="s">
        <v>28</v>
      </c>
      <c r="L3288" t="s">
        <v>29</v>
      </c>
      <c r="M3288">
        <v>25</v>
      </c>
      <c r="N3288">
        <v>25</v>
      </c>
      <c r="P3288">
        <f>N3288/1.14172</f>
        <v>21.89678730336685</v>
      </c>
      <c r="Q3288">
        <v>5.7999999999999996E-3</v>
      </c>
      <c r="R3288">
        <v>3.5539999999999998</v>
      </c>
      <c r="S3288">
        <f>Q3288*(P3288^R3288)</f>
        <v>336.62001464584171</v>
      </c>
      <c r="T3288">
        <f t="shared" si="231"/>
        <v>8415.5003661460432</v>
      </c>
    </row>
    <row r="3289" spans="1:20" x14ac:dyDescent="0.2">
      <c r="A3289">
        <v>2009</v>
      </c>
      <c r="B3289">
        <v>189</v>
      </c>
      <c r="D3289" t="s">
        <v>93</v>
      </c>
      <c r="E3289" s="1">
        <v>0.5</v>
      </c>
      <c r="F3289">
        <v>8</v>
      </c>
      <c r="G3289" t="s">
        <v>125</v>
      </c>
      <c r="H3289" t="s">
        <v>36</v>
      </c>
      <c r="I3289" t="s">
        <v>176</v>
      </c>
      <c r="J3289" t="s">
        <v>13</v>
      </c>
      <c r="K3289" t="s">
        <v>51</v>
      </c>
      <c r="L3289" t="s">
        <v>52</v>
      </c>
      <c r="M3289">
        <v>1</v>
      </c>
      <c r="N3289">
        <v>25</v>
      </c>
      <c r="O3289" t="s">
        <v>53</v>
      </c>
      <c r="Q3289">
        <v>1.6199999999999999E-2</v>
      </c>
      <c r="R3289">
        <v>3.0251999999999999</v>
      </c>
      <c r="S3289">
        <f t="shared" ref="S3289:S3306" si="233">Q3289*(N3289^R3289)</f>
        <v>274.51313450729776</v>
      </c>
      <c r="T3289">
        <f t="shared" si="231"/>
        <v>274.51313450729776</v>
      </c>
    </row>
    <row r="3290" spans="1:20" x14ac:dyDescent="0.2">
      <c r="A3290">
        <v>2009</v>
      </c>
      <c r="B3290">
        <v>189</v>
      </c>
      <c r="D3290" t="s">
        <v>93</v>
      </c>
      <c r="E3290" s="1">
        <v>0.5</v>
      </c>
      <c r="F3290">
        <v>8</v>
      </c>
      <c r="G3290" t="s">
        <v>125</v>
      </c>
      <c r="H3290" t="s">
        <v>36</v>
      </c>
      <c r="I3290" t="s">
        <v>176</v>
      </c>
      <c r="J3290" t="s">
        <v>44</v>
      </c>
      <c r="K3290" t="s">
        <v>21</v>
      </c>
      <c r="L3290" t="s">
        <v>22</v>
      </c>
      <c r="M3290">
        <v>11</v>
      </c>
      <c r="N3290">
        <v>25</v>
      </c>
      <c r="Q3290">
        <v>1.14E-2</v>
      </c>
      <c r="R3290">
        <v>3.1280000000000001</v>
      </c>
      <c r="S3290">
        <f t="shared" si="233"/>
        <v>268.94359042953022</v>
      </c>
      <c r="T3290">
        <f t="shared" si="231"/>
        <v>2958.3794947248325</v>
      </c>
    </row>
    <row r="3291" spans="1:20" x14ac:dyDescent="0.2">
      <c r="A3291">
        <v>2009</v>
      </c>
      <c r="B3291">
        <v>189</v>
      </c>
      <c r="D3291" t="s">
        <v>93</v>
      </c>
      <c r="E3291" s="1">
        <v>0.5</v>
      </c>
      <c r="F3291">
        <v>8</v>
      </c>
      <c r="G3291" t="s">
        <v>125</v>
      </c>
      <c r="H3291" t="s">
        <v>36</v>
      </c>
      <c r="I3291" t="s">
        <v>176</v>
      </c>
      <c r="J3291" t="s">
        <v>44</v>
      </c>
      <c r="K3291" t="s">
        <v>21</v>
      </c>
      <c r="L3291" t="s">
        <v>67</v>
      </c>
      <c r="M3291">
        <v>1</v>
      </c>
      <c r="N3291">
        <v>25</v>
      </c>
      <c r="Q3291">
        <v>1.5299999999999999E-2</v>
      </c>
      <c r="R3291">
        <v>3</v>
      </c>
      <c r="S3291">
        <f t="shared" si="233"/>
        <v>239.0625</v>
      </c>
      <c r="T3291">
        <f t="shared" si="231"/>
        <v>239.0625</v>
      </c>
    </row>
    <row r="3292" spans="1:20" x14ac:dyDescent="0.2">
      <c r="A3292">
        <v>2009</v>
      </c>
      <c r="B3292">
        <v>189</v>
      </c>
      <c r="D3292" t="s">
        <v>93</v>
      </c>
      <c r="E3292" s="1">
        <v>0.5</v>
      </c>
      <c r="F3292">
        <v>8</v>
      </c>
      <c r="G3292" t="s">
        <v>125</v>
      </c>
      <c r="H3292" t="s">
        <v>36</v>
      </c>
      <c r="I3292" t="s">
        <v>176</v>
      </c>
      <c r="J3292" t="s">
        <v>16</v>
      </c>
      <c r="K3292" t="s">
        <v>17</v>
      </c>
      <c r="L3292" t="s">
        <v>18</v>
      </c>
      <c r="M3292">
        <v>8</v>
      </c>
      <c r="N3292">
        <v>15</v>
      </c>
      <c r="Q3292">
        <v>2.2700000000000001E-2</v>
      </c>
      <c r="R3292">
        <v>3.12</v>
      </c>
      <c r="S3292">
        <f t="shared" si="233"/>
        <v>106.03044532761471</v>
      </c>
      <c r="T3292">
        <f t="shared" si="231"/>
        <v>848.24356262091771</v>
      </c>
    </row>
    <row r="3293" spans="1:20" x14ac:dyDescent="0.2">
      <c r="A3293">
        <v>2009</v>
      </c>
      <c r="B3293">
        <v>189</v>
      </c>
      <c r="D3293" t="s">
        <v>93</v>
      </c>
      <c r="E3293" s="1">
        <v>0.5</v>
      </c>
      <c r="F3293">
        <v>8</v>
      </c>
      <c r="G3293" t="s">
        <v>125</v>
      </c>
      <c r="H3293" t="s">
        <v>36</v>
      </c>
      <c r="I3293" t="s">
        <v>176</v>
      </c>
      <c r="J3293" t="s">
        <v>509</v>
      </c>
      <c r="K3293" t="s">
        <v>17</v>
      </c>
      <c r="L3293" t="s">
        <v>127</v>
      </c>
      <c r="M3293">
        <v>3</v>
      </c>
      <c r="N3293">
        <v>15</v>
      </c>
      <c r="Q3293">
        <v>2.3900000000000001E-2</v>
      </c>
      <c r="R3293">
        <v>3.0819999999999999</v>
      </c>
      <c r="S3293">
        <f t="shared" si="233"/>
        <v>100.71894345437795</v>
      </c>
      <c r="T3293">
        <f t="shared" si="231"/>
        <v>302.15683036313385</v>
      </c>
    </row>
    <row r="3294" spans="1:20" x14ac:dyDescent="0.2">
      <c r="A3294">
        <v>2009</v>
      </c>
      <c r="B3294">
        <v>189</v>
      </c>
      <c r="D3294" t="s">
        <v>93</v>
      </c>
      <c r="E3294" s="1">
        <v>0.5</v>
      </c>
      <c r="F3294">
        <v>8</v>
      </c>
      <c r="G3294" t="s">
        <v>125</v>
      </c>
      <c r="H3294" t="s">
        <v>36</v>
      </c>
      <c r="I3294" t="s">
        <v>176</v>
      </c>
      <c r="J3294" t="s">
        <v>509</v>
      </c>
      <c r="K3294" t="s">
        <v>17</v>
      </c>
      <c r="L3294" t="s">
        <v>19</v>
      </c>
      <c r="M3294">
        <v>1</v>
      </c>
      <c r="N3294">
        <v>15</v>
      </c>
      <c r="Q3294">
        <v>1.9300000000000001E-2</v>
      </c>
      <c r="R3294">
        <v>2.96</v>
      </c>
      <c r="S3294">
        <f t="shared" si="233"/>
        <v>58.450393035088091</v>
      </c>
      <c r="T3294">
        <f t="shared" si="231"/>
        <v>58.450393035088091</v>
      </c>
    </row>
    <row r="3295" spans="1:20" x14ac:dyDescent="0.2">
      <c r="A3295">
        <v>2009</v>
      </c>
      <c r="B3295">
        <v>189</v>
      </c>
      <c r="D3295" t="s">
        <v>93</v>
      </c>
      <c r="E3295" s="1">
        <v>0.5</v>
      </c>
      <c r="F3295">
        <v>8</v>
      </c>
      <c r="G3295" t="s">
        <v>125</v>
      </c>
      <c r="H3295" t="s">
        <v>36</v>
      </c>
      <c r="I3295" t="s">
        <v>176</v>
      </c>
      <c r="J3295" t="s">
        <v>44</v>
      </c>
      <c r="K3295" t="s">
        <v>21</v>
      </c>
      <c r="L3295" t="s">
        <v>22</v>
      </c>
      <c r="M3295">
        <v>4</v>
      </c>
      <c r="N3295">
        <v>15</v>
      </c>
      <c r="Q3295">
        <v>1.14E-2</v>
      </c>
      <c r="R3295">
        <v>3.1280000000000001</v>
      </c>
      <c r="S3295">
        <f t="shared" si="233"/>
        <v>54.414959423729201</v>
      </c>
      <c r="T3295">
        <f t="shared" si="231"/>
        <v>217.6598376949168</v>
      </c>
    </row>
    <row r="3296" spans="1:20" x14ac:dyDescent="0.2">
      <c r="A3296">
        <v>2009</v>
      </c>
      <c r="B3296">
        <v>189</v>
      </c>
      <c r="D3296" t="s">
        <v>93</v>
      </c>
      <c r="E3296" s="1">
        <v>0.5</v>
      </c>
      <c r="F3296">
        <v>8</v>
      </c>
      <c r="G3296" t="s">
        <v>125</v>
      </c>
      <c r="H3296" t="s">
        <v>36</v>
      </c>
      <c r="I3296" t="s">
        <v>176</v>
      </c>
      <c r="J3296" t="s">
        <v>23</v>
      </c>
      <c r="K3296" t="s">
        <v>118</v>
      </c>
      <c r="L3296" t="s">
        <v>132</v>
      </c>
      <c r="M3296">
        <v>4</v>
      </c>
      <c r="N3296">
        <v>15</v>
      </c>
      <c r="Q3296">
        <v>1.26E-2</v>
      </c>
      <c r="R3296">
        <v>3.0672999999999999</v>
      </c>
      <c r="S3296">
        <f t="shared" si="233"/>
        <v>51.026439339633377</v>
      </c>
      <c r="T3296">
        <f t="shared" si="231"/>
        <v>204.10575735853351</v>
      </c>
    </row>
    <row r="3297" spans="1:20" x14ac:dyDescent="0.2">
      <c r="A3297">
        <v>2009</v>
      </c>
      <c r="B3297">
        <v>189</v>
      </c>
      <c r="D3297" t="s">
        <v>93</v>
      </c>
      <c r="E3297" s="1">
        <v>0.5</v>
      </c>
      <c r="F3297">
        <v>8</v>
      </c>
      <c r="G3297" t="s">
        <v>125</v>
      </c>
      <c r="H3297" t="s">
        <v>36</v>
      </c>
      <c r="I3297" t="s">
        <v>176</v>
      </c>
      <c r="J3297" t="s">
        <v>26</v>
      </c>
      <c r="K3297" t="s">
        <v>17</v>
      </c>
      <c r="L3297" t="s">
        <v>121</v>
      </c>
      <c r="M3297">
        <v>12</v>
      </c>
      <c r="N3297">
        <v>7.5</v>
      </c>
      <c r="Q3297">
        <v>2.0199999999999999E-2</v>
      </c>
      <c r="R3297">
        <v>2.9594999999999998</v>
      </c>
      <c r="S3297">
        <f t="shared" si="233"/>
        <v>7.8540774295436098</v>
      </c>
      <c r="T3297">
        <f t="shared" si="231"/>
        <v>94.248929154523324</v>
      </c>
    </row>
    <row r="3298" spans="1:20" x14ac:dyDescent="0.2">
      <c r="A3298">
        <v>2009</v>
      </c>
      <c r="B3298">
        <v>189</v>
      </c>
      <c r="D3298" t="s">
        <v>93</v>
      </c>
      <c r="E3298" s="1">
        <v>0.5</v>
      </c>
      <c r="F3298">
        <v>8</v>
      </c>
      <c r="G3298" t="s">
        <v>125</v>
      </c>
      <c r="H3298" t="s">
        <v>36</v>
      </c>
      <c r="I3298" t="s">
        <v>176</v>
      </c>
      <c r="J3298" t="s">
        <v>509</v>
      </c>
      <c r="K3298" t="s">
        <v>17</v>
      </c>
      <c r="L3298" t="s">
        <v>19</v>
      </c>
      <c r="M3298">
        <v>2</v>
      </c>
      <c r="N3298">
        <v>7.5</v>
      </c>
      <c r="Q3298">
        <v>1.9300000000000001E-2</v>
      </c>
      <c r="R3298">
        <v>2.96</v>
      </c>
      <c r="S3298">
        <f t="shared" si="233"/>
        <v>7.5117071566069322</v>
      </c>
      <c r="T3298">
        <f t="shared" si="231"/>
        <v>15.023414313213864</v>
      </c>
    </row>
    <row r="3299" spans="1:20" x14ac:dyDescent="0.2">
      <c r="A3299">
        <v>2009</v>
      </c>
      <c r="B3299">
        <v>189</v>
      </c>
      <c r="D3299" t="s">
        <v>93</v>
      </c>
      <c r="E3299" s="1">
        <v>0.5</v>
      </c>
      <c r="F3299">
        <v>8</v>
      </c>
      <c r="G3299" t="s">
        <v>125</v>
      </c>
      <c r="H3299" t="s">
        <v>36</v>
      </c>
      <c r="I3299" t="s">
        <v>176</v>
      </c>
      <c r="J3299" t="s">
        <v>26</v>
      </c>
      <c r="K3299" t="s">
        <v>118</v>
      </c>
      <c r="L3299" t="s">
        <v>27</v>
      </c>
      <c r="M3299">
        <v>7</v>
      </c>
      <c r="N3299">
        <v>7.5</v>
      </c>
      <c r="Q3299">
        <v>1.5900000000000001E-2</v>
      </c>
      <c r="R3299">
        <v>2.9718</v>
      </c>
      <c r="S3299">
        <f t="shared" si="233"/>
        <v>6.3372988368370082</v>
      </c>
      <c r="T3299">
        <f t="shared" si="231"/>
        <v>44.361091857859059</v>
      </c>
    </row>
    <row r="3300" spans="1:20" x14ac:dyDescent="0.2">
      <c r="A3300">
        <v>2009</v>
      </c>
      <c r="B3300">
        <v>189</v>
      </c>
      <c r="D3300" t="s">
        <v>93</v>
      </c>
      <c r="E3300" s="1">
        <v>0.5</v>
      </c>
      <c r="F3300">
        <v>8</v>
      </c>
      <c r="G3300" t="s">
        <v>125</v>
      </c>
      <c r="H3300" t="s">
        <v>36</v>
      </c>
      <c r="I3300" t="s">
        <v>176</v>
      </c>
      <c r="J3300" t="s">
        <v>23</v>
      </c>
      <c r="K3300" t="s">
        <v>118</v>
      </c>
      <c r="L3300" t="s">
        <v>132</v>
      </c>
      <c r="M3300">
        <v>9</v>
      </c>
      <c r="N3300">
        <v>7.5</v>
      </c>
      <c r="Q3300">
        <v>1.26E-2</v>
      </c>
      <c r="R3300">
        <v>3.0672999999999999</v>
      </c>
      <c r="S3300">
        <f t="shared" si="233"/>
        <v>6.0875978967715536</v>
      </c>
      <c r="T3300">
        <f t="shared" si="231"/>
        <v>54.788381070943984</v>
      </c>
    </row>
    <row r="3301" spans="1:20" x14ac:dyDescent="0.2">
      <c r="A3301">
        <v>2009</v>
      </c>
      <c r="B3301">
        <v>189</v>
      </c>
      <c r="D3301" t="s">
        <v>93</v>
      </c>
      <c r="E3301" s="1">
        <v>0.5</v>
      </c>
      <c r="F3301">
        <v>8</v>
      </c>
      <c r="G3301" t="s">
        <v>125</v>
      </c>
      <c r="H3301" t="s">
        <v>36</v>
      </c>
      <c r="I3301" t="s">
        <v>176</v>
      </c>
      <c r="J3301" t="s">
        <v>13</v>
      </c>
      <c r="K3301" t="s">
        <v>194</v>
      </c>
      <c r="L3301" t="s">
        <v>35</v>
      </c>
      <c r="M3301">
        <v>4</v>
      </c>
      <c r="N3301">
        <v>7.5</v>
      </c>
      <c r="Q3301">
        <v>3.2399999999999998E-2</v>
      </c>
      <c r="R3301">
        <v>2.379</v>
      </c>
      <c r="S3301">
        <f t="shared" si="233"/>
        <v>3.9112516180267258</v>
      </c>
      <c r="T3301">
        <f t="shared" si="231"/>
        <v>15.645006472106903</v>
      </c>
    </row>
    <row r="3302" spans="1:20" x14ac:dyDescent="0.2">
      <c r="A3302">
        <v>2009</v>
      </c>
      <c r="B3302">
        <v>189</v>
      </c>
      <c r="D3302" t="s">
        <v>93</v>
      </c>
      <c r="E3302" s="1">
        <v>0.5</v>
      </c>
      <c r="F3302">
        <v>8</v>
      </c>
      <c r="G3302" t="s">
        <v>125</v>
      </c>
      <c r="H3302" t="s">
        <v>36</v>
      </c>
      <c r="I3302" t="s">
        <v>176</v>
      </c>
      <c r="J3302" t="s">
        <v>509</v>
      </c>
      <c r="K3302" t="s">
        <v>17</v>
      </c>
      <c r="L3302" t="s">
        <v>19</v>
      </c>
      <c r="M3302">
        <v>3</v>
      </c>
      <c r="N3302">
        <v>2.5</v>
      </c>
      <c r="Q3302">
        <v>1.9300000000000001E-2</v>
      </c>
      <c r="R3302">
        <v>2.96</v>
      </c>
      <c r="S3302">
        <f t="shared" si="233"/>
        <v>0.29070984172599634</v>
      </c>
      <c r="T3302">
        <f t="shared" si="231"/>
        <v>0.87212952517798903</v>
      </c>
    </row>
    <row r="3303" spans="1:20" x14ac:dyDescent="0.2">
      <c r="A3303">
        <v>2009</v>
      </c>
      <c r="B3303">
        <v>189</v>
      </c>
      <c r="D3303" t="s">
        <v>93</v>
      </c>
      <c r="E3303" s="1">
        <v>0.5</v>
      </c>
      <c r="F3303">
        <v>8</v>
      </c>
      <c r="G3303" t="s">
        <v>125</v>
      </c>
      <c r="H3303" t="s">
        <v>36</v>
      </c>
      <c r="I3303" t="s">
        <v>176</v>
      </c>
      <c r="J3303" t="s">
        <v>26</v>
      </c>
      <c r="K3303" t="s">
        <v>118</v>
      </c>
      <c r="L3303" t="s">
        <v>27</v>
      </c>
      <c r="M3303">
        <v>35</v>
      </c>
      <c r="N3303">
        <v>2.5</v>
      </c>
      <c r="Q3303">
        <v>1.5900000000000001E-2</v>
      </c>
      <c r="R3303">
        <v>2.9718</v>
      </c>
      <c r="S3303">
        <f t="shared" si="233"/>
        <v>0.24210025233267859</v>
      </c>
      <c r="T3303">
        <f t="shared" si="231"/>
        <v>8.4735088316437501</v>
      </c>
    </row>
    <row r="3304" spans="1:20" x14ac:dyDescent="0.2">
      <c r="A3304">
        <v>2009</v>
      </c>
      <c r="B3304">
        <v>189</v>
      </c>
      <c r="D3304" t="s">
        <v>93</v>
      </c>
      <c r="E3304" s="1">
        <v>0.5</v>
      </c>
      <c r="F3304">
        <v>8</v>
      </c>
      <c r="G3304" t="s">
        <v>125</v>
      </c>
      <c r="H3304" t="s">
        <v>36</v>
      </c>
      <c r="I3304" t="s">
        <v>176</v>
      </c>
      <c r="J3304" t="s">
        <v>23</v>
      </c>
      <c r="K3304" t="s">
        <v>33</v>
      </c>
      <c r="L3304" t="s">
        <v>34</v>
      </c>
      <c r="M3304">
        <v>14</v>
      </c>
      <c r="N3304">
        <v>2.5</v>
      </c>
      <c r="Q3304">
        <v>8.8999999999999999E-3</v>
      </c>
      <c r="R3304">
        <v>3</v>
      </c>
      <c r="S3304">
        <f t="shared" si="233"/>
        <v>0.13906250000000001</v>
      </c>
      <c r="T3304">
        <f t="shared" si="231"/>
        <v>1.9468750000000001</v>
      </c>
    </row>
    <row r="3305" spans="1:20" x14ac:dyDescent="0.2">
      <c r="A3305">
        <v>2009</v>
      </c>
      <c r="B3305">
        <v>190</v>
      </c>
      <c r="C3305">
        <v>28</v>
      </c>
      <c r="D3305" t="s">
        <v>134</v>
      </c>
      <c r="E3305" s="1">
        <v>0.375</v>
      </c>
      <c r="F3305">
        <v>15</v>
      </c>
      <c r="G3305" t="s">
        <v>125</v>
      </c>
      <c r="H3305" t="s">
        <v>12</v>
      </c>
      <c r="I3305" t="s">
        <v>176</v>
      </c>
      <c r="J3305" t="s">
        <v>44</v>
      </c>
      <c r="K3305" t="s">
        <v>21</v>
      </c>
      <c r="L3305" t="s">
        <v>22</v>
      </c>
      <c r="M3305">
        <v>2</v>
      </c>
      <c r="N3305">
        <v>35</v>
      </c>
      <c r="Q3305">
        <v>1.14E-2</v>
      </c>
      <c r="R3305">
        <v>3.1280000000000001</v>
      </c>
      <c r="S3305">
        <f t="shared" si="233"/>
        <v>770.45928631241588</v>
      </c>
      <c r="T3305">
        <f t="shared" si="231"/>
        <v>1540.9185726248318</v>
      </c>
    </row>
    <row r="3306" spans="1:20" x14ac:dyDescent="0.2">
      <c r="A3306">
        <v>2009</v>
      </c>
      <c r="B3306">
        <v>190</v>
      </c>
      <c r="C3306">
        <v>28</v>
      </c>
      <c r="D3306" t="s">
        <v>134</v>
      </c>
      <c r="E3306" s="1">
        <v>0.375</v>
      </c>
      <c r="F3306">
        <v>15</v>
      </c>
      <c r="G3306" t="s">
        <v>125</v>
      </c>
      <c r="H3306" t="s">
        <v>12</v>
      </c>
      <c r="I3306" t="s">
        <v>176</v>
      </c>
      <c r="J3306" t="s">
        <v>508</v>
      </c>
      <c r="K3306" t="s">
        <v>24</v>
      </c>
      <c r="L3306" t="s">
        <v>25</v>
      </c>
      <c r="M3306">
        <v>1</v>
      </c>
      <c r="N3306">
        <v>25</v>
      </c>
      <c r="Q3306">
        <v>4.2799999999999998E-2</v>
      </c>
      <c r="R3306">
        <v>2.8580000000000001</v>
      </c>
      <c r="S3306">
        <f t="shared" si="233"/>
        <v>423.40532317837847</v>
      </c>
      <c r="T3306">
        <f t="shared" si="231"/>
        <v>423.40532317837847</v>
      </c>
    </row>
    <row r="3307" spans="1:20" x14ac:dyDescent="0.2">
      <c r="A3307">
        <v>2009</v>
      </c>
      <c r="B3307">
        <v>190</v>
      </c>
      <c r="C3307">
        <v>28</v>
      </c>
      <c r="D3307" t="s">
        <v>134</v>
      </c>
      <c r="E3307" s="1">
        <v>0.375</v>
      </c>
      <c r="F3307">
        <v>15</v>
      </c>
      <c r="G3307" t="s">
        <v>125</v>
      </c>
      <c r="H3307" t="s">
        <v>12</v>
      </c>
      <c r="I3307" t="s">
        <v>176</v>
      </c>
      <c r="J3307" t="s">
        <v>26</v>
      </c>
      <c r="K3307" t="s">
        <v>31</v>
      </c>
      <c r="L3307" t="s">
        <v>54</v>
      </c>
      <c r="M3307">
        <v>1</v>
      </c>
      <c r="N3307">
        <v>25</v>
      </c>
      <c r="P3307">
        <f>N3307*0.812715</f>
        <v>20.317875000000001</v>
      </c>
      <c r="Q3307">
        <v>0.111</v>
      </c>
      <c r="R3307">
        <v>2.72</v>
      </c>
      <c r="S3307">
        <f>Q3307*(P3307^R3307)</f>
        <v>400.63779005068659</v>
      </c>
      <c r="T3307">
        <f t="shared" si="231"/>
        <v>400.63779005068659</v>
      </c>
    </row>
    <row r="3308" spans="1:20" x14ac:dyDescent="0.2">
      <c r="A3308">
        <v>2009</v>
      </c>
      <c r="B3308">
        <v>190</v>
      </c>
      <c r="C3308">
        <v>28</v>
      </c>
      <c r="D3308" t="s">
        <v>134</v>
      </c>
      <c r="E3308" s="1">
        <v>0.375</v>
      </c>
      <c r="F3308">
        <v>15</v>
      </c>
      <c r="G3308" t="s">
        <v>125</v>
      </c>
      <c r="H3308" t="s">
        <v>12</v>
      </c>
      <c r="I3308" t="s">
        <v>176</v>
      </c>
      <c r="J3308" t="s">
        <v>13</v>
      </c>
      <c r="K3308" t="s">
        <v>14</v>
      </c>
      <c r="L3308" t="s">
        <v>15</v>
      </c>
      <c r="M3308">
        <v>4</v>
      </c>
      <c r="N3308">
        <v>25</v>
      </c>
      <c r="Q3308">
        <v>2.3599999999999999E-2</v>
      </c>
      <c r="R3308">
        <v>2.9750000000000001</v>
      </c>
      <c r="S3308">
        <f>Q3308*(N3308^R3308)</f>
        <v>340.23855775527943</v>
      </c>
      <c r="T3308">
        <f t="shared" si="231"/>
        <v>1360.9542310211177</v>
      </c>
    </row>
    <row r="3309" spans="1:20" x14ac:dyDescent="0.2">
      <c r="A3309">
        <v>2009</v>
      </c>
      <c r="B3309">
        <v>190</v>
      </c>
      <c r="C3309">
        <v>28</v>
      </c>
      <c r="D3309" t="s">
        <v>134</v>
      </c>
      <c r="E3309" s="1">
        <v>0.375</v>
      </c>
      <c r="F3309">
        <v>15</v>
      </c>
      <c r="G3309" t="s">
        <v>125</v>
      </c>
      <c r="H3309" t="s">
        <v>12</v>
      </c>
      <c r="I3309" t="s">
        <v>176</v>
      </c>
      <c r="J3309" t="s">
        <v>16</v>
      </c>
      <c r="K3309" t="s">
        <v>28</v>
      </c>
      <c r="L3309" t="s">
        <v>29</v>
      </c>
      <c r="M3309">
        <v>9</v>
      </c>
      <c r="N3309">
        <v>25</v>
      </c>
      <c r="P3309">
        <f>N3309/1.14172</f>
        <v>21.89678730336685</v>
      </c>
      <c r="Q3309">
        <v>5.7999999999999996E-3</v>
      </c>
      <c r="R3309">
        <v>3.5539999999999998</v>
      </c>
      <c r="S3309">
        <f>Q3309*(P3309^R3309)</f>
        <v>336.62001464584171</v>
      </c>
      <c r="T3309">
        <f t="shared" si="231"/>
        <v>3029.5801318125755</v>
      </c>
    </row>
    <row r="3310" spans="1:20" x14ac:dyDescent="0.2">
      <c r="A3310">
        <v>2009</v>
      </c>
      <c r="B3310">
        <v>190</v>
      </c>
      <c r="C3310">
        <v>28</v>
      </c>
      <c r="D3310" t="s">
        <v>134</v>
      </c>
      <c r="E3310" s="1">
        <v>0.375</v>
      </c>
      <c r="F3310">
        <v>15</v>
      </c>
      <c r="G3310" t="s">
        <v>125</v>
      </c>
      <c r="H3310" t="s">
        <v>12</v>
      </c>
      <c r="I3310" t="s">
        <v>176</v>
      </c>
      <c r="J3310" t="s">
        <v>13</v>
      </c>
      <c r="K3310" t="s">
        <v>51</v>
      </c>
      <c r="L3310" t="s">
        <v>155</v>
      </c>
      <c r="M3310">
        <v>2</v>
      </c>
      <c r="N3310">
        <v>25</v>
      </c>
      <c r="Q3310">
        <v>1.6199999999999999E-2</v>
      </c>
      <c r="R3310">
        <v>3.0251999999999999</v>
      </c>
      <c r="S3310">
        <f t="shared" ref="S3310:S3318" si="234">Q3310*(N3310^R3310)</f>
        <v>274.51313450729776</v>
      </c>
      <c r="T3310">
        <f t="shared" si="231"/>
        <v>549.02626901459553</v>
      </c>
    </row>
    <row r="3311" spans="1:20" x14ac:dyDescent="0.2">
      <c r="A3311">
        <v>2009</v>
      </c>
      <c r="B3311">
        <v>190</v>
      </c>
      <c r="C3311">
        <v>28</v>
      </c>
      <c r="D3311" t="s">
        <v>134</v>
      </c>
      <c r="E3311" s="1">
        <v>0.375</v>
      </c>
      <c r="F3311">
        <v>15</v>
      </c>
      <c r="G3311" t="s">
        <v>125</v>
      </c>
      <c r="H3311" t="s">
        <v>12</v>
      </c>
      <c r="I3311" t="s">
        <v>176</v>
      </c>
      <c r="J3311" t="s">
        <v>44</v>
      </c>
      <c r="K3311" t="s">
        <v>21</v>
      </c>
      <c r="L3311" t="s">
        <v>22</v>
      </c>
      <c r="M3311">
        <v>7</v>
      </c>
      <c r="N3311">
        <v>25</v>
      </c>
      <c r="Q3311">
        <v>1.14E-2</v>
      </c>
      <c r="R3311">
        <v>3.1280000000000001</v>
      </c>
      <c r="S3311">
        <f t="shared" si="234"/>
        <v>268.94359042953022</v>
      </c>
      <c r="T3311">
        <f t="shared" si="231"/>
        <v>1882.6051330067116</v>
      </c>
    </row>
    <row r="3312" spans="1:20" x14ac:dyDescent="0.2">
      <c r="A3312">
        <v>2009</v>
      </c>
      <c r="B3312">
        <v>190</v>
      </c>
      <c r="C3312">
        <v>28</v>
      </c>
      <c r="D3312" t="s">
        <v>134</v>
      </c>
      <c r="E3312" s="1">
        <v>0.375</v>
      </c>
      <c r="F3312">
        <v>15</v>
      </c>
      <c r="G3312" t="s">
        <v>125</v>
      </c>
      <c r="H3312" t="s">
        <v>12</v>
      </c>
      <c r="I3312" t="s">
        <v>176</v>
      </c>
      <c r="J3312" t="s">
        <v>23</v>
      </c>
      <c r="K3312" t="s">
        <v>118</v>
      </c>
      <c r="L3312" t="s">
        <v>37</v>
      </c>
      <c r="M3312">
        <v>1</v>
      </c>
      <c r="N3312">
        <v>25</v>
      </c>
      <c r="Q3312">
        <v>1.26E-2</v>
      </c>
      <c r="R3312">
        <v>3.0672999999999999</v>
      </c>
      <c r="S3312">
        <f t="shared" si="234"/>
        <v>244.49609871054292</v>
      </c>
      <c r="T3312">
        <f t="shared" si="231"/>
        <v>244.49609871054292</v>
      </c>
    </row>
    <row r="3313" spans="1:20" x14ac:dyDescent="0.2">
      <c r="A3313">
        <v>2009</v>
      </c>
      <c r="B3313">
        <v>190</v>
      </c>
      <c r="C3313">
        <v>28</v>
      </c>
      <c r="D3313" t="s">
        <v>134</v>
      </c>
      <c r="E3313" s="1">
        <v>0.375</v>
      </c>
      <c r="F3313">
        <v>15</v>
      </c>
      <c r="G3313" t="s">
        <v>125</v>
      </c>
      <c r="H3313" t="s">
        <v>12</v>
      </c>
      <c r="I3313" t="s">
        <v>176</v>
      </c>
      <c r="J3313" t="s">
        <v>23</v>
      </c>
      <c r="K3313" t="s">
        <v>31</v>
      </c>
      <c r="L3313" t="s">
        <v>32</v>
      </c>
      <c r="M3313">
        <v>1</v>
      </c>
      <c r="N3313">
        <v>25</v>
      </c>
      <c r="Q3313">
        <v>7.9000000000000008E-3</v>
      </c>
      <c r="R3313">
        <v>3.0760000000000001</v>
      </c>
      <c r="S3313">
        <f t="shared" si="234"/>
        <v>157.64875958225977</v>
      </c>
      <c r="T3313">
        <f t="shared" si="231"/>
        <v>157.64875958225977</v>
      </c>
    </row>
    <row r="3314" spans="1:20" x14ac:dyDescent="0.2">
      <c r="A3314">
        <v>2009</v>
      </c>
      <c r="B3314">
        <v>190</v>
      </c>
      <c r="C3314">
        <v>28</v>
      </c>
      <c r="D3314" t="s">
        <v>134</v>
      </c>
      <c r="E3314" s="1">
        <v>0.375</v>
      </c>
      <c r="F3314">
        <v>15</v>
      </c>
      <c r="G3314" t="s">
        <v>125</v>
      </c>
      <c r="H3314" t="s">
        <v>12</v>
      </c>
      <c r="I3314" t="s">
        <v>176</v>
      </c>
      <c r="J3314" t="s">
        <v>26</v>
      </c>
      <c r="K3314" t="s">
        <v>17</v>
      </c>
      <c r="L3314" t="s">
        <v>121</v>
      </c>
      <c r="M3314">
        <v>7</v>
      </c>
      <c r="N3314">
        <v>7.5</v>
      </c>
      <c r="Q3314">
        <v>2.0199999999999999E-2</v>
      </c>
      <c r="R3314">
        <v>2.9594999999999998</v>
      </c>
      <c r="S3314">
        <f t="shared" si="234"/>
        <v>7.8540774295436098</v>
      </c>
      <c r="T3314">
        <f t="shared" si="231"/>
        <v>54.97854200680527</v>
      </c>
    </row>
    <row r="3315" spans="1:20" x14ac:dyDescent="0.2">
      <c r="A3315">
        <v>2009</v>
      </c>
      <c r="B3315">
        <v>190</v>
      </c>
      <c r="C3315">
        <v>28</v>
      </c>
      <c r="D3315" t="s">
        <v>134</v>
      </c>
      <c r="E3315" s="1">
        <v>0.375</v>
      </c>
      <c r="F3315">
        <v>15</v>
      </c>
      <c r="G3315" t="s">
        <v>125</v>
      </c>
      <c r="H3315" t="s">
        <v>12</v>
      </c>
      <c r="I3315" t="s">
        <v>176</v>
      </c>
      <c r="J3315" t="s">
        <v>26</v>
      </c>
      <c r="K3315" t="s">
        <v>118</v>
      </c>
      <c r="L3315" t="s">
        <v>27</v>
      </c>
      <c r="M3315">
        <v>2</v>
      </c>
      <c r="N3315">
        <v>7.5</v>
      </c>
      <c r="Q3315">
        <v>1.5900000000000001E-2</v>
      </c>
      <c r="R3315">
        <v>2.9718</v>
      </c>
      <c r="S3315">
        <f t="shared" si="234"/>
        <v>6.3372988368370082</v>
      </c>
      <c r="T3315">
        <f t="shared" si="231"/>
        <v>12.674597673674016</v>
      </c>
    </row>
    <row r="3316" spans="1:20" x14ac:dyDescent="0.2">
      <c r="A3316">
        <v>2009</v>
      </c>
      <c r="B3316">
        <v>190</v>
      </c>
      <c r="C3316">
        <v>28</v>
      </c>
      <c r="D3316" t="s">
        <v>134</v>
      </c>
      <c r="E3316" s="1">
        <v>0.375</v>
      </c>
      <c r="F3316">
        <v>15</v>
      </c>
      <c r="G3316" t="s">
        <v>125</v>
      </c>
      <c r="H3316" t="s">
        <v>12</v>
      </c>
      <c r="I3316" t="s">
        <v>176</v>
      </c>
      <c r="J3316" t="s">
        <v>509</v>
      </c>
      <c r="K3316" t="s">
        <v>17</v>
      </c>
      <c r="L3316" t="s">
        <v>19</v>
      </c>
      <c r="M3316">
        <v>2</v>
      </c>
      <c r="N3316">
        <v>2.5</v>
      </c>
      <c r="Q3316">
        <v>1.9300000000000001E-2</v>
      </c>
      <c r="R3316">
        <v>2.96</v>
      </c>
      <c r="S3316">
        <f t="shared" si="234"/>
        <v>0.29070984172599634</v>
      </c>
      <c r="T3316">
        <f t="shared" si="231"/>
        <v>0.58141968345199269</v>
      </c>
    </row>
    <row r="3317" spans="1:20" x14ac:dyDescent="0.2">
      <c r="A3317">
        <v>2009</v>
      </c>
      <c r="B3317">
        <v>190</v>
      </c>
      <c r="C3317">
        <v>28</v>
      </c>
      <c r="D3317" t="s">
        <v>134</v>
      </c>
      <c r="E3317" s="1">
        <v>0.375</v>
      </c>
      <c r="F3317">
        <v>15</v>
      </c>
      <c r="G3317" t="s">
        <v>125</v>
      </c>
      <c r="H3317" t="s">
        <v>12</v>
      </c>
      <c r="I3317" t="s">
        <v>176</v>
      </c>
      <c r="J3317" t="s">
        <v>26</v>
      </c>
      <c r="K3317" t="s">
        <v>118</v>
      </c>
      <c r="L3317" t="s">
        <v>27</v>
      </c>
      <c r="M3317">
        <v>12</v>
      </c>
      <c r="N3317">
        <v>2.5</v>
      </c>
      <c r="Q3317">
        <v>1.5900000000000001E-2</v>
      </c>
      <c r="R3317">
        <v>2.9718</v>
      </c>
      <c r="S3317">
        <f t="shared" si="234"/>
        <v>0.24210025233267859</v>
      </c>
      <c r="T3317">
        <f t="shared" si="231"/>
        <v>2.905203027992143</v>
      </c>
    </row>
    <row r="3318" spans="1:20" x14ac:dyDescent="0.2">
      <c r="A3318">
        <v>2009</v>
      </c>
      <c r="B3318">
        <v>190</v>
      </c>
      <c r="C3318">
        <v>28</v>
      </c>
      <c r="D3318" t="s">
        <v>134</v>
      </c>
      <c r="E3318" s="1">
        <v>0.375</v>
      </c>
      <c r="F3318">
        <v>15</v>
      </c>
      <c r="G3318" t="s">
        <v>125</v>
      </c>
      <c r="H3318" t="s">
        <v>12</v>
      </c>
      <c r="I3318" t="s">
        <v>176</v>
      </c>
      <c r="J3318" t="s">
        <v>23</v>
      </c>
      <c r="K3318" t="s">
        <v>33</v>
      </c>
      <c r="L3318" t="s">
        <v>34</v>
      </c>
      <c r="M3318">
        <v>2</v>
      </c>
      <c r="N3318">
        <v>2.5</v>
      </c>
      <c r="Q3318">
        <v>8.8999999999999999E-3</v>
      </c>
      <c r="R3318">
        <v>3</v>
      </c>
      <c r="S3318">
        <f t="shared" si="234"/>
        <v>0.13906250000000001</v>
      </c>
      <c r="T3318">
        <f t="shared" si="231"/>
        <v>0.27812500000000001</v>
      </c>
    </row>
    <row r="3319" spans="1:20" x14ac:dyDescent="0.2">
      <c r="A3319">
        <v>2009</v>
      </c>
      <c r="B3319">
        <v>191</v>
      </c>
      <c r="C3319">
        <v>29</v>
      </c>
      <c r="D3319" t="s">
        <v>134</v>
      </c>
      <c r="E3319" s="1">
        <v>0.375</v>
      </c>
      <c r="F3319">
        <v>15</v>
      </c>
      <c r="G3319" t="s">
        <v>125</v>
      </c>
      <c r="H3319" t="s">
        <v>36</v>
      </c>
      <c r="I3319" t="s">
        <v>176</v>
      </c>
      <c r="J3319" t="s">
        <v>16</v>
      </c>
      <c r="K3319" t="s">
        <v>28</v>
      </c>
      <c r="L3319" t="s">
        <v>29</v>
      </c>
      <c r="M3319">
        <v>11</v>
      </c>
      <c r="N3319">
        <v>25</v>
      </c>
      <c r="P3319">
        <f>N3319/1.14172</f>
        <v>21.89678730336685</v>
      </c>
      <c r="Q3319">
        <v>5.7999999999999996E-3</v>
      </c>
      <c r="R3319">
        <v>3.5539999999999998</v>
      </c>
      <c r="S3319">
        <f>Q3319*(P3319^R3319)</f>
        <v>336.62001464584171</v>
      </c>
      <c r="T3319">
        <f t="shared" si="231"/>
        <v>3702.8201611042587</v>
      </c>
    </row>
    <row r="3320" spans="1:20" x14ac:dyDescent="0.2">
      <c r="A3320">
        <v>2009</v>
      </c>
      <c r="B3320">
        <v>191</v>
      </c>
      <c r="C3320">
        <v>29</v>
      </c>
      <c r="D3320" t="s">
        <v>134</v>
      </c>
      <c r="E3320" s="1">
        <v>0.375</v>
      </c>
      <c r="F3320">
        <v>15</v>
      </c>
      <c r="G3320" t="s">
        <v>125</v>
      </c>
      <c r="H3320" t="s">
        <v>36</v>
      </c>
      <c r="I3320" t="s">
        <v>176</v>
      </c>
      <c r="J3320" t="s">
        <v>44</v>
      </c>
      <c r="K3320" t="s">
        <v>21</v>
      </c>
      <c r="L3320" t="s">
        <v>22</v>
      </c>
      <c r="M3320">
        <v>2</v>
      </c>
      <c r="N3320">
        <v>25</v>
      </c>
      <c r="Q3320">
        <v>1.14E-2</v>
      </c>
      <c r="R3320">
        <v>3.1280000000000001</v>
      </c>
      <c r="S3320">
        <f t="shared" ref="S3320:S3327" si="235">Q3320*(N3320^R3320)</f>
        <v>268.94359042953022</v>
      </c>
      <c r="T3320">
        <f t="shared" si="231"/>
        <v>537.88718085906044</v>
      </c>
    </row>
    <row r="3321" spans="1:20" x14ac:dyDescent="0.2">
      <c r="A3321">
        <v>2009</v>
      </c>
      <c r="B3321">
        <v>191</v>
      </c>
      <c r="C3321">
        <v>29</v>
      </c>
      <c r="D3321" t="s">
        <v>134</v>
      </c>
      <c r="E3321" s="1">
        <v>0.375</v>
      </c>
      <c r="F3321">
        <v>15</v>
      </c>
      <c r="G3321" t="s">
        <v>125</v>
      </c>
      <c r="H3321" t="s">
        <v>36</v>
      </c>
      <c r="I3321" t="s">
        <v>176</v>
      </c>
      <c r="J3321" t="s">
        <v>26</v>
      </c>
      <c r="K3321" t="s">
        <v>118</v>
      </c>
      <c r="L3321" t="s">
        <v>27</v>
      </c>
      <c r="M3321">
        <v>14</v>
      </c>
      <c r="N3321">
        <v>7.5</v>
      </c>
      <c r="Q3321">
        <v>1.5900000000000001E-2</v>
      </c>
      <c r="R3321">
        <v>2.9718</v>
      </c>
      <c r="S3321">
        <f t="shared" si="235"/>
        <v>6.3372988368370082</v>
      </c>
      <c r="T3321">
        <f t="shared" si="231"/>
        <v>88.722183715718117</v>
      </c>
    </row>
    <row r="3322" spans="1:20" x14ac:dyDescent="0.2">
      <c r="A3322">
        <v>2009</v>
      </c>
      <c r="B3322">
        <v>191</v>
      </c>
      <c r="C3322">
        <v>29</v>
      </c>
      <c r="D3322" t="s">
        <v>134</v>
      </c>
      <c r="E3322" s="1">
        <v>0.375</v>
      </c>
      <c r="F3322">
        <v>15</v>
      </c>
      <c r="G3322" t="s">
        <v>125</v>
      </c>
      <c r="H3322" t="s">
        <v>36</v>
      </c>
      <c r="I3322" t="s">
        <v>176</v>
      </c>
      <c r="J3322" t="s">
        <v>23</v>
      </c>
      <c r="K3322" t="s">
        <v>118</v>
      </c>
      <c r="L3322" t="s">
        <v>132</v>
      </c>
      <c r="M3322">
        <v>6</v>
      </c>
      <c r="N3322">
        <v>7.5</v>
      </c>
      <c r="Q3322">
        <v>1.26E-2</v>
      </c>
      <c r="R3322">
        <v>3.0672999999999999</v>
      </c>
      <c r="S3322">
        <f t="shared" si="235"/>
        <v>6.0875978967715536</v>
      </c>
      <c r="T3322">
        <f t="shared" si="231"/>
        <v>36.525587380629318</v>
      </c>
    </row>
    <row r="3323" spans="1:20" x14ac:dyDescent="0.2">
      <c r="A3323">
        <v>2009</v>
      </c>
      <c r="B3323">
        <v>191</v>
      </c>
      <c r="C3323">
        <v>29</v>
      </c>
      <c r="D3323" t="s">
        <v>134</v>
      </c>
      <c r="E3323" s="1">
        <v>0.375</v>
      </c>
      <c r="F3323">
        <v>15</v>
      </c>
      <c r="G3323" t="s">
        <v>125</v>
      </c>
      <c r="H3323" t="s">
        <v>36</v>
      </c>
      <c r="I3323" t="s">
        <v>176</v>
      </c>
      <c r="J3323" t="s">
        <v>23</v>
      </c>
      <c r="K3323" t="s">
        <v>118</v>
      </c>
      <c r="L3323" t="s">
        <v>30</v>
      </c>
      <c r="M3323">
        <v>1</v>
      </c>
      <c r="N3323">
        <v>7.5</v>
      </c>
      <c r="Q3323">
        <v>9.2800000000000001E-3</v>
      </c>
      <c r="R3323">
        <v>3.07</v>
      </c>
      <c r="S3323">
        <f t="shared" si="235"/>
        <v>4.5080222907771104</v>
      </c>
      <c r="T3323">
        <f t="shared" si="231"/>
        <v>4.5080222907771104</v>
      </c>
    </row>
    <row r="3324" spans="1:20" x14ac:dyDescent="0.2">
      <c r="A3324">
        <v>2009</v>
      </c>
      <c r="B3324">
        <v>191</v>
      </c>
      <c r="C3324">
        <v>29</v>
      </c>
      <c r="D3324" t="s">
        <v>134</v>
      </c>
      <c r="E3324" s="1">
        <v>0.375</v>
      </c>
      <c r="F3324">
        <v>15</v>
      </c>
      <c r="G3324" t="s">
        <v>125</v>
      </c>
      <c r="H3324" t="s">
        <v>36</v>
      </c>
      <c r="I3324" t="s">
        <v>176</v>
      </c>
      <c r="J3324" t="s">
        <v>26</v>
      </c>
      <c r="K3324" t="s">
        <v>118</v>
      </c>
      <c r="L3324" t="s">
        <v>27</v>
      </c>
      <c r="M3324">
        <v>15</v>
      </c>
      <c r="N3324">
        <v>2.5</v>
      </c>
      <c r="Q3324">
        <v>1.5900000000000001E-2</v>
      </c>
      <c r="R3324">
        <v>2.9718</v>
      </c>
      <c r="S3324">
        <f t="shared" si="235"/>
        <v>0.24210025233267859</v>
      </c>
      <c r="T3324">
        <f t="shared" si="231"/>
        <v>3.631503784990179</v>
      </c>
    </row>
    <row r="3325" spans="1:20" x14ac:dyDescent="0.2">
      <c r="A3325">
        <v>2009</v>
      </c>
      <c r="B3325">
        <v>191</v>
      </c>
      <c r="C3325">
        <v>29</v>
      </c>
      <c r="D3325" t="s">
        <v>134</v>
      </c>
      <c r="E3325" s="1">
        <v>0.375</v>
      </c>
      <c r="F3325">
        <v>15</v>
      </c>
      <c r="G3325" t="s">
        <v>125</v>
      </c>
      <c r="H3325" t="s">
        <v>36</v>
      </c>
      <c r="I3325" t="s">
        <v>176</v>
      </c>
      <c r="J3325" t="s">
        <v>23</v>
      </c>
      <c r="K3325" t="s">
        <v>118</v>
      </c>
      <c r="L3325" t="s">
        <v>132</v>
      </c>
      <c r="M3325">
        <v>5</v>
      </c>
      <c r="N3325">
        <v>2.5</v>
      </c>
      <c r="Q3325">
        <v>1.26E-2</v>
      </c>
      <c r="R3325">
        <v>3.0672999999999999</v>
      </c>
      <c r="S3325">
        <f t="shared" si="235"/>
        <v>0.20939771281975608</v>
      </c>
      <c r="T3325">
        <f t="shared" si="231"/>
        <v>1.0469885640987804</v>
      </c>
    </row>
    <row r="3326" spans="1:20" x14ac:dyDescent="0.2">
      <c r="A3326">
        <v>2009</v>
      </c>
      <c r="B3326">
        <v>192</v>
      </c>
      <c r="C3326">
        <v>30</v>
      </c>
      <c r="D3326" t="s">
        <v>134</v>
      </c>
      <c r="E3326" s="1">
        <v>0.375</v>
      </c>
      <c r="F3326">
        <v>12</v>
      </c>
      <c r="G3326" t="s">
        <v>125</v>
      </c>
      <c r="H3326" t="s">
        <v>36</v>
      </c>
      <c r="I3326" t="s">
        <v>176</v>
      </c>
      <c r="J3326" t="s">
        <v>13</v>
      </c>
      <c r="K3326" t="s">
        <v>14</v>
      </c>
      <c r="L3326" t="s">
        <v>42</v>
      </c>
      <c r="M3326">
        <v>1</v>
      </c>
      <c r="N3326">
        <v>35</v>
      </c>
      <c r="Q3326">
        <v>4.2200000000000001E-2</v>
      </c>
      <c r="R3326">
        <v>2.835</v>
      </c>
      <c r="S3326">
        <f t="shared" si="235"/>
        <v>1006.3414397267468</v>
      </c>
      <c r="T3326">
        <f t="shared" si="231"/>
        <v>1006.3414397267468</v>
      </c>
    </row>
    <row r="3327" spans="1:20" x14ac:dyDescent="0.2">
      <c r="A3327">
        <v>2009</v>
      </c>
      <c r="B3327">
        <v>192</v>
      </c>
      <c r="C3327">
        <v>30</v>
      </c>
      <c r="D3327" t="s">
        <v>134</v>
      </c>
      <c r="E3327" s="1">
        <v>0.375</v>
      </c>
      <c r="F3327">
        <v>12</v>
      </c>
      <c r="G3327" t="s">
        <v>125</v>
      </c>
      <c r="H3327" t="s">
        <v>36</v>
      </c>
      <c r="I3327" t="s">
        <v>176</v>
      </c>
      <c r="J3327" t="s">
        <v>44</v>
      </c>
      <c r="K3327" t="s">
        <v>21</v>
      </c>
      <c r="L3327" t="s">
        <v>22</v>
      </c>
      <c r="M3327">
        <v>9</v>
      </c>
      <c r="N3327">
        <v>35</v>
      </c>
      <c r="Q3327">
        <v>1.14E-2</v>
      </c>
      <c r="R3327">
        <v>3.1280000000000001</v>
      </c>
      <c r="S3327">
        <f t="shared" si="235"/>
        <v>770.45928631241588</v>
      </c>
      <c r="T3327">
        <f t="shared" si="231"/>
        <v>6934.1335768117433</v>
      </c>
    </row>
    <row r="3328" spans="1:20" x14ac:dyDescent="0.2">
      <c r="A3328">
        <v>2009</v>
      </c>
      <c r="B3328">
        <v>192</v>
      </c>
      <c r="C3328">
        <v>30</v>
      </c>
      <c r="D3328" t="s">
        <v>134</v>
      </c>
      <c r="E3328" s="1">
        <v>0.375</v>
      </c>
      <c r="F3328">
        <v>12</v>
      </c>
      <c r="G3328" t="s">
        <v>125</v>
      </c>
      <c r="H3328" t="s">
        <v>36</v>
      </c>
      <c r="I3328" t="s">
        <v>176</v>
      </c>
      <c r="J3328" t="s">
        <v>13</v>
      </c>
      <c r="K3328" t="s">
        <v>47</v>
      </c>
      <c r="L3328" t="s">
        <v>48</v>
      </c>
      <c r="M3328">
        <v>1</v>
      </c>
      <c r="N3328">
        <v>35</v>
      </c>
      <c r="P3328">
        <f>N3328/1.09917</f>
        <v>31.842208211650611</v>
      </c>
      <c r="Q3328">
        <v>1.7399999999999999E-2</v>
      </c>
      <c r="R3328">
        <v>3.08</v>
      </c>
      <c r="S3328">
        <f>Q3328*(P3328^R3328)</f>
        <v>740.96728909580781</v>
      </c>
      <c r="T3328">
        <f t="shared" si="231"/>
        <v>740.96728909580781</v>
      </c>
    </row>
    <row r="3329" spans="1:20" x14ac:dyDescent="0.2">
      <c r="A3329">
        <v>2009</v>
      </c>
      <c r="B3329">
        <v>192</v>
      </c>
      <c r="C3329">
        <v>30</v>
      </c>
      <c r="D3329" t="s">
        <v>134</v>
      </c>
      <c r="E3329" s="1">
        <v>0.375</v>
      </c>
      <c r="F3329">
        <v>12</v>
      </c>
      <c r="G3329" t="s">
        <v>125</v>
      </c>
      <c r="H3329" t="s">
        <v>36</v>
      </c>
      <c r="I3329" t="s">
        <v>176</v>
      </c>
      <c r="J3329" t="s">
        <v>23</v>
      </c>
      <c r="K3329" t="s">
        <v>118</v>
      </c>
      <c r="L3329" t="s">
        <v>37</v>
      </c>
      <c r="M3329">
        <v>1</v>
      </c>
      <c r="N3329">
        <v>35</v>
      </c>
      <c r="Q3329">
        <v>1.26E-2</v>
      </c>
      <c r="R3329">
        <v>3.0672999999999999</v>
      </c>
      <c r="S3329">
        <f>Q3329*(N3329^R3329)</f>
        <v>686.26279947656167</v>
      </c>
      <c r="T3329">
        <f t="shared" si="231"/>
        <v>686.26279947656167</v>
      </c>
    </row>
    <row r="3330" spans="1:20" x14ac:dyDescent="0.2">
      <c r="A3330">
        <v>2009</v>
      </c>
      <c r="B3330">
        <v>192</v>
      </c>
      <c r="C3330">
        <v>30</v>
      </c>
      <c r="D3330" t="s">
        <v>134</v>
      </c>
      <c r="E3330" s="1">
        <v>0.375</v>
      </c>
      <c r="F3330">
        <v>12</v>
      </c>
      <c r="G3330" t="s">
        <v>125</v>
      </c>
      <c r="H3330" t="s">
        <v>36</v>
      </c>
      <c r="I3330" t="s">
        <v>176</v>
      </c>
      <c r="J3330" t="s">
        <v>23</v>
      </c>
      <c r="K3330" t="s">
        <v>118</v>
      </c>
      <c r="L3330" t="s">
        <v>43</v>
      </c>
      <c r="M3330">
        <v>1</v>
      </c>
      <c r="N3330">
        <v>35</v>
      </c>
      <c r="P3330">
        <f>N3330/1.08175</f>
        <v>32.354980355904786</v>
      </c>
      <c r="Q3330">
        <v>1.4500000000000001E-2</v>
      </c>
      <c r="R3330">
        <v>3.0529999999999999</v>
      </c>
      <c r="S3330">
        <f>Q3330*(P3330^R3330)</f>
        <v>590.49782747127915</v>
      </c>
      <c r="T3330">
        <f t="shared" ref="T3330:T3393" si="236">M3330*S3330</f>
        <v>590.49782747127915</v>
      </c>
    </row>
    <row r="3331" spans="1:20" x14ac:dyDescent="0.2">
      <c r="A3331">
        <v>2009</v>
      </c>
      <c r="B3331">
        <v>192</v>
      </c>
      <c r="C3331">
        <v>30</v>
      </c>
      <c r="D3331" t="s">
        <v>134</v>
      </c>
      <c r="E3331" s="1">
        <v>0.375</v>
      </c>
      <c r="F3331">
        <v>12</v>
      </c>
      <c r="G3331" t="s">
        <v>125</v>
      </c>
      <c r="H3331" t="s">
        <v>36</v>
      </c>
      <c r="I3331" t="s">
        <v>176</v>
      </c>
      <c r="J3331" t="s">
        <v>23</v>
      </c>
      <c r="K3331" t="s">
        <v>31</v>
      </c>
      <c r="L3331" t="s">
        <v>32</v>
      </c>
      <c r="M3331">
        <v>1</v>
      </c>
      <c r="N3331">
        <v>35</v>
      </c>
      <c r="Q3331">
        <v>7.9000000000000008E-3</v>
      </c>
      <c r="R3331">
        <v>3.0760000000000001</v>
      </c>
      <c r="S3331">
        <f>Q3331*(N3331^R3331)</f>
        <v>443.79294680201997</v>
      </c>
      <c r="T3331">
        <f t="shared" si="236"/>
        <v>443.79294680201997</v>
      </c>
    </row>
    <row r="3332" spans="1:20" x14ac:dyDescent="0.2">
      <c r="A3332">
        <v>2009</v>
      </c>
      <c r="B3332">
        <v>192</v>
      </c>
      <c r="C3332">
        <v>30</v>
      </c>
      <c r="D3332" t="s">
        <v>134</v>
      </c>
      <c r="E3332" s="1">
        <v>0.375</v>
      </c>
      <c r="F3332">
        <v>12</v>
      </c>
      <c r="G3332" t="s">
        <v>125</v>
      </c>
      <c r="H3332" t="s">
        <v>36</v>
      </c>
      <c r="I3332" t="s">
        <v>176</v>
      </c>
      <c r="J3332" t="s">
        <v>26</v>
      </c>
      <c r="K3332" t="s">
        <v>31</v>
      </c>
      <c r="L3332" t="s">
        <v>54</v>
      </c>
      <c r="M3332">
        <v>1</v>
      </c>
      <c r="N3332">
        <v>25</v>
      </c>
      <c r="P3332">
        <f>N3332*0.812715</f>
        <v>20.317875000000001</v>
      </c>
      <c r="Q3332">
        <v>0.111</v>
      </c>
      <c r="R3332">
        <v>2.72</v>
      </c>
      <c r="S3332">
        <f>Q3332*(P3332^R3332)</f>
        <v>400.63779005068659</v>
      </c>
      <c r="T3332">
        <f t="shared" si="236"/>
        <v>400.63779005068659</v>
      </c>
    </row>
    <row r="3333" spans="1:20" x14ac:dyDescent="0.2">
      <c r="A3333">
        <v>2009</v>
      </c>
      <c r="B3333">
        <v>192</v>
      </c>
      <c r="C3333">
        <v>30</v>
      </c>
      <c r="D3333" t="s">
        <v>134</v>
      </c>
      <c r="E3333" s="1">
        <v>0.375</v>
      </c>
      <c r="F3333">
        <v>12</v>
      </c>
      <c r="G3333" t="s">
        <v>125</v>
      </c>
      <c r="H3333" t="s">
        <v>36</v>
      </c>
      <c r="I3333" t="s">
        <v>176</v>
      </c>
      <c r="J3333" t="s">
        <v>16</v>
      </c>
      <c r="K3333" t="s">
        <v>28</v>
      </c>
      <c r="L3333" t="s">
        <v>29</v>
      </c>
      <c r="M3333">
        <v>3</v>
      </c>
      <c r="N3333">
        <v>25</v>
      </c>
      <c r="P3333">
        <f>N3333/1.14172</f>
        <v>21.89678730336685</v>
      </c>
      <c r="Q3333">
        <v>5.7999999999999996E-3</v>
      </c>
      <c r="R3333">
        <v>3.5539999999999998</v>
      </c>
      <c r="S3333">
        <f>Q3333*(P3333^R3333)</f>
        <v>336.62001464584171</v>
      </c>
      <c r="T3333">
        <f t="shared" si="236"/>
        <v>1009.8600439375251</v>
      </c>
    </row>
    <row r="3334" spans="1:20" x14ac:dyDescent="0.2">
      <c r="A3334">
        <v>2009</v>
      </c>
      <c r="B3334">
        <v>192</v>
      </c>
      <c r="C3334">
        <v>30</v>
      </c>
      <c r="D3334" t="s">
        <v>134</v>
      </c>
      <c r="E3334" s="1">
        <v>0.375</v>
      </c>
      <c r="F3334">
        <v>12</v>
      </c>
      <c r="G3334" t="s">
        <v>125</v>
      </c>
      <c r="H3334" t="s">
        <v>36</v>
      </c>
      <c r="I3334" t="s">
        <v>176</v>
      </c>
      <c r="J3334" t="s">
        <v>508</v>
      </c>
      <c r="K3334" t="s">
        <v>49</v>
      </c>
      <c r="L3334" t="s">
        <v>50</v>
      </c>
      <c r="M3334">
        <v>1</v>
      </c>
      <c r="N3334">
        <v>25</v>
      </c>
      <c r="Q3334">
        <v>5.6099999999999997E-2</v>
      </c>
      <c r="R3334">
        <v>2.653</v>
      </c>
      <c r="S3334">
        <f t="shared" ref="S3334:S3345" si="237">Q3334*(N3334^R3334)</f>
        <v>286.87830370223014</v>
      </c>
      <c r="T3334">
        <f t="shared" si="236"/>
        <v>286.87830370223014</v>
      </c>
    </row>
    <row r="3335" spans="1:20" x14ac:dyDescent="0.2">
      <c r="A3335">
        <v>2009</v>
      </c>
      <c r="B3335">
        <v>192</v>
      </c>
      <c r="C3335">
        <v>30</v>
      </c>
      <c r="D3335" t="s">
        <v>134</v>
      </c>
      <c r="E3335" s="1">
        <v>0.375</v>
      </c>
      <c r="F3335">
        <v>12</v>
      </c>
      <c r="G3335" t="s">
        <v>125</v>
      </c>
      <c r="H3335" t="s">
        <v>36</v>
      </c>
      <c r="I3335" t="s">
        <v>176</v>
      </c>
      <c r="J3335" t="s">
        <v>44</v>
      </c>
      <c r="K3335" t="s">
        <v>21</v>
      </c>
      <c r="L3335" t="s">
        <v>22</v>
      </c>
      <c r="M3335">
        <v>8</v>
      </c>
      <c r="N3335">
        <v>25</v>
      </c>
      <c r="Q3335">
        <v>1.14E-2</v>
      </c>
      <c r="R3335">
        <v>3.1280000000000001</v>
      </c>
      <c r="S3335">
        <f t="shared" si="237"/>
        <v>268.94359042953022</v>
      </c>
      <c r="T3335">
        <f t="shared" si="236"/>
        <v>2151.5487234362417</v>
      </c>
    </row>
    <row r="3336" spans="1:20" x14ac:dyDescent="0.2">
      <c r="A3336">
        <v>2009</v>
      </c>
      <c r="B3336">
        <v>192</v>
      </c>
      <c r="C3336">
        <v>30</v>
      </c>
      <c r="D3336" t="s">
        <v>134</v>
      </c>
      <c r="E3336" s="1">
        <v>0.375</v>
      </c>
      <c r="F3336">
        <v>12</v>
      </c>
      <c r="G3336" t="s">
        <v>125</v>
      </c>
      <c r="H3336" t="s">
        <v>36</v>
      </c>
      <c r="I3336" t="s">
        <v>176</v>
      </c>
      <c r="J3336" t="s">
        <v>44</v>
      </c>
      <c r="K3336" t="s">
        <v>21</v>
      </c>
      <c r="L3336" t="s">
        <v>22</v>
      </c>
      <c r="M3336">
        <v>3</v>
      </c>
      <c r="N3336">
        <v>15</v>
      </c>
      <c r="Q3336">
        <v>1.14E-2</v>
      </c>
      <c r="R3336">
        <v>3.1280000000000001</v>
      </c>
      <c r="S3336">
        <f t="shared" si="237"/>
        <v>54.414959423729201</v>
      </c>
      <c r="T3336">
        <f t="shared" si="236"/>
        <v>163.24487827118759</v>
      </c>
    </row>
    <row r="3337" spans="1:20" x14ac:dyDescent="0.2">
      <c r="A3337">
        <v>2009</v>
      </c>
      <c r="B3337">
        <v>192</v>
      </c>
      <c r="C3337">
        <v>30</v>
      </c>
      <c r="D3337" t="s">
        <v>134</v>
      </c>
      <c r="E3337" s="1">
        <v>0.375</v>
      </c>
      <c r="F3337">
        <v>12</v>
      </c>
      <c r="G3337" t="s">
        <v>125</v>
      </c>
      <c r="H3337" t="s">
        <v>36</v>
      </c>
      <c r="I3337" t="s">
        <v>176</v>
      </c>
      <c r="J3337" t="s">
        <v>23</v>
      </c>
      <c r="K3337" t="s">
        <v>118</v>
      </c>
      <c r="L3337" t="s">
        <v>132</v>
      </c>
      <c r="M3337">
        <v>6</v>
      </c>
      <c r="N3337">
        <v>15</v>
      </c>
      <c r="Q3337">
        <v>1.26E-2</v>
      </c>
      <c r="R3337">
        <v>3.0672999999999999</v>
      </c>
      <c r="S3337">
        <f t="shared" si="237"/>
        <v>51.026439339633377</v>
      </c>
      <c r="T3337">
        <f t="shared" si="236"/>
        <v>306.15863603780025</v>
      </c>
    </row>
    <row r="3338" spans="1:20" x14ac:dyDescent="0.2">
      <c r="A3338">
        <v>2009</v>
      </c>
      <c r="B3338">
        <v>192</v>
      </c>
      <c r="C3338">
        <v>30</v>
      </c>
      <c r="D3338" t="s">
        <v>134</v>
      </c>
      <c r="E3338" s="1">
        <v>0.375</v>
      </c>
      <c r="F3338">
        <v>12</v>
      </c>
      <c r="G3338" t="s">
        <v>125</v>
      </c>
      <c r="H3338" t="s">
        <v>36</v>
      </c>
      <c r="I3338" t="s">
        <v>176</v>
      </c>
      <c r="J3338" t="s">
        <v>26</v>
      </c>
      <c r="K3338" t="s">
        <v>118</v>
      </c>
      <c r="L3338" t="s">
        <v>27</v>
      </c>
      <c r="M3338">
        <v>27</v>
      </c>
      <c r="N3338">
        <v>7.5</v>
      </c>
      <c r="Q3338">
        <v>1.5900000000000001E-2</v>
      </c>
      <c r="R3338">
        <v>2.9718</v>
      </c>
      <c r="S3338">
        <f t="shared" si="237"/>
        <v>6.3372988368370082</v>
      </c>
      <c r="T3338">
        <f t="shared" si="236"/>
        <v>171.10706859459921</v>
      </c>
    </row>
    <row r="3339" spans="1:20" x14ac:dyDescent="0.2">
      <c r="A3339">
        <v>2009</v>
      </c>
      <c r="B3339">
        <v>192</v>
      </c>
      <c r="C3339">
        <v>30</v>
      </c>
      <c r="D3339" t="s">
        <v>134</v>
      </c>
      <c r="E3339" s="1">
        <v>0.375</v>
      </c>
      <c r="F3339">
        <v>12</v>
      </c>
      <c r="G3339" t="s">
        <v>125</v>
      </c>
      <c r="H3339" t="s">
        <v>36</v>
      </c>
      <c r="I3339" t="s">
        <v>176</v>
      </c>
      <c r="J3339" t="s">
        <v>23</v>
      </c>
      <c r="K3339" t="s">
        <v>118</v>
      </c>
      <c r="L3339" t="s">
        <v>132</v>
      </c>
      <c r="M3339">
        <v>4</v>
      </c>
      <c r="N3339">
        <v>7.5</v>
      </c>
      <c r="Q3339">
        <v>1.26E-2</v>
      </c>
      <c r="R3339">
        <v>3.0672999999999999</v>
      </c>
      <c r="S3339">
        <f t="shared" si="237"/>
        <v>6.0875978967715536</v>
      </c>
      <c r="T3339">
        <f t="shared" si="236"/>
        <v>24.350391587086214</v>
      </c>
    </row>
    <row r="3340" spans="1:20" x14ac:dyDescent="0.2">
      <c r="A3340">
        <v>2009</v>
      </c>
      <c r="B3340">
        <v>192</v>
      </c>
      <c r="C3340">
        <v>30</v>
      </c>
      <c r="D3340" t="s">
        <v>134</v>
      </c>
      <c r="E3340" s="1">
        <v>0.375</v>
      </c>
      <c r="F3340">
        <v>12</v>
      </c>
      <c r="G3340" t="s">
        <v>125</v>
      </c>
      <c r="H3340" t="s">
        <v>36</v>
      </c>
      <c r="I3340" t="s">
        <v>176</v>
      </c>
      <c r="J3340" t="s">
        <v>23</v>
      </c>
      <c r="K3340" t="s">
        <v>118</v>
      </c>
      <c r="L3340" t="s">
        <v>30</v>
      </c>
      <c r="M3340">
        <v>1</v>
      </c>
      <c r="N3340">
        <v>7.5</v>
      </c>
      <c r="Q3340">
        <v>9.2800000000000001E-3</v>
      </c>
      <c r="R3340">
        <v>3.07</v>
      </c>
      <c r="S3340">
        <f t="shared" si="237"/>
        <v>4.5080222907771104</v>
      </c>
      <c r="T3340">
        <f t="shared" si="236"/>
        <v>4.5080222907771104</v>
      </c>
    </row>
    <row r="3341" spans="1:20" x14ac:dyDescent="0.2">
      <c r="A3341">
        <v>2009</v>
      </c>
      <c r="B3341">
        <v>192</v>
      </c>
      <c r="C3341">
        <v>30</v>
      </c>
      <c r="D3341" t="s">
        <v>134</v>
      </c>
      <c r="E3341" s="1">
        <v>0.375</v>
      </c>
      <c r="F3341">
        <v>12</v>
      </c>
      <c r="G3341" t="s">
        <v>125</v>
      </c>
      <c r="H3341" t="s">
        <v>36</v>
      </c>
      <c r="I3341" t="s">
        <v>176</v>
      </c>
      <c r="J3341" t="s">
        <v>509</v>
      </c>
      <c r="K3341" t="s">
        <v>17</v>
      </c>
      <c r="L3341" t="s">
        <v>19</v>
      </c>
      <c r="M3341">
        <v>2</v>
      </c>
      <c r="N3341">
        <v>2.5</v>
      </c>
      <c r="Q3341">
        <v>1.9300000000000001E-2</v>
      </c>
      <c r="R3341">
        <v>2.96</v>
      </c>
      <c r="S3341">
        <f t="shared" si="237"/>
        <v>0.29070984172599634</v>
      </c>
      <c r="T3341">
        <f t="shared" si="236"/>
        <v>0.58141968345199269</v>
      </c>
    </row>
    <row r="3342" spans="1:20" x14ac:dyDescent="0.2">
      <c r="A3342">
        <v>2009</v>
      </c>
      <c r="B3342">
        <v>192</v>
      </c>
      <c r="C3342">
        <v>30</v>
      </c>
      <c r="D3342" t="s">
        <v>134</v>
      </c>
      <c r="E3342" s="1">
        <v>0.375</v>
      </c>
      <c r="F3342">
        <v>12</v>
      </c>
      <c r="G3342" t="s">
        <v>125</v>
      </c>
      <c r="H3342" t="s">
        <v>36</v>
      </c>
      <c r="I3342" t="s">
        <v>176</v>
      </c>
      <c r="J3342" t="s">
        <v>26</v>
      </c>
      <c r="K3342" t="s">
        <v>118</v>
      </c>
      <c r="L3342" t="s">
        <v>27</v>
      </c>
      <c r="M3342">
        <v>24</v>
      </c>
      <c r="N3342">
        <v>2.5</v>
      </c>
      <c r="Q3342">
        <v>1.5900000000000001E-2</v>
      </c>
      <c r="R3342">
        <v>2.9718</v>
      </c>
      <c r="S3342">
        <f t="shared" si="237"/>
        <v>0.24210025233267859</v>
      </c>
      <c r="T3342">
        <f t="shared" si="236"/>
        <v>5.8104060559842861</v>
      </c>
    </row>
    <row r="3343" spans="1:20" x14ac:dyDescent="0.2">
      <c r="A3343">
        <v>2009</v>
      </c>
      <c r="B3343">
        <v>192</v>
      </c>
      <c r="C3343">
        <v>30</v>
      </c>
      <c r="D3343" t="s">
        <v>134</v>
      </c>
      <c r="E3343" s="1">
        <v>0.375</v>
      </c>
      <c r="F3343">
        <v>12</v>
      </c>
      <c r="G3343" t="s">
        <v>125</v>
      </c>
      <c r="H3343" t="s">
        <v>36</v>
      </c>
      <c r="I3343" t="s">
        <v>176</v>
      </c>
      <c r="J3343" t="s">
        <v>23</v>
      </c>
      <c r="K3343" t="s">
        <v>118</v>
      </c>
      <c r="L3343" t="s">
        <v>30</v>
      </c>
      <c r="M3343">
        <v>2</v>
      </c>
      <c r="N3343">
        <v>2.5</v>
      </c>
      <c r="Q3343">
        <v>9.2800000000000001E-3</v>
      </c>
      <c r="R3343">
        <v>3.07</v>
      </c>
      <c r="S3343">
        <f t="shared" si="237"/>
        <v>0.15460509531322333</v>
      </c>
      <c r="T3343">
        <f t="shared" si="236"/>
        <v>0.30921019062644667</v>
      </c>
    </row>
    <row r="3344" spans="1:20" x14ac:dyDescent="0.2">
      <c r="A3344">
        <v>2009</v>
      </c>
      <c r="B3344">
        <v>193</v>
      </c>
      <c r="C3344">
        <v>31</v>
      </c>
      <c r="D3344" t="s">
        <v>134</v>
      </c>
      <c r="E3344" s="1">
        <v>0.375</v>
      </c>
      <c r="F3344">
        <v>12</v>
      </c>
      <c r="G3344" t="s">
        <v>125</v>
      </c>
      <c r="H3344" t="s">
        <v>36</v>
      </c>
      <c r="I3344" t="s">
        <v>176</v>
      </c>
      <c r="J3344" t="s">
        <v>44</v>
      </c>
      <c r="K3344" t="s">
        <v>21</v>
      </c>
      <c r="L3344" t="s">
        <v>22</v>
      </c>
      <c r="M3344">
        <v>1</v>
      </c>
      <c r="N3344">
        <v>35</v>
      </c>
      <c r="Q3344">
        <v>1.14E-2</v>
      </c>
      <c r="R3344">
        <v>3.1280000000000001</v>
      </c>
      <c r="S3344">
        <f t="shared" si="237"/>
        <v>770.45928631241588</v>
      </c>
      <c r="T3344">
        <f t="shared" si="236"/>
        <v>770.45928631241588</v>
      </c>
    </row>
    <row r="3345" spans="1:20" x14ac:dyDescent="0.2">
      <c r="A3345">
        <v>2009</v>
      </c>
      <c r="B3345">
        <v>193</v>
      </c>
      <c r="C3345">
        <v>31</v>
      </c>
      <c r="D3345" t="s">
        <v>134</v>
      </c>
      <c r="E3345" s="1">
        <v>0.375</v>
      </c>
      <c r="F3345">
        <v>12</v>
      </c>
      <c r="G3345" t="s">
        <v>125</v>
      </c>
      <c r="H3345" t="s">
        <v>36</v>
      </c>
      <c r="I3345" t="s">
        <v>176</v>
      </c>
      <c r="J3345" t="s">
        <v>23</v>
      </c>
      <c r="K3345" t="s">
        <v>31</v>
      </c>
      <c r="L3345" t="s">
        <v>32</v>
      </c>
      <c r="M3345">
        <v>3</v>
      </c>
      <c r="N3345">
        <v>35</v>
      </c>
      <c r="Q3345">
        <v>7.9000000000000008E-3</v>
      </c>
      <c r="R3345">
        <v>3.0760000000000001</v>
      </c>
      <c r="S3345">
        <f t="shared" si="237"/>
        <v>443.79294680201997</v>
      </c>
      <c r="T3345">
        <f t="shared" si="236"/>
        <v>1331.3788404060599</v>
      </c>
    </row>
    <row r="3346" spans="1:20" x14ac:dyDescent="0.2">
      <c r="A3346">
        <v>2009</v>
      </c>
      <c r="B3346">
        <v>193</v>
      </c>
      <c r="C3346">
        <v>31</v>
      </c>
      <c r="D3346" t="s">
        <v>134</v>
      </c>
      <c r="E3346" s="1">
        <v>0.375</v>
      </c>
      <c r="F3346">
        <v>12</v>
      </c>
      <c r="G3346" t="s">
        <v>125</v>
      </c>
      <c r="H3346" t="s">
        <v>36</v>
      </c>
      <c r="I3346" t="s">
        <v>176</v>
      </c>
      <c r="J3346" t="s">
        <v>16</v>
      </c>
      <c r="K3346" t="s">
        <v>28</v>
      </c>
      <c r="L3346" t="s">
        <v>29</v>
      </c>
      <c r="M3346">
        <v>5</v>
      </c>
      <c r="N3346">
        <v>25</v>
      </c>
      <c r="P3346">
        <f>N3346/1.14172</f>
        <v>21.89678730336685</v>
      </c>
      <c r="Q3346">
        <v>5.7999999999999996E-3</v>
      </c>
      <c r="R3346">
        <v>3.5539999999999998</v>
      </c>
      <c r="S3346">
        <f>Q3346*(P3346^R3346)</f>
        <v>336.62001464584171</v>
      </c>
      <c r="T3346">
        <f t="shared" si="236"/>
        <v>1683.1000732292086</v>
      </c>
    </row>
    <row r="3347" spans="1:20" x14ac:dyDescent="0.2">
      <c r="A3347">
        <v>2009</v>
      </c>
      <c r="B3347">
        <v>193</v>
      </c>
      <c r="C3347">
        <v>31</v>
      </c>
      <c r="D3347" t="s">
        <v>134</v>
      </c>
      <c r="E3347" s="1">
        <v>0.375</v>
      </c>
      <c r="F3347">
        <v>12</v>
      </c>
      <c r="G3347" t="s">
        <v>125</v>
      </c>
      <c r="H3347" t="s">
        <v>36</v>
      </c>
      <c r="I3347" t="s">
        <v>176</v>
      </c>
      <c r="J3347" t="s">
        <v>44</v>
      </c>
      <c r="K3347" t="s">
        <v>21</v>
      </c>
      <c r="L3347" t="s">
        <v>22</v>
      </c>
      <c r="M3347">
        <v>2</v>
      </c>
      <c r="N3347">
        <v>25</v>
      </c>
      <c r="Q3347">
        <v>1.14E-2</v>
      </c>
      <c r="R3347">
        <v>3.1280000000000001</v>
      </c>
      <c r="S3347">
        <f t="shared" ref="S3347:S3359" si="238">Q3347*(N3347^R3347)</f>
        <v>268.94359042953022</v>
      </c>
      <c r="T3347">
        <f t="shared" si="236"/>
        <v>537.88718085906044</v>
      </c>
    </row>
    <row r="3348" spans="1:20" x14ac:dyDescent="0.2">
      <c r="A3348">
        <v>2009</v>
      </c>
      <c r="B3348">
        <v>193</v>
      </c>
      <c r="C3348">
        <v>31</v>
      </c>
      <c r="D3348" t="s">
        <v>134</v>
      </c>
      <c r="E3348" s="1">
        <v>0.375</v>
      </c>
      <c r="F3348">
        <v>12</v>
      </c>
      <c r="G3348" t="s">
        <v>125</v>
      </c>
      <c r="H3348" t="s">
        <v>36</v>
      </c>
      <c r="I3348" t="s">
        <v>176</v>
      </c>
      <c r="J3348" t="s">
        <v>16</v>
      </c>
      <c r="K3348" t="s">
        <v>17</v>
      </c>
      <c r="L3348" t="s">
        <v>18</v>
      </c>
      <c r="M3348">
        <v>6</v>
      </c>
      <c r="N3348">
        <v>15</v>
      </c>
      <c r="Q3348">
        <v>2.2700000000000001E-2</v>
      </c>
      <c r="R3348">
        <v>3.12</v>
      </c>
      <c r="S3348">
        <f t="shared" si="238"/>
        <v>106.03044532761471</v>
      </c>
      <c r="T3348">
        <f t="shared" si="236"/>
        <v>636.18267196568831</v>
      </c>
    </row>
    <row r="3349" spans="1:20" x14ac:dyDescent="0.2">
      <c r="A3349">
        <v>2009</v>
      </c>
      <c r="B3349">
        <v>193</v>
      </c>
      <c r="C3349">
        <v>31</v>
      </c>
      <c r="D3349" t="s">
        <v>134</v>
      </c>
      <c r="E3349" s="1">
        <v>0.375</v>
      </c>
      <c r="F3349">
        <v>12</v>
      </c>
      <c r="G3349" t="s">
        <v>125</v>
      </c>
      <c r="H3349" t="s">
        <v>36</v>
      </c>
      <c r="I3349" t="s">
        <v>176</v>
      </c>
      <c r="J3349" t="s">
        <v>26</v>
      </c>
      <c r="K3349" t="s">
        <v>17</v>
      </c>
      <c r="L3349" t="s">
        <v>121</v>
      </c>
      <c r="M3349">
        <v>23</v>
      </c>
      <c r="N3349">
        <v>7.5</v>
      </c>
      <c r="Q3349">
        <v>2.0199999999999999E-2</v>
      </c>
      <c r="R3349">
        <v>2.9594999999999998</v>
      </c>
      <c r="S3349">
        <f t="shared" si="238"/>
        <v>7.8540774295436098</v>
      </c>
      <c r="T3349">
        <f t="shared" si="236"/>
        <v>180.64378087950303</v>
      </c>
    </row>
    <row r="3350" spans="1:20" x14ac:dyDescent="0.2">
      <c r="A3350">
        <v>2009</v>
      </c>
      <c r="B3350">
        <v>193</v>
      </c>
      <c r="C3350">
        <v>31</v>
      </c>
      <c r="D3350" t="s">
        <v>134</v>
      </c>
      <c r="E3350" s="1">
        <v>0.375</v>
      </c>
      <c r="F3350">
        <v>12</v>
      </c>
      <c r="G3350" t="s">
        <v>125</v>
      </c>
      <c r="H3350" t="s">
        <v>36</v>
      </c>
      <c r="I3350" t="s">
        <v>176</v>
      </c>
      <c r="J3350" t="s">
        <v>509</v>
      </c>
      <c r="K3350" t="s">
        <v>17</v>
      </c>
      <c r="L3350" t="s">
        <v>19</v>
      </c>
      <c r="M3350">
        <v>1</v>
      </c>
      <c r="N3350">
        <v>7.5</v>
      </c>
      <c r="Q3350">
        <v>1.9300000000000001E-2</v>
      </c>
      <c r="R3350">
        <v>2.96</v>
      </c>
      <c r="S3350">
        <f t="shared" si="238"/>
        <v>7.5117071566069322</v>
      </c>
      <c r="T3350">
        <f t="shared" si="236"/>
        <v>7.5117071566069322</v>
      </c>
    </row>
    <row r="3351" spans="1:20" x14ac:dyDescent="0.2">
      <c r="A3351">
        <v>2009</v>
      </c>
      <c r="B3351">
        <v>193</v>
      </c>
      <c r="C3351">
        <v>31</v>
      </c>
      <c r="D3351" t="s">
        <v>134</v>
      </c>
      <c r="E3351" s="1">
        <v>0.375</v>
      </c>
      <c r="F3351">
        <v>12</v>
      </c>
      <c r="G3351" t="s">
        <v>125</v>
      </c>
      <c r="H3351" t="s">
        <v>36</v>
      </c>
      <c r="I3351" t="s">
        <v>176</v>
      </c>
      <c r="J3351" t="s">
        <v>26</v>
      </c>
      <c r="K3351" t="s">
        <v>118</v>
      </c>
      <c r="L3351" t="s">
        <v>27</v>
      </c>
      <c r="M3351">
        <v>7</v>
      </c>
      <c r="N3351">
        <v>7.5</v>
      </c>
      <c r="Q3351">
        <v>1.5900000000000001E-2</v>
      </c>
      <c r="R3351">
        <v>2.9718</v>
      </c>
      <c r="S3351">
        <f t="shared" si="238"/>
        <v>6.3372988368370082</v>
      </c>
      <c r="T3351">
        <f t="shared" si="236"/>
        <v>44.361091857859059</v>
      </c>
    </row>
    <row r="3352" spans="1:20" x14ac:dyDescent="0.2">
      <c r="A3352">
        <v>2009</v>
      </c>
      <c r="B3352">
        <v>193</v>
      </c>
      <c r="C3352">
        <v>31</v>
      </c>
      <c r="D3352" t="s">
        <v>134</v>
      </c>
      <c r="E3352" s="1">
        <v>0.375</v>
      </c>
      <c r="F3352">
        <v>12</v>
      </c>
      <c r="G3352" t="s">
        <v>125</v>
      </c>
      <c r="H3352" t="s">
        <v>36</v>
      </c>
      <c r="I3352" t="s">
        <v>176</v>
      </c>
      <c r="J3352" t="s">
        <v>23</v>
      </c>
      <c r="K3352" t="s">
        <v>118</v>
      </c>
      <c r="L3352" t="s">
        <v>30</v>
      </c>
      <c r="M3352">
        <v>1</v>
      </c>
      <c r="N3352">
        <v>7.5</v>
      </c>
      <c r="Q3352">
        <v>9.2800000000000001E-3</v>
      </c>
      <c r="R3352">
        <v>3.07</v>
      </c>
      <c r="S3352">
        <f t="shared" si="238"/>
        <v>4.5080222907771104</v>
      </c>
      <c r="T3352">
        <f t="shared" si="236"/>
        <v>4.5080222907771104</v>
      </c>
    </row>
    <row r="3353" spans="1:20" x14ac:dyDescent="0.2">
      <c r="A3353">
        <v>2009</v>
      </c>
      <c r="B3353">
        <v>193</v>
      </c>
      <c r="C3353">
        <v>31</v>
      </c>
      <c r="D3353" t="s">
        <v>134</v>
      </c>
      <c r="E3353" s="1">
        <v>0.375</v>
      </c>
      <c r="F3353">
        <v>12</v>
      </c>
      <c r="G3353" t="s">
        <v>125</v>
      </c>
      <c r="H3353" t="s">
        <v>36</v>
      </c>
      <c r="I3353" t="s">
        <v>176</v>
      </c>
      <c r="J3353" t="s">
        <v>509</v>
      </c>
      <c r="K3353" t="s">
        <v>17</v>
      </c>
      <c r="L3353" t="s">
        <v>107</v>
      </c>
      <c r="M3353">
        <v>1</v>
      </c>
      <c r="N3353">
        <v>2.5</v>
      </c>
      <c r="Q3353">
        <v>3.49E-2</v>
      </c>
      <c r="R3353">
        <v>2.9108999999999998</v>
      </c>
      <c r="S3353">
        <f t="shared" si="238"/>
        <v>0.50256124877797914</v>
      </c>
      <c r="T3353">
        <f t="shared" si="236"/>
        <v>0.50256124877797914</v>
      </c>
    </row>
    <row r="3354" spans="1:20" x14ac:dyDescent="0.2">
      <c r="A3354">
        <v>2009</v>
      </c>
      <c r="B3354">
        <v>193</v>
      </c>
      <c r="C3354">
        <v>31</v>
      </c>
      <c r="D3354" t="s">
        <v>134</v>
      </c>
      <c r="E3354" s="1">
        <v>0.375</v>
      </c>
      <c r="F3354">
        <v>12</v>
      </c>
      <c r="G3354" t="s">
        <v>125</v>
      </c>
      <c r="H3354" t="s">
        <v>36</v>
      </c>
      <c r="I3354" t="s">
        <v>176</v>
      </c>
      <c r="J3354" t="s">
        <v>509</v>
      </c>
      <c r="K3354" t="s">
        <v>17</v>
      </c>
      <c r="L3354" t="s">
        <v>19</v>
      </c>
      <c r="M3354">
        <v>1</v>
      </c>
      <c r="N3354">
        <v>2.5</v>
      </c>
      <c r="Q3354">
        <v>1.9300000000000001E-2</v>
      </c>
      <c r="R3354">
        <v>2.96</v>
      </c>
      <c r="S3354">
        <f t="shared" si="238"/>
        <v>0.29070984172599634</v>
      </c>
      <c r="T3354">
        <f t="shared" si="236"/>
        <v>0.29070984172599634</v>
      </c>
    </row>
    <row r="3355" spans="1:20" x14ac:dyDescent="0.2">
      <c r="A3355">
        <v>2009</v>
      </c>
      <c r="B3355">
        <v>193</v>
      </c>
      <c r="C3355">
        <v>31</v>
      </c>
      <c r="D3355" t="s">
        <v>134</v>
      </c>
      <c r="E3355" s="1">
        <v>0.375</v>
      </c>
      <c r="F3355">
        <v>12</v>
      </c>
      <c r="G3355" t="s">
        <v>125</v>
      </c>
      <c r="H3355" t="s">
        <v>36</v>
      </c>
      <c r="I3355" t="s">
        <v>176</v>
      </c>
      <c r="J3355" t="s">
        <v>26</v>
      </c>
      <c r="K3355" t="s">
        <v>118</v>
      </c>
      <c r="L3355" t="s">
        <v>27</v>
      </c>
      <c r="M3355">
        <v>37</v>
      </c>
      <c r="N3355">
        <v>2.5</v>
      </c>
      <c r="Q3355">
        <v>1.5900000000000001E-2</v>
      </c>
      <c r="R3355">
        <v>2.9718</v>
      </c>
      <c r="S3355">
        <f t="shared" si="238"/>
        <v>0.24210025233267859</v>
      </c>
      <c r="T3355">
        <f t="shared" si="236"/>
        <v>8.957709336309108</v>
      </c>
    </row>
    <row r="3356" spans="1:20" x14ac:dyDescent="0.2">
      <c r="A3356">
        <v>2009</v>
      </c>
      <c r="B3356">
        <v>193</v>
      </c>
      <c r="C3356">
        <v>31</v>
      </c>
      <c r="D3356" t="s">
        <v>134</v>
      </c>
      <c r="E3356" s="1">
        <v>0.375</v>
      </c>
      <c r="F3356">
        <v>12</v>
      </c>
      <c r="G3356" t="s">
        <v>125</v>
      </c>
      <c r="H3356" t="s">
        <v>36</v>
      </c>
      <c r="I3356" t="s">
        <v>176</v>
      </c>
      <c r="J3356" t="s">
        <v>23</v>
      </c>
      <c r="K3356" t="s">
        <v>118</v>
      </c>
      <c r="L3356" t="s">
        <v>30</v>
      </c>
      <c r="M3356">
        <v>1</v>
      </c>
      <c r="N3356">
        <v>2.5</v>
      </c>
      <c r="Q3356">
        <v>9.2800000000000001E-3</v>
      </c>
      <c r="R3356">
        <v>3.07</v>
      </c>
      <c r="S3356">
        <f t="shared" si="238"/>
        <v>0.15460509531322333</v>
      </c>
      <c r="T3356">
        <f t="shared" si="236"/>
        <v>0.15460509531322333</v>
      </c>
    </row>
    <row r="3357" spans="1:20" x14ac:dyDescent="0.2">
      <c r="A3357">
        <v>2009</v>
      </c>
      <c r="B3357">
        <v>193</v>
      </c>
      <c r="C3357">
        <v>31</v>
      </c>
      <c r="D3357" t="s">
        <v>134</v>
      </c>
      <c r="E3357" s="1">
        <v>0.375</v>
      </c>
      <c r="F3357">
        <v>12</v>
      </c>
      <c r="G3357" t="s">
        <v>125</v>
      </c>
      <c r="H3357" t="s">
        <v>36</v>
      </c>
      <c r="I3357" t="s">
        <v>176</v>
      </c>
      <c r="J3357" t="s">
        <v>23</v>
      </c>
      <c r="K3357" t="s">
        <v>33</v>
      </c>
      <c r="L3357" t="s">
        <v>34</v>
      </c>
      <c r="M3357">
        <v>2</v>
      </c>
      <c r="N3357">
        <v>2.5</v>
      </c>
      <c r="Q3357">
        <v>8.8999999999999999E-3</v>
      </c>
      <c r="R3357">
        <v>3</v>
      </c>
      <c r="S3357">
        <f t="shared" si="238"/>
        <v>0.13906250000000001</v>
      </c>
      <c r="T3357">
        <f t="shared" si="236"/>
        <v>0.27812500000000001</v>
      </c>
    </row>
    <row r="3358" spans="1:20" x14ac:dyDescent="0.2">
      <c r="A3358">
        <v>2009</v>
      </c>
      <c r="B3358">
        <v>194</v>
      </c>
      <c r="C3358">
        <v>32</v>
      </c>
      <c r="D3358" t="s">
        <v>134</v>
      </c>
      <c r="E3358" s="1">
        <v>0.375</v>
      </c>
      <c r="F3358">
        <v>12</v>
      </c>
      <c r="G3358" t="s">
        <v>125</v>
      </c>
      <c r="H3358" t="s">
        <v>36</v>
      </c>
      <c r="I3358" t="s">
        <v>176</v>
      </c>
      <c r="J3358" t="s">
        <v>44</v>
      </c>
      <c r="K3358" t="s">
        <v>21</v>
      </c>
      <c r="L3358" t="s">
        <v>22</v>
      </c>
      <c r="M3358">
        <v>2</v>
      </c>
      <c r="N3358">
        <v>35</v>
      </c>
      <c r="Q3358">
        <v>1.14E-2</v>
      </c>
      <c r="R3358">
        <v>3.1280000000000001</v>
      </c>
      <c r="S3358">
        <f t="shared" si="238"/>
        <v>770.45928631241588</v>
      </c>
      <c r="T3358">
        <f t="shared" si="236"/>
        <v>1540.9185726248318</v>
      </c>
    </row>
    <row r="3359" spans="1:20" x14ac:dyDescent="0.2">
      <c r="A3359">
        <v>2009</v>
      </c>
      <c r="B3359">
        <v>194</v>
      </c>
      <c r="C3359">
        <v>32</v>
      </c>
      <c r="D3359" t="s">
        <v>134</v>
      </c>
      <c r="E3359" s="1">
        <v>0.375</v>
      </c>
      <c r="F3359">
        <v>12</v>
      </c>
      <c r="G3359" t="s">
        <v>125</v>
      </c>
      <c r="H3359" t="s">
        <v>36</v>
      </c>
      <c r="I3359" t="s">
        <v>176</v>
      </c>
      <c r="J3359" t="s">
        <v>13</v>
      </c>
      <c r="K3359" t="s">
        <v>14</v>
      </c>
      <c r="L3359" t="s">
        <v>15</v>
      </c>
      <c r="M3359">
        <v>1</v>
      </c>
      <c r="N3359">
        <v>25</v>
      </c>
      <c r="Q3359">
        <v>2.3599999999999999E-2</v>
      </c>
      <c r="R3359">
        <v>2.9750000000000001</v>
      </c>
      <c r="S3359">
        <f t="shared" si="238"/>
        <v>340.23855775527943</v>
      </c>
      <c r="T3359">
        <f t="shared" si="236"/>
        <v>340.23855775527943</v>
      </c>
    </row>
    <row r="3360" spans="1:20" x14ac:dyDescent="0.2">
      <c r="A3360">
        <v>2009</v>
      </c>
      <c r="B3360">
        <v>194</v>
      </c>
      <c r="C3360">
        <v>32</v>
      </c>
      <c r="D3360" t="s">
        <v>134</v>
      </c>
      <c r="E3360" s="1">
        <v>0.375</v>
      </c>
      <c r="F3360">
        <v>12</v>
      </c>
      <c r="G3360" t="s">
        <v>125</v>
      </c>
      <c r="H3360" t="s">
        <v>36</v>
      </c>
      <c r="I3360" t="s">
        <v>176</v>
      </c>
      <c r="J3360" t="s">
        <v>16</v>
      </c>
      <c r="K3360" t="s">
        <v>28</v>
      </c>
      <c r="L3360" t="s">
        <v>29</v>
      </c>
      <c r="M3360">
        <v>8</v>
      </c>
      <c r="N3360">
        <v>25</v>
      </c>
      <c r="P3360">
        <f>N3360/1.14172</f>
        <v>21.89678730336685</v>
      </c>
      <c r="Q3360">
        <v>5.7999999999999996E-3</v>
      </c>
      <c r="R3360">
        <v>3.5539999999999998</v>
      </c>
      <c r="S3360">
        <f>Q3360*(P3360^R3360)</f>
        <v>336.62001464584171</v>
      </c>
      <c r="T3360">
        <f t="shared" si="236"/>
        <v>2692.9601171667337</v>
      </c>
    </row>
    <row r="3361" spans="1:20" x14ac:dyDescent="0.2">
      <c r="A3361">
        <v>2009</v>
      </c>
      <c r="B3361">
        <v>194</v>
      </c>
      <c r="C3361">
        <v>32</v>
      </c>
      <c r="D3361" t="s">
        <v>134</v>
      </c>
      <c r="E3361" s="1">
        <v>0.375</v>
      </c>
      <c r="F3361">
        <v>12</v>
      </c>
      <c r="G3361" t="s">
        <v>125</v>
      </c>
      <c r="H3361" t="s">
        <v>36</v>
      </c>
      <c r="I3361" t="s">
        <v>176</v>
      </c>
      <c r="J3361" t="s">
        <v>44</v>
      </c>
      <c r="K3361" t="s">
        <v>21</v>
      </c>
      <c r="L3361" t="s">
        <v>22</v>
      </c>
      <c r="M3361">
        <v>1</v>
      </c>
      <c r="N3361">
        <v>25</v>
      </c>
      <c r="Q3361">
        <v>1.14E-2</v>
      </c>
      <c r="R3361">
        <v>3.1280000000000001</v>
      </c>
      <c r="S3361">
        <f t="shared" ref="S3361:S3368" si="239">Q3361*(N3361^R3361)</f>
        <v>268.94359042953022</v>
      </c>
      <c r="T3361">
        <f t="shared" si="236"/>
        <v>268.94359042953022</v>
      </c>
    </row>
    <row r="3362" spans="1:20" x14ac:dyDescent="0.2">
      <c r="A3362">
        <v>2009</v>
      </c>
      <c r="B3362">
        <v>194</v>
      </c>
      <c r="C3362">
        <v>32</v>
      </c>
      <c r="D3362" t="s">
        <v>134</v>
      </c>
      <c r="E3362" s="1">
        <v>0.375</v>
      </c>
      <c r="F3362">
        <v>12</v>
      </c>
      <c r="G3362" t="s">
        <v>125</v>
      </c>
      <c r="H3362" t="s">
        <v>36</v>
      </c>
      <c r="I3362" t="s">
        <v>176</v>
      </c>
      <c r="J3362" t="s">
        <v>509</v>
      </c>
      <c r="K3362" t="s">
        <v>17</v>
      </c>
      <c r="L3362" t="s">
        <v>19</v>
      </c>
      <c r="M3362">
        <v>1</v>
      </c>
      <c r="N3362">
        <v>7.5</v>
      </c>
      <c r="Q3362">
        <v>1.9300000000000001E-2</v>
      </c>
      <c r="R3362">
        <v>2.96</v>
      </c>
      <c r="S3362">
        <f t="shared" si="239"/>
        <v>7.5117071566069322</v>
      </c>
      <c r="T3362">
        <f t="shared" si="236"/>
        <v>7.5117071566069322</v>
      </c>
    </row>
    <row r="3363" spans="1:20" x14ac:dyDescent="0.2">
      <c r="A3363">
        <v>2009</v>
      </c>
      <c r="B3363">
        <v>194</v>
      </c>
      <c r="C3363">
        <v>32</v>
      </c>
      <c r="D3363" t="s">
        <v>134</v>
      </c>
      <c r="E3363" s="1">
        <v>0.375</v>
      </c>
      <c r="F3363">
        <v>12</v>
      </c>
      <c r="G3363" t="s">
        <v>125</v>
      </c>
      <c r="H3363" t="s">
        <v>36</v>
      </c>
      <c r="I3363" t="s">
        <v>176</v>
      </c>
      <c r="J3363" t="s">
        <v>26</v>
      </c>
      <c r="K3363" t="s">
        <v>118</v>
      </c>
      <c r="L3363" t="s">
        <v>27</v>
      </c>
      <c r="M3363">
        <v>6</v>
      </c>
      <c r="N3363">
        <v>7.5</v>
      </c>
      <c r="Q3363">
        <v>1.5900000000000001E-2</v>
      </c>
      <c r="R3363">
        <v>2.9718</v>
      </c>
      <c r="S3363">
        <f t="shared" si="239"/>
        <v>6.3372988368370082</v>
      </c>
      <c r="T3363">
        <f t="shared" si="236"/>
        <v>38.023793021022051</v>
      </c>
    </row>
    <row r="3364" spans="1:20" x14ac:dyDescent="0.2">
      <c r="A3364">
        <v>2009</v>
      </c>
      <c r="B3364">
        <v>194</v>
      </c>
      <c r="C3364">
        <v>32</v>
      </c>
      <c r="D3364" t="s">
        <v>134</v>
      </c>
      <c r="E3364" s="1">
        <v>0.375</v>
      </c>
      <c r="F3364">
        <v>12</v>
      </c>
      <c r="G3364" t="s">
        <v>125</v>
      </c>
      <c r="H3364" t="s">
        <v>36</v>
      </c>
      <c r="I3364" t="s">
        <v>176</v>
      </c>
      <c r="J3364" t="s">
        <v>23</v>
      </c>
      <c r="K3364" t="s">
        <v>118</v>
      </c>
      <c r="L3364" t="s">
        <v>132</v>
      </c>
      <c r="M3364">
        <v>2</v>
      </c>
      <c r="N3364">
        <v>7.5</v>
      </c>
      <c r="Q3364">
        <v>1.26E-2</v>
      </c>
      <c r="R3364">
        <v>3.0672999999999999</v>
      </c>
      <c r="S3364">
        <f t="shared" si="239"/>
        <v>6.0875978967715536</v>
      </c>
      <c r="T3364">
        <f t="shared" si="236"/>
        <v>12.175195793543107</v>
      </c>
    </row>
    <row r="3365" spans="1:20" x14ac:dyDescent="0.2">
      <c r="A3365">
        <v>2009</v>
      </c>
      <c r="B3365">
        <v>194</v>
      </c>
      <c r="C3365">
        <v>32</v>
      </c>
      <c r="D3365" t="s">
        <v>134</v>
      </c>
      <c r="E3365" s="1">
        <v>0.375</v>
      </c>
      <c r="F3365">
        <v>12</v>
      </c>
      <c r="G3365" t="s">
        <v>125</v>
      </c>
      <c r="H3365" t="s">
        <v>36</v>
      </c>
      <c r="I3365" t="s">
        <v>176</v>
      </c>
      <c r="J3365" t="s">
        <v>23</v>
      </c>
      <c r="K3365" t="s">
        <v>118</v>
      </c>
      <c r="L3365" t="s">
        <v>30</v>
      </c>
      <c r="M3365">
        <v>3</v>
      </c>
      <c r="N3365">
        <v>7.5</v>
      </c>
      <c r="Q3365">
        <v>9.2800000000000001E-3</v>
      </c>
      <c r="R3365">
        <v>3.07</v>
      </c>
      <c r="S3365">
        <f t="shared" si="239"/>
        <v>4.5080222907771104</v>
      </c>
      <c r="T3365">
        <f t="shared" si="236"/>
        <v>13.524066872331332</v>
      </c>
    </row>
    <row r="3366" spans="1:20" x14ac:dyDescent="0.2">
      <c r="A3366">
        <v>2009</v>
      </c>
      <c r="B3366">
        <v>194</v>
      </c>
      <c r="C3366">
        <v>32</v>
      </c>
      <c r="D3366" t="s">
        <v>134</v>
      </c>
      <c r="E3366" s="1">
        <v>0.375</v>
      </c>
      <c r="F3366">
        <v>12</v>
      </c>
      <c r="G3366" t="s">
        <v>125</v>
      </c>
      <c r="H3366" t="s">
        <v>36</v>
      </c>
      <c r="I3366" t="s">
        <v>176</v>
      </c>
      <c r="J3366" t="s">
        <v>26</v>
      </c>
      <c r="K3366" t="s">
        <v>118</v>
      </c>
      <c r="L3366" t="s">
        <v>27</v>
      </c>
      <c r="M3366">
        <v>26</v>
      </c>
      <c r="N3366">
        <v>2.5</v>
      </c>
      <c r="Q3366">
        <v>1.5900000000000001E-2</v>
      </c>
      <c r="R3366">
        <v>2.9718</v>
      </c>
      <c r="S3366">
        <f t="shared" si="239"/>
        <v>0.24210025233267859</v>
      </c>
      <c r="T3366">
        <f t="shared" si="236"/>
        <v>6.2946065606496431</v>
      </c>
    </row>
    <row r="3367" spans="1:20" x14ac:dyDescent="0.2">
      <c r="A3367">
        <v>2009</v>
      </c>
      <c r="B3367">
        <v>194</v>
      </c>
      <c r="C3367">
        <v>32</v>
      </c>
      <c r="D3367" t="s">
        <v>134</v>
      </c>
      <c r="E3367" s="1">
        <v>0.375</v>
      </c>
      <c r="F3367">
        <v>12</v>
      </c>
      <c r="G3367" t="s">
        <v>125</v>
      </c>
      <c r="H3367" t="s">
        <v>36</v>
      </c>
      <c r="I3367" t="s">
        <v>176</v>
      </c>
      <c r="J3367" t="s">
        <v>23</v>
      </c>
      <c r="K3367" t="s">
        <v>33</v>
      </c>
      <c r="L3367" t="s">
        <v>34</v>
      </c>
      <c r="M3367">
        <v>4</v>
      </c>
      <c r="N3367">
        <v>2.5</v>
      </c>
      <c r="Q3367">
        <v>8.8999999999999999E-3</v>
      </c>
      <c r="R3367">
        <v>3</v>
      </c>
      <c r="S3367">
        <f t="shared" si="239"/>
        <v>0.13906250000000001</v>
      </c>
      <c r="T3367">
        <f t="shared" si="236"/>
        <v>0.55625000000000002</v>
      </c>
    </row>
    <row r="3368" spans="1:20" x14ac:dyDescent="0.2">
      <c r="A3368">
        <v>2009</v>
      </c>
      <c r="B3368">
        <v>195</v>
      </c>
      <c r="C3368">
        <v>33</v>
      </c>
      <c r="D3368" t="s">
        <v>134</v>
      </c>
      <c r="E3368" s="1">
        <v>0.375</v>
      </c>
      <c r="F3368">
        <v>12</v>
      </c>
      <c r="G3368" t="s">
        <v>125</v>
      </c>
      <c r="H3368" t="s">
        <v>12</v>
      </c>
      <c r="I3368" t="s">
        <v>176</v>
      </c>
      <c r="J3368" t="s">
        <v>44</v>
      </c>
      <c r="K3368" t="s">
        <v>21</v>
      </c>
      <c r="L3368" t="s">
        <v>22</v>
      </c>
      <c r="M3368">
        <v>2</v>
      </c>
      <c r="N3368">
        <v>35</v>
      </c>
      <c r="Q3368">
        <v>1.14E-2</v>
      </c>
      <c r="R3368">
        <v>3.1280000000000001</v>
      </c>
      <c r="S3368">
        <f t="shared" si="239"/>
        <v>770.45928631241588</v>
      </c>
      <c r="T3368">
        <f t="shared" si="236"/>
        <v>1540.9185726248318</v>
      </c>
    </row>
    <row r="3369" spans="1:20" x14ac:dyDescent="0.2">
      <c r="A3369">
        <v>2009</v>
      </c>
      <c r="B3369">
        <v>195</v>
      </c>
      <c r="C3369">
        <v>33</v>
      </c>
      <c r="D3369" t="s">
        <v>134</v>
      </c>
      <c r="E3369" s="1">
        <v>0.375</v>
      </c>
      <c r="F3369">
        <v>12</v>
      </c>
      <c r="G3369" t="s">
        <v>125</v>
      </c>
      <c r="H3369" t="s">
        <v>12</v>
      </c>
      <c r="I3369" t="s">
        <v>176</v>
      </c>
      <c r="J3369" t="s">
        <v>16</v>
      </c>
      <c r="K3369" t="s">
        <v>28</v>
      </c>
      <c r="L3369" t="s">
        <v>29</v>
      </c>
      <c r="M3369">
        <v>4</v>
      </c>
      <c r="N3369">
        <v>25</v>
      </c>
      <c r="P3369">
        <f>N3369/1.14172</f>
        <v>21.89678730336685</v>
      </c>
      <c r="Q3369">
        <v>5.7999999999999996E-3</v>
      </c>
      <c r="R3369">
        <v>3.5539999999999998</v>
      </c>
      <c r="S3369">
        <f>Q3369*(P3369^R3369)</f>
        <v>336.62001464584171</v>
      </c>
      <c r="T3369">
        <f t="shared" si="236"/>
        <v>1346.4800585833668</v>
      </c>
    </row>
    <row r="3370" spans="1:20" x14ac:dyDescent="0.2">
      <c r="A3370">
        <v>2009</v>
      </c>
      <c r="B3370">
        <v>195</v>
      </c>
      <c r="C3370">
        <v>33</v>
      </c>
      <c r="D3370" t="s">
        <v>134</v>
      </c>
      <c r="E3370" s="1">
        <v>0.375</v>
      </c>
      <c r="F3370">
        <v>12</v>
      </c>
      <c r="G3370" t="s">
        <v>125</v>
      </c>
      <c r="H3370" t="s">
        <v>12</v>
      </c>
      <c r="I3370" t="s">
        <v>176</v>
      </c>
      <c r="J3370" t="s">
        <v>44</v>
      </c>
      <c r="K3370" t="s">
        <v>21</v>
      </c>
      <c r="L3370" t="s">
        <v>22</v>
      </c>
      <c r="M3370">
        <v>4</v>
      </c>
      <c r="N3370">
        <v>25</v>
      </c>
      <c r="Q3370">
        <v>1.14E-2</v>
      </c>
      <c r="R3370">
        <v>3.1280000000000001</v>
      </c>
      <c r="S3370">
        <f>Q3370*(N3370^R3370)</f>
        <v>268.94359042953022</v>
      </c>
      <c r="T3370">
        <f t="shared" si="236"/>
        <v>1075.7743617181209</v>
      </c>
    </row>
    <row r="3371" spans="1:20" x14ac:dyDescent="0.2">
      <c r="A3371">
        <v>2009</v>
      </c>
      <c r="B3371">
        <v>195</v>
      </c>
      <c r="C3371">
        <v>33</v>
      </c>
      <c r="D3371" t="s">
        <v>134</v>
      </c>
      <c r="E3371" s="1">
        <v>0.375</v>
      </c>
      <c r="F3371">
        <v>12</v>
      </c>
      <c r="G3371" t="s">
        <v>125</v>
      </c>
      <c r="H3371" t="s">
        <v>12</v>
      </c>
      <c r="I3371" t="s">
        <v>176</v>
      </c>
      <c r="J3371" t="s">
        <v>23</v>
      </c>
      <c r="K3371" t="s">
        <v>62</v>
      </c>
      <c r="L3371" t="s">
        <v>63</v>
      </c>
      <c r="M3371">
        <v>1</v>
      </c>
      <c r="N3371">
        <v>25</v>
      </c>
      <c r="P3371">
        <f>N3371/1.08</f>
        <v>23.148148148148145</v>
      </c>
      <c r="Q3371">
        <v>2.29E-2</v>
      </c>
      <c r="R3371">
        <v>2.9580000000000002</v>
      </c>
      <c r="S3371">
        <f>Q3371*(P3371^R3371)</f>
        <v>248.92846396069424</v>
      </c>
      <c r="T3371">
        <f t="shared" si="236"/>
        <v>248.92846396069424</v>
      </c>
    </row>
    <row r="3372" spans="1:20" x14ac:dyDescent="0.2">
      <c r="A3372">
        <v>2009</v>
      </c>
      <c r="B3372">
        <v>195</v>
      </c>
      <c r="C3372">
        <v>33</v>
      </c>
      <c r="D3372" t="s">
        <v>134</v>
      </c>
      <c r="E3372" s="1">
        <v>0.375</v>
      </c>
      <c r="F3372">
        <v>12</v>
      </c>
      <c r="G3372" t="s">
        <v>125</v>
      </c>
      <c r="H3372" t="s">
        <v>12</v>
      </c>
      <c r="I3372" t="s">
        <v>176</v>
      </c>
      <c r="J3372" t="s">
        <v>16</v>
      </c>
      <c r="K3372" t="s">
        <v>17</v>
      </c>
      <c r="L3372" t="s">
        <v>18</v>
      </c>
      <c r="M3372">
        <v>1</v>
      </c>
      <c r="N3372">
        <v>15</v>
      </c>
      <c r="Q3372">
        <v>2.2700000000000001E-2</v>
      </c>
      <c r="R3372">
        <v>3.12</v>
      </c>
      <c r="S3372">
        <f t="shared" ref="S3372:S3385" si="240">Q3372*(N3372^R3372)</f>
        <v>106.03044532761471</v>
      </c>
      <c r="T3372">
        <f t="shared" si="236"/>
        <v>106.03044532761471</v>
      </c>
    </row>
    <row r="3373" spans="1:20" x14ac:dyDescent="0.2">
      <c r="A3373">
        <v>2009</v>
      </c>
      <c r="B3373">
        <v>195</v>
      </c>
      <c r="C3373">
        <v>33</v>
      </c>
      <c r="D3373" t="s">
        <v>134</v>
      </c>
      <c r="E3373" s="1">
        <v>0.375</v>
      </c>
      <c r="F3373">
        <v>12</v>
      </c>
      <c r="G3373" t="s">
        <v>125</v>
      </c>
      <c r="H3373" t="s">
        <v>12</v>
      </c>
      <c r="I3373" t="s">
        <v>176</v>
      </c>
      <c r="J3373" t="s">
        <v>509</v>
      </c>
      <c r="K3373" t="s">
        <v>17</v>
      </c>
      <c r="L3373" t="s">
        <v>19</v>
      </c>
      <c r="M3373">
        <v>1</v>
      </c>
      <c r="N3373">
        <v>7.5</v>
      </c>
      <c r="Q3373">
        <v>1.9300000000000001E-2</v>
      </c>
      <c r="R3373">
        <v>2.96</v>
      </c>
      <c r="S3373">
        <f t="shared" si="240"/>
        <v>7.5117071566069322</v>
      </c>
      <c r="T3373">
        <f t="shared" si="236"/>
        <v>7.5117071566069322</v>
      </c>
    </row>
    <row r="3374" spans="1:20" x14ac:dyDescent="0.2">
      <c r="A3374">
        <v>2009</v>
      </c>
      <c r="B3374">
        <v>195</v>
      </c>
      <c r="C3374">
        <v>33</v>
      </c>
      <c r="D3374" t="s">
        <v>134</v>
      </c>
      <c r="E3374" s="1">
        <v>0.375</v>
      </c>
      <c r="F3374">
        <v>12</v>
      </c>
      <c r="G3374" t="s">
        <v>125</v>
      </c>
      <c r="H3374" t="s">
        <v>12</v>
      </c>
      <c r="I3374" t="s">
        <v>176</v>
      </c>
      <c r="J3374" t="s">
        <v>26</v>
      </c>
      <c r="K3374" t="s">
        <v>118</v>
      </c>
      <c r="L3374" t="s">
        <v>27</v>
      </c>
      <c r="M3374">
        <v>9</v>
      </c>
      <c r="N3374">
        <v>7.5</v>
      </c>
      <c r="Q3374">
        <v>1.5900000000000001E-2</v>
      </c>
      <c r="R3374">
        <v>2.9718</v>
      </c>
      <c r="S3374">
        <f t="shared" si="240"/>
        <v>6.3372988368370082</v>
      </c>
      <c r="T3374">
        <f t="shared" si="236"/>
        <v>57.035689531533073</v>
      </c>
    </row>
    <row r="3375" spans="1:20" x14ac:dyDescent="0.2">
      <c r="A3375">
        <v>2009</v>
      </c>
      <c r="B3375">
        <v>195</v>
      </c>
      <c r="C3375">
        <v>33</v>
      </c>
      <c r="D3375" t="s">
        <v>134</v>
      </c>
      <c r="E3375" s="1">
        <v>0.375</v>
      </c>
      <c r="F3375">
        <v>12</v>
      </c>
      <c r="G3375" t="s">
        <v>125</v>
      </c>
      <c r="H3375" t="s">
        <v>12</v>
      </c>
      <c r="I3375" t="s">
        <v>176</v>
      </c>
      <c r="J3375" t="s">
        <v>23</v>
      </c>
      <c r="K3375" t="s">
        <v>118</v>
      </c>
      <c r="L3375" t="s">
        <v>132</v>
      </c>
      <c r="M3375">
        <v>6</v>
      </c>
      <c r="N3375">
        <v>7.5</v>
      </c>
      <c r="Q3375">
        <v>1.26E-2</v>
      </c>
      <c r="R3375">
        <v>3.0672999999999999</v>
      </c>
      <c r="S3375">
        <f t="shared" si="240"/>
        <v>6.0875978967715536</v>
      </c>
      <c r="T3375">
        <f t="shared" si="236"/>
        <v>36.525587380629318</v>
      </c>
    </row>
    <row r="3376" spans="1:20" x14ac:dyDescent="0.2">
      <c r="A3376">
        <v>2009</v>
      </c>
      <c r="B3376">
        <v>195</v>
      </c>
      <c r="C3376">
        <v>33</v>
      </c>
      <c r="D3376" t="s">
        <v>134</v>
      </c>
      <c r="E3376" s="1">
        <v>0.375</v>
      </c>
      <c r="F3376">
        <v>12</v>
      </c>
      <c r="G3376" t="s">
        <v>125</v>
      </c>
      <c r="H3376" t="s">
        <v>12</v>
      </c>
      <c r="I3376" t="s">
        <v>176</v>
      </c>
      <c r="J3376" t="s">
        <v>23</v>
      </c>
      <c r="K3376" t="s">
        <v>118</v>
      </c>
      <c r="L3376" t="s">
        <v>30</v>
      </c>
      <c r="M3376">
        <v>1</v>
      </c>
      <c r="N3376">
        <v>7.5</v>
      </c>
      <c r="Q3376">
        <v>9.2800000000000001E-3</v>
      </c>
      <c r="R3376">
        <v>3.07</v>
      </c>
      <c r="S3376">
        <f t="shared" si="240"/>
        <v>4.5080222907771104</v>
      </c>
      <c r="T3376">
        <f t="shared" si="236"/>
        <v>4.5080222907771104</v>
      </c>
    </row>
    <row r="3377" spans="1:20" x14ac:dyDescent="0.2">
      <c r="A3377">
        <v>2009</v>
      </c>
      <c r="B3377">
        <v>195</v>
      </c>
      <c r="C3377">
        <v>33</v>
      </c>
      <c r="D3377" t="s">
        <v>134</v>
      </c>
      <c r="E3377" s="1">
        <v>0.375</v>
      </c>
      <c r="F3377">
        <v>12</v>
      </c>
      <c r="G3377" t="s">
        <v>125</v>
      </c>
      <c r="H3377" t="s">
        <v>12</v>
      </c>
      <c r="I3377" t="s">
        <v>176</v>
      </c>
      <c r="J3377" t="s">
        <v>13</v>
      </c>
      <c r="K3377" t="s">
        <v>194</v>
      </c>
      <c r="L3377" t="s">
        <v>35</v>
      </c>
      <c r="M3377">
        <v>1</v>
      </c>
      <c r="N3377">
        <v>7.5</v>
      </c>
      <c r="Q3377">
        <v>3.2399999999999998E-2</v>
      </c>
      <c r="R3377">
        <v>2.379</v>
      </c>
      <c r="S3377">
        <f t="shared" si="240"/>
        <v>3.9112516180267258</v>
      </c>
      <c r="T3377">
        <f t="shared" si="236"/>
        <v>3.9112516180267258</v>
      </c>
    </row>
    <row r="3378" spans="1:20" x14ac:dyDescent="0.2">
      <c r="A3378">
        <v>2009</v>
      </c>
      <c r="B3378">
        <v>195</v>
      </c>
      <c r="C3378">
        <v>33</v>
      </c>
      <c r="D3378" t="s">
        <v>134</v>
      </c>
      <c r="E3378" s="1">
        <v>0.375</v>
      </c>
      <c r="F3378">
        <v>12</v>
      </c>
      <c r="G3378" t="s">
        <v>125</v>
      </c>
      <c r="H3378" t="s">
        <v>12</v>
      </c>
      <c r="I3378" t="s">
        <v>176</v>
      </c>
      <c r="J3378" t="s">
        <v>509</v>
      </c>
      <c r="K3378" t="s">
        <v>17</v>
      </c>
      <c r="L3378" t="s">
        <v>19</v>
      </c>
      <c r="M3378">
        <v>1</v>
      </c>
      <c r="N3378">
        <v>2.5</v>
      </c>
      <c r="Q3378">
        <v>1.9300000000000001E-2</v>
      </c>
      <c r="R3378">
        <v>2.96</v>
      </c>
      <c r="S3378">
        <f t="shared" si="240"/>
        <v>0.29070984172599634</v>
      </c>
      <c r="T3378">
        <f t="shared" si="236"/>
        <v>0.29070984172599634</v>
      </c>
    </row>
    <row r="3379" spans="1:20" x14ac:dyDescent="0.2">
      <c r="A3379">
        <v>2009</v>
      </c>
      <c r="B3379">
        <v>195</v>
      </c>
      <c r="C3379">
        <v>33</v>
      </c>
      <c r="D3379" t="s">
        <v>134</v>
      </c>
      <c r="E3379" s="1">
        <v>0.375</v>
      </c>
      <c r="F3379">
        <v>12</v>
      </c>
      <c r="G3379" t="s">
        <v>125</v>
      </c>
      <c r="H3379" t="s">
        <v>12</v>
      </c>
      <c r="I3379" t="s">
        <v>176</v>
      </c>
      <c r="J3379" t="s">
        <v>26</v>
      </c>
      <c r="K3379" t="s">
        <v>118</v>
      </c>
      <c r="L3379" t="s">
        <v>27</v>
      </c>
      <c r="M3379">
        <v>39</v>
      </c>
      <c r="N3379">
        <v>2.5</v>
      </c>
      <c r="Q3379">
        <v>1.5900000000000001E-2</v>
      </c>
      <c r="R3379">
        <v>2.9718</v>
      </c>
      <c r="S3379">
        <f t="shared" si="240"/>
        <v>0.24210025233267859</v>
      </c>
      <c r="T3379">
        <f t="shared" si="236"/>
        <v>9.441909840974466</v>
      </c>
    </row>
    <row r="3380" spans="1:20" x14ac:dyDescent="0.2">
      <c r="A3380">
        <v>2009</v>
      </c>
      <c r="B3380">
        <v>195</v>
      </c>
      <c r="C3380">
        <v>33</v>
      </c>
      <c r="D3380" t="s">
        <v>134</v>
      </c>
      <c r="E3380" s="1">
        <v>0.375</v>
      </c>
      <c r="F3380">
        <v>12</v>
      </c>
      <c r="G3380" t="s">
        <v>125</v>
      </c>
      <c r="H3380" t="s">
        <v>12</v>
      </c>
      <c r="I3380" t="s">
        <v>176</v>
      </c>
      <c r="J3380" t="s">
        <v>23</v>
      </c>
      <c r="K3380" t="s">
        <v>118</v>
      </c>
      <c r="L3380" t="s">
        <v>132</v>
      </c>
      <c r="M3380">
        <v>3</v>
      </c>
      <c r="N3380">
        <v>2.5</v>
      </c>
      <c r="Q3380">
        <v>1.26E-2</v>
      </c>
      <c r="R3380">
        <v>3.0672999999999999</v>
      </c>
      <c r="S3380">
        <f t="shared" si="240"/>
        <v>0.20939771281975608</v>
      </c>
      <c r="T3380">
        <f t="shared" si="236"/>
        <v>0.62819313845926827</v>
      </c>
    </row>
    <row r="3381" spans="1:20" x14ac:dyDescent="0.2">
      <c r="A3381">
        <v>2009</v>
      </c>
      <c r="B3381">
        <v>195</v>
      </c>
      <c r="C3381">
        <v>33</v>
      </c>
      <c r="D3381" t="s">
        <v>134</v>
      </c>
      <c r="E3381" s="1">
        <v>0.375</v>
      </c>
      <c r="F3381">
        <v>12</v>
      </c>
      <c r="G3381" t="s">
        <v>125</v>
      </c>
      <c r="H3381" t="s">
        <v>12</v>
      </c>
      <c r="I3381" t="s">
        <v>176</v>
      </c>
      <c r="J3381" t="s">
        <v>23</v>
      </c>
      <c r="K3381" t="s">
        <v>33</v>
      </c>
      <c r="L3381" t="s">
        <v>34</v>
      </c>
      <c r="M3381">
        <v>2</v>
      </c>
      <c r="N3381">
        <v>2.5</v>
      </c>
      <c r="Q3381">
        <v>8.8999999999999999E-3</v>
      </c>
      <c r="R3381">
        <v>3</v>
      </c>
      <c r="S3381">
        <f t="shared" si="240"/>
        <v>0.13906250000000001</v>
      </c>
      <c r="T3381">
        <f t="shared" si="236"/>
        <v>0.27812500000000001</v>
      </c>
    </row>
    <row r="3382" spans="1:20" x14ac:dyDescent="0.2">
      <c r="A3382">
        <v>2009</v>
      </c>
      <c r="B3382">
        <v>196</v>
      </c>
      <c r="C3382">
        <v>34</v>
      </c>
      <c r="D3382" t="s">
        <v>134</v>
      </c>
      <c r="E3382" s="1">
        <v>0.375</v>
      </c>
      <c r="F3382">
        <v>10</v>
      </c>
      <c r="G3382" t="s">
        <v>125</v>
      </c>
      <c r="H3382" t="s">
        <v>12</v>
      </c>
      <c r="I3382" t="s">
        <v>176</v>
      </c>
      <c r="J3382" t="s">
        <v>20</v>
      </c>
      <c r="K3382" t="s">
        <v>78</v>
      </c>
      <c r="L3382" t="s">
        <v>79</v>
      </c>
      <c r="M3382">
        <v>1</v>
      </c>
      <c r="N3382">
        <v>80</v>
      </c>
      <c r="Q3382">
        <v>7.0000000000000001E-3</v>
      </c>
      <c r="R3382" s="39">
        <v>2.972</v>
      </c>
      <c r="S3382">
        <f t="shared" si="240"/>
        <v>3170.1621859536208</v>
      </c>
      <c r="T3382">
        <f t="shared" si="236"/>
        <v>3170.1621859536208</v>
      </c>
    </row>
    <row r="3383" spans="1:20" x14ac:dyDescent="0.2">
      <c r="A3383">
        <v>2009</v>
      </c>
      <c r="B3383">
        <v>196</v>
      </c>
      <c r="C3383">
        <v>34</v>
      </c>
      <c r="D3383" t="s">
        <v>134</v>
      </c>
      <c r="E3383" s="1">
        <v>0.375</v>
      </c>
      <c r="F3383">
        <v>10</v>
      </c>
      <c r="G3383" t="s">
        <v>125</v>
      </c>
      <c r="H3383" t="s">
        <v>12</v>
      </c>
      <c r="I3383" t="s">
        <v>176</v>
      </c>
      <c r="J3383" t="s">
        <v>23</v>
      </c>
      <c r="K3383" t="s">
        <v>91</v>
      </c>
      <c r="L3383" t="s">
        <v>92</v>
      </c>
      <c r="M3383">
        <v>1</v>
      </c>
      <c r="N3383">
        <v>25</v>
      </c>
      <c r="Q3383">
        <v>0.53300000000000003</v>
      </c>
      <c r="R3383">
        <v>2.2759999999999998</v>
      </c>
      <c r="S3383">
        <f t="shared" si="240"/>
        <v>809.91355729585462</v>
      </c>
      <c r="T3383">
        <f t="shared" si="236"/>
        <v>809.91355729585462</v>
      </c>
    </row>
    <row r="3384" spans="1:20" x14ac:dyDescent="0.2">
      <c r="A3384">
        <v>2009</v>
      </c>
      <c r="B3384">
        <v>196</v>
      </c>
      <c r="C3384">
        <v>34</v>
      </c>
      <c r="D3384" t="s">
        <v>134</v>
      </c>
      <c r="E3384" s="1">
        <v>0.375</v>
      </c>
      <c r="F3384">
        <v>10</v>
      </c>
      <c r="G3384" t="s">
        <v>125</v>
      </c>
      <c r="H3384" t="s">
        <v>12</v>
      </c>
      <c r="I3384" t="s">
        <v>176</v>
      </c>
      <c r="J3384" t="s">
        <v>44</v>
      </c>
      <c r="K3384" t="s">
        <v>21</v>
      </c>
      <c r="L3384" t="s">
        <v>22</v>
      </c>
      <c r="M3384">
        <v>2</v>
      </c>
      <c r="N3384">
        <v>35</v>
      </c>
      <c r="Q3384">
        <v>1.14E-2</v>
      </c>
      <c r="R3384">
        <v>3.1280000000000001</v>
      </c>
      <c r="S3384">
        <f t="shared" si="240"/>
        <v>770.45928631241588</v>
      </c>
      <c r="T3384">
        <f t="shared" si="236"/>
        <v>1540.9185726248318</v>
      </c>
    </row>
    <row r="3385" spans="1:20" x14ac:dyDescent="0.2">
      <c r="A3385">
        <v>2009</v>
      </c>
      <c r="B3385">
        <v>196</v>
      </c>
      <c r="C3385">
        <v>34</v>
      </c>
      <c r="D3385" t="s">
        <v>134</v>
      </c>
      <c r="E3385" s="1">
        <v>0.375</v>
      </c>
      <c r="F3385">
        <v>10</v>
      </c>
      <c r="G3385" t="s">
        <v>125</v>
      </c>
      <c r="H3385" t="s">
        <v>12</v>
      </c>
      <c r="I3385" t="s">
        <v>176</v>
      </c>
      <c r="J3385" t="s">
        <v>23</v>
      </c>
      <c r="K3385" t="s">
        <v>31</v>
      </c>
      <c r="L3385" t="s">
        <v>32</v>
      </c>
      <c r="M3385">
        <v>1</v>
      </c>
      <c r="N3385">
        <v>35</v>
      </c>
      <c r="Q3385">
        <v>7.9000000000000008E-3</v>
      </c>
      <c r="R3385">
        <v>3.0760000000000001</v>
      </c>
      <c r="S3385">
        <f t="shared" si="240"/>
        <v>443.79294680201997</v>
      </c>
      <c r="T3385">
        <f t="shared" si="236"/>
        <v>443.79294680201997</v>
      </c>
    </row>
    <row r="3386" spans="1:20" x14ac:dyDescent="0.2">
      <c r="A3386">
        <v>2009</v>
      </c>
      <c r="B3386">
        <v>196</v>
      </c>
      <c r="C3386">
        <v>34</v>
      </c>
      <c r="D3386" t="s">
        <v>134</v>
      </c>
      <c r="E3386" s="1">
        <v>0.375</v>
      </c>
      <c r="F3386">
        <v>10</v>
      </c>
      <c r="G3386" t="s">
        <v>125</v>
      </c>
      <c r="H3386" t="s">
        <v>12</v>
      </c>
      <c r="I3386" t="s">
        <v>176</v>
      </c>
      <c r="J3386" t="s">
        <v>16</v>
      </c>
      <c r="K3386" t="s">
        <v>28</v>
      </c>
      <c r="L3386" t="s">
        <v>29</v>
      </c>
      <c r="M3386">
        <v>5</v>
      </c>
      <c r="N3386">
        <v>25</v>
      </c>
      <c r="P3386">
        <f>N3386/1.14172</f>
        <v>21.89678730336685</v>
      </c>
      <c r="Q3386">
        <v>5.7999999999999996E-3</v>
      </c>
      <c r="R3386">
        <v>3.5539999999999998</v>
      </c>
      <c r="S3386">
        <f>Q3386*(P3386^R3386)</f>
        <v>336.62001464584171</v>
      </c>
      <c r="T3386">
        <f t="shared" si="236"/>
        <v>1683.1000732292086</v>
      </c>
    </row>
    <row r="3387" spans="1:20" x14ac:dyDescent="0.2">
      <c r="A3387">
        <v>2009</v>
      </c>
      <c r="B3387">
        <v>196</v>
      </c>
      <c r="C3387">
        <v>34</v>
      </c>
      <c r="D3387" t="s">
        <v>134</v>
      </c>
      <c r="E3387" s="1">
        <v>0.375</v>
      </c>
      <c r="F3387">
        <v>10</v>
      </c>
      <c r="G3387" t="s">
        <v>125</v>
      </c>
      <c r="H3387" t="s">
        <v>12</v>
      </c>
      <c r="I3387" t="s">
        <v>176</v>
      </c>
      <c r="J3387" t="s">
        <v>44</v>
      </c>
      <c r="K3387" t="s">
        <v>21</v>
      </c>
      <c r="L3387" t="s">
        <v>22</v>
      </c>
      <c r="M3387">
        <v>4</v>
      </c>
      <c r="N3387">
        <v>25</v>
      </c>
      <c r="Q3387">
        <v>1.14E-2</v>
      </c>
      <c r="R3387">
        <v>3.1280000000000001</v>
      </c>
      <c r="S3387">
        <f t="shared" ref="S3387:S3394" si="241">Q3387*(N3387^R3387)</f>
        <v>268.94359042953022</v>
      </c>
      <c r="T3387">
        <f t="shared" si="236"/>
        <v>1075.7743617181209</v>
      </c>
    </row>
    <row r="3388" spans="1:20" x14ac:dyDescent="0.2">
      <c r="A3388">
        <v>2009</v>
      </c>
      <c r="B3388">
        <v>196</v>
      </c>
      <c r="C3388">
        <v>34</v>
      </c>
      <c r="D3388" t="s">
        <v>134</v>
      </c>
      <c r="E3388" s="1">
        <v>0.375</v>
      </c>
      <c r="F3388">
        <v>10</v>
      </c>
      <c r="G3388" t="s">
        <v>125</v>
      </c>
      <c r="H3388" t="s">
        <v>12</v>
      </c>
      <c r="I3388" t="s">
        <v>176</v>
      </c>
      <c r="J3388" t="s">
        <v>23</v>
      </c>
      <c r="K3388" t="s">
        <v>118</v>
      </c>
      <c r="L3388" t="s">
        <v>132</v>
      </c>
      <c r="M3388">
        <v>4</v>
      </c>
      <c r="N3388">
        <v>15</v>
      </c>
      <c r="Q3388">
        <v>1.26E-2</v>
      </c>
      <c r="R3388">
        <v>3.0672999999999999</v>
      </c>
      <c r="S3388">
        <f t="shared" si="241"/>
        <v>51.026439339633377</v>
      </c>
      <c r="T3388">
        <f t="shared" si="236"/>
        <v>204.10575735853351</v>
      </c>
    </row>
    <row r="3389" spans="1:20" x14ac:dyDescent="0.2">
      <c r="A3389">
        <v>2009</v>
      </c>
      <c r="B3389">
        <v>196</v>
      </c>
      <c r="C3389">
        <v>34</v>
      </c>
      <c r="D3389" t="s">
        <v>134</v>
      </c>
      <c r="E3389" s="1">
        <v>0.375</v>
      </c>
      <c r="F3389">
        <v>10</v>
      </c>
      <c r="G3389" t="s">
        <v>125</v>
      </c>
      <c r="H3389" t="s">
        <v>12</v>
      </c>
      <c r="I3389" t="s">
        <v>176</v>
      </c>
      <c r="J3389" t="s">
        <v>23</v>
      </c>
      <c r="K3389" t="s">
        <v>118</v>
      </c>
      <c r="L3389" t="s">
        <v>30</v>
      </c>
      <c r="M3389">
        <v>3</v>
      </c>
      <c r="N3389">
        <v>15</v>
      </c>
      <c r="Q3389">
        <v>9.2800000000000001E-3</v>
      </c>
      <c r="R3389">
        <v>3.07</v>
      </c>
      <c r="S3389">
        <f t="shared" si="241"/>
        <v>37.857169670187268</v>
      </c>
      <c r="T3389">
        <f t="shared" si="236"/>
        <v>113.57150901056181</v>
      </c>
    </row>
    <row r="3390" spans="1:20" x14ac:dyDescent="0.2">
      <c r="A3390">
        <v>2009</v>
      </c>
      <c r="B3390">
        <v>196</v>
      </c>
      <c r="C3390">
        <v>34</v>
      </c>
      <c r="D3390" t="s">
        <v>134</v>
      </c>
      <c r="E3390" s="1">
        <v>0.375</v>
      </c>
      <c r="F3390">
        <v>10</v>
      </c>
      <c r="G3390" t="s">
        <v>125</v>
      </c>
      <c r="H3390" t="s">
        <v>12</v>
      </c>
      <c r="I3390" t="s">
        <v>176</v>
      </c>
      <c r="J3390" t="s">
        <v>509</v>
      </c>
      <c r="K3390" t="s">
        <v>17</v>
      </c>
      <c r="L3390" t="s">
        <v>19</v>
      </c>
      <c r="M3390">
        <v>2</v>
      </c>
      <c r="N3390">
        <v>7.5</v>
      </c>
      <c r="Q3390">
        <v>1.9300000000000001E-2</v>
      </c>
      <c r="R3390">
        <v>2.96</v>
      </c>
      <c r="S3390">
        <f t="shared" si="241"/>
        <v>7.5117071566069322</v>
      </c>
      <c r="T3390">
        <f t="shared" si="236"/>
        <v>15.023414313213864</v>
      </c>
    </row>
    <row r="3391" spans="1:20" x14ac:dyDescent="0.2">
      <c r="A3391">
        <v>2009</v>
      </c>
      <c r="B3391">
        <v>196</v>
      </c>
      <c r="C3391">
        <v>34</v>
      </c>
      <c r="D3391" t="s">
        <v>134</v>
      </c>
      <c r="E3391" s="1">
        <v>0.375</v>
      </c>
      <c r="F3391">
        <v>10</v>
      </c>
      <c r="G3391" t="s">
        <v>125</v>
      </c>
      <c r="H3391" t="s">
        <v>12</v>
      </c>
      <c r="I3391" t="s">
        <v>176</v>
      </c>
      <c r="J3391" t="s">
        <v>26</v>
      </c>
      <c r="K3391" t="s">
        <v>118</v>
      </c>
      <c r="L3391" t="s">
        <v>27</v>
      </c>
      <c r="M3391">
        <v>7</v>
      </c>
      <c r="N3391">
        <v>7.5</v>
      </c>
      <c r="Q3391">
        <v>1.5900000000000001E-2</v>
      </c>
      <c r="R3391">
        <v>2.9718</v>
      </c>
      <c r="S3391">
        <f t="shared" si="241"/>
        <v>6.3372988368370082</v>
      </c>
      <c r="T3391">
        <f t="shared" si="236"/>
        <v>44.361091857859059</v>
      </c>
    </row>
    <row r="3392" spans="1:20" x14ac:dyDescent="0.2">
      <c r="A3392">
        <v>2009</v>
      </c>
      <c r="B3392">
        <v>196</v>
      </c>
      <c r="C3392">
        <v>34</v>
      </c>
      <c r="D3392" t="s">
        <v>134</v>
      </c>
      <c r="E3392" s="1">
        <v>0.375</v>
      </c>
      <c r="F3392">
        <v>10</v>
      </c>
      <c r="G3392" t="s">
        <v>125</v>
      </c>
      <c r="H3392" t="s">
        <v>12</v>
      </c>
      <c r="I3392" t="s">
        <v>176</v>
      </c>
      <c r="J3392" t="s">
        <v>23</v>
      </c>
      <c r="K3392" t="s">
        <v>118</v>
      </c>
      <c r="L3392" t="s">
        <v>132</v>
      </c>
      <c r="M3392">
        <v>6</v>
      </c>
      <c r="N3392">
        <v>7.5</v>
      </c>
      <c r="Q3392">
        <v>1.26E-2</v>
      </c>
      <c r="R3392">
        <v>3.0672999999999999</v>
      </c>
      <c r="S3392">
        <f t="shared" si="241"/>
        <v>6.0875978967715536</v>
      </c>
      <c r="T3392">
        <f t="shared" si="236"/>
        <v>36.525587380629318</v>
      </c>
    </row>
    <row r="3393" spans="1:20" x14ac:dyDescent="0.2">
      <c r="A3393">
        <v>2009</v>
      </c>
      <c r="B3393">
        <v>196</v>
      </c>
      <c r="C3393">
        <v>34</v>
      </c>
      <c r="D3393" t="s">
        <v>134</v>
      </c>
      <c r="E3393" s="1">
        <v>0.375</v>
      </c>
      <c r="F3393">
        <v>10</v>
      </c>
      <c r="G3393" t="s">
        <v>125</v>
      </c>
      <c r="H3393" t="s">
        <v>12</v>
      </c>
      <c r="I3393" t="s">
        <v>176</v>
      </c>
      <c r="J3393" t="s">
        <v>23</v>
      </c>
      <c r="K3393" t="s">
        <v>118</v>
      </c>
      <c r="L3393" t="s">
        <v>30</v>
      </c>
      <c r="M3393">
        <v>4</v>
      </c>
      <c r="N3393">
        <v>7.5</v>
      </c>
      <c r="Q3393">
        <v>9.2800000000000001E-3</v>
      </c>
      <c r="R3393">
        <v>3.07</v>
      </c>
      <c r="S3393">
        <f t="shared" si="241"/>
        <v>4.5080222907771104</v>
      </c>
      <c r="T3393">
        <f t="shared" si="236"/>
        <v>18.032089163108441</v>
      </c>
    </row>
    <row r="3394" spans="1:20" x14ac:dyDescent="0.2">
      <c r="A3394">
        <v>2009</v>
      </c>
      <c r="B3394">
        <v>196</v>
      </c>
      <c r="C3394">
        <v>34</v>
      </c>
      <c r="D3394" t="s">
        <v>134</v>
      </c>
      <c r="E3394" s="1">
        <v>0.375</v>
      </c>
      <c r="F3394">
        <v>10</v>
      </c>
      <c r="G3394" t="s">
        <v>125</v>
      </c>
      <c r="H3394" t="s">
        <v>12</v>
      </c>
      <c r="I3394" t="s">
        <v>176</v>
      </c>
      <c r="J3394" t="s">
        <v>26</v>
      </c>
      <c r="K3394" t="s">
        <v>118</v>
      </c>
      <c r="L3394" t="s">
        <v>27</v>
      </c>
      <c r="M3394">
        <v>25</v>
      </c>
      <c r="N3394">
        <v>2.5</v>
      </c>
      <c r="Q3394">
        <v>1.5900000000000001E-2</v>
      </c>
      <c r="R3394">
        <v>2.9718</v>
      </c>
      <c r="S3394">
        <f t="shared" si="241"/>
        <v>0.24210025233267859</v>
      </c>
      <c r="T3394">
        <f t="shared" ref="T3394:T3457" si="242">M3394*S3394</f>
        <v>6.052506308316965</v>
      </c>
    </row>
    <row r="3395" spans="1:20" x14ac:dyDescent="0.2">
      <c r="A3395">
        <v>2009</v>
      </c>
      <c r="B3395">
        <v>197</v>
      </c>
      <c r="C3395">
        <v>35</v>
      </c>
      <c r="D3395" t="s">
        <v>134</v>
      </c>
      <c r="E3395" s="1">
        <v>0.375</v>
      </c>
      <c r="F3395">
        <v>12</v>
      </c>
      <c r="G3395" t="s">
        <v>125</v>
      </c>
      <c r="H3395" t="s">
        <v>12</v>
      </c>
      <c r="I3395" t="s">
        <v>176</v>
      </c>
      <c r="J3395" t="s">
        <v>16</v>
      </c>
      <c r="K3395" t="s">
        <v>28</v>
      </c>
      <c r="L3395" t="s">
        <v>29</v>
      </c>
      <c r="M3395">
        <v>2</v>
      </c>
      <c r="N3395">
        <v>25</v>
      </c>
      <c r="P3395">
        <f>N3395/1.14172</f>
        <v>21.89678730336685</v>
      </c>
      <c r="Q3395">
        <v>5.7999999999999996E-3</v>
      </c>
      <c r="R3395">
        <v>3.5539999999999998</v>
      </c>
      <c r="S3395">
        <f>Q3395*(P3395^R3395)</f>
        <v>336.62001464584171</v>
      </c>
      <c r="T3395">
        <f t="shared" si="242"/>
        <v>673.24002929168341</v>
      </c>
    </row>
    <row r="3396" spans="1:20" x14ac:dyDescent="0.2">
      <c r="A3396">
        <v>2009</v>
      </c>
      <c r="B3396">
        <v>197</v>
      </c>
      <c r="C3396">
        <v>35</v>
      </c>
      <c r="D3396" t="s">
        <v>134</v>
      </c>
      <c r="E3396" s="1">
        <v>0.375</v>
      </c>
      <c r="F3396">
        <v>12</v>
      </c>
      <c r="G3396" t="s">
        <v>125</v>
      </c>
      <c r="H3396" t="s">
        <v>12</v>
      </c>
      <c r="I3396" t="s">
        <v>176</v>
      </c>
      <c r="J3396" t="s">
        <v>44</v>
      </c>
      <c r="K3396" t="s">
        <v>21</v>
      </c>
      <c r="L3396" t="s">
        <v>22</v>
      </c>
      <c r="M3396">
        <v>1</v>
      </c>
      <c r="N3396">
        <v>25</v>
      </c>
      <c r="Q3396">
        <v>1.14E-2</v>
      </c>
      <c r="R3396">
        <v>3.1280000000000001</v>
      </c>
      <c r="S3396">
        <f>Q3396*(N3396^R3396)</f>
        <v>268.94359042953022</v>
      </c>
      <c r="T3396">
        <f t="shared" si="242"/>
        <v>268.94359042953022</v>
      </c>
    </row>
    <row r="3397" spans="1:20" x14ac:dyDescent="0.2">
      <c r="A3397">
        <v>2009</v>
      </c>
      <c r="B3397">
        <v>197</v>
      </c>
      <c r="C3397">
        <v>35</v>
      </c>
      <c r="D3397" t="s">
        <v>134</v>
      </c>
      <c r="E3397" s="1">
        <v>0.375</v>
      </c>
      <c r="F3397">
        <v>12</v>
      </c>
      <c r="G3397" t="s">
        <v>125</v>
      </c>
      <c r="H3397" t="s">
        <v>12</v>
      </c>
      <c r="I3397" t="s">
        <v>176</v>
      </c>
      <c r="J3397" t="s">
        <v>44</v>
      </c>
      <c r="K3397" t="s">
        <v>21</v>
      </c>
      <c r="L3397" t="s">
        <v>45</v>
      </c>
      <c r="M3397">
        <v>1</v>
      </c>
      <c r="N3397">
        <v>25</v>
      </c>
      <c r="Q3397">
        <v>1.5299999999999999E-2</v>
      </c>
      <c r="R3397">
        <v>3.0038</v>
      </c>
      <c r="S3397">
        <f>Q3397*(N3397^R3397)</f>
        <v>242.00460433547849</v>
      </c>
      <c r="T3397">
        <f t="shared" si="242"/>
        <v>242.00460433547849</v>
      </c>
    </row>
    <row r="3398" spans="1:20" x14ac:dyDescent="0.2">
      <c r="A3398">
        <v>2009</v>
      </c>
      <c r="B3398">
        <v>197</v>
      </c>
      <c r="C3398">
        <v>35</v>
      </c>
      <c r="D3398" t="s">
        <v>134</v>
      </c>
      <c r="E3398" s="1">
        <v>0.375</v>
      </c>
      <c r="F3398">
        <v>12</v>
      </c>
      <c r="G3398" t="s">
        <v>125</v>
      </c>
      <c r="H3398" t="s">
        <v>12</v>
      </c>
      <c r="I3398" t="s">
        <v>176</v>
      </c>
      <c r="J3398" t="s">
        <v>23</v>
      </c>
      <c r="K3398" t="s">
        <v>118</v>
      </c>
      <c r="L3398" t="s">
        <v>132</v>
      </c>
      <c r="M3398">
        <v>1</v>
      </c>
      <c r="N3398">
        <v>15</v>
      </c>
      <c r="Q3398">
        <v>1.26E-2</v>
      </c>
      <c r="R3398">
        <v>3.0672999999999999</v>
      </c>
      <c r="S3398">
        <f>Q3398*(N3398^R3398)</f>
        <v>51.026439339633377</v>
      </c>
      <c r="T3398">
        <f t="shared" si="242"/>
        <v>51.026439339633377</v>
      </c>
    </row>
    <row r="3399" spans="1:20" x14ac:dyDescent="0.2">
      <c r="A3399">
        <v>2009</v>
      </c>
      <c r="B3399">
        <v>197</v>
      </c>
      <c r="C3399">
        <v>35</v>
      </c>
      <c r="D3399" t="s">
        <v>134</v>
      </c>
      <c r="E3399" s="1">
        <v>0.375</v>
      </c>
      <c r="F3399">
        <v>12</v>
      </c>
      <c r="G3399" t="s">
        <v>125</v>
      </c>
      <c r="H3399" t="s">
        <v>12</v>
      </c>
      <c r="I3399" t="s">
        <v>176</v>
      </c>
      <c r="J3399" t="s">
        <v>44</v>
      </c>
      <c r="K3399" t="s">
        <v>104</v>
      </c>
      <c r="L3399" t="s">
        <v>105</v>
      </c>
      <c r="M3399">
        <v>1</v>
      </c>
      <c r="N3399">
        <v>15</v>
      </c>
      <c r="P3399">
        <f>N3399*0.902479</f>
        <v>13.537185000000001</v>
      </c>
      <c r="Q3399">
        <v>2.7E-2</v>
      </c>
      <c r="R3399">
        <v>2.629</v>
      </c>
      <c r="S3399">
        <f>Q3399*(P3399^R3399)</f>
        <v>25.477208029281577</v>
      </c>
      <c r="T3399">
        <f t="shared" si="242"/>
        <v>25.477208029281577</v>
      </c>
    </row>
    <row r="3400" spans="1:20" x14ac:dyDescent="0.2">
      <c r="A3400">
        <v>2009</v>
      </c>
      <c r="B3400">
        <v>197</v>
      </c>
      <c r="C3400">
        <v>35</v>
      </c>
      <c r="D3400" t="s">
        <v>134</v>
      </c>
      <c r="E3400" s="1">
        <v>0.375</v>
      </c>
      <c r="F3400">
        <v>12</v>
      </c>
      <c r="G3400" t="s">
        <v>125</v>
      </c>
      <c r="H3400" t="s">
        <v>12</v>
      </c>
      <c r="I3400" t="s">
        <v>176</v>
      </c>
      <c r="J3400" t="s">
        <v>509</v>
      </c>
      <c r="K3400" t="s">
        <v>17</v>
      </c>
      <c r="L3400" t="s">
        <v>19</v>
      </c>
      <c r="M3400">
        <v>1</v>
      </c>
      <c r="N3400">
        <v>7.5</v>
      </c>
      <c r="Q3400">
        <v>1.9300000000000001E-2</v>
      </c>
      <c r="R3400">
        <v>2.96</v>
      </c>
      <c r="S3400">
        <f>Q3400*(N3400^R3400)</f>
        <v>7.5117071566069322</v>
      </c>
      <c r="T3400">
        <f t="shared" si="242"/>
        <v>7.5117071566069322</v>
      </c>
    </row>
    <row r="3401" spans="1:20" x14ac:dyDescent="0.2">
      <c r="A3401">
        <v>2009</v>
      </c>
      <c r="B3401">
        <v>197</v>
      </c>
      <c r="C3401">
        <v>35</v>
      </c>
      <c r="D3401" t="s">
        <v>134</v>
      </c>
      <c r="E3401" s="1">
        <v>0.375</v>
      </c>
      <c r="F3401">
        <v>12</v>
      </c>
      <c r="G3401" t="s">
        <v>125</v>
      </c>
      <c r="H3401" t="s">
        <v>12</v>
      </c>
      <c r="I3401" t="s">
        <v>176</v>
      </c>
      <c r="J3401" t="s">
        <v>26</v>
      </c>
      <c r="K3401" t="s">
        <v>118</v>
      </c>
      <c r="L3401" t="s">
        <v>27</v>
      </c>
      <c r="M3401">
        <v>13</v>
      </c>
      <c r="N3401">
        <v>7.5</v>
      </c>
      <c r="Q3401">
        <v>1.5900000000000001E-2</v>
      </c>
      <c r="R3401">
        <v>2.9718</v>
      </c>
      <c r="S3401">
        <f>Q3401*(N3401^R3401)</f>
        <v>6.3372988368370082</v>
      </c>
      <c r="T3401">
        <f t="shared" si="242"/>
        <v>82.38488487888111</v>
      </c>
    </row>
    <row r="3402" spans="1:20" x14ac:dyDescent="0.2">
      <c r="A3402">
        <v>2009</v>
      </c>
      <c r="B3402">
        <v>197</v>
      </c>
      <c r="C3402">
        <v>35</v>
      </c>
      <c r="D3402" t="s">
        <v>134</v>
      </c>
      <c r="E3402" s="1">
        <v>0.375</v>
      </c>
      <c r="F3402">
        <v>12</v>
      </c>
      <c r="G3402" t="s">
        <v>125</v>
      </c>
      <c r="H3402" t="s">
        <v>12</v>
      </c>
      <c r="I3402" t="s">
        <v>176</v>
      </c>
      <c r="J3402" t="s">
        <v>23</v>
      </c>
      <c r="K3402" t="s">
        <v>118</v>
      </c>
      <c r="L3402" t="s">
        <v>132</v>
      </c>
      <c r="M3402">
        <v>4</v>
      </c>
      <c r="N3402">
        <v>7.5</v>
      </c>
      <c r="Q3402">
        <v>1.26E-2</v>
      </c>
      <c r="R3402">
        <v>3.0672999999999999</v>
      </c>
      <c r="S3402">
        <f>Q3402*(N3402^R3402)</f>
        <v>6.0875978967715536</v>
      </c>
      <c r="T3402">
        <f t="shared" si="242"/>
        <v>24.350391587086214</v>
      </c>
    </row>
    <row r="3403" spans="1:20" x14ac:dyDescent="0.2">
      <c r="A3403">
        <v>2009</v>
      </c>
      <c r="B3403">
        <v>197</v>
      </c>
      <c r="C3403">
        <v>35</v>
      </c>
      <c r="D3403" t="s">
        <v>134</v>
      </c>
      <c r="E3403" s="1">
        <v>0.375</v>
      </c>
      <c r="F3403">
        <v>12</v>
      </c>
      <c r="G3403" t="s">
        <v>125</v>
      </c>
      <c r="H3403" t="s">
        <v>12</v>
      </c>
      <c r="I3403" t="s">
        <v>176</v>
      </c>
      <c r="J3403" t="s">
        <v>26</v>
      </c>
      <c r="K3403" t="s">
        <v>118</v>
      </c>
      <c r="L3403" t="s">
        <v>27</v>
      </c>
      <c r="M3403">
        <v>35</v>
      </c>
      <c r="N3403">
        <v>2.5</v>
      </c>
      <c r="Q3403">
        <v>1.5900000000000001E-2</v>
      </c>
      <c r="R3403">
        <v>2.9718</v>
      </c>
      <c r="S3403">
        <f>Q3403*(N3403^R3403)</f>
        <v>0.24210025233267859</v>
      </c>
      <c r="T3403">
        <f t="shared" si="242"/>
        <v>8.4735088316437501</v>
      </c>
    </row>
    <row r="3404" spans="1:20" x14ac:dyDescent="0.2">
      <c r="A3404">
        <v>2009</v>
      </c>
      <c r="B3404">
        <v>197</v>
      </c>
      <c r="C3404">
        <v>35</v>
      </c>
      <c r="D3404" t="s">
        <v>134</v>
      </c>
      <c r="E3404" s="1">
        <v>0.375</v>
      </c>
      <c r="F3404">
        <v>12</v>
      </c>
      <c r="G3404" t="s">
        <v>125</v>
      </c>
      <c r="H3404" t="s">
        <v>12</v>
      </c>
      <c r="I3404" t="s">
        <v>176</v>
      </c>
      <c r="J3404" t="s">
        <v>23</v>
      </c>
      <c r="K3404" t="s">
        <v>118</v>
      </c>
      <c r="L3404" t="s">
        <v>132</v>
      </c>
      <c r="M3404">
        <v>10</v>
      </c>
      <c r="N3404">
        <v>2.5</v>
      </c>
      <c r="Q3404">
        <v>1.26E-2</v>
      </c>
      <c r="R3404">
        <v>3.0672999999999999</v>
      </c>
      <c r="S3404">
        <f>Q3404*(N3404^R3404)</f>
        <v>0.20939771281975608</v>
      </c>
      <c r="T3404">
        <f t="shared" si="242"/>
        <v>2.0939771281975608</v>
      </c>
    </row>
    <row r="3405" spans="1:20" x14ac:dyDescent="0.2">
      <c r="A3405">
        <v>2009</v>
      </c>
      <c r="B3405">
        <v>198</v>
      </c>
      <c r="C3405">
        <v>36</v>
      </c>
      <c r="D3405" t="s">
        <v>134</v>
      </c>
      <c r="E3405" s="1">
        <v>0.375</v>
      </c>
      <c r="F3405">
        <v>10</v>
      </c>
      <c r="G3405" t="s">
        <v>125</v>
      </c>
      <c r="H3405" t="s">
        <v>12</v>
      </c>
      <c r="I3405" t="s">
        <v>176</v>
      </c>
      <c r="J3405" t="s">
        <v>16</v>
      </c>
      <c r="K3405" t="s">
        <v>28</v>
      </c>
      <c r="L3405" t="s">
        <v>29</v>
      </c>
      <c r="M3405">
        <v>2</v>
      </c>
      <c r="N3405">
        <v>25</v>
      </c>
      <c r="P3405">
        <f>N3405/1.14172</f>
        <v>21.89678730336685</v>
      </c>
      <c r="Q3405">
        <v>5.7999999999999996E-3</v>
      </c>
      <c r="R3405">
        <v>3.5539999999999998</v>
      </c>
      <c r="S3405">
        <f>Q3405*(P3405^R3405)</f>
        <v>336.62001464584171</v>
      </c>
      <c r="T3405">
        <f t="shared" si="242"/>
        <v>673.24002929168341</v>
      </c>
    </row>
    <row r="3406" spans="1:20" x14ac:dyDescent="0.2">
      <c r="A3406">
        <v>2009</v>
      </c>
      <c r="B3406">
        <v>198</v>
      </c>
      <c r="C3406">
        <v>36</v>
      </c>
      <c r="D3406" t="s">
        <v>134</v>
      </c>
      <c r="E3406" s="1">
        <v>0.375</v>
      </c>
      <c r="F3406">
        <v>10</v>
      </c>
      <c r="G3406" t="s">
        <v>125</v>
      </c>
      <c r="H3406" t="s">
        <v>12</v>
      </c>
      <c r="I3406" t="s">
        <v>176</v>
      </c>
      <c r="J3406" t="s">
        <v>20</v>
      </c>
      <c r="K3406" t="s">
        <v>68</v>
      </c>
      <c r="L3406" t="s">
        <v>156</v>
      </c>
      <c r="M3406">
        <v>8</v>
      </c>
      <c r="N3406">
        <v>25</v>
      </c>
      <c r="P3406">
        <f>N3406/1.16064</f>
        <v>21.539840088227187</v>
      </c>
      <c r="Q3406">
        <v>5.2400000000000002E-2</v>
      </c>
      <c r="R3406">
        <v>2.69</v>
      </c>
      <c r="S3406">
        <f>Q3406*(P3406^R3406)</f>
        <v>202.18714700372826</v>
      </c>
      <c r="T3406">
        <f t="shared" si="242"/>
        <v>1617.4971760298261</v>
      </c>
    </row>
    <row r="3407" spans="1:20" x14ac:dyDescent="0.2">
      <c r="A3407">
        <v>2009</v>
      </c>
      <c r="B3407">
        <v>198</v>
      </c>
      <c r="C3407">
        <v>36</v>
      </c>
      <c r="D3407" t="s">
        <v>134</v>
      </c>
      <c r="E3407" s="1">
        <v>0.375</v>
      </c>
      <c r="F3407">
        <v>10</v>
      </c>
      <c r="G3407" t="s">
        <v>125</v>
      </c>
      <c r="H3407" t="s">
        <v>12</v>
      </c>
      <c r="I3407" t="s">
        <v>176</v>
      </c>
      <c r="J3407" t="s">
        <v>23</v>
      </c>
      <c r="K3407" t="s">
        <v>118</v>
      </c>
      <c r="L3407" t="s">
        <v>132</v>
      </c>
      <c r="M3407">
        <v>7</v>
      </c>
      <c r="N3407">
        <v>15</v>
      </c>
      <c r="Q3407">
        <v>1.26E-2</v>
      </c>
      <c r="R3407">
        <v>3.0672999999999999</v>
      </c>
      <c r="S3407">
        <f t="shared" ref="S3407:S3418" si="243">Q3407*(N3407^R3407)</f>
        <v>51.026439339633377</v>
      </c>
      <c r="T3407">
        <f t="shared" si="242"/>
        <v>357.18507537743363</v>
      </c>
    </row>
    <row r="3408" spans="1:20" x14ac:dyDescent="0.2">
      <c r="A3408">
        <v>2009</v>
      </c>
      <c r="B3408">
        <v>198</v>
      </c>
      <c r="C3408">
        <v>36</v>
      </c>
      <c r="D3408" t="s">
        <v>134</v>
      </c>
      <c r="E3408" s="1">
        <v>0.375</v>
      </c>
      <c r="F3408">
        <v>10</v>
      </c>
      <c r="G3408" t="s">
        <v>125</v>
      </c>
      <c r="H3408" t="s">
        <v>12</v>
      </c>
      <c r="I3408" t="s">
        <v>176</v>
      </c>
      <c r="J3408" t="s">
        <v>23</v>
      </c>
      <c r="K3408" t="s">
        <v>118</v>
      </c>
      <c r="L3408" t="s">
        <v>30</v>
      </c>
      <c r="M3408">
        <v>1</v>
      </c>
      <c r="N3408">
        <v>15</v>
      </c>
      <c r="Q3408">
        <v>9.2800000000000001E-3</v>
      </c>
      <c r="R3408">
        <v>3.07</v>
      </c>
      <c r="S3408">
        <f t="shared" si="243"/>
        <v>37.857169670187268</v>
      </c>
      <c r="T3408">
        <f t="shared" si="242"/>
        <v>37.857169670187268</v>
      </c>
    </row>
    <row r="3409" spans="1:20" x14ac:dyDescent="0.2">
      <c r="A3409">
        <v>2009</v>
      </c>
      <c r="B3409">
        <v>198</v>
      </c>
      <c r="C3409">
        <v>36</v>
      </c>
      <c r="D3409" t="s">
        <v>134</v>
      </c>
      <c r="E3409" s="1">
        <v>0.375</v>
      </c>
      <c r="F3409">
        <v>10</v>
      </c>
      <c r="G3409" t="s">
        <v>125</v>
      </c>
      <c r="H3409" t="s">
        <v>12</v>
      </c>
      <c r="I3409" t="s">
        <v>176</v>
      </c>
      <c r="J3409" t="s">
        <v>509</v>
      </c>
      <c r="K3409" t="s">
        <v>17</v>
      </c>
      <c r="L3409" t="s">
        <v>19</v>
      </c>
      <c r="M3409">
        <v>2</v>
      </c>
      <c r="N3409">
        <v>7.5</v>
      </c>
      <c r="Q3409">
        <v>1.9300000000000001E-2</v>
      </c>
      <c r="R3409">
        <v>2.96</v>
      </c>
      <c r="S3409">
        <f t="shared" si="243"/>
        <v>7.5117071566069322</v>
      </c>
      <c r="T3409">
        <f t="shared" si="242"/>
        <v>15.023414313213864</v>
      </c>
    </row>
    <row r="3410" spans="1:20" x14ac:dyDescent="0.2">
      <c r="A3410">
        <v>2009</v>
      </c>
      <c r="B3410">
        <v>198</v>
      </c>
      <c r="C3410">
        <v>36</v>
      </c>
      <c r="D3410" t="s">
        <v>134</v>
      </c>
      <c r="E3410" s="1">
        <v>0.375</v>
      </c>
      <c r="F3410">
        <v>10</v>
      </c>
      <c r="G3410" t="s">
        <v>125</v>
      </c>
      <c r="H3410" t="s">
        <v>12</v>
      </c>
      <c r="I3410" t="s">
        <v>176</v>
      </c>
      <c r="J3410" t="s">
        <v>26</v>
      </c>
      <c r="K3410" t="s">
        <v>118</v>
      </c>
      <c r="L3410" t="s">
        <v>27</v>
      </c>
      <c r="M3410">
        <v>9</v>
      </c>
      <c r="N3410">
        <v>7.5</v>
      </c>
      <c r="Q3410">
        <v>1.5900000000000001E-2</v>
      </c>
      <c r="R3410">
        <v>2.9718</v>
      </c>
      <c r="S3410">
        <f t="shared" si="243"/>
        <v>6.3372988368370082</v>
      </c>
      <c r="T3410">
        <f t="shared" si="242"/>
        <v>57.035689531533073</v>
      </c>
    </row>
    <row r="3411" spans="1:20" x14ac:dyDescent="0.2">
      <c r="A3411">
        <v>2009</v>
      </c>
      <c r="B3411">
        <v>198</v>
      </c>
      <c r="C3411">
        <v>36</v>
      </c>
      <c r="D3411" t="s">
        <v>134</v>
      </c>
      <c r="E3411" s="1">
        <v>0.375</v>
      </c>
      <c r="F3411">
        <v>10</v>
      </c>
      <c r="G3411" t="s">
        <v>125</v>
      </c>
      <c r="H3411" t="s">
        <v>12</v>
      </c>
      <c r="I3411" t="s">
        <v>176</v>
      </c>
      <c r="J3411" t="s">
        <v>23</v>
      </c>
      <c r="K3411" t="s">
        <v>118</v>
      </c>
      <c r="L3411" t="s">
        <v>132</v>
      </c>
      <c r="M3411">
        <v>7</v>
      </c>
      <c r="N3411">
        <v>7.5</v>
      </c>
      <c r="Q3411">
        <v>1.26E-2</v>
      </c>
      <c r="R3411">
        <v>3.0672999999999999</v>
      </c>
      <c r="S3411">
        <f t="shared" si="243"/>
        <v>6.0875978967715536</v>
      </c>
      <c r="T3411">
        <f t="shared" si="242"/>
        <v>42.613185277400873</v>
      </c>
    </row>
    <row r="3412" spans="1:20" x14ac:dyDescent="0.2">
      <c r="A3412">
        <v>2009</v>
      </c>
      <c r="B3412">
        <v>198</v>
      </c>
      <c r="C3412">
        <v>36</v>
      </c>
      <c r="D3412" t="s">
        <v>134</v>
      </c>
      <c r="E3412" s="1">
        <v>0.375</v>
      </c>
      <c r="F3412">
        <v>10</v>
      </c>
      <c r="G3412" t="s">
        <v>125</v>
      </c>
      <c r="H3412" t="s">
        <v>12</v>
      </c>
      <c r="I3412" t="s">
        <v>176</v>
      </c>
      <c r="J3412" t="s">
        <v>23</v>
      </c>
      <c r="K3412" t="s">
        <v>118</v>
      </c>
      <c r="L3412" t="s">
        <v>30</v>
      </c>
      <c r="M3412">
        <v>3</v>
      </c>
      <c r="N3412">
        <v>7.5</v>
      </c>
      <c r="Q3412">
        <v>9.2800000000000001E-3</v>
      </c>
      <c r="R3412">
        <v>3.07</v>
      </c>
      <c r="S3412">
        <f t="shared" si="243"/>
        <v>4.5080222907771104</v>
      </c>
      <c r="T3412">
        <f t="shared" si="242"/>
        <v>13.524066872331332</v>
      </c>
    </row>
    <row r="3413" spans="1:20" x14ac:dyDescent="0.2">
      <c r="A3413">
        <v>2009</v>
      </c>
      <c r="B3413">
        <v>198</v>
      </c>
      <c r="C3413">
        <v>36</v>
      </c>
      <c r="D3413" t="s">
        <v>134</v>
      </c>
      <c r="E3413" s="1">
        <v>0.375</v>
      </c>
      <c r="F3413">
        <v>10</v>
      </c>
      <c r="G3413" t="s">
        <v>125</v>
      </c>
      <c r="H3413" t="s">
        <v>12</v>
      </c>
      <c r="I3413" t="s">
        <v>176</v>
      </c>
      <c r="J3413" t="s">
        <v>26</v>
      </c>
      <c r="K3413" t="s">
        <v>118</v>
      </c>
      <c r="L3413" t="s">
        <v>27</v>
      </c>
      <c r="M3413">
        <v>18</v>
      </c>
      <c r="N3413">
        <v>2.5</v>
      </c>
      <c r="Q3413">
        <v>1.5900000000000001E-2</v>
      </c>
      <c r="R3413">
        <v>2.9718</v>
      </c>
      <c r="S3413">
        <f t="shared" si="243"/>
        <v>0.24210025233267859</v>
      </c>
      <c r="T3413">
        <f t="shared" si="242"/>
        <v>4.357804541988215</v>
      </c>
    </row>
    <row r="3414" spans="1:20" x14ac:dyDescent="0.2">
      <c r="A3414">
        <v>2009</v>
      </c>
      <c r="B3414">
        <v>199</v>
      </c>
      <c r="C3414">
        <v>37</v>
      </c>
      <c r="D3414" t="s">
        <v>134</v>
      </c>
      <c r="E3414" s="1">
        <v>0.375</v>
      </c>
      <c r="F3414">
        <v>8</v>
      </c>
      <c r="G3414" t="s">
        <v>125</v>
      </c>
      <c r="H3414" t="s">
        <v>36</v>
      </c>
      <c r="I3414" t="s">
        <v>176</v>
      </c>
      <c r="J3414" t="s">
        <v>44</v>
      </c>
      <c r="K3414" t="s">
        <v>21</v>
      </c>
      <c r="L3414" t="s">
        <v>67</v>
      </c>
      <c r="M3414">
        <v>1</v>
      </c>
      <c r="N3414">
        <v>45</v>
      </c>
      <c r="Q3414">
        <v>1.5299999999999999E-2</v>
      </c>
      <c r="R3414">
        <v>3</v>
      </c>
      <c r="S3414">
        <f t="shared" si="243"/>
        <v>1394.2124999999999</v>
      </c>
      <c r="T3414">
        <f t="shared" si="242"/>
        <v>1394.2124999999999</v>
      </c>
    </row>
    <row r="3415" spans="1:20" x14ac:dyDescent="0.2">
      <c r="A3415">
        <v>2009</v>
      </c>
      <c r="B3415">
        <v>199</v>
      </c>
      <c r="C3415">
        <v>37</v>
      </c>
      <c r="D3415" t="s">
        <v>134</v>
      </c>
      <c r="E3415" s="1">
        <v>0.375</v>
      </c>
      <c r="F3415">
        <v>8</v>
      </c>
      <c r="G3415" t="s">
        <v>125</v>
      </c>
      <c r="H3415" t="s">
        <v>36</v>
      </c>
      <c r="I3415" t="s">
        <v>176</v>
      </c>
      <c r="J3415" t="s">
        <v>44</v>
      </c>
      <c r="K3415" t="s">
        <v>21</v>
      </c>
      <c r="L3415" t="s">
        <v>22</v>
      </c>
      <c r="M3415">
        <v>12</v>
      </c>
      <c r="N3415">
        <v>35</v>
      </c>
      <c r="Q3415">
        <v>1.14E-2</v>
      </c>
      <c r="R3415">
        <v>3.1280000000000001</v>
      </c>
      <c r="S3415">
        <f t="shared" si="243"/>
        <v>770.45928631241588</v>
      </c>
      <c r="T3415">
        <f t="shared" si="242"/>
        <v>9245.5114357489911</v>
      </c>
    </row>
    <row r="3416" spans="1:20" x14ac:dyDescent="0.2">
      <c r="A3416">
        <v>2009</v>
      </c>
      <c r="B3416">
        <v>199</v>
      </c>
      <c r="C3416">
        <v>37</v>
      </c>
      <c r="D3416" t="s">
        <v>134</v>
      </c>
      <c r="E3416" s="1">
        <v>0.375</v>
      </c>
      <c r="F3416">
        <v>8</v>
      </c>
      <c r="G3416" t="s">
        <v>125</v>
      </c>
      <c r="H3416" t="s">
        <v>36</v>
      </c>
      <c r="I3416" t="s">
        <v>176</v>
      </c>
      <c r="J3416" t="s">
        <v>23</v>
      </c>
      <c r="K3416" t="s">
        <v>31</v>
      </c>
      <c r="L3416" t="s">
        <v>32</v>
      </c>
      <c r="M3416">
        <v>1</v>
      </c>
      <c r="N3416">
        <v>35</v>
      </c>
      <c r="Q3416">
        <v>7.9000000000000008E-3</v>
      </c>
      <c r="R3416">
        <v>3.0760000000000001</v>
      </c>
      <c r="S3416">
        <f t="shared" si="243"/>
        <v>443.79294680201997</v>
      </c>
      <c r="T3416">
        <f t="shared" si="242"/>
        <v>443.79294680201997</v>
      </c>
    </row>
    <row r="3417" spans="1:20" x14ac:dyDescent="0.2">
      <c r="A3417">
        <v>2009</v>
      </c>
      <c r="B3417">
        <v>199</v>
      </c>
      <c r="C3417">
        <v>37</v>
      </c>
      <c r="D3417" t="s">
        <v>134</v>
      </c>
      <c r="E3417" s="1">
        <v>0.375</v>
      </c>
      <c r="F3417">
        <v>8</v>
      </c>
      <c r="G3417" t="s">
        <v>125</v>
      </c>
      <c r="H3417" t="s">
        <v>36</v>
      </c>
      <c r="I3417" t="s">
        <v>176</v>
      </c>
      <c r="J3417" t="s">
        <v>508</v>
      </c>
      <c r="K3417" t="s">
        <v>24</v>
      </c>
      <c r="L3417" t="s">
        <v>25</v>
      </c>
      <c r="M3417">
        <v>1</v>
      </c>
      <c r="N3417">
        <v>25</v>
      </c>
      <c r="Q3417">
        <v>4.2799999999999998E-2</v>
      </c>
      <c r="R3417">
        <v>2.8580000000000001</v>
      </c>
      <c r="S3417">
        <f t="shared" si="243"/>
        <v>423.40532317837847</v>
      </c>
      <c r="T3417">
        <f t="shared" si="242"/>
        <v>423.40532317837847</v>
      </c>
    </row>
    <row r="3418" spans="1:20" x14ac:dyDescent="0.2">
      <c r="A3418">
        <v>2009</v>
      </c>
      <c r="B3418">
        <v>199</v>
      </c>
      <c r="C3418">
        <v>37</v>
      </c>
      <c r="D3418" t="s">
        <v>134</v>
      </c>
      <c r="E3418" s="1">
        <v>0.375</v>
      </c>
      <c r="F3418">
        <v>8</v>
      </c>
      <c r="G3418" t="s">
        <v>125</v>
      </c>
      <c r="H3418" t="s">
        <v>36</v>
      </c>
      <c r="I3418" t="s">
        <v>176</v>
      </c>
      <c r="J3418" t="s">
        <v>13</v>
      </c>
      <c r="K3418" t="s">
        <v>14</v>
      </c>
      <c r="L3418" t="s">
        <v>15</v>
      </c>
      <c r="M3418">
        <v>1</v>
      </c>
      <c r="N3418">
        <v>25</v>
      </c>
      <c r="Q3418">
        <v>2.3599999999999999E-2</v>
      </c>
      <c r="R3418">
        <v>2.9750000000000001</v>
      </c>
      <c r="S3418">
        <f t="shared" si="243"/>
        <v>340.23855775527943</v>
      </c>
      <c r="T3418">
        <f t="shared" si="242"/>
        <v>340.23855775527943</v>
      </c>
    </row>
    <row r="3419" spans="1:20" x14ac:dyDescent="0.2">
      <c r="A3419">
        <v>2009</v>
      </c>
      <c r="B3419">
        <v>199</v>
      </c>
      <c r="C3419">
        <v>37</v>
      </c>
      <c r="D3419" t="s">
        <v>134</v>
      </c>
      <c r="E3419" s="1">
        <v>0.375</v>
      </c>
      <c r="F3419">
        <v>8</v>
      </c>
      <c r="G3419" t="s">
        <v>125</v>
      </c>
      <c r="H3419" t="s">
        <v>36</v>
      </c>
      <c r="I3419" t="s">
        <v>176</v>
      </c>
      <c r="J3419" t="s">
        <v>16</v>
      </c>
      <c r="K3419" t="s">
        <v>28</v>
      </c>
      <c r="L3419" t="s">
        <v>29</v>
      </c>
      <c r="M3419">
        <v>12</v>
      </c>
      <c r="N3419">
        <v>25</v>
      </c>
      <c r="P3419">
        <f>N3419/1.14172</f>
        <v>21.89678730336685</v>
      </c>
      <c r="Q3419">
        <v>5.7999999999999996E-3</v>
      </c>
      <c r="R3419">
        <v>3.5539999999999998</v>
      </c>
      <c r="S3419">
        <f>Q3419*(P3419^R3419)</f>
        <v>336.62001464584171</v>
      </c>
      <c r="T3419">
        <f t="shared" si="242"/>
        <v>4039.4401757501005</v>
      </c>
    </row>
    <row r="3420" spans="1:20" x14ac:dyDescent="0.2">
      <c r="A3420">
        <v>2009</v>
      </c>
      <c r="B3420">
        <v>199</v>
      </c>
      <c r="C3420">
        <v>37</v>
      </c>
      <c r="D3420" t="s">
        <v>134</v>
      </c>
      <c r="E3420" s="1">
        <v>0.375</v>
      </c>
      <c r="F3420">
        <v>8</v>
      </c>
      <c r="G3420" t="s">
        <v>125</v>
      </c>
      <c r="H3420" t="s">
        <v>36</v>
      </c>
      <c r="I3420" t="s">
        <v>176</v>
      </c>
      <c r="J3420" t="s">
        <v>44</v>
      </c>
      <c r="K3420" t="s">
        <v>21</v>
      </c>
      <c r="L3420" t="s">
        <v>22</v>
      </c>
      <c r="M3420">
        <v>14</v>
      </c>
      <c r="N3420">
        <v>25</v>
      </c>
      <c r="Q3420">
        <v>1.14E-2</v>
      </c>
      <c r="R3420">
        <v>3.1280000000000001</v>
      </c>
      <c r="S3420">
        <f>Q3420*(N3420^R3420)</f>
        <v>268.94359042953022</v>
      </c>
      <c r="T3420">
        <f t="shared" si="242"/>
        <v>3765.2102660134233</v>
      </c>
    </row>
    <row r="3421" spans="1:20" x14ac:dyDescent="0.2">
      <c r="A3421">
        <v>2009</v>
      </c>
      <c r="B3421">
        <v>199</v>
      </c>
      <c r="C3421">
        <v>37</v>
      </c>
      <c r="D3421" t="s">
        <v>134</v>
      </c>
      <c r="E3421" s="1">
        <v>0.375</v>
      </c>
      <c r="F3421">
        <v>8</v>
      </c>
      <c r="G3421" t="s">
        <v>125</v>
      </c>
      <c r="H3421" t="s">
        <v>36</v>
      </c>
      <c r="I3421" t="s">
        <v>176</v>
      </c>
      <c r="J3421" t="s">
        <v>23</v>
      </c>
      <c r="K3421" t="s">
        <v>62</v>
      </c>
      <c r="L3421" t="s">
        <v>63</v>
      </c>
      <c r="M3421">
        <v>2</v>
      </c>
      <c r="N3421">
        <v>25</v>
      </c>
      <c r="P3421">
        <f>N3421/1.08</f>
        <v>23.148148148148145</v>
      </c>
      <c r="Q3421">
        <v>2.29E-2</v>
      </c>
      <c r="R3421">
        <v>2.9580000000000002</v>
      </c>
      <c r="S3421">
        <f>Q3421*(P3421^R3421)</f>
        <v>248.92846396069424</v>
      </c>
      <c r="T3421">
        <f t="shared" si="242"/>
        <v>497.85692792138849</v>
      </c>
    </row>
    <row r="3422" spans="1:20" x14ac:dyDescent="0.2">
      <c r="A3422">
        <v>2009</v>
      </c>
      <c r="B3422">
        <v>199</v>
      </c>
      <c r="C3422">
        <v>37</v>
      </c>
      <c r="D3422" t="s">
        <v>134</v>
      </c>
      <c r="E3422" s="1">
        <v>0.375</v>
      </c>
      <c r="F3422">
        <v>8</v>
      </c>
      <c r="G3422" t="s">
        <v>125</v>
      </c>
      <c r="H3422" t="s">
        <v>36</v>
      </c>
      <c r="I3422" t="s">
        <v>176</v>
      </c>
      <c r="J3422" t="s">
        <v>44</v>
      </c>
      <c r="K3422" t="s">
        <v>21</v>
      </c>
      <c r="L3422" t="s">
        <v>45</v>
      </c>
      <c r="M3422">
        <v>1</v>
      </c>
      <c r="N3422">
        <v>25</v>
      </c>
      <c r="Q3422">
        <v>1.5299999999999999E-2</v>
      </c>
      <c r="R3422">
        <v>3.0038</v>
      </c>
      <c r="S3422">
        <f>Q3422*(N3422^R3422)</f>
        <v>242.00460433547849</v>
      </c>
      <c r="T3422">
        <f t="shared" si="242"/>
        <v>242.00460433547849</v>
      </c>
    </row>
    <row r="3423" spans="1:20" x14ac:dyDescent="0.2">
      <c r="A3423">
        <v>2009</v>
      </c>
      <c r="B3423">
        <v>199</v>
      </c>
      <c r="C3423">
        <v>37</v>
      </c>
      <c r="D3423" t="s">
        <v>134</v>
      </c>
      <c r="E3423" s="1">
        <v>0.375</v>
      </c>
      <c r="F3423">
        <v>8</v>
      </c>
      <c r="G3423" t="s">
        <v>125</v>
      </c>
      <c r="H3423" t="s">
        <v>36</v>
      </c>
      <c r="I3423" t="s">
        <v>176</v>
      </c>
      <c r="J3423" t="s">
        <v>20</v>
      </c>
      <c r="K3423" t="s">
        <v>68</v>
      </c>
      <c r="L3423" t="s">
        <v>156</v>
      </c>
      <c r="M3423">
        <v>8</v>
      </c>
      <c r="N3423">
        <v>25</v>
      </c>
      <c r="P3423">
        <f>N3423/1.16064</f>
        <v>21.539840088227187</v>
      </c>
      <c r="Q3423">
        <v>5.2400000000000002E-2</v>
      </c>
      <c r="R3423">
        <v>2.69</v>
      </c>
      <c r="S3423">
        <f>Q3423*(P3423^R3423)</f>
        <v>202.18714700372826</v>
      </c>
      <c r="T3423">
        <f t="shared" si="242"/>
        <v>1617.4971760298261</v>
      </c>
    </row>
    <row r="3424" spans="1:20" x14ac:dyDescent="0.2">
      <c r="A3424">
        <v>2009</v>
      </c>
      <c r="B3424">
        <v>199</v>
      </c>
      <c r="C3424">
        <v>37</v>
      </c>
      <c r="D3424" t="s">
        <v>134</v>
      </c>
      <c r="E3424" s="1">
        <v>0.375</v>
      </c>
      <c r="F3424">
        <v>8</v>
      </c>
      <c r="G3424" t="s">
        <v>125</v>
      </c>
      <c r="H3424" t="s">
        <v>36</v>
      </c>
      <c r="I3424" t="s">
        <v>176</v>
      </c>
      <c r="J3424" t="s">
        <v>23</v>
      </c>
      <c r="K3424" t="s">
        <v>118</v>
      </c>
      <c r="L3424" t="s">
        <v>132</v>
      </c>
      <c r="M3424">
        <v>3</v>
      </c>
      <c r="N3424">
        <v>15</v>
      </c>
      <c r="Q3424">
        <v>1.26E-2</v>
      </c>
      <c r="R3424">
        <v>3.0672999999999999</v>
      </c>
      <c r="S3424">
        <f t="shared" ref="S3424:S3434" si="244">Q3424*(N3424^R3424)</f>
        <v>51.026439339633377</v>
      </c>
      <c r="T3424">
        <f t="shared" si="242"/>
        <v>153.07931801890012</v>
      </c>
    </row>
    <row r="3425" spans="1:20" x14ac:dyDescent="0.2">
      <c r="A3425">
        <v>2009</v>
      </c>
      <c r="B3425">
        <v>199</v>
      </c>
      <c r="C3425">
        <v>37</v>
      </c>
      <c r="D3425" t="s">
        <v>134</v>
      </c>
      <c r="E3425" s="1">
        <v>0.375</v>
      </c>
      <c r="F3425">
        <v>8</v>
      </c>
      <c r="G3425" t="s">
        <v>125</v>
      </c>
      <c r="H3425" t="s">
        <v>36</v>
      </c>
      <c r="I3425" t="s">
        <v>176</v>
      </c>
      <c r="J3425" t="s">
        <v>23</v>
      </c>
      <c r="K3425" t="s">
        <v>118</v>
      </c>
      <c r="L3425" t="s">
        <v>30</v>
      </c>
      <c r="M3425">
        <v>1</v>
      </c>
      <c r="N3425">
        <v>15</v>
      </c>
      <c r="Q3425">
        <v>9.2800000000000001E-3</v>
      </c>
      <c r="R3425">
        <v>3.07</v>
      </c>
      <c r="S3425">
        <f t="shared" si="244"/>
        <v>37.857169670187268</v>
      </c>
      <c r="T3425">
        <f t="shared" si="242"/>
        <v>37.857169670187268</v>
      </c>
    </row>
    <row r="3426" spans="1:20" x14ac:dyDescent="0.2">
      <c r="A3426">
        <v>2009</v>
      </c>
      <c r="B3426">
        <v>199</v>
      </c>
      <c r="C3426">
        <v>37</v>
      </c>
      <c r="D3426" t="s">
        <v>134</v>
      </c>
      <c r="E3426" s="1">
        <v>0.375</v>
      </c>
      <c r="F3426">
        <v>8</v>
      </c>
      <c r="G3426" t="s">
        <v>125</v>
      </c>
      <c r="H3426" t="s">
        <v>36</v>
      </c>
      <c r="I3426" t="s">
        <v>176</v>
      </c>
      <c r="J3426" t="s">
        <v>509</v>
      </c>
      <c r="K3426" t="s">
        <v>17</v>
      </c>
      <c r="L3426" t="s">
        <v>19</v>
      </c>
      <c r="M3426">
        <v>2</v>
      </c>
      <c r="N3426">
        <v>7.5</v>
      </c>
      <c r="Q3426">
        <v>1.9300000000000001E-2</v>
      </c>
      <c r="R3426">
        <v>2.96</v>
      </c>
      <c r="S3426">
        <f t="shared" si="244"/>
        <v>7.5117071566069322</v>
      </c>
      <c r="T3426">
        <f t="shared" si="242"/>
        <v>15.023414313213864</v>
      </c>
    </row>
    <row r="3427" spans="1:20" x14ac:dyDescent="0.2">
      <c r="A3427">
        <v>2009</v>
      </c>
      <c r="B3427">
        <v>199</v>
      </c>
      <c r="C3427">
        <v>37</v>
      </c>
      <c r="D3427" t="s">
        <v>134</v>
      </c>
      <c r="E3427" s="1">
        <v>0.375</v>
      </c>
      <c r="F3427">
        <v>8</v>
      </c>
      <c r="G3427" t="s">
        <v>125</v>
      </c>
      <c r="H3427" t="s">
        <v>36</v>
      </c>
      <c r="I3427" t="s">
        <v>176</v>
      </c>
      <c r="J3427" t="s">
        <v>26</v>
      </c>
      <c r="K3427" t="s">
        <v>118</v>
      </c>
      <c r="L3427" t="s">
        <v>27</v>
      </c>
      <c r="M3427">
        <v>16</v>
      </c>
      <c r="N3427">
        <v>7.5</v>
      </c>
      <c r="Q3427">
        <v>1.5900000000000001E-2</v>
      </c>
      <c r="R3427">
        <v>2.9718</v>
      </c>
      <c r="S3427">
        <f t="shared" si="244"/>
        <v>6.3372988368370082</v>
      </c>
      <c r="T3427">
        <f t="shared" si="242"/>
        <v>101.39678138939213</v>
      </c>
    </row>
    <row r="3428" spans="1:20" x14ac:dyDescent="0.2">
      <c r="A3428">
        <v>2009</v>
      </c>
      <c r="B3428">
        <v>199</v>
      </c>
      <c r="C3428">
        <v>37</v>
      </c>
      <c r="D3428" t="s">
        <v>134</v>
      </c>
      <c r="E3428" s="1">
        <v>0.375</v>
      </c>
      <c r="F3428">
        <v>8</v>
      </c>
      <c r="G3428" t="s">
        <v>125</v>
      </c>
      <c r="H3428" t="s">
        <v>36</v>
      </c>
      <c r="I3428" t="s">
        <v>176</v>
      </c>
      <c r="J3428" t="s">
        <v>23</v>
      </c>
      <c r="K3428" t="s">
        <v>118</v>
      </c>
      <c r="L3428" t="s">
        <v>132</v>
      </c>
      <c r="M3428">
        <v>5</v>
      </c>
      <c r="N3428">
        <v>7.5</v>
      </c>
      <c r="Q3428">
        <v>1.26E-2</v>
      </c>
      <c r="R3428">
        <v>3.0672999999999999</v>
      </c>
      <c r="S3428">
        <f t="shared" si="244"/>
        <v>6.0875978967715536</v>
      </c>
      <c r="T3428">
        <f t="shared" si="242"/>
        <v>30.43798948385777</v>
      </c>
    </row>
    <row r="3429" spans="1:20" x14ac:dyDescent="0.2">
      <c r="A3429">
        <v>2009</v>
      </c>
      <c r="B3429">
        <v>199</v>
      </c>
      <c r="C3429">
        <v>37</v>
      </c>
      <c r="D3429" t="s">
        <v>134</v>
      </c>
      <c r="E3429" s="1">
        <v>0.375</v>
      </c>
      <c r="F3429">
        <v>8</v>
      </c>
      <c r="G3429" t="s">
        <v>125</v>
      </c>
      <c r="H3429" t="s">
        <v>36</v>
      </c>
      <c r="I3429" t="s">
        <v>176</v>
      </c>
      <c r="J3429" t="s">
        <v>23</v>
      </c>
      <c r="K3429" t="s">
        <v>118</v>
      </c>
      <c r="L3429" t="s">
        <v>30</v>
      </c>
      <c r="M3429">
        <v>1</v>
      </c>
      <c r="N3429">
        <v>7.5</v>
      </c>
      <c r="Q3429">
        <v>9.2800000000000001E-3</v>
      </c>
      <c r="R3429">
        <v>3.07</v>
      </c>
      <c r="S3429">
        <f t="shared" si="244"/>
        <v>4.5080222907771104</v>
      </c>
      <c r="T3429">
        <f t="shared" si="242"/>
        <v>4.5080222907771104</v>
      </c>
    </row>
    <row r="3430" spans="1:20" x14ac:dyDescent="0.2">
      <c r="A3430">
        <v>2009</v>
      </c>
      <c r="B3430">
        <v>199</v>
      </c>
      <c r="C3430">
        <v>37</v>
      </c>
      <c r="D3430" t="s">
        <v>134</v>
      </c>
      <c r="E3430" s="1">
        <v>0.375</v>
      </c>
      <c r="F3430">
        <v>8</v>
      </c>
      <c r="G3430" t="s">
        <v>125</v>
      </c>
      <c r="H3430" t="s">
        <v>36</v>
      </c>
      <c r="I3430" t="s">
        <v>176</v>
      </c>
      <c r="J3430" t="s">
        <v>509</v>
      </c>
      <c r="K3430" t="s">
        <v>17</v>
      </c>
      <c r="L3430" t="s">
        <v>19</v>
      </c>
      <c r="M3430">
        <v>3</v>
      </c>
      <c r="N3430">
        <v>2.5</v>
      </c>
      <c r="Q3430">
        <v>1.9300000000000001E-2</v>
      </c>
      <c r="R3430">
        <v>2.96</v>
      </c>
      <c r="S3430">
        <f t="shared" si="244"/>
        <v>0.29070984172599634</v>
      </c>
      <c r="T3430">
        <f t="shared" si="242"/>
        <v>0.87212952517798903</v>
      </c>
    </row>
    <row r="3431" spans="1:20" x14ac:dyDescent="0.2">
      <c r="A3431">
        <v>2009</v>
      </c>
      <c r="B3431">
        <v>199</v>
      </c>
      <c r="C3431">
        <v>37</v>
      </c>
      <c r="D3431" t="s">
        <v>134</v>
      </c>
      <c r="E3431" s="1">
        <v>0.375</v>
      </c>
      <c r="F3431">
        <v>8</v>
      </c>
      <c r="G3431" t="s">
        <v>125</v>
      </c>
      <c r="H3431" t="s">
        <v>36</v>
      </c>
      <c r="I3431" t="s">
        <v>176</v>
      </c>
      <c r="J3431" t="s">
        <v>26</v>
      </c>
      <c r="K3431" t="s">
        <v>118</v>
      </c>
      <c r="L3431" t="s">
        <v>27</v>
      </c>
      <c r="M3431">
        <v>30</v>
      </c>
      <c r="N3431">
        <v>2.5</v>
      </c>
      <c r="Q3431">
        <v>1.5900000000000001E-2</v>
      </c>
      <c r="R3431">
        <v>2.9718</v>
      </c>
      <c r="S3431">
        <f t="shared" si="244"/>
        <v>0.24210025233267859</v>
      </c>
      <c r="T3431">
        <f t="shared" si="242"/>
        <v>7.263007569980358</v>
      </c>
    </row>
    <row r="3432" spans="1:20" x14ac:dyDescent="0.2">
      <c r="A3432">
        <v>2009</v>
      </c>
      <c r="B3432">
        <v>199</v>
      </c>
      <c r="C3432">
        <v>37</v>
      </c>
      <c r="D3432" t="s">
        <v>134</v>
      </c>
      <c r="E3432" s="1">
        <v>0.375</v>
      </c>
      <c r="F3432">
        <v>8</v>
      </c>
      <c r="G3432" t="s">
        <v>125</v>
      </c>
      <c r="H3432" t="s">
        <v>36</v>
      </c>
      <c r="I3432" t="s">
        <v>176</v>
      </c>
      <c r="J3432" t="s">
        <v>23</v>
      </c>
      <c r="K3432" t="s">
        <v>118</v>
      </c>
      <c r="L3432" t="s">
        <v>30</v>
      </c>
      <c r="M3432">
        <v>1</v>
      </c>
      <c r="N3432">
        <v>2.5</v>
      </c>
      <c r="Q3432">
        <v>9.2800000000000001E-3</v>
      </c>
      <c r="R3432">
        <v>3.07</v>
      </c>
      <c r="S3432">
        <f t="shared" si="244"/>
        <v>0.15460509531322333</v>
      </c>
      <c r="T3432">
        <f t="shared" si="242"/>
        <v>0.15460509531322333</v>
      </c>
    </row>
    <row r="3433" spans="1:20" x14ac:dyDescent="0.2">
      <c r="A3433">
        <v>2009</v>
      </c>
      <c r="B3433">
        <v>200</v>
      </c>
      <c r="C3433">
        <v>38</v>
      </c>
      <c r="D3433" t="s">
        <v>134</v>
      </c>
      <c r="E3433" s="1">
        <v>0.375</v>
      </c>
      <c r="F3433">
        <v>8</v>
      </c>
      <c r="G3433" t="s">
        <v>124</v>
      </c>
      <c r="H3433" t="s">
        <v>36</v>
      </c>
      <c r="I3433" t="s">
        <v>176</v>
      </c>
      <c r="J3433" t="s">
        <v>44</v>
      </c>
      <c r="K3433" t="s">
        <v>21</v>
      </c>
      <c r="L3433" t="s">
        <v>22</v>
      </c>
      <c r="M3433">
        <v>11</v>
      </c>
      <c r="N3433">
        <v>35</v>
      </c>
      <c r="Q3433">
        <v>1.14E-2</v>
      </c>
      <c r="R3433">
        <v>3.1280000000000001</v>
      </c>
      <c r="S3433">
        <f t="shared" si="244"/>
        <v>770.45928631241588</v>
      </c>
      <c r="T3433">
        <f t="shared" si="242"/>
        <v>8475.0521494365748</v>
      </c>
    </row>
    <row r="3434" spans="1:20" x14ac:dyDescent="0.2">
      <c r="A3434">
        <v>2009</v>
      </c>
      <c r="B3434">
        <v>200</v>
      </c>
      <c r="C3434">
        <v>38</v>
      </c>
      <c r="D3434" t="s">
        <v>134</v>
      </c>
      <c r="E3434" s="1">
        <v>0.375</v>
      </c>
      <c r="F3434">
        <v>8</v>
      </c>
      <c r="G3434" t="s">
        <v>124</v>
      </c>
      <c r="H3434" t="s">
        <v>36</v>
      </c>
      <c r="I3434" t="s">
        <v>176</v>
      </c>
      <c r="J3434" t="s">
        <v>23</v>
      </c>
      <c r="K3434" t="s">
        <v>31</v>
      </c>
      <c r="L3434" t="s">
        <v>32</v>
      </c>
      <c r="M3434">
        <v>2</v>
      </c>
      <c r="N3434">
        <v>35</v>
      </c>
      <c r="Q3434">
        <v>7.9000000000000008E-3</v>
      </c>
      <c r="R3434">
        <v>3.0760000000000001</v>
      </c>
      <c r="S3434">
        <f t="shared" si="244"/>
        <v>443.79294680201997</v>
      </c>
      <c r="T3434">
        <f t="shared" si="242"/>
        <v>887.58589360403994</v>
      </c>
    </row>
    <row r="3435" spans="1:20" x14ac:dyDescent="0.2">
      <c r="A3435">
        <v>2009</v>
      </c>
      <c r="B3435">
        <v>200</v>
      </c>
      <c r="C3435">
        <v>38</v>
      </c>
      <c r="D3435" t="s">
        <v>134</v>
      </c>
      <c r="E3435" s="1">
        <v>0.375</v>
      </c>
      <c r="F3435">
        <v>8</v>
      </c>
      <c r="G3435" t="s">
        <v>124</v>
      </c>
      <c r="H3435" t="s">
        <v>36</v>
      </c>
      <c r="I3435" t="s">
        <v>176</v>
      </c>
      <c r="J3435" t="s">
        <v>26</v>
      </c>
      <c r="K3435" t="s">
        <v>31</v>
      </c>
      <c r="L3435" t="s">
        <v>54</v>
      </c>
      <c r="M3435">
        <v>3</v>
      </c>
      <c r="N3435">
        <v>25</v>
      </c>
      <c r="P3435">
        <f>N3435*0.812715</f>
        <v>20.317875000000001</v>
      </c>
      <c r="Q3435">
        <v>0.111</v>
      </c>
      <c r="R3435">
        <v>2.72</v>
      </c>
      <c r="S3435">
        <f>Q3435*(P3435^R3435)</f>
        <v>400.63779005068659</v>
      </c>
      <c r="T3435">
        <f t="shared" si="242"/>
        <v>1201.9133701520598</v>
      </c>
    </row>
    <row r="3436" spans="1:20" x14ac:dyDescent="0.2">
      <c r="A3436">
        <v>2009</v>
      </c>
      <c r="B3436">
        <v>200</v>
      </c>
      <c r="C3436">
        <v>38</v>
      </c>
      <c r="D3436" t="s">
        <v>134</v>
      </c>
      <c r="E3436" s="1">
        <v>0.375</v>
      </c>
      <c r="F3436">
        <v>8</v>
      </c>
      <c r="G3436" t="s">
        <v>124</v>
      </c>
      <c r="H3436" t="s">
        <v>36</v>
      </c>
      <c r="I3436" t="s">
        <v>176</v>
      </c>
      <c r="J3436" t="s">
        <v>13</v>
      </c>
      <c r="K3436" t="s">
        <v>14</v>
      </c>
      <c r="L3436" t="s">
        <v>15</v>
      </c>
      <c r="M3436">
        <v>1</v>
      </c>
      <c r="N3436">
        <v>25</v>
      </c>
      <c r="Q3436">
        <v>2.3599999999999999E-2</v>
      </c>
      <c r="R3436">
        <v>2.9750000000000001</v>
      </c>
      <c r="S3436">
        <f>Q3436*(N3436^R3436)</f>
        <v>340.23855775527943</v>
      </c>
      <c r="T3436">
        <f t="shared" si="242"/>
        <v>340.23855775527943</v>
      </c>
    </row>
    <row r="3437" spans="1:20" x14ac:dyDescent="0.2">
      <c r="A3437">
        <v>2009</v>
      </c>
      <c r="B3437">
        <v>200</v>
      </c>
      <c r="C3437">
        <v>38</v>
      </c>
      <c r="D3437" t="s">
        <v>134</v>
      </c>
      <c r="E3437" s="1">
        <v>0.375</v>
      </c>
      <c r="F3437">
        <v>8</v>
      </c>
      <c r="G3437" t="s">
        <v>124</v>
      </c>
      <c r="H3437" t="s">
        <v>36</v>
      </c>
      <c r="I3437" t="s">
        <v>176</v>
      </c>
      <c r="J3437" t="s">
        <v>16</v>
      </c>
      <c r="K3437" t="s">
        <v>28</v>
      </c>
      <c r="L3437" t="s">
        <v>29</v>
      </c>
      <c r="M3437">
        <v>8</v>
      </c>
      <c r="N3437">
        <v>25</v>
      </c>
      <c r="P3437">
        <f>N3437/1.14172</f>
        <v>21.89678730336685</v>
      </c>
      <c r="Q3437">
        <v>5.7999999999999996E-3</v>
      </c>
      <c r="R3437">
        <v>3.5539999999999998</v>
      </c>
      <c r="S3437">
        <f>Q3437*(P3437^R3437)</f>
        <v>336.62001464584171</v>
      </c>
      <c r="T3437">
        <f t="shared" si="242"/>
        <v>2692.9601171667337</v>
      </c>
    </row>
    <row r="3438" spans="1:20" x14ac:dyDescent="0.2">
      <c r="A3438">
        <v>2009</v>
      </c>
      <c r="B3438">
        <v>200</v>
      </c>
      <c r="C3438">
        <v>38</v>
      </c>
      <c r="D3438" t="s">
        <v>134</v>
      </c>
      <c r="E3438" s="1">
        <v>0.375</v>
      </c>
      <c r="F3438">
        <v>8</v>
      </c>
      <c r="G3438" t="s">
        <v>124</v>
      </c>
      <c r="H3438" t="s">
        <v>36</v>
      </c>
      <c r="I3438" t="s">
        <v>176</v>
      </c>
      <c r="J3438" t="s">
        <v>44</v>
      </c>
      <c r="K3438" t="s">
        <v>21</v>
      </c>
      <c r="L3438" t="s">
        <v>22</v>
      </c>
      <c r="M3438">
        <v>9</v>
      </c>
      <c r="N3438">
        <v>25</v>
      </c>
      <c r="Q3438">
        <v>1.14E-2</v>
      </c>
      <c r="R3438">
        <v>3.1280000000000001</v>
      </c>
      <c r="S3438">
        <f t="shared" ref="S3438:S3446" si="245">Q3438*(N3438^R3438)</f>
        <v>268.94359042953022</v>
      </c>
      <c r="T3438">
        <f t="shared" si="242"/>
        <v>2420.4923138657718</v>
      </c>
    </row>
    <row r="3439" spans="1:20" x14ac:dyDescent="0.2">
      <c r="A3439">
        <v>2009</v>
      </c>
      <c r="B3439">
        <v>200</v>
      </c>
      <c r="C3439">
        <v>38</v>
      </c>
      <c r="D3439" t="s">
        <v>134</v>
      </c>
      <c r="E3439" s="1">
        <v>0.375</v>
      </c>
      <c r="F3439">
        <v>8</v>
      </c>
      <c r="G3439" t="s">
        <v>124</v>
      </c>
      <c r="H3439" t="s">
        <v>36</v>
      </c>
      <c r="I3439" t="s">
        <v>176</v>
      </c>
      <c r="J3439" t="s">
        <v>16</v>
      </c>
      <c r="K3439" t="s">
        <v>17</v>
      </c>
      <c r="L3439" t="s">
        <v>18</v>
      </c>
      <c r="M3439">
        <v>1</v>
      </c>
      <c r="N3439">
        <v>15</v>
      </c>
      <c r="Q3439">
        <v>2.2700000000000001E-2</v>
      </c>
      <c r="R3439">
        <v>3.12</v>
      </c>
      <c r="S3439">
        <f t="shared" si="245"/>
        <v>106.03044532761471</v>
      </c>
      <c r="T3439">
        <f t="shared" si="242"/>
        <v>106.03044532761471</v>
      </c>
    </row>
    <row r="3440" spans="1:20" x14ac:dyDescent="0.2">
      <c r="A3440">
        <v>2009</v>
      </c>
      <c r="B3440">
        <v>200</v>
      </c>
      <c r="C3440">
        <v>38</v>
      </c>
      <c r="D3440" t="s">
        <v>134</v>
      </c>
      <c r="E3440" s="1">
        <v>0.375</v>
      </c>
      <c r="F3440">
        <v>8</v>
      </c>
      <c r="G3440" t="s">
        <v>124</v>
      </c>
      <c r="H3440" t="s">
        <v>36</v>
      </c>
      <c r="I3440" t="s">
        <v>176</v>
      </c>
      <c r="J3440" t="s">
        <v>509</v>
      </c>
      <c r="K3440" t="s">
        <v>17</v>
      </c>
      <c r="L3440" t="s">
        <v>19</v>
      </c>
      <c r="M3440">
        <v>2</v>
      </c>
      <c r="N3440">
        <v>7.5</v>
      </c>
      <c r="Q3440">
        <v>1.9300000000000001E-2</v>
      </c>
      <c r="R3440">
        <v>2.96</v>
      </c>
      <c r="S3440">
        <f t="shared" si="245"/>
        <v>7.5117071566069322</v>
      </c>
      <c r="T3440">
        <f t="shared" si="242"/>
        <v>15.023414313213864</v>
      </c>
    </row>
    <row r="3441" spans="1:20" x14ac:dyDescent="0.2">
      <c r="A3441">
        <v>2009</v>
      </c>
      <c r="B3441">
        <v>200</v>
      </c>
      <c r="C3441">
        <v>38</v>
      </c>
      <c r="D3441" t="s">
        <v>134</v>
      </c>
      <c r="E3441" s="1">
        <v>0.375</v>
      </c>
      <c r="F3441">
        <v>8</v>
      </c>
      <c r="G3441" t="s">
        <v>124</v>
      </c>
      <c r="H3441" t="s">
        <v>36</v>
      </c>
      <c r="I3441" t="s">
        <v>176</v>
      </c>
      <c r="J3441" t="s">
        <v>26</v>
      </c>
      <c r="K3441" t="s">
        <v>118</v>
      </c>
      <c r="L3441" t="s">
        <v>27</v>
      </c>
      <c r="M3441">
        <v>3</v>
      </c>
      <c r="N3441">
        <v>7.5</v>
      </c>
      <c r="Q3441">
        <v>1.5900000000000001E-2</v>
      </c>
      <c r="R3441">
        <v>2.9718</v>
      </c>
      <c r="S3441">
        <f t="shared" si="245"/>
        <v>6.3372988368370082</v>
      </c>
      <c r="T3441">
        <f t="shared" si="242"/>
        <v>19.011896510511026</v>
      </c>
    </row>
    <row r="3442" spans="1:20" x14ac:dyDescent="0.2">
      <c r="A3442">
        <v>2009</v>
      </c>
      <c r="B3442">
        <v>200</v>
      </c>
      <c r="C3442">
        <v>38</v>
      </c>
      <c r="D3442" t="s">
        <v>134</v>
      </c>
      <c r="E3442" s="1">
        <v>0.375</v>
      </c>
      <c r="F3442">
        <v>8</v>
      </c>
      <c r="G3442" t="s">
        <v>124</v>
      </c>
      <c r="H3442" t="s">
        <v>36</v>
      </c>
      <c r="I3442" t="s">
        <v>176</v>
      </c>
      <c r="J3442" t="s">
        <v>23</v>
      </c>
      <c r="K3442" t="s">
        <v>118</v>
      </c>
      <c r="L3442" t="s">
        <v>132</v>
      </c>
      <c r="M3442">
        <v>3</v>
      </c>
      <c r="N3442">
        <v>7.5</v>
      </c>
      <c r="Q3442">
        <v>1.26E-2</v>
      </c>
      <c r="R3442">
        <v>3.0672999999999999</v>
      </c>
      <c r="S3442">
        <f t="shared" si="245"/>
        <v>6.0875978967715536</v>
      </c>
      <c r="T3442">
        <f t="shared" si="242"/>
        <v>18.262793690314659</v>
      </c>
    </row>
    <row r="3443" spans="1:20" x14ac:dyDescent="0.2">
      <c r="A3443">
        <v>2009</v>
      </c>
      <c r="B3443">
        <v>200</v>
      </c>
      <c r="C3443">
        <v>38</v>
      </c>
      <c r="D3443" t="s">
        <v>134</v>
      </c>
      <c r="E3443" s="1">
        <v>0.375</v>
      </c>
      <c r="F3443">
        <v>8</v>
      </c>
      <c r="G3443" t="s">
        <v>124</v>
      </c>
      <c r="H3443" t="s">
        <v>36</v>
      </c>
      <c r="I3443" t="s">
        <v>176</v>
      </c>
      <c r="J3443" t="s">
        <v>23</v>
      </c>
      <c r="K3443" t="s">
        <v>118</v>
      </c>
      <c r="L3443" t="s">
        <v>37</v>
      </c>
      <c r="M3443">
        <v>1</v>
      </c>
      <c r="N3443">
        <v>7.5</v>
      </c>
      <c r="Q3443">
        <v>1.26E-2</v>
      </c>
      <c r="R3443">
        <v>3.0672999999999999</v>
      </c>
      <c r="S3443">
        <f t="shared" si="245"/>
        <v>6.0875978967715536</v>
      </c>
      <c r="T3443">
        <f t="shared" si="242"/>
        <v>6.0875978967715536</v>
      </c>
    </row>
    <row r="3444" spans="1:20" x14ac:dyDescent="0.2">
      <c r="A3444">
        <v>2009</v>
      </c>
      <c r="B3444">
        <v>200</v>
      </c>
      <c r="C3444">
        <v>38</v>
      </c>
      <c r="D3444" t="s">
        <v>134</v>
      </c>
      <c r="E3444" s="1">
        <v>0.375</v>
      </c>
      <c r="F3444">
        <v>8</v>
      </c>
      <c r="G3444" t="s">
        <v>124</v>
      </c>
      <c r="H3444" t="s">
        <v>36</v>
      </c>
      <c r="I3444" t="s">
        <v>176</v>
      </c>
      <c r="J3444" t="s">
        <v>26</v>
      </c>
      <c r="K3444" t="s">
        <v>118</v>
      </c>
      <c r="L3444" t="s">
        <v>27</v>
      </c>
      <c r="M3444">
        <v>2</v>
      </c>
      <c r="N3444">
        <v>2.5</v>
      </c>
      <c r="Q3444">
        <v>1.5900000000000001E-2</v>
      </c>
      <c r="R3444">
        <v>2.9718</v>
      </c>
      <c r="S3444">
        <f t="shared" si="245"/>
        <v>0.24210025233267859</v>
      </c>
      <c r="T3444">
        <f t="shared" si="242"/>
        <v>0.48420050466535719</v>
      </c>
    </row>
    <row r="3445" spans="1:20" x14ac:dyDescent="0.2">
      <c r="A3445">
        <v>2009</v>
      </c>
      <c r="B3445">
        <v>201</v>
      </c>
      <c r="C3445">
        <v>39</v>
      </c>
      <c r="D3445" t="s">
        <v>134</v>
      </c>
      <c r="E3445" s="1">
        <v>0.375</v>
      </c>
      <c r="F3445">
        <v>5</v>
      </c>
      <c r="G3445" t="s">
        <v>136</v>
      </c>
      <c r="H3445" t="s">
        <v>61</v>
      </c>
      <c r="I3445" t="s">
        <v>178</v>
      </c>
      <c r="J3445" t="s">
        <v>44</v>
      </c>
      <c r="K3445" t="s">
        <v>21</v>
      </c>
      <c r="L3445" t="s">
        <v>22</v>
      </c>
      <c r="M3445">
        <v>12</v>
      </c>
      <c r="N3445">
        <v>35</v>
      </c>
      <c r="Q3445">
        <v>1.14E-2</v>
      </c>
      <c r="R3445">
        <v>3.1280000000000001</v>
      </c>
      <c r="S3445">
        <f t="shared" si="245"/>
        <v>770.45928631241588</v>
      </c>
      <c r="T3445">
        <f t="shared" si="242"/>
        <v>9245.5114357489911</v>
      </c>
    </row>
    <row r="3446" spans="1:20" x14ac:dyDescent="0.2">
      <c r="A3446">
        <v>2009</v>
      </c>
      <c r="B3446">
        <v>201</v>
      </c>
      <c r="C3446">
        <v>39</v>
      </c>
      <c r="D3446" t="s">
        <v>134</v>
      </c>
      <c r="E3446" s="1">
        <v>0.375</v>
      </c>
      <c r="F3446">
        <v>5</v>
      </c>
      <c r="G3446" t="s">
        <v>136</v>
      </c>
      <c r="H3446" t="s">
        <v>61</v>
      </c>
      <c r="I3446" t="s">
        <v>178</v>
      </c>
      <c r="J3446" t="s">
        <v>44</v>
      </c>
      <c r="K3446" t="s">
        <v>21</v>
      </c>
      <c r="L3446" t="s">
        <v>67</v>
      </c>
      <c r="M3446">
        <v>1</v>
      </c>
      <c r="N3446">
        <v>35</v>
      </c>
      <c r="Q3446">
        <v>1.5299999999999999E-2</v>
      </c>
      <c r="R3446">
        <v>3</v>
      </c>
      <c r="S3446">
        <f t="shared" si="245"/>
        <v>655.98749999999995</v>
      </c>
      <c r="T3446">
        <f t="shared" si="242"/>
        <v>655.98749999999995</v>
      </c>
    </row>
    <row r="3447" spans="1:20" x14ac:dyDescent="0.2">
      <c r="A3447">
        <v>2009</v>
      </c>
      <c r="B3447">
        <v>201</v>
      </c>
      <c r="C3447">
        <v>39</v>
      </c>
      <c r="D3447" t="s">
        <v>134</v>
      </c>
      <c r="E3447" s="1">
        <v>0.375</v>
      </c>
      <c r="F3447">
        <v>5</v>
      </c>
      <c r="G3447" t="s">
        <v>136</v>
      </c>
      <c r="H3447" t="s">
        <v>61</v>
      </c>
      <c r="I3447" t="s">
        <v>178</v>
      </c>
      <c r="J3447" t="s">
        <v>23</v>
      </c>
      <c r="K3447" t="s">
        <v>118</v>
      </c>
      <c r="L3447" t="s">
        <v>43</v>
      </c>
      <c r="M3447">
        <v>1</v>
      </c>
      <c r="N3447">
        <v>35</v>
      </c>
      <c r="P3447">
        <f>N3447/1.08175</f>
        <v>32.354980355904786</v>
      </c>
      <c r="Q3447">
        <v>1.4500000000000001E-2</v>
      </c>
      <c r="R3447">
        <v>3.0529999999999999</v>
      </c>
      <c r="S3447">
        <f>Q3447*(P3447^R3447)</f>
        <v>590.49782747127915</v>
      </c>
      <c r="T3447">
        <f t="shared" si="242"/>
        <v>590.49782747127915</v>
      </c>
    </row>
    <row r="3448" spans="1:20" x14ac:dyDescent="0.2">
      <c r="A3448">
        <v>2009</v>
      </c>
      <c r="B3448">
        <v>201</v>
      </c>
      <c r="C3448">
        <v>39</v>
      </c>
      <c r="D3448" t="s">
        <v>134</v>
      </c>
      <c r="E3448" s="1">
        <v>0.375</v>
      </c>
      <c r="F3448">
        <v>5</v>
      </c>
      <c r="G3448" t="s">
        <v>136</v>
      </c>
      <c r="H3448" t="s">
        <v>61</v>
      </c>
      <c r="I3448" t="s">
        <v>178</v>
      </c>
      <c r="J3448" t="s">
        <v>23</v>
      </c>
      <c r="K3448" t="s">
        <v>70</v>
      </c>
      <c r="L3448" t="s">
        <v>71</v>
      </c>
      <c r="M3448">
        <v>1</v>
      </c>
      <c r="N3448">
        <v>35</v>
      </c>
      <c r="P3448">
        <f>N3448*0.84141</f>
        <v>29.449349999999999</v>
      </c>
      <c r="Q3448">
        <v>1.8800000000000001E-2</v>
      </c>
      <c r="R3448">
        <v>3</v>
      </c>
      <c r="S3448">
        <f>Q3448*(P3448^R3448)</f>
        <v>480.15890754210886</v>
      </c>
      <c r="T3448">
        <f t="shared" si="242"/>
        <v>480.15890754210886</v>
      </c>
    </row>
    <row r="3449" spans="1:20" x14ac:dyDescent="0.2">
      <c r="A3449">
        <v>2009</v>
      </c>
      <c r="B3449">
        <v>201</v>
      </c>
      <c r="C3449">
        <v>39</v>
      </c>
      <c r="D3449" t="s">
        <v>134</v>
      </c>
      <c r="E3449" s="1">
        <v>0.375</v>
      </c>
      <c r="F3449">
        <v>5</v>
      </c>
      <c r="G3449" t="s">
        <v>136</v>
      </c>
      <c r="H3449" t="s">
        <v>61</v>
      </c>
      <c r="I3449" t="s">
        <v>178</v>
      </c>
      <c r="J3449" t="s">
        <v>23</v>
      </c>
      <c r="K3449" t="s">
        <v>31</v>
      </c>
      <c r="L3449" t="s">
        <v>32</v>
      </c>
      <c r="M3449">
        <v>1</v>
      </c>
      <c r="N3449">
        <v>35</v>
      </c>
      <c r="Q3449">
        <v>7.9000000000000008E-3</v>
      </c>
      <c r="R3449">
        <v>3.0760000000000001</v>
      </c>
      <c r="S3449">
        <f>Q3449*(N3449^R3449)</f>
        <v>443.79294680201997</v>
      </c>
      <c r="T3449">
        <f t="shared" si="242"/>
        <v>443.79294680201997</v>
      </c>
    </row>
    <row r="3450" spans="1:20" x14ac:dyDescent="0.2">
      <c r="A3450">
        <v>2009</v>
      </c>
      <c r="B3450">
        <v>201</v>
      </c>
      <c r="C3450">
        <v>39</v>
      </c>
      <c r="D3450" t="s">
        <v>134</v>
      </c>
      <c r="E3450" s="1">
        <v>0.375</v>
      </c>
      <c r="F3450">
        <v>5</v>
      </c>
      <c r="G3450" t="s">
        <v>136</v>
      </c>
      <c r="H3450" t="s">
        <v>61</v>
      </c>
      <c r="I3450" t="s">
        <v>178</v>
      </c>
      <c r="J3450" t="s">
        <v>26</v>
      </c>
      <c r="K3450" t="s">
        <v>31</v>
      </c>
      <c r="L3450" t="s">
        <v>54</v>
      </c>
      <c r="M3450">
        <v>3</v>
      </c>
      <c r="N3450">
        <v>25</v>
      </c>
      <c r="P3450">
        <f>N3450*0.812715</f>
        <v>20.317875000000001</v>
      </c>
      <c r="Q3450">
        <v>0.111</v>
      </c>
      <c r="R3450">
        <v>2.72</v>
      </c>
      <c r="S3450">
        <f>Q3450*(P3450^R3450)</f>
        <v>400.63779005068659</v>
      </c>
      <c r="T3450">
        <f t="shared" si="242"/>
        <v>1201.9133701520598</v>
      </c>
    </row>
    <row r="3451" spans="1:20" x14ac:dyDescent="0.2">
      <c r="A3451">
        <v>2009</v>
      </c>
      <c r="B3451">
        <v>201</v>
      </c>
      <c r="C3451">
        <v>39</v>
      </c>
      <c r="D3451" t="s">
        <v>134</v>
      </c>
      <c r="E3451" s="1">
        <v>0.375</v>
      </c>
      <c r="F3451">
        <v>5</v>
      </c>
      <c r="G3451" t="s">
        <v>136</v>
      </c>
      <c r="H3451" t="s">
        <v>61</v>
      </c>
      <c r="I3451" t="s">
        <v>178</v>
      </c>
      <c r="J3451" t="s">
        <v>13</v>
      </c>
      <c r="K3451" t="s">
        <v>14</v>
      </c>
      <c r="L3451" t="s">
        <v>15</v>
      </c>
      <c r="M3451">
        <v>3</v>
      </c>
      <c r="N3451">
        <v>25</v>
      </c>
      <c r="Q3451">
        <v>2.3599999999999999E-2</v>
      </c>
      <c r="R3451">
        <v>2.9750000000000001</v>
      </c>
      <c r="S3451">
        <f>Q3451*(N3451^R3451)</f>
        <v>340.23855775527943</v>
      </c>
      <c r="T3451">
        <f t="shared" si="242"/>
        <v>1020.7156732658383</v>
      </c>
    </row>
    <row r="3452" spans="1:20" x14ac:dyDescent="0.2">
      <c r="A3452">
        <v>2009</v>
      </c>
      <c r="B3452">
        <v>201</v>
      </c>
      <c r="C3452">
        <v>39</v>
      </c>
      <c r="D3452" t="s">
        <v>134</v>
      </c>
      <c r="E3452" s="1">
        <v>0.375</v>
      </c>
      <c r="F3452">
        <v>5</v>
      </c>
      <c r="G3452" t="s">
        <v>136</v>
      </c>
      <c r="H3452" t="s">
        <v>61</v>
      </c>
      <c r="I3452" t="s">
        <v>178</v>
      </c>
      <c r="J3452" t="s">
        <v>16</v>
      </c>
      <c r="K3452" t="s">
        <v>28</v>
      </c>
      <c r="L3452" t="s">
        <v>29</v>
      </c>
      <c r="M3452">
        <v>16</v>
      </c>
      <c r="N3452">
        <v>25</v>
      </c>
      <c r="P3452">
        <f>N3452/1.14172</f>
        <v>21.89678730336685</v>
      </c>
      <c r="Q3452">
        <v>5.7999999999999996E-3</v>
      </c>
      <c r="R3452">
        <v>3.5539999999999998</v>
      </c>
      <c r="S3452">
        <f>Q3452*(P3452^R3452)</f>
        <v>336.62001464584171</v>
      </c>
      <c r="T3452">
        <f t="shared" si="242"/>
        <v>5385.9202343334673</v>
      </c>
    </row>
    <row r="3453" spans="1:20" x14ac:dyDescent="0.2">
      <c r="A3453">
        <v>2009</v>
      </c>
      <c r="B3453">
        <v>201</v>
      </c>
      <c r="C3453">
        <v>39</v>
      </c>
      <c r="D3453" t="s">
        <v>134</v>
      </c>
      <c r="E3453" s="1">
        <v>0.375</v>
      </c>
      <c r="F3453">
        <v>5</v>
      </c>
      <c r="G3453" t="s">
        <v>136</v>
      </c>
      <c r="H3453" t="s">
        <v>61</v>
      </c>
      <c r="I3453" t="s">
        <v>178</v>
      </c>
      <c r="J3453" t="s">
        <v>44</v>
      </c>
      <c r="K3453" t="s">
        <v>21</v>
      </c>
      <c r="L3453" t="s">
        <v>22</v>
      </c>
      <c r="M3453">
        <v>12</v>
      </c>
      <c r="N3453">
        <v>25</v>
      </c>
      <c r="Q3453">
        <v>1.14E-2</v>
      </c>
      <c r="R3453">
        <v>3.1280000000000001</v>
      </c>
      <c r="S3453">
        <f>Q3453*(N3453^R3453)</f>
        <v>268.94359042953022</v>
      </c>
      <c r="T3453">
        <f t="shared" si="242"/>
        <v>3227.3230851543626</v>
      </c>
    </row>
    <row r="3454" spans="1:20" x14ac:dyDescent="0.2">
      <c r="A3454">
        <v>2009</v>
      </c>
      <c r="B3454">
        <v>201</v>
      </c>
      <c r="C3454">
        <v>39</v>
      </c>
      <c r="D3454" t="s">
        <v>134</v>
      </c>
      <c r="E3454" s="1">
        <v>0.375</v>
      </c>
      <c r="F3454">
        <v>5</v>
      </c>
      <c r="G3454" t="s">
        <v>136</v>
      </c>
      <c r="H3454" t="s">
        <v>61</v>
      </c>
      <c r="I3454" t="s">
        <v>178</v>
      </c>
      <c r="J3454" t="s">
        <v>23</v>
      </c>
      <c r="K3454" t="s">
        <v>62</v>
      </c>
      <c r="L3454" t="s">
        <v>63</v>
      </c>
      <c r="M3454">
        <v>1</v>
      </c>
      <c r="N3454">
        <v>25</v>
      </c>
      <c r="P3454">
        <f>N3454/1.08</f>
        <v>23.148148148148145</v>
      </c>
      <c r="Q3454">
        <v>2.29E-2</v>
      </c>
      <c r="R3454">
        <v>2.9580000000000002</v>
      </c>
      <c r="S3454">
        <f>Q3454*(P3454^R3454)</f>
        <v>248.92846396069424</v>
      </c>
      <c r="T3454">
        <f t="shared" si="242"/>
        <v>248.92846396069424</v>
      </c>
    </row>
    <row r="3455" spans="1:20" x14ac:dyDescent="0.2">
      <c r="A3455">
        <v>2009</v>
      </c>
      <c r="B3455">
        <v>201</v>
      </c>
      <c r="C3455">
        <v>39</v>
      </c>
      <c r="D3455" t="s">
        <v>134</v>
      </c>
      <c r="E3455" s="1">
        <v>0.375</v>
      </c>
      <c r="F3455">
        <v>5</v>
      </c>
      <c r="G3455" t="s">
        <v>136</v>
      </c>
      <c r="H3455" t="s">
        <v>61</v>
      </c>
      <c r="I3455" t="s">
        <v>178</v>
      </c>
      <c r="J3455" t="s">
        <v>44</v>
      </c>
      <c r="K3455" t="s">
        <v>21</v>
      </c>
      <c r="L3455" t="s">
        <v>45</v>
      </c>
      <c r="M3455">
        <v>1</v>
      </c>
      <c r="N3455">
        <v>25</v>
      </c>
      <c r="Q3455">
        <v>1.5299999999999999E-2</v>
      </c>
      <c r="R3455">
        <v>3.0038</v>
      </c>
      <c r="S3455">
        <f t="shared" ref="S3455:S3469" si="246">Q3455*(N3455^R3455)</f>
        <v>242.00460433547849</v>
      </c>
      <c r="T3455">
        <f t="shared" si="242"/>
        <v>242.00460433547849</v>
      </c>
    </row>
    <row r="3456" spans="1:20" x14ac:dyDescent="0.2">
      <c r="A3456">
        <v>2009</v>
      </c>
      <c r="B3456">
        <v>201</v>
      </c>
      <c r="C3456">
        <v>39</v>
      </c>
      <c r="D3456" t="s">
        <v>134</v>
      </c>
      <c r="E3456" s="1">
        <v>0.375</v>
      </c>
      <c r="F3456">
        <v>5</v>
      </c>
      <c r="G3456" t="s">
        <v>136</v>
      </c>
      <c r="H3456" t="s">
        <v>61</v>
      </c>
      <c r="I3456" t="s">
        <v>178</v>
      </c>
      <c r="J3456" t="s">
        <v>16</v>
      </c>
      <c r="K3456" t="s">
        <v>17</v>
      </c>
      <c r="L3456" t="s">
        <v>18</v>
      </c>
      <c r="M3456">
        <v>4</v>
      </c>
      <c r="N3456">
        <v>15</v>
      </c>
      <c r="Q3456">
        <v>2.2700000000000001E-2</v>
      </c>
      <c r="R3456">
        <v>3.12</v>
      </c>
      <c r="S3456">
        <f t="shared" si="246"/>
        <v>106.03044532761471</v>
      </c>
      <c r="T3456">
        <f t="shared" si="242"/>
        <v>424.12178131045886</v>
      </c>
    </row>
    <row r="3457" spans="1:20" x14ac:dyDescent="0.2">
      <c r="A3457">
        <v>2009</v>
      </c>
      <c r="B3457">
        <v>201</v>
      </c>
      <c r="C3457">
        <v>39</v>
      </c>
      <c r="D3457" t="s">
        <v>134</v>
      </c>
      <c r="E3457" s="1">
        <v>0.375</v>
      </c>
      <c r="F3457">
        <v>5</v>
      </c>
      <c r="G3457" t="s">
        <v>136</v>
      </c>
      <c r="H3457" t="s">
        <v>61</v>
      </c>
      <c r="I3457" t="s">
        <v>178</v>
      </c>
      <c r="J3457" t="s">
        <v>44</v>
      </c>
      <c r="K3457" t="s">
        <v>21</v>
      </c>
      <c r="L3457" t="s">
        <v>22</v>
      </c>
      <c r="M3457">
        <v>4</v>
      </c>
      <c r="N3457">
        <v>15</v>
      </c>
      <c r="Q3457">
        <v>1.14E-2</v>
      </c>
      <c r="R3457">
        <v>3.1280000000000001</v>
      </c>
      <c r="S3457">
        <f t="shared" si="246"/>
        <v>54.414959423729201</v>
      </c>
      <c r="T3457">
        <f t="shared" si="242"/>
        <v>217.6598376949168</v>
      </c>
    </row>
    <row r="3458" spans="1:20" x14ac:dyDescent="0.2">
      <c r="A3458">
        <v>2009</v>
      </c>
      <c r="B3458">
        <v>201</v>
      </c>
      <c r="C3458">
        <v>39</v>
      </c>
      <c r="D3458" t="s">
        <v>134</v>
      </c>
      <c r="E3458" s="1">
        <v>0.375</v>
      </c>
      <c r="F3458">
        <v>5</v>
      </c>
      <c r="G3458" t="s">
        <v>136</v>
      </c>
      <c r="H3458" t="s">
        <v>61</v>
      </c>
      <c r="I3458" t="s">
        <v>178</v>
      </c>
      <c r="J3458" t="s">
        <v>23</v>
      </c>
      <c r="K3458" t="s">
        <v>118</v>
      </c>
      <c r="L3458" t="s">
        <v>132</v>
      </c>
      <c r="M3458">
        <v>7</v>
      </c>
      <c r="N3458">
        <v>15</v>
      </c>
      <c r="Q3458">
        <v>1.26E-2</v>
      </c>
      <c r="R3458">
        <v>3.0672999999999999</v>
      </c>
      <c r="S3458">
        <f t="shared" si="246"/>
        <v>51.026439339633377</v>
      </c>
      <c r="T3458">
        <f t="shared" ref="T3458:T3521" si="247">M3458*S3458</f>
        <v>357.18507537743363</v>
      </c>
    </row>
    <row r="3459" spans="1:20" x14ac:dyDescent="0.2">
      <c r="A3459">
        <v>2009</v>
      </c>
      <c r="B3459">
        <v>201</v>
      </c>
      <c r="C3459">
        <v>39</v>
      </c>
      <c r="D3459" t="s">
        <v>134</v>
      </c>
      <c r="E3459" s="1">
        <v>0.375</v>
      </c>
      <c r="F3459">
        <v>5</v>
      </c>
      <c r="G3459" t="s">
        <v>136</v>
      </c>
      <c r="H3459" t="s">
        <v>61</v>
      </c>
      <c r="I3459" t="s">
        <v>178</v>
      </c>
      <c r="J3459" t="s">
        <v>509</v>
      </c>
      <c r="K3459" t="s">
        <v>17</v>
      </c>
      <c r="L3459" t="s">
        <v>19</v>
      </c>
      <c r="M3459">
        <v>7</v>
      </c>
      <c r="N3459">
        <v>7.5</v>
      </c>
      <c r="Q3459">
        <v>1.9300000000000001E-2</v>
      </c>
      <c r="R3459">
        <v>2.96</v>
      </c>
      <c r="S3459">
        <f t="shared" si="246"/>
        <v>7.5117071566069322</v>
      </c>
      <c r="T3459">
        <f t="shared" si="247"/>
        <v>52.581950096248526</v>
      </c>
    </row>
    <row r="3460" spans="1:20" x14ac:dyDescent="0.2">
      <c r="A3460">
        <v>2009</v>
      </c>
      <c r="B3460">
        <v>201</v>
      </c>
      <c r="C3460">
        <v>39</v>
      </c>
      <c r="D3460" t="s">
        <v>134</v>
      </c>
      <c r="E3460" s="1">
        <v>0.375</v>
      </c>
      <c r="F3460">
        <v>5</v>
      </c>
      <c r="G3460" t="s">
        <v>136</v>
      </c>
      <c r="H3460" t="s">
        <v>61</v>
      </c>
      <c r="I3460" t="s">
        <v>178</v>
      </c>
      <c r="J3460" t="s">
        <v>13</v>
      </c>
      <c r="K3460" t="s">
        <v>51</v>
      </c>
      <c r="L3460" t="s">
        <v>57</v>
      </c>
      <c r="M3460">
        <v>2</v>
      </c>
      <c r="N3460">
        <v>7.5</v>
      </c>
      <c r="Q3460">
        <v>1.6199999999999999E-2</v>
      </c>
      <c r="R3460">
        <v>3.0251999999999999</v>
      </c>
      <c r="S3460">
        <f t="shared" si="246"/>
        <v>7.1903552614113293</v>
      </c>
      <c r="T3460">
        <f t="shared" si="247"/>
        <v>14.380710522822659</v>
      </c>
    </row>
    <row r="3461" spans="1:20" x14ac:dyDescent="0.2">
      <c r="A3461">
        <v>2009</v>
      </c>
      <c r="B3461">
        <v>201</v>
      </c>
      <c r="C3461">
        <v>39</v>
      </c>
      <c r="D3461" t="s">
        <v>134</v>
      </c>
      <c r="E3461" s="1">
        <v>0.375</v>
      </c>
      <c r="F3461">
        <v>5</v>
      </c>
      <c r="G3461" t="s">
        <v>136</v>
      </c>
      <c r="H3461" t="s">
        <v>61</v>
      </c>
      <c r="I3461" t="s">
        <v>178</v>
      </c>
      <c r="J3461" t="s">
        <v>23</v>
      </c>
      <c r="K3461" t="s">
        <v>118</v>
      </c>
      <c r="L3461" t="s">
        <v>132</v>
      </c>
      <c r="M3461">
        <v>4</v>
      </c>
      <c r="N3461">
        <v>7.5</v>
      </c>
      <c r="Q3461">
        <v>1.26E-2</v>
      </c>
      <c r="R3461">
        <v>3.0672999999999999</v>
      </c>
      <c r="S3461">
        <f t="shared" si="246"/>
        <v>6.0875978967715536</v>
      </c>
      <c r="T3461">
        <f t="shared" si="247"/>
        <v>24.350391587086214</v>
      </c>
    </row>
    <row r="3462" spans="1:20" x14ac:dyDescent="0.2">
      <c r="A3462">
        <v>2009</v>
      </c>
      <c r="B3462">
        <v>201</v>
      </c>
      <c r="C3462">
        <v>39</v>
      </c>
      <c r="D3462" t="s">
        <v>134</v>
      </c>
      <c r="E3462" s="1">
        <v>0.375</v>
      </c>
      <c r="F3462">
        <v>5</v>
      </c>
      <c r="G3462" t="s">
        <v>136</v>
      </c>
      <c r="H3462" t="s">
        <v>61</v>
      </c>
      <c r="I3462" t="s">
        <v>178</v>
      </c>
      <c r="J3462" t="s">
        <v>23</v>
      </c>
      <c r="K3462" t="s">
        <v>118</v>
      </c>
      <c r="L3462" t="s">
        <v>30</v>
      </c>
      <c r="M3462">
        <v>2</v>
      </c>
      <c r="N3462">
        <v>7.5</v>
      </c>
      <c r="Q3462">
        <v>9.2800000000000001E-3</v>
      </c>
      <c r="R3462">
        <v>3.07</v>
      </c>
      <c r="S3462">
        <f t="shared" si="246"/>
        <v>4.5080222907771104</v>
      </c>
      <c r="T3462">
        <f t="shared" si="247"/>
        <v>9.0160445815542207</v>
      </c>
    </row>
    <row r="3463" spans="1:20" x14ac:dyDescent="0.2">
      <c r="A3463">
        <v>2009</v>
      </c>
      <c r="B3463">
        <v>201</v>
      </c>
      <c r="C3463">
        <v>39</v>
      </c>
      <c r="D3463" t="s">
        <v>134</v>
      </c>
      <c r="E3463" s="1">
        <v>0.375</v>
      </c>
      <c r="F3463">
        <v>5</v>
      </c>
      <c r="G3463" t="s">
        <v>136</v>
      </c>
      <c r="H3463" t="s">
        <v>61</v>
      </c>
      <c r="I3463" t="s">
        <v>178</v>
      </c>
      <c r="J3463" t="s">
        <v>13</v>
      </c>
      <c r="K3463" t="s">
        <v>194</v>
      </c>
      <c r="L3463" t="s">
        <v>35</v>
      </c>
      <c r="M3463">
        <v>2</v>
      </c>
      <c r="N3463">
        <v>7.5</v>
      </c>
      <c r="Q3463">
        <v>3.2399999999999998E-2</v>
      </c>
      <c r="R3463">
        <v>2.379</v>
      </c>
      <c r="S3463">
        <f t="shared" si="246"/>
        <v>3.9112516180267258</v>
      </c>
      <c r="T3463">
        <f t="shared" si="247"/>
        <v>7.8225032360534517</v>
      </c>
    </row>
    <row r="3464" spans="1:20" x14ac:dyDescent="0.2">
      <c r="A3464">
        <v>2009</v>
      </c>
      <c r="B3464">
        <v>201</v>
      </c>
      <c r="C3464">
        <v>39</v>
      </c>
      <c r="D3464" t="s">
        <v>134</v>
      </c>
      <c r="E3464" s="1">
        <v>0.375</v>
      </c>
      <c r="F3464">
        <v>5</v>
      </c>
      <c r="G3464" t="s">
        <v>136</v>
      </c>
      <c r="H3464" t="s">
        <v>61</v>
      </c>
      <c r="I3464" t="s">
        <v>178</v>
      </c>
      <c r="J3464" t="s">
        <v>26</v>
      </c>
      <c r="K3464" t="s">
        <v>17</v>
      </c>
      <c r="L3464" t="s">
        <v>121</v>
      </c>
      <c r="M3464">
        <v>10</v>
      </c>
      <c r="N3464">
        <v>2.5</v>
      </c>
      <c r="Q3464">
        <v>2.0199999999999999E-2</v>
      </c>
      <c r="R3464">
        <v>2.9594999999999998</v>
      </c>
      <c r="S3464">
        <f t="shared" si="246"/>
        <v>0.30412689296657719</v>
      </c>
      <c r="T3464">
        <f t="shared" si="247"/>
        <v>3.041268929665772</v>
      </c>
    </row>
    <row r="3465" spans="1:20" x14ac:dyDescent="0.2">
      <c r="A3465">
        <v>2009</v>
      </c>
      <c r="B3465">
        <v>201</v>
      </c>
      <c r="C3465">
        <v>39</v>
      </c>
      <c r="D3465" t="s">
        <v>134</v>
      </c>
      <c r="E3465" s="1">
        <v>0.375</v>
      </c>
      <c r="F3465">
        <v>5</v>
      </c>
      <c r="G3465" t="s">
        <v>136</v>
      </c>
      <c r="H3465" t="s">
        <v>61</v>
      </c>
      <c r="I3465" t="s">
        <v>178</v>
      </c>
      <c r="J3465" t="s">
        <v>509</v>
      </c>
      <c r="K3465" t="s">
        <v>17</v>
      </c>
      <c r="L3465" t="s">
        <v>19</v>
      </c>
      <c r="M3465">
        <v>4</v>
      </c>
      <c r="N3465">
        <v>2.5</v>
      </c>
      <c r="Q3465">
        <v>1.9300000000000001E-2</v>
      </c>
      <c r="R3465">
        <v>2.96</v>
      </c>
      <c r="S3465">
        <f t="shared" si="246"/>
        <v>0.29070984172599634</v>
      </c>
      <c r="T3465">
        <f t="shared" si="247"/>
        <v>1.1628393669039854</v>
      </c>
    </row>
    <row r="3466" spans="1:20" x14ac:dyDescent="0.2">
      <c r="A3466">
        <v>2009</v>
      </c>
      <c r="B3466">
        <v>201</v>
      </c>
      <c r="C3466">
        <v>39</v>
      </c>
      <c r="D3466" t="s">
        <v>134</v>
      </c>
      <c r="E3466" s="1">
        <v>0.375</v>
      </c>
      <c r="F3466">
        <v>5</v>
      </c>
      <c r="G3466" t="s">
        <v>136</v>
      </c>
      <c r="H3466" t="s">
        <v>61</v>
      </c>
      <c r="I3466" t="s">
        <v>178</v>
      </c>
      <c r="J3466" t="s">
        <v>23</v>
      </c>
      <c r="K3466" t="s">
        <v>33</v>
      </c>
      <c r="L3466" t="s">
        <v>34</v>
      </c>
      <c r="M3466">
        <v>6</v>
      </c>
      <c r="N3466">
        <v>2.5</v>
      </c>
      <c r="Q3466">
        <v>8.8999999999999999E-3</v>
      </c>
      <c r="R3466">
        <v>3</v>
      </c>
      <c r="S3466">
        <f t="shared" si="246"/>
        <v>0.13906250000000001</v>
      </c>
      <c r="T3466">
        <f t="shared" si="247"/>
        <v>0.83437500000000009</v>
      </c>
    </row>
    <row r="3467" spans="1:20" x14ac:dyDescent="0.2">
      <c r="A3467">
        <v>2009</v>
      </c>
      <c r="B3467">
        <v>202</v>
      </c>
      <c r="C3467">
        <v>40</v>
      </c>
      <c r="D3467" t="s">
        <v>134</v>
      </c>
      <c r="E3467" s="1">
        <v>0.375</v>
      </c>
      <c r="F3467">
        <v>5</v>
      </c>
      <c r="G3467" t="s">
        <v>136</v>
      </c>
      <c r="H3467" t="s">
        <v>36</v>
      </c>
      <c r="I3467" t="s">
        <v>178</v>
      </c>
      <c r="J3467" t="s">
        <v>23</v>
      </c>
      <c r="K3467" t="s">
        <v>118</v>
      </c>
      <c r="L3467" t="s">
        <v>37</v>
      </c>
      <c r="M3467">
        <v>1</v>
      </c>
      <c r="N3467">
        <v>50</v>
      </c>
      <c r="Q3467">
        <v>1.26E-2</v>
      </c>
      <c r="R3467">
        <v>3.0672999999999999</v>
      </c>
      <c r="S3467">
        <f t="shared" si="246"/>
        <v>2049.3740817288258</v>
      </c>
      <c r="T3467">
        <f t="shared" si="247"/>
        <v>2049.3740817288258</v>
      </c>
    </row>
    <row r="3468" spans="1:20" x14ac:dyDescent="0.2">
      <c r="A3468">
        <v>2009</v>
      </c>
      <c r="B3468">
        <v>202</v>
      </c>
      <c r="C3468">
        <v>40</v>
      </c>
      <c r="D3468" t="s">
        <v>134</v>
      </c>
      <c r="E3468" s="1">
        <v>0.375</v>
      </c>
      <c r="F3468">
        <v>5</v>
      </c>
      <c r="G3468" t="s">
        <v>136</v>
      </c>
      <c r="H3468" t="s">
        <v>36</v>
      </c>
      <c r="I3468" t="s">
        <v>178</v>
      </c>
      <c r="J3468" t="s">
        <v>44</v>
      </c>
      <c r="K3468" t="s">
        <v>21</v>
      </c>
      <c r="L3468" t="s">
        <v>22</v>
      </c>
      <c r="M3468">
        <v>6</v>
      </c>
      <c r="N3468">
        <v>35</v>
      </c>
      <c r="Q3468">
        <v>1.14E-2</v>
      </c>
      <c r="R3468">
        <v>3.1280000000000001</v>
      </c>
      <c r="S3468">
        <f t="shared" si="246"/>
        <v>770.45928631241588</v>
      </c>
      <c r="T3468">
        <f t="shared" si="247"/>
        <v>4622.7557178744955</v>
      </c>
    </row>
    <row r="3469" spans="1:20" x14ac:dyDescent="0.2">
      <c r="A3469">
        <v>2009</v>
      </c>
      <c r="B3469">
        <v>202</v>
      </c>
      <c r="C3469">
        <v>40</v>
      </c>
      <c r="D3469" t="s">
        <v>134</v>
      </c>
      <c r="E3469" s="1">
        <v>0.375</v>
      </c>
      <c r="F3469">
        <v>5</v>
      </c>
      <c r="G3469" t="s">
        <v>136</v>
      </c>
      <c r="H3469" t="s">
        <v>36</v>
      </c>
      <c r="I3469" t="s">
        <v>178</v>
      </c>
      <c r="J3469" t="s">
        <v>13</v>
      </c>
      <c r="K3469" t="s">
        <v>14</v>
      </c>
      <c r="L3469" t="s">
        <v>15</v>
      </c>
      <c r="M3469">
        <v>2</v>
      </c>
      <c r="N3469">
        <v>25</v>
      </c>
      <c r="Q3469">
        <v>2.3599999999999999E-2</v>
      </c>
      <c r="R3469">
        <v>2.9750000000000001</v>
      </c>
      <c r="S3469">
        <f t="shared" si="246"/>
        <v>340.23855775527943</v>
      </c>
      <c r="T3469">
        <f t="shared" si="247"/>
        <v>680.47711551055886</v>
      </c>
    </row>
    <row r="3470" spans="1:20" x14ac:dyDescent="0.2">
      <c r="A3470">
        <v>2009</v>
      </c>
      <c r="B3470">
        <v>202</v>
      </c>
      <c r="C3470">
        <v>40</v>
      </c>
      <c r="D3470" t="s">
        <v>134</v>
      </c>
      <c r="E3470" s="1">
        <v>0.375</v>
      </c>
      <c r="F3470">
        <v>5</v>
      </c>
      <c r="G3470" t="s">
        <v>136</v>
      </c>
      <c r="H3470" t="s">
        <v>36</v>
      </c>
      <c r="I3470" t="s">
        <v>178</v>
      </c>
      <c r="J3470" t="s">
        <v>16</v>
      </c>
      <c r="K3470" t="s">
        <v>28</v>
      </c>
      <c r="L3470" t="s">
        <v>29</v>
      </c>
      <c r="M3470">
        <v>11</v>
      </c>
      <c r="N3470">
        <v>25</v>
      </c>
      <c r="P3470">
        <f>N3470/1.14172</f>
        <v>21.89678730336685</v>
      </c>
      <c r="Q3470">
        <v>5.7999999999999996E-3</v>
      </c>
      <c r="R3470">
        <v>3.5539999999999998</v>
      </c>
      <c r="S3470">
        <f>Q3470*(P3470^R3470)</f>
        <v>336.62001464584171</v>
      </c>
      <c r="T3470">
        <f t="shared" si="247"/>
        <v>3702.8201611042587</v>
      </c>
    </row>
    <row r="3471" spans="1:20" x14ac:dyDescent="0.2">
      <c r="A3471">
        <v>2009</v>
      </c>
      <c r="B3471">
        <v>202</v>
      </c>
      <c r="C3471">
        <v>40</v>
      </c>
      <c r="D3471" t="s">
        <v>134</v>
      </c>
      <c r="E3471" s="1">
        <v>0.375</v>
      </c>
      <c r="F3471">
        <v>5</v>
      </c>
      <c r="G3471" t="s">
        <v>136</v>
      </c>
      <c r="H3471" t="s">
        <v>36</v>
      </c>
      <c r="I3471" t="s">
        <v>178</v>
      </c>
      <c r="J3471" t="s">
        <v>44</v>
      </c>
      <c r="K3471" t="s">
        <v>21</v>
      </c>
      <c r="L3471" t="s">
        <v>22</v>
      </c>
      <c r="M3471">
        <v>7</v>
      </c>
      <c r="N3471">
        <v>25</v>
      </c>
      <c r="Q3471">
        <v>1.14E-2</v>
      </c>
      <c r="R3471">
        <v>3.1280000000000001</v>
      </c>
      <c r="S3471">
        <f>Q3471*(N3471^R3471)</f>
        <v>268.94359042953022</v>
      </c>
      <c r="T3471">
        <f t="shared" si="247"/>
        <v>1882.6051330067116</v>
      </c>
    </row>
    <row r="3472" spans="1:20" x14ac:dyDescent="0.2">
      <c r="A3472">
        <v>2009</v>
      </c>
      <c r="B3472">
        <v>202</v>
      </c>
      <c r="C3472">
        <v>40</v>
      </c>
      <c r="D3472" t="s">
        <v>134</v>
      </c>
      <c r="E3472" s="1">
        <v>0.375</v>
      </c>
      <c r="F3472">
        <v>5</v>
      </c>
      <c r="G3472" t="s">
        <v>136</v>
      </c>
      <c r="H3472" t="s">
        <v>36</v>
      </c>
      <c r="I3472" t="s">
        <v>178</v>
      </c>
      <c r="J3472" t="s">
        <v>23</v>
      </c>
      <c r="K3472" t="s">
        <v>62</v>
      </c>
      <c r="L3472" t="s">
        <v>63</v>
      </c>
      <c r="M3472">
        <v>2</v>
      </c>
      <c r="N3472">
        <v>25</v>
      </c>
      <c r="P3472">
        <f>N3472/1.08</f>
        <v>23.148148148148145</v>
      </c>
      <c r="Q3472">
        <v>2.29E-2</v>
      </c>
      <c r="R3472">
        <v>2.9580000000000002</v>
      </c>
      <c r="S3472">
        <f>Q3472*(P3472^R3472)</f>
        <v>248.92846396069424</v>
      </c>
      <c r="T3472">
        <f t="shared" si="247"/>
        <v>497.85692792138849</v>
      </c>
    </row>
    <row r="3473" spans="1:20" x14ac:dyDescent="0.2">
      <c r="A3473">
        <v>2009</v>
      </c>
      <c r="B3473">
        <v>202</v>
      </c>
      <c r="C3473">
        <v>40</v>
      </c>
      <c r="D3473" t="s">
        <v>134</v>
      </c>
      <c r="E3473" s="1">
        <v>0.375</v>
      </c>
      <c r="F3473">
        <v>5</v>
      </c>
      <c r="G3473" t="s">
        <v>136</v>
      </c>
      <c r="H3473" t="s">
        <v>36</v>
      </c>
      <c r="I3473" t="s">
        <v>178</v>
      </c>
      <c r="J3473" t="s">
        <v>16</v>
      </c>
      <c r="K3473" t="s">
        <v>17</v>
      </c>
      <c r="L3473" t="s">
        <v>18</v>
      </c>
      <c r="M3473">
        <v>3</v>
      </c>
      <c r="N3473">
        <v>15</v>
      </c>
      <c r="Q3473">
        <v>2.2700000000000001E-2</v>
      </c>
      <c r="R3473">
        <v>3.12</v>
      </c>
      <c r="S3473">
        <f t="shared" ref="S3473:S3488" si="248">Q3473*(N3473^R3473)</f>
        <v>106.03044532761471</v>
      </c>
      <c r="T3473">
        <f t="shared" si="247"/>
        <v>318.09133598284416</v>
      </c>
    </row>
    <row r="3474" spans="1:20" x14ac:dyDescent="0.2">
      <c r="A3474">
        <v>2009</v>
      </c>
      <c r="B3474">
        <v>202</v>
      </c>
      <c r="C3474">
        <v>40</v>
      </c>
      <c r="D3474" t="s">
        <v>134</v>
      </c>
      <c r="E3474" s="1">
        <v>0.375</v>
      </c>
      <c r="F3474">
        <v>5</v>
      </c>
      <c r="G3474" t="s">
        <v>136</v>
      </c>
      <c r="H3474" t="s">
        <v>36</v>
      </c>
      <c r="I3474" t="s">
        <v>178</v>
      </c>
      <c r="J3474" t="s">
        <v>44</v>
      </c>
      <c r="K3474" t="s">
        <v>21</v>
      </c>
      <c r="L3474" t="s">
        <v>22</v>
      </c>
      <c r="M3474">
        <v>2</v>
      </c>
      <c r="N3474">
        <v>15</v>
      </c>
      <c r="Q3474">
        <v>1.14E-2</v>
      </c>
      <c r="R3474">
        <v>3.1280000000000001</v>
      </c>
      <c r="S3474">
        <f t="shared" si="248"/>
        <v>54.414959423729201</v>
      </c>
      <c r="T3474">
        <f t="shared" si="247"/>
        <v>108.8299188474584</v>
      </c>
    </row>
    <row r="3475" spans="1:20" x14ac:dyDescent="0.2">
      <c r="A3475">
        <v>2009</v>
      </c>
      <c r="B3475">
        <v>202</v>
      </c>
      <c r="C3475">
        <v>40</v>
      </c>
      <c r="D3475" t="s">
        <v>134</v>
      </c>
      <c r="E3475" s="1">
        <v>0.375</v>
      </c>
      <c r="F3475">
        <v>5</v>
      </c>
      <c r="G3475" t="s">
        <v>136</v>
      </c>
      <c r="H3475" t="s">
        <v>36</v>
      </c>
      <c r="I3475" t="s">
        <v>178</v>
      </c>
      <c r="J3475" t="s">
        <v>23</v>
      </c>
      <c r="K3475" t="s">
        <v>118</v>
      </c>
      <c r="L3475" t="s">
        <v>132</v>
      </c>
      <c r="M3475">
        <v>2</v>
      </c>
      <c r="N3475">
        <v>15</v>
      </c>
      <c r="Q3475">
        <v>1.26E-2</v>
      </c>
      <c r="R3475">
        <v>3.0672999999999999</v>
      </c>
      <c r="S3475">
        <f t="shared" si="248"/>
        <v>51.026439339633377</v>
      </c>
      <c r="T3475">
        <f t="shared" si="247"/>
        <v>102.05287867926675</v>
      </c>
    </row>
    <row r="3476" spans="1:20" x14ac:dyDescent="0.2">
      <c r="A3476">
        <v>2009</v>
      </c>
      <c r="B3476">
        <v>202</v>
      </c>
      <c r="C3476">
        <v>40</v>
      </c>
      <c r="D3476" t="s">
        <v>134</v>
      </c>
      <c r="E3476" s="1">
        <v>0.375</v>
      </c>
      <c r="F3476">
        <v>5</v>
      </c>
      <c r="G3476" t="s">
        <v>136</v>
      </c>
      <c r="H3476" t="s">
        <v>36</v>
      </c>
      <c r="I3476" t="s">
        <v>178</v>
      </c>
      <c r="J3476" t="s">
        <v>23</v>
      </c>
      <c r="K3476" t="s">
        <v>118</v>
      </c>
      <c r="L3476" t="s">
        <v>81</v>
      </c>
      <c r="M3476">
        <v>1</v>
      </c>
      <c r="N3476">
        <v>15</v>
      </c>
      <c r="Q3476">
        <v>1.26E-2</v>
      </c>
      <c r="R3476">
        <v>3.0672999999999999</v>
      </c>
      <c r="S3476">
        <f t="shared" si="248"/>
        <v>51.026439339633377</v>
      </c>
      <c r="T3476">
        <f t="shared" si="247"/>
        <v>51.026439339633377</v>
      </c>
    </row>
    <row r="3477" spans="1:20" x14ac:dyDescent="0.2">
      <c r="A3477">
        <v>2009</v>
      </c>
      <c r="B3477">
        <v>202</v>
      </c>
      <c r="C3477">
        <v>40</v>
      </c>
      <c r="D3477" t="s">
        <v>134</v>
      </c>
      <c r="E3477" s="1">
        <v>0.375</v>
      </c>
      <c r="F3477">
        <v>5</v>
      </c>
      <c r="G3477" t="s">
        <v>136</v>
      </c>
      <c r="H3477" t="s">
        <v>36</v>
      </c>
      <c r="I3477" t="s">
        <v>178</v>
      </c>
      <c r="J3477" t="s">
        <v>509</v>
      </c>
      <c r="K3477" t="s">
        <v>17</v>
      </c>
      <c r="L3477" t="s">
        <v>19</v>
      </c>
      <c r="M3477">
        <v>8</v>
      </c>
      <c r="N3477">
        <v>7.5</v>
      </c>
      <c r="Q3477">
        <v>1.9300000000000001E-2</v>
      </c>
      <c r="R3477">
        <v>2.96</v>
      </c>
      <c r="S3477">
        <f t="shared" si="248"/>
        <v>7.5117071566069322</v>
      </c>
      <c r="T3477">
        <f t="shared" si="247"/>
        <v>60.093657252855458</v>
      </c>
    </row>
    <row r="3478" spans="1:20" x14ac:dyDescent="0.2">
      <c r="A3478">
        <v>2009</v>
      </c>
      <c r="B3478">
        <v>202</v>
      </c>
      <c r="C3478">
        <v>40</v>
      </c>
      <c r="D3478" t="s">
        <v>134</v>
      </c>
      <c r="E3478" s="1">
        <v>0.375</v>
      </c>
      <c r="F3478">
        <v>5</v>
      </c>
      <c r="G3478" t="s">
        <v>136</v>
      </c>
      <c r="H3478" t="s">
        <v>36</v>
      </c>
      <c r="I3478" t="s">
        <v>178</v>
      </c>
      <c r="J3478" t="s">
        <v>13</v>
      </c>
      <c r="K3478" t="s">
        <v>51</v>
      </c>
      <c r="L3478" t="s">
        <v>52</v>
      </c>
      <c r="M3478">
        <v>2</v>
      </c>
      <c r="N3478">
        <v>7.5</v>
      </c>
      <c r="O3478" t="s">
        <v>53</v>
      </c>
      <c r="Q3478">
        <v>1.6199999999999999E-2</v>
      </c>
      <c r="R3478">
        <v>3.0251999999999999</v>
      </c>
      <c r="S3478">
        <f t="shared" si="248"/>
        <v>7.1903552614113293</v>
      </c>
      <c r="T3478">
        <f t="shared" si="247"/>
        <v>14.380710522822659</v>
      </c>
    </row>
    <row r="3479" spans="1:20" x14ac:dyDescent="0.2">
      <c r="A3479">
        <v>2009</v>
      </c>
      <c r="B3479">
        <v>202</v>
      </c>
      <c r="C3479">
        <v>40</v>
      </c>
      <c r="D3479" t="s">
        <v>134</v>
      </c>
      <c r="E3479" s="1">
        <v>0.375</v>
      </c>
      <c r="F3479">
        <v>5</v>
      </c>
      <c r="G3479" t="s">
        <v>136</v>
      </c>
      <c r="H3479" t="s">
        <v>36</v>
      </c>
      <c r="I3479" t="s">
        <v>178</v>
      </c>
      <c r="J3479" t="s">
        <v>26</v>
      </c>
      <c r="K3479" t="s">
        <v>118</v>
      </c>
      <c r="L3479" t="s">
        <v>27</v>
      </c>
      <c r="M3479">
        <v>7</v>
      </c>
      <c r="N3479">
        <v>7.5</v>
      </c>
      <c r="Q3479">
        <v>1.5900000000000001E-2</v>
      </c>
      <c r="R3479">
        <v>2.9718</v>
      </c>
      <c r="S3479">
        <f t="shared" si="248"/>
        <v>6.3372988368370082</v>
      </c>
      <c r="T3479">
        <f t="shared" si="247"/>
        <v>44.361091857859059</v>
      </c>
    </row>
    <row r="3480" spans="1:20" x14ac:dyDescent="0.2">
      <c r="A3480">
        <v>2009</v>
      </c>
      <c r="B3480">
        <v>202</v>
      </c>
      <c r="C3480">
        <v>40</v>
      </c>
      <c r="D3480" t="s">
        <v>134</v>
      </c>
      <c r="E3480" s="1">
        <v>0.375</v>
      </c>
      <c r="F3480">
        <v>5</v>
      </c>
      <c r="G3480" t="s">
        <v>136</v>
      </c>
      <c r="H3480" t="s">
        <v>36</v>
      </c>
      <c r="I3480" t="s">
        <v>178</v>
      </c>
      <c r="J3480" t="s">
        <v>44</v>
      </c>
      <c r="K3480" t="s">
        <v>21</v>
      </c>
      <c r="L3480" t="s">
        <v>22</v>
      </c>
      <c r="M3480">
        <v>2</v>
      </c>
      <c r="N3480">
        <v>7.5</v>
      </c>
      <c r="Q3480">
        <v>1.14E-2</v>
      </c>
      <c r="R3480">
        <v>3.1280000000000001</v>
      </c>
      <c r="S3480">
        <f t="shared" si="248"/>
        <v>6.2243855127961885</v>
      </c>
      <c r="T3480">
        <f t="shared" si="247"/>
        <v>12.448771025592377</v>
      </c>
    </row>
    <row r="3481" spans="1:20" x14ac:dyDescent="0.2">
      <c r="A3481">
        <v>2009</v>
      </c>
      <c r="B3481">
        <v>202</v>
      </c>
      <c r="C3481">
        <v>40</v>
      </c>
      <c r="D3481" t="s">
        <v>134</v>
      </c>
      <c r="E3481" s="1">
        <v>0.375</v>
      </c>
      <c r="F3481">
        <v>5</v>
      </c>
      <c r="G3481" t="s">
        <v>136</v>
      </c>
      <c r="H3481" t="s">
        <v>36</v>
      </c>
      <c r="I3481" t="s">
        <v>178</v>
      </c>
      <c r="J3481" t="s">
        <v>23</v>
      </c>
      <c r="K3481" t="s">
        <v>118</v>
      </c>
      <c r="L3481" t="s">
        <v>132</v>
      </c>
      <c r="M3481">
        <v>4</v>
      </c>
      <c r="N3481">
        <v>7.5</v>
      </c>
      <c r="Q3481">
        <v>1.26E-2</v>
      </c>
      <c r="R3481">
        <v>3.0672999999999999</v>
      </c>
      <c r="S3481">
        <f t="shared" si="248"/>
        <v>6.0875978967715536</v>
      </c>
      <c r="T3481">
        <f t="shared" si="247"/>
        <v>24.350391587086214</v>
      </c>
    </row>
    <row r="3482" spans="1:20" x14ac:dyDescent="0.2">
      <c r="A3482">
        <v>2009</v>
      </c>
      <c r="B3482">
        <v>202</v>
      </c>
      <c r="C3482">
        <v>40</v>
      </c>
      <c r="D3482" t="s">
        <v>134</v>
      </c>
      <c r="E3482" s="1">
        <v>0.375</v>
      </c>
      <c r="F3482">
        <v>5</v>
      </c>
      <c r="G3482" t="s">
        <v>136</v>
      </c>
      <c r="H3482" t="s">
        <v>36</v>
      </c>
      <c r="I3482" t="s">
        <v>178</v>
      </c>
      <c r="J3482" t="s">
        <v>23</v>
      </c>
      <c r="K3482" t="s">
        <v>118</v>
      </c>
      <c r="L3482" t="s">
        <v>30</v>
      </c>
      <c r="M3482">
        <v>1</v>
      </c>
      <c r="N3482">
        <v>7.5</v>
      </c>
      <c r="Q3482">
        <v>9.2800000000000001E-3</v>
      </c>
      <c r="R3482">
        <v>3.07</v>
      </c>
      <c r="S3482">
        <f t="shared" si="248"/>
        <v>4.5080222907771104</v>
      </c>
      <c r="T3482">
        <f t="shared" si="247"/>
        <v>4.5080222907771104</v>
      </c>
    </row>
    <row r="3483" spans="1:20" x14ac:dyDescent="0.2">
      <c r="A3483">
        <v>2009</v>
      </c>
      <c r="B3483">
        <v>202</v>
      </c>
      <c r="C3483">
        <v>40</v>
      </c>
      <c r="D3483" t="s">
        <v>134</v>
      </c>
      <c r="E3483" s="1">
        <v>0.375</v>
      </c>
      <c r="F3483">
        <v>5</v>
      </c>
      <c r="G3483" t="s">
        <v>136</v>
      </c>
      <c r="H3483" t="s">
        <v>36</v>
      </c>
      <c r="I3483" t="s">
        <v>178</v>
      </c>
      <c r="J3483" t="s">
        <v>509</v>
      </c>
      <c r="K3483" t="s">
        <v>17</v>
      </c>
      <c r="L3483" t="s">
        <v>19</v>
      </c>
      <c r="M3483">
        <v>11</v>
      </c>
      <c r="N3483">
        <v>2.5</v>
      </c>
      <c r="Q3483">
        <v>1.9300000000000001E-2</v>
      </c>
      <c r="R3483">
        <v>2.96</v>
      </c>
      <c r="S3483">
        <f t="shared" si="248"/>
        <v>0.29070984172599634</v>
      </c>
      <c r="T3483">
        <f t="shared" si="247"/>
        <v>3.19780825898596</v>
      </c>
    </row>
    <row r="3484" spans="1:20" x14ac:dyDescent="0.2">
      <c r="A3484">
        <v>2009</v>
      </c>
      <c r="B3484">
        <v>202</v>
      </c>
      <c r="C3484">
        <v>40</v>
      </c>
      <c r="D3484" t="s">
        <v>134</v>
      </c>
      <c r="E3484" s="1">
        <v>0.375</v>
      </c>
      <c r="F3484">
        <v>5</v>
      </c>
      <c r="G3484" t="s">
        <v>136</v>
      </c>
      <c r="H3484" t="s">
        <v>36</v>
      </c>
      <c r="I3484" t="s">
        <v>178</v>
      </c>
      <c r="J3484" t="s">
        <v>26</v>
      </c>
      <c r="K3484" t="s">
        <v>118</v>
      </c>
      <c r="L3484" t="s">
        <v>27</v>
      </c>
      <c r="M3484">
        <v>10</v>
      </c>
      <c r="N3484">
        <v>2.5</v>
      </c>
      <c r="Q3484">
        <v>1.5900000000000001E-2</v>
      </c>
      <c r="R3484">
        <v>2.9718</v>
      </c>
      <c r="S3484">
        <f t="shared" si="248"/>
        <v>0.24210025233267859</v>
      </c>
      <c r="T3484">
        <f t="shared" si="247"/>
        <v>2.421002523326786</v>
      </c>
    </row>
    <row r="3485" spans="1:20" x14ac:dyDescent="0.2">
      <c r="A3485">
        <v>2009</v>
      </c>
      <c r="B3485">
        <v>203</v>
      </c>
      <c r="D3485" t="s">
        <v>111</v>
      </c>
      <c r="E3485" s="1">
        <v>0.45833333333333331</v>
      </c>
      <c r="F3485">
        <v>15</v>
      </c>
      <c r="G3485" t="s">
        <v>124</v>
      </c>
      <c r="H3485" t="s">
        <v>12</v>
      </c>
      <c r="I3485" t="s">
        <v>176</v>
      </c>
      <c r="J3485" t="s">
        <v>44</v>
      </c>
      <c r="K3485" t="s">
        <v>21</v>
      </c>
      <c r="L3485" t="s">
        <v>67</v>
      </c>
      <c r="M3485">
        <v>1</v>
      </c>
      <c r="N3485">
        <v>55</v>
      </c>
      <c r="Q3485">
        <v>1.5299999999999999E-2</v>
      </c>
      <c r="R3485">
        <v>3</v>
      </c>
      <c r="S3485">
        <f t="shared" si="248"/>
        <v>2545.5374999999999</v>
      </c>
      <c r="T3485">
        <f t="shared" si="247"/>
        <v>2545.5374999999999</v>
      </c>
    </row>
    <row r="3486" spans="1:20" x14ac:dyDescent="0.2">
      <c r="A3486">
        <v>2009</v>
      </c>
      <c r="B3486">
        <v>203</v>
      </c>
      <c r="D3486" t="s">
        <v>111</v>
      </c>
      <c r="E3486" s="1">
        <v>0.45833333333333331</v>
      </c>
      <c r="F3486">
        <v>15</v>
      </c>
      <c r="G3486" t="s">
        <v>124</v>
      </c>
      <c r="H3486" t="s">
        <v>12</v>
      </c>
      <c r="I3486" t="s">
        <v>176</v>
      </c>
      <c r="J3486" t="s">
        <v>44</v>
      </c>
      <c r="K3486" t="s">
        <v>74</v>
      </c>
      <c r="L3486" t="s">
        <v>75</v>
      </c>
      <c r="M3486">
        <v>1</v>
      </c>
      <c r="N3486">
        <v>100</v>
      </c>
      <c r="Q3486">
        <v>1E-3</v>
      </c>
      <c r="R3486">
        <v>3.07</v>
      </c>
      <c r="S3486">
        <f t="shared" si="248"/>
        <v>1380.384264602885</v>
      </c>
      <c r="T3486">
        <f t="shared" si="247"/>
        <v>1380.384264602885</v>
      </c>
    </row>
    <row r="3487" spans="1:20" x14ac:dyDescent="0.2">
      <c r="A3487">
        <v>2009</v>
      </c>
      <c r="B3487">
        <v>203</v>
      </c>
      <c r="D3487" t="s">
        <v>111</v>
      </c>
      <c r="E3487" s="1">
        <v>0.45833333333333331</v>
      </c>
      <c r="F3487">
        <v>15</v>
      </c>
      <c r="G3487" t="s">
        <v>124</v>
      </c>
      <c r="H3487" t="s">
        <v>12</v>
      </c>
      <c r="I3487" t="s">
        <v>176</v>
      </c>
      <c r="J3487" t="s">
        <v>44</v>
      </c>
      <c r="K3487" t="s">
        <v>21</v>
      </c>
      <c r="L3487" t="s">
        <v>22</v>
      </c>
      <c r="M3487">
        <v>2</v>
      </c>
      <c r="N3487">
        <v>35</v>
      </c>
      <c r="Q3487">
        <v>1.14E-2</v>
      </c>
      <c r="R3487">
        <v>3.1280000000000001</v>
      </c>
      <c r="S3487">
        <f t="shared" si="248"/>
        <v>770.45928631241588</v>
      </c>
      <c r="T3487">
        <f t="shared" si="247"/>
        <v>1540.9185726248318</v>
      </c>
    </row>
    <row r="3488" spans="1:20" x14ac:dyDescent="0.2">
      <c r="A3488">
        <v>2009</v>
      </c>
      <c r="B3488">
        <v>203</v>
      </c>
      <c r="D3488" t="s">
        <v>111</v>
      </c>
      <c r="E3488" s="1">
        <v>0.45833333333333331</v>
      </c>
      <c r="F3488">
        <v>15</v>
      </c>
      <c r="G3488" t="s">
        <v>124</v>
      </c>
      <c r="H3488" t="s">
        <v>12</v>
      </c>
      <c r="I3488" t="s">
        <v>176</v>
      </c>
      <c r="J3488" t="s">
        <v>13</v>
      </c>
      <c r="K3488" t="s">
        <v>14</v>
      </c>
      <c r="L3488" t="s">
        <v>15</v>
      </c>
      <c r="M3488">
        <v>1</v>
      </c>
      <c r="N3488">
        <v>25</v>
      </c>
      <c r="Q3488">
        <v>2.3599999999999999E-2</v>
      </c>
      <c r="R3488">
        <v>2.9750000000000001</v>
      </c>
      <c r="S3488">
        <f t="shared" si="248"/>
        <v>340.23855775527943</v>
      </c>
      <c r="T3488">
        <f t="shared" si="247"/>
        <v>340.23855775527943</v>
      </c>
    </row>
    <row r="3489" spans="1:20" x14ac:dyDescent="0.2">
      <c r="A3489">
        <v>2009</v>
      </c>
      <c r="B3489">
        <v>203</v>
      </c>
      <c r="D3489" t="s">
        <v>111</v>
      </c>
      <c r="E3489" s="1">
        <v>0.45833333333333331</v>
      </c>
      <c r="F3489">
        <v>15</v>
      </c>
      <c r="G3489" t="s">
        <v>124</v>
      </c>
      <c r="H3489" t="s">
        <v>12</v>
      </c>
      <c r="I3489" t="s">
        <v>176</v>
      </c>
      <c r="J3489" t="s">
        <v>16</v>
      </c>
      <c r="K3489" t="s">
        <v>28</v>
      </c>
      <c r="L3489" t="s">
        <v>29</v>
      </c>
      <c r="M3489">
        <v>1</v>
      </c>
      <c r="N3489">
        <v>25</v>
      </c>
      <c r="P3489">
        <f>N3489/1.14172</f>
        <v>21.89678730336685</v>
      </c>
      <c r="Q3489">
        <v>5.7999999999999996E-3</v>
      </c>
      <c r="R3489">
        <v>3.5539999999999998</v>
      </c>
      <c r="S3489">
        <f>Q3489*(P3489^R3489)</f>
        <v>336.62001464584171</v>
      </c>
      <c r="T3489">
        <f t="shared" si="247"/>
        <v>336.62001464584171</v>
      </c>
    </row>
    <row r="3490" spans="1:20" x14ac:dyDescent="0.2">
      <c r="A3490">
        <v>2009</v>
      </c>
      <c r="B3490">
        <v>203</v>
      </c>
      <c r="D3490" t="s">
        <v>111</v>
      </c>
      <c r="E3490" s="1">
        <v>0.45833333333333331</v>
      </c>
      <c r="F3490">
        <v>15</v>
      </c>
      <c r="G3490" t="s">
        <v>124</v>
      </c>
      <c r="H3490" t="s">
        <v>12</v>
      </c>
      <c r="I3490" t="s">
        <v>176</v>
      </c>
      <c r="J3490" t="s">
        <v>44</v>
      </c>
      <c r="K3490" t="s">
        <v>21</v>
      </c>
      <c r="L3490" t="s">
        <v>22</v>
      </c>
      <c r="M3490">
        <v>3</v>
      </c>
      <c r="N3490">
        <v>25</v>
      </c>
      <c r="Q3490">
        <v>1.14E-2</v>
      </c>
      <c r="R3490">
        <v>3.1280000000000001</v>
      </c>
      <c r="S3490">
        <f t="shared" ref="S3490:S3500" si="249">Q3490*(N3490^R3490)</f>
        <v>268.94359042953022</v>
      </c>
      <c r="T3490">
        <f t="shared" si="247"/>
        <v>806.83077128859065</v>
      </c>
    </row>
    <row r="3491" spans="1:20" x14ac:dyDescent="0.2">
      <c r="A3491">
        <v>2009</v>
      </c>
      <c r="B3491">
        <v>203</v>
      </c>
      <c r="D3491" t="s">
        <v>111</v>
      </c>
      <c r="E3491" s="1">
        <v>0.45833333333333331</v>
      </c>
      <c r="F3491">
        <v>15</v>
      </c>
      <c r="G3491" t="s">
        <v>124</v>
      </c>
      <c r="H3491" t="s">
        <v>12</v>
      </c>
      <c r="I3491" t="s">
        <v>176</v>
      </c>
      <c r="J3491" t="s">
        <v>44</v>
      </c>
      <c r="K3491" t="s">
        <v>21</v>
      </c>
      <c r="L3491" t="s">
        <v>22</v>
      </c>
      <c r="M3491">
        <v>1</v>
      </c>
      <c r="N3491">
        <v>15</v>
      </c>
      <c r="Q3491">
        <v>1.14E-2</v>
      </c>
      <c r="R3491">
        <v>3.1280000000000001</v>
      </c>
      <c r="S3491">
        <f t="shared" si="249"/>
        <v>54.414959423729201</v>
      </c>
      <c r="T3491">
        <f t="shared" si="247"/>
        <v>54.414959423729201</v>
      </c>
    </row>
    <row r="3492" spans="1:20" x14ac:dyDescent="0.2">
      <c r="A3492">
        <v>2009</v>
      </c>
      <c r="B3492">
        <v>203</v>
      </c>
      <c r="D3492" t="s">
        <v>111</v>
      </c>
      <c r="E3492" s="1">
        <v>0.45833333333333331</v>
      </c>
      <c r="F3492">
        <v>15</v>
      </c>
      <c r="G3492" t="s">
        <v>124</v>
      </c>
      <c r="H3492" t="s">
        <v>12</v>
      </c>
      <c r="I3492" t="s">
        <v>176</v>
      </c>
      <c r="J3492" t="s">
        <v>26</v>
      </c>
      <c r="K3492" t="s">
        <v>17</v>
      </c>
      <c r="L3492" t="s">
        <v>121</v>
      </c>
      <c r="M3492">
        <v>7</v>
      </c>
      <c r="N3492">
        <v>7.5</v>
      </c>
      <c r="Q3492">
        <v>2.0199999999999999E-2</v>
      </c>
      <c r="R3492">
        <v>2.9594999999999998</v>
      </c>
      <c r="S3492">
        <f t="shared" si="249"/>
        <v>7.8540774295436098</v>
      </c>
      <c r="T3492">
        <f t="shared" si="247"/>
        <v>54.97854200680527</v>
      </c>
    </row>
    <row r="3493" spans="1:20" x14ac:dyDescent="0.2">
      <c r="A3493">
        <v>2009</v>
      </c>
      <c r="B3493">
        <v>203</v>
      </c>
      <c r="D3493" t="s">
        <v>111</v>
      </c>
      <c r="E3493" s="1">
        <v>0.45833333333333331</v>
      </c>
      <c r="F3493">
        <v>15</v>
      </c>
      <c r="G3493" t="s">
        <v>124</v>
      </c>
      <c r="H3493" t="s">
        <v>12</v>
      </c>
      <c r="I3493" t="s">
        <v>176</v>
      </c>
      <c r="J3493" t="s">
        <v>26</v>
      </c>
      <c r="K3493" t="s">
        <v>118</v>
      </c>
      <c r="L3493" t="s">
        <v>27</v>
      </c>
      <c r="M3493">
        <v>6</v>
      </c>
      <c r="N3493">
        <v>7.5</v>
      </c>
      <c r="Q3493">
        <v>1.5900000000000001E-2</v>
      </c>
      <c r="R3493">
        <v>2.9718</v>
      </c>
      <c r="S3493">
        <f t="shared" si="249"/>
        <v>6.3372988368370082</v>
      </c>
      <c r="T3493">
        <f t="shared" si="247"/>
        <v>38.023793021022051</v>
      </c>
    </row>
    <row r="3494" spans="1:20" x14ac:dyDescent="0.2">
      <c r="A3494">
        <v>2009</v>
      </c>
      <c r="B3494">
        <v>203</v>
      </c>
      <c r="D3494" t="s">
        <v>111</v>
      </c>
      <c r="E3494" s="1">
        <v>0.45833333333333331</v>
      </c>
      <c r="F3494">
        <v>15</v>
      </c>
      <c r="G3494" t="s">
        <v>124</v>
      </c>
      <c r="H3494" t="s">
        <v>12</v>
      </c>
      <c r="I3494" t="s">
        <v>176</v>
      </c>
      <c r="J3494" t="s">
        <v>44</v>
      </c>
      <c r="K3494" t="s">
        <v>21</v>
      </c>
      <c r="L3494" t="s">
        <v>22</v>
      </c>
      <c r="M3494">
        <v>1</v>
      </c>
      <c r="N3494">
        <v>7.5</v>
      </c>
      <c r="Q3494">
        <v>1.14E-2</v>
      </c>
      <c r="R3494">
        <v>3.1280000000000001</v>
      </c>
      <c r="S3494">
        <f t="shared" si="249"/>
        <v>6.2243855127961885</v>
      </c>
      <c r="T3494">
        <f t="shared" si="247"/>
        <v>6.2243855127961885</v>
      </c>
    </row>
    <row r="3495" spans="1:20" x14ac:dyDescent="0.2">
      <c r="A3495">
        <v>2009</v>
      </c>
      <c r="B3495">
        <v>203</v>
      </c>
      <c r="D3495" t="s">
        <v>111</v>
      </c>
      <c r="E3495" s="1">
        <v>0.45833333333333331</v>
      </c>
      <c r="F3495">
        <v>15</v>
      </c>
      <c r="G3495" t="s">
        <v>124</v>
      </c>
      <c r="H3495" t="s">
        <v>12</v>
      </c>
      <c r="I3495" t="s">
        <v>176</v>
      </c>
      <c r="J3495" t="s">
        <v>23</v>
      </c>
      <c r="K3495" t="s">
        <v>118</v>
      </c>
      <c r="L3495" t="s">
        <v>132</v>
      </c>
      <c r="M3495">
        <v>9</v>
      </c>
      <c r="N3495">
        <v>7.5</v>
      </c>
      <c r="Q3495">
        <v>1.26E-2</v>
      </c>
      <c r="R3495">
        <v>3.0672999999999999</v>
      </c>
      <c r="S3495">
        <f t="shared" si="249"/>
        <v>6.0875978967715536</v>
      </c>
      <c r="T3495">
        <f t="shared" si="247"/>
        <v>54.788381070943984</v>
      </c>
    </row>
    <row r="3496" spans="1:20" x14ac:dyDescent="0.2">
      <c r="A3496">
        <v>2009</v>
      </c>
      <c r="B3496">
        <v>203</v>
      </c>
      <c r="D3496" t="s">
        <v>111</v>
      </c>
      <c r="E3496" s="1">
        <v>0.45833333333333331</v>
      </c>
      <c r="F3496">
        <v>15</v>
      </c>
      <c r="G3496" t="s">
        <v>124</v>
      </c>
      <c r="H3496" t="s">
        <v>12</v>
      </c>
      <c r="I3496" t="s">
        <v>176</v>
      </c>
      <c r="J3496" t="s">
        <v>23</v>
      </c>
      <c r="K3496" t="s">
        <v>118</v>
      </c>
      <c r="L3496" t="s">
        <v>81</v>
      </c>
      <c r="M3496">
        <v>5</v>
      </c>
      <c r="N3496">
        <v>7.5</v>
      </c>
      <c r="Q3496">
        <v>1.26E-2</v>
      </c>
      <c r="R3496">
        <v>3.0672999999999999</v>
      </c>
      <c r="S3496">
        <f t="shared" si="249"/>
        <v>6.0875978967715536</v>
      </c>
      <c r="T3496">
        <f t="shared" si="247"/>
        <v>30.43798948385777</v>
      </c>
    </row>
    <row r="3497" spans="1:20" x14ac:dyDescent="0.2">
      <c r="A3497">
        <v>2009</v>
      </c>
      <c r="B3497">
        <v>203</v>
      </c>
      <c r="D3497" t="s">
        <v>111</v>
      </c>
      <c r="E3497" s="1">
        <v>0.45833333333333331</v>
      </c>
      <c r="F3497">
        <v>15</v>
      </c>
      <c r="G3497" t="s">
        <v>124</v>
      </c>
      <c r="H3497" t="s">
        <v>12</v>
      </c>
      <c r="I3497" t="s">
        <v>176</v>
      </c>
      <c r="J3497" t="s">
        <v>26</v>
      </c>
      <c r="K3497" t="s">
        <v>118</v>
      </c>
      <c r="L3497" t="s">
        <v>27</v>
      </c>
      <c r="M3497">
        <v>12</v>
      </c>
      <c r="N3497">
        <v>2.5</v>
      </c>
      <c r="Q3497">
        <v>1.5900000000000001E-2</v>
      </c>
      <c r="R3497">
        <v>2.9718</v>
      </c>
      <c r="S3497">
        <f t="shared" si="249"/>
        <v>0.24210025233267859</v>
      </c>
      <c r="T3497">
        <f t="shared" si="247"/>
        <v>2.905203027992143</v>
      </c>
    </row>
    <row r="3498" spans="1:20" x14ac:dyDescent="0.2">
      <c r="A3498">
        <v>2009</v>
      </c>
      <c r="B3498">
        <v>203</v>
      </c>
      <c r="D3498" t="s">
        <v>111</v>
      </c>
      <c r="E3498" s="1">
        <v>0.45833333333333331</v>
      </c>
      <c r="F3498">
        <v>15</v>
      </c>
      <c r="G3498" t="s">
        <v>124</v>
      </c>
      <c r="H3498" t="s">
        <v>12</v>
      </c>
      <c r="I3498" t="s">
        <v>176</v>
      </c>
      <c r="J3498" t="s">
        <v>23</v>
      </c>
      <c r="K3498" t="s">
        <v>118</v>
      </c>
      <c r="L3498" t="s">
        <v>132</v>
      </c>
      <c r="M3498">
        <v>4</v>
      </c>
      <c r="N3498">
        <v>2.5</v>
      </c>
      <c r="Q3498">
        <v>1.26E-2</v>
      </c>
      <c r="R3498">
        <v>3.0672999999999999</v>
      </c>
      <c r="S3498">
        <f t="shared" si="249"/>
        <v>0.20939771281975608</v>
      </c>
      <c r="T3498">
        <f t="shared" si="247"/>
        <v>0.83759085127902433</v>
      </c>
    </row>
    <row r="3499" spans="1:20" x14ac:dyDescent="0.2">
      <c r="A3499">
        <v>2009</v>
      </c>
      <c r="B3499">
        <v>204</v>
      </c>
      <c r="C3499">
        <v>41</v>
      </c>
      <c r="D3499" t="s">
        <v>111</v>
      </c>
      <c r="E3499" s="1">
        <v>0.45833333333333331</v>
      </c>
      <c r="F3499">
        <v>15</v>
      </c>
      <c r="G3499" t="s">
        <v>124</v>
      </c>
      <c r="H3499" t="s">
        <v>36</v>
      </c>
      <c r="I3499" t="s">
        <v>176</v>
      </c>
      <c r="J3499" t="s">
        <v>44</v>
      </c>
      <c r="K3499" t="s">
        <v>21</v>
      </c>
      <c r="L3499" t="s">
        <v>67</v>
      </c>
      <c r="M3499">
        <v>2</v>
      </c>
      <c r="N3499">
        <v>50</v>
      </c>
      <c r="Q3499">
        <v>1.5299999999999999E-2</v>
      </c>
      <c r="R3499">
        <v>3</v>
      </c>
      <c r="S3499">
        <f t="shared" si="249"/>
        <v>1912.5</v>
      </c>
      <c r="T3499">
        <f t="shared" si="247"/>
        <v>3825</v>
      </c>
    </row>
    <row r="3500" spans="1:20" x14ac:dyDescent="0.2">
      <c r="A3500">
        <v>2009</v>
      </c>
      <c r="B3500">
        <v>204</v>
      </c>
      <c r="C3500">
        <v>41</v>
      </c>
      <c r="D3500" t="s">
        <v>111</v>
      </c>
      <c r="E3500" s="1">
        <v>0.45833333333333331</v>
      </c>
      <c r="F3500">
        <v>15</v>
      </c>
      <c r="G3500" t="s">
        <v>124</v>
      </c>
      <c r="H3500" t="s">
        <v>36</v>
      </c>
      <c r="I3500" t="s">
        <v>176</v>
      </c>
      <c r="J3500" t="s">
        <v>44</v>
      </c>
      <c r="K3500" t="s">
        <v>21</v>
      </c>
      <c r="L3500" t="s">
        <v>22</v>
      </c>
      <c r="M3500">
        <v>4</v>
      </c>
      <c r="N3500">
        <v>35</v>
      </c>
      <c r="Q3500">
        <v>1.14E-2</v>
      </c>
      <c r="R3500">
        <v>3.1280000000000001</v>
      </c>
      <c r="S3500">
        <f t="shared" si="249"/>
        <v>770.45928631241588</v>
      </c>
      <c r="T3500">
        <f t="shared" si="247"/>
        <v>3081.8371452496635</v>
      </c>
    </row>
    <row r="3501" spans="1:20" x14ac:dyDescent="0.2">
      <c r="A3501">
        <v>2009</v>
      </c>
      <c r="B3501">
        <v>204</v>
      </c>
      <c r="C3501">
        <v>41</v>
      </c>
      <c r="D3501" t="s">
        <v>111</v>
      </c>
      <c r="E3501" s="1">
        <v>0.45833333333333331</v>
      </c>
      <c r="F3501">
        <v>15</v>
      </c>
      <c r="G3501" t="s">
        <v>124</v>
      </c>
      <c r="H3501" t="s">
        <v>36</v>
      </c>
      <c r="I3501" t="s">
        <v>176</v>
      </c>
      <c r="J3501" t="s">
        <v>23</v>
      </c>
      <c r="K3501" t="s">
        <v>118</v>
      </c>
      <c r="L3501" t="s">
        <v>43</v>
      </c>
      <c r="M3501">
        <v>1</v>
      </c>
      <c r="N3501">
        <v>35</v>
      </c>
      <c r="P3501">
        <f>N3501/1.08175</f>
        <v>32.354980355904786</v>
      </c>
      <c r="Q3501">
        <v>1.4500000000000001E-2</v>
      </c>
      <c r="R3501">
        <v>3.0529999999999999</v>
      </c>
      <c r="S3501">
        <f>Q3501*(P3501^R3501)</f>
        <v>590.49782747127915</v>
      </c>
      <c r="T3501">
        <f t="shared" si="247"/>
        <v>590.49782747127915</v>
      </c>
    </row>
    <row r="3502" spans="1:20" x14ac:dyDescent="0.2">
      <c r="A3502">
        <v>2009</v>
      </c>
      <c r="B3502">
        <v>204</v>
      </c>
      <c r="C3502">
        <v>41</v>
      </c>
      <c r="D3502" t="s">
        <v>111</v>
      </c>
      <c r="E3502" s="1">
        <v>0.45833333333333331</v>
      </c>
      <c r="F3502">
        <v>15</v>
      </c>
      <c r="G3502" t="s">
        <v>124</v>
      </c>
      <c r="H3502" t="s">
        <v>36</v>
      </c>
      <c r="I3502" t="s">
        <v>176</v>
      </c>
      <c r="J3502" t="s">
        <v>23</v>
      </c>
      <c r="K3502" t="s">
        <v>31</v>
      </c>
      <c r="L3502" t="s">
        <v>32</v>
      </c>
      <c r="M3502">
        <v>2</v>
      </c>
      <c r="N3502">
        <v>35</v>
      </c>
      <c r="Q3502">
        <v>7.9000000000000008E-3</v>
      </c>
      <c r="R3502">
        <v>3.0760000000000001</v>
      </c>
      <c r="S3502">
        <f>Q3502*(N3502^R3502)</f>
        <v>443.79294680201997</v>
      </c>
      <c r="T3502">
        <f t="shared" si="247"/>
        <v>887.58589360403994</v>
      </c>
    </row>
    <row r="3503" spans="1:20" x14ac:dyDescent="0.2">
      <c r="A3503">
        <v>2009</v>
      </c>
      <c r="B3503">
        <v>204</v>
      </c>
      <c r="C3503">
        <v>41</v>
      </c>
      <c r="D3503" t="s">
        <v>111</v>
      </c>
      <c r="E3503" s="1">
        <v>0.45833333333333331</v>
      </c>
      <c r="F3503">
        <v>15</v>
      </c>
      <c r="G3503" t="s">
        <v>124</v>
      </c>
      <c r="H3503" t="s">
        <v>36</v>
      </c>
      <c r="I3503" t="s">
        <v>176</v>
      </c>
      <c r="J3503" t="s">
        <v>16</v>
      </c>
      <c r="K3503" t="s">
        <v>28</v>
      </c>
      <c r="L3503" t="s">
        <v>29</v>
      </c>
      <c r="M3503">
        <v>7</v>
      </c>
      <c r="N3503">
        <v>25</v>
      </c>
      <c r="P3503">
        <f>N3503/1.14172</f>
        <v>21.89678730336685</v>
      </c>
      <c r="Q3503">
        <v>5.7999999999999996E-3</v>
      </c>
      <c r="R3503">
        <v>3.5539999999999998</v>
      </c>
      <c r="S3503">
        <f>Q3503*(P3503^R3503)</f>
        <v>336.62001464584171</v>
      </c>
      <c r="T3503">
        <f t="shared" si="247"/>
        <v>2356.3401025208918</v>
      </c>
    </row>
    <row r="3504" spans="1:20" x14ac:dyDescent="0.2">
      <c r="A3504">
        <v>2009</v>
      </c>
      <c r="B3504">
        <v>204</v>
      </c>
      <c r="C3504">
        <v>41</v>
      </c>
      <c r="D3504" t="s">
        <v>111</v>
      </c>
      <c r="E3504" s="1">
        <v>0.45833333333333331</v>
      </c>
      <c r="F3504">
        <v>15</v>
      </c>
      <c r="G3504" t="s">
        <v>124</v>
      </c>
      <c r="H3504" t="s">
        <v>36</v>
      </c>
      <c r="I3504" t="s">
        <v>176</v>
      </c>
      <c r="J3504" t="s">
        <v>44</v>
      </c>
      <c r="K3504" t="s">
        <v>21</v>
      </c>
      <c r="L3504" t="s">
        <v>22</v>
      </c>
      <c r="M3504">
        <v>3</v>
      </c>
      <c r="N3504">
        <v>25</v>
      </c>
      <c r="Q3504">
        <v>1.14E-2</v>
      </c>
      <c r="R3504">
        <v>3.1280000000000001</v>
      </c>
      <c r="S3504">
        <f>Q3504*(N3504^R3504)</f>
        <v>268.94359042953022</v>
      </c>
      <c r="T3504">
        <f t="shared" si="247"/>
        <v>806.83077128859065</v>
      </c>
    </row>
    <row r="3505" spans="1:20" x14ac:dyDescent="0.2">
      <c r="A3505">
        <v>2009</v>
      </c>
      <c r="B3505">
        <v>204</v>
      </c>
      <c r="C3505">
        <v>41</v>
      </c>
      <c r="D3505" t="s">
        <v>111</v>
      </c>
      <c r="E3505" s="1">
        <v>0.45833333333333331</v>
      </c>
      <c r="F3505">
        <v>15</v>
      </c>
      <c r="G3505" t="s">
        <v>124</v>
      </c>
      <c r="H3505" t="s">
        <v>36</v>
      </c>
      <c r="I3505" t="s">
        <v>176</v>
      </c>
      <c r="J3505" t="s">
        <v>23</v>
      </c>
      <c r="K3505" t="s">
        <v>62</v>
      </c>
      <c r="L3505" t="s">
        <v>63</v>
      </c>
      <c r="M3505">
        <v>2</v>
      </c>
      <c r="N3505">
        <v>25</v>
      </c>
      <c r="P3505">
        <f>N3505/1.08</f>
        <v>23.148148148148145</v>
      </c>
      <c r="Q3505">
        <v>2.29E-2</v>
      </c>
      <c r="R3505">
        <v>2.9580000000000002</v>
      </c>
      <c r="S3505">
        <f>Q3505*(P3505^R3505)</f>
        <v>248.92846396069424</v>
      </c>
      <c r="T3505">
        <f t="shared" si="247"/>
        <v>497.85692792138849</v>
      </c>
    </row>
    <row r="3506" spans="1:20" x14ac:dyDescent="0.2">
      <c r="A3506">
        <v>2009</v>
      </c>
      <c r="B3506">
        <v>204</v>
      </c>
      <c r="C3506">
        <v>41</v>
      </c>
      <c r="D3506" t="s">
        <v>111</v>
      </c>
      <c r="E3506" s="1">
        <v>0.45833333333333331</v>
      </c>
      <c r="F3506">
        <v>15</v>
      </c>
      <c r="G3506" t="s">
        <v>124</v>
      </c>
      <c r="H3506" t="s">
        <v>36</v>
      </c>
      <c r="I3506" t="s">
        <v>176</v>
      </c>
      <c r="J3506" t="s">
        <v>508</v>
      </c>
      <c r="K3506" t="s">
        <v>40</v>
      </c>
      <c r="L3506" t="s">
        <v>41</v>
      </c>
      <c r="M3506">
        <v>4</v>
      </c>
      <c r="N3506">
        <v>15</v>
      </c>
      <c r="Q3506">
        <v>2.2200000000000001E-2</v>
      </c>
      <c r="R3506">
        <v>3.14</v>
      </c>
      <c r="S3506">
        <f>Q3506*(N3506^R3506)</f>
        <v>109.46607034280856</v>
      </c>
      <c r="T3506">
        <f t="shared" si="247"/>
        <v>437.86428137123426</v>
      </c>
    </row>
    <row r="3507" spans="1:20" x14ac:dyDescent="0.2">
      <c r="A3507">
        <v>2009</v>
      </c>
      <c r="B3507">
        <v>204</v>
      </c>
      <c r="C3507">
        <v>41</v>
      </c>
      <c r="D3507" t="s">
        <v>111</v>
      </c>
      <c r="E3507" s="1">
        <v>0.45833333333333331</v>
      </c>
      <c r="F3507">
        <v>15</v>
      </c>
      <c r="G3507" t="s">
        <v>124</v>
      </c>
      <c r="H3507" t="s">
        <v>36</v>
      </c>
      <c r="I3507" t="s">
        <v>176</v>
      </c>
      <c r="J3507" t="s">
        <v>509</v>
      </c>
      <c r="K3507" t="s">
        <v>17</v>
      </c>
      <c r="L3507" t="s">
        <v>19</v>
      </c>
      <c r="M3507">
        <v>1</v>
      </c>
      <c r="N3507">
        <v>15</v>
      </c>
      <c r="Q3507">
        <v>1.9300000000000001E-2</v>
      </c>
      <c r="R3507">
        <v>2.96</v>
      </c>
      <c r="S3507">
        <f>Q3507*(N3507^R3507)</f>
        <v>58.450393035088091</v>
      </c>
      <c r="T3507">
        <f t="shared" si="247"/>
        <v>58.450393035088091</v>
      </c>
    </row>
    <row r="3508" spans="1:20" x14ac:dyDescent="0.2">
      <c r="A3508">
        <v>2009</v>
      </c>
      <c r="B3508">
        <v>204</v>
      </c>
      <c r="C3508">
        <v>41</v>
      </c>
      <c r="D3508" t="s">
        <v>111</v>
      </c>
      <c r="E3508" s="1">
        <v>0.45833333333333331</v>
      </c>
      <c r="F3508">
        <v>15</v>
      </c>
      <c r="G3508" t="s">
        <v>124</v>
      </c>
      <c r="H3508" t="s">
        <v>36</v>
      </c>
      <c r="I3508" t="s">
        <v>176</v>
      </c>
      <c r="J3508" t="s">
        <v>44</v>
      </c>
      <c r="K3508" t="s">
        <v>21</v>
      </c>
      <c r="L3508" t="s">
        <v>22</v>
      </c>
      <c r="M3508">
        <v>3</v>
      </c>
      <c r="N3508">
        <v>15</v>
      </c>
      <c r="Q3508">
        <v>1.14E-2</v>
      </c>
      <c r="R3508">
        <v>3.1280000000000001</v>
      </c>
      <c r="S3508">
        <f>Q3508*(N3508^R3508)</f>
        <v>54.414959423729201</v>
      </c>
      <c r="T3508">
        <f t="shared" si="247"/>
        <v>163.24487827118759</v>
      </c>
    </row>
    <row r="3509" spans="1:20" x14ac:dyDescent="0.2">
      <c r="A3509">
        <v>2009</v>
      </c>
      <c r="B3509">
        <v>204</v>
      </c>
      <c r="C3509">
        <v>41</v>
      </c>
      <c r="D3509" t="s">
        <v>111</v>
      </c>
      <c r="E3509" s="1">
        <v>0.45833333333333331</v>
      </c>
      <c r="F3509">
        <v>15</v>
      </c>
      <c r="G3509" t="s">
        <v>124</v>
      </c>
      <c r="H3509" t="s">
        <v>36</v>
      </c>
      <c r="I3509" t="s">
        <v>176</v>
      </c>
      <c r="J3509" t="s">
        <v>26</v>
      </c>
      <c r="K3509" t="s">
        <v>21</v>
      </c>
      <c r="L3509" t="s">
        <v>100</v>
      </c>
      <c r="M3509">
        <v>2</v>
      </c>
      <c r="N3509">
        <v>15</v>
      </c>
      <c r="P3509">
        <f>N3509/1.13645</f>
        <v>13.198996876237407</v>
      </c>
      <c r="Q3509">
        <v>1.35E-2</v>
      </c>
      <c r="R3509">
        <v>3.0430000000000001</v>
      </c>
      <c r="S3509">
        <f>Q3509*(P3509^R3509)</f>
        <v>34.684848873003531</v>
      </c>
      <c r="T3509">
        <f t="shared" si="247"/>
        <v>69.369697746007063</v>
      </c>
    </row>
    <row r="3510" spans="1:20" x14ac:dyDescent="0.2">
      <c r="A3510">
        <v>2009</v>
      </c>
      <c r="B3510">
        <v>204</v>
      </c>
      <c r="C3510">
        <v>41</v>
      </c>
      <c r="D3510" t="s">
        <v>111</v>
      </c>
      <c r="E3510" s="1">
        <v>0.45833333333333331</v>
      </c>
      <c r="F3510">
        <v>15</v>
      </c>
      <c r="G3510" t="s">
        <v>124</v>
      </c>
      <c r="H3510" t="s">
        <v>36</v>
      </c>
      <c r="I3510" t="s">
        <v>176</v>
      </c>
      <c r="J3510" t="s">
        <v>509</v>
      </c>
      <c r="K3510" t="s">
        <v>17</v>
      </c>
      <c r="L3510" t="s">
        <v>19</v>
      </c>
      <c r="M3510">
        <v>2</v>
      </c>
      <c r="N3510">
        <v>7.5</v>
      </c>
      <c r="Q3510">
        <v>1.9300000000000001E-2</v>
      </c>
      <c r="R3510">
        <v>2.96</v>
      </c>
      <c r="S3510">
        <f t="shared" ref="S3510:S3521" si="250">Q3510*(N3510^R3510)</f>
        <v>7.5117071566069322</v>
      </c>
      <c r="T3510">
        <f t="shared" si="247"/>
        <v>15.023414313213864</v>
      </c>
    </row>
    <row r="3511" spans="1:20" x14ac:dyDescent="0.2">
      <c r="A3511">
        <v>2009</v>
      </c>
      <c r="B3511">
        <v>204</v>
      </c>
      <c r="C3511">
        <v>41</v>
      </c>
      <c r="D3511" t="s">
        <v>111</v>
      </c>
      <c r="E3511" s="1">
        <v>0.45833333333333331</v>
      </c>
      <c r="F3511">
        <v>15</v>
      </c>
      <c r="G3511" t="s">
        <v>124</v>
      </c>
      <c r="H3511" t="s">
        <v>36</v>
      </c>
      <c r="I3511" t="s">
        <v>176</v>
      </c>
      <c r="J3511" t="s">
        <v>26</v>
      </c>
      <c r="K3511" t="s">
        <v>118</v>
      </c>
      <c r="L3511" t="s">
        <v>27</v>
      </c>
      <c r="M3511">
        <v>12</v>
      </c>
      <c r="N3511">
        <v>7.5</v>
      </c>
      <c r="Q3511">
        <v>1.5900000000000001E-2</v>
      </c>
      <c r="R3511">
        <v>2.9718</v>
      </c>
      <c r="S3511">
        <f t="shared" si="250"/>
        <v>6.3372988368370082</v>
      </c>
      <c r="T3511">
        <f t="shared" si="247"/>
        <v>76.047586042044102</v>
      </c>
    </row>
    <row r="3512" spans="1:20" x14ac:dyDescent="0.2">
      <c r="A3512">
        <v>2009</v>
      </c>
      <c r="B3512">
        <v>204</v>
      </c>
      <c r="C3512">
        <v>41</v>
      </c>
      <c r="D3512" t="s">
        <v>111</v>
      </c>
      <c r="E3512" s="1">
        <v>0.45833333333333331</v>
      </c>
      <c r="F3512">
        <v>15</v>
      </c>
      <c r="G3512" t="s">
        <v>124</v>
      </c>
      <c r="H3512" t="s">
        <v>36</v>
      </c>
      <c r="I3512" t="s">
        <v>176</v>
      </c>
      <c r="J3512" t="s">
        <v>23</v>
      </c>
      <c r="K3512" t="s">
        <v>118</v>
      </c>
      <c r="L3512" t="s">
        <v>81</v>
      </c>
      <c r="M3512">
        <v>2</v>
      </c>
      <c r="N3512">
        <v>7.5</v>
      </c>
      <c r="Q3512">
        <v>1.26E-2</v>
      </c>
      <c r="R3512">
        <v>3.0672999999999999</v>
      </c>
      <c r="S3512">
        <f t="shared" si="250"/>
        <v>6.0875978967715536</v>
      </c>
      <c r="T3512">
        <f t="shared" si="247"/>
        <v>12.175195793543107</v>
      </c>
    </row>
    <row r="3513" spans="1:20" x14ac:dyDescent="0.2">
      <c r="A3513">
        <v>2009</v>
      </c>
      <c r="B3513">
        <v>204</v>
      </c>
      <c r="C3513">
        <v>41</v>
      </c>
      <c r="D3513" t="s">
        <v>111</v>
      </c>
      <c r="E3513" s="1">
        <v>0.45833333333333331</v>
      </c>
      <c r="F3513">
        <v>15</v>
      </c>
      <c r="G3513" t="s">
        <v>124</v>
      </c>
      <c r="H3513" t="s">
        <v>36</v>
      </c>
      <c r="I3513" t="s">
        <v>176</v>
      </c>
      <c r="J3513" t="s">
        <v>23</v>
      </c>
      <c r="K3513" t="s">
        <v>118</v>
      </c>
      <c r="L3513" t="s">
        <v>30</v>
      </c>
      <c r="M3513">
        <v>1</v>
      </c>
      <c r="N3513">
        <v>7.5</v>
      </c>
      <c r="Q3513">
        <v>9.2800000000000001E-3</v>
      </c>
      <c r="R3513">
        <v>3.07</v>
      </c>
      <c r="S3513">
        <f t="shared" si="250"/>
        <v>4.5080222907771104</v>
      </c>
      <c r="T3513">
        <f t="shared" si="247"/>
        <v>4.5080222907771104</v>
      </c>
    </row>
    <row r="3514" spans="1:20" x14ac:dyDescent="0.2">
      <c r="A3514">
        <v>2009</v>
      </c>
      <c r="B3514">
        <v>204</v>
      </c>
      <c r="C3514">
        <v>41</v>
      </c>
      <c r="D3514" t="s">
        <v>111</v>
      </c>
      <c r="E3514" s="1">
        <v>0.45833333333333331</v>
      </c>
      <c r="F3514">
        <v>15</v>
      </c>
      <c r="G3514" t="s">
        <v>124</v>
      </c>
      <c r="H3514" t="s">
        <v>36</v>
      </c>
      <c r="I3514" t="s">
        <v>176</v>
      </c>
      <c r="J3514" t="s">
        <v>509</v>
      </c>
      <c r="K3514" t="s">
        <v>17</v>
      </c>
      <c r="L3514" t="s">
        <v>19</v>
      </c>
      <c r="M3514">
        <v>1</v>
      </c>
      <c r="N3514">
        <v>2.5</v>
      </c>
      <c r="Q3514">
        <v>1.9300000000000001E-2</v>
      </c>
      <c r="R3514">
        <v>2.96</v>
      </c>
      <c r="S3514">
        <f t="shared" si="250"/>
        <v>0.29070984172599634</v>
      </c>
      <c r="T3514">
        <f t="shared" si="247"/>
        <v>0.29070984172599634</v>
      </c>
    </row>
    <row r="3515" spans="1:20" x14ac:dyDescent="0.2">
      <c r="A3515">
        <v>2009</v>
      </c>
      <c r="B3515">
        <v>204</v>
      </c>
      <c r="C3515">
        <v>41</v>
      </c>
      <c r="D3515" t="s">
        <v>111</v>
      </c>
      <c r="E3515" s="1">
        <v>0.45833333333333331</v>
      </c>
      <c r="F3515">
        <v>15</v>
      </c>
      <c r="G3515" t="s">
        <v>124</v>
      </c>
      <c r="H3515" t="s">
        <v>36</v>
      </c>
      <c r="I3515" t="s">
        <v>176</v>
      </c>
      <c r="J3515" t="s">
        <v>26</v>
      </c>
      <c r="K3515" t="s">
        <v>118</v>
      </c>
      <c r="L3515" t="s">
        <v>27</v>
      </c>
      <c r="M3515">
        <v>25</v>
      </c>
      <c r="N3515">
        <v>2.5</v>
      </c>
      <c r="Q3515">
        <v>1.5900000000000001E-2</v>
      </c>
      <c r="R3515">
        <v>2.9718</v>
      </c>
      <c r="S3515">
        <f t="shared" si="250"/>
        <v>0.24210025233267859</v>
      </c>
      <c r="T3515">
        <f t="shared" si="247"/>
        <v>6.052506308316965</v>
      </c>
    </row>
    <row r="3516" spans="1:20" x14ac:dyDescent="0.2">
      <c r="A3516">
        <v>2009</v>
      </c>
      <c r="B3516">
        <v>204</v>
      </c>
      <c r="C3516">
        <v>41</v>
      </c>
      <c r="D3516" t="s">
        <v>111</v>
      </c>
      <c r="E3516" s="1">
        <v>0.45833333333333331</v>
      </c>
      <c r="F3516">
        <v>15</v>
      </c>
      <c r="G3516" t="s">
        <v>124</v>
      </c>
      <c r="H3516" t="s">
        <v>36</v>
      </c>
      <c r="I3516" t="s">
        <v>176</v>
      </c>
      <c r="J3516" t="s">
        <v>23</v>
      </c>
      <c r="K3516" t="s">
        <v>33</v>
      </c>
      <c r="L3516" t="s">
        <v>34</v>
      </c>
      <c r="M3516">
        <v>1</v>
      </c>
      <c r="N3516">
        <v>2.5</v>
      </c>
      <c r="Q3516">
        <v>8.8999999999999999E-3</v>
      </c>
      <c r="R3516">
        <v>3</v>
      </c>
      <c r="S3516">
        <f t="shared" si="250"/>
        <v>0.13906250000000001</v>
      </c>
      <c r="T3516">
        <f t="shared" si="247"/>
        <v>0.13906250000000001</v>
      </c>
    </row>
    <row r="3517" spans="1:20" x14ac:dyDescent="0.2">
      <c r="A3517">
        <v>2009</v>
      </c>
      <c r="B3517">
        <v>205</v>
      </c>
      <c r="C3517">
        <v>42</v>
      </c>
      <c r="D3517" t="s">
        <v>111</v>
      </c>
      <c r="E3517" s="1">
        <v>0.45833333333333331</v>
      </c>
      <c r="F3517">
        <v>13</v>
      </c>
      <c r="G3517" t="s">
        <v>124</v>
      </c>
      <c r="H3517" t="s">
        <v>12</v>
      </c>
      <c r="I3517" t="s">
        <v>176</v>
      </c>
      <c r="J3517" t="s">
        <v>44</v>
      </c>
      <c r="K3517" t="s">
        <v>21</v>
      </c>
      <c r="L3517" t="s">
        <v>67</v>
      </c>
      <c r="M3517">
        <v>1</v>
      </c>
      <c r="N3517">
        <v>40</v>
      </c>
      <c r="Q3517">
        <v>1.5299999999999999E-2</v>
      </c>
      <c r="R3517">
        <v>3</v>
      </c>
      <c r="S3517">
        <f t="shared" si="250"/>
        <v>979.19999999999993</v>
      </c>
      <c r="T3517">
        <f t="shared" si="247"/>
        <v>979.19999999999993</v>
      </c>
    </row>
    <row r="3518" spans="1:20" x14ac:dyDescent="0.2">
      <c r="A3518">
        <v>2009</v>
      </c>
      <c r="B3518">
        <v>205</v>
      </c>
      <c r="C3518">
        <v>42</v>
      </c>
      <c r="D3518" t="s">
        <v>111</v>
      </c>
      <c r="E3518" s="1">
        <v>0.45833333333333331</v>
      </c>
      <c r="F3518">
        <v>13</v>
      </c>
      <c r="G3518" t="s">
        <v>124</v>
      </c>
      <c r="H3518" t="s">
        <v>12</v>
      </c>
      <c r="I3518" t="s">
        <v>176</v>
      </c>
      <c r="J3518" t="s">
        <v>44</v>
      </c>
      <c r="K3518" t="s">
        <v>21</v>
      </c>
      <c r="L3518" t="s">
        <v>22</v>
      </c>
      <c r="M3518">
        <v>2</v>
      </c>
      <c r="N3518">
        <v>35</v>
      </c>
      <c r="Q3518">
        <v>1.14E-2</v>
      </c>
      <c r="R3518">
        <v>3.1280000000000001</v>
      </c>
      <c r="S3518">
        <f t="shared" si="250"/>
        <v>770.45928631241588</v>
      </c>
      <c r="T3518">
        <f t="shared" si="247"/>
        <v>1540.9185726248318</v>
      </c>
    </row>
    <row r="3519" spans="1:20" x14ac:dyDescent="0.2">
      <c r="A3519">
        <v>2009</v>
      </c>
      <c r="B3519">
        <v>205</v>
      </c>
      <c r="C3519">
        <v>42</v>
      </c>
      <c r="D3519" t="s">
        <v>111</v>
      </c>
      <c r="E3519" s="1">
        <v>0.45833333333333331</v>
      </c>
      <c r="F3519">
        <v>13</v>
      </c>
      <c r="G3519" t="s">
        <v>124</v>
      </c>
      <c r="H3519" t="s">
        <v>12</v>
      </c>
      <c r="I3519" t="s">
        <v>176</v>
      </c>
      <c r="J3519" t="s">
        <v>23</v>
      </c>
      <c r="K3519" t="s">
        <v>31</v>
      </c>
      <c r="L3519" t="s">
        <v>32</v>
      </c>
      <c r="M3519">
        <v>1</v>
      </c>
      <c r="N3519">
        <v>35</v>
      </c>
      <c r="Q3519">
        <v>7.9000000000000008E-3</v>
      </c>
      <c r="R3519">
        <v>3.0760000000000001</v>
      </c>
      <c r="S3519">
        <f t="shared" si="250"/>
        <v>443.79294680201997</v>
      </c>
      <c r="T3519">
        <f t="shared" si="247"/>
        <v>443.79294680201997</v>
      </c>
    </row>
    <row r="3520" spans="1:20" x14ac:dyDescent="0.2">
      <c r="A3520">
        <v>2009</v>
      </c>
      <c r="B3520">
        <v>205</v>
      </c>
      <c r="C3520">
        <v>42</v>
      </c>
      <c r="D3520" t="s">
        <v>111</v>
      </c>
      <c r="E3520" s="1">
        <v>0.45833333333333331</v>
      </c>
      <c r="F3520">
        <v>13</v>
      </c>
      <c r="G3520" t="s">
        <v>124</v>
      </c>
      <c r="H3520" t="s">
        <v>12</v>
      </c>
      <c r="I3520" t="s">
        <v>176</v>
      </c>
      <c r="J3520" t="s">
        <v>508</v>
      </c>
      <c r="K3520" t="s">
        <v>24</v>
      </c>
      <c r="L3520" t="s">
        <v>25</v>
      </c>
      <c r="M3520">
        <v>1</v>
      </c>
      <c r="N3520">
        <v>25</v>
      </c>
      <c r="Q3520">
        <v>4.2799999999999998E-2</v>
      </c>
      <c r="R3520">
        <v>2.8580000000000001</v>
      </c>
      <c r="S3520">
        <f t="shared" si="250"/>
        <v>423.40532317837847</v>
      </c>
      <c r="T3520">
        <f t="shared" si="247"/>
        <v>423.40532317837847</v>
      </c>
    </row>
    <row r="3521" spans="1:20" x14ac:dyDescent="0.2">
      <c r="A3521">
        <v>2009</v>
      </c>
      <c r="B3521">
        <v>205</v>
      </c>
      <c r="C3521">
        <v>42</v>
      </c>
      <c r="D3521" t="s">
        <v>111</v>
      </c>
      <c r="E3521" s="1">
        <v>0.45833333333333331</v>
      </c>
      <c r="F3521">
        <v>13</v>
      </c>
      <c r="G3521" t="s">
        <v>124</v>
      </c>
      <c r="H3521" t="s">
        <v>12</v>
      </c>
      <c r="I3521" t="s">
        <v>176</v>
      </c>
      <c r="J3521" t="s">
        <v>13</v>
      </c>
      <c r="K3521" t="s">
        <v>14</v>
      </c>
      <c r="L3521" t="s">
        <v>15</v>
      </c>
      <c r="M3521">
        <v>1</v>
      </c>
      <c r="N3521">
        <v>25</v>
      </c>
      <c r="Q3521">
        <v>2.3599999999999999E-2</v>
      </c>
      <c r="R3521">
        <v>2.9750000000000001</v>
      </c>
      <c r="S3521">
        <f t="shared" si="250"/>
        <v>340.23855775527943</v>
      </c>
      <c r="T3521">
        <f t="shared" si="247"/>
        <v>340.23855775527943</v>
      </c>
    </row>
    <row r="3522" spans="1:20" x14ac:dyDescent="0.2">
      <c r="A3522">
        <v>2009</v>
      </c>
      <c r="B3522">
        <v>205</v>
      </c>
      <c r="C3522">
        <v>42</v>
      </c>
      <c r="D3522" t="s">
        <v>111</v>
      </c>
      <c r="E3522" s="1">
        <v>0.45833333333333331</v>
      </c>
      <c r="F3522">
        <v>13</v>
      </c>
      <c r="G3522" t="s">
        <v>124</v>
      </c>
      <c r="H3522" t="s">
        <v>12</v>
      </c>
      <c r="I3522" t="s">
        <v>176</v>
      </c>
      <c r="J3522" t="s">
        <v>16</v>
      </c>
      <c r="K3522" t="s">
        <v>28</v>
      </c>
      <c r="L3522" t="s">
        <v>29</v>
      </c>
      <c r="M3522">
        <v>7</v>
      </c>
      <c r="N3522">
        <v>25</v>
      </c>
      <c r="P3522">
        <f>N3522/1.14172</f>
        <v>21.89678730336685</v>
      </c>
      <c r="Q3522">
        <v>5.7999999999999996E-3</v>
      </c>
      <c r="R3522">
        <v>3.5539999999999998</v>
      </c>
      <c r="S3522">
        <f>Q3522*(P3522^R3522)</f>
        <v>336.62001464584171</v>
      </c>
      <c r="T3522">
        <f t="shared" ref="T3522:T3585" si="251">M3522*S3522</f>
        <v>2356.3401025208918</v>
      </c>
    </row>
    <row r="3523" spans="1:20" x14ac:dyDescent="0.2">
      <c r="A3523">
        <v>2009</v>
      </c>
      <c r="B3523">
        <v>205</v>
      </c>
      <c r="C3523">
        <v>42</v>
      </c>
      <c r="D3523" t="s">
        <v>111</v>
      </c>
      <c r="E3523" s="1">
        <v>0.45833333333333331</v>
      </c>
      <c r="F3523">
        <v>13</v>
      </c>
      <c r="G3523" t="s">
        <v>124</v>
      </c>
      <c r="H3523" t="s">
        <v>12</v>
      </c>
      <c r="I3523" t="s">
        <v>176</v>
      </c>
      <c r="J3523" t="s">
        <v>44</v>
      </c>
      <c r="K3523" t="s">
        <v>21</v>
      </c>
      <c r="L3523" t="s">
        <v>22</v>
      </c>
      <c r="M3523">
        <v>4</v>
      </c>
      <c r="N3523">
        <v>25</v>
      </c>
      <c r="Q3523">
        <v>1.14E-2</v>
      </c>
      <c r="R3523">
        <v>3.1280000000000001</v>
      </c>
      <c r="S3523">
        <f t="shared" ref="S3523:S3534" si="252">Q3523*(N3523^R3523)</f>
        <v>268.94359042953022</v>
      </c>
      <c r="T3523">
        <f t="shared" si="251"/>
        <v>1075.7743617181209</v>
      </c>
    </row>
    <row r="3524" spans="1:20" x14ac:dyDescent="0.2">
      <c r="A3524">
        <v>2009</v>
      </c>
      <c r="B3524">
        <v>205</v>
      </c>
      <c r="C3524">
        <v>42</v>
      </c>
      <c r="D3524" t="s">
        <v>111</v>
      </c>
      <c r="E3524" s="1">
        <v>0.45833333333333331</v>
      </c>
      <c r="F3524">
        <v>13</v>
      </c>
      <c r="G3524" t="s">
        <v>124</v>
      </c>
      <c r="H3524" t="s">
        <v>12</v>
      </c>
      <c r="I3524" t="s">
        <v>176</v>
      </c>
      <c r="J3524" t="s">
        <v>508</v>
      </c>
      <c r="K3524" t="s">
        <v>40</v>
      </c>
      <c r="L3524" t="s">
        <v>41</v>
      </c>
      <c r="M3524">
        <v>2</v>
      </c>
      <c r="N3524">
        <v>15</v>
      </c>
      <c r="Q3524">
        <v>2.2200000000000001E-2</v>
      </c>
      <c r="R3524">
        <v>3.14</v>
      </c>
      <c r="S3524">
        <f t="shared" si="252"/>
        <v>109.46607034280856</v>
      </c>
      <c r="T3524">
        <f t="shared" si="251"/>
        <v>218.93214068561713</v>
      </c>
    </row>
    <row r="3525" spans="1:20" x14ac:dyDescent="0.2">
      <c r="A3525">
        <v>2009</v>
      </c>
      <c r="B3525">
        <v>205</v>
      </c>
      <c r="C3525">
        <v>42</v>
      </c>
      <c r="D3525" t="s">
        <v>111</v>
      </c>
      <c r="E3525" s="1">
        <v>0.45833333333333331</v>
      </c>
      <c r="F3525">
        <v>13</v>
      </c>
      <c r="G3525" t="s">
        <v>124</v>
      </c>
      <c r="H3525" t="s">
        <v>12</v>
      </c>
      <c r="I3525" t="s">
        <v>176</v>
      </c>
      <c r="J3525" t="s">
        <v>23</v>
      </c>
      <c r="K3525" t="s">
        <v>118</v>
      </c>
      <c r="L3525" t="s">
        <v>30</v>
      </c>
      <c r="M3525">
        <v>1</v>
      </c>
      <c r="N3525">
        <v>15</v>
      </c>
      <c r="Q3525">
        <v>9.2800000000000001E-3</v>
      </c>
      <c r="R3525">
        <v>3.07</v>
      </c>
      <c r="S3525">
        <f t="shared" si="252"/>
        <v>37.857169670187268</v>
      </c>
      <c r="T3525">
        <f t="shared" si="251"/>
        <v>37.857169670187268</v>
      </c>
    </row>
    <row r="3526" spans="1:20" x14ac:dyDescent="0.2">
      <c r="A3526">
        <v>2009</v>
      </c>
      <c r="B3526">
        <v>205</v>
      </c>
      <c r="C3526">
        <v>42</v>
      </c>
      <c r="D3526" t="s">
        <v>111</v>
      </c>
      <c r="E3526" s="1">
        <v>0.45833333333333331</v>
      </c>
      <c r="F3526">
        <v>13</v>
      </c>
      <c r="G3526" t="s">
        <v>124</v>
      </c>
      <c r="H3526" t="s">
        <v>12</v>
      </c>
      <c r="I3526" t="s">
        <v>176</v>
      </c>
      <c r="J3526" t="s">
        <v>26</v>
      </c>
      <c r="K3526" t="s">
        <v>118</v>
      </c>
      <c r="L3526" t="s">
        <v>27</v>
      </c>
      <c r="M3526">
        <v>27</v>
      </c>
      <c r="N3526">
        <v>7.5</v>
      </c>
      <c r="Q3526">
        <v>1.5900000000000001E-2</v>
      </c>
      <c r="R3526">
        <v>2.9718</v>
      </c>
      <c r="S3526">
        <f t="shared" si="252"/>
        <v>6.3372988368370082</v>
      </c>
      <c r="T3526">
        <f t="shared" si="251"/>
        <v>171.10706859459921</v>
      </c>
    </row>
    <row r="3527" spans="1:20" x14ac:dyDescent="0.2">
      <c r="A3527">
        <v>2009</v>
      </c>
      <c r="B3527">
        <v>205</v>
      </c>
      <c r="C3527">
        <v>42</v>
      </c>
      <c r="D3527" t="s">
        <v>111</v>
      </c>
      <c r="E3527" s="1">
        <v>0.45833333333333331</v>
      </c>
      <c r="F3527">
        <v>13</v>
      </c>
      <c r="G3527" t="s">
        <v>124</v>
      </c>
      <c r="H3527" t="s">
        <v>12</v>
      </c>
      <c r="I3527" t="s">
        <v>176</v>
      </c>
      <c r="J3527" t="s">
        <v>23</v>
      </c>
      <c r="K3527" t="s">
        <v>118</v>
      </c>
      <c r="L3527" t="s">
        <v>132</v>
      </c>
      <c r="M3527">
        <v>3</v>
      </c>
      <c r="N3527">
        <v>7.5</v>
      </c>
      <c r="Q3527">
        <v>1.26E-2</v>
      </c>
      <c r="R3527">
        <v>3.0672999999999999</v>
      </c>
      <c r="S3527">
        <f t="shared" si="252"/>
        <v>6.0875978967715536</v>
      </c>
      <c r="T3527">
        <f t="shared" si="251"/>
        <v>18.262793690314659</v>
      </c>
    </row>
    <row r="3528" spans="1:20" x14ac:dyDescent="0.2">
      <c r="A3528">
        <v>2009</v>
      </c>
      <c r="B3528">
        <v>205</v>
      </c>
      <c r="C3528">
        <v>42</v>
      </c>
      <c r="D3528" t="s">
        <v>111</v>
      </c>
      <c r="E3528" s="1">
        <v>0.45833333333333331</v>
      </c>
      <c r="F3528">
        <v>13</v>
      </c>
      <c r="G3528" t="s">
        <v>124</v>
      </c>
      <c r="H3528" t="s">
        <v>12</v>
      </c>
      <c r="I3528" t="s">
        <v>176</v>
      </c>
      <c r="J3528" t="s">
        <v>23</v>
      </c>
      <c r="K3528" t="s">
        <v>118</v>
      </c>
      <c r="L3528" t="s">
        <v>30</v>
      </c>
      <c r="M3528">
        <v>5</v>
      </c>
      <c r="N3528">
        <v>7.5</v>
      </c>
      <c r="Q3528">
        <v>9.2800000000000001E-3</v>
      </c>
      <c r="R3528">
        <v>3.07</v>
      </c>
      <c r="S3528">
        <f t="shared" si="252"/>
        <v>4.5080222907771104</v>
      </c>
      <c r="T3528">
        <f t="shared" si="251"/>
        <v>22.540111453885551</v>
      </c>
    </row>
    <row r="3529" spans="1:20" x14ac:dyDescent="0.2">
      <c r="A3529">
        <v>2009</v>
      </c>
      <c r="B3529">
        <v>205</v>
      </c>
      <c r="C3529">
        <v>42</v>
      </c>
      <c r="D3529" t="s">
        <v>111</v>
      </c>
      <c r="E3529" s="1">
        <v>0.45833333333333331</v>
      </c>
      <c r="F3529">
        <v>13</v>
      </c>
      <c r="G3529" t="s">
        <v>124</v>
      </c>
      <c r="H3529" t="s">
        <v>12</v>
      </c>
      <c r="I3529" t="s">
        <v>176</v>
      </c>
      <c r="J3529" t="s">
        <v>26</v>
      </c>
      <c r="K3529" t="s">
        <v>118</v>
      </c>
      <c r="L3529" t="s">
        <v>27</v>
      </c>
      <c r="M3529">
        <v>26</v>
      </c>
      <c r="N3529">
        <v>2.5</v>
      </c>
      <c r="Q3529">
        <v>1.5900000000000001E-2</v>
      </c>
      <c r="R3529">
        <v>2.9718</v>
      </c>
      <c r="S3529">
        <f t="shared" si="252"/>
        <v>0.24210025233267859</v>
      </c>
      <c r="T3529">
        <f t="shared" si="251"/>
        <v>6.2946065606496431</v>
      </c>
    </row>
    <row r="3530" spans="1:20" x14ac:dyDescent="0.2">
      <c r="A3530">
        <v>2009</v>
      </c>
      <c r="B3530">
        <v>205</v>
      </c>
      <c r="C3530">
        <v>42</v>
      </c>
      <c r="D3530" t="s">
        <v>111</v>
      </c>
      <c r="E3530" s="1">
        <v>0.45833333333333331</v>
      </c>
      <c r="F3530">
        <v>13</v>
      </c>
      <c r="G3530" t="s">
        <v>124</v>
      </c>
      <c r="H3530" t="s">
        <v>12</v>
      </c>
      <c r="I3530" t="s">
        <v>176</v>
      </c>
      <c r="J3530" t="s">
        <v>23</v>
      </c>
      <c r="K3530" t="s">
        <v>118</v>
      </c>
      <c r="L3530" t="s">
        <v>30</v>
      </c>
      <c r="M3530">
        <v>3</v>
      </c>
      <c r="N3530">
        <v>2.5</v>
      </c>
      <c r="Q3530">
        <v>9.2800000000000001E-3</v>
      </c>
      <c r="R3530">
        <v>3.07</v>
      </c>
      <c r="S3530">
        <f t="shared" si="252"/>
        <v>0.15460509531322333</v>
      </c>
      <c r="T3530">
        <f t="shared" si="251"/>
        <v>0.46381528593967003</v>
      </c>
    </row>
    <row r="3531" spans="1:20" x14ac:dyDescent="0.2">
      <c r="A3531">
        <v>2009</v>
      </c>
      <c r="B3531">
        <v>206</v>
      </c>
      <c r="C3531">
        <v>43</v>
      </c>
      <c r="D3531" t="s">
        <v>111</v>
      </c>
      <c r="E3531" s="1">
        <v>0.45833333333333331</v>
      </c>
      <c r="F3531">
        <v>13</v>
      </c>
      <c r="G3531" t="s">
        <v>124</v>
      </c>
      <c r="H3531" t="s">
        <v>12</v>
      </c>
      <c r="I3531" t="s">
        <v>176</v>
      </c>
      <c r="J3531" t="s">
        <v>44</v>
      </c>
      <c r="K3531" t="s">
        <v>21</v>
      </c>
      <c r="L3531" t="s">
        <v>22</v>
      </c>
      <c r="M3531">
        <v>8</v>
      </c>
      <c r="N3531">
        <v>35</v>
      </c>
      <c r="Q3531">
        <v>1.14E-2</v>
      </c>
      <c r="R3531">
        <v>3.1280000000000001</v>
      </c>
      <c r="S3531">
        <f t="shared" si="252"/>
        <v>770.45928631241588</v>
      </c>
      <c r="T3531">
        <f t="shared" si="251"/>
        <v>6163.6742904993271</v>
      </c>
    </row>
    <row r="3532" spans="1:20" x14ac:dyDescent="0.2">
      <c r="A3532">
        <v>2009</v>
      </c>
      <c r="B3532">
        <v>206</v>
      </c>
      <c r="C3532">
        <v>43</v>
      </c>
      <c r="D3532" t="s">
        <v>111</v>
      </c>
      <c r="E3532" s="1">
        <v>0.45833333333333331</v>
      </c>
      <c r="F3532">
        <v>13</v>
      </c>
      <c r="G3532" t="s">
        <v>124</v>
      </c>
      <c r="H3532" t="s">
        <v>12</v>
      </c>
      <c r="I3532" t="s">
        <v>176</v>
      </c>
      <c r="J3532" t="s">
        <v>23</v>
      </c>
      <c r="K3532" t="s">
        <v>31</v>
      </c>
      <c r="L3532" t="s">
        <v>32</v>
      </c>
      <c r="M3532">
        <v>1</v>
      </c>
      <c r="N3532">
        <v>35</v>
      </c>
      <c r="Q3532">
        <v>7.9000000000000008E-3</v>
      </c>
      <c r="R3532">
        <v>3.0760000000000001</v>
      </c>
      <c r="S3532">
        <f t="shared" si="252"/>
        <v>443.79294680201997</v>
      </c>
      <c r="T3532">
        <f t="shared" si="251"/>
        <v>443.79294680201997</v>
      </c>
    </row>
    <row r="3533" spans="1:20" x14ac:dyDescent="0.2">
      <c r="A3533">
        <v>2009</v>
      </c>
      <c r="B3533">
        <v>206</v>
      </c>
      <c r="C3533">
        <v>43</v>
      </c>
      <c r="D3533" t="s">
        <v>111</v>
      </c>
      <c r="E3533" s="1">
        <v>0.45833333333333331</v>
      </c>
      <c r="F3533">
        <v>13</v>
      </c>
      <c r="G3533" t="s">
        <v>124</v>
      </c>
      <c r="H3533" t="s">
        <v>12</v>
      </c>
      <c r="I3533" t="s">
        <v>176</v>
      </c>
      <c r="J3533" t="s">
        <v>508</v>
      </c>
      <c r="K3533" t="s">
        <v>24</v>
      </c>
      <c r="L3533" t="s">
        <v>25</v>
      </c>
      <c r="M3533">
        <v>1</v>
      </c>
      <c r="N3533">
        <v>25</v>
      </c>
      <c r="Q3533">
        <v>4.2799999999999998E-2</v>
      </c>
      <c r="R3533">
        <v>2.8580000000000001</v>
      </c>
      <c r="S3533">
        <f t="shared" si="252"/>
        <v>423.40532317837847</v>
      </c>
      <c r="T3533">
        <f t="shared" si="251"/>
        <v>423.40532317837847</v>
      </c>
    </row>
    <row r="3534" spans="1:20" x14ac:dyDescent="0.2">
      <c r="A3534">
        <v>2009</v>
      </c>
      <c r="B3534">
        <v>206</v>
      </c>
      <c r="C3534">
        <v>43</v>
      </c>
      <c r="D3534" t="s">
        <v>111</v>
      </c>
      <c r="E3534" s="1">
        <v>0.45833333333333331</v>
      </c>
      <c r="F3534">
        <v>13</v>
      </c>
      <c r="G3534" t="s">
        <v>124</v>
      </c>
      <c r="H3534" t="s">
        <v>12</v>
      </c>
      <c r="I3534" t="s">
        <v>176</v>
      </c>
      <c r="J3534" t="s">
        <v>13</v>
      </c>
      <c r="K3534" t="s">
        <v>14</v>
      </c>
      <c r="L3534" t="s">
        <v>15</v>
      </c>
      <c r="M3534">
        <v>3</v>
      </c>
      <c r="N3534">
        <v>25</v>
      </c>
      <c r="Q3534">
        <v>2.3599999999999999E-2</v>
      </c>
      <c r="R3534">
        <v>2.9750000000000001</v>
      </c>
      <c r="S3534">
        <f t="shared" si="252"/>
        <v>340.23855775527943</v>
      </c>
      <c r="T3534">
        <f t="shared" si="251"/>
        <v>1020.7156732658383</v>
      </c>
    </row>
    <row r="3535" spans="1:20" x14ac:dyDescent="0.2">
      <c r="A3535">
        <v>2009</v>
      </c>
      <c r="B3535">
        <v>206</v>
      </c>
      <c r="C3535">
        <v>43</v>
      </c>
      <c r="D3535" t="s">
        <v>111</v>
      </c>
      <c r="E3535" s="1">
        <v>0.45833333333333331</v>
      </c>
      <c r="F3535">
        <v>13</v>
      </c>
      <c r="G3535" t="s">
        <v>124</v>
      </c>
      <c r="H3535" t="s">
        <v>12</v>
      </c>
      <c r="I3535" t="s">
        <v>176</v>
      </c>
      <c r="J3535" t="s">
        <v>16</v>
      </c>
      <c r="K3535" t="s">
        <v>28</v>
      </c>
      <c r="L3535" t="s">
        <v>29</v>
      </c>
      <c r="M3535">
        <v>6</v>
      </c>
      <c r="N3535">
        <v>25</v>
      </c>
      <c r="P3535">
        <f>N3535/1.14172</f>
        <v>21.89678730336685</v>
      </c>
      <c r="Q3535">
        <v>5.7999999999999996E-3</v>
      </c>
      <c r="R3535">
        <v>3.5539999999999998</v>
      </c>
      <c r="S3535">
        <f>Q3535*(P3535^R3535)</f>
        <v>336.62001464584171</v>
      </c>
      <c r="T3535">
        <f t="shared" si="251"/>
        <v>2019.7200878750502</v>
      </c>
    </row>
    <row r="3536" spans="1:20" x14ac:dyDescent="0.2">
      <c r="A3536">
        <v>2009</v>
      </c>
      <c r="B3536">
        <v>206</v>
      </c>
      <c r="C3536">
        <v>43</v>
      </c>
      <c r="D3536" t="s">
        <v>111</v>
      </c>
      <c r="E3536" s="1">
        <v>0.45833333333333331</v>
      </c>
      <c r="F3536">
        <v>13</v>
      </c>
      <c r="G3536" t="s">
        <v>124</v>
      </c>
      <c r="H3536" t="s">
        <v>12</v>
      </c>
      <c r="I3536" t="s">
        <v>176</v>
      </c>
      <c r="J3536" t="s">
        <v>44</v>
      </c>
      <c r="K3536" t="s">
        <v>21</v>
      </c>
      <c r="L3536" t="s">
        <v>22</v>
      </c>
      <c r="M3536">
        <v>8</v>
      </c>
      <c r="N3536">
        <v>25</v>
      </c>
      <c r="Q3536">
        <v>1.14E-2</v>
      </c>
      <c r="R3536">
        <v>3.1280000000000001</v>
      </c>
      <c r="S3536">
        <f>Q3536*(N3536^R3536)</f>
        <v>268.94359042953022</v>
      </c>
      <c r="T3536">
        <f t="shared" si="251"/>
        <v>2151.5487234362417</v>
      </c>
    </row>
    <row r="3537" spans="1:21" x14ac:dyDescent="0.2">
      <c r="A3537">
        <v>2009</v>
      </c>
      <c r="B3537">
        <v>206</v>
      </c>
      <c r="C3537">
        <v>43</v>
      </c>
      <c r="D3537" t="s">
        <v>111</v>
      </c>
      <c r="E3537" s="1">
        <v>0.45833333333333331</v>
      </c>
      <c r="F3537">
        <v>13</v>
      </c>
      <c r="G3537" t="s">
        <v>124</v>
      </c>
      <c r="H3537" t="s">
        <v>12</v>
      </c>
      <c r="I3537" t="s">
        <v>176</v>
      </c>
      <c r="J3537" t="s">
        <v>23</v>
      </c>
      <c r="K3537" t="s">
        <v>62</v>
      </c>
      <c r="L3537" t="s">
        <v>63</v>
      </c>
      <c r="M3537">
        <v>2</v>
      </c>
      <c r="N3537">
        <v>25</v>
      </c>
      <c r="P3537">
        <f>N3537/1.08</f>
        <v>23.148148148148145</v>
      </c>
      <c r="Q3537">
        <v>2.29E-2</v>
      </c>
      <c r="R3537">
        <v>2.9580000000000002</v>
      </c>
      <c r="S3537">
        <f>Q3537*(P3537^R3537)</f>
        <v>248.92846396069424</v>
      </c>
      <c r="T3537">
        <f t="shared" si="251"/>
        <v>497.85692792138849</v>
      </c>
    </row>
    <row r="3538" spans="1:21" x14ac:dyDescent="0.2">
      <c r="A3538">
        <v>2009</v>
      </c>
      <c r="B3538">
        <v>206</v>
      </c>
      <c r="C3538">
        <v>43</v>
      </c>
      <c r="D3538" t="s">
        <v>111</v>
      </c>
      <c r="E3538" s="1">
        <v>0.45833333333333331</v>
      </c>
      <c r="F3538">
        <v>13</v>
      </c>
      <c r="G3538" t="s">
        <v>124</v>
      </c>
      <c r="H3538" t="s">
        <v>12</v>
      </c>
      <c r="I3538" t="s">
        <v>176</v>
      </c>
      <c r="J3538" t="s">
        <v>44</v>
      </c>
      <c r="K3538" t="s">
        <v>21</v>
      </c>
      <c r="L3538" t="s">
        <v>22</v>
      </c>
      <c r="M3538">
        <v>3</v>
      </c>
      <c r="N3538">
        <v>15</v>
      </c>
      <c r="Q3538">
        <v>1.14E-2</v>
      </c>
      <c r="R3538">
        <v>3.1280000000000001</v>
      </c>
      <c r="S3538">
        <f t="shared" ref="S3538:S3546" si="253">Q3538*(N3538^R3538)</f>
        <v>54.414959423729201</v>
      </c>
      <c r="T3538">
        <f t="shared" si="251"/>
        <v>163.24487827118759</v>
      </c>
    </row>
    <row r="3539" spans="1:21" x14ac:dyDescent="0.2">
      <c r="A3539">
        <v>2009</v>
      </c>
      <c r="B3539">
        <v>206</v>
      </c>
      <c r="C3539">
        <v>43</v>
      </c>
      <c r="D3539" t="s">
        <v>111</v>
      </c>
      <c r="E3539" s="1">
        <v>0.45833333333333331</v>
      </c>
      <c r="F3539">
        <v>13</v>
      </c>
      <c r="G3539" t="s">
        <v>124</v>
      </c>
      <c r="H3539" t="s">
        <v>12</v>
      </c>
      <c r="I3539" t="s">
        <v>176</v>
      </c>
      <c r="J3539" t="s">
        <v>26</v>
      </c>
      <c r="K3539" t="s">
        <v>118</v>
      </c>
      <c r="L3539" t="s">
        <v>27</v>
      </c>
      <c r="M3539">
        <v>6</v>
      </c>
      <c r="N3539">
        <v>7.5</v>
      </c>
      <c r="Q3539">
        <v>1.5900000000000001E-2</v>
      </c>
      <c r="R3539">
        <v>2.9718</v>
      </c>
      <c r="S3539">
        <f t="shared" si="253"/>
        <v>6.3372988368370082</v>
      </c>
      <c r="T3539">
        <f t="shared" si="251"/>
        <v>38.023793021022051</v>
      </c>
    </row>
    <row r="3540" spans="1:21" x14ac:dyDescent="0.2">
      <c r="A3540">
        <v>2009</v>
      </c>
      <c r="B3540">
        <v>206</v>
      </c>
      <c r="C3540">
        <v>43</v>
      </c>
      <c r="D3540" t="s">
        <v>111</v>
      </c>
      <c r="E3540" s="1">
        <v>0.45833333333333331</v>
      </c>
      <c r="F3540">
        <v>13</v>
      </c>
      <c r="G3540" t="s">
        <v>124</v>
      </c>
      <c r="H3540" t="s">
        <v>12</v>
      </c>
      <c r="I3540" t="s">
        <v>176</v>
      </c>
      <c r="J3540" t="s">
        <v>23</v>
      </c>
      <c r="K3540" t="s">
        <v>118</v>
      </c>
      <c r="L3540" t="s">
        <v>81</v>
      </c>
      <c r="M3540">
        <v>2</v>
      </c>
      <c r="N3540">
        <v>7.5</v>
      </c>
      <c r="Q3540">
        <v>1.26E-2</v>
      </c>
      <c r="R3540">
        <v>3.0672999999999999</v>
      </c>
      <c r="S3540">
        <f t="shared" si="253"/>
        <v>6.0875978967715536</v>
      </c>
      <c r="T3540">
        <f t="shared" si="251"/>
        <v>12.175195793543107</v>
      </c>
    </row>
    <row r="3541" spans="1:21" x14ac:dyDescent="0.2">
      <c r="A3541">
        <v>2009</v>
      </c>
      <c r="B3541">
        <v>206</v>
      </c>
      <c r="C3541">
        <v>43</v>
      </c>
      <c r="D3541" t="s">
        <v>111</v>
      </c>
      <c r="E3541" s="1">
        <v>0.45833333333333331</v>
      </c>
      <c r="F3541">
        <v>13</v>
      </c>
      <c r="G3541" t="s">
        <v>124</v>
      </c>
      <c r="H3541" t="s">
        <v>12</v>
      </c>
      <c r="I3541" t="s">
        <v>176</v>
      </c>
      <c r="J3541" t="s">
        <v>23</v>
      </c>
      <c r="K3541" t="s">
        <v>118</v>
      </c>
      <c r="L3541" t="s">
        <v>30</v>
      </c>
      <c r="M3541">
        <v>3</v>
      </c>
      <c r="N3541">
        <v>7.5</v>
      </c>
      <c r="Q3541">
        <v>9.2800000000000001E-3</v>
      </c>
      <c r="R3541">
        <v>3.07</v>
      </c>
      <c r="S3541">
        <f t="shared" si="253"/>
        <v>4.5080222907771104</v>
      </c>
      <c r="T3541">
        <f t="shared" si="251"/>
        <v>13.524066872331332</v>
      </c>
    </row>
    <row r="3542" spans="1:21" x14ac:dyDescent="0.2">
      <c r="A3542">
        <v>2009</v>
      </c>
      <c r="B3542">
        <v>206</v>
      </c>
      <c r="C3542">
        <v>43</v>
      </c>
      <c r="D3542" t="s">
        <v>111</v>
      </c>
      <c r="E3542" s="1">
        <v>0.45833333333333331</v>
      </c>
      <c r="F3542">
        <v>13</v>
      </c>
      <c r="G3542" t="s">
        <v>124</v>
      </c>
      <c r="H3542" t="s">
        <v>12</v>
      </c>
      <c r="I3542" t="s">
        <v>176</v>
      </c>
      <c r="J3542" t="s">
        <v>16</v>
      </c>
      <c r="K3542" t="s">
        <v>72</v>
      </c>
      <c r="L3542" t="s">
        <v>157</v>
      </c>
      <c r="M3542">
        <v>3</v>
      </c>
      <c r="N3542">
        <v>2.5</v>
      </c>
      <c r="Q3542">
        <v>2.1299999999999999E-2</v>
      </c>
      <c r="R3542">
        <v>2.8235000000000001</v>
      </c>
      <c r="S3542">
        <f t="shared" si="253"/>
        <v>0.28311522044385118</v>
      </c>
      <c r="T3542">
        <f t="shared" si="251"/>
        <v>0.84934566133155354</v>
      </c>
      <c r="U3542" t="s">
        <v>209</v>
      </c>
    </row>
    <row r="3543" spans="1:21" x14ac:dyDescent="0.2">
      <c r="A3543">
        <v>2009</v>
      </c>
      <c r="B3543">
        <v>206</v>
      </c>
      <c r="C3543">
        <v>43</v>
      </c>
      <c r="D3543" t="s">
        <v>111</v>
      </c>
      <c r="E3543" s="1">
        <v>0.45833333333333331</v>
      </c>
      <c r="F3543">
        <v>13</v>
      </c>
      <c r="G3543" t="s">
        <v>124</v>
      </c>
      <c r="H3543" t="s">
        <v>12</v>
      </c>
      <c r="I3543" t="s">
        <v>176</v>
      </c>
      <c r="J3543" t="s">
        <v>26</v>
      </c>
      <c r="K3543" t="s">
        <v>118</v>
      </c>
      <c r="L3543" t="s">
        <v>27</v>
      </c>
      <c r="M3543">
        <v>28</v>
      </c>
      <c r="N3543">
        <v>2.5</v>
      </c>
      <c r="Q3543">
        <v>1.5900000000000001E-2</v>
      </c>
      <c r="R3543">
        <v>2.9718</v>
      </c>
      <c r="S3543">
        <f t="shared" si="253"/>
        <v>0.24210025233267859</v>
      </c>
      <c r="T3543">
        <f t="shared" si="251"/>
        <v>6.778807065315001</v>
      </c>
    </row>
    <row r="3544" spans="1:21" x14ac:dyDescent="0.2">
      <c r="A3544">
        <v>2009</v>
      </c>
      <c r="B3544">
        <v>207</v>
      </c>
      <c r="C3544">
        <v>44</v>
      </c>
      <c r="D3544" t="s">
        <v>111</v>
      </c>
      <c r="E3544" s="1">
        <v>0.45833333333333331</v>
      </c>
      <c r="F3544">
        <v>12</v>
      </c>
      <c r="G3544" t="s">
        <v>124</v>
      </c>
      <c r="H3544" t="s">
        <v>61</v>
      </c>
      <c r="I3544" t="s">
        <v>176</v>
      </c>
      <c r="J3544" t="s">
        <v>23</v>
      </c>
      <c r="K3544" t="s">
        <v>91</v>
      </c>
      <c r="L3544" t="s">
        <v>92</v>
      </c>
      <c r="M3544">
        <v>1</v>
      </c>
      <c r="N3544">
        <v>25</v>
      </c>
      <c r="Q3544">
        <v>0.53300000000000003</v>
      </c>
      <c r="R3544">
        <v>2.2759999999999998</v>
      </c>
      <c r="S3544">
        <f t="shared" si="253"/>
        <v>809.91355729585462</v>
      </c>
      <c r="T3544">
        <f t="shared" si="251"/>
        <v>809.91355729585462</v>
      </c>
    </row>
    <row r="3545" spans="1:21" x14ac:dyDescent="0.2">
      <c r="A3545">
        <v>2009</v>
      </c>
      <c r="B3545">
        <v>207</v>
      </c>
      <c r="C3545">
        <v>44</v>
      </c>
      <c r="D3545" t="s">
        <v>111</v>
      </c>
      <c r="E3545" s="1">
        <v>0.45833333333333331</v>
      </c>
      <c r="F3545">
        <v>12</v>
      </c>
      <c r="G3545" t="s">
        <v>124</v>
      </c>
      <c r="H3545" t="s">
        <v>61</v>
      </c>
      <c r="I3545" t="s">
        <v>176</v>
      </c>
      <c r="J3545" t="s">
        <v>44</v>
      </c>
      <c r="K3545" t="s">
        <v>21</v>
      </c>
      <c r="L3545" t="s">
        <v>22</v>
      </c>
      <c r="M3545">
        <v>2</v>
      </c>
      <c r="N3545">
        <v>35</v>
      </c>
      <c r="Q3545">
        <v>1.14E-2</v>
      </c>
      <c r="R3545">
        <v>3.1280000000000001</v>
      </c>
      <c r="S3545">
        <f t="shared" si="253"/>
        <v>770.45928631241588</v>
      </c>
      <c r="T3545">
        <f t="shared" si="251"/>
        <v>1540.9185726248318</v>
      </c>
    </row>
    <row r="3546" spans="1:21" x14ac:dyDescent="0.2">
      <c r="A3546">
        <v>2009</v>
      </c>
      <c r="B3546">
        <v>207</v>
      </c>
      <c r="C3546">
        <v>44</v>
      </c>
      <c r="D3546" t="s">
        <v>111</v>
      </c>
      <c r="E3546" s="1">
        <v>0.45833333333333331</v>
      </c>
      <c r="F3546">
        <v>12</v>
      </c>
      <c r="G3546" t="s">
        <v>124</v>
      </c>
      <c r="H3546" t="s">
        <v>61</v>
      </c>
      <c r="I3546" t="s">
        <v>176</v>
      </c>
      <c r="J3546" t="s">
        <v>44</v>
      </c>
      <c r="K3546" t="s">
        <v>21</v>
      </c>
      <c r="L3546" t="s">
        <v>67</v>
      </c>
      <c r="M3546">
        <v>1</v>
      </c>
      <c r="N3546">
        <v>35</v>
      </c>
      <c r="Q3546">
        <v>1.5299999999999999E-2</v>
      </c>
      <c r="R3546">
        <v>3</v>
      </c>
      <c r="S3546">
        <f t="shared" si="253"/>
        <v>655.98749999999995</v>
      </c>
      <c r="T3546">
        <f t="shared" si="251"/>
        <v>655.98749999999995</v>
      </c>
    </row>
    <row r="3547" spans="1:21" x14ac:dyDescent="0.2">
      <c r="A3547">
        <v>2009</v>
      </c>
      <c r="B3547">
        <v>207</v>
      </c>
      <c r="C3547">
        <v>44</v>
      </c>
      <c r="D3547" t="s">
        <v>111</v>
      </c>
      <c r="E3547" s="1">
        <v>0.45833333333333331</v>
      </c>
      <c r="F3547">
        <v>12</v>
      </c>
      <c r="G3547" t="s">
        <v>124</v>
      </c>
      <c r="H3547" t="s">
        <v>61</v>
      </c>
      <c r="I3547" t="s">
        <v>176</v>
      </c>
      <c r="J3547" t="s">
        <v>16</v>
      </c>
      <c r="K3547" t="s">
        <v>28</v>
      </c>
      <c r="L3547" t="s">
        <v>29</v>
      </c>
      <c r="M3547">
        <v>2</v>
      </c>
      <c r="N3547">
        <v>25</v>
      </c>
      <c r="P3547">
        <f>N3547/1.14172</f>
        <v>21.89678730336685</v>
      </c>
      <c r="Q3547">
        <v>5.7999999999999996E-3</v>
      </c>
      <c r="R3547">
        <v>3.5539999999999998</v>
      </c>
      <c r="S3547">
        <f>Q3547*(P3547^R3547)</f>
        <v>336.62001464584171</v>
      </c>
      <c r="T3547">
        <f t="shared" si="251"/>
        <v>673.24002929168341</v>
      </c>
    </row>
    <row r="3548" spans="1:21" x14ac:dyDescent="0.2">
      <c r="A3548">
        <v>2009</v>
      </c>
      <c r="B3548">
        <v>207</v>
      </c>
      <c r="C3548">
        <v>44</v>
      </c>
      <c r="D3548" t="s">
        <v>111</v>
      </c>
      <c r="E3548" s="1">
        <v>0.45833333333333331</v>
      </c>
      <c r="F3548">
        <v>12</v>
      </c>
      <c r="G3548" t="s">
        <v>124</v>
      </c>
      <c r="H3548" t="s">
        <v>61</v>
      </c>
      <c r="I3548" t="s">
        <v>176</v>
      </c>
      <c r="J3548" t="s">
        <v>44</v>
      </c>
      <c r="K3548" t="s">
        <v>21</v>
      </c>
      <c r="L3548" t="s">
        <v>22</v>
      </c>
      <c r="M3548">
        <v>4</v>
      </c>
      <c r="N3548">
        <v>25</v>
      </c>
      <c r="Q3548">
        <v>1.14E-2</v>
      </c>
      <c r="R3548">
        <v>3.1280000000000001</v>
      </c>
      <c r="S3548">
        <f>Q3548*(N3548^R3548)</f>
        <v>268.94359042953022</v>
      </c>
      <c r="T3548">
        <f t="shared" si="251"/>
        <v>1075.7743617181209</v>
      </c>
    </row>
    <row r="3549" spans="1:21" x14ac:dyDescent="0.2">
      <c r="A3549">
        <v>2009</v>
      </c>
      <c r="B3549">
        <v>207</v>
      </c>
      <c r="C3549">
        <v>44</v>
      </c>
      <c r="D3549" t="s">
        <v>111</v>
      </c>
      <c r="E3549" s="1">
        <v>0.45833333333333331</v>
      </c>
      <c r="F3549">
        <v>12</v>
      </c>
      <c r="G3549" t="s">
        <v>124</v>
      </c>
      <c r="H3549" t="s">
        <v>61</v>
      </c>
      <c r="I3549" t="s">
        <v>176</v>
      </c>
      <c r="J3549" t="s">
        <v>23</v>
      </c>
      <c r="K3549" t="s">
        <v>62</v>
      </c>
      <c r="L3549" t="s">
        <v>63</v>
      </c>
      <c r="M3549">
        <v>1</v>
      </c>
      <c r="N3549">
        <v>25</v>
      </c>
      <c r="P3549">
        <f>N3549/1.08</f>
        <v>23.148148148148145</v>
      </c>
      <c r="Q3549">
        <v>2.29E-2</v>
      </c>
      <c r="R3549">
        <v>2.9580000000000002</v>
      </c>
      <c r="S3549">
        <f>Q3549*(P3549^R3549)</f>
        <v>248.92846396069424</v>
      </c>
      <c r="T3549">
        <f t="shared" si="251"/>
        <v>248.92846396069424</v>
      </c>
    </row>
    <row r="3550" spans="1:21" x14ac:dyDescent="0.2">
      <c r="A3550">
        <v>2009</v>
      </c>
      <c r="B3550">
        <v>207</v>
      </c>
      <c r="C3550">
        <v>44</v>
      </c>
      <c r="D3550" t="s">
        <v>111</v>
      </c>
      <c r="E3550" s="1">
        <v>0.45833333333333331</v>
      </c>
      <c r="F3550">
        <v>12</v>
      </c>
      <c r="G3550" t="s">
        <v>124</v>
      </c>
      <c r="H3550" t="s">
        <v>61</v>
      </c>
      <c r="I3550" t="s">
        <v>176</v>
      </c>
      <c r="J3550" t="s">
        <v>44</v>
      </c>
      <c r="K3550" t="s">
        <v>104</v>
      </c>
      <c r="L3550" t="s">
        <v>105</v>
      </c>
      <c r="M3550">
        <v>1</v>
      </c>
      <c r="N3550">
        <v>35</v>
      </c>
      <c r="P3550">
        <f>N3550*0.902479</f>
        <v>31.586765</v>
      </c>
      <c r="Q3550">
        <v>2.7E-2</v>
      </c>
      <c r="R3550">
        <v>2.629</v>
      </c>
      <c r="S3550">
        <f>Q3550*(P3550^R3550)</f>
        <v>236.3539157445052</v>
      </c>
      <c r="T3550">
        <f t="shared" si="251"/>
        <v>236.3539157445052</v>
      </c>
    </row>
    <row r="3551" spans="1:21" x14ac:dyDescent="0.2">
      <c r="A3551">
        <v>2009</v>
      </c>
      <c r="B3551">
        <v>207</v>
      </c>
      <c r="C3551">
        <v>44</v>
      </c>
      <c r="D3551" t="s">
        <v>111</v>
      </c>
      <c r="E3551" s="1">
        <v>0.45833333333333331</v>
      </c>
      <c r="F3551">
        <v>12</v>
      </c>
      <c r="G3551" t="s">
        <v>124</v>
      </c>
      <c r="H3551" t="s">
        <v>61</v>
      </c>
      <c r="I3551" t="s">
        <v>176</v>
      </c>
      <c r="J3551" t="s">
        <v>26</v>
      </c>
      <c r="K3551" t="s">
        <v>17</v>
      </c>
      <c r="L3551" t="s">
        <v>121</v>
      </c>
      <c r="M3551">
        <v>11</v>
      </c>
      <c r="N3551">
        <v>15</v>
      </c>
      <c r="Q3551">
        <v>2.0199999999999999E-2</v>
      </c>
      <c r="R3551">
        <v>2.9594999999999998</v>
      </c>
      <c r="S3551">
        <f>Q3551*(N3551^R3551)</f>
        <v>61.093281166361997</v>
      </c>
      <c r="T3551">
        <f t="shared" si="251"/>
        <v>672.02609282998196</v>
      </c>
    </row>
    <row r="3552" spans="1:21" x14ac:dyDescent="0.2">
      <c r="A3552">
        <v>2009</v>
      </c>
      <c r="B3552">
        <v>207</v>
      </c>
      <c r="C3552">
        <v>44</v>
      </c>
      <c r="D3552" t="s">
        <v>111</v>
      </c>
      <c r="E3552" s="1">
        <v>0.45833333333333331</v>
      </c>
      <c r="F3552">
        <v>12</v>
      </c>
      <c r="G3552" t="s">
        <v>124</v>
      </c>
      <c r="H3552" t="s">
        <v>61</v>
      </c>
      <c r="I3552" t="s">
        <v>176</v>
      </c>
      <c r="J3552" t="s">
        <v>44</v>
      </c>
      <c r="K3552" t="s">
        <v>21</v>
      </c>
      <c r="L3552" t="s">
        <v>22</v>
      </c>
      <c r="M3552">
        <v>6</v>
      </c>
      <c r="N3552">
        <v>15</v>
      </c>
      <c r="Q3552">
        <v>1.14E-2</v>
      </c>
      <c r="R3552">
        <v>3.1280000000000001</v>
      </c>
      <c r="S3552">
        <f>Q3552*(N3552^R3552)</f>
        <v>54.414959423729201</v>
      </c>
      <c r="T3552">
        <f t="shared" si="251"/>
        <v>326.48975654237518</v>
      </c>
    </row>
    <row r="3553" spans="1:20" x14ac:dyDescent="0.2">
      <c r="A3553">
        <v>2009</v>
      </c>
      <c r="B3553">
        <v>207</v>
      </c>
      <c r="C3553">
        <v>44</v>
      </c>
      <c r="D3553" t="s">
        <v>111</v>
      </c>
      <c r="E3553" s="1">
        <v>0.45833333333333331</v>
      </c>
      <c r="F3553">
        <v>12</v>
      </c>
      <c r="G3553" t="s">
        <v>124</v>
      </c>
      <c r="H3553" t="s">
        <v>61</v>
      </c>
      <c r="I3553" t="s">
        <v>176</v>
      </c>
      <c r="J3553" t="s">
        <v>23</v>
      </c>
      <c r="K3553" t="s">
        <v>118</v>
      </c>
      <c r="L3553" t="s">
        <v>132</v>
      </c>
      <c r="M3553">
        <v>3</v>
      </c>
      <c r="N3553">
        <v>15</v>
      </c>
      <c r="Q3553">
        <v>1.26E-2</v>
      </c>
      <c r="R3553">
        <v>3.0672999999999999</v>
      </c>
      <c r="S3553">
        <f>Q3553*(N3553^R3553)</f>
        <v>51.026439339633377</v>
      </c>
      <c r="T3553">
        <f t="shared" si="251"/>
        <v>153.07931801890012</v>
      </c>
    </row>
    <row r="3554" spans="1:20" x14ac:dyDescent="0.2">
      <c r="A3554">
        <v>2009</v>
      </c>
      <c r="B3554">
        <v>207</v>
      </c>
      <c r="C3554">
        <v>44</v>
      </c>
      <c r="D3554" t="s">
        <v>111</v>
      </c>
      <c r="E3554" s="1">
        <v>0.45833333333333331</v>
      </c>
      <c r="F3554">
        <v>12</v>
      </c>
      <c r="G3554" t="s">
        <v>124</v>
      </c>
      <c r="H3554" t="s">
        <v>61</v>
      </c>
      <c r="I3554" t="s">
        <v>176</v>
      </c>
      <c r="J3554" t="s">
        <v>26</v>
      </c>
      <c r="K3554" t="s">
        <v>21</v>
      </c>
      <c r="L3554" t="s">
        <v>100</v>
      </c>
      <c r="M3554">
        <v>4</v>
      </c>
      <c r="N3554">
        <v>15</v>
      </c>
      <c r="P3554">
        <f>N3554/1.13645</f>
        <v>13.198996876237407</v>
      </c>
      <c r="Q3554">
        <v>1.35E-2</v>
      </c>
      <c r="R3554">
        <v>3.0430000000000001</v>
      </c>
      <c r="S3554">
        <f>Q3554*(P3554^R3554)</f>
        <v>34.684848873003531</v>
      </c>
      <c r="T3554">
        <f t="shared" si="251"/>
        <v>138.73939549201413</v>
      </c>
    </row>
    <row r="3555" spans="1:20" x14ac:dyDescent="0.2">
      <c r="A3555">
        <v>2009</v>
      </c>
      <c r="B3555">
        <v>207</v>
      </c>
      <c r="C3555">
        <v>44</v>
      </c>
      <c r="D3555" t="s">
        <v>111</v>
      </c>
      <c r="E3555" s="1">
        <v>0.45833333333333331</v>
      </c>
      <c r="F3555">
        <v>12</v>
      </c>
      <c r="G3555" t="s">
        <v>124</v>
      </c>
      <c r="H3555" t="s">
        <v>61</v>
      </c>
      <c r="I3555" t="s">
        <v>176</v>
      </c>
      <c r="J3555" t="s">
        <v>26</v>
      </c>
      <c r="K3555" t="s">
        <v>17</v>
      </c>
      <c r="L3555" t="s">
        <v>121</v>
      </c>
      <c r="M3555">
        <v>17</v>
      </c>
      <c r="N3555">
        <v>7.5</v>
      </c>
      <c r="Q3555">
        <v>2.0199999999999999E-2</v>
      </c>
      <c r="R3555">
        <v>2.9594999999999998</v>
      </c>
      <c r="S3555">
        <f t="shared" ref="S3555:S3562" si="254">Q3555*(N3555^R3555)</f>
        <v>7.8540774295436098</v>
      </c>
      <c r="T3555">
        <f t="shared" si="251"/>
        <v>133.51931630224138</v>
      </c>
    </row>
    <row r="3556" spans="1:20" x14ac:dyDescent="0.2">
      <c r="A3556">
        <v>2009</v>
      </c>
      <c r="B3556">
        <v>207</v>
      </c>
      <c r="C3556">
        <v>44</v>
      </c>
      <c r="D3556" t="s">
        <v>111</v>
      </c>
      <c r="E3556" s="1">
        <v>0.45833333333333331</v>
      </c>
      <c r="F3556">
        <v>12</v>
      </c>
      <c r="G3556" t="s">
        <v>124</v>
      </c>
      <c r="H3556" t="s">
        <v>61</v>
      </c>
      <c r="I3556" t="s">
        <v>176</v>
      </c>
      <c r="J3556" t="s">
        <v>23</v>
      </c>
      <c r="K3556" t="s">
        <v>118</v>
      </c>
      <c r="L3556" t="s">
        <v>132</v>
      </c>
      <c r="M3556">
        <v>7</v>
      </c>
      <c r="N3556">
        <v>7.5</v>
      </c>
      <c r="Q3556">
        <v>1.26E-2</v>
      </c>
      <c r="R3556">
        <v>3.0672999999999999</v>
      </c>
      <c r="S3556">
        <f t="shared" si="254"/>
        <v>6.0875978967715536</v>
      </c>
      <c r="T3556">
        <f t="shared" si="251"/>
        <v>42.613185277400873</v>
      </c>
    </row>
    <row r="3557" spans="1:20" x14ac:dyDescent="0.2">
      <c r="A3557">
        <v>2009</v>
      </c>
      <c r="B3557">
        <v>207</v>
      </c>
      <c r="C3557">
        <v>44</v>
      </c>
      <c r="D3557" t="s">
        <v>111</v>
      </c>
      <c r="E3557" s="1">
        <v>0.45833333333333331</v>
      </c>
      <c r="F3557">
        <v>12</v>
      </c>
      <c r="G3557" t="s">
        <v>124</v>
      </c>
      <c r="H3557" t="s">
        <v>61</v>
      </c>
      <c r="I3557" t="s">
        <v>176</v>
      </c>
      <c r="J3557" t="s">
        <v>23</v>
      </c>
      <c r="K3557" t="s">
        <v>118</v>
      </c>
      <c r="L3557" t="s">
        <v>30</v>
      </c>
      <c r="M3557">
        <v>1</v>
      </c>
      <c r="N3557">
        <v>7.5</v>
      </c>
      <c r="Q3557">
        <v>9.2800000000000001E-3</v>
      </c>
      <c r="R3557">
        <v>3.07</v>
      </c>
      <c r="S3557">
        <f t="shared" si="254"/>
        <v>4.5080222907771104</v>
      </c>
      <c r="T3557">
        <f t="shared" si="251"/>
        <v>4.5080222907771104</v>
      </c>
    </row>
    <row r="3558" spans="1:20" x14ac:dyDescent="0.2">
      <c r="A3558">
        <v>2009</v>
      </c>
      <c r="B3558">
        <v>207</v>
      </c>
      <c r="C3558">
        <v>44</v>
      </c>
      <c r="D3558" t="s">
        <v>111</v>
      </c>
      <c r="E3558" s="1">
        <v>0.45833333333333331</v>
      </c>
      <c r="F3558">
        <v>12</v>
      </c>
      <c r="G3558" t="s">
        <v>124</v>
      </c>
      <c r="H3558" t="s">
        <v>61</v>
      </c>
      <c r="I3558" t="s">
        <v>176</v>
      </c>
      <c r="J3558" t="s">
        <v>26</v>
      </c>
      <c r="K3558" t="s">
        <v>118</v>
      </c>
      <c r="L3558" t="s">
        <v>27</v>
      </c>
      <c r="M3558">
        <v>12</v>
      </c>
      <c r="N3558">
        <v>2.5</v>
      </c>
      <c r="Q3558">
        <v>1.5900000000000001E-2</v>
      </c>
      <c r="R3558">
        <v>2.9718</v>
      </c>
      <c r="S3558">
        <f t="shared" si="254"/>
        <v>0.24210025233267859</v>
      </c>
      <c r="T3558">
        <f t="shared" si="251"/>
        <v>2.905203027992143</v>
      </c>
    </row>
    <row r="3559" spans="1:20" x14ac:dyDescent="0.2">
      <c r="A3559">
        <v>2009</v>
      </c>
      <c r="B3559">
        <v>208</v>
      </c>
      <c r="C3559">
        <v>45</v>
      </c>
      <c r="D3559" t="s">
        <v>111</v>
      </c>
      <c r="E3559" s="1">
        <v>0.45833333333333331</v>
      </c>
      <c r="F3559">
        <v>10</v>
      </c>
      <c r="G3559" t="s">
        <v>124</v>
      </c>
      <c r="H3559" t="s">
        <v>61</v>
      </c>
      <c r="I3559" t="s">
        <v>176</v>
      </c>
      <c r="J3559" t="s">
        <v>44</v>
      </c>
      <c r="K3559" t="s">
        <v>21</v>
      </c>
      <c r="L3559" t="s">
        <v>22</v>
      </c>
      <c r="M3559">
        <v>8</v>
      </c>
      <c r="N3559">
        <v>35</v>
      </c>
      <c r="Q3559">
        <v>1.14E-2</v>
      </c>
      <c r="R3559">
        <v>3.1280000000000001</v>
      </c>
      <c r="S3559">
        <f t="shared" si="254"/>
        <v>770.45928631241588</v>
      </c>
      <c r="T3559">
        <f t="shared" si="251"/>
        <v>6163.6742904993271</v>
      </c>
    </row>
    <row r="3560" spans="1:20" x14ac:dyDescent="0.2">
      <c r="A3560">
        <v>2009</v>
      </c>
      <c r="B3560">
        <v>208</v>
      </c>
      <c r="C3560">
        <v>45</v>
      </c>
      <c r="D3560" t="s">
        <v>111</v>
      </c>
      <c r="E3560" s="1">
        <v>0.45833333333333331</v>
      </c>
      <c r="F3560">
        <v>10</v>
      </c>
      <c r="G3560" t="s">
        <v>124</v>
      </c>
      <c r="H3560" t="s">
        <v>61</v>
      </c>
      <c r="I3560" t="s">
        <v>176</v>
      </c>
      <c r="J3560" t="s">
        <v>23</v>
      </c>
      <c r="K3560" t="s">
        <v>38</v>
      </c>
      <c r="L3560" t="s">
        <v>129</v>
      </c>
      <c r="M3560">
        <v>1</v>
      </c>
      <c r="N3560">
        <v>35</v>
      </c>
      <c r="Q3560">
        <v>1.7899999999999999E-2</v>
      </c>
      <c r="R3560">
        <v>3</v>
      </c>
      <c r="S3560">
        <f t="shared" si="254"/>
        <v>767.46249999999998</v>
      </c>
      <c r="T3560">
        <f t="shared" si="251"/>
        <v>767.46249999999998</v>
      </c>
    </row>
    <row r="3561" spans="1:20" x14ac:dyDescent="0.2">
      <c r="A3561">
        <v>2009</v>
      </c>
      <c r="B3561">
        <v>208</v>
      </c>
      <c r="C3561">
        <v>45</v>
      </c>
      <c r="D3561" t="s">
        <v>111</v>
      </c>
      <c r="E3561" s="1">
        <v>0.45833333333333331</v>
      </c>
      <c r="F3561">
        <v>10</v>
      </c>
      <c r="G3561" t="s">
        <v>124</v>
      </c>
      <c r="H3561" t="s">
        <v>61</v>
      </c>
      <c r="I3561" t="s">
        <v>176</v>
      </c>
      <c r="J3561" t="s">
        <v>23</v>
      </c>
      <c r="K3561" t="s">
        <v>31</v>
      </c>
      <c r="L3561" t="s">
        <v>32</v>
      </c>
      <c r="M3561">
        <v>2</v>
      </c>
      <c r="N3561">
        <v>35</v>
      </c>
      <c r="Q3561">
        <v>7.9000000000000008E-3</v>
      </c>
      <c r="R3561">
        <v>3.0760000000000001</v>
      </c>
      <c r="S3561">
        <f t="shared" si="254"/>
        <v>443.79294680201997</v>
      </c>
      <c r="T3561">
        <f t="shared" si="251"/>
        <v>887.58589360403994</v>
      </c>
    </row>
    <row r="3562" spans="1:20" x14ac:dyDescent="0.2">
      <c r="A3562">
        <v>2009</v>
      </c>
      <c r="B3562">
        <v>208</v>
      </c>
      <c r="C3562">
        <v>45</v>
      </c>
      <c r="D3562" t="s">
        <v>111</v>
      </c>
      <c r="E3562" s="1">
        <v>0.45833333333333331</v>
      </c>
      <c r="F3562">
        <v>10</v>
      </c>
      <c r="G3562" t="s">
        <v>124</v>
      </c>
      <c r="H3562" t="s">
        <v>61</v>
      </c>
      <c r="I3562" t="s">
        <v>176</v>
      </c>
      <c r="J3562" t="s">
        <v>13</v>
      </c>
      <c r="K3562" t="s">
        <v>14</v>
      </c>
      <c r="L3562" t="s">
        <v>15</v>
      </c>
      <c r="M3562">
        <v>4</v>
      </c>
      <c r="N3562">
        <v>25</v>
      </c>
      <c r="Q3562">
        <v>2.3599999999999999E-2</v>
      </c>
      <c r="R3562">
        <v>2.9750000000000001</v>
      </c>
      <c r="S3562">
        <f t="shared" si="254"/>
        <v>340.23855775527943</v>
      </c>
      <c r="T3562">
        <f t="shared" si="251"/>
        <v>1360.9542310211177</v>
      </c>
    </row>
    <row r="3563" spans="1:20" x14ac:dyDescent="0.2">
      <c r="A3563">
        <v>2009</v>
      </c>
      <c r="B3563">
        <v>208</v>
      </c>
      <c r="C3563">
        <v>45</v>
      </c>
      <c r="D3563" t="s">
        <v>111</v>
      </c>
      <c r="E3563" s="1">
        <v>0.45833333333333331</v>
      </c>
      <c r="F3563">
        <v>10</v>
      </c>
      <c r="G3563" t="s">
        <v>124</v>
      </c>
      <c r="H3563" t="s">
        <v>61</v>
      </c>
      <c r="I3563" t="s">
        <v>176</v>
      </c>
      <c r="J3563" t="s">
        <v>16</v>
      </c>
      <c r="K3563" t="s">
        <v>28</v>
      </c>
      <c r="L3563" t="s">
        <v>29</v>
      </c>
      <c r="M3563">
        <v>2</v>
      </c>
      <c r="N3563">
        <v>25</v>
      </c>
      <c r="P3563">
        <f>N3563/1.14172</f>
        <v>21.89678730336685</v>
      </c>
      <c r="Q3563">
        <v>5.7999999999999996E-3</v>
      </c>
      <c r="R3563">
        <v>3.5539999999999998</v>
      </c>
      <c r="S3563">
        <f>Q3563*(P3563^R3563)</f>
        <v>336.62001464584171</v>
      </c>
      <c r="T3563">
        <f t="shared" si="251"/>
        <v>673.24002929168341</v>
      </c>
    </row>
    <row r="3564" spans="1:20" x14ac:dyDescent="0.2">
      <c r="A3564">
        <v>2009</v>
      </c>
      <c r="B3564">
        <v>208</v>
      </c>
      <c r="C3564">
        <v>45</v>
      </c>
      <c r="D3564" t="s">
        <v>111</v>
      </c>
      <c r="E3564" s="1">
        <v>0.45833333333333331</v>
      </c>
      <c r="F3564">
        <v>10</v>
      </c>
      <c r="G3564" t="s">
        <v>124</v>
      </c>
      <c r="H3564" t="s">
        <v>61</v>
      </c>
      <c r="I3564" t="s">
        <v>176</v>
      </c>
      <c r="J3564" t="s">
        <v>44</v>
      </c>
      <c r="K3564" t="s">
        <v>21</v>
      </c>
      <c r="L3564" t="s">
        <v>22</v>
      </c>
      <c r="M3564">
        <v>8</v>
      </c>
      <c r="N3564">
        <v>25</v>
      </c>
      <c r="Q3564">
        <v>1.14E-2</v>
      </c>
      <c r="R3564">
        <v>3.1280000000000001</v>
      </c>
      <c r="S3564">
        <f>Q3564*(N3564^R3564)</f>
        <v>268.94359042953022</v>
      </c>
      <c r="T3564">
        <f t="shared" si="251"/>
        <v>2151.5487234362417</v>
      </c>
    </row>
    <row r="3565" spans="1:20" x14ac:dyDescent="0.2">
      <c r="A3565">
        <v>2009</v>
      </c>
      <c r="B3565">
        <v>208</v>
      </c>
      <c r="C3565">
        <v>45</v>
      </c>
      <c r="D3565" t="s">
        <v>111</v>
      </c>
      <c r="E3565" s="1">
        <v>0.45833333333333331</v>
      </c>
      <c r="F3565">
        <v>10</v>
      </c>
      <c r="G3565" t="s">
        <v>124</v>
      </c>
      <c r="H3565" t="s">
        <v>61</v>
      </c>
      <c r="I3565" t="s">
        <v>176</v>
      </c>
      <c r="J3565" t="s">
        <v>23</v>
      </c>
      <c r="K3565" t="s">
        <v>62</v>
      </c>
      <c r="L3565" t="s">
        <v>63</v>
      </c>
      <c r="M3565">
        <v>2</v>
      </c>
      <c r="N3565">
        <v>25</v>
      </c>
      <c r="P3565">
        <f>N3565/1.08</f>
        <v>23.148148148148145</v>
      </c>
      <c r="Q3565">
        <v>2.29E-2</v>
      </c>
      <c r="R3565">
        <v>2.9580000000000002</v>
      </c>
      <c r="S3565">
        <f>Q3565*(P3565^R3565)</f>
        <v>248.92846396069424</v>
      </c>
      <c r="T3565">
        <f t="shared" si="251"/>
        <v>497.85692792138849</v>
      </c>
    </row>
    <row r="3566" spans="1:20" x14ac:dyDescent="0.2">
      <c r="A3566">
        <v>2009</v>
      </c>
      <c r="B3566">
        <v>208</v>
      </c>
      <c r="C3566">
        <v>45</v>
      </c>
      <c r="D3566" t="s">
        <v>111</v>
      </c>
      <c r="E3566" s="1">
        <v>0.45833333333333331</v>
      </c>
      <c r="F3566">
        <v>10</v>
      </c>
      <c r="G3566" t="s">
        <v>124</v>
      </c>
      <c r="H3566" t="s">
        <v>61</v>
      </c>
      <c r="I3566" t="s">
        <v>176</v>
      </c>
      <c r="J3566" t="s">
        <v>26</v>
      </c>
      <c r="K3566" t="s">
        <v>17</v>
      </c>
      <c r="L3566" t="s">
        <v>121</v>
      </c>
      <c r="M3566">
        <v>7</v>
      </c>
      <c r="N3566">
        <v>15</v>
      </c>
      <c r="Q3566">
        <v>2.0199999999999999E-2</v>
      </c>
      <c r="R3566">
        <v>2.9594999999999998</v>
      </c>
      <c r="S3566">
        <f t="shared" ref="S3566:S3579" si="255">Q3566*(N3566^R3566)</f>
        <v>61.093281166361997</v>
      </c>
      <c r="T3566">
        <f t="shared" si="251"/>
        <v>427.652968164534</v>
      </c>
    </row>
    <row r="3567" spans="1:20" x14ac:dyDescent="0.2">
      <c r="A3567">
        <v>2009</v>
      </c>
      <c r="B3567">
        <v>208</v>
      </c>
      <c r="C3567">
        <v>45</v>
      </c>
      <c r="D3567" t="s">
        <v>111</v>
      </c>
      <c r="E3567" s="1">
        <v>0.45833333333333331</v>
      </c>
      <c r="F3567">
        <v>10</v>
      </c>
      <c r="G3567" t="s">
        <v>124</v>
      </c>
      <c r="H3567" t="s">
        <v>61</v>
      </c>
      <c r="I3567" t="s">
        <v>176</v>
      </c>
      <c r="J3567" t="s">
        <v>44</v>
      </c>
      <c r="K3567" t="s">
        <v>21</v>
      </c>
      <c r="L3567" t="s">
        <v>22</v>
      </c>
      <c r="M3567">
        <v>2</v>
      </c>
      <c r="N3567">
        <v>15</v>
      </c>
      <c r="Q3567">
        <v>1.14E-2</v>
      </c>
      <c r="R3567">
        <v>3.1280000000000001</v>
      </c>
      <c r="S3567">
        <f t="shared" si="255"/>
        <v>54.414959423729201</v>
      </c>
      <c r="T3567">
        <f t="shared" si="251"/>
        <v>108.8299188474584</v>
      </c>
    </row>
    <row r="3568" spans="1:20" x14ac:dyDescent="0.2">
      <c r="A3568">
        <v>2009</v>
      </c>
      <c r="B3568">
        <v>208</v>
      </c>
      <c r="C3568">
        <v>45</v>
      </c>
      <c r="D3568" t="s">
        <v>111</v>
      </c>
      <c r="E3568" s="1">
        <v>0.45833333333333331</v>
      </c>
      <c r="F3568">
        <v>10</v>
      </c>
      <c r="G3568" t="s">
        <v>124</v>
      </c>
      <c r="H3568" t="s">
        <v>61</v>
      </c>
      <c r="I3568" t="s">
        <v>176</v>
      </c>
      <c r="J3568" t="s">
        <v>23</v>
      </c>
      <c r="K3568" t="s">
        <v>118</v>
      </c>
      <c r="L3568" t="s">
        <v>132</v>
      </c>
      <c r="M3568">
        <v>2</v>
      </c>
      <c r="N3568">
        <v>15</v>
      </c>
      <c r="Q3568">
        <v>1.26E-2</v>
      </c>
      <c r="R3568">
        <v>3.0672999999999999</v>
      </c>
      <c r="S3568">
        <f t="shared" si="255"/>
        <v>51.026439339633377</v>
      </c>
      <c r="T3568">
        <f t="shared" si="251"/>
        <v>102.05287867926675</v>
      </c>
    </row>
    <row r="3569" spans="1:20" x14ac:dyDescent="0.2">
      <c r="A3569">
        <v>2009</v>
      </c>
      <c r="B3569">
        <v>208</v>
      </c>
      <c r="C3569">
        <v>45</v>
      </c>
      <c r="D3569" t="s">
        <v>111</v>
      </c>
      <c r="E3569" s="1">
        <v>0.45833333333333331</v>
      </c>
      <c r="F3569">
        <v>10</v>
      </c>
      <c r="G3569" t="s">
        <v>124</v>
      </c>
      <c r="H3569" t="s">
        <v>61</v>
      </c>
      <c r="I3569" t="s">
        <v>176</v>
      </c>
      <c r="J3569" t="s">
        <v>26</v>
      </c>
      <c r="K3569" t="s">
        <v>118</v>
      </c>
      <c r="L3569" t="s">
        <v>27</v>
      </c>
      <c r="M3569">
        <v>1</v>
      </c>
      <c r="N3569">
        <v>7.5</v>
      </c>
      <c r="Q3569">
        <v>1.5900000000000001E-2</v>
      </c>
      <c r="R3569">
        <v>2.9718</v>
      </c>
      <c r="S3569">
        <f t="shared" si="255"/>
        <v>6.3372988368370082</v>
      </c>
      <c r="T3569">
        <f t="shared" si="251"/>
        <v>6.3372988368370082</v>
      </c>
    </row>
    <row r="3570" spans="1:20" x14ac:dyDescent="0.2">
      <c r="A3570">
        <v>2009</v>
      </c>
      <c r="B3570">
        <v>208</v>
      </c>
      <c r="C3570">
        <v>45</v>
      </c>
      <c r="D3570" t="s">
        <v>111</v>
      </c>
      <c r="E3570" s="1">
        <v>0.45833333333333331</v>
      </c>
      <c r="F3570">
        <v>10</v>
      </c>
      <c r="G3570" t="s">
        <v>124</v>
      </c>
      <c r="H3570" t="s">
        <v>61</v>
      </c>
      <c r="I3570" t="s">
        <v>176</v>
      </c>
      <c r="J3570" t="s">
        <v>44</v>
      </c>
      <c r="K3570" t="s">
        <v>21</v>
      </c>
      <c r="L3570" t="s">
        <v>22</v>
      </c>
      <c r="M3570">
        <v>3</v>
      </c>
      <c r="N3570">
        <v>7.5</v>
      </c>
      <c r="Q3570">
        <v>1.14E-2</v>
      </c>
      <c r="R3570">
        <v>3.1280000000000001</v>
      </c>
      <c r="S3570">
        <f t="shared" si="255"/>
        <v>6.2243855127961885</v>
      </c>
      <c r="T3570">
        <f t="shared" si="251"/>
        <v>18.673156538388564</v>
      </c>
    </row>
    <row r="3571" spans="1:20" x14ac:dyDescent="0.2">
      <c r="A3571">
        <v>2009</v>
      </c>
      <c r="B3571">
        <v>208</v>
      </c>
      <c r="C3571">
        <v>45</v>
      </c>
      <c r="D3571" t="s">
        <v>111</v>
      </c>
      <c r="E3571" s="1">
        <v>0.45833333333333331</v>
      </c>
      <c r="F3571">
        <v>10</v>
      </c>
      <c r="G3571" t="s">
        <v>124</v>
      </c>
      <c r="H3571" t="s">
        <v>61</v>
      </c>
      <c r="I3571" t="s">
        <v>176</v>
      </c>
      <c r="J3571" t="s">
        <v>23</v>
      </c>
      <c r="K3571" t="s">
        <v>118</v>
      </c>
      <c r="L3571" t="s">
        <v>132</v>
      </c>
      <c r="M3571">
        <v>14</v>
      </c>
      <c r="N3571">
        <v>7.5</v>
      </c>
      <c r="Q3571">
        <v>1.26E-2</v>
      </c>
      <c r="R3571">
        <v>3.0672999999999999</v>
      </c>
      <c r="S3571">
        <f t="shared" si="255"/>
        <v>6.0875978967715536</v>
      </c>
      <c r="T3571">
        <f t="shared" si="251"/>
        <v>85.226370554801747</v>
      </c>
    </row>
    <row r="3572" spans="1:20" x14ac:dyDescent="0.2">
      <c r="A3572">
        <v>2009</v>
      </c>
      <c r="B3572">
        <v>208</v>
      </c>
      <c r="C3572">
        <v>45</v>
      </c>
      <c r="D3572" t="s">
        <v>111</v>
      </c>
      <c r="E3572" s="1">
        <v>0.45833333333333331</v>
      </c>
      <c r="F3572">
        <v>10</v>
      </c>
      <c r="G3572" t="s">
        <v>124</v>
      </c>
      <c r="H3572" t="s">
        <v>61</v>
      </c>
      <c r="I3572" t="s">
        <v>176</v>
      </c>
      <c r="J3572" t="s">
        <v>23</v>
      </c>
      <c r="K3572" t="s">
        <v>118</v>
      </c>
      <c r="L3572" t="s">
        <v>81</v>
      </c>
      <c r="M3572">
        <v>2</v>
      </c>
      <c r="N3572">
        <v>7.5</v>
      </c>
      <c r="Q3572">
        <v>1.26E-2</v>
      </c>
      <c r="R3572">
        <v>3.0672999999999999</v>
      </c>
      <c r="S3572">
        <f t="shared" si="255"/>
        <v>6.0875978967715536</v>
      </c>
      <c r="T3572">
        <f t="shared" si="251"/>
        <v>12.175195793543107</v>
      </c>
    </row>
    <row r="3573" spans="1:20" x14ac:dyDescent="0.2">
      <c r="A3573">
        <v>2009</v>
      </c>
      <c r="B3573">
        <v>208</v>
      </c>
      <c r="C3573">
        <v>45</v>
      </c>
      <c r="D3573" t="s">
        <v>111</v>
      </c>
      <c r="E3573" s="1">
        <v>0.45833333333333331</v>
      </c>
      <c r="F3573">
        <v>10</v>
      </c>
      <c r="G3573" t="s">
        <v>124</v>
      </c>
      <c r="H3573" t="s">
        <v>61</v>
      </c>
      <c r="I3573" t="s">
        <v>176</v>
      </c>
      <c r="J3573" t="s">
        <v>23</v>
      </c>
      <c r="K3573" t="s">
        <v>118</v>
      </c>
      <c r="L3573" t="s">
        <v>30</v>
      </c>
      <c r="M3573">
        <v>2</v>
      </c>
      <c r="N3573">
        <v>7.5</v>
      </c>
      <c r="Q3573">
        <v>9.2800000000000001E-3</v>
      </c>
      <c r="R3573">
        <v>3.07</v>
      </c>
      <c r="S3573">
        <f t="shared" si="255"/>
        <v>4.5080222907771104</v>
      </c>
      <c r="T3573">
        <f t="shared" si="251"/>
        <v>9.0160445815542207</v>
      </c>
    </row>
    <row r="3574" spans="1:20" x14ac:dyDescent="0.2">
      <c r="A3574">
        <v>2009</v>
      </c>
      <c r="B3574">
        <v>208</v>
      </c>
      <c r="C3574">
        <v>45</v>
      </c>
      <c r="D3574" t="s">
        <v>111</v>
      </c>
      <c r="E3574" s="1">
        <v>0.45833333333333331</v>
      </c>
      <c r="F3574">
        <v>10</v>
      </c>
      <c r="G3574" t="s">
        <v>124</v>
      </c>
      <c r="H3574" t="s">
        <v>61</v>
      </c>
      <c r="I3574" t="s">
        <v>176</v>
      </c>
      <c r="J3574" t="s">
        <v>26</v>
      </c>
      <c r="K3574" t="s">
        <v>118</v>
      </c>
      <c r="L3574" t="s">
        <v>27</v>
      </c>
      <c r="M3574">
        <v>22</v>
      </c>
      <c r="N3574">
        <v>2.5</v>
      </c>
      <c r="Q3574">
        <v>1.5900000000000001E-2</v>
      </c>
      <c r="R3574">
        <v>2.9718</v>
      </c>
      <c r="S3574">
        <f t="shared" si="255"/>
        <v>0.24210025233267859</v>
      </c>
      <c r="T3574">
        <f t="shared" si="251"/>
        <v>5.326205551318929</v>
      </c>
    </row>
    <row r="3575" spans="1:20" x14ac:dyDescent="0.2">
      <c r="A3575">
        <v>2009</v>
      </c>
      <c r="B3575">
        <v>208</v>
      </c>
      <c r="C3575">
        <v>45</v>
      </c>
      <c r="D3575" t="s">
        <v>111</v>
      </c>
      <c r="E3575" s="1">
        <v>0.45833333333333331</v>
      </c>
      <c r="F3575">
        <v>10</v>
      </c>
      <c r="G3575" t="s">
        <v>124</v>
      </c>
      <c r="H3575" t="s">
        <v>61</v>
      </c>
      <c r="I3575" t="s">
        <v>176</v>
      </c>
      <c r="J3575" t="s">
        <v>23</v>
      </c>
      <c r="K3575" t="s">
        <v>33</v>
      </c>
      <c r="L3575" t="s">
        <v>34</v>
      </c>
      <c r="M3575">
        <v>1</v>
      </c>
      <c r="N3575">
        <v>2.5</v>
      </c>
      <c r="Q3575">
        <v>8.8999999999999999E-3</v>
      </c>
      <c r="R3575">
        <v>3</v>
      </c>
      <c r="S3575">
        <f t="shared" si="255"/>
        <v>0.13906250000000001</v>
      </c>
      <c r="T3575">
        <f t="shared" si="251"/>
        <v>0.13906250000000001</v>
      </c>
    </row>
    <row r="3576" spans="1:20" x14ac:dyDescent="0.2">
      <c r="A3576">
        <v>2009</v>
      </c>
      <c r="B3576">
        <v>209</v>
      </c>
      <c r="C3576">
        <v>46</v>
      </c>
      <c r="D3576" t="s">
        <v>111</v>
      </c>
      <c r="E3576" s="1">
        <v>0.45833333333333331</v>
      </c>
      <c r="F3576">
        <v>13</v>
      </c>
      <c r="G3576" t="s">
        <v>124</v>
      </c>
      <c r="H3576" t="s">
        <v>61</v>
      </c>
      <c r="I3576" t="s">
        <v>176</v>
      </c>
      <c r="J3576" t="s">
        <v>13</v>
      </c>
      <c r="K3576" t="s">
        <v>51</v>
      </c>
      <c r="L3576" t="s">
        <v>57</v>
      </c>
      <c r="M3576">
        <v>1</v>
      </c>
      <c r="N3576">
        <v>60</v>
      </c>
      <c r="O3576" t="s">
        <v>46</v>
      </c>
      <c r="Q3576">
        <v>1.6199999999999999E-2</v>
      </c>
      <c r="R3576">
        <v>3.0251999999999999</v>
      </c>
      <c r="S3576">
        <f t="shared" si="255"/>
        <v>3879.521626552199</v>
      </c>
      <c r="T3576">
        <f t="shared" si="251"/>
        <v>3879.521626552199</v>
      </c>
    </row>
    <row r="3577" spans="1:20" x14ac:dyDescent="0.2">
      <c r="A3577">
        <v>2009</v>
      </c>
      <c r="B3577">
        <v>209</v>
      </c>
      <c r="C3577">
        <v>46</v>
      </c>
      <c r="D3577" t="s">
        <v>111</v>
      </c>
      <c r="E3577" s="1">
        <v>0.45833333333333331</v>
      </c>
      <c r="F3577">
        <v>13</v>
      </c>
      <c r="G3577" t="s">
        <v>124</v>
      </c>
      <c r="H3577" t="s">
        <v>61</v>
      </c>
      <c r="I3577" t="s">
        <v>176</v>
      </c>
      <c r="J3577" t="s">
        <v>44</v>
      </c>
      <c r="K3577" t="s">
        <v>74</v>
      </c>
      <c r="L3577" t="s">
        <v>75</v>
      </c>
      <c r="M3577">
        <v>1</v>
      </c>
      <c r="N3577">
        <v>120</v>
      </c>
      <c r="Q3577">
        <v>1E-3</v>
      </c>
      <c r="R3577">
        <v>3.07</v>
      </c>
      <c r="S3577">
        <f t="shared" si="255"/>
        <v>2415.941563233283</v>
      </c>
      <c r="T3577">
        <f t="shared" si="251"/>
        <v>2415.941563233283</v>
      </c>
    </row>
    <row r="3578" spans="1:20" x14ac:dyDescent="0.2">
      <c r="A3578">
        <v>2009</v>
      </c>
      <c r="B3578">
        <v>209</v>
      </c>
      <c r="C3578">
        <v>46</v>
      </c>
      <c r="D3578" t="s">
        <v>111</v>
      </c>
      <c r="E3578" s="1">
        <v>0.45833333333333331</v>
      </c>
      <c r="F3578">
        <v>13</v>
      </c>
      <c r="G3578" t="s">
        <v>124</v>
      </c>
      <c r="H3578" t="s">
        <v>61</v>
      </c>
      <c r="I3578" t="s">
        <v>176</v>
      </c>
      <c r="J3578" t="s">
        <v>44</v>
      </c>
      <c r="K3578" t="s">
        <v>21</v>
      </c>
      <c r="L3578" t="s">
        <v>67</v>
      </c>
      <c r="M3578">
        <v>2</v>
      </c>
      <c r="N3578">
        <v>40</v>
      </c>
      <c r="Q3578">
        <v>1.5299999999999999E-2</v>
      </c>
      <c r="R3578">
        <v>3</v>
      </c>
      <c r="S3578">
        <f t="shared" si="255"/>
        <v>979.19999999999993</v>
      </c>
      <c r="T3578">
        <f t="shared" si="251"/>
        <v>1958.3999999999999</v>
      </c>
    </row>
    <row r="3579" spans="1:20" x14ac:dyDescent="0.2">
      <c r="A3579">
        <v>2009</v>
      </c>
      <c r="B3579">
        <v>209</v>
      </c>
      <c r="C3579">
        <v>46</v>
      </c>
      <c r="D3579" t="s">
        <v>111</v>
      </c>
      <c r="E3579" s="1">
        <v>0.45833333333333331</v>
      </c>
      <c r="F3579">
        <v>13</v>
      </c>
      <c r="G3579" t="s">
        <v>124</v>
      </c>
      <c r="H3579" t="s">
        <v>61</v>
      </c>
      <c r="I3579" t="s">
        <v>176</v>
      </c>
      <c r="J3579" t="s">
        <v>44</v>
      </c>
      <c r="K3579" t="s">
        <v>21</v>
      </c>
      <c r="L3579" t="s">
        <v>22</v>
      </c>
      <c r="M3579">
        <v>2</v>
      </c>
      <c r="N3579">
        <v>35</v>
      </c>
      <c r="Q3579">
        <v>1.14E-2</v>
      </c>
      <c r="R3579">
        <v>3.1280000000000001</v>
      </c>
      <c r="S3579">
        <f t="shared" si="255"/>
        <v>770.45928631241588</v>
      </c>
      <c r="T3579">
        <f t="shared" si="251"/>
        <v>1540.9185726248318</v>
      </c>
    </row>
    <row r="3580" spans="1:20" x14ac:dyDescent="0.2">
      <c r="A3580">
        <v>2009</v>
      </c>
      <c r="B3580">
        <v>209</v>
      </c>
      <c r="C3580">
        <v>46</v>
      </c>
      <c r="D3580" t="s">
        <v>111</v>
      </c>
      <c r="E3580" s="1">
        <v>0.45833333333333331</v>
      </c>
      <c r="F3580">
        <v>13</v>
      </c>
      <c r="G3580" t="s">
        <v>124</v>
      </c>
      <c r="H3580" t="s">
        <v>61</v>
      </c>
      <c r="I3580" t="s">
        <v>176</v>
      </c>
      <c r="J3580" t="s">
        <v>13</v>
      </c>
      <c r="K3580" t="s">
        <v>47</v>
      </c>
      <c r="L3580" t="s">
        <v>48</v>
      </c>
      <c r="M3580">
        <v>1</v>
      </c>
      <c r="N3580">
        <v>35</v>
      </c>
      <c r="P3580">
        <f>N3580/1.09917</f>
        <v>31.842208211650611</v>
      </c>
      <c r="Q3580">
        <v>1.7399999999999999E-2</v>
      </c>
      <c r="R3580">
        <v>3.08</v>
      </c>
      <c r="S3580">
        <f>Q3580*(P3580^R3580)</f>
        <v>740.96728909580781</v>
      </c>
      <c r="T3580">
        <f t="shared" si="251"/>
        <v>740.96728909580781</v>
      </c>
    </row>
    <row r="3581" spans="1:20" x14ac:dyDescent="0.2">
      <c r="A3581">
        <v>2009</v>
      </c>
      <c r="B3581">
        <v>209</v>
      </c>
      <c r="C3581">
        <v>46</v>
      </c>
      <c r="D3581" t="s">
        <v>111</v>
      </c>
      <c r="E3581" s="1">
        <v>0.45833333333333331</v>
      </c>
      <c r="F3581">
        <v>13</v>
      </c>
      <c r="G3581" t="s">
        <v>124</v>
      </c>
      <c r="H3581" t="s">
        <v>61</v>
      </c>
      <c r="I3581" t="s">
        <v>176</v>
      </c>
      <c r="J3581" t="s">
        <v>23</v>
      </c>
      <c r="K3581" t="s">
        <v>118</v>
      </c>
      <c r="L3581" t="s">
        <v>43</v>
      </c>
      <c r="M3581">
        <v>1</v>
      </c>
      <c r="N3581">
        <v>35</v>
      </c>
      <c r="P3581">
        <f>N3581/1.08175</f>
        <v>32.354980355904786</v>
      </c>
      <c r="Q3581">
        <v>1.4500000000000001E-2</v>
      </c>
      <c r="R3581">
        <v>3.0529999999999999</v>
      </c>
      <c r="S3581">
        <f>Q3581*(P3581^R3581)</f>
        <v>590.49782747127915</v>
      </c>
      <c r="T3581">
        <f t="shared" si="251"/>
        <v>590.49782747127915</v>
      </c>
    </row>
    <row r="3582" spans="1:20" x14ac:dyDescent="0.2">
      <c r="A3582">
        <v>2009</v>
      </c>
      <c r="B3582">
        <v>209</v>
      </c>
      <c r="C3582">
        <v>46</v>
      </c>
      <c r="D3582" t="s">
        <v>111</v>
      </c>
      <c r="E3582" s="1">
        <v>0.45833333333333331</v>
      </c>
      <c r="F3582">
        <v>13</v>
      </c>
      <c r="G3582" t="s">
        <v>124</v>
      </c>
      <c r="H3582" t="s">
        <v>61</v>
      </c>
      <c r="I3582" t="s">
        <v>176</v>
      </c>
      <c r="J3582" t="s">
        <v>23</v>
      </c>
      <c r="K3582" t="s">
        <v>31</v>
      </c>
      <c r="L3582" t="s">
        <v>32</v>
      </c>
      <c r="M3582">
        <v>1</v>
      </c>
      <c r="N3582">
        <v>35</v>
      </c>
      <c r="Q3582">
        <v>7.9000000000000008E-3</v>
      </c>
      <c r="R3582">
        <v>3.0760000000000001</v>
      </c>
      <c r="S3582">
        <f>Q3582*(N3582^R3582)</f>
        <v>443.79294680201997</v>
      </c>
      <c r="T3582">
        <f t="shared" si="251"/>
        <v>443.79294680201997</v>
      </c>
    </row>
    <row r="3583" spans="1:20" x14ac:dyDescent="0.2">
      <c r="A3583">
        <v>2009</v>
      </c>
      <c r="B3583">
        <v>209</v>
      </c>
      <c r="C3583">
        <v>46</v>
      </c>
      <c r="D3583" t="s">
        <v>111</v>
      </c>
      <c r="E3583" s="1">
        <v>0.45833333333333331</v>
      </c>
      <c r="F3583">
        <v>13</v>
      </c>
      <c r="G3583" t="s">
        <v>124</v>
      </c>
      <c r="H3583" t="s">
        <v>61</v>
      </c>
      <c r="I3583" t="s">
        <v>176</v>
      </c>
      <c r="J3583" t="s">
        <v>26</v>
      </c>
      <c r="K3583" t="s">
        <v>31</v>
      </c>
      <c r="L3583" t="s">
        <v>54</v>
      </c>
      <c r="M3583">
        <v>1</v>
      </c>
      <c r="N3583">
        <v>25</v>
      </c>
      <c r="P3583">
        <f>N3583*0.812715</f>
        <v>20.317875000000001</v>
      </c>
      <c r="Q3583">
        <v>0.111</v>
      </c>
      <c r="R3583">
        <v>2.72</v>
      </c>
      <c r="S3583">
        <f>Q3583*(P3583^R3583)</f>
        <v>400.63779005068659</v>
      </c>
      <c r="T3583">
        <f t="shared" si="251"/>
        <v>400.63779005068659</v>
      </c>
    </row>
    <row r="3584" spans="1:20" x14ac:dyDescent="0.2">
      <c r="A3584">
        <v>2009</v>
      </c>
      <c r="B3584">
        <v>209</v>
      </c>
      <c r="C3584">
        <v>46</v>
      </c>
      <c r="D3584" t="s">
        <v>111</v>
      </c>
      <c r="E3584" s="1">
        <v>0.45833333333333331</v>
      </c>
      <c r="F3584">
        <v>13</v>
      </c>
      <c r="G3584" t="s">
        <v>124</v>
      </c>
      <c r="H3584" t="s">
        <v>61</v>
      </c>
      <c r="I3584" t="s">
        <v>176</v>
      </c>
      <c r="J3584" t="s">
        <v>13</v>
      </c>
      <c r="K3584" t="s">
        <v>14</v>
      </c>
      <c r="L3584" t="s">
        <v>15</v>
      </c>
      <c r="M3584">
        <v>1</v>
      </c>
      <c r="N3584">
        <v>25</v>
      </c>
      <c r="Q3584">
        <v>2.3599999999999999E-2</v>
      </c>
      <c r="R3584">
        <v>2.9750000000000001</v>
      </c>
      <c r="S3584">
        <f>Q3584*(N3584^R3584)</f>
        <v>340.23855775527943</v>
      </c>
      <c r="T3584">
        <f t="shared" si="251"/>
        <v>340.23855775527943</v>
      </c>
    </row>
    <row r="3585" spans="1:20" x14ac:dyDescent="0.2">
      <c r="A3585">
        <v>2009</v>
      </c>
      <c r="B3585">
        <v>209</v>
      </c>
      <c r="C3585">
        <v>46</v>
      </c>
      <c r="D3585" t="s">
        <v>111</v>
      </c>
      <c r="E3585" s="1">
        <v>0.45833333333333331</v>
      </c>
      <c r="F3585">
        <v>13</v>
      </c>
      <c r="G3585" t="s">
        <v>124</v>
      </c>
      <c r="H3585" t="s">
        <v>61</v>
      </c>
      <c r="I3585" t="s">
        <v>176</v>
      </c>
      <c r="J3585" t="s">
        <v>13</v>
      </c>
      <c r="K3585" t="s">
        <v>51</v>
      </c>
      <c r="L3585" t="s">
        <v>52</v>
      </c>
      <c r="M3585">
        <v>1</v>
      </c>
      <c r="N3585">
        <v>25</v>
      </c>
      <c r="O3585" t="s">
        <v>53</v>
      </c>
      <c r="Q3585">
        <v>1.6199999999999999E-2</v>
      </c>
      <c r="R3585">
        <v>3.0251999999999999</v>
      </c>
      <c r="S3585">
        <f>Q3585*(N3585^R3585)</f>
        <v>274.51313450729776</v>
      </c>
      <c r="T3585">
        <f t="shared" si="251"/>
        <v>274.51313450729776</v>
      </c>
    </row>
    <row r="3586" spans="1:20" x14ac:dyDescent="0.2">
      <c r="A3586">
        <v>2009</v>
      </c>
      <c r="B3586">
        <v>209</v>
      </c>
      <c r="C3586">
        <v>46</v>
      </c>
      <c r="D3586" t="s">
        <v>111</v>
      </c>
      <c r="E3586" s="1">
        <v>0.45833333333333331</v>
      </c>
      <c r="F3586">
        <v>13</v>
      </c>
      <c r="G3586" t="s">
        <v>124</v>
      </c>
      <c r="H3586" t="s">
        <v>61</v>
      </c>
      <c r="I3586" t="s">
        <v>176</v>
      </c>
      <c r="J3586" t="s">
        <v>44</v>
      </c>
      <c r="K3586" t="s">
        <v>21</v>
      </c>
      <c r="L3586" t="s">
        <v>22</v>
      </c>
      <c r="M3586">
        <v>6</v>
      </c>
      <c r="N3586">
        <v>25</v>
      </c>
      <c r="Q3586">
        <v>1.14E-2</v>
      </c>
      <c r="R3586">
        <v>3.1280000000000001</v>
      </c>
      <c r="S3586">
        <f>Q3586*(N3586^R3586)</f>
        <v>268.94359042953022</v>
      </c>
      <c r="T3586">
        <f t="shared" ref="T3586:T3649" si="256">M3586*S3586</f>
        <v>1613.6615425771813</v>
      </c>
    </row>
    <row r="3587" spans="1:20" x14ac:dyDescent="0.2">
      <c r="A3587">
        <v>2009</v>
      </c>
      <c r="B3587">
        <v>209</v>
      </c>
      <c r="C3587">
        <v>46</v>
      </c>
      <c r="D3587" t="s">
        <v>111</v>
      </c>
      <c r="E3587" s="1">
        <v>0.45833333333333331</v>
      </c>
      <c r="F3587">
        <v>13</v>
      </c>
      <c r="G3587" t="s">
        <v>124</v>
      </c>
      <c r="H3587" t="s">
        <v>61</v>
      </c>
      <c r="I3587" t="s">
        <v>176</v>
      </c>
      <c r="J3587" t="s">
        <v>23</v>
      </c>
      <c r="K3587" t="s">
        <v>62</v>
      </c>
      <c r="L3587" t="s">
        <v>63</v>
      </c>
      <c r="M3587">
        <v>1</v>
      </c>
      <c r="N3587">
        <v>25</v>
      </c>
      <c r="P3587">
        <f>N3587/1.08</f>
        <v>23.148148148148145</v>
      </c>
      <c r="Q3587">
        <v>2.29E-2</v>
      </c>
      <c r="R3587">
        <v>2.9580000000000002</v>
      </c>
      <c r="S3587">
        <f>Q3587*(P3587^R3587)</f>
        <v>248.92846396069424</v>
      </c>
      <c r="T3587">
        <f t="shared" si="256"/>
        <v>248.92846396069424</v>
      </c>
    </row>
    <row r="3588" spans="1:20" x14ac:dyDescent="0.2">
      <c r="A3588">
        <v>2009</v>
      </c>
      <c r="B3588">
        <v>209</v>
      </c>
      <c r="C3588">
        <v>46</v>
      </c>
      <c r="D3588" t="s">
        <v>111</v>
      </c>
      <c r="E3588" s="1">
        <v>0.45833333333333331</v>
      </c>
      <c r="F3588">
        <v>13</v>
      </c>
      <c r="G3588" t="s">
        <v>124</v>
      </c>
      <c r="H3588" t="s">
        <v>61</v>
      </c>
      <c r="I3588" t="s">
        <v>176</v>
      </c>
      <c r="J3588" t="s">
        <v>23</v>
      </c>
      <c r="K3588" t="s">
        <v>118</v>
      </c>
      <c r="L3588" t="s">
        <v>37</v>
      </c>
      <c r="M3588">
        <v>1</v>
      </c>
      <c r="N3588">
        <v>25</v>
      </c>
      <c r="Q3588">
        <v>1.26E-2</v>
      </c>
      <c r="R3588">
        <v>3.0672999999999999</v>
      </c>
      <c r="S3588">
        <f t="shared" ref="S3588:S3600" si="257">Q3588*(N3588^R3588)</f>
        <v>244.49609871054292</v>
      </c>
      <c r="T3588">
        <f t="shared" si="256"/>
        <v>244.49609871054292</v>
      </c>
    </row>
    <row r="3589" spans="1:20" x14ac:dyDescent="0.2">
      <c r="A3589">
        <v>2009</v>
      </c>
      <c r="B3589">
        <v>209</v>
      </c>
      <c r="C3589">
        <v>46</v>
      </c>
      <c r="D3589" t="s">
        <v>111</v>
      </c>
      <c r="E3589" s="1">
        <v>0.45833333333333331</v>
      </c>
      <c r="F3589">
        <v>13</v>
      </c>
      <c r="G3589" t="s">
        <v>124</v>
      </c>
      <c r="H3589" t="s">
        <v>61</v>
      </c>
      <c r="I3589" t="s">
        <v>176</v>
      </c>
      <c r="J3589" t="s">
        <v>26</v>
      </c>
      <c r="K3589" t="s">
        <v>17</v>
      </c>
      <c r="L3589" t="s">
        <v>121</v>
      </c>
      <c r="M3589">
        <v>9</v>
      </c>
      <c r="N3589">
        <v>15</v>
      </c>
      <c r="Q3589">
        <v>2.0199999999999999E-2</v>
      </c>
      <c r="R3589">
        <v>2.9594999999999998</v>
      </c>
      <c r="S3589">
        <f t="shared" si="257"/>
        <v>61.093281166361997</v>
      </c>
      <c r="T3589">
        <f t="shared" si="256"/>
        <v>549.83953049725801</v>
      </c>
    </row>
    <row r="3590" spans="1:20" x14ac:dyDescent="0.2">
      <c r="A3590">
        <v>2009</v>
      </c>
      <c r="B3590">
        <v>209</v>
      </c>
      <c r="C3590">
        <v>46</v>
      </c>
      <c r="D3590" t="s">
        <v>111</v>
      </c>
      <c r="E3590" s="1">
        <v>0.45833333333333331</v>
      </c>
      <c r="F3590">
        <v>13</v>
      </c>
      <c r="G3590" t="s">
        <v>124</v>
      </c>
      <c r="H3590" t="s">
        <v>61</v>
      </c>
      <c r="I3590" t="s">
        <v>176</v>
      </c>
      <c r="J3590" t="s">
        <v>509</v>
      </c>
      <c r="K3590" t="s">
        <v>17</v>
      </c>
      <c r="L3590" t="s">
        <v>19</v>
      </c>
      <c r="M3590">
        <v>3</v>
      </c>
      <c r="N3590">
        <v>15</v>
      </c>
      <c r="Q3590">
        <v>1.9300000000000001E-2</v>
      </c>
      <c r="R3590">
        <v>2.96</v>
      </c>
      <c r="S3590">
        <f t="shared" si="257"/>
        <v>58.450393035088091</v>
      </c>
      <c r="T3590">
        <f t="shared" si="256"/>
        <v>175.35117910526426</v>
      </c>
    </row>
    <row r="3591" spans="1:20" x14ac:dyDescent="0.2">
      <c r="A3591">
        <v>2009</v>
      </c>
      <c r="B3591">
        <v>209</v>
      </c>
      <c r="C3591">
        <v>46</v>
      </c>
      <c r="D3591" t="s">
        <v>111</v>
      </c>
      <c r="E3591" s="1">
        <v>0.45833333333333331</v>
      </c>
      <c r="F3591">
        <v>13</v>
      </c>
      <c r="G3591" t="s">
        <v>124</v>
      </c>
      <c r="H3591" t="s">
        <v>61</v>
      </c>
      <c r="I3591" t="s">
        <v>176</v>
      </c>
      <c r="J3591" t="s">
        <v>44</v>
      </c>
      <c r="K3591" t="s">
        <v>21</v>
      </c>
      <c r="L3591" t="s">
        <v>22</v>
      </c>
      <c r="M3591">
        <v>5</v>
      </c>
      <c r="N3591">
        <v>15</v>
      </c>
      <c r="Q3591">
        <v>1.14E-2</v>
      </c>
      <c r="R3591">
        <v>3.1280000000000001</v>
      </c>
      <c r="S3591">
        <f t="shared" si="257"/>
        <v>54.414959423729201</v>
      </c>
      <c r="T3591">
        <f t="shared" si="256"/>
        <v>272.07479711864602</v>
      </c>
    </row>
    <row r="3592" spans="1:20" x14ac:dyDescent="0.2">
      <c r="A3592">
        <v>2009</v>
      </c>
      <c r="B3592">
        <v>209</v>
      </c>
      <c r="C3592">
        <v>46</v>
      </c>
      <c r="D3592" t="s">
        <v>111</v>
      </c>
      <c r="E3592" s="1">
        <v>0.45833333333333331</v>
      </c>
      <c r="F3592">
        <v>13</v>
      </c>
      <c r="G3592" t="s">
        <v>124</v>
      </c>
      <c r="H3592" t="s">
        <v>61</v>
      </c>
      <c r="I3592" t="s">
        <v>176</v>
      </c>
      <c r="J3592" t="s">
        <v>23</v>
      </c>
      <c r="K3592" t="s">
        <v>118</v>
      </c>
      <c r="L3592" t="s">
        <v>132</v>
      </c>
      <c r="M3592">
        <v>4</v>
      </c>
      <c r="N3592">
        <v>15</v>
      </c>
      <c r="Q3592">
        <v>1.26E-2</v>
      </c>
      <c r="R3592">
        <v>3.0672999999999999</v>
      </c>
      <c r="S3592">
        <f t="shared" si="257"/>
        <v>51.026439339633377</v>
      </c>
      <c r="T3592">
        <f t="shared" si="256"/>
        <v>204.10575735853351</v>
      </c>
    </row>
    <row r="3593" spans="1:20" x14ac:dyDescent="0.2">
      <c r="A3593">
        <v>2009</v>
      </c>
      <c r="B3593">
        <v>209</v>
      </c>
      <c r="C3593">
        <v>46</v>
      </c>
      <c r="D3593" t="s">
        <v>111</v>
      </c>
      <c r="E3593" s="1">
        <v>0.45833333333333331</v>
      </c>
      <c r="F3593">
        <v>13</v>
      </c>
      <c r="G3593" t="s">
        <v>124</v>
      </c>
      <c r="H3593" t="s">
        <v>61</v>
      </c>
      <c r="I3593" t="s">
        <v>176</v>
      </c>
      <c r="J3593" t="s">
        <v>26</v>
      </c>
      <c r="K3593" t="s">
        <v>17</v>
      </c>
      <c r="L3593" t="s">
        <v>121</v>
      </c>
      <c r="M3593">
        <v>37</v>
      </c>
      <c r="N3593">
        <v>7.5</v>
      </c>
      <c r="Q3593">
        <v>2.0199999999999999E-2</v>
      </c>
      <c r="R3593">
        <v>2.9594999999999998</v>
      </c>
      <c r="S3593">
        <f t="shared" si="257"/>
        <v>7.8540774295436098</v>
      </c>
      <c r="T3593">
        <f t="shared" si="256"/>
        <v>290.60086489311357</v>
      </c>
    </row>
    <row r="3594" spans="1:20" x14ac:dyDescent="0.2">
      <c r="A3594">
        <v>2009</v>
      </c>
      <c r="B3594">
        <v>209</v>
      </c>
      <c r="C3594">
        <v>46</v>
      </c>
      <c r="D3594" t="s">
        <v>111</v>
      </c>
      <c r="E3594" s="1">
        <v>0.45833333333333331</v>
      </c>
      <c r="F3594">
        <v>13</v>
      </c>
      <c r="G3594" t="s">
        <v>124</v>
      </c>
      <c r="H3594" t="s">
        <v>61</v>
      </c>
      <c r="I3594" t="s">
        <v>176</v>
      </c>
      <c r="J3594" t="s">
        <v>509</v>
      </c>
      <c r="K3594" t="s">
        <v>17</v>
      </c>
      <c r="L3594" t="s">
        <v>19</v>
      </c>
      <c r="M3594">
        <v>2</v>
      </c>
      <c r="N3594">
        <v>7.5</v>
      </c>
      <c r="Q3594">
        <v>1.9300000000000001E-2</v>
      </c>
      <c r="R3594">
        <v>2.96</v>
      </c>
      <c r="S3594">
        <f t="shared" si="257"/>
        <v>7.5117071566069322</v>
      </c>
      <c r="T3594">
        <f t="shared" si="256"/>
        <v>15.023414313213864</v>
      </c>
    </row>
    <row r="3595" spans="1:20" x14ac:dyDescent="0.2">
      <c r="A3595">
        <v>2009</v>
      </c>
      <c r="B3595">
        <v>209</v>
      </c>
      <c r="C3595">
        <v>46</v>
      </c>
      <c r="D3595" t="s">
        <v>111</v>
      </c>
      <c r="E3595" s="1">
        <v>0.45833333333333331</v>
      </c>
      <c r="F3595">
        <v>13</v>
      </c>
      <c r="G3595" t="s">
        <v>124</v>
      </c>
      <c r="H3595" t="s">
        <v>61</v>
      </c>
      <c r="I3595" t="s">
        <v>176</v>
      </c>
      <c r="J3595" t="s">
        <v>44</v>
      </c>
      <c r="K3595" t="s">
        <v>21</v>
      </c>
      <c r="L3595" t="s">
        <v>22</v>
      </c>
      <c r="M3595">
        <v>7</v>
      </c>
      <c r="N3595">
        <v>7.5</v>
      </c>
      <c r="Q3595">
        <v>1.14E-2</v>
      </c>
      <c r="R3595">
        <v>3.1280000000000001</v>
      </c>
      <c r="S3595">
        <f t="shared" si="257"/>
        <v>6.2243855127961885</v>
      </c>
      <c r="T3595">
        <f t="shared" si="256"/>
        <v>43.570698589573318</v>
      </c>
    </row>
    <row r="3596" spans="1:20" x14ac:dyDescent="0.2">
      <c r="A3596">
        <v>2009</v>
      </c>
      <c r="B3596">
        <v>209</v>
      </c>
      <c r="C3596">
        <v>46</v>
      </c>
      <c r="D3596" t="s">
        <v>111</v>
      </c>
      <c r="E3596" s="1">
        <v>0.45833333333333331</v>
      </c>
      <c r="F3596">
        <v>13</v>
      </c>
      <c r="G3596" t="s">
        <v>124</v>
      </c>
      <c r="H3596" t="s">
        <v>61</v>
      </c>
      <c r="I3596" t="s">
        <v>176</v>
      </c>
      <c r="J3596" t="s">
        <v>23</v>
      </c>
      <c r="K3596" t="s">
        <v>118</v>
      </c>
      <c r="L3596" t="s">
        <v>132</v>
      </c>
      <c r="M3596">
        <v>2</v>
      </c>
      <c r="N3596">
        <v>7.5</v>
      </c>
      <c r="Q3596">
        <v>1.26E-2</v>
      </c>
      <c r="R3596">
        <v>3.0672999999999999</v>
      </c>
      <c r="S3596">
        <f t="shared" si="257"/>
        <v>6.0875978967715536</v>
      </c>
      <c r="T3596">
        <f t="shared" si="256"/>
        <v>12.175195793543107</v>
      </c>
    </row>
    <row r="3597" spans="1:20" x14ac:dyDescent="0.2">
      <c r="A3597">
        <v>2009</v>
      </c>
      <c r="B3597">
        <v>209</v>
      </c>
      <c r="C3597">
        <v>46</v>
      </c>
      <c r="D3597" t="s">
        <v>111</v>
      </c>
      <c r="E3597" s="1">
        <v>0.45833333333333331</v>
      </c>
      <c r="F3597">
        <v>13</v>
      </c>
      <c r="G3597" t="s">
        <v>124</v>
      </c>
      <c r="H3597" t="s">
        <v>61</v>
      </c>
      <c r="I3597" t="s">
        <v>176</v>
      </c>
      <c r="J3597" t="s">
        <v>23</v>
      </c>
      <c r="K3597" t="s">
        <v>118</v>
      </c>
      <c r="L3597" t="s">
        <v>81</v>
      </c>
      <c r="M3597">
        <v>2</v>
      </c>
      <c r="N3597">
        <v>7.5</v>
      </c>
      <c r="Q3597">
        <v>1.26E-2</v>
      </c>
      <c r="R3597">
        <v>3.0672999999999999</v>
      </c>
      <c r="S3597">
        <f t="shared" si="257"/>
        <v>6.0875978967715536</v>
      </c>
      <c r="T3597">
        <f t="shared" si="256"/>
        <v>12.175195793543107</v>
      </c>
    </row>
    <row r="3598" spans="1:20" x14ac:dyDescent="0.2">
      <c r="A3598">
        <v>2009</v>
      </c>
      <c r="B3598">
        <v>210</v>
      </c>
      <c r="D3598" t="s">
        <v>111</v>
      </c>
      <c r="E3598" s="1">
        <v>0.45833333333333331</v>
      </c>
      <c r="F3598">
        <v>12</v>
      </c>
      <c r="G3598" t="s">
        <v>124</v>
      </c>
      <c r="H3598" t="s">
        <v>36</v>
      </c>
      <c r="I3598" t="s">
        <v>176</v>
      </c>
      <c r="J3598" t="s">
        <v>44</v>
      </c>
      <c r="K3598" t="s">
        <v>74</v>
      </c>
      <c r="L3598" t="s">
        <v>75</v>
      </c>
      <c r="M3598">
        <v>1</v>
      </c>
      <c r="N3598">
        <v>150</v>
      </c>
      <c r="Q3598">
        <v>1E-3</v>
      </c>
      <c r="R3598">
        <v>3.07</v>
      </c>
      <c r="S3598">
        <f t="shared" si="257"/>
        <v>4792.9198364691711</v>
      </c>
      <c r="T3598">
        <f t="shared" si="256"/>
        <v>4792.9198364691711</v>
      </c>
    </row>
    <row r="3599" spans="1:20" x14ac:dyDescent="0.2">
      <c r="A3599">
        <v>2009</v>
      </c>
      <c r="B3599">
        <v>210</v>
      </c>
      <c r="D3599" t="s">
        <v>111</v>
      </c>
      <c r="E3599" s="1">
        <v>0.45833333333333331</v>
      </c>
      <c r="F3599">
        <v>12</v>
      </c>
      <c r="G3599" t="s">
        <v>124</v>
      </c>
      <c r="H3599" t="s">
        <v>36</v>
      </c>
      <c r="I3599" t="s">
        <v>176</v>
      </c>
      <c r="J3599" t="s">
        <v>44</v>
      </c>
      <c r="K3599" t="s">
        <v>21</v>
      </c>
      <c r="L3599" t="s">
        <v>22</v>
      </c>
      <c r="M3599">
        <v>3</v>
      </c>
      <c r="N3599">
        <v>35</v>
      </c>
      <c r="Q3599">
        <v>1.14E-2</v>
      </c>
      <c r="R3599">
        <v>3.1280000000000001</v>
      </c>
      <c r="S3599">
        <f t="shared" si="257"/>
        <v>770.45928631241588</v>
      </c>
      <c r="T3599">
        <f t="shared" si="256"/>
        <v>2311.3778589372478</v>
      </c>
    </row>
    <row r="3600" spans="1:20" x14ac:dyDescent="0.2">
      <c r="A3600">
        <v>2009</v>
      </c>
      <c r="B3600">
        <v>210</v>
      </c>
      <c r="D3600" t="s">
        <v>111</v>
      </c>
      <c r="E3600" s="1">
        <v>0.45833333333333331</v>
      </c>
      <c r="F3600">
        <v>12</v>
      </c>
      <c r="G3600" t="s">
        <v>124</v>
      </c>
      <c r="H3600" t="s">
        <v>36</v>
      </c>
      <c r="I3600" t="s">
        <v>176</v>
      </c>
      <c r="J3600" t="s">
        <v>13</v>
      </c>
      <c r="K3600" t="s">
        <v>14</v>
      </c>
      <c r="L3600" t="s">
        <v>15</v>
      </c>
      <c r="M3600">
        <v>2</v>
      </c>
      <c r="N3600">
        <v>25</v>
      </c>
      <c r="Q3600">
        <v>2.3599999999999999E-2</v>
      </c>
      <c r="R3600">
        <v>2.9750000000000001</v>
      </c>
      <c r="S3600">
        <f t="shared" si="257"/>
        <v>340.23855775527943</v>
      </c>
      <c r="T3600">
        <f t="shared" si="256"/>
        <v>680.47711551055886</v>
      </c>
    </row>
    <row r="3601" spans="1:20" x14ac:dyDescent="0.2">
      <c r="A3601">
        <v>2009</v>
      </c>
      <c r="B3601">
        <v>210</v>
      </c>
      <c r="D3601" t="s">
        <v>111</v>
      </c>
      <c r="E3601" s="1">
        <v>0.45833333333333331</v>
      </c>
      <c r="F3601">
        <v>12</v>
      </c>
      <c r="G3601" t="s">
        <v>124</v>
      </c>
      <c r="H3601" t="s">
        <v>36</v>
      </c>
      <c r="I3601" t="s">
        <v>176</v>
      </c>
      <c r="J3601" t="s">
        <v>16</v>
      </c>
      <c r="K3601" t="s">
        <v>28</v>
      </c>
      <c r="L3601" t="s">
        <v>29</v>
      </c>
      <c r="M3601">
        <v>7</v>
      </c>
      <c r="N3601">
        <v>25</v>
      </c>
      <c r="P3601">
        <f>N3601/1.14172</f>
        <v>21.89678730336685</v>
      </c>
      <c r="Q3601">
        <v>5.7999999999999996E-3</v>
      </c>
      <c r="R3601">
        <v>3.5539999999999998</v>
      </c>
      <c r="S3601">
        <f>Q3601*(P3601^R3601)</f>
        <v>336.62001464584171</v>
      </c>
      <c r="T3601">
        <f t="shared" si="256"/>
        <v>2356.3401025208918</v>
      </c>
    </row>
    <row r="3602" spans="1:20" x14ac:dyDescent="0.2">
      <c r="A3602">
        <v>2009</v>
      </c>
      <c r="B3602">
        <v>210</v>
      </c>
      <c r="D3602" t="s">
        <v>111</v>
      </c>
      <c r="E3602" s="1">
        <v>0.45833333333333331</v>
      </c>
      <c r="F3602">
        <v>12</v>
      </c>
      <c r="G3602" t="s">
        <v>124</v>
      </c>
      <c r="H3602" t="s">
        <v>36</v>
      </c>
      <c r="I3602" t="s">
        <v>176</v>
      </c>
      <c r="J3602" t="s">
        <v>44</v>
      </c>
      <c r="K3602" t="s">
        <v>21</v>
      </c>
      <c r="L3602" t="s">
        <v>22</v>
      </c>
      <c r="M3602">
        <v>3</v>
      </c>
      <c r="N3602">
        <v>25</v>
      </c>
      <c r="Q3602">
        <v>1.14E-2</v>
      </c>
      <c r="R3602">
        <v>3.1280000000000001</v>
      </c>
      <c r="S3602">
        <f>Q3602*(N3602^R3602)</f>
        <v>268.94359042953022</v>
      </c>
      <c r="T3602">
        <f t="shared" si="256"/>
        <v>806.83077128859065</v>
      </c>
    </row>
    <row r="3603" spans="1:20" x14ac:dyDescent="0.2">
      <c r="A3603">
        <v>2009</v>
      </c>
      <c r="B3603">
        <v>210</v>
      </c>
      <c r="D3603" t="s">
        <v>111</v>
      </c>
      <c r="E3603" s="1">
        <v>0.45833333333333331</v>
      </c>
      <c r="F3603">
        <v>12</v>
      </c>
      <c r="G3603" t="s">
        <v>124</v>
      </c>
      <c r="H3603" t="s">
        <v>36</v>
      </c>
      <c r="I3603" t="s">
        <v>176</v>
      </c>
      <c r="J3603" t="s">
        <v>23</v>
      </c>
      <c r="K3603" t="s">
        <v>62</v>
      </c>
      <c r="L3603" t="s">
        <v>63</v>
      </c>
      <c r="M3603">
        <v>1</v>
      </c>
      <c r="N3603">
        <v>25</v>
      </c>
      <c r="P3603">
        <f>N3603/1.08</f>
        <v>23.148148148148145</v>
      </c>
      <c r="Q3603">
        <v>2.29E-2</v>
      </c>
      <c r="R3603">
        <v>2.9580000000000002</v>
      </c>
      <c r="S3603">
        <f>Q3603*(P3603^R3603)</f>
        <v>248.92846396069424</v>
      </c>
      <c r="T3603">
        <f t="shared" si="256"/>
        <v>248.92846396069424</v>
      </c>
    </row>
    <row r="3604" spans="1:20" x14ac:dyDescent="0.2">
      <c r="A3604">
        <v>2009</v>
      </c>
      <c r="B3604">
        <v>210</v>
      </c>
      <c r="D3604" t="s">
        <v>111</v>
      </c>
      <c r="E3604" s="1">
        <v>0.45833333333333331</v>
      </c>
      <c r="F3604">
        <v>12</v>
      </c>
      <c r="G3604" t="s">
        <v>124</v>
      </c>
      <c r="H3604" t="s">
        <v>36</v>
      </c>
      <c r="I3604" t="s">
        <v>176</v>
      </c>
      <c r="J3604" t="s">
        <v>26</v>
      </c>
      <c r="K3604" t="s">
        <v>17</v>
      </c>
      <c r="L3604" t="s">
        <v>121</v>
      </c>
      <c r="M3604">
        <v>4</v>
      </c>
      <c r="N3604">
        <v>15</v>
      </c>
      <c r="Q3604">
        <v>2.0199999999999999E-2</v>
      </c>
      <c r="R3604">
        <v>2.9594999999999998</v>
      </c>
      <c r="S3604">
        <f t="shared" ref="S3604:S3614" si="258">Q3604*(N3604^R3604)</f>
        <v>61.093281166361997</v>
      </c>
      <c r="T3604">
        <f t="shared" si="256"/>
        <v>244.37312466544799</v>
      </c>
    </row>
    <row r="3605" spans="1:20" x14ac:dyDescent="0.2">
      <c r="A3605">
        <v>2009</v>
      </c>
      <c r="B3605">
        <v>210</v>
      </c>
      <c r="D3605" t="s">
        <v>111</v>
      </c>
      <c r="E3605" s="1">
        <v>0.45833333333333331</v>
      </c>
      <c r="F3605">
        <v>12</v>
      </c>
      <c r="G3605" t="s">
        <v>124</v>
      </c>
      <c r="H3605" t="s">
        <v>36</v>
      </c>
      <c r="I3605" t="s">
        <v>176</v>
      </c>
      <c r="J3605" t="s">
        <v>509</v>
      </c>
      <c r="K3605" t="s">
        <v>17</v>
      </c>
      <c r="L3605" t="s">
        <v>19</v>
      </c>
      <c r="M3605">
        <v>3</v>
      </c>
      <c r="N3605">
        <v>15</v>
      </c>
      <c r="Q3605">
        <v>1.9300000000000001E-2</v>
      </c>
      <c r="R3605">
        <v>2.96</v>
      </c>
      <c r="S3605">
        <f t="shared" si="258"/>
        <v>58.450393035088091</v>
      </c>
      <c r="T3605">
        <f t="shared" si="256"/>
        <v>175.35117910526426</v>
      </c>
    </row>
    <row r="3606" spans="1:20" x14ac:dyDescent="0.2">
      <c r="A3606">
        <v>2009</v>
      </c>
      <c r="B3606">
        <v>210</v>
      </c>
      <c r="D3606" t="s">
        <v>111</v>
      </c>
      <c r="E3606" s="1">
        <v>0.45833333333333331</v>
      </c>
      <c r="F3606">
        <v>12</v>
      </c>
      <c r="G3606" t="s">
        <v>124</v>
      </c>
      <c r="H3606" t="s">
        <v>36</v>
      </c>
      <c r="I3606" t="s">
        <v>176</v>
      </c>
      <c r="J3606" t="s">
        <v>44</v>
      </c>
      <c r="K3606" t="s">
        <v>21</v>
      </c>
      <c r="L3606" t="s">
        <v>22</v>
      </c>
      <c r="M3606">
        <v>2</v>
      </c>
      <c r="N3606">
        <v>15</v>
      </c>
      <c r="Q3606">
        <v>1.14E-2</v>
      </c>
      <c r="R3606">
        <v>3.1280000000000001</v>
      </c>
      <c r="S3606">
        <f t="shared" si="258"/>
        <v>54.414959423729201</v>
      </c>
      <c r="T3606">
        <f t="shared" si="256"/>
        <v>108.8299188474584</v>
      </c>
    </row>
    <row r="3607" spans="1:20" x14ac:dyDescent="0.2">
      <c r="A3607">
        <v>2009</v>
      </c>
      <c r="B3607">
        <v>210</v>
      </c>
      <c r="D3607" t="s">
        <v>111</v>
      </c>
      <c r="E3607" s="1">
        <v>0.45833333333333331</v>
      </c>
      <c r="F3607">
        <v>12</v>
      </c>
      <c r="G3607" t="s">
        <v>124</v>
      </c>
      <c r="H3607" t="s">
        <v>36</v>
      </c>
      <c r="I3607" t="s">
        <v>176</v>
      </c>
      <c r="J3607" t="s">
        <v>26</v>
      </c>
      <c r="K3607" t="s">
        <v>17</v>
      </c>
      <c r="L3607" t="s">
        <v>121</v>
      </c>
      <c r="M3607">
        <v>15</v>
      </c>
      <c r="N3607">
        <v>7.5</v>
      </c>
      <c r="Q3607">
        <v>2.0199999999999999E-2</v>
      </c>
      <c r="R3607">
        <v>2.9594999999999998</v>
      </c>
      <c r="S3607">
        <f t="shared" si="258"/>
        <v>7.8540774295436098</v>
      </c>
      <c r="T3607">
        <f t="shared" si="256"/>
        <v>117.81116144315415</v>
      </c>
    </row>
    <row r="3608" spans="1:20" x14ac:dyDescent="0.2">
      <c r="A3608">
        <v>2009</v>
      </c>
      <c r="B3608">
        <v>210</v>
      </c>
      <c r="D3608" t="s">
        <v>111</v>
      </c>
      <c r="E3608" s="1">
        <v>0.45833333333333331</v>
      </c>
      <c r="F3608">
        <v>12</v>
      </c>
      <c r="G3608" t="s">
        <v>124</v>
      </c>
      <c r="H3608" t="s">
        <v>36</v>
      </c>
      <c r="I3608" t="s">
        <v>176</v>
      </c>
      <c r="J3608" t="s">
        <v>509</v>
      </c>
      <c r="K3608" t="s">
        <v>17</v>
      </c>
      <c r="L3608" t="s">
        <v>19</v>
      </c>
      <c r="M3608">
        <v>2</v>
      </c>
      <c r="N3608">
        <v>7.5</v>
      </c>
      <c r="Q3608">
        <v>1.9300000000000001E-2</v>
      </c>
      <c r="R3608">
        <v>2.96</v>
      </c>
      <c r="S3608">
        <f t="shared" si="258"/>
        <v>7.5117071566069322</v>
      </c>
      <c r="T3608">
        <f t="shared" si="256"/>
        <v>15.023414313213864</v>
      </c>
    </row>
    <row r="3609" spans="1:20" x14ac:dyDescent="0.2">
      <c r="A3609">
        <v>2009</v>
      </c>
      <c r="B3609">
        <v>210</v>
      </c>
      <c r="D3609" t="s">
        <v>111</v>
      </c>
      <c r="E3609" s="1">
        <v>0.45833333333333331</v>
      </c>
      <c r="F3609">
        <v>12</v>
      </c>
      <c r="G3609" t="s">
        <v>124</v>
      </c>
      <c r="H3609" t="s">
        <v>36</v>
      </c>
      <c r="I3609" t="s">
        <v>176</v>
      </c>
      <c r="J3609" t="s">
        <v>26</v>
      </c>
      <c r="K3609" t="s">
        <v>118</v>
      </c>
      <c r="L3609" t="s">
        <v>27</v>
      </c>
      <c r="M3609">
        <v>2</v>
      </c>
      <c r="N3609">
        <v>7.5</v>
      </c>
      <c r="Q3609">
        <v>1.5900000000000001E-2</v>
      </c>
      <c r="R3609">
        <v>2.9718</v>
      </c>
      <c r="S3609">
        <f t="shared" si="258"/>
        <v>6.3372988368370082</v>
      </c>
      <c r="T3609">
        <f t="shared" si="256"/>
        <v>12.674597673674016</v>
      </c>
    </row>
    <row r="3610" spans="1:20" x14ac:dyDescent="0.2">
      <c r="A3610">
        <v>2009</v>
      </c>
      <c r="B3610">
        <v>210</v>
      </c>
      <c r="D3610" t="s">
        <v>111</v>
      </c>
      <c r="E3610" s="1">
        <v>0.45833333333333331</v>
      </c>
      <c r="F3610">
        <v>12</v>
      </c>
      <c r="G3610" t="s">
        <v>124</v>
      </c>
      <c r="H3610" t="s">
        <v>36</v>
      </c>
      <c r="I3610" t="s">
        <v>176</v>
      </c>
      <c r="J3610" t="s">
        <v>23</v>
      </c>
      <c r="K3610" t="s">
        <v>118</v>
      </c>
      <c r="L3610" t="s">
        <v>132</v>
      </c>
      <c r="M3610">
        <v>2</v>
      </c>
      <c r="N3610">
        <v>7.5</v>
      </c>
      <c r="Q3610">
        <v>1.26E-2</v>
      </c>
      <c r="R3610">
        <v>3.0672999999999999</v>
      </c>
      <c r="S3610">
        <f t="shared" si="258"/>
        <v>6.0875978967715536</v>
      </c>
      <c r="T3610">
        <f t="shared" si="256"/>
        <v>12.175195793543107</v>
      </c>
    </row>
    <row r="3611" spans="1:20" x14ac:dyDescent="0.2">
      <c r="A3611">
        <v>2009</v>
      </c>
      <c r="B3611">
        <v>210</v>
      </c>
      <c r="D3611" t="s">
        <v>111</v>
      </c>
      <c r="E3611" s="1">
        <v>0.45833333333333331</v>
      </c>
      <c r="F3611">
        <v>12</v>
      </c>
      <c r="G3611" t="s">
        <v>124</v>
      </c>
      <c r="H3611" t="s">
        <v>36</v>
      </c>
      <c r="I3611" t="s">
        <v>176</v>
      </c>
      <c r="J3611" t="s">
        <v>26</v>
      </c>
      <c r="K3611" t="s">
        <v>118</v>
      </c>
      <c r="L3611" t="s">
        <v>27</v>
      </c>
      <c r="M3611">
        <v>19</v>
      </c>
      <c r="N3611">
        <v>2.5</v>
      </c>
      <c r="Q3611">
        <v>1.5900000000000001E-2</v>
      </c>
      <c r="R3611">
        <v>2.9718</v>
      </c>
      <c r="S3611">
        <f t="shared" si="258"/>
        <v>0.24210025233267859</v>
      </c>
      <c r="T3611">
        <f t="shared" si="256"/>
        <v>4.5999047943208931</v>
      </c>
    </row>
    <row r="3612" spans="1:20" x14ac:dyDescent="0.2">
      <c r="A3612">
        <v>2009</v>
      </c>
      <c r="B3612">
        <v>210</v>
      </c>
      <c r="D3612" t="s">
        <v>111</v>
      </c>
      <c r="E3612" s="1">
        <v>0.45833333333333331</v>
      </c>
      <c r="F3612">
        <v>12</v>
      </c>
      <c r="G3612" t="s">
        <v>124</v>
      </c>
      <c r="H3612" t="s">
        <v>36</v>
      </c>
      <c r="I3612" t="s">
        <v>176</v>
      </c>
      <c r="J3612" t="s">
        <v>23</v>
      </c>
      <c r="K3612" t="s">
        <v>33</v>
      </c>
      <c r="L3612" t="s">
        <v>34</v>
      </c>
      <c r="M3612">
        <v>4</v>
      </c>
      <c r="N3612">
        <v>2.5</v>
      </c>
      <c r="Q3612">
        <v>8.8999999999999999E-3</v>
      </c>
      <c r="R3612">
        <v>3</v>
      </c>
      <c r="S3612">
        <f t="shared" si="258"/>
        <v>0.13906250000000001</v>
      </c>
      <c r="T3612">
        <f t="shared" si="256"/>
        <v>0.55625000000000002</v>
      </c>
    </row>
    <row r="3613" spans="1:20" x14ac:dyDescent="0.2">
      <c r="A3613">
        <v>2009</v>
      </c>
      <c r="B3613">
        <v>211</v>
      </c>
      <c r="D3613" t="s">
        <v>111</v>
      </c>
      <c r="E3613" s="1">
        <v>0.45833333333333331</v>
      </c>
      <c r="F3613">
        <v>12</v>
      </c>
      <c r="G3613" t="s">
        <v>124</v>
      </c>
      <c r="H3613" t="s">
        <v>36</v>
      </c>
      <c r="I3613" t="s">
        <v>176</v>
      </c>
      <c r="J3613" t="s">
        <v>44</v>
      </c>
      <c r="K3613" t="s">
        <v>21</v>
      </c>
      <c r="L3613" t="s">
        <v>22</v>
      </c>
      <c r="M3613">
        <v>2</v>
      </c>
      <c r="N3613">
        <v>35</v>
      </c>
      <c r="Q3613">
        <v>1.14E-2</v>
      </c>
      <c r="R3613">
        <v>3.1280000000000001</v>
      </c>
      <c r="S3613">
        <f t="shared" si="258"/>
        <v>770.45928631241588</v>
      </c>
      <c r="T3613">
        <f t="shared" si="256"/>
        <v>1540.9185726248318</v>
      </c>
    </row>
    <row r="3614" spans="1:20" x14ac:dyDescent="0.2">
      <c r="A3614">
        <v>2009</v>
      </c>
      <c r="B3614">
        <v>211</v>
      </c>
      <c r="D3614" t="s">
        <v>111</v>
      </c>
      <c r="E3614" s="1">
        <v>0.45833333333333331</v>
      </c>
      <c r="F3614">
        <v>12</v>
      </c>
      <c r="G3614" t="s">
        <v>124</v>
      </c>
      <c r="H3614" t="s">
        <v>36</v>
      </c>
      <c r="I3614" t="s">
        <v>176</v>
      </c>
      <c r="J3614" t="s">
        <v>23</v>
      </c>
      <c r="K3614" t="s">
        <v>31</v>
      </c>
      <c r="L3614" t="s">
        <v>32</v>
      </c>
      <c r="M3614">
        <v>1</v>
      </c>
      <c r="N3614">
        <v>35</v>
      </c>
      <c r="Q3614">
        <v>7.9000000000000008E-3</v>
      </c>
      <c r="R3614">
        <v>3.0760000000000001</v>
      </c>
      <c r="S3614">
        <f t="shared" si="258"/>
        <v>443.79294680201997</v>
      </c>
      <c r="T3614">
        <f t="shared" si="256"/>
        <v>443.79294680201997</v>
      </c>
    </row>
    <row r="3615" spans="1:20" x14ac:dyDescent="0.2">
      <c r="A3615">
        <v>2009</v>
      </c>
      <c r="B3615">
        <v>211</v>
      </c>
      <c r="D3615" t="s">
        <v>111</v>
      </c>
      <c r="E3615" s="1">
        <v>0.45833333333333331</v>
      </c>
      <c r="F3615">
        <v>12</v>
      </c>
      <c r="G3615" t="s">
        <v>124</v>
      </c>
      <c r="H3615" t="s">
        <v>36</v>
      </c>
      <c r="I3615" t="s">
        <v>176</v>
      </c>
      <c r="J3615" t="s">
        <v>26</v>
      </c>
      <c r="K3615" t="s">
        <v>31</v>
      </c>
      <c r="L3615" t="s">
        <v>54</v>
      </c>
      <c r="M3615">
        <v>2</v>
      </c>
      <c r="N3615">
        <v>25</v>
      </c>
      <c r="P3615">
        <f>N3615*0.812715</f>
        <v>20.317875000000001</v>
      </c>
      <c r="Q3615">
        <v>0.111</v>
      </c>
      <c r="R3615">
        <v>2.72</v>
      </c>
      <c r="S3615">
        <f>Q3615*(P3615^R3615)</f>
        <v>400.63779005068659</v>
      </c>
      <c r="T3615">
        <f t="shared" si="256"/>
        <v>801.27558010137318</v>
      </c>
    </row>
    <row r="3616" spans="1:20" x14ac:dyDescent="0.2">
      <c r="A3616">
        <v>2009</v>
      </c>
      <c r="B3616">
        <v>211</v>
      </c>
      <c r="D3616" t="s">
        <v>111</v>
      </c>
      <c r="E3616" s="1">
        <v>0.45833333333333331</v>
      </c>
      <c r="F3616">
        <v>12</v>
      </c>
      <c r="G3616" t="s">
        <v>124</v>
      </c>
      <c r="H3616" t="s">
        <v>36</v>
      </c>
      <c r="I3616" t="s">
        <v>176</v>
      </c>
      <c r="J3616" t="s">
        <v>13</v>
      </c>
      <c r="K3616" t="s">
        <v>14</v>
      </c>
      <c r="L3616" t="s">
        <v>15</v>
      </c>
      <c r="M3616">
        <v>2</v>
      </c>
      <c r="N3616">
        <v>25</v>
      </c>
      <c r="Q3616">
        <v>2.3599999999999999E-2</v>
      </c>
      <c r="R3616">
        <v>2.9750000000000001</v>
      </c>
      <c r="S3616">
        <f>Q3616*(N3616^R3616)</f>
        <v>340.23855775527943</v>
      </c>
      <c r="T3616">
        <f t="shared" si="256"/>
        <v>680.47711551055886</v>
      </c>
    </row>
    <row r="3617" spans="1:20" x14ac:dyDescent="0.2">
      <c r="A3617">
        <v>2009</v>
      </c>
      <c r="B3617">
        <v>211</v>
      </c>
      <c r="D3617" t="s">
        <v>111</v>
      </c>
      <c r="E3617" s="1">
        <v>0.45833333333333331</v>
      </c>
      <c r="F3617">
        <v>12</v>
      </c>
      <c r="G3617" t="s">
        <v>124</v>
      </c>
      <c r="H3617" t="s">
        <v>36</v>
      </c>
      <c r="I3617" t="s">
        <v>176</v>
      </c>
      <c r="J3617" t="s">
        <v>16</v>
      </c>
      <c r="K3617" t="s">
        <v>28</v>
      </c>
      <c r="L3617" t="s">
        <v>29</v>
      </c>
      <c r="M3617">
        <v>4</v>
      </c>
      <c r="N3617">
        <v>25</v>
      </c>
      <c r="P3617">
        <f>N3617/1.14172</f>
        <v>21.89678730336685</v>
      </c>
      <c r="Q3617">
        <v>5.7999999999999996E-3</v>
      </c>
      <c r="R3617">
        <v>3.5539999999999998</v>
      </c>
      <c r="S3617">
        <f>Q3617*(P3617^R3617)</f>
        <v>336.62001464584171</v>
      </c>
      <c r="T3617">
        <f t="shared" si="256"/>
        <v>1346.4800585833668</v>
      </c>
    </row>
    <row r="3618" spans="1:20" x14ac:dyDescent="0.2">
      <c r="A3618">
        <v>2009</v>
      </c>
      <c r="B3618">
        <v>211</v>
      </c>
      <c r="D3618" t="s">
        <v>111</v>
      </c>
      <c r="E3618" s="1">
        <v>0.45833333333333331</v>
      </c>
      <c r="F3618">
        <v>12</v>
      </c>
      <c r="G3618" t="s">
        <v>124</v>
      </c>
      <c r="H3618" t="s">
        <v>36</v>
      </c>
      <c r="I3618" t="s">
        <v>176</v>
      </c>
      <c r="J3618" t="s">
        <v>44</v>
      </c>
      <c r="K3618" t="s">
        <v>21</v>
      </c>
      <c r="L3618" t="s">
        <v>22</v>
      </c>
      <c r="M3618">
        <v>6</v>
      </c>
      <c r="N3618">
        <v>25</v>
      </c>
      <c r="Q3618">
        <v>1.14E-2</v>
      </c>
      <c r="R3618">
        <v>3.1280000000000001</v>
      </c>
      <c r="S3618">
        <f t="shared" ref="S3618:S3639" si="259">Q3618*(N3618^R3618)</f>
        <v>268.94359042953022</v>
      </c>
      <c r="T3618">
        <f t="shared" si="256"/>
        <v>1613.6615425771813</v>
      </c>
    </row>
    <row r="3619" spans="1:20" x14ac:dyDescent="0.2">
      <c r="A3619">
        <v>2009</v>
      </c>
      <c r="B3619">
        <v>211</v>
      </c>
      <c r="D3619" t="s">
        <v>111</v>
      </c>
      <c r="E3619" s="1">
        <v>0.45833333333333331</v>
      </c>
      <c r="F3619">
        <v>12</v>
      </c>
      <c r="G3619" t="s">
        <v>124</v>
      </c>
      <c r="H3619" t="s">
        <v>36</v>
      </c>
      <c r="I3619" t="s">
        <v>176</v>
      </c>
      <c r="J3619" t="s">
        <v>26</v>
      </c>
      <c r="K3619" t="s">
        <v>17</v>
      </c>
      <c r="L3619" t="s">
        <v>121</v>
      </c>
      <c r="M3619">
        <v>7</v>
      </c>
      <c r="N3619">
        <v>15</v>
      </c>
      <c r="Q3619">
        <v>2.0199999999999999E-2</v>
      </c>
      <c r="R3619">
        <v>2.9594999999999998</v>
      </c>
      <c r="S3619">
        <f t="shared" si="259"/>
        <v>61.093281166361997</v>
      </c>
      <c r="T3619">
        <f t="shared" si="256"/>
        <v>427.652968164534</v>
      </c>
    </row>
    <row r="3620" spans="1:20" x14ac:dyDescent="0.2">
      <c r="A3620">
        <v>2009</v>
      </c>
      <c r="B3620">
        <v>211</v>
      </c>
      <c r="D3620" t="s">
        <v>111</v>
      </c>
      <c r="E3620" s="1">
        <v>0.45833333333333331</v>
      </c>
      <c r="F3620">
        <v>12</v>
      </c>
      <c r="G3620" t="s">
        <v>124</v>
      </c>
      <c r="H3620" t="s">
        <v>36</v>
      </c>
      <c r="I3620" t="s">
        <v>176</v>
      </c>
      <c r="J3620" t="s">
        <v>509</v>
      </c>
      <c r="K3620" t="s">
        <v>17</v>
      </c>
      <c r="L3620" t="s">
        <v>19</v>
      </c>
      <c r="M3620">
        <v>3</v>
      </c>
      <c r="N3620">
        <v>15</v>
      </c>
      <c r="Q3620">
        <v>1.9300000000000001E-2</v>
      </c>
      <c r="R3620">
        <v>2.96</v>
      </c>
      <c r="S3620">
        <f t="shared" si="259"/>
        <v>58.450393035088091</v>
      </c>
      <c r="T3620">
        <f t="shared" si="256"/>
        <v>175.35117910526426</v>
      </c>
    </row>
    <row r="3621" spans="1:20" x14ac:dyDescent="0.2">
      <c r="A3621">
        <v>2009</v>
      </c>
      <c r="B3621">
        <v>211</v>
      </c>
      <c r="D3621" t="s">
        <v>111</v>
      </c>
      <c r="E3621" s="1">
        <v>0.45833333333333331</v>
      </c>
      <c r="F3621">
        <v>12</v>
      </c>
      <c r="G3621" t="s">
        <v>124</v>
      </c>
      <c r="H3621" t="s">
        <v>36</v>
      </c>
      <c r="I3621" t="s">
        <v>176</v>
      </c>
      <c r="J3621" t="s">
        <v>44</v>
      </c>
      <c r="K3621" t="s">
        <v>21</v>
      </c>
      <c r="L3621" t="s">
        <v>22</v>
      </c>
      <c r="M3621">
        <v>2</v>
      </c>
      <c r="N3621">
        <v>15</v>
      </c>
      <c r="Q3621">
        <v>1.14E-2</v>
      </c>
      <c r="R3621">
        <v>3.1280000000000001</v>
      </c>
      <c r="S3621">
        <f t="shared" si="259"/>
        <v>54.414959423729201</v>
      </c>
      <c r="T3621">
        <f t="shared" si="256"/>
        <v>108.8299188474584</v>
      </c>
    </row>
    <row r="3622" spans="1:20" x14ac:dyDescent="0.2">
      <c r="A3622">
        <v>2009</v>
      </c>
      <c r="B3622">
        <v>211</v>
      </c>
      <c r="D3622" t="s">
        <v>111</v>
      </c>
      <c r="E3622" s="1">
        <v>0.45833333333333331</v>
      </c>
      <c r="F3622">
        <v>12</v>
      </c>
      <c r="G3622" t="s">
        <v>124</v>
      </c>
      <c r="H3622" t="s">
        <v>36</v>
      </c>
      <c r="I3622" t="s">
        <v>176</v>
      </c>
      <c r="J3622" t="s">
        <v>23</v>
      </c>
      <c r="K3622" t="s">
        <v>118</v>
      </c>
      <c r="L3622" t="s">
        <v>132</v>
      </c>
      <c r="M3622">
        <v>4</v>
      </c>
      <c r="N3622">
        <v>15</v>
      </c>
      <c r="Q3622">
        <v>1.26E-2</v>
      </c>
      <c r="R3622">
        <v>3.0672999999999999</v>
      </c>
      <c r="S3622">
        <f t="shared" si="259"/>
        <v>51.026439339633377</v>
      </c>
      <c r="T3622">
        <f t="shared" si="256"/>
        <v>204.10575735853351</v>
      </c>
    </row>
    <row r="3623" spans="1:20" x14ac:dyDescent="0.2">
      <c r="A3623">
        <v>2009</v>
      </c>
      <c r="B3623">
        <v>211</v>
      </c>
      <c r="D3623" t="s">
        <v>111</v>
      </c>
      <c r="E3623" s="1">
        <v>0.45833333333333331</v>
      </c>
      <c r="F3623">
        <v>12</v>
      </c>
      <c r="G3623" t="s">
        <v>124</v>
      </c>
      <c r="H3623" t="s">
        <v>36</v>
      </c>
      <c r="I3623" t="s">
        <v>176</v>
      </c>
      <c r="J3623" t="s">
        <v>26</v>
      </c>
      <c r="K3623" t="s">
        <v>118</v>
      </c>
      <c r="L3623" t="s">
        <v>27</v>
      </c>
      <c r="M3623">
        <v>1</v>
      </c>
      <c r="N3623">
        <v>15</v>
      </c>
      <c r="Q3623">
        <v>1.5900000000000001E-2</v>
      </c>
      <c r="R3623">
        <v>2.9718</v>
      </c>
      <c r="S3623">
        <f t="shared" si="259"/>
        <v>49.717024408551566</v>
      </c>
      <c r="T3623">
        <f t="shared" si="256"/>
        <v>49.717024408551566</v>
      </c>
    </row>
    <row r="3624" spans="1:20" x14ac:dyDescent="0.2">
      <c r="A3624">
        <v>2009</v>
      </c>
      <c r="B3624">
        <v>211</v>
      </c>
      <c r="D3624" t="s">
        <v>111</v>
      </c>
      <c r="E3624" s="1">
        <v>0.45833333333333331</v>
      </c>
      <c r="F3624">
        <v>12</v>
      </c>
      <c r="G3624" t="s">
        <v>124</v>
      </c>
      <c r="H3624" t="s">
        <v>36</v>
      </c>
      <c r="I3624" t="s">
        <v>176</v>
      </c>
      <c r="J3624" t="s">
        <v>23</v>
      </c>
      <c r="K3624" t="s">
        <v>118</v>
      </c>
      <c r="L3624" t="s">
        <v>30</v>
      </c>
      <c r="M3624">
        <v>1</v>
      </c>
      <c r="N3624">
        <v>15</v>
      </c>
      <c r="Q3624">
        <v>9.2800000000000001E-3</v>
      </c>
      <c r="R3624">
        <v>3.07</v>
      </c>
      <c r="S3624">
        <f t="shared" si="259"/>
        <v>37.857169670187268</v>
      </c>
      <c r="T3624">
        <f t="shared" si="256"/>
        <v>37.857169670187268</v>
      </c>
    </row>
    <row r="3625" spans="1:20" x14ac:dyDescent="0.2">
      <c r="A3625">
        <v>2009</v>
      </c>
      <c r="B3625">
        <v>211</v>
      </c>
      <c r="D3625" t="s">
        <v>111</v>
      </c>
      <c r="E3625" s="1">
        <v>0.45833333333333331</v>
      </c>
      <c r="F3625">
        <v>12</v>
      </c>
      <c r="G3625" t="s">
        <v>124</v>
      </c>
      <c r="H3625" t="s">
        <v>36</v>
      </c>
      <c r="I3625" t="s">
        <v>176</v>
      </c>
      <c r="J3625" t="s">
        <v>26</v>
      </c>
      <c r="K3625" t="s">
        <v>17</v>
      </c>
      <c r="L3625" t="s">
        <v>121</v>
      </c>
      <c r="M3625">
        <v>15</v>
      </c>
      <c r="N3625">
        <v>7.5</v>
      </c>
      <c r="Q3625">
        <v>2.0199999999999999E-2</v>
      </c>
      <c r="R3625">
        <v>2.9594999999999998</v>
      </c>
      <c r="S3625">
        <f t="shared" si="259"/>
        <v>7.8540774295436098</v>
      </c>
      <c r="T3625">
        <f t="shared" si="256"/>
        <v>117.81116144315415</v>
      </c>
    </row>
    <row r="3626" spans="1:20" x14ac:dyDescent="0.2">
      <c r="A3626">
        <v>2009</v>
      </c>
      <c r="B3626">
        <v>211</v>
      </c>
      <c r="D3626" t="s">
        <v>111</v>
      </c>
      <c r="E3626" s="1">
        <v>0.45833333333333331</v>
      </c>
      <c r="F3626">
        <v>12</v>
      </c>
      <c r="G3626" t="s">
        <v>124</v>
      </c>
      <c r="H3626" t="s">
        <v>36</v>
      </c>
      <c r="I3626" t="s">
        <v>176</v>
      </c>
      <c r="J3626" t="s">
        <v>509</v>
      </c>
      <c r="K3626" t="s">
        <v>17</v>
      </c>
      <c r="L3626" t="s">
        <v>19</v>
      </c>
      <c r="M3626">
        <v>2</v>
      </c>
      <c r="N3626">
        <v>7.5</v>
      </c>
      <c r="Q3626">
        <v>1.9300000000000001E-2</v>
      </c>
      <c r="R3626">
        <v>2.96</v>
      </c>
      <c r="S3626">
        <f t="shared" si="259"/>
        <v>7.5117071566069322</v>
      </c>
      <c r="T3626">
        <f t="shared" si="256"/>
        <v>15.023414313213864</v>
      </c>
    </row>
    <row r="3627" spans="1:20" x14ac:dyDescent="0.2">
      <c r="A3627">
        <v>2009</v>
      </c>
      <c r="B3627">
        <v>211</v>
      </c>
      <c r="D3627" t="s">
        <v>111</v>
      </c>
      <c r="E3627" s="1">
        <v>0.45833333333333331</v>
      </c>
      <c r="F3627">
        <v>12</v>
      </c>
      <c r="G3627" t="s">
        <v>124</v>
      </c>
      <c r="H3627" t="s">
        <v>36</v>
      </c>
      <c r="I3627" t="s">
        <v>176</v>
      </c>
      <c r="J3627" t="s">
        <v>26</v>
      </c>
      <c r="K3627" t="s">
        <v>118</v>
      </c>
      <c r="L3627" t="s">
        <v>27</v>
      </c>
      <c r="M3627">
        <v>7</v>
      </c>
      <c r="N3627">
        <v>7.5</v>
      </c>
      <c r="Q3627">
        <v>1.5900000000000001E-2</v>
      </c>
      <c r="R3627">
        <v>2.9718</v>
      </c>
      <c r="S3627">
        <f t="shared" si="259"/>
        <v>6.3372988368370082</v>
      </c>
      <c r="T3627">
        <f t="shared" si="256"/>
        <v>44.361091857859059</v>
      </c>
    </row>
    <row r="3628" spans="1:20" x14ac:dyDescent="0.2">
      <c r="A3628">
        <v>2009</v>
      </c>
      <c r="B3628">
        <v>211</v>
      </c>
      <c r="D3628" t="s">
        <v>111</v>
      </c>
      <c r="E3628" s="1">
        <v>0.45833333333333331</v>
      </c>
      <c r="F3628">
        <v>12</v>
      </c>
      <c r="G3628" t="s">
        <v>124</v>
      </c>
      <c r="H3628" t="s">
        <v>36</v>
      </c>
      <c r="I3628" t="s">
        <v>176</v>
      </c>
      <c r="J3628" t="s">
        <v>23</v>
      </c>
      <c r="K3628" t="s">
        <v>118</v>
      </c>
      <c r="L3628" t="s">
        <v>132</v>
      </c>
      <c r="M3628">
        <v>12</v>
      </c>
      <c r="N3628">
        <v>7.5</v>
      </c>
      <c r="Q3628">
        <v>1.26E-2</v>
      </c>
      <c r="R3628">
        <v>3.0672999999999999</v>
      </c>
      <c r="S3628">
        <f t="shared" si="259"/>
        <v>6.0875978967715536</v>
      </c>
      <c r="T3628">
        <f t="shared" si="256"/>
        <v>73.051174761258636</v>
      </c>
    </row>
    <row r="3629" spans="1:20" x14ac:dyDescent="0.2">
      <c r="A3629">
        <v>2009</v>
      </c>
      <c r="B3629">
        <v>211</v>
      </c>
      <c r="D3629" t="s">
        <v>111</v>
      </c>
      <c r="E3629" s="1">
        <v>0.45833333333333331</v>
      </c>
      <c r="F3629">
        <v>12</v>
      </c>
      <c r="G3629" t="s">
        <v>124</v>
      </c>
      <c r="H3629" t="s">
        <v>36</v>
      </c>
      <c r="I3629" t="s">
        <v>176</v>
      </c>
      <c r="J3629" t="s">
        <v>23</v>
      </c>
      <c r="K3629" t="s">
        <v>118</v>
      </c>
      <c r="L3629" t="s">
        <v>37</v>
      </c>
      <c r="M3629">
        <v>1</v>
      </c>
      <c r="N3629">
        <v>7.5</v>
      </c>
      <c r="Q3629">
        <v>1.26E-2</v>
      </c>
      <c r="R3629">
        <v>3.0672999999999999</v>
      </c>
      <c r="S3629">
        <f t="shared" si="259"/>
        <v>6.0875978967715536</v>
      </c>
      <c r="T3629">
        <f t="shared" si="256"/>
        <v>6.0875978967715536</v>
      </c>
    </row>
    <row r="3630" spans="1:20" x14ac:dyDescent="0.2">
      <c r="A3630">
        <v>2009</v>
      </c>
      <c r="B3630">
        <v>211</v>
      </c>
      <c r="D3630" t="s">
        <v>111</v>
      </c>
      <c r="E3630" s="1">
        <v>0.45833333333333331</v>
      </c>
      <c r="F3630">
        <v>12</v>
      </c>
      <c r="G3630" t="s">
        <v>124</v>
      </c>
      <c r="H3630" t="s">
        <v>36</v>
      </c>
      <c r="I3630" t="s">
        <v>176</v>
      </c>
      <c r="J3630" t="s">
        <v>23</v>
      </c>
      <c r="K3630" t="s">
        <v>118</v>
      </c>
      <c r="L3630" t="s">
        <v>30</v>
      </c>
      <c r="M3630">
        <v>4</v>
      </c>
      <c r="N3630">
        <v>7.5</v>
      </c>
      <c r="Q3630">
        <v>9.2800000000000001E-3</v>
      </c>
      <c r="R3630">
        <v>3.07</v>
      </c>
      <c r="S3630">
        <f t="shared" si="259"/>
        <v>4.5080222907771104</v>
      </c>
      <c r="T3630">
        <f t="shared" si="256"/>
        <v>18.032089163108441</v>
      </c>
    </row>
    <row r="3631" spans="1:20" x14ac:dyDescent="0.2">
      <c r="A3631">
        <v>2009</v>
      </c>
      <c r="B3631">
        <v>211</v>
      </c>
      <c r="D3631" t="s">
        <v>111</v>
      </c>
      <c r="E3631" s="1">
        <v>0.45833333333333331</v>
      </c>
      <c r="F3631">
        <v>12</v>
      </c>
      <c r="G3631" t="s">
        <v>124</v>
      </c>
      <c r="H3631" t="s">
        <v>36</v>
      </c>
      <c r="I3631" t="s">
        <v>176</v>
      </c>
      <c r="J3631" t="s">
        <v>509</v>
      </c>
      <c r="K3631" t="s">
        <v>17</v>
      </c>
      <c r="L3631" t="s">
        <v>19</v>
      </c>
      <c r="M3631">
        <v>2</v>
      </c>
      <c r="N3631">
        <v>2.5</v>
      </c>
      <c r="Q3631">
        <v>1.9300000000000001E-2</v>
      </c>
      <c r="R3631">
        <v>2.96</v>
      </c>
      <c r="S3631">
        <f t="shared" si="259"/>
        <v>0.29070984172599634</v>
      </c>
      <c r="T3631">
        <f t="shared" si="256"/>
        <v>0.58141968345199269</v>
      </c>
    </row>
    <row r="3632" spans="1:20" x14ac:dyDescent="0.2">
      <c r="A3632">
        <v>2009</v>
      </c>
      <c r="B3632">
        <v>211</v>
      </c>
      <c r="D3632" t="s">
        <v>111</v>
      </c>
      <c r="E3632" s="1">
        <v>0.45833333333333331</v>
      </c>
      <c r="F3632">
        <v>12</v>
      </c>
      <c r="G3632" t="s">
        <v>124</v>
      </c>
      <c r="H3632" t="s">
        <v>36</v>
      </c>
      <c r="I3632" t="s">
        <v>176</v>
      </c>
      <c r="J3632" t="s">
        <v>26</v>
      </c>
      <c r="K3632" t="s">
        <v>118</v>
      </c>
      <c r="L3632" t="s">
        <v>27</v>
      </c>
      <c r="M3632">
        <v>30</v>
      </c>
      <c r="N3632">
        <v>2.5</v>
      </c>
      <c r="Q3632">
        <v>1.5900000000000001E-2</v>
      </c>
      <c r="R3632">
        <v>2.9718</v>
      </c>
      <c r="S3632">
        <f t="shared" si="259"/>
        <v>0.24210025233267859</v>
      </c>
      <c r="T3632">
        <f t="shared" si="256"/>
        <v>7.263007569980358</v>
      </c>
    </row>
    <row r="3633" spans="1:20" x14ac:dyDescent="0.2">
      <c r="A3633">
        <v>2009</v>
      </c>
      <c r="B3633">
        <v>212</v>
      </c>
      <c r="D3633" t="s">
        <v>111</v>
      </c>
      <c r="E3633" s="1">
        <v>0.45833333333333331</v>
      </c>
      <c r="F3633">
        <v>12</v>
      </c>
      <c r="G3633" t="s">
        <v>125</v>
      </c>
      <c r="H3633" t="s">
        <v>36</v>
      </c>
      <c r="I3633" t="s">
        <v>176</v>
      </c>
      <c r="J3633" t="s">
        <v>23</v>
      </c>
      <c r="K3633" t="s">
        <v>118</v>
      </c>
      <c r="L3633" t="s">
        <v>37</v>
      </c>
      <c r="M3633">
        <v>1</v>
      </c>
      <c r="N3633">
        <v>50</v>
      </c>
      <c r="Q3633">
        <v>1.26E-2</v>
      </c>
      <c r="R3633">
        <v>3.0672999999999999</v>
      </c>
      <c r="S3633">
        <f t="shared" si="259"/>
        <v>2049.3740817288258</v>
      </c>
      <c r="T3633">
        <f t="shared" si="256"/>
        <v>2049.3740817288258</v>
      </c>
    </row>
    <row r="3634" spans="1:20" x14ac:dyDescent="0.2">
      <c r="A3634">
        <v>2009</v>
      </c>
      <c r="B3634">
        <v>212</v>
      </c>
      <c r="D3634" t="s">
        <v>111</v>
      </c>
      <c r="E3634" s="1">
        <v>0.45833333333333331</v>
      </c>
      <c r="F3634">
        <v>12</v>
      </c>
      <c r="G3634" t="s">
        <v>125</v>
      </c>
      <c r="H3634" t="s">
        <v>36</v>
      </c>
      <c r="I3634" t="s">
        <v>176</v>
      </c>
      <c r="J3634" t="s">
        <v>44</v>
      </c>
      <c r="K3634" t="s">
        <v>21</v>
      </c>
      <c r="L3634" t="s">
        <v>67</v>
      </c>
      <c r="M3634">
        <v>1</v>
      </c>
      <c r="N3634">
        <v>40</v>
      </c>
      <c r="Q3634">
        <v>1.5299999999999999E-2</v>
      </c>
      <c r="R3634">
        <v>3</v>
      </c>
      <c r="S3634">
        <f t="shared" si="259"/>
        <v>979.19999999999993</v>
      </c>
      <c r="T3634">
        <f t="shared" si="256"/>
        <v>979.19999999999993</v>
      </c>
    </row>
    <row r="3635" spans="1:20" x14ac:dyDescent="0.2">
      <c r="A3635">
        <v>2009</v>
      </c>
      <c r="B3635">
        <v>212</v>
      </c>
      <c r="D3635" t="s">
        <v>111</v>
      </c>
      <c r="E3635" s="1">
        <v>0.45833333333333331</v>
      </c>
      <c r="F3635">
        <v>12</v>
      </c>
      <c r="G3635" t="s">
        <v>125</v>
      </c>
      <c r="H3635" t="s">
        <v>36</v>
      </c>
      <c r="I3635" t="s">
        <v>176</v>
      </c>
      <c r="J3635" t="s">
        <v>44</v>
      </c>
      <c r="K3635" t="s">
        <v>21</v>
      </c>
      <c r="L3635" t="s">
        <v>22</v>
      </c>
      <c r="M3635">
        <v>5</v>
      </c>
      <c r="N3635">
        <v>35</v>
      </c>
      <c r="Q3635">
        <v>1.14E-2</v>
      </c>
      <c r="R3635">
        <v>3.1280000000000001</v>
      </c>
      <c r="S3635">
        <f t="shared" si="259"/>
        <v>770.45928631241588</v>
      </c>
      <c r="T3635">
        <f t="shared" si="256"/>
        <v>3852.2964315620793</v>
      </c>
    </row>
    <row r="3636" spans="1:20" x14ac:dyDescent="0.2">
      <c r="A3636">
        <v>2009</v>
      </c>
      <c r="B3636">
        <v>212</v>
      </c>
      <c r="D3636" t="s">
        <v>111</v>
      </c>
      <c r="E3636" s="1">
        <v>0.45833333333333331</v>
      </c>
      <c r="F3636">
        <v>12</v>
      </c>
      <c r="G3636" t="s">
        <v>125</v>
      </c>
      <c r="H3636" t="s">
        <v>36</v>
      </c>
      <c r="I3636" t="s">
        <v>176</v>
      </c>
      <c r="J3636" t="s">
        <v>13</v>
      </c>
      <c r="K3636" t="s">
        <v>51</v>
      </c>
      <c r="L3636" t="s">
        <v>155</v>
      </c>
      <c r="M3636">
        <v>1</v>
      </c>
      <c r="N3636">
        <v>35</v>
      </c>
      <c r="Q3636">
        <v>1.6199999999999999E-2</v>
      </c>
      <c r="R3636">
        <v>3.0251999999999999</v>
      </c>
      <c r="S3636">
        <f t="shared" si="259"/>
        <v>759.67819720000477</v>
      </c>
      <c r="T3636">
        <f t="shared" si="256"/>
        <v>759.67819720000477</v>
      </c>
    </row>
    <row r="3637" spans="1:20" x14ac:dyDescent="0.2">
      <c r="A3637">
        <v>2009</v>
      </c>
      <c r="B3637">
        <v>212</v>
      </c>
      <c r="D3637" t="s">
        <v>111</v>
      </c>
      <c r="E3637" s="1">
        <v>0.45833333333333331</v>
      </c>
      <c r="F3637">
        <v>12</v>
      </c>
      <c r="G3637" t="s">
        <v>125</v>
      </c>
      <c r="H3637" t="s">
        <v>36</v>
      </c>
      <c r="I3637" t="s">
        <v>176</v>
      </c>
      <c r="J3637" t="s">
        <v>23</v>
      </c>
      <c r="K3637" t="s">
        <v>49</v>
      </c>
      <c r="L3637" t="s">
        <v>50</v>
      </c>
      <c r="M3637">
        <v>2</v>
      </c>
      <c r="N3637">
        <v>35</v>
      </c>
      <c r="Q3637">
        <v>5.6099999999999997E-2</v>
      </c>
      <c r="R3637">
        <v>2.653</v>
      </c>
      <c r="S3637">
        <f t="shared" si="259"/>
        <v>700.44716671055994</v>
      </c>
      <c r="T3637">
        <f t="shared" si="256"/>
        <v>1400.8943334211199</v>
      </c>
    </row>
    <row r="3638" spans="1:20" x14ac:dyDescent="0.2">
      <c r="A3638">
        <v>2009</v>
      </c>
      <c r="B3638">
        <v>212</v>
      </c>
      <c r="D3638" t="s">
        <v>111</v>
      </c>
      <c r="E3638" s="1">
        <v>0.45833333333333331</v>
      </c>
      <c r="F3638">
        <v>12</v>
      </c>
      <c r="G3638" t="s">
        <v>125</v>
      </c>
      <c r="H3638" t="s">
        <v>36</v>
      </c>
      <c r="I3638" t="s">
        <v>176</v>
      </c>
      <c r="J3638" t="s">
        <v>23</v>
      </c>
      <c r="K3638" t="s">
        <v>31</v>
      </c>
      <c r="L3638" t="s">
        <v>32</v>
      </c>
      <c r="M3638">
        <v>1</v>
      </c>
      <c r="N3638">
        <v>35</v>
      </c>
      <c r="Q3638">
        <v>7.9000000000000008E-3</v>
      </c>
      <c r="R3638">
        <v>3.0760000000000001</v>
      </c>
      <c r="S3638">
        <f t="shared" si="259"/>
        <v>443.79294680201997</v>
      </c>
      <c r="T3638">
        <f t="shared" si="256"/>
        <v>443.79294680201997</v>
      </c>
    </row>
    <row r="3639" spans="1:20" x14ac:dyDescent="0.2">
      <c r="A3639">
        <v>2009</v>
      </c>
      <c r="B3639">
        <v>212</v>
      </c>
      <c r="D3639" t="s">
        <v>111</v>
      </c>
      <c r="E3639" s="1">
        <v>0.45833333333333331</v>
      </c>
      <c r="F3639">
        <v>12</v>
      </c>
      <c r="G3639" t="s">
        <v>125</v>
      </c>
      <c r="H3639" t="s">
        <v>36</v>
      </c>
      <c r="I3639" t="s">
        <v>176</v>
      </c>
      <c r="J3639" t="s">
        <v>13</v>
      </c>
      <c r="K3639" t="s">
        <v>14</v>
      </c>
      <c r="L3639" t="s">
        <v>15</v>
      </c>
      <c r="M3639">
        <v>2</v>
      </c>
      <c r="N3639">
        <v>25</v>
      </c>
      <c r="Q3639">
        <v>2.3599999999999999E-2</v>
      </c>
      <c r="R3639">
        <v>2.9750000000000001</v>
      </c>
      <c r="S3639">
        <f t="shared" si="259"/>
        <v>340.23855775527943</v>
      </c>
      <c r="T3639">
        <f t="shared" si="256"/>
        <v>680.47711551055886</v>
      </c>
    </row>
    <row r="3640" spans="1:20" x14ac:dyDescent="0.2">
      <c r="A3640">
        <v>2009</v>
      </c>
      <c r="B3640">
        <v>212</v>
      </c>
      <c r="D3640" t="s">
        <v>111</v>
      </c>
      <c r="E3640" s="1">
        <v>0.45833333333333331</v>
      </c>
      <c r="F3640">
        <v>12</v>
      </c>
      <c r="G3640" t="s">
        <v>125</v>
      </c>
      <c r="H3640" t="s">
        <v>36</v>
      </c>
      <c r="I3640" t="s">
        <v>176</v>
      </c>
      <c r="J3640" t="s">
        <v>16</v>
      </c>
      <c r="K3640" t="s">
        <v>28</v>
      </c>
      <c r="L3640" t="s">
        <v>29</v>
      </c>
      <c r="M3640">
        <v>1</v>
      </c>
      <c r="N3640">
        <v>25</v>
      </c>
      <c r="P3640">
        <f>N3640/1.14172</f>
        <v>21.89678730336685</v>
      </c>
      <c r="Q3640">
        <v>5.7999999999999996E-3</v>
      </c>
      <c r="R3640">
        <v>3.5539999999999998</v>
      </c>
      <c r="S3640">
        <f>Q3640*(P3640^R3640)</f>
        <v>336.62001464584171</v>
      </c>
      <c r="T3640">
        <f t="shared" si="256"/>
        <v>336.62001464584171</v>
      </c>
    </row>
    <row r="3641" spans="1:20" x14ac:dyDescent="0.2">
      <c r="A3641">
        <v>2009</v>
      </c>
      <c r="B3641">
        <v>212</v>
      </c>
      <c r="D3641" t="s">
        <v>111</v>
      </c>
      <c r="E3641" s="1">
        <v>0.45833333333333331</v>
      </c>
      <c r="F3641">
        <v>12</v>
      </c>
      <c r="G3641" t="s">
        <v>125</v>
      </c>
      <c r="H3641" t="s">
        <v>36</v>
      </c>
      <c r="I3641" t="s">
        <v>176</v>
      </c>
      <c r="J3641" t="s">
        <v>44</v>
      </c>
      <c r="K3641" t="s">
        <v>21</v>
      </c>
      <c r="L3641" t="s">
        <v>22</v>
      </c>
      <c r="M3641">
        <v>7</v>
      </c>
      <c r="N3641">
        <v>25</v>
      </c>
      <c r="Q3641">
        <v>1.14E-2</v>
      </c>
      <c r="R3641">
        <v>3.1280000000000001</v>
      </c>
      <c r="S3641">
        <f>Q3641*(N3641^R3641)</f>
        <v>268.94359042953022</v>
      </c>
      <c r="T3641">
        <f t="shared" si="256"/>
        <v>1882.6051330067116</v>
      </c>
    </row>
    <row r="3642" spans="1:20" x14ac:dyDescent="0.2">
      <c r="A3642">
        <v>2009</v>
      </c>
      <c r="B3642">
        <v>212</v>
      </c>
      <c r="D3642" t="s">
        <v>111</v>
      </c>
      <c r="E3642" s="1">
        <v>0.45833333333333331</v>
      </c>
      <c r="F3642">
        <v>12</v>
      </c>
      <c r="G3642" t="s">
        <v>125</v>
      </c>
      <c r="H3642" t="s">
        <v>36</v>
      </c>
      <c r="I3642" t="s">
        <v>176</v>
      </c>
      <c r="J3642" t="s">
        <v>23</v>
      </c>
      <c r="K3642" t="s">
        <v>62</v>
      </c>
      <c r="L3642" t="s">
        <v>63</v>
      </c>
      <c r="M3642">
        <v>1</v>
      </c>
      <c r="N3642">
        <v>25</v>
      </c>
      <c r="P3642">
        <f>N3642/1.08</f>
        <v>23.148148148148145</v>
      </c>
      <c r="Q3642">
        <v>2.29E-2</v>
      </c>
      <c r="R3642">
        <v>2.9580000000000002</v>
      </c>
      <c r="S3642">
        <f>Q3642*(P3642^R3642)</f>
        <v>248.92846396069424</v>
      </c>
      <c r="T3642">
        <f t="shared" si="256"/>
        <v>248.92846396069424</v>
      </c>
    </row>
    <row r="3643" spans="1:20" x14ac:dyDescent="0.2">
      <c r="A3643">
        <v>2009</v>
      </c>
      <c r="B3643">
        <v>212</v>
      </c>
      <c r="D3643" t="s">
        <v>111</v>
      </c>
      <c r="E3643" s="1">
        <v>0.45833333333333331</v>
      </c>
      <c r="F3643">
        <v>12</v>
      </c>
      <c r="G3643" t="s">
        <v>125</v>
      </c>
      <c r="H3643" t="s">
        <v>36</v>
      </c>
      <c r="I3643" t="s">
        <v>176</v>
      </c>
      <c r="J3643" t="s">
        <v>23</v>
      </c>
      <c r="K3643" t="s">
        <v>118</v>
      </c>
      <c r="L3643" t="s">
        <v>37</v>
      </c>
      <c r="M3643">
        <v>1</v>
      </c>
      <c r="N3643">
        <v>25</v>
      </c>
      <c r="Q3643">
        <v>1.26E-2</v>
      </c>
      <c r="R3643">
        <v>3.0672999999999999</v>
      </c>
      <c r="S3643">
        <f t="shared" ref="S3643:S3649" si="260">Q3643*(N3643^R3643)</f>
        <v>244.49609871054292</v>
      </c>
      <c r="T3643">
        <f t="shared" si="256"/>
        <v>244.49609871054292</v>
      </c>
    </row>
    <row r="3644" spans="1:20" x14ac:dyDescent="0.2">
      <c r="A3644">
        <v>2009</v>
      </c>
      <c r="B3644">
        <v>212</v>
      </c>
      <c r="D3644" t="s">
        <v>111</v>
      </c>
      <c r="E3644" s="1">
        <v>0.45833333333333331</v>
      </c>
      <c r="F3644">
        <v>12</v>
      </c>
      <c r="G3644" t="s">
        <v>125</v>
      </c>
      <c r="H3644" t="s">
        <v>36</v>
      </c>
      <c r="I3644" t="s">
        <v>176</v>
      </c>
      <c r="J3644" t="s">
        <v>509</v>
      </c>
      <c r="K3644" t="s">
        <v>17</v>
      </c>
      <c r="L3644" t="s">
        <v>19</v>
      </c>
      <c r="M3644">
        <v>3</v>
      </c>
      <c r="N3644">
        <v>15</v>
      </c>
      <c r="Q3644">
        <v>1.9300000000000001E-2</v>
      </c>
      <c r="R3644">
        <v>2.96</v>
      </c>
      <c r="S3644">
        <f t="shared" si="260"/>
        <v>58.450393035088091</v>
      </c>
      <c r="T3644">
        <f t="shared" si="256"/>
        <v>175.35117910526426</v>
      </c>
    </row>
    <row r="3645" spans="1:20" x14ac:dyDescent="0.2">
      <c r="A3645">
        <v>2009</v>
      </c>
      <c r="B3645">
        <v>212</v>
      </c>
      <c r="D3645" t="s">
        <v>111</v>
      </c>
      <c r="E3645" s="1">
        <v>0.45833333333333331</v>
      </c>
      <c r="F3645">
        <v>12</v>
      </c>
      <c r="G3645" t="s">
        <v>125</v>
      </c>
      <c r="H3645" t="s">
        <v>36</v>
      </c>
      <c r="I3645" t="s">
        <v>176</v>
      </c>
      <c r="J3645" t="s">
        <v>509</v>
      </c>
      <c r="K3645" t="s">
        <v>17</v>
      </c>
      <c r="L3645" t="s">
        <v>19</v>
      </c>
      <c r="M3645">
        <v>2</v>
      </c>
      <c r="N3645">
        <v>7.5</v>
      </c>
      <c r="Q3645">
        <v>1.9300000000000001E-2</v>
      </c>
      <c r="R3645">
        <v>2.96</v>
      </c>
      <c r="S3645">
        <f t="shared" si="260"/>
        <v>7.5117071566069322</v>
      </c>
      <c r="T3645">
        <f t="shared" si="256"/>
        <v>15.023414313213864</v>
      </c>
    </row>
    <row r="3646" spans="1:20" x14ac:dyDescent="0.2">
      <c r="A3646">
        <v>2009</v>
      </c>
      <c r="B3646">
        <v>212</v>
      </c>
      <c r="D3646" t="s">
        <v>111</v>
      </c>
      <c r="E3646" s="1">
        <v>0.45833333333333331</v>
      </c>
      <c r="F3646">
        <v>12</v>
      </c>
      <c r="G3646" t="s">
        <v>125</v>
      </c>
      <c r="H3646" t="s">
        <v>36</v>
      </c>
      <c r="I3646" t="s">
        <v>176</v>
      </c>
      <c r="J3646" t="s">
        <v>26</v>
      </c>
      <c r="K3646" t="s">
        <v>118</v>
      </c>
      <c r="L3646" t="s">
        <v>27</v>
      </c>
      <c r="M3646">
        <v>4</v>
      </c>
      <c r="N3646">
        <v>7.5</v>
      </c>
      <c r="Q3646">
        <v>1.5900000000000001E-2</v>
      </c>
      <c r="R3646">
        <v>2.9718</v>
      </c>
      <c r="S3646">
        <f t="shared" si="260"/>
        <v>6.3372988368370082</v>
      </c>
      <c r="T3646">
        <f t="shared" si="256"/>
        <v>25.349195347348033</v>
      </c>
    </row>
    <row r="3647" spans="1:20" x14ac:dyDescent="0.2">
      <c r="A3647">
        <v>2009</v>
      </c>
      <c r="B3647">
        <v>212</v>
      </c>
      <c r="D3647" t="s">
        <v>111</v>
      </c>
      <c r="E3647" s="1">
        <v>0.45833333333333331</v>
      </c>
      <c r="F3647">
        <v>12</v>
      </c>
      <c r="G3647" t="s">
        <v>125</v>
      </c>
      <c r="H3647" t="s">
        <v>36</v>
      </c>
      <c r="I3647" t="s">
        <v>176</v>
      </c>
      <c r="J3647" t="s">
        <v>26</v>
      </c>
      <c r="K3647" t="s">
        <v>118</v>
      </c>
      <c r="L3647" t="s">
        <v>27</v>
      </c>
      <c r="M3647">
        <v>12</v>
      </c>
      <c r="N3647">
        <v>2.5</v>
      </c>
      <c r="Q3647">
        <v>1.5900000000000001E-2</v>
      </c>
      <c r="R3647">
        <v>2.9718</v>
      </c>
      <c r="S3647">
        <f t="shared" si="260"/>
        <v>0.24210025233267859</v>
      </c>
      <c r="T3647">
        <f t="shared" si="256"/>
        <v>2.905203027992143</v>
      </c>
    </row>
    <row r="3648" spans="1:20" x14ac:dyDescent="0.2">
      <c r="A3648">
        <v>2009</v>
      </c>
      <c r="B3648">
        <v>213</v>
      </c>
      <c r="D3648" t="s">
        <v>111</v>
      </c>
      <c r="E3648" s="1">
        <v>0.45833333333333331</v>
      </c>
      <c r="F3648">
        <v>6</v>
      </c>
      <c r="G3648" t="s">
        <v>136</v>
      </c>
      <c r="H3648" t="s">
        <v>61</v>
      </c>
      <c r="I3648" t="s">
        <v>178</v>
      </c>
      <c r="J3648" t="s">
        <v>44</v>
      </c>
      <c r="K3648" t="s">
        <v>21</v>
      </c>
      <c r="L3648" t="s">
        <v>22</v>
      </c>
      <c r="M3648">
        <v>3</v>
      </c>
      <c r="N3648">
        <v>35</v>
      </c>
      <c r="Q3648">
        <v>1.14E-2</v>
      </c>
      <c r="R3648">
        <v>3.1280000000000001</v>
      </c>
      <c r="S3648">
        <f t="shared" si="260"/>
        <v>770.45928631241588</v>
      </c>
      <c r="T3648">
        <f t="shared" si="256"/>
        <v>2311.3778589372478</v>
      </c>
    </row>
    <row r="3649" spans="1:20" x14ac:dyDescent="0.2">
      <c r="A3649">
        <v>2009</v>
      </c>
      <c r="B3649">
        <v>213</v>
      </c>
      <c r="D3649" t="s">
        <v>111</v>
      </c>
      <c r="E3649" s="1">
        <v>0.45833333333333331</v>
      </c>
      <c r="F3649">
        <v>6</v>
      </c>
      <c r="G3649" t="s">
        <v>136</v>
      </c>
      <c r="H3649" t="s">
        <v>61</v>
      </c>
      <c r="I3649" t="s">
        <v>178</v>
      </c>
      <c r="J3649" t="s">
        <v>13</v>
      </c>
      <c r="K3649" t="s">
        <v>51</v>
      </c>
      <c r="L3649" t="s">
        <v>52</v>
      </c>
      <c r="M3649">
        <v>7</v>
      </c>
      <c r="N3649">
        <v>35</v>
      </c>
      <c r="O3649" t="s">
        <v>53</v>
      </c>
      <c r="Q3649">
        <v>1.6199999999999999E-2</v>
      </c>
      <c r="R3649">
        <v>3.0251999999999999</v>
      </c>
      <c r="S3649">
        <f t="shared" si="260"/>
        <v>759.67819720000477</v>
      </c>
      <c r="T3649">
        <f t="shared" si="256"/>
        <v>5317.7473804000338</v>
      </c>
    </row>
    <row r="3650" spans="1:20" x14ac:dyDescent="0.2">
      <c r="A3650">
        <v>2009</v>
      </c>
      <c r="B3650">
        <v>213</v>
      </c>
      <c r="D3650" t="s">
        <v>111</v>
      </c>
      <c r="E3650" s="1">
        <v>0.45833333333333331</v>
      </c>
      <c r="F3650">
        <v>6</v>
      </c>
      <c r="G3650" t="s">
        <v>136</v>
      </c>
      <c r="H3650" t="s">
        <v>61</v>
      </c>
      <c r="I3650" t="s">
        <v>178</v>
      </c>
      <c r="J3650" t="s">
        <v>13</v>
      </c>
      <c r="K3650" t="s">
        <v>47</v>
      </c>
      <c r="L3650" t="s">
        <v>48</v>
      </c>
      <c r="M3650">
        <v>20</v>
      </c>
      <c r="N3650">
        <v>35</v>
      </c>
      <c r="P3650">
        <f>N3650/1.09917</f>
        <v>31.842208211650611</v>
      </c>
      <c r="Q3650">
        <v>1.7399999999999999E-2</v>
      </c>
      <c r="R3650">
        <v>3.08</v>
      </c>
      <c r="S3650">
        <f>Q3650*(P3650^R3650)</f>
        <v>740.96728909580781</v>
      </c>
      <c r="T3650">
        <f t="shared" ref="T3650:T3713" si="261">M3650*S3650</f>
        <v>14819.345781916156</v>
      </c>
    </row>
    <row r="3651" spans="1:20" x14ac:dyDescent="0.2">
      <c r="A3651">
        <v>2009</v>
      </c>
      <c r="B3651">
        <v>213</v>
      </c>
      <c r="D3651" t="s">
        <v>111</v>
      </c>
      <c r="E3651" s="1">
        <v>0.45833333333333331</v>
      </c>
      <c r="F3651">
        <v>6</v>
      </c>
      <c r="G3651" t="s">
        <v>136</v>
      </c>
      <c r="H3651" t="s">
        <v>61</v>
      </c>
      <c r="I3651" t="s">
        <v>178</v>
      </c>
      <c r="J3651" t="s">
        <v>26</v>
      </c>
      <c r="K3651" t="s">
        <v>31</v>
      </c>
      <c r="L3651" t="s">
        <v>54</v>
      </c>
      <c r="M3651">
        <v>1</v>
      </c>
      <c r="N3651">
        <v>25</v>
      </c>
      <c r="P3651">
        <f>N3651*0.812715</f>
        <v>20.317875000000001</v>
      </c>
      <c r="Q3651">
        <v>0.111</v>
      </c>
      <c r="R3651">
        <v>2.72</v>
      </c>
      <c r="S3651">
        <f>Q3651*(P3651^R3651)</f>
        <v>400.63779005068659</v>
      </c>
      <c r="T3651">
        <f t="shared" si="261"/>
        <v>400.63779005068659</v>
      </c>
    </row>
    <row r="3652" spans="1:20" x14ac:dyDescent="0.2">
      <c r="A3652">
        <v>2009</v>
      </c>
      <c r="B3652">
        <v>213</v>
      </c>
      <c r="D3652" t="s">
        <v>111</v>
      </c>
      <c r="E3652" s="1">
        <v>0.45833333333333331</v>
      </c>
      <c r="F3652">
        <v>6</v>
      </c>
      <c r="G3652" t="s">
        <v>136</v>
      </c>
      <c r="H3652" t="s">
        <v>61</v>
      </c>
      <c r="I3652" t="s">
        <v>178</v>
      </c>
      <c r="J3652" t="s">
        <v>13</v>
      </c>
      <c r="K3652" t="s">
        <v>14</v>
      </c>
      <c r="L3652" t="s">
        <v>15</v>
      </c>
      <c r="M3652">
        <v>2</v>
      </c>
      <c r="N3652">
        <v>25</v>
      </c>
      <c r="Q3652">
        <v>2.3599999999999999E-2</v>
      </c>
      <c r="R3652">
        <v>2.9750000000000001</v>
      </c>
      <c r="S3652">
        <f>Q3652*(N3652^R3652)</f>
        <v>340.23855775527943</v>
      </c>
      <c r="T3652">
        <f t="shared" si="261"/>
        <v>680.47711551055886</v>
      </c>
    </row>
    <row r="3653" spans="1:20" x14ac:dyDescent="0.2">
      <c r="A3653">
        <v>2009</v>
      </c>
      <c r="B3653">
        <v>213</v>
      </c>
      <c r="D3653" t="s">
        <v>111</v>
      </c>
      <c r="E3653" s="1">
        <v>0.45833333333333331</v>
      </c>
      <c r="F3653">
        <v>6</v>
      </c>
      <c r="G3653" t="s">
        <v>136</v>
      </c>
      <c r="H3653" t="s">
        <v>61</v>
      </c>
      <c r="I3653" t="s">
        <v>178</v>
      </c>
      <c r="J3653" t="s">
        <v>16</v>
      </c>
      <c r="K3653" t="s">
        <v>28</v>
      </c>
      <c r="L3653" t="s">
        <v>29</v>
      </c>
      <c r="M3653">
        <v>21</v>
      </c>
      <c r="N3653">
        <v>25</v>
      </c>
      <c r="P3653">
        <f>N3653/1.14172</f>
        <v>21.89678730336685</v>
      </c>
      <c r="Q3653">
        <v>5.7999999999999996E-3</v>
      </c>
      <c r="R3653">
        <v>3.5539999999999998</v>
      </c>
      <c r="S3653">
        <f>Q3653*(P3653^R3653)</f>
        <v>336.62001464584171</v>
      </c>
      <c r="T3653">
        <f t="shared" si="261"/>
        <v>7069.020307562676</v>
      </c>
    </row>
    <row r="3654" spans="1:20" x14ac:dyDescent="0.2">
      <c r="A3654">
        <v>2009</v>
      </c>
      <c r="B3654">
        <v>213</v>
      </c>
      <c r="D3654" t="s">
        <v>111</v>
      </c>
      <c r="E3654" s="1">
        <v>0.45833333333333331</v>
      </c>
      <c r="F3654">
        <v>6</v>
      </c>
      <c r="G3654" t="s">
        <v>136</v>
      </c>
      <c r="H3654" t="s">
        <v>61</v>
      </c>
      <c r="I3654" t="s">
        <v>178</v>
      </c>
      <c r="J3654" t="s">
        <v>44</v>
      </c>
      <c r="K3654" t="s">
        <v>21</v>
      </c>
      <c r="L3654" t="s">
        <v>22</v>
      </c>
      <c r="M3654">
        <v>5</v>
      </c>
      <c r="N3654">
        <v>25</v>
      </c>
      <c r="Q3654">
        <v>1.14E-2</v>
      </c>
      <c r="R3654">
        <v>3.1280000000000001</v>
      </c>
      <c r="S3654">
        <f>Q3654*(N3654^R3654)</f>
        <v>268.94359042953022</v>
      </c>
      <c r="T3654">
        <f t="shared" si="261"/>
        <v>1344.717952147651</v>
      </c>
    </row>
    <row r="3655" spans="1:20" x14ac:dyDescent="0.2">
      <c r="A3655">
        <v>2009</v>
      </c>
      <c r="B3655">
        <v>213</v>
      </c>
      <c r="D3655" t="s">
        <v>111</v>
      </c>
      <c r="E3655" s="1">
        <v>0.45833333333333331</v>
      </c>
      <c r="F3655">
        <v>6</v>
      </c>
      <c r="G3655" t="s">
        <v>136</v>
      </c>
      <c r="H3655" t="s">
        <v>61</v>
      </c>
      <c r="I3655" t="s">
        <v>178</v>
      </c>
      <c r="J3655" t="s">
        <v>23</v>
      </c>
      <c r="K3655" t="s">
        <v>62</v>
      </c>
      <c r="L3655" t="s">
        <v>83</v>
      </c>
      <c r="M3655">
        <v>20</v>
      </c>
      <c r="N3655">
        <v>25</v>
      </c>
      <c r="P3655">
        <f>N3655*0.901</f>
        <v>22.525000000000002</v>
      </c>
      <c r="Q3655">
        <v>2.07E-2</v>
      </c>
      <c r="R3655">
        <v>3</v>
      </c>
      <c r="S3655">
        <f>Q3655*(P3655^R3655)</f>
        <v>236.57276422968752</v>
      </c>
      <c r="T3655">
        <f t="shared" si="261"/>
        <v>4731.4552845937505</v>
      </c>
    </row>
    <row r="3656" spans="1:20" x14ac:dyDescent="0.2">
      <c r="A3656">
        <v>2009</v>
      </c>
      <c r="B3656">
        <v>213</v>
      </c>
      <c r="D3656" t="s">
        <v>111</v>
      </c>
      <c r="E3656" s="1">
        <v>0.45833333333333331</v>
      </c>
      <c r="F3656">
        <v>6</v>
      </c>
      <c r="G3656" t="s">
        <v>136</v>
      </c>
      <c r="H3656" t="s">
        <v>61</v>
      </c>
      <c r="I3656" t="s">
        <v>178</v>
      </c>
      <c r="J3656" t="s">
        <v>16</v>
      </c>
      <c r="K3656" t="s">
        <v>17</v>
      </c>
      <c r="L3656" t="s">
        <v>18</v>
      </c>
      <c r="M3656">
        <v>8</v>
      </c>
      <c r="N3656">
        <v>15</v>
      </c>
      <c r="Q3656">
        <v>2.2700000000000001E-2</v>
      </c>
      <c r="R3656">
        <v>3.12</v>
      </c>
      <c r="S3656">
        <f t="shared" ref="S3656:S3670" si="262">Q3656*(N3656^R3656)</f>
        <v>106.03044532761471</v>
      </c>
      <c r="T3656">
        <f t="shared" si="261"/>
        <v>848.24356262091771</v>
      </c>
    </row>
    <row r="3657" spans="1:20" x14ac:dyDescent="0.2">
      <c r="A3657">
        <v>2009</v>
      </c>
      <c r="B3657">
        <v>213</v>
      </c>
      <c r="D3657" t="s">
        <v>111</v>
      </c>
      <c r="E3657" s="1">
        <v>0.45833333333333331</v>
      </c>
      <c r="F3657">
        <v>6</v>
      </c>
      <c r="G3657" t="s">
        <v>136</v>
      </c>
      <c r="H3657" t="s">
        <v>61</v>
      </c>
      <c r="I3657" t="s">
        <v>178</v>
      </c>
      <c r="J3657" t="s">
        <v>509</v>
      </c>
      <c r="K3657" t="s">
        <v>17</v>
      </c>
      <c r="L3657" t="s">
        <v>19</v>
      </c>
      <c r="M3657">
        <v>4</v>
      </c>
      <c r="N3657">
        <v>15</v>
      </c>
      <c r="Q3657">
        <v>1.9300000000000001E-2</v>
      </c>
      <c r="R3657">
        <v>2.96</v>
      </c>
      <c r="S3657">
        <f t="shared" si="262"/>
        <v>58.450393035088091</v>
      </c>
      <c r="T3657">
        <f t="shared" si="261"/>
        <v>233.80157214035236</v>
      </c>
    </row>
    <row r="3658" spans="1:20" x14ac:dyDescent="0.2">
      <c r="A3658">
        <v>2009</v>
      </c>
      <c r="B3658">
        <v>213</v>
      </c>
      <c r="D3658" t="s">
        <v>111</v>
      </c>
      <c r="E3658" s="1">
        <v>0.45833333333333331</v>
      </c>
      <c r="F3658">
        <v>6</v>
      </c>
      <c r="G3658" t="s">
        <v>136</v>
      </c>
      <c r="H3658" t="s">
        <v>61</v>
      </c>
      <c r="I3658" t="s">
        <v>178</v>
      </c>
      <c r="J3658" t="s">
        <v>44</v>
      </c>
      <c r="K3658" t="s">
        <v>21</v>
      </c>
      <c r="L3658" t="s">
        <v>22</v>
      </c>
      <c r="M3658">
        <v>2</v>
      </c>
      <c r="N3658">
        <v>15</v>
      </c>
      <c r="Q3658">
        <v>1.14E-2</v>
      </c>
      <c r="R3658">
        <v>3.1280000000000001</v>
      </c>
      <c r="S3658">
        <f t="shared" si="262"/>
        <v>54.414959423729201</v>
      </c>
      <c r="T3658">
        <f t="shared" si="261"/>
        <v>108.8299188474584</v>
      </c>
    </row>
    <row r="3659" spans="1:20" x14ac:dyDescent="0.2">
      <c r="A3659">
        <v>2009</v>
      </c>
      <c r="B3659">
        <v>213</v>
      </c>
      <c r="D3659" t="s">
        <v>111</v>
      </c>
      <c r="E3659" s="1">
        <v>0.45833333333333331</v>
      </c>
      <c r="F3659">
        <v>6</v>
      </c>
      <c r="G3659" t="s">
        <v>136</v>
      </c>
      <c r="H3659" t="s">
        <v>61</v>
      </c>
      <c r="I3659" t="s">
        <v>178</v>
      </c>
      <c r="J3659" t="s">
        <v>23</v>
      </c>
      <c r="K3659" t="s">
        <v>118</v>
      </c>
      <c r="L3659" t="s">
        <v>37</v>
      </c>
      <c r="M3659">
        <v>2</v>
      </c>
      <c r="N3659">
        <v>15</v>
      </c>
      <c r="Q3659">
        <v>1.26E-2</v>
      </c>
      <c r="R3659">
        <v>3.0672999999999999</v>
      </c>
      <c r="S3659">
        <f t="shared" si="262"/>
        <v>51.026439339633377</v>
      </c>
      <c r="T3659">
        <f t="shared" si="261"/>
        <v>102.05287867926675</v>
      </c>
    </row>
    <row r="3660" spans="1:20" x14ac:dyDescent="0.2">
      <c r="A3660">
        <v>2009</v>
      </c>
      <c r="B3660">
        <v>213</v>
      </c>
      <c r="D3660" t="s">
        <v>111</v>
      </c>
      <c r="E3660" s="1">
        <v>0.45833333333333331</v>
      </c>
      <c r="F3660">
        <v>6</v>
      </c>
      <c r="G3660" t="s">
        <v>136</v>
      </c>
      <c r="H3660" t="s">
        <v>61</v>
      </c>
      <c r="I3660" t="s">
        <v>178</v>
      </c>
      <c r="J3660" t="s">
        <v>23</v>
      </c>
      <c r="K3660" t="s">
        <v>118</v>
      </c>
      <c r="L3660" t="s">
        <v>30</v>
      </c>
      <c r="M3660">
        <v>1</v>
      </c>
      <c r="N3660">
        <v>15</v>
      </c>
      <c r="Q3660">
        <v>9.2800000000000001E-3</v>
      </c>
      <c r="R3660">
        <v>3.07</v>
      </c>
      <c r="S3660">
        <f t="shared" si="262"/>
        <v>37.857169670187268</v>
      </c>
      <c r="T3660">
        <f t="shared" si="261"/>
        <v>37.857169670187268</v>
      </c>
    </row>
    <row r="3661" spans="1:20" x14ac:dyDescent="0.2">
      <c r="A3661">
        <v>2009</v>
      </c>
      <c r="B3661">
        <v>213</v>
      </c>
      <c r="D3661" t="s">
        <v>111</v>
      </c>
      <c r="E3661" s="1">
        <v>0.45833333333333331</v>
      </c>
      <c r="F3661">
        <v>6</v>
      </c>
      <c r="G3661" t="s">
        <v>136</v>
      </c>
      <c r="H3661" t="s">
        <v>61</v>
      </c>
      <c r="I3661" t="s">
        <v>178</v>
      </c>
      <c r="J3661" t="s">
        <v>26</v>
      </c>
      <c r="K3661" t="s">
        <v>17</v>
      </c>
      <c r="L3661" t="s">
        <v>121</v>
      </c>
      <c r="M3661">
        <v>25</v>
      </c>
      <c r="N3661">
        <v>7.5</v>
      </c>
      <c r="Q3661">
        <v>2.0199999999999999E-2</v>
      </c>
      <c r="R3661">
        <v>2.9594999999999998</v>
      </c>
      <c r="S3661">
        <f t="shared" si="262"/>
        <v>7.8540774295436098</v>
      </c>
      <c r="T3661">
        <f t="shared" si="261"/>
        <v>196.35193573859024</v>
      </c>
    </row>
    <row r="3662" spans="1:20" x14ac:dyDescent="0.2">
      <c r="A3662">
        <v>2009</v>
      </c>
      <c r="B3662">
        <v>213</v>
      </c>
      <c r="D3662" t="s">
        <v>111</v>
      </c>
      <c r="E3662" s="1">
        <v>0.45833333333333331</v>
      </c>
      <c r="F3662">
        <v>6</v>
      </c>
      <c r="G3662" t="s">
        <v>136</v>
      </c>
      <c r="H3662" t="s">
        <v>61</v>
      </c>
      <c r="I3662" t="s">
        <v>178</v>
      </c>
      <c r="J3662" t="s">
        <v>509</v>
      </c>
      <c r="K3662" t="s">
        <v>17</v>
      </c>
      <c r="L3662" t="s">
        <v>19</v>
      </c>
      <c r="M3662">
        <v>3</v>
      </c>
      <c r="N3662">
        <v>7.5</v>
      </c>
      <c r="Q3662">
        <v>1.9300000000000001E-2</v>
      </c>
      <c r="R3662">
        <v>2.96</v>
      </c>
      <c r="S3662">
        <f t="shared" si="262"/>
        <v>7.5117071566069322</v>
      </c>
      <c r="T3662">
        <f t="shared" si="261"/>
        <v>22.535121469820798</v>
      </c>
    </row>
    <row r="3663" spans="1:20" x14ac:dyDescent="0.2">
      <c r="A3663">
        <v>2009</v>
      </c>
      <c r="B3663">
        <v>213</v>
      </c>
      <c r="D3663" t="s">
        <v>111</v>
      </c>
      <c r="E3663" s="1">
        <v>0.45833333333333331</v>
      </c>
      <c r="F3663">
        <v>6</v>
      </c>
      <c r="G3663" t="s">
        <v>136</v>
      </c>
      <c r="H3663" t="s">
        <v>61</v>
      </c>
      <c r="I3663" t="s">
        <v>178</v>
      </c>
      <c r="J3663" t="s">
        <v>26</v>
      </c>
      <c r="K3663" t="s">
        <v>118</v>
      </c>
      <c r="L3663" t="s">
        <v>27</v>
      </c>
      <c r="M3663">
        <v>16</v>
      </c>
      <c r="N3663">
        <v>7.5</v>
      </c>
      <c r="Q3663">
        <v>1.5900000000000001E-2</v>
      </c>
      <c r="R3663">
        <v>2.9718</v>
      </c>
      <c r="S3663">
        <f t="shared" si="262"/>
        <v>6.3372988368370082</v>
      </c>
      <c r="T3663">
        <f t="shared" si="261"/>
        <v>101.39678138939213</v>
      </c>
    </row>
    <row r="3664" spans="1:20" x14ac:dyDescent="0.2">
      <c r="A3664">
        <v>2009</v>
      </c>
      <c r="B3664">
        <v>213</v>
      </c>
      <c r="D3664" t="s">
        <v>111</v>
      </c>
      <c r="E3664" s="1">
        <v>0.45833333333333331</v>
      </c>
      <c r="F3664">
        <v>6</v>
      </c>
      <c r="G3664" t="s">
        <v>136</v>
      </c>
      <c r="H3664" t="s">
        <v>61</v>
      </c>
      <c r="I3664" t="s">
        <v>178</v>
      </c>
      <c r="J3664" t="s">
        <v>23</v>
      </c>
      <c r="K3664" t="s">
        <v>118</v>
      </c>
      <c r="L3664" t="s">
        <v>30</v>
      </c>
      <c r="M3664">
        <v>6</v>
      </c>
      <c r="N3664">
        <v>7.5</v>
      </c>
      <c r="Q3664">
        <v>9.2800000000000001E-3</v>
      </c>
      <c r="R3664">
        <v>3.07</v>
      </c>
      <c r="S3664">
        <f t="shared" si="262"/>
        <v>4.5080222907771104</v>
      </c>
      <c r="T3664">
        <f t="shared" si="261"/>
        <v>27.048133744662664</v>
      </c>
    </row>
    <row r="3665" spans="1:20" x14ac:dyDescent="0.2">
      <c r="A3665">
        <v>2009</v>
      </c>
      <c r="B3665">
        <v>213</v>
      </c>
      <c r="D3665" t="s">
        <v>111</v>
      </c>
      <c r="E3665" s="1">
        <v>0.45833333333333331</v>
      </c>
      <c r="F3665">
        <v>6</v>
      </c>
      <c r="G3665" t="s">
        <v>136</v>
      </c>
      <c r="H3665" t="s">
        <v>61</v>
      </c>
      <c r="I3665" t="s">
        <v>178</v>
      </c>
      <c r="J3665" t="s">
        <v>13</v>
      </c>
      <c r="K3665" t="s">
        <v>194</v>
      </c>
      <c r="L3665" t="s">
        <v>35</v>
      </c>
      <c r="M3665">
        <v>4</v>
      </c>
      <c r="N3665">
        <v>7.5</v>
      </c>
      <c r="Q3665">
        <v>3.2399999999999998E-2</v>
      </c>
      <c r="R3665">
        <v>2.379</v>
      </c>
      <c r="S3665">
        <f t="shared" si="262"/>
        <v>3.9112516180267258</v>
      </c>
      <c r="T3665">
        <f t="shared" si="261"/>
        <v>15.645006472106903</v>
      </c>
    </row>
    <row r="3666" spans="1:20" x14ac:dyDescent="0.2">
      <c r="A3666">
        <v>2009</v>
      </c>
      <c r="B3666">
        <v>213</v>
      </c>
      <c r="D3666" t="s">
        <v>111</v>
      </c>
      <c r="E3666" s="1">
        <v>0.45833333333333331</v>
      </c>
      <c r="F3666">
        <v>6</v>
      </c>
      <c r="G3666" t="s">
        <v>136</v>
      </c>
      <c r="H3666" t="s">
        <v>61</v>
      </c>
      <c r="I3666" t="s">
        <v>178</v>
      </c>
      <c r="J3666" t="s">
        <v>26</v>
      </c>
      <c r="K3666" t="s">
        <v>118</v>
      </c>
      <c r="L3666" t="s">
        <v>27</v>
      </c>
      <c r="M3666">
        <v>35</v>
      </c>
      <c r="N3666">
        <v>2.5</v>
      </c>
      <c r="Q3666">
        <v>1.5900000000000001E-2</v>
      </c>
      <c r="R3666">
        <v>2.9718</v>
      </c>
      <c r="S3666">
        <f t="shared" si="262"/>
        <v>0.24210025233267859</v>
      </c>
      <c r="T3666">
        <f t="shared" si="261"/>
        <v>8.4735088316437501</v>
      </c>
    </row>
    <row r="3667" spans="1:20" x14ac:dyDescent="0.2">
      <c r="A3667">
        <v>2009</v>
      </c>
      <c r="B3667">
        <v>213</v>
      </c>
      <c r="D3667" t="s">
        <v>111</v>
      </c>
      <c r="E3667" s="1">
        <v>0.45833333333333331</v>
      </c>
      <c r="F3667">
        <v>6</v>
      </c>
      <c r="G3667" t="s">
        <v>136</v>
      </c>
      <c r="H3667" t="s">
        <v>61</v>
      </c>
      <c r="I3667" t="s">
        <v>178</v>
      </c>
      <c r="J3667" t="s">
        <v>23</v>
      </c>
      <c r="K3667" t="s">
        <v>33</v>
      </c>
      <c r="L3667" t="s">
        <v>34</v>
      </c>
      <c r="M3667">
        <v>8</v>
      </c>
      <c r="N3667">
        <v>2.5</v>
      </c>
      <c r="Q3667">
        <v>8.8999999999999999E-3</v>
      </c>
      <c r="R3667">
        <v>3</v>
      </c>
      <c r="S3667">
        <f t="shared" si="262"/>
        <v>0.13906250000000001</v>
      </c>
      <c r="T3667">
        <f t="shared" si="261"/>
        <v>1.1125</v>
      </c>
    </row>
    <row r="3668" spans="1:20" x14ac:dyDescent="0.2">
      <c r="A3668">
        <v>2009</v>
      </c>
      <c r="B3668">
        <v>214</v>
      </c>
      <c r="D3668" t="s">
        <v>111</v>
      </c>
      <c r="E3668" s="1">
        <v>0.45833333333333331</v>
      </c>
      <c r="F3668">
        <v>5</v>
      </c>
      <c r="G3668" t="s">
        <v>136</v>
      </c>
      <c r="H3668" t="s">
        <v>12</v>
      </c>
      <c r="I3668" t="s">
        <v>178</v>
      </c>
      <c r="J3668" t="s">
        <v>44</v>
      </c>
      <c r="K3668" t="s">
        <v>21</v>
      </c>
      <c r="L3668" t="s">
        <v>22</v>
      </c>
      <c r="M3668">
        <v>4</v>
      </c>
      <c r="N3668">
        <v>35</v>
      </c>
      <c r="Q3668">
        <v>1.14E-2</v>
      </c>
      <c r="R3668">
        <v>3.1280000000000001</v>
      </c>
      <c r="S3668">
        <f t="shared" si="262"/>
        <v>770.45928631241588</v>
      </c>
      <c r="T3668">
        <f t="shared" si="261"/>
        <v>3081.8371452496635</v>
      </c>
    </row>
    <row r="3669" spans="1:20" x14ac:dyDescent="0.2">
      <c r="A3669">
        <v>2009</v>
      </c>
      <c r="B3669">
        <v>214</v>
      </c>
      <c r="D3669" t="s">
        <v>111</v>
      </c>
      <c r="E3669" s="1">
        <v>0.45833333333333331</v>
      </c>
      <c r="F3669">
        <v>5</v>
      </c>
      <c r="G3669" t="s">
        <v>136</v>
      </c>
      <c r="H3669" t="s">
        <v>12</v>
      </c>
      <c r="I3669" t="s">
        <v>178</v>
      </c>
      <c r="J3669" t="s">
        <v>23</v>
      </c>
      <c r="K3669" t="s">
        <v>49</v>
      </c>
      <c r="L3669" t="s">
        <v>50</v>
      </c>
      <c r="M3669">
        <v>2</v>
      </c>
      <c r="N3669">
        <v>35</v>
      </c>
      <c r="Q3669">
        <v>5.6099999999999997E-2</v>
      </c>
      <c r="R3669">
        <v>2.653</v>
      </c>
      <c r="S3669">
        <f t="shared" si="262"/>
        <v>700.44716671055994</v>
      </c>
      <c r="T3669">
        <f t="shared" si="261"/>
        <v>1400.8943334211199</v>
      </c>
    </row>
    <row r="3670" spans="1:20" x14ac:dyDescent="0.2">
      <c r="A3670">
        <v>2009</v>
      </c>
      <c r="B3670">
        <v>214</v>
      </c>
      <c r="D3670" t="s">
        <v>111</v>
      </c>
      <c r="E3670" s="1">
        <v>0.45833333333333331</v>
      </c>
      <c r="F3670">
        <v>5</v>
      </c>
      <c r="G3670" t="s">
        <v>136</v>
      </c>
      <c r="H3670" t="s">
        <v>12</v>
      </c>
      <c r="I3670" t="s">
        <v>178</v>
      </c>
      <c r="J3670" t="s">
        <v>13</v>
      </c>
      <c r="K3670" t="s">
        <v>14</v>
      </c>
      <c r="L3670" t="s">
        <v>15</v>
      </c>
      <c r="M3670">
        <v>1</v>
      </c>
      <c r="N3670">
        <v>25</v>
      </c>
      <c r="Q3670">
        <v>2.3599999999999999E-2</v>
      </c>
      <c r="R3670">
        <v>2.9750000000000001</v>
      </c>
      <c r="S3670">
        <f t="shared" si="262"/>
        <v>340.23855775527943</v>
      </c>
      <c r="T3670">
        <f t="shared" si="261"/>
        <v>340.23855775527943</v>
      </c>
    </row>
    <row r="3671" spans="1:20" x14ac:dyDescent="0.2">
      <c r="A3671">
        <v>2009</v>
      </c>
      <c r="B3671">
        <v>214</v>
      </c>
      <c r="D3671" t="s">
        <v>111</v>
      </c>
      <c r="E3671" s="1">
        <v>0.45833333333333331</v>
      </c>
      <c r="F3671">
        <v>5</v>
      </c>
      <c r="G3671" t="s">
        <v>136</v>
      </c>
      <c r="H3671" t="s">
        <v>12</v>
      </c>
      <c r="I3671" t="s">
        <v>178</v>
      </c>
      <c r="J3671" t="s">
        <v>16</v>
      </c>
      <c r="K3671" t="s">
        <v>28</v>
      </c>
      <c r="L3671" t="s">
        <v>29</v>
      </c>
      <c r="M3671">
        <v>6</v>
      </c>
      <c r="N3671">
        <v>25</v>
      </c>
      <c r="P3671">
        <f>N3671/1.14172</f>
        <v>21.89678730336685</v>
      </c>
      <c r="Q3671">
        <v>5.7999999999999996E-3</v>
      </c>
      <c r="R3671">
        <v>3.5539999999999998</v>
      </c>
      <c r="S3671">
        <f>Q3671*(P3671^R3671)</f>
        <v>336.62001464584171</v>
      </c>
      <c r="T3671">
        <f t="shared" si="261"/>
        <v>2019.7200878750502</v>
      </c>
    </row>
    <row r="3672" spans="1:20" x14ac:dyDescent="0.2">
      <c r="A3672">
        <v>2009</v>
      </c>
      <c r="B3672">
        <v>214</v>
      </c>
      <c r="D3672" t="s">
        <v>111</v>
      </c>
      <c r="E3672" s="1">
        <v>0.45833333333333331</v>
      </c>
      <c r="F3672">
        <v>5</v>
      </c>
      <c r="G3672" t="s">
        <v>136</v>
      </c>
      <c r="H3672" t="s">
        <v>12</v>
      </c>
      <c r="I3672" t="s">
        <v>178</v>
      </c>
      <c r="J3672" t="s">
        <v>44</v>
      </c>
      <c r="K3672" t="s">
        <v>21</v>
      </c>
      <c r="L3672" t="s">
        <v>22</v>
      </c>
      <c r="M3672">
        <v>4</v>
      </c>
      <c r="N3672">
        <v>25</v>
      </c>
      <c r="Q3672">
        <v>1.14E-2</v>
      </c>
      <c r="R3672">
        <v>3.1280000000000001</v>
      </c>
      <c r="S3672">
        <f t="shared" ref="S3672:S3684" si="263">Q3672*(N3672^R3672)</f>
        <v>268.94359042953022</v>
      </c>
      <c r="T3672">
        <f t="shared" si="261"/>
        <v>1075.7743617181209</v>
      </c>
    </row>
    <row r="3673" spans="1:20" x14ac:dyDescent="0.2">
      <c r="A3673">
        <v>2009</v>
      </c>
      <c r="B3673">
        <v>214</v>
      </c>
      <c r="D3673" t="s">
        <v>111</v>
      </c>
      <c r="E3673" s="1">
        <v>0.45833333333333331</v>
      </c>
      <c r="F3673">
        <v>5</v>
      </c>
      <c r="G3673" t="s">
        <v>136</v>
      </c>
      <c r="H3673" t="s">
        <v>12</v>
      </c>
      <c r="I3673" t="s">
        <v>178</v>
      </c>
      <c r="J3673" t="s">
        <v>16</v>
      </c>
      <c r="K3673" t="s">
        <v>17</v>
      </c>
      <c r="L3673" t="s">
        <v>18</v>
      </c>
      <c r="M3673">
        <v>1</v>
      </c>
      <c r="N3673">
        <v>15</v>
      </c>
      <c r="Q3673">
        <v>2.2700000000000001E-2</v>
      </c>
      <c r="R3673">
        <v>3.12</v>
      </c>
      <c r="S3673">
        <f t="shared" si="263"/>
        <v>106.03044532761471</v>
      </c>
      <c r="T3673">
        <f t="shared" si="261"/>
        <v>106.03044532761471</v>
      </c>
    </row>
    <row r="3674" spans="1:20" x14ac:dyDescent="0.2">
      <c r="A3674">
        <v>2009</v>
      </c>
      <c r="B3674">
        <v>214</v>
      </c>
      <c r="D3674" t="s">
        <v>111</v>
      </c>
      <c r="E3674" s="1">
        <v>0.45833333333333331</v>
      </c>
      <c r="F3674">
        <v>5</v>
      </c>
      <c r="G3674" t="s">
        <v>136</v>
      </c>
      <c r="H3674" t="s">
        <v>12</v>
      </c>
      <c r="I3674" t="s">
        <v>178</v>
      </c>
      <c r="J3674" t="s">
        <v>44</v>
      </c>
      <c r="K3674" t="s">
        <v>21</v>
      </c>
      <c r="L3674" t="s">
        <v>22</v>
      </c>
      <c r="M3674">
        <v>2</v>
      </c>
      <c r="N3674">
        <v>15</v>
      </c>
      <c r="Q3674">
        <v>1.14E-2</v>
      </c>
      <c r="R3674">
        <v>3.1280000000000001</v>
      </c>
      <c r="S3674">
        <f t="shared" si="263"/>
        <v>54.414959423729201</v>
      </c>
      <c r="T3674">
        <f t="shared" si="261"/>
        <v>108.8299188474584</v>
      </c>
    </row>
    <row r="3675" spans="1:20" x14ac:dyDescent="0.2">
      <c r="A3675">
        <v>2009</v>
      </c>
      <c r="B3675">
        <v>214</v>
      </c>
      <c r="D3675" t="s">
        <v>111</v>
      </c>
      <c r="E3675" s="1">
        <v>0.45833333333333331</v>
      </c>
      <c r="F3675">
        <v>5</v>
      </c>
      <c r="G3675" t="s">
        <v>136</v>
      </c>
      <c r="H3675" t="s">
        <v>12</v>
      </c>
      <c r="I3675" t="s">
        <v>178</v>
      </c>
      <c r="J3675" t="s">
        <v>23</v>
      </c>
      <c r="K3675" t="s">
        <v>118</v>
      </c>
      <c r="L3675" t="s">
        <v>30</v>
      </c>
      <c r="M3675">
        <v>2</v>
      </c>
      <c r="N3675">
        <v>15</v>
      </c>
      <c r="Q3675">
        <v>9.2800000000000001E-3</v>
      </c>
      <c r="R3675">
        <v>3.07</v>
      </c>
      <c r="S3675">
        <f t="shared" si="263"/>
        <v>37.857169670187268</v>
      </c>
      <c r="T3675">
        <f t="shared" si="261"/>
        <v>75.714339340374536</v>
      </c>
    </row>
    <row r="3676" spans="1:20" x14ac:dyDescent="0.2">
      <c r="A3676">
        <v>2009</v>
      </c>
      <c r="B3676">
        <v>214</v>
      </c>
      <c r="D3676" t="s">
        <v>111</v>
      </c>
      <c r="E3676" s="1">
        <v>0.45833333333333331</v>
      </c>
      <c r="F3676">
        <v>5</v>
      </c>
      <c r="G3676" t="s">
        <v>136</v>
      </c>
      <c r="H3676" t="s">
        <v>12</v>
      </c>
      <c r="I3676" t="s">
        <v>178</v>
      </c>
      <c r="J3676" t="s">
        <v>23</v>
      </c>
      <c r="K3676" t="s">
        <v>118</v>
      </c>
      <c r="L3676" t="s">
        <v>132</v>
      </c>
      <c r="M3676">
        <v>2</v>
      </c>
      <c r="N3676">
        <v>7.5</v>
      </c>
      <c r="Q3676">
        <v>1.26E-2</v>
      </c>
      <c r="R3676">
        <v>3.0672999999999999</v>
      </c>
      <c r="S3676">
        <f t="shared" si="263"/>
        <v>6.0875978967715536</v>
      </c>
      <c r="T3676">
        <f t="shared" si="261"/>
        <v>12.175195793543107</v>
      </c>
    </row>
    <row r="3677" spans="1:20" x14ac:dyDescent="0.2">
      <c r="A3677">
        <v>2009</v>
      </c>
      <c r="B3677">
        <v>214</v>
      </c>
      <c r="D3677" t="s">
        <v>111</v>
      </c>
      <c r="E3677" s="1">
        <v>0.45833333333333331</v>
      </c>
      <c r="F3677">
        <v>5</v>
      </c>
      <c r="G3677" t="s">
        <v>136</v>
      </c>
      <c r="H3677" t="s">
        <v>12</v>
      </c>
      <c r="I3677" t="s">
        <v>178</v>
      </c>
      <c r="J3677" t="s">
        <v>23</v>
      </c>
      <c r="K3677" t="s">
        <v>118</v>
      </c>
      <c r="L3677" t="s">
        <v>30</v>
      </c>
      <c r="M3677">
        <v>4</v>
      </c>
      <c r="N3677">
        <v>7.5</v>
      </c>
      <c r="Q3677">
        <v>9.2800000000000001E-3</v>
      </c>
      <c r="R3677">
        <v>3.07</v>
      </c>
      <c r="S3677">
        <f t="shared" si="263"/>
        <v>4.5080222907771104</v>
      </c>
      <c r="T3677">
        <f t="shared" si="261"/>
        <v>18.032089163108441</v>
      </c>
    </row>
    <row r="3678" spans="1:20" x14ac:dyDescent="0.2">
      <c r="A3678">
        <v>2009</v>
      </c>
      <c r="B3678">
        <v>214</v>
      </c>
      <c r="D3678" t="s">
        <v>111</v>
      </c>
      <c r="E3678" s="1">
        <v>0.45833333333333331</v>
      </c>
      <c r="F3678">
        <v>5</v>
      </c>
      <c r="G3678" t="s">
        <v>136</v>
      </c>
      <c r="H3678" t="s">
        <v>12</v>
      </c>
      <c r="I3678" t="s">
        <v>178</v>
      </c>
      <c r="J3678" t="s">
        <v>26</v>
      </c>
      <c r="K3678" t="s">
        <v>118</v>
      </c>
      <c r="L3678" t="s">
        <v>27</v>
      </c>
      <c r="M3678">
        <v>4</v>
      </c>
      <c r="N3678">
        <v>2.5</v>
      </c>
      <c r="Q3678">
        <v>1.5900000000000001E-2</v>
      </c>
      <c r="R3678">
        <v>2.9718</v>
      </c>
      <c r="S3678">
        <f t="shared" si="263"/>
        <v>0.24210025233267859</v>
      </c>
      <c r="T3678">
        <f t="shared" si="261"/>
        <v>0.96840100933071438</v>
      </c>
    </row>
    <row r="3679" spans="1:20" x14ac:dyDescent="0.2">
      <c r="A3679">
        <v>2009</v>
      </c>
      <c r="B3679">
        <v>214</v>
      </c>
      <c r="D3679" t="s">
        <v>111</v>
      </c>
      <c r="E3679" s="1">
        <v>0.45833333333333331</v>
      </c>
      <c r="F3679">
        <v>5</v>
      </c>
      <c r="G3679" t="s">
        <v>136</v>
      </c>
      <c r="H3679" t="s">
        <v>12</v>
      </c>
      <c r="I3679" t="s">
        <v>178</v>
      </c>
      <c r="J3679" t="s">
        <v>23</v>
      </c>
      <c r="K3679" t="s">
        <v>33</v>
      </c>
      <c r="L3679" t="s">
        <v>34</v>
      </c>
      <c r="M3679">
        <v>18</v>
      </c>
      <c r="N3679">
        <v>2.5</v>
      </c>
      <c r="Q3679">
        <v>8.8999999999999999E-3</v>
      </c>
      <c r="R3679">
        <v>3</v>
      </c>
      <c r="S3679">
        <f t="shared" si="263"/>
        <v>0.13906250000000001</v>
      </c>
      <c r="T3679">
        <f t="shared" si="261"/>
        <v>2.5031250000000003</v>
      </c>
    </row>
    <row r="3680" spans="1:20" x14ac:dyDescent="0.2">
      <c r="A3680">
        <v>2009</v>
      </c>
      <c r="B3680">
        <v>215</v>
      </c>
      <c r="D3680" t="s">
        <v>140</v>
      </c>
      <c r="E3680" s="1">
        <v>0.58333333333333337</v>
      </c>
      <c r="F3680">
        <v>12</v>
      </c>
      <c r="G3680" t="s">
        <v>124</v>
      </c>
      <c r="H3680" t="s">
        <v>36</v>
      </c>
      <c r="I3680" t="s">
        <v>177</v>
      </c>
      <c r="J3680" t="s">
        <v>44</v>
      </c>
      <c r="K3680" t="s">
        <v>21</v>
      </c>
      <c r="L3680" t="s">
        <v>67</v>
      </c>
      <c r="M3680" s="8">
        <v>1</v>
      </c>
      <c r="N3680">
        <v>50</v>
      </c>
      <c r="Q3680">
        <v>1.5299999999999999E-2</v>
      </c>
      <c r="R3680">
        <v>3</v>
      </c>
      <c r="S3680">
        <f t="shared" si="263"/>
        <v>1912.5</v>
      </c>
      <c r="T3680">
        <f t="shared" si="261"/>
        <v>1912.5</v>
      </c>
    </row>
    <row r="3681" spans="1:20" x14ac:dyDescent="0.2">
      <c r="A3681">
        <v>2009</v>
      </c>
      <c r="B3681">
        <v>215</v>
      </c>
      <c r="D3681" t="s">
        <v>140</v>
      </c>
      <c r="E3681" s="1">
        <v>0.58333333333333337</v>
      </c>
      <c r="F3681">
        <v>12</v>
      </c>
      <c r="G3681" t="s">
        <v>124</v>
      </c>
      <c r="H3681" t="s">
        <v>36</v>
      </c>
      <c r="I3681" t="s">
        <v>177</v>
      </c>
      <c r="J3681" t="s">
        <v>23</v>
      </c>
      <c r="K3681" t="s">
        <v>91</v>
      </c>
      <c r="L3681" t="s">
        <v>92</v>
      </c>
      <c r="M3681">
        <v>1</v>
      </c>
      <c r="N3681">
        <v>25</v>
      </c>
      <c r="Q3681">
        <v>0.53300000000000003</v>
      </c>
      <c r="R3681">
        <v>2.2759999999999998</v>
      </c>
      <c r="S3681">
        <f t="shared" si="263"/>
        <v>809.91355729585462</v>
      </c>
      <c r="T3681">
        <f t="shared" si="261"/>
        <v>809.91355729585462</v>
      </c>
    </row>
    <row r="3682" spans="1:20" x14ac:dyDescent="0.2">
      <c r="A3682">
        <v>2009</v>
      </c>
      <c r="B3682">
        <v>215</v>
      </c>
      <c r="D3682" t="s">
        <v>140</v>
      </c>
      <c r="E3682" s="1">
        <v>0.58333333333333337</v>
      </c>
      <c r="F3682">
        <v>12</v>
      </c>
      <c r="G3682" t="s">
        <v>124</v>
      </c>
      <c r="H3682" t="s">
        <v>36</v>
      </c>
      <c r="I3682" t="s">
        <v>177</v>
      </c>
      <c r="J3682" t="s">
        <v>44</v>
      </c>
      <c r="K3682" t="s">
        <v>21</v>
      </c>
      <c r="L3682" t="s">
        <v>22</v>
      </c>
      <c r="M3682">
        <v>7</v>
      </c>
      <c r="N3682">
        <v>35</v>
      </c>
      <c r="Q3682">
        <v>1.14E-2</v>
      </c>
      <c r="R3682">
        <v>3.1280000000000001</v>
      </c>
      <c r="S3682">
        <f t="shared" si="263"/>
        <v>770.45928631241588</v>
      </c>
      <c r="T3682">
        <f t="shared" si="261"/>
        <v>5393.2150041869108</v>
      </c>
    </row>
    <row r="3683" spans="1:20" x14ac:dyDescent="0.2">
      <c r="A3683">
        <v>2009</v>
      </c>
      <c r="B3683">
        <v>215</v>
      </c>
      <c r="D3683" t="s">
        <v>140</v>
      </c>
      <c r="E3683" s="1">
        <v>0.58333333333333337</v>
      </c>
      <c r="F3683">
        <v>12</v>
      </c>
      <c r="G3683" t="s">
        <v>124</v>
      </c>
      <c r="H3683" t="s">
        <v>36</v>
      </c>
      <c r="I3683" t="s">
        <v>177</v>
      </c>
      <c r="J3683" t="s">
        <v>44</v>
      </c>
      <c r="K3683" t="s">
        <v>21</v>
      </c>
      <c r="L3683" t="s">
        <v>67</v>
      </c>
      <c r="M3683">
        <v>1</v>
      </c>
      <c r="N3683">
        <v>35</v>
      </c>
      <c r="Q3683">
        <v>1.5299999999999999E-2</v>
      </c>
      <c r="R3683">
        <v>3</v>
      </c>
      <c r="S3683">
        <f t="shared" si="263"/>
        <v>655.98749999999995</v>
      </c>
      <c r="T3683">
        <f t="shared" si="261"/>
        <v>655.98749999999995</v>
      </c>
    </row>
    <row r="3684" spans="1:20" x14ac:dyDescent="0.2">
      <c r="A3684">
        <v>2009</v>
      </c>
      <c r="B3684">
        <v>215</v>
      </c>
      <c r="D3684" t="s">
        <v>140</v>
      </c>
      <c r="E3684" s="1">
        <v>0.58333333333333337</v>
      </c>
      <c r="F3684">
        <v>12</v>
      </c>
      <c r="G3684" t="s">
        <v>124</v>
      </c>
      <c r="H3684" t="s">
        <v>36</v>
      </c>
      <c r="I3684" t="s">
        <v>177</v>
      </c>
      <c r="J3684" t="s">
        <v>23</v>
      </c>
      <c r="K3684" t="s">
        <v>31</v>
      </c>
      <c r="L3684" t="s">
        <v>32</v>
      </c>
      <c r="M3684">
        <v>1</v>
      </c>
      <c r="N3684">
        <v>35</v>
      </c>
      <c r="Q3684">
        <v>7.9000000000000008E-3</v>
      </c>
      <c r="R3684">
        <v>3.0760000000000001</v>
      </c>
      <c r="S3684">
        <f t="shared" si="263"/>
        <v>443.79294680201997</v>
      </c>
      <c r="T3684">
        <f t="shared" si="261"/>
        <v>443.79294680201997</v>
      </c>
    </row>
    <row r="3685" spans="1:20" x14ac:dyDescent="0.2">
      <c r="A3685">
        <v>2009</v>
      </c>
      <c r="B3685">
        <v>215</v>
      </c>
      <c r="D3685" t="s">
        <v>140</v>
      </c>
      <c r="E3685" s="1">
        <v>0.58333333333333337</v>
      </c>
      <c r="F3685">
        <v>12</v>
      </c>
      <c r="G3685" t="s">
        <v>124</v>
      </c>
      <c r="H3685" t="s">
        <v>36</v>
      </c>
      <c r="I3685" t="s">
        <v>177</v>
      </c>
      <c r="J3685" t="s">
        <v>20</v>
      </c>
      <c r="K3685" t="s">
        <v>68</v>
      </c>
      <c r="L3685" t="s">
        <v>90</v>
      </c>
      <c r="M3685">
        <v>3</v>
      </c>
      <c r="N3685">
        <v>35</v>
      </c>
      <c r="P3685">
        <f>N3685*0.835</f>
        <v>29.224999999999998</v>
      </c>
      <c r="Q3685">
        <v>1.7999999999999999E-2</v>
      </c>
      <c r="R3685">
        <v>2.99</v>
      </c>
      <c r="S3685">
        <f>Q3685*(P3685^R3685)</f>
        <v>434.38870022796868</v>
      </c>
      <c r="T3685">
        <f t="shared" si="261"/>
        <v>1303.1661006839061</v>
      </c>
    </row>
    <row r="3686" spans="1:20" x14ac:dyDescent="0.2">
      <c r="A3686">
        <v>2009</v>
      </c>
      <c r="B3686">
        <v>215</v>
      </c>
      <c r="D3686" t="s">
        <v>140</v>
      </c>
      <c r="E3686" s="1">
        <v>0.58333333333333337</v>
      </c>
      <c r="F3686">
        <v>12</v>
      </c>
      <c r="G3686" t="s">
        <v>124</v>
      </c>
      <c r="H3686" t="s">
        <v>36</v>
      </c>
      <c r="I3686" t="s">
        <v>177</v>
      </c>
      <c r="J3686" t="s">
        <v>16</v>
      </c>
      <c r="K3686" t="s">
        <v>28</v>
      </c>
      <c r="L3686" t="s">
        <v>29</v>
      </c>
      <c r="M3686">
        <v>7</v>
      </c>
      <c r="N3686">
        <v>25</v>
      </c>
      <c r="P3686">
        <f>N3686/1.14172</f>
        <v>21.89678730336685</v>
      </c>
      <c r="Q3686">
        <v>5.7999999999999996E-3</v>
      </c>
      <c r="R3686">
        <v>3.5539999999999998</v>
      </c>
      <c r="S3686">
        <f>Q3686*(P3686^R3686)</f>
        <v>336.62001464584171</v>
      </c>
      <c r="T3686">
        <f t="shared" si="261"/>
        <v>2356.3401025208918</v>
      </c>
    </row>
    <row r="3687" spans="1:20" x14ac:dyDescent="0.2">
      <c r="A3687">
        <v>2009</v>
      </c>
      <c r="B3687">
        <v>215</v>
      </c>
      <c r="D3687" t="s">
        <v>140</v>
      </c>
      <c r="E3687" s="1">
        <v>0.58333333333333337</v>
      </c>
      <c r="F3687">
        <v>12</v>
      </c>
      <c r="G3687" t="s">
        <v>124</v>
      </c>
      <c r="H3687" t="s">
        <v>36</v>
      </c>
      <c r="I3687" t="s">
        <v>177</v>
      </c>
      <c r="J3687" t="s">
        <v>44</v>
      </c>
      <c r="K3687" t="s">
        <v>21</v>
      </c>
      <c r="L3687" t="s">
        <v>22</v>
      </c>
      <c r="M3687">
        <v>6</v>
      </c>
      <c r="N3687">
        <v>25</v>
      </c>
      <c r="Q3687">
        <v>1.14E-2</v>
      </c>
      <c r="R3687">
        <v>3.1280000000000001</v>
      </c>
      <c r="S3687">
        <f>Q3687*(N3687^R3687)</f>
        <v>268.94359042953022</v>
      </c>
      <c r="T3687">
        <f t="shared" si="261"/>
        <v>1613.6615425771813</v>
      </c>
    </row>
    <row r="3688" spans="1:20" x14ac:dyDescent="0.2">
      <c r="A3688">
        <v>2009</v>
      </c>
      <c r="B3688">
        <v>215</v>
      </c>
      <c r="D3688" t="s">
        <v>140</v>
      </c>
      <c r="E3688" s="1">
        <v>0.58333333333333337</v>
      </c>
      <c r="F3688">
        <v>12</v>
      </c>
      <c r="G3688" t="s">
        <v>124</v>
      </c>
      <c r="H3688" t="s">
        <v>36</v>
      </c>
      <c r="I3688" t="s">
        <v>177</v>
      </c>
      <c r="J3688" t="s">
        <v>23</v>
      </c>
      <c r="K3688" t="s">
        <v>62</v>
      </c>
      <c r="L3688" t="s">
        <v>63</v>
      </c>
      <c r="M3688">
        <v>6</v>
      </c>
      <c r="N3688">
        <v>25</v>
      </c>
      <c r="O3688" t="s">
        <v>159</v>
      </c>
      <c r="P3688">
        <f>N3688/1.08</f>
        <v>23.148148148148145</v>
      </c>
      <c r="Q3688">
        <v>2.29E-2</v>
      </c>
      <c r="R3688">
        <v>2.9580000000000002</v>
      </c>
      <c r="S3688">
        <f>Q3688*(P3688^R3688)</f>
        <v>248.92846396069424</v>
      </c>
      <c r="T3688">
        <f t="shared" si="261"/>
        <v>1493.5707837641655</v>
      </c>
    </row>
    <row r="3689" spans="1:20" x14ac:dyDescent="0.2">
      <c r="A3689">
        <v>2009</v>
      </c>
      <c r="B3689">
        <v>215</v>
      </c>
      <c r="D3689" t="s">
        <v>140</v>
      </c>
      <c r="E3689" s="1">
        <v>0.58333333333333337</v>
      </c>
      <c r="F3689">
        <v>12</v>
      </c>
      <c r="G3689" t="s">
        <v>124</v>
      </c>
      <c r="H3689" t="s">
        <v>36</v>
      </c>
      <c r="I3689" t="s">
        <v>177</v>
      </c>
      <c r="J3689" t="s">
        <v>508</v>
      </c>
      <c r="K3689" t="s">
        <v>40</v>
      </c>
      <c r="L3689" t="s">
        <v>41</v>
      </c>
      <c r="M3689">
        <v>2</v>
      </c>
      <c r="N3689">
        <v>15</v>
      </c>
      <c r="Q3689">
        <v>2.2200000000000001E-2</v>
      </c>
      <c r="R3689">
        <v>3.14</v>
      </c>
      <c r="S3689">
        <f t="shared" ref="S3689:S3699" si="264">Q3689*(N3689^R3689)</f>
        <v>109.46607034280856</v>
      </c>
      <c r="T3689">
        <f t="shared" si="261"/>
        <v>218.93214068561713</v>
      </c>
    </row>
    <row r="3690" spans="1:20" x14ac:dyDescent="0.2">
      <c r="A3690">
        <v>2009</v>
      </c>
      <c r="B3690">
        <v>215</v>
      </c>
      <c r="D3690" t="s">
        <v>140</v>
      </c>
      <c r="E3690" s="1">
        <v>0.58333333333333337</v>
      </c>
      <c r="F3690">
        <v>12</v>
      </c>
      <c r="G3690" t="s">
        <v>124</v>
      </c>
      <c r="H3690" t="s">
        <v>36</v>
      </c>
      <c r="I3690" t="s">
        <v>177</v>
      </c>
      <c r="J3690" t="s">
        <v>26</v>
      </c>
      <c r="K3690" t="s">
        <v>17</v>
      </c>
      <c r="L3690" t="s">
        <v>121</v>
      </c>
      <c r="M3690">
        <v>20</v>
      </c>
      <c r="N3690">
        <v>15</v>
      </c>
      <c r="Q3690">
        <v>2.0199999999999999E-2</v>
      </c>
      <c r="R3690">
        <v>2.9594999999999998</v>
      </c>
      <c r="S3690">
        <f t="shared" si="264"/>
        <v>61.093281166361997</v>
      </c>
      <c r="T3690">
        <f t="shared" si="261"/>
        <v>1221.86562332724</v>
      </c>
    </row>
    <row r="3691" spans="1:20" x14ac:dyDescent="0.2">
      <c r="A3691">
        <v>2009</v>
      </c>
      <c r="B3691">
        <v>215</v>
      </c>
      <c r="D3691" t="s">
        <v>140</v>
      </c>
      <c r="E3691" s="1">
        <v>0.58333333333333337</v>
      </c>
      <c r="F3691">
        <v>12</v>
      </c>
      <c r="G3691" t="s">
        <v>124</v>
      </c>
      <c r="H3691" t="s">
        <v>36</v>
      </c>
      <c r="I3691" t="s">
        <v>177</v>
      </c>
      <c r="J3691" t="s">
        <v>44</v>
      </c>
      <c r="K3691" t="s">
        <v>21</v>
      </c>
      <c r="L3691" t="s">
        <v>22</v>
      </c>
      <c r="M3691">
        <v>7</v>
      </c>
      <c r="N3691">
        <v>15</v>
      </c>
      <c r="Q3691">
        <v>1.14E-2</v>
      </c>
      <c r="R3691">
        <v>3.1280000000000001</v>
      </c>
      <c r="S3691">
        <f t="shared" si="264"/>
        <v>54.414959423729201</v>
      </c>
      <c r="T3691">
        <f t="shared" si="261"/>
        <v>380.90471596610439</v>
      </c>
    </row>
    <row r="3692" spans="1:20" x14ac:dyDescent="0.2">
      <c r="A3692">
        <v>2009</v>
      </c>
      <c r="B3692">
        <v>215</v>
      </c>
      <c r="D3692" t="s">
        <v>140</v>
      </c>
      <c r="E3692" s="1">
        <v>0.58333333333333337</v>
      </c>
      <c r="F3692">
        <v>12</v>
      </c>
      <c r="G3692" t="s">
        <v>124</v>
      </c>
      <c r="H3692" t="s">
        <v>36</v>
      </c>
      <c r="I3692" t="s">
        <v>177</v>
      </c>
      <c r="J3692" t="s">
        <v>509</v>
      </c>
      <c r="K3692" t="s">
        <v>17</v>
      </c>
      <c r="L3692" t="s">
        <v>19</v>
      </c>
      <c r="M3692">
        <v>1</v>
      </c>
      <c r="N3692">
        <v>7.5</v>
      </c>
      <c r="Q3692">
        <v>1.9300000000000001E-2</v>
      </c>
      <c r="R3692">
        <v>2.96</v>
      </c>
      <c r="S3692">
        <f t="shared" si="264"/>
        <v>7.5117071566069322</v>
      </c>
      <c r="T3692">
        <f t="shared" si="261"/>
        <v>7.5117071566069322</v>
      </c>
    </row>
    <row r="3693" spans="1:20" x14ac:dyDescent="0.2">
      <c r="A3693">
        <v>2009</v>
      </c>
      <c r="B3693">
        <v>215</v>
      </c>
      <c r="D3693" t="s">
        <v>140</v>
      </c>
      <c r="E3693" s="1">
        <v>0.58333333333333337</v>
      </c>
      <c r="F3693">
        <v>12</v>
      </c>
      <c r="G3693" t="s">
        <v>124</v>
      </c>
      <c r="H3693" t="s">
        <v>36</v>
      </c>
      <c r="I3693" t="s">
        <v>177</v>
      </c>
      <c r="J3693" t="s">
        <v>23</v>
      </c>
      <c r="K3693" t="s">
        <v>118</v>
      </c>
      <c r="L3693" t="s">
        <v>30</v>
      </c>
      <c r="M3693">
        <v>2</v>
      </c>
      <c r="N3693">
        <v>7.5</v>
      </c>
      <c r="Q3693">
        <v>9.2800000000000001E-3</v>
      </c>
      <c r="R3693">
        <v>3.07</v>
      </c>
      <c r="S3693">
        <f t="shared" si="264"/>
        <v>4.5080222907771104</v>
      </c>
      <c r="T3693">
        <f t="shared" si="261"/>
        <v>9.0160445815542207</v>
      </c>
    </row>
    <row r="3694" spans="1:20" x14ac:dyDescent="0.2">
      <c r="A3694">
        <v>2009</v>
      </c>
      <c r="B3694">
        <v>215</v>
      </c>
      <c r="D3694" t="s">
        <v>140</v>
      </c>
      <c r="E3694" s="1">
        <v>0.58333333333333337</v>
      </c>
      <c r="F3694">
        <v>12</v>
      </c>
      <c r="G3694" t="s">
        <v>124</v>
      </c>
      <c r="H3694" t="s">
        <v>36</v>
      </c>
      <c r="I3694" t="s">
        <v>177</v>
      </c>
      <c r="J3694" t="s">
        <v>509</v>
      </c>
      <c r="K3694" t="s">
        <v>17</v>
      </c>
      <c r="L3694" t="s">
        <v>19</v>
      </c>
      <c r="M3694">
        <v>2</v>
      </c>
      <c r="N3694">
        <v>2.5</v>
      </c>
      <c r="Q3694">
        <v>1.9300000000000001E-2</v>
      </c>
      <c r="R3694">
        <v>2.96</v>
      </c>
      <c r="S3694">
        <f t="shared" si="264"/>
        <v>0.29070984172599634</v>
      </c>
      <c r="T3694">
        <f t="shared" si="261"/>
        <v>0.58141968345199269</v>
      </c>
    </row>
    <row r="3695" spans="1:20" x14ac:dyDescent="0.2">
      <c r="A3695">
        <v>2009</v>
      </c>
      <c r="B3695">
        <v>215</v>
      </c>
      <c r="D3695" t="s">
        <v>140</v>
      </c>
      <c r="E3695" s="1">
        <v>0.58333333333333337</v>
      </c>
      <c r="F3695">
        <v>12</v>
      </c>
      <c r="G3695" t="s">
        <v>124</v>
      </c>
      <c r="H3695" t="s">
        <v>36</v>
      </c>
      <c r="I3695" t="s">
        <v>177</v>
      </c>
      <c r="J3695" t="s">
        <v>26</v>
      </c>
      <c r="K3695" t="s">
        <v>118</v>
      </c>
      <c r="L3695" t="s">
        <v>27</v>
      </c>
      <c r="M3695">
        <v>7</v>
      </c>
      <c r="N3695">
        <v>2.5</v>
      </c>
      <c r="Q3695">
        <v>1.5900000000000001E-2</v>
      </c>
      <c r="R3695">
        <v>2.9718</v>
      </c>
      <c r="S3695">
        <f t="shared" si="264"/>
        <v>0.24210025233267859</v>
      </c>
      <c r="T3695">
        <f t="shared" si="261"/>
        <v>1.6947017663287502</v>
      </c>
    </row>
    <row r="3696" spans="1:20" x14ac:dyDescent="0.2">
      <c r="A3696">
        <v>2009</v>
      </c>
      <c r="B3696">
        <v>215</v>
      </c>
      <c r="D3696" t="s">
        <v>140</v>
      </c>
      <c r="E3696" s="1">
        <v>0.58333333333333337</v>
      </c>
      <c r="F3696">
        <v>12</v>
      </c>
      <c r="G3696" t="s">
        <v>124</v>
      </c>
      <c r="H3696" t="s">
        <v>36</v>
      </c>
      <c r="I3696" t="s">
        <v>177</v>
      </c>
      <c r="J3696" t="s">
        <v>23</v>
      </c>
      <c r="K3696" t="s">
        <v>33</v>
      </c>
      <c r="L3696" t="s">
        <v>34</v>
      </c>
      <c r="M3696">
        <v>2</v>
      </c>
      <c r="N3696">
        <v>2.5</v>
      </c>
      <c r="Q3696">
        <v>8.8999999999999999E-3</v>
      </c>
      <c r="R3696">
        <v>3</v>
      </c>
      <c r="S3696">
        <f t="shared" si="264"/>
        <v>0.13906250000000001</v>
      </c>
      <c r="T3696">
        <f t="shared" si="261"/>
        <v>0.27812500000000001</v>
      </c>
    </row>
    <row r="3697" spans="1:20" x14ac:dyDescent="0.2">
      <c r="A3697">
        <v>2009</v>
      </c>
      <c r="B3697">
        <v>216</v>
      </c>
      <c r="D3697" t="s">
        <v>140</v>
      </c>
      <c r="E3697" s="1">
        <v>0.58333333333333337</v>
      </c>
      <c r="F3697">
        <v>12</v>
      </c>
      <c r="G3697" t="s">
        <v>124</v>
      </c>
      <c r="H3697" t="s">
        <v>36</v>
      </c>
      <c r="I3697" t="s">
        <v>177</v>
      </c>
      <c r="J3697" t="s">
        <v>23</v>
      </c>
      <c r="K3697" t="s">
        <v>28</v>
      </c>
      <c r="L3697" t="s">
        <v>56</v>
      </c>
      <c r="M3697">
        <v>1</v>
      </c>
      <c r="N3697">
        <v>45</v>
      </c>
      <c r="Q3697">
        <v>2.1700000000000001E-2</v>
      </c>
      <c r="R3697">
        <v>3</v>
      </c>
      <c r="S3697">
        <f t="shared" si="264"/>
        <v>1977.4125000000001</v>
      </c>
      <c r="T3697">
        <f t="shared" si="261"/>
        <v>1977.4125000000001</v>
      </c>
    </row>
    <row r="3698" spans="1:20" x14ac:dyDescent="0.2">
      <c r="A3698">
        <v>2009</v>
      </c>
      <c r="B3698">
        <v>216</v>
      </c>
      <c r="D3698" t="s">
        <v>140</v>
      </c>
      <c r="E3698" s="1">
        <v>0.58333333333333337</v>
      </c>
      <c r="F3698">
        <v>12</v>
      </c>
      <c r="G3698" t="s">
        <v>124</v>
      </c>
      <c r="H3698" t="s">
        <v>36</v>
      </c>
      <c r="I3698" t="s">
        <v>177</v>
      </c>
      <c r="J3698" t="s">
        <v>44</v>
      </c>
      <c r="K3698" t="s">
        <v>21</v>
      </c>
      <c r="L3698" t="s">
        <v>22</v>
      </c>
      <c r="M3698">
        <v>7</v>
      </c>
      <c r="N3698">
        <v>35</v>
      </c>
      <c r="Q3698">
        <v>1.14E-2</v>
      </c>
      <c r="R3698">
        <v>3.1280000000000001</v>
      </c>
      <c r="S3698">
        <f t="shared" si="264"/>
        <v>770.45928631241588</v>
      </c>
      <c r="T3698">
        <f t="shared" si="261"/>
        <v>5393.2150041869108</v>
      </c>
    </row>
    <row r="3699" spans="1:20" x14ac:dyDescent="0.2">
      <c r="A3699">
        <v>2009</v>
      </c>
      <c r="B3699">
        <v>216</v>
      </c>
      <c r="D3699" t="s">
        <v>140</v>
      </c>
      <c r="E3699" s="1">
        <v>0.58333333333333337</v>
      </c>
      <c r="F3699">
        <v>12</v>
      </c>
      <c r="G3699" t="s">
        <v>124</v>
      </c>
      <c r="H3699" t="s">
        <v>36</v>
      </c>
      <c r="I3699" t="s">
        <v>177</v>
      </c>
      <c r="J3699" t="s">
        <v>23</v>
      </c>
      <c r="K3699" t="s">
        <v>31</v>
      </c>
      <c r="L3699" t="s">
        <v>32</v>
      </c>
      <c r="M3699">
        <v>1</v>
      </c>
      <c r="N3699">
        <v>35</v>
      </c>
      <c r="Q3699">
        <v>7.9000000000000008E-3</v>
      </c>
      <c r="R3699">
        <v>3.0760000000000001</v>
      </c>
      <c r="S3699">
        <f t="shared" si="264"/>
        <v>443.79294680201997</v>
      </c>
      <c r="T3699">
        <f t="shared" si="261"/>
        <v>443.79294680201997</v>
      </c>
    </row>
    <row r="3700" spans="1:20" x14ac:dyDescent="0.2">
      <c r="A3700">
        <v>2009</v>
      </c>
      <c r="B3700">
        <v>216</v>
      </c>
      <c r="D3700" t="s">
        <v>140</v>
      </c>
      <c r="E3700" s="1">
        <v>0.58333333333333337</v>
      </c>
      <c r="F3700">
        <v>12</v>
      </c>
      <c r="G3700" t="s">
        <v>124</v>
      </c>
      <c r="H3700" t="s">
        <v>36</v>
      </c>
      <c r="I3700" t="s">
        <v>177</v>
      </c>
      <c r="J3700" t="s">
        <v>16</v>
      </c>
      <c r="K3700" t="s">
        <v>28</v>
      </c>
      <c r="L3700" t="s">
        <v>29</v>
      </c>
      <c r="M3700">
        <v>12</v>
      </c>
      <c r="N3700">
        <v>25</v>
      </c>
      <c r="P3700">
        <f>N3700/1.14172</f>
        <v>21.89678730336685</v>
      </c>
      <c r="Q3700">
        <v>5.7999999999999996E-3</v>
      </c>
      <c r="R3700">
        <v>3.5539999999999998</v>
      </c>
      <c r="S3700">
        <f>Q3700*(P3700^R3700)</f>
        <v>336.62001464584171</v>
      </c>
      <c r="T3700">
        <f t="shared" si="261"/>
        <v>4039.4401757501005</v>
      </c>
    </row>
    <row r="3701" spans="1:20" x14ac:dyDescent="0.2">
      <c r="A3701">
        <v>2009</v>
      </c>
      <c r="B3701">
        <v>216</v>
      </c>
      <c r="D3701" t="s">
        <v>140</v>
      </c>
      <c r="E3701" s="1">
        <v>0.58333333333333337</v>
      </c>
      <c r="F3701">
        <v>12</v>
      </c>
      <c r="G3701" t="s">
        <v>124</v>
      </c>
      <c r="H3701" t="s">
        <v>36</v>
      </c>
      <c r="I3701" t="s">
        <v>177</v>
      </c>
      <c r="J3701" t="s">
        <v>44</v>
      </c>
      <c r="K3701" t="s">
        <v>21</v>
      </c>
      <c r="L3701" t="s">
        <v>22</v>
      </c>
      <c r="M3701">
        <v>6</v>
      </c>
      <c r="N3701">
        <v>25</v>
      </c>
      <c r="Q3701">
        <v>1.14E-2</v>
      </c>
      <c r="R3701">
        <v>3.1280000000000001</v>
      </c>
      <c r="S3701">
        <f>Q3701*(N3701^R3701)</f>
        <v>268.94359042953022</v>
      </c>
      <c r="T3701">
        <f t="shared" si="261"/>
        <v>1613.6615425771813</v>
      </c>
    </row>
    <row r="3702" spans="1:20" x14ac:dyDescent="0.2">
      <c r="A3702">
        <v>2009</v>
      </c>
      <c r="B3702">
        <v>216</v>
      </c>
      <c r="D3702" t="s">
        <v>140</v>
      </c>
      <c r="E3702" s="1">
        <v>0.58333333333333337</v>
      </c>
      <c r="F3702">
        <v>12</v>
      </c>
      <c r="G3702" t="s">
        <v>124</v>
      </c>
      <c r="H3702" t="s">
        <v>36</v>
      </c>
      <c r="I3702" t="s">
        <v>177</v>
      </c>
      <c r="J3702" t="s">
        <v>23</v>
      </c>
      <c r="K3702" t="s">
        <v>62</v>
      </c>
      <c r="L3702" t="s">
        <v>63</v>
      </c>
      <c r="M3702">
        <v>2</v>
      </c>
      <c r="N3702">
        <v>25</v>
      </c>
      <c r="P3702">
        <f>N3702/1.08</f>
        <v>23.148148148148145</v>
      </c>
      <c r="Q3702">
        <v>2.29E-2</v>
      </c>
      <c r="R3702">
        <v>2.9580000000000002</v>
      </c>
      <c r="S3702">
        <f>Q3702*(P3702^R3702)</f>
        <v>248.92846396069424</v>
      </c>
      <c r="T3702">
        <f t="shared" si="261"/>
        <v>497.85692792138849</v>
      </c>
    </row>
    <row r="3703" spans="1:20" x14ac:dyDescent="0.2">
      <c r="A3703">
        <v>2009</v>
      </c>
      <c r="B3703">
        <v>216</v>
      </c>
      <c r="D3703" t="s">
        <v>140</v>
      </c>
      <c r="E3703" s="1">
        <v>0.58333333333333337</v>
      </c>
      <c r="F3703">
        <v>12</v>
      </c>
      <c r="G3703" t="s">
        <v>124</v>
      </c>
      <c r="H3703" t="s">
        <v>36</v>
      </c>
      <c r="I3703" t="s">
        <v>177</v>
      </c>
      <c r="J3703" t="s">
        <v>23</v>
      </c>
      <c r="K3703" t="s">
        <v>70</v>
      </c>
      <c r="L3703" t="s">
        <v>71</v>
      </c>
      <c r="M3703">
        <v>1</v>
      </c>
      <c r="N3703">
        <v>25</v>
      </c>
      <c r="P3703">
        <f>N3703*0.84141</f>
        <v>21.035250000000001</v>
      </c>
      <c r="Q3703">
        <v>1.8800000000000001E-2</v>
      </c>
      <c r="R3703">
        <v>3</v>
      </c>
      <c r="S3703">
        <f>Q3703*(P3703^R3703)</f>
        <v>174.98502461447123</v>
      </c>
      <c r="T3703">
        <f t="shared" si="261"/>
        <v>174.98502461447123</v>
      </c>
    </row>
    <row r="3704" spans="1:20" x14ac:dyDescent="0.2">
      <c r="A3704">
        <v>2009</v>
      </c>
      <c r="B3704">
        <v>216</v>
      </c>
      <c r="D3704" t="s">
        <v>140</v>
      </c>
      <c r="E3704" s="1">
        <v>0.58333333333333337</v>
      </c>
      <c r="F3704">
        <v>12</v>
      </c>
      <c r="G3704" t="s">
        <v>124</v>
      </c>
      <c r="H3704" t="s">
        <v>36</v>
      </c>
      <c r="I3704" t="s">
        <v>177</v>
      </c>
      <c r="J3704" t="s">
        <v>508</v>
      </c>
      <c r="K3704" t="s">
        <v>40</v>
      </c>
      <c r="L3704" t="s">
        <v>41</v>
      </c>
      <c r="M3704">
        <v>2</v>
      </c>
      <c r="N3704">
        <v>15</v>
      </c>
      <c r="Q3704">
        <v>2.2200000000000001E-2</v>
      </c>
      <c r="R3704">
        <v>3.14</v>
      </c>
      <c r="S3704">
        <f t="shared" ref="S3704:S3712" si="265">Q3704*(N3704^R3704)</f>
        <v>109.46607034280856</v>
      </c>
      <c r="T3704">
        <f t="shared" si="261"/>
        <v>218.93214068561713</v>
      </c>
    </row>
    <row r="3705" spans="1:20" x14ac:dyDescent="0.2">
      <c r="A3705">
        <v>2009</v>
      </c>
      <c r="B3705">
        <v>216</v>
      </c>
      <c r="D3705" t="s">
        <v>140</v>
      </c>
      <c r="E3705" s="1">
        <v>0.58333333333333337</v>
      </c>
      <c r="F3705">
        <v>12</v>
      </c>
      <c r="G3705" t="s">
        <v>124</v>
      </c>
      <c r="H3705" t="s">
        <v>36</v>
      </c>
      <c r="I3705" t="s">
        <v>177</v>
      </c>
      <c r="J3705" t="s">
        <v>44</v>
      </c>
      <c r="K3705" t="s">
        <v>21</v>
      </c>
      <c r="L3705" t="s">
        <v>22</v>
      </c>
      <c r="M3705">
        <v>4</v>
      </c>
      <c r="N3705">
        <v>15</v>
      </c>
      <c r="Q3705">
        <v>1.14E-2</v>
      </c>
      <c r="R3705">
        <v>3.1280000000000001</v>
      </c>
      <c r="S3705">
        <f t="shared" si="265"/>
        <v>54.414959423729201</v>
      </c>
      <c r="T3705">
        <f t="shared" si="261"/>
        <v>217.6598376949168</v>
      </c>
    </row>
    <row r="3706" spans="1:20" x14ac:dyDescent="0.2">
      <c r="A3706">
        <v>2009</v>
      </c>
      <c r="B3706">
        <v>216</v>
      </c>
      <c r="D3706" t="s">
        <v>140</v>
      </c>
      <c r="E3706" s="1">
        <v>0.58333333333333337</v>
      </c>
      <c r="F3706">
        <v>12</v>
      </c>
      <c r="G3706" t="s">
        <v>124</v>
      </c>
      <c r="H3706" t="s">
        <v>36</v>
      </c>
      <c r="I3706" t="s">
        <v>177</v>
      </c>
      <c r="J3706" t="s">
        <v>509</v>
      </c>
      <c r="K3706" t="s">
        <v>17</v>
      </c>
      <c r="L3706" t="s">
        <v>19</v>
      </c>
      <c r="M3706">
        <v>2</v>
      </c>
      <c r="N3706">
        <v>7.5</v>
      </c>
      <c r="Q3706">
        <v>1.9300000000000001E-2</v>
      </c>
      <c r="R3706">
        <v>2.96</v>
      </c>
      <c r="S3706">
        <f t="shared" si="265"/>
        <v>7.5117071566069322</v>
      </c>
      <c r="T3706">
        <f t="shared" si="261"/>
        <v>15.023414313213864</v>
      </c>
    </row>
    <row r="3707" spans="1:20" x14ac:dyDescent="0.2">
      <c r="A3707">
        <v>2009</v>
      </c>
      <c r="B3707">
        <v>216</v>
      </c>
      <c r="D3707" t="s">
        <v>140</v>
      </c>
      <c r="E3707" s="1">
        <v>0.58333333333333337</v>
      </c>
      <c r="F3707">
        <v>12</v>
      </c>
      <c r="G3707" t="s">
        <v>124</v>
      </c>
      <c r="H3707" t="s">
        <v>36</v>
      </c>
      <c r="I3707" t="s">
        <v>177</v>
      </c>
      <c r="J3707" t="s">
        <v>26</v>
      </c>
      <c r="K3707" t="s">
        <v>118</v>
      </c>
      <c r="L3707" t="s">
        <v>27</v>
      </c>
      <c r="M3707">
        <v>24</v>
      </c>
      <c r="N3707">
        <v>7.5</v>
      </c>
      <c r="Q3707">
        <v>1.5900000000000001E-2</v>
      </c>
      <c r="R3707">
        <v>2.9718</v>
      </c>
      <c r="S3707">
        <f t="shared" si="265"/>
        <v>6.3372988368370082</v>
      </c>
      <c r="T3707">
        <f t="shared" si="261"/>
        <v>152.0951720840882</v>
      </c>
    </row>
    <row r="3708" spans="1:20" x14ac:dyDescent="0.2">
      <c r="A3708">
        <v>2009</v>
      </c>
      <c r="B3708">
        <v>216</v>
      </c>
      <c r="D3708" t="s">
        <v>140</v>
      </c>
      <c r="E3708" s="1">
        <v>0.58333333333333337</v>
      </c>
      <c r="F3708">
        <v>12</v>
      </c>
      <c r="G3708" t="s">
        <v>124</v>
      </c>
      <c r="H3708" t="s">
        <v>36</v>
      </c>
      <c r="I3708" t="s">
        <v>177</v>
      </c>
      <c r="J3708" t="s">
        <v>23</v>
      </c>
      <c r="K3708" t="s">
        <v>118</v>
      </c>
      <c r="L3708" t="s">
        <v>132</v>
      </c>
      <c r="M3708">
        <v>17</v>
      </c>
      <c r="N3708">
        <v>7.5</v>
      </c>
      <c r="Q3708">
        <v>1.26E-2</v>
      </c>
      <c r="R3708">
        <v>3.0672999999999999</v>
      </c>
      <c r="S3708">
        <f t="shared" si="265"/>
        <v>6.0875978967715536</v>
      </c>
      <c r="T3708">
        <f t="shared" si="261"/>
        <v>103.48916424511641</v>
      </c>
    </row>
    <row r="3709" spans="1:20" x14ac:dyDescent="0.2">
      <c r="A3709">
        <v>2009</v>
      </c>
      <c r="B3709">
        <v>216</v>
      </c>
      <c r="D3709" t="s">
        <v>140</v>
      </c>
      <c r="E3709" s="1">
        <v>0.58333333333333337</v>
      </c>
      <c r="F3709">
        <v>12</v>
      </c>
      <c r="G3709" t="s">
        <v>124</v>
      </c>
      <c r="H3709" t="s">
        <v>36</v>
      </c>
      <c r="I3709" t="s">
        <v>177</v>
      </c>
      <c r="J3709" t="s">
        <v>23</v>
      </c>
      <c r="K3709" t="s">
        <v>118</v>
      </c>
      <c r="L3709" t="s">
        <v>30</v>
      </c>
      <c r="M3709">
        <v>7</v>
      </c>
      <c r="N3709">
        <v>7.5</v>
      </c>
      <c r="Q3709">
        <v>9.2800000000000001E-3</v>
      </c>
      <c r="R3709">
        <v>3.07</v>
      </c>
      <c r="S3709">
        <f t="shared" si="265"/>
        <v>4.5080222907771104</v>
      </c>
      <c r="T3709">
        <f t="shared" si="261"/>
        <v>31.556156035439773</v>
      </c>
    </row>
    <row r="3710" spans="1:20" x14ac:dyDescent="0.2">
      <c r="A3710">
        <v>2009</v>
      </c>
      <c r="B3710">
        <v>216</v>
      </c>
      <c r="D3710" t="s">
        <v>140</v>
      </c>
      <c r="E3710" s="1">
        <v>0.58333333333333337</v>
      </c>
      <c r="F3710">
        <v>12</v>
      </c>
      <c r="G3710" t="s">
        <v>124</v>
      </c>
      <c r="H3710" t="s">
        <v>36</v>
      </c>
      <c r="I3710" t="s">
        <v>177</v>
      </c>
      <c r="J3710" t="s">
        <v>509</v>
      </c>
      <c r="K3710" t="s">
        <v>17</v>
      </c>
      <c r="L3710" t="s">
        <v>19</v>
      </c>
      <c r="M3710">
        <v>7</v>
      </c>
      <c r="N3710">
        <v>2.5</v>
      </c>
      <c r="Q3710">
        <v>1.9300000000000001E-2</v>
      </c>
      <c r="R3710">
        <v>2.96</v>
      </c>
      <c r="S3710">
        <f t="shared" si="265"/>
        <v>0.29070984172599634</v>
      </c>
      <c r="T3710">
        <f t="shared" si="261"/>
        <v>2.0349688920819746</v>
      </c>
    </row>
    <row r="3711" spans="1:20" x14ac:dyDescent="0.2">
      <c r="A3711">
        <v>2009</v>
      </c>
      <c r="B3711">
        <v>216</v>
      </c>
      <c r="D3711" t="s">
        <v>140</v>
      </c>
      <c r="E3711" s="1">
        <v>0.58333333333333337</v>
      </c>
      <c r="F3711">
        <v>12</v>
      </c>
      <c r="G3711" t="s">
        <v>124</v>
      </c>
      <c r="H3711" t="s">
        <v>36</v>
      </c>
      <c r="I3711" t="s">
        <v>177</v>
      </c>
      <c r="J3711" t="s">
        <v>26</v>
      </c>
      <c r="K3711" t="s">
        <v>118</v>
      </c>
      <c r="L3711" t="s">
        <v>27</v>
      </c>
      <c r="M3711">
        <v>57</v>
      </c>
      <c r="N3711">
        <v>2.5</v>
      </c>
      <c r="Q3711">
        <v>1.5900000000000001E-2</v>
      </c>
      <c r="R3711">
        <v>2.9718</v>
      </c>
      <c r="S3711">
        <f t="shared" si="265"/>
        <v>0.24210025233267859</v>
      </c>
      <c r="T3711">
        <f t="shared" si="261"/>
        <v>13.79971438296268</v>
      </c>
    </row>
    <row r="3712" spans="1:20" x14ac:dyDescent="0.2">
      <c r="A3712">
        <v>2009</v>
      </c>
      <c r="B3712">
        <v>216</v>
      </c>
      <c r="D3712" t="s">
        <v>140</v>
      </c>
      <c r="E3712" s="1">
        <v>0.58333333333333337</v>
      </c>
      <c r="F3712">
        <v>12</v>
      </c>
      <c r="G3712" t="s">
        <v>124</v>
      </c>
      <c r="H3712" t="s">
        <v>36</v>
      </c>
      <c r="I3712" t="s">
        <v>177</v>
      </c>
      <c r="J3712" t="s">
        <v>23</v>
      </c>
      <c r="K3712" t="s">
        <v>33</v>
      </c>
      <c r="L3712" t="s">
        <v>34</v>
      </c>
      <c r="M3712">
        <v>8</v>
      </c>
      <c r="N3712">
        <v>2.5</v>
      </c>
      <c r="Q3712">
        <v>8.8999999999999999E-3</v>
      </c>
      <c r="R3712">
        <v>3</v>
      </c>
      <c r="S3712">
        <f t="shared" si="265"/>
        <v>0.13906250000000001</v>
      </c>
      <c r="T3712">
        <f t="shared" si="261"/>
        <v>1.1125</v>
      </c>
    </row>
    <row r="3713" spans="1:20" x14ac:dyDescent="0.2">
      <c r="A3713">
        <v>2009</v>
      </c>
      <c r="B3713">
        <v>217</v>
      </c>
      <c r="C3713">
        <v>47</v>
      </c>
      <c r="D3713" t="s">
        <v>10</v>
      </c>
      <c r="E3713" s="1">
        <v>0.33333333333333331</v>
      </c>
      <c r="F3713">
        <v>20</v>
      </c>
      <c r="G3713" t="s">
        <v>124</v>
      </c>
      <c r="H3713" t="s">
        <v>36</v>
      </c>
      <c r="I3713" t="s">
        <v>177</v>
      </c>
      <c r="J3713" t="s">
        <v>13</v>
      </c>
      <c r="K3713" t="s">
        <v>47</v>
      </c>
      <c r="L3713" t="s">
        <v>48</v>
      </c>
      <c r="M3713">
        <v>1</v>
      </c>
      <c r="N3713">
        <v>35</v>
      </c>
      <c r="P3713">
        <f>N3713/1.09917</f>
        <v>31.842208211650611</v>
      </c>
      <c r="Q3713">
        <v>1.7399999999999999E-2</v>
      </c>
      <c r="R3713">
        <v>3.08</v>
      </c>
      <c r="S3713">
        <f>Q3713*(P3713^R3713)</f>
        <v>740.96728909580781</v>
      </c>
      <c r="T3713">
        <f t="shared" si="261"/>
        <v>740.96728909580781</v>
      </c>
    </row>
    <row r="3714" spans="1:20" x14ac:dyDescent="0.2">
      <c r="A3714">
        <v>2009</v>
      </c>
      <c r="B3714">
        <v>217</v>
      </c>
      <c r="C3714">
        <v>47</v>
      </c>
      <c r="D3714" t="s">
        <v>10</v>
      </c>
      <c r="E3714" s="1">
        <v>0.33333333333333331</v>
      </c>
      <c r="F3714">
        <v>20</v>
      </c>
      <c r="G3714" t="s">
        <v>124</v>
      </c>
      <c r="H3714" t="s">
        <v>36</v>
      </c>
      <c r="I3714" t="s">
        <v>177</v>
      </c>
      <c r="J3714" t="s">
        <v>23</v>
      </c>
      <c r="K3714" t="s">
        <v>31</v>
      </c>
      <c r="L3714" t="s">
        <v>32</v>
      </c>
      <c r="M3714">
        <v>1</v>
      </c>
      <c r="N3714">
        <v>35</v>
      </c>
      <c r="Q3714">
        <v>7.9000000000000008E-3</v>
      </c>
      <c r="R3714">
        <v>3.0760000000000001</v>
      </c>
      <c r="S3714">
        <f>Q3714*(N3714^R3714)</f>
        <v>443.79294680201997</v>
      </c>
      <c r="T3714">
        <f t="shared" ref="T3714:T3777" si="266">M3714*S3714</f>
        <v>443.79294680201997</v>
      </c>
    </row>
    <row r="3715" spans="1:20" x14ac:dyDescent="0.2">
      <c r="A3715">
        <v>2009</v>
      </c>
      <c r="B3715">
        <v>217</v>
      </c>
      <c r="C3715">
        <v>47</v>
      </c>
      <c r="D3715" t="s">
        <v>10</v>
      </c>
      <c r="E3715" s="1">
        <v>0.33333333333333331</v>
      </c>
      <c r="F3715">
        <v>20</v>
      </c>
      <c r="G3715" t="s">
        <v>124</v>
      </c>
      <c r="H3715" t="s">
        <v>36</v>
      </c>
      <c r="I3715" t="s">
        <v>177</v>
      </c>
      <c r="J3715" t="s">
        <v>508</v>
      </c>
      <c r="K3715" t="s">
        <v>24</v>
      </c>
      <c r="L3715" t="s">
        <v>25</v>
      </c>
      <c r="M3715">
        <v>1</v>
      </c>
      <c r="N3715">
        <v>25</v>
      </c>
      <c r="Q3715">
        <v>4.2799999999999998E-2</v>
      </c>
      <c r="R3715">
        <v>2.8580000000000001</v>
      </c>
      <c r="S3715">
        <f>Q3715*(N3715^R3715)</f>
        <v>423.40532317837847</v>
      </c>
      <c r="T3715">
        <f t="shared" si="266"/>
        <v>423.40532317837847</v>
      </c>
    </row>
    <row r="3716" spans="1:20" x14ac:dyDescent="0.2">
      <c r="A3716">
        <v>2009</v>
      </c>
      <c r="B3716">
        <v>217</v>
      </c>
      <c r="C3716">
        <v>47</v>
      </c>
      <c r="D3716" t="s">
        <v>10</v>
      </c>
      <c r="E3716" s="1">
        <v>0.33333333333333331</v>
      </c>
      <c r="F3716">
        <v>20</v>
      </c>
      <c r="G3716" t="s">
        <v>124</v>
      </c>
      <c r="H3716" t="s">
        <v>36</v>
      </c>
      <c r="I3716" t="s">
        <v>177</v>
      </c>
      <c r="J3716" t="s">
        <v>13</v>
      </c>
      <c r="K3716" t="s">
        <v>14</v>
      </c>
      <c r="L3716" t="s">
        <v>15</v>
      </c>
      <c r="M3716">
        <v>1</v>
      </c>
      <c r="N3716">
        <v>25</v>
      </c>
      <c r="Q3716">
        <v>2.3599999999999999E-2</v>
      </c>
      <c r="R3716">
        <v>2.9750000000000001</v>
      </c>
      <c r="S3716">
        <f>Q3716*(N3716^R3716)</f>
        <v>340.23855775527943</v>
      </c>
      <c r="T3716">
        <f t="shared" si="266"/>
        <v>340.23855775527943</v>
      </c>
    </row>
    <row r="3717" spans="1:20" x14ac:dyDescent="0.2">
      <c r="A3717">
        <v>2009</v>
      </c>
      <c r="B3717">
        <v>217</v>
      </c>
      <c r="C3717">
        <v>47</v>
      </c>
      <c r="D3717" t="s">
        <v>10</v>
      </c>
      <c r="E3717" s="1">
        <v>0.33333333333333331</v>
      </c>
      <c r="F3717">
        <v>20</v>
      </c>
      <c r="G3717" t="s">
        <v>124</v>
      </c>
      <c r="H3717" t="s">
        <v>36</v>
      </c>
      <c r="I3717" t="s">
        <v>177</v>
      </c>
      <c r="J3717" t="s">
        <v>16</v>
      </c>
      <c r="K3717" t="s">
        <v>28</v>
      </c>
      <c r="L3717" t="s">
        <v>29</v>
      </c>
      <c r="M3717">
        <v>13</v>
      </c>
      <c r="N3717">
        <v>25</v>
      </c>
      <c r="P3717">
        <f>N3717/1.14172</f>
        <v>21.89678730336685</v>
      </c>
      <c r="Q3717">
        <v>5.7999999999999996E-3</v>
      </c>
      <c r="R3717">
        <v>3.5539999999999998</v>
      </c>
      <c r="S3717">
        <f>Q3717*(P3717^R3717)</f>
        <v>336.62001464584171</v>
      </c>
      <c r="T3717">
        <f t="shared" si="266"/>
        <v>4376.0601903959423</v>
      </c>
    </row>
    <row r="3718" spans="1:20" x14ac:dyDescent="0.2">
      <c r="A3718">
        <v>2009</v>
      </c>
      <c r="B3718">
        <v>217</v>
      </c>
      <c r="C3718">
        <v>47</v>
      </c>
      <c r="D3718" t="s">
        <v>10</v>
      </c>
      <c r="E3718" s="1">
        <v>0.33333333333333331</v>
      </c>
      <c r="F3718">
        <v>20</v>
      </c>
      <c r="G3718" t="s">
        <v>124</v>
      </c>
      <c r="H3718" t="s">
        <v>36</v>
      </c>
      <c r="I3718" t="s">
        <v>177</v>
      </c>
      <c r="J3718" t="s">
        <v>13</v>
      </c>
      <c r="K3718" t="s">
        <v>51</v>
      </c>
      <c r="L3718" t="s">
        <v>155</v>
      </c>
      <c r="M3718">
        <v>1</v>
      </c>
      <c r="N3718">
        <v>25</v>
      </c>
      <c r="Q3718">
        <v>1.6199999999999999E-2</v>
      </c>
      <c r="R3718">
        <v>3.0251999999999999</v>
      </c>
      <c r="S3718">
        <f t="shared" ref="S3718:S3724" si="267">Q3718*(N3718^R3718)</f>
        <v>274.51313450729776</v>
      </c>
      <c r="T3718">
        <f t="shared" si="266"/>
        <v>274.51313450729776</v>
      </c>
    </row>
    <row r="3719" spans="1:20" x14ac:dyDescent="0.2">
      <c r="A3719">
        <v>2009</v>
      </c>
      <c r="B3719">
        <v>217</v>
      </c>
      <c r="C3719">
        <v>47</v>
      </c>
      <c r="D3719" t="s">
        <v>10</v>
      </c>
      <c r="E3719" s="1">
        <v>0.33333333333333331</v>
      </c>
      <c r="F3719">
        <v>20</v>
      </c>
      <c r="G3719" t="s">
        <v>124</v>
      </c>
      <c r="H3719" t="s">
        <v>36</v>
      </c>
      <c r="I3719" t="s">
        <v>177</v>
      </c>
      <c r="J3719" t="s">
        <v>44</v>
      </c>
      <c r="K3719" t="s">
        <v>21</v>
      </c>
      <c r="L3719" t="s">
        <v>22</v>
      </c>
      <c r="M3719">
        <v>2</v>
      </c>
      <c r="N3719">
        <v>25</v>
      </c>
      <c r="Q3719">
        <v>1.14E-2</v>
      </c>
      <c r="R3719">
        <v>3.1280000000000001</v>
      </c>
      <c r="S3719">
        <f t="shared" si="267"/>
        <v>268.94359042953022</v>
      </c>
      <c r="T3719">
        <f t="shared" si="266"/>
        <v>537.88718085906044</v>
      </c>
    </row>
    <row r="3720" spans="1:20" x14ac:dyDescent="0.2">
      <c r="A3720">
        <v>2009</v>
      </c>
      <c r="B3720">
        <v>217</v>
      </c>
      <c r="C3720">
        <v>47</v>
      </c>
      <c r="D3720" t="s">
        <v>10</v>
      </c>
      <c r="E3720" s="1">
        <v>0.33333333333333331</v>
      </c>
      <c r="F3720">
        <v>20</v>
      </c>
      <c r="G3720" t="s">
        <v>124</v>
      </c>
      <c r="H3720" t="s">
        <v>36</v>
      </c>
      <c r="I3720" t="s">
        <v>177</v>
      </c>
      <c r="J3720" t="s">
        <v>16</v>
      </c>
      <c r="K3720" t="s">
        <v>17</v>
      </c>
      <c r="L3720" t="s">
        <v>18</v>
      </c>
      <c r="M3720">
        <v>1</v>
      </c>
      <c r="N3720">
        <v>15</v>
      </c>
      <c r="Q3720">
        <v>2.2700000000000001E-2</v>
      </c>
      <c r="R3720">
        <v>3.12</v>
      </c>
      <c r="S3720">
        <f t="shared" si="267"/>
        <v>106.03044532761471</v>
      </c>
      <c r="T3720">
        <f t="shared" si="266"/>
        <v>106.03044532761471</v>
      </c>
    </row>
    <row r="3721" spans="1:20" x14ac:dyDescent="0.2">
      <c r="A3721">
        <v>2009</v>
      </c>
      <c r="B3721">
        <v>217</v>
      </c>
      <c r="C3721">
        <v>47</v>
      </c>
      <c r="D3721" t="s">
        <v>10</v>
      </c>
      <c r="E3721" s="1">
        <v>0.33333333333333331</v>
      </c>
      <c r="F3721">
        <v>20</v>
      </c>
      <c r="G3721" t="s">
        <v>124</v>
      </c>
      <c r="H3721" t="s">
        <v>36</v>
      </c>
      <c r="I3721" t="s">
        <v>177</v>
      </c>
      <c r="J3721" t="s">
        <v>26</v>
      </c>
      <c r="K3721" t="s">
        <v>118</v>
      </c>
      <c r="L3721" t="s">
        <v>27</v>
      </c>
      <c r="M3721">
        <v>6</v>
      </c>
      <c r="N3721">
        <v>7.5</v>
      </c>
      <c r="Q3721">
        <v>1.5900000000000001E-2</v>
      </c>
      <c r="R3721">
        <v>2.9718</v>
      </c>
      <c r="S3721">
        <f t="shared" si="267"/>
        <v>6.3372988368370082</v>
      </c>
      <c r="T3721">
        <f t="shared" si="266"/>
        <v>38.023793021022051</v>
      </c>
    </row>
    <row r="3722" spans="1:20" x14ac:dyDescent="0.2">
      <c r="A3722">
        <v>2009</v>
      </c>
      <c r="B3722">
        <v>217</v>
      </c>
      <c r="C3722">
        <v>47</v>
      </c>
      <c r="D3722" t="s">
        <v>10</v>
      </c>
      <c r="E3722" s="1">
        <v>0.33333333333333331</v>
      </c>
      <c r="F3722">
        <v>20</v>
      </c>
      <c r="G3722" t="s">
        <v>124</v>
      </c>
      <c r="H3722" t="s">
        <v>36</v>
      </c>
      <c r="I3722" t="s">
        <v>177</v>
      </c>
      <c r="J3722" t="s">
        <v>23</v>
      </c>
      <c r="K3722" t="s">
        <v>118</v>
      </c>
      <c r="L3722" t="s">
        <v>132</v>
      </c>
      <c r="M3722">
        <v>6</v>
      </c>
      <c r="N3722">
        <v>7.5</v>
      </c>
      <c r="Q3722">
        <v>1.26E-2</v>
      </c>
      <c r="R3722">
        <v>3.0672999999999999</v>
      </c>
      <c r="S3722">
        <f t="shared" si="267"/>
        <v>6.0875978967715536</v>
      </c>
      <c r="T3722">
        <f t="shared" si="266"/>
        <v>36.525587380629318</v>
      </c>
    </row>
    <row r="3723" spans="1:20" x14ac:dyDescent="0.2">
      <c r="A3723">
        <v>2009</v>
      </c>
      <c r="B3723">
        <v>217</v>
      </c>
      <c r="C3723">
        <v>47</v>
      </c>
      <c r="D3723" t="s">
        <v>10</v>
      </c>
      <c r="E3723" s="1">
        <v>0.33333333333333331</v>
      </c>
      <c r="F3723">
        <v>20</v>
      </c>
      <c r="G3723" t="s">
        <v>124</v>
      </c>
      <c r="H3723" t="s">
        <v>36</v>
      </c>
      <c r="I3723" t="s">
        <v>177</v>
      </c>
      <c r="J3723" t="s">
        <v>26</v>
      </c>
      <c r="K3723" t="s">
        <v>118</v>
      </c>
      <c r="L3723" t="s">
        <v>27</v>
      </c>
      <c r="M3723">
        <v>12</v>
      </c>
      <c r="N3723">
        <v>2.5</v>
      </c>
      <c r="Q3723">
        <v>1.5900000000000001E-2</v>
      </c>
      <c r="R3723">
        <v>2.9718</v>
      </c>
      <c r="S3723">
        <f t="shared" si="267"/>
        <v>0.24210025233267859</v>
      </c>
      <c r="T3723">
        <f t="shared" si="266"/>
        <v>2.905203027992143</v>
      </c>
    </row>
    <row r="3724" spans="1:20" x14ac:dyDescent="0.2">
      <c r="A3724">
        <v>2009</v>
      </c>
      <c r="B3724">
        <v>218</v>
      </c>
      <c r="C3724">
        <v>48</v>
      </c>
      <c r="D3724" t="s">
        <v>10</v>
      </c>
      <c r="E3724" s="1">
        <v>0.33333333333333331</v>
      </c>
      <c r="F3724">
        <v>20</v>
      </c>
      <c r="G3724" t="s">
        <v>124</v>
      </c>
      <c r="H3724" t="s">
        <v>36</v>
      </c>
      <c r="I3724" t="s">
        <v>177</v>
      </c>
      <c r="J3724" t="s">
        <v>23</v>
      </c>
      <c r="K3724" t="s">
        <v>88</v>
      </c>
      <c r="L3724" t="s">
        <v>89</v>
      </c>
      <c r="M3724">
        <v>1</v>
      </c>
      <c r="N3724">
        <v>35</v>
      </c>
      <c r="Q3724">
        <v>5.8999999999999999E-3</v>
      </c>
      <c r="R3724">
        <v>3.3919999999999999</v>
      </c>
      <c r="S3724">
        <f t="shared" si="267"/>
        <v>1019.3675821639105</v>
      </c>
      <c r="T3724">
        <f t="shared" si="266"/>
        <v>1019.3675821639105</v>
      </c>
    </row>
    <row r="3725" spans="1:20" x14ac:dyDescent="0.2">
      <c r="A3725">
        <v>2009</v>
      </c>
      <c r="B3725">
        <v>218</v>
      </c>
      <c r="C3725">
        <v>48</v>
      </c>
      <c r="D3725" t="s">
        <v>10</v>
      </c>
      <c r="E3725" s="1">
        <v>0.33333333333333331</v>
      </c>
      <c r="F3725">
        <v>20</v>
      </c>
      <c r="G3725" t="s">
        <v>124</v>
      </c>
      <c r="H3725" t="s">
        <v>36</v>
      </c>
      <c r="I3725" t="s">
        <v>177</v>
      </c>
      <c r="J3725" t="s">
        <v>13</v>
      </c>
      <c r="K3725" t="s">
        <v>47</v>
      </c>
      <c r="L3725" t="s">
        <v>48</v>
      </c>
      <c r="M3725">
        <v>1</v>
      </c>
      <c r="N3725">
        <v>35</v>
      </c>
      <c r="P3725">
        <f>N3725/1.09917</f>
        <v>31.842208211650611</v>
      </c>
      <c r="Q3725">
        <v>1.7399999999999999E-2</v>
      </c>
      <c r="R3725">
        <v>3.08</v>
      </c>
      <c r="S3725">
        <f>Q3725*(P3725^R3725)</f>
        <v>740.96728909580781</v>
      </c>
      <c r="T3725">
        <f t="shared" si="266"/>
        <v>740.96728909580781</v>
      </c>
    </row>
    <row r="3726" spans="1:20" x14ac:dyDescent="0.2">
      <c r="A3726">
        <v>2009</v>
      </c>
      <c r="B3726">
        <v>218</v>
      </c>
      <c r="C3726">
        <v>48</v>
      </c>
      <c r="D3726" t="s">
        <v>10</v>
      </c>
      <c r="E3726" s="1">
        <v>0.33333333333333331</v>
      </c>
      <c r="F3726">
        <v>20</v>
      </c>
      <c r="G3726" t="s">
        <v>124</v>
      </c>
      <c r="H3726" t="s">
        <v>36</v>
      </c>
      <c r="I3726" t="s">
        <v>177</v>
      </c>
      <c r="J3726" t="s">
        <v>23</v>
      </c>
      <c r="K3726" t="s">
        <v>118</v>
      </c>
      <c r="L3726" t="s">
        <v>43</v>
      </c>
      <c r="M3726">
        <v>1</v>
      </c>
      <c r="N3726">
        <v>35</v>
      </c>
      <c r="P3726">
        <f>N3726/1.08175</f>
        <v>32.354980355904786</v>
      </c>
      <c r="Q3726">
        <v>1.4500000000000001E-2</v>
      </c>
      <c r="R3726">
        <v>3.0529999999999999</v>
      </c>
      <c r="S3726">
        <f>Q3726*(P3726^R3726)</f>
        <v>590.49782747127915</v>
      </c>
      <c r="T3726">
        <f t="shared" si="266"/>
        <v>590.49782747127915</v>
      </c>
    </row>
    <row r="3727" spans="1:20" x14ac:dyDescent="0.2">
      <c r="A3727">
        <v>2009</v>
      </c>
      <c r="B3727">
        <v>218</v>
      </c>
      <c r="C3727">
        <v>48</v>
      </c>
      <c r="D3727" t="s">
        <v>10</v>
      </c>
      <c r="E3727" s="1">
        <v>0.33333333333333331</v>
      </c>
      <c r="F3727">
        <v>20</v>
      </c>
      <c r="G3727" t="s">
        <v>124</v>
      </c>
      <c r="H3727" t="s">
        <v>36</v>
      </c>
      <c r="I3727" t="s">
        <v>177</v>
      </c>
      <c r="J3727" t="s">
        <v>16</v>
      </c>
      <c r="K3727" t="s">
        <v>28</v>
      </c>
      <c r="L3727" t="s">
        <v>29</v>
      </c>
      <c r="M3727">
        <v>4</v>
      </c>
      <c r="N3727">
        <v>25</v>
      </c>
      <c r="P3727">
        <f>N3727/1.14172</f>
        <v>21.89678730336685</v>
      </c>
      <c r="Q3727">
        <v>5.7999999999999996E-3</v>
      </c>
      <c r="R3727">
        <v>3.5539999999999998</v>
      </c>
      <c r="S3727">
        <f>Q3727*(P3727^R3727)</f>
        <v>336.62001464584171</v>
      </c>
      <c r="T3727">
        <f t="shared" si="266"/>
        <v>1346.4800585833668</v>
      </c>
    </row>
    <row r="3728" spans="1:20" x14ac:dyDescent="0.2">
      <c r="A3728">
        <v>2009</v>
      </c>
      <c r="B3728">
        <v>218</v>
      </c>
      <c r="C3728">
        <v>48</v>
      </c>
      <c r="D3728" t="s">
        <v>10</v>
      </c>
      <c r="E3728" s="1">
        <v>0.33333333333333331</v>
      </c>
      <c r="F3728">
        <v>20</v>
      </c>
      <c r="G3728" t="s">
        <v>124</v>
      </c>
      <c r="H3728" t="s">
        <v>36</v>
      </c>
      <c r="I3728" t="s">
        <v>177</v>
      </c>
      <c r="J3728" t="s">
        <v>508</v>
      </c>
      <c r="K3728" t="s">
        <v>49</v>
      </c>
      <c r="L3728" t="s">
        <v>50</v>
      </c>
      <c r="M3728">
        <v>1</v>
      </c>
      <c r="N3728">
        <v>25</v>
      </c>
      <c r="Q3728">
        <v>5.6099999999999997E-2</v>
      </c>
      <c r="R3728">
        <v>2.653</v>
      </c>
      <c r="S3728">
        <f t="shared" ref="S3728:S3739" si="268">Q3728*(N3728^R3728)</f>
        <v>286.87830370223014</v>
      </c>
      <c r="T3728">
        <f t="shared" si="266"/>
        <v>286.87830370223014</v>
      </c>
    </row>
    <row r="3729" spans="1:20" x14ac:dyDescent="0.2">
      <c r="A3729">
        <v>2009</v>
      </c>
      <c r="B3729">
        <v>218</v>
      </c>
      <c r="C3729">
        <v>48</v>
      </c>
      <c r="D3729" t="s">
        <v>10</v>
      </c>
      <c r="E3729" s="1">
        <v>0.33333333333333331</v>
      </c>
      <c r="F3729">
        <v>20</v>
      </c>
      <c r="G3729" t="s">
        <v>124</v>
      </c>
      <c r="H3729" t="s">
        <v>36</v>
      </c>
      <c r="I3729" t="s">
        <v>177</v>
      </c>
      <c r="J3729" t="s">
        <v>44</v>
      </c>
      <c r="K3729" t="s">
        <v>21</v>
      </c>
      <c r="L3729" t="s">
        <v>22</v>
      </c>
      <c r="M3729">
        <v>6</v>
      </c>
      <c r="N3729">
        <v>25</v>
      </c>
      <c r="Q3729">
        <v>1.14E-2</v>
      </c>
      <c r="R3729">
        <v>3.1280000000000001</v>
      </c>
      <c r="S3729">
        <f t="shared" si="268"/>
        <v>268.94359042953022</v>
      </c>
      <c r="T3729">
        <f t="shared" si="266"/>
        <v>1613.6615425771813</v>
      </c>
    </row>
    <row r="3730" spans="1:20" x14ac:dyDescent="0.2">
      <c r="A3730">
        <v>2009</v>
      </c>
      <c r="B3730">
        <v>218</v>
      </c>
      <c r="C3730">
        <v>48</v>
      </c>
      <c r="D3730" t="s">
        <v>10</v>
      </c>
      <c r="E3730" s="1">
        <v>0.33333333333333331</v>
      </c>
      <c r="F3730">
        <v>20</v>
      </c>
      <c r="G3730" t="s">
        <v>124</v>
      </c>
      <c r="H3730" t="s">
        <v>36</v>
      </c>
      <c r="I3730" t="s">
        <v>177</v>
      </c>
      <c r="J3730" t="s">
        <v>26</v>
      </c>
      <c r="K3730" t="s">
        <v>17</v>
      </c>
      <c r="L3730" t="s">
        <v>121</v>
      </c>
      <c r="M3730">
        <v>1</v>
      </c>
      <c r="N3730">
        <v>15</v>
      </c>
      <c r="Q3730">
        <v>2.0199999999999999E-2</v>
      </c>
      <c r="R3730">
        <v>2.9594999999999998</v>
      </c>
      <c r="S3730">
        <f t="shared" si="268"/>
        <v>61.093281166361997</v>
      </c>
      <c r="T3730">
        <f t="shared" si="266"/>
        <v>61.093281166361997</v>
      </c>
    </row>
    <row r="3731" spans="1:20" x14ac:dyDescent="0.2">
      <c r="A3731">
        <v>2009</v>
      </c>
      <c r="B3731">
        <v>218</v>
      </c>
      <c r="C3731">
        <v>48</v>
      </c>
      <c r="D3731" t="s">
        <v>10</v>
      </c>
      <c r="E3731" s="1">
        <v>0.33333333333333331</v>
      </c>
      <c r="F3731">
        <v>20</v>
      </c>
      <c r="G3731" t="s">
        <v>124</v>
      </c>
      <c r="H3731" t="s">
        <v>36</v>
      </c>
      <c r="I3731" t="s">
        <v>177</v>
      </c>
      <c r="J3731" t="s">
        <v>44</v>
      </c>
      <c r="K3731" t="s">
        <v>21</v>
      </c>
      <c r="L3731" t="s">
        <v>22</v>
      </c>
      <c r="M3731">
        <v>1</v>
      </c>
      <c r="N3731">
        <v>15</v>
      </c>
      <c r="Q3731">
        <v>1.14E-2</v>
      </c>
      <c r="R3731">
        <v>3.1280000000000001</v>
      </c>
      <c r="S3731">
        <f t="shared" si="268"/>
        <v>54.414959423729201</v>
      </c>
      <c r="T3731">
        <f t="shared" si="266"/>
        <v>54.414959423729201</v>
      </c>
    </row>
    <row r="3732" spans="1:20" x14ac:dyDescent="0.2">
      <c r="A3732">
        <v>2009</v>
      </c>
      <c r="B3732">
        <v>218</v>
      </c>
      <c r="C3732">
        <v>48</v>
      </c>
      <c r="D3732" t="s">
        <v>10</v>
      </c>
      <c r="E3732" s="1">
        <v>0.33333333333333331</v>
      </c>
      <c r="F3732">
        <v>20</v>
      </c>
      <c r="G3732" t="s">
        <v>124</v>
      </c>
      <c r="H3732" t="s">
        <v>36</v>
      </c>
      <c r="I3732" t="s">
        <v>177</v>
      </c>
      <c r="J3732" t="s">
        <v>26</v>
      </c>
      <c r="K3732" t="s">
        <v>17</v>
      </c>
      <c r="L3732" t="s">
        <v>121</v>
      </c>
      <c r="M3732">
        <v>2</v>
      </c>
      <c r="N3732">
        <v>7.5</v>
      </c>
      <c r="Q3732">
        <v>2.0199999999999999E-2</v>
      </c>
      <c r="R3732">
        <v>2.9594999999999998</v>
      </c>
      <c r="S3732">
        <f t="shared" si="268"/>
        <v>7.8540774295436098</v>
      </c>
      <c r="T3732">
        <f t="shared" si="266"/>
        <v>15.70815485908722</v>
      </c>
    </row>
    <row r="3733" spans="1:20" x14ac:dyDescent="0.2">
      <c r="A3733">
        <v>2009</v>
      </c>
      <c r="B3733">
        <v>218</v>
      </c>
      <c r="C3733">
        <v>48</v>
      </c>
      <c r="D3733" t="s">
        <v>10</v>
      </c>
      <c r="E3733" s="1">
        <v>0.33333333333333331</v>
      </c>
      <c r="F3733">
        <v>20</v>
      </c>
      <c r="G3733" t="s">
        <v>124</v>
      </c>
      <c r="H3733" t="s">
        <v>36</v>
      </c>
      <c r="I3733" t="s">
        <v>177</v>
      </c>
      <c r="J3733" t="s">
        <v>26</v>
      </c>
      <c r="K3733" t="s">
        <v>118</v>
      </c>
      <c r="L3733" t="s">
        <v>27</v>
      </c>
      <c r="M3733">
        <v>1</v>
      </c>
      <c r="N3733">
        <v>7.5</v>
      </c>
      <c r="Q3733">
        <v>1.5900000000000001E-2</v>
      </c>
      <c r="R3733">
        <v>2.9718</v>
      </c>
      <c r="S3733">
        <f t="shared" si="268"/>
        <v>6.3372988368370082</v>
      </c>
      <c r="T3733">
        <f t="shared" si="266"/>
        <v>6.3372988368370082</v>
      </c>
    </row>
    <row r="3734" spans="1:20" x14ac:dyDescent="0.2">
      <c r="A3734">
        <v>2009</v>
      </c>
      <c r="B3734">
        <v>218</v>
      </c>
      <c r="C3734">
        <v>48</v>
      </c>
      <c r="D3734" t="s">
        <v>10</v>
      </c>
      <c r="E3734" s="1">
        <v>0.33333333333333331</v>
      </c>
      <c r="F3734">
        <v>20</v>
      </c>
      <c r="G3734" t="s">
        <v>124</v>
      </c>
      <c r="H3734" t="s">
        <v>36</v>
      </c>
      <c r="I3734" t="s">
        <v>177</v>
      </c>
      <c r="J3734" t="s">
        <v>509</v>
      </c>
      <c r="K3734" t="s">
        <v>17</v>
      </c>
      <c r="L3734" t="s">
        <v>19</v>
      </c>
      <c r="M3734">
        <v>2</v>
      </c>
      <c r="N3734">
        <v>2.5</v>
      </c>
      <c r="Q3734">
        <v>1.9300000000000001E-2</v>
      </c>
      <c r="R3734">
        <v>2.96</v>
      </c>
      <c r="S3734">
        <f t="shared" si="268"/>
        <v>0.29070984172599634</v>
      </c>
      <c r="T3734">
        <f t="shared" si="266"/>
        <v>0.58141968345199269</v>
      </c>
    </row>
    <row r="3735" spans="1:20" x14ac:dyDescent="0.2">
      <c r="A3735">
        <v>2009</v>
      </c>
      <c r="B3735">
        <v>218</v>
      </c>
      <c r="C3735">
        <v>48</v>
      </c>
      <c r="D3735" t="s">
        <v>10</v>
      </c>
      <c r="E3735" s="1">
        <v>0.33333333333333331</v>
      </c>
      <c r="F3735">
        <v>20</v>
      </c>
      <c r="G3735" t="s">
        <v>124</v>
      </c>
      <c r="H3735" t="s">
        <v>36</v>
      </c>
      <c r="I3735" t="s">
        <v>177</v>
      </c>
      <c r="J3735" t="s">
        <v>26</v>
      </c>
      <c r="K3735" t="s">
        <v>118</v>
      </c>
      <c r="L3735" t="s">
        <v>27</v>
      </c>
      <c r="M3735">
        <v>7</v>
      </c>
      <c r="N3735">
        <v>2.5</v>
      </c>
      <c r="Q3735">
        <v>1.5900000000000001E-2</v>
      </c>
      <c r="R3735">
        <v>2.9718</v>
      </c>
      <c r="S3735">
        <f t="shared" si="268"/>
        <v>0.24210025233267859</v>
      </c>
      <c r="T3735">
        <f t="shared" si="266"/>
        <v>1.6947017663287502</v>
      </c>
    </row>
    <row r="3736" spans="1:20" x14ac:dyDescent="0.2">
      <c r="A3736">
        <v>2009</v>
      </c>
      <c r="B3736">
        <v>219</v>
      </c>
      <c r="C3736">
        <v>49</v>
      </c>
      <c r="D3736" t="s">
        <v>10</v>
      </c>
      <c r="E3736" s="1">
        <v>0.33333333333333331</v>
      </c>
      <c r="F3736">
        <v>18</v>
      </c>
      <c r="G3736" t="s">
        <v>125</v>
      </c>
      <c r="H3736" t="s">
        <v>61</v>
      </c>
      <c r="I3736" t="s">
        <v>177</v>
      </c>
      <c r="J3736" t="s">
        <v>23</v>
      </c>
      <c r="K3736" t="s">
        <v>88</v>
      </c>
      <c r="L3736" t="s">
        <v>89</v>
      </c>
      <c r="M3736">
        <v>4</v>
      </c>
      <c r="N3736">
        <v>50</v>
      </c>
      <c r="Q3736">
        <v>5.8999999999999999E-3</v>
      </c>
      <c r="R3736">
        <v>3.3919999999999999</v>
      </c>
      <c r="S3736">
        <f t="shared" si="268"/>
        <v>3417.8914551568696</v>
      </c>
      <c r="T3736">
        <f t="shared" si="266"/>
        <v>13671.565820627478</v>
      </c>
    </row>
    <row r="3737" spans="1:20" x14ac:dyDescent="0.2">
      <c r="A3737">
        <v>2009</v>
      </c>
      <c r="B3737">
        <v>219</v>
      </c>
      <c r="C3737">
        <v>49</v>
      </c>
      <c r="D3737" t="s">
        <v>10</v>
      </c>
      <c r="E3737" s="1">
        <v>0.33333333333333331</v>
      </c>
      <c r="F3737">
        <v>18</v>
      </c>
      <c r="G3737" t="s">
        <v>125</v>
      </c>
      <c r="H3737" t="s">
        <v>61</v>
      </c>
      <c r="I3737" t="s">
        <v>177</v>
      </c>
      <c r="J3737" t="s">
        <v>23</v>
      </c>
      <c r="K3737" t="s">
        <v>102</v>
      </c>
      <c r="L3737" t="s">
        <v>103</v>
      </c>
      <c r="M3737">
        <v>1</v>
      </c>
      <c r="N3737">
        <v>100</v>
      </c>
      <c r="Q3737">
        <v>2E-3</v>
      </c>
      <c r="R3737">
        <v>3</v>
      </c>
      <c r="S3737">
        <f t="shared" si="268"/>
        <v>2000</v>
      </c>
      <c r="T3737">
        <f t="shared" si="266"/>
        <v>2000</v>
      </c>
    </row>
    <row r="3738" spans="1:20" x14ac:dyDescent="0.2">
      <c r="A3738">
        <v>2009</v>
      </c>
      <c r="B3738">
        <v>219</v>
      </c>
      <c r="C3738">
        <v>49</v>
      </c>
      <c r="D3738" t="s">
        <v>10</v>
      </c>
      <c r="E3738" s="1">
        <v>0.33333333333333331</v>
      </c>
      <c r="F3738">
        <v>18</v>
      </c>
      <c r="G3738" t="s">
        <v>125</v>
      </c>
      <c r="H3738" t="s">
        <v>61</v>
      </c>
      <c r="I3738" t="s">
        <v>177</v>
      </c>
      <c r="J3738" t="s">
        <v>13</v>
      </c>
      <c r="K3738" t="s">
        <v>51</v>
      </c>
      <c r="L3738" t="s">
        <v>52</v>
      </c>
      <c r="M3738">
        <v>1</v>
      </c>
      <c r="N3738">
        <v>45</v>
      </c>
      <c r="O3738" t="s">
        <v>46</v>
      </c>
      <c r="Q3738">
        <v>1.6199999999999999E-2</v>
      </c>
      <c r="R3738">
        <v>3.0251999999999999</v>
      </c>
      <c r="S3738">
        <f t="shared" si="268"/>
        <v>1624.8508847285632</v>
      </c>
      <c r="T3738">
        <f t="shared" si="266"/>
        <v>1624.8508847285632</v>
      </c>
    </row>
    <row r="3739" spans="1:20" x14ac:dyDescent="0.2">
      <c r="A3739">
        <v>2009</v>
      </c>
      <c r="B3739">
        <v>219</v>
      </c>
      <c r="C3739">
        <v>49</v>
      </c>
      <c r="D3739" t="s">
        <v>10</v>
      </c>
      <c r="E3739" s="1">
        <v>0.33333333333333331</v>
      </c>
      <c r="F3739">
        <v>18</v>
      </c>
      <c r="G3739" t="s">
        <v>125</v>
      </c>
      <c r="H3739" t="s">
        <v>61</v>
      </c>
      <c r="I3739" t="s">
        <v>177</v>
      </c>
      <c r="J3739" t="s">
        <v>13</v>
      </c>
      <c r="K3739" t="s">
        <v>14</v>
      </c>
      <c r="L3739" t="s">
        <v>42</v>
      </c>
      <c r="M3739">
        <v>1</v>
      </c>
      <c r="N3739">
        <v>35</v>
      </c>
      <c r="Q3739">
        <v>4.2200000000000001E-2</v>
      </c>
      <c r="R3739">
        <v>2.835</v>
      </c>
      <c r="S3739">
        <f t="shared" si="268"/>
        <v>1006.3414397267468</v>
      </c>
      <c r="T3739">
        <f t="shared" si="266"/>
        <v>1006.3414397267468</v>
      </c>
    </row>
    <row r="3740" spans="1:20" x14ac:dyDescent="0.2">
      <c r="A3740">
        <v>2009</v>
      </c>
      <c r="B3740">
        <v>219</v>
      </c>
      <c r="C3740">
        <v>49</v>
      </c>
      <c r="D3740" t="s">
        <v>10</v>
      </c>
      <c r="E3740" s="1">
        <v>0.33333333333333331</v>
      </c>
      <c r="F3740">
        <v>18</v>
      </c>
      <c r="G3740" t="s">
        <v>125</v>
      </c>
      <c r="H3740" t="s">
        <v>61</v>
      </c>
      <c r="I3740" t="s">
        <v>177</v>
      </c>
      <c r="J3740" t="s">
        <v>23</v>
      </c>
      <c r="K3740" t="s">
        <v>118</v>
      </c>
      <c r="L3740" t="s">
        <v>43</v>
      </c>
      <c r="M3740">
        <v>1</v>
      </c>
      <c r="N3740">
        <v>40</v>
      </c>
      <c r="P3740">
        <f>N3740/1.08175</f>
        <v>36.977120406748327</v>
      </c>
      <c r="Q3740">
        <v>1.4500000000000001E-2</v>
      </c>
      <c r="R3740">
        <v>3.0529999999999999</v>
      </c>
      <c r="S3740">
        <f>Q3740*(P3740^R3740)</f>
        <v>887.70306266338639</v>
      </c>
      <c r="T3740">
        <f t="shared" si="266"/>
        <v>887.70306266338639</v>
      </c>
    </row>
    <row r="3741" spans="1:20" x14ac:dyDescent="0.2">
      <c r="A3741">
        <v>2009</v>
      </c>
      <c r="B3741">
        <v>219</v>
      </c>
      <c r="C3741">
        <v>49</v>
      </c>
      <c r="D3741" t="s">
        <v>10</v>
      </c>
      <c r="E3741" s="1">
        <v>0.33333333333333331</v>
      </c>
      <c r="F3741">
        <v>18</v>
      </c>
      <c r="G3741" t="s">
        <v>125</v>
      </c>
      <c r="H3741" t="s">
        <v>61</v>
      </c>
      <c r="I3741" t="s">
        <v>177</v>
      </c>
      <c r="J3741" t="s">
        <v>44</v>
      </c>
      <c r="K3741" t="s">
        <v>21</v>
      </c>
      <c r="L3741" t="s">
        <v>22</v>
      </c>
      <c r="M3741">
        <v>6</v>
      </c>
      <c r="N3741">
        <v>35</v>
      </c>
      <c r="Q3741">
        <v>1.14E-2</v>
      </c>
      <c r="R3741">
        <v>3.1280000000000001</v>
      </c>
      <c r="S3741">
        <f>Q3741*(N3741^R3741)</f>
        <v>770.45928631241588</v>
      </c>
      <c r="T3741">
        <f t="shared" si="266"/>
        <v>4622.7557178744955</v>
      </c>
    </row>
    <row r="3742" spans="1:20" x14ac:dyDescent="0.2">
      <c r="A3742">
        <v>2009</v>
      </c>
      <c r="B3742">
        <v>219</v>
      </c>
      <c r="C3742">
        <v>49</v>
      </c>
      <c r="D3742" t="s">
        <v>10</v>
      </c>
      <c r="E3742" s="1">
        <v>0.33333333333333331</v>
      </c>
      <c r="F3742">
        <v>18</v>
      </c>
      <c r="G3742" t="s">
        <v>125</v>
      </c>
      <c r="H3742" t="s">
        <v>61</v>
      </c>
      <c r="I3742" t="s">
        <v>177</v>
      </c>
      <c r="J3742" t="s">
        <v>13</v>
      </c>
      <c r="K3742" t="s">
        <v>51</v>
      </c>
      <c r="L3742" t="s">
        <v>52</v>
      </c>
      <c r="M3742">
        <v>1</v>
      </c>
      <c r="N3742">
        <v>35</v>
      </c>
      <c r="O3742" t="s">
        <v>53</v>
      </c>
      <c r="Q3742">
        <v>1.6199999999999999E-2</v>
      </c>
      <c r="R3742">
        <v>3.0251999999999999</v>
      </c>
      <c r="S3742">
        <f>Q3742*(N3742^R3742)</f>
        <v>759.67819720000477</v>
      </c>
      <c r="T3742">
        <f t="shared" si="266"/>
        <v>759.67819720000477</v>
      </c>
    </row>
    <row r="3743" spans="1:20" x14ac:dyDescent="0.2">
      <c r="A3743">
        <v>2009</v>
      </c>
      <c r="B3743">
        <v>219</v>
      </c>
      <c r="C3743">
        <v>49</v>
      </c>
      <c r="D3743" t="s">
        <v>10</v>
      </c>
      <c r="E3743" s="1">
        <v>0.33333333333333331</v>
      </c>
      <c r="F3743">
        <v>18</v>
      </c>
      <c r="G3743" t="s">
        <v>125</v>
      </c>
      <c r="H3743" t="s">
        <v>61</v>
      </c>
      <c r="I3743" t="s">
        <v>177</v>
      </c>
      <c r="J3743" t="s">
        <v>13</v>
      </c>
      <c r="K3743" t="s">
        <v>47</v>
      </c>
      <c r="L3743" t="s">
        <v>48</v>
      </c>
      <c r="M3743">
        <v>3</v>
      </c>
      <c r="N3743">
        <v>35</v>
      </c>
      <c r="P3743">
        <f>N3743/1.09917</f>
        <v>31.842208211650611</v>
      </c>
      <c r="Q3743">
        <v>1.7399999999999999E-2</v>
      </c>
      <c r="R3743">
        <v>3.08</v>
      </c>
      <c r="S3743">
        <f>Q3743*(P3743^R3743)</f>
        <v>740.96728909580781</v>
      </c>
      <c r="T3743">
        <f t="shared" si="266"/>
        <v>2222.9018672874236</v>
      </c>
    </row>
    <row r="3744" spans="1:20" x14ac:dyDescent="0.2">
      <c r="A3744">
        <v>2009</v>
      </c>
      <c r="B3744">
        <v>219</v>
      </c>
      <c r="C3744">
        <v>49</v>
      </c>
      <c r="D3744" t="s">
        <v>10</v>
      </c>
      <c r="E3744" s="1">
        <v>0.33333333333333331</v>
      </c>
      <c r="F3744">
        <v>18</v>
      </c>
      <c r="G3744" t="s">
        <v>125</v>
      </c>
      <c r="H3744" t="s">
        <v>61</v>
      </c>
      <c r="I3744" t="s">
        <v>177</v>
      </c>
      <c r="J3744" t="s">
        <v>23</v>
      </c>
      <c r="K3744" t="s">
        <v>31</v>
      </c>
      <c r="L3744" t="s">
        <v>32</v>
      </c>
      <c r="M3744">
        <v>3</v>
      </c>
      <c r="N3744">
        <v>35</v>
      </c>
      <c r="Q3744">
        <v>7.9000000000000008E-3</v>
      </c>
      <c r="R3744">
        <v>3.0760000000000001</v>
      </c>
      <c r="S3744">
        <f>Q3744*(N3744^R3744)</f>
        <v>443.79294680201997</v>
      </c>
      <c r="T3744">
        <f t="shared" si="266"/>
        <v>1331.3788404060599</v>
      </c>
    </row>
    <row r="3745" spans="1:20" x14ac:dyDescent="0.2">
      <c r="A3745">
        <v>2009</v>
      </c>
      <c r="B3745">
        <v>219</v>
      </c>
      <c r="C3745">
        <v>49</v>
      </c>
      <c r="D3745" t="s">
        <v>10</v>
      </c>
      <c r="E3745" s="1">
        <v>0.33333333333333331</v>
      </c>
      <c r="F3745">
        <v>18</v>
      </c>
      <c r="G3745" t="s">
        <v>125</v>
      </c>
      <c r="H3745" t="s">
        <v>61</v>
      </c>
      <c r="I3745" t="s">
        <v>177</v>
      </c>
      <c r="J3745" t="s">
        <v>13</v>
      </c>
      <c r="K3745" t="s">
        <v>14</v>
      </c>
      <c r="L3745" t="s">
        <v>15</v>
      </c>
      <c r="M3745">
        <v>2</v>
      </c>
      <c r="N3745">
        <v>25</v>
      </c>
      <c r="Q3745">
        <v>2.3599999999999999E-2</v>
      </c>
      <c r="R3745">
        <v>2.9750000000000001</v>
      </c>
      <c r="S3745">
        <f>Q3745*(N3745^R3745)</f>
        <v>340.23855775527943</v>
      </c>
      <c r="T3745">
        <f t="shared" si="266"/>
        <v>680.47711551055886</v>
      </c>
    </row>
    <row r="3746" spans="1:20" x14ac:dyDescent="0.2">
      <c r="A3746">
        <v>2009</v>
      </c>
      <c r="B3746">
        <v>219</v>
      </c>
      <c r="C3746">
        <v>49</v>
      </c>
      <c r="D3746" t="s">
        <v>10</v>
      </c>
      <c r="E3746" s="1">
        <v>0.33333333333333331</v>
      </c>
      <c r="F3746">
        <v>18</v>
      </c>
      <c r="G3746" t="s">
        <v>125</v>
      </c>
      <c r="H3746" t="s">
        <v>61</v>
      </c>
      <c r="I3746" t="s">
        <v>177</v>
      </c>
      <c r="J3746" t="s">
        <v>16</v>
      </c>
      <c r="K3746" t="s">
        <v>28</v>
      </c>
      <c r="L3746" t="s">
        <v>29</v>
      </c>
      <c r="M3746">
        <v>11</v>
      </c>
      <c r="N3746">
        <v>25</v>
      </c>
      <c r="P3746">
        <f>N3746/1.14172</f>
        <v>21.89678730336685</v>
      </c>
      <c r="Q3746">
        <v>5.7999999999999996E-3</v>
      </c>
      <c r="R3746">
        <v>3.5539999999999998</v>
      </c>
      <c r="S3746">
        <f>Q3746*(P3746^R3746)</f>
        <v>336.62001464584171</v>
      </c>
      <c r="T3746">
        <f t="shared" si="266"/>
        <v>3702.8201611042587</v>
      </c>
    </row>
    <row r="3747" spans="1:20" x14ac:dyDescent="0.2">
      <c r="A3747">
        <v>2009</v>
      </c>
      <c r="B3747">
        <v>219</v>
      </c>
      <c r="C3747">
        <v>49</v>
      </c>
      <c r="D3747" t="s">
        <v>10</v>
      </c>
      <c r="E3747" s="1">
        <v>0.33333333333333331</v>
      </c>
      <c r="F3747">
        <v>18</v>
      </c>
      <c r="G3747" t="s">
        <v>125</v>
      </c>
      <c r="H3747" t="s">
        <v>61</v>
      </c>
      <c r="I3747" t="s">
        <v>177</v>
      </c>
      <c r="J3747" t="s">
        <v>13</v>
      </c>
      <c r="K3747" t="s">
        <v>51</v>
      </c>
      <c r="L3747" t="s">
        <v>155</v>
      </c>
      <c r="M3747">
        <v>2</v>
      </c>
      <c r="N3747">
        <v>25</v>
      </c>
      <c r="O3747" t="s">
        <v>53</v>
      </c>
      <c r="Q3747">
        <v>1.6199999999999999E-2</v>
      </c>
      <c r="R3747">
        <v>3.0251999999999999</v>
      </c>
      <c r="S3747">
        <f>Q3747*(N3747^R3747)</f>
        <v>274.51313450729776</v>
      </c>
      <c r="T3747">
        <f t="shared" si="266"/>
        <v>549.02626901459553</v>
      </c>
    </row>
    <row r="3748" spans="1:20" x14ac:dyDescent="0.2">
      <c r="A3748">
        <v>2009</v>
      </c>
      <c r="B3748">
        <v>219</v>
      </c>
      <c r="C3748">
        <v>49</v>
      </c>
      <c r="D3748" t="s">
        <v>10</v>
      </c>
      <c r="E3748" s="1">
        <v>0.33333333333333331</v>
      </c>
      <c r="F3748">
        <v>18</v>
      </c>
      <c r="G3748" t="s">
        <v>125</v>
      </c>
      <c r="H3748" t="s">
        <v>61</v>
      </c>
      <c r="I3748" t="s">
        <v>177</v>
      </c>
      <c r="J3748" t="s">
        <v>44</v>
      </c>
      <c r="K3748" t="s">
        <v>21</v>
      </c>
      <c r="L3748" t="s">
        <v>22</v>
      </c>
      <c r="M3748">
        <v>6</v>
      </c>
      <c r="N3748">
        <v>25</v>
      </c>
      <c r="Q3748">
        <v>1.14E-2</v>
      </c>
      <c r="R3748">
        <v>3.1280000000000001</v>
      </c>
      <c r="S3748">
        <f>Q3748*(N3748^R3748)</f>
        <v>268.94359042953022</v>
      </c>
      <c r="T3748">
        <f t="shared" si="266"/>
        <v>1613.6615425771813</v>
      </c>
    </row>
    <row r="3749" spans="1:20" x14ac:dyDescent="0.2">
      <c r="A3749">
        <v>2009</v>
      </c>
      <c r="B3749">
        <v>219</v>
      </c>
      <c r="C3749">
        <v>49</v>
      </c>
      <c r="D3749" t="s">
        <v>10</v>
      </c>
      <c r="E3749" s="1">
        <v>0.33333333333333331</v>
      </c>
      <c r="F3749">
        <v>18</v>
      </c>
      <c r="G3749" t="s">
        <v>125</v>
      </c>
      <c r="H3749" t="s">
        <v>61</v>
      </c>
      <c r="I3749" t="s">
        <v>177</v>
      </c>
      <c r="J3749" t="s">
        <v>44</v>
      </c>
      <c r="K3749" t="s">
        <v>21</v>
      </c>
      <c r="L3749" t="s">
        <v>45</v>
      </c>
      <c r="M3749">
        <v>1</v>
      </c>
      <c r="N3749">
        <v>25</v>
      </c>
      <c r="Q3749">
        <v>1.5299999999999999E-2</v>
      </c>
      <c r="R3749">
        <v>3.0038</v>
      </c>
      <c r="S3749">
        <f>Q3749*(N3749^R3749)</f>
        <v>242.00460433547849</v>
      </c>
      <c r="T3749">
        <f t="shared" si="266"/>
        <v>242.00460433547849</v>
      </c>
    </row>
    <row r="3750" spans="1:20" x14ac:dyDescent="0.2">
      <c r="A3750">
        <v>2009</v>
      </c>
      <c r="B3750">
        <v>219</v>
      </c>
      <c r="C3750">
        <v>49</v>
      </c>
      <c r="D3750" t="s">
        <v>10</v>
      </c>
      <c r="E3750" s="1">
        <v>0.33333333333333331</v>
      </c>
      <c r="F3750">
        <v>18</v>
      </c>
      <c r="G3750" t="s">
        <v>125</v>
      </c>
      <c r="H3750" t="s">
        <v>61</v>
      </c>
      <c r="I3750" t="s">
        <v>177</v>
      </c>
      <c r="J3750" t="s">
        <v>26</v>
      </c>
      <c r="K3750" t="s">
        <v>21</v>
      </c>
      <c r="L3750" t="s">
        <v>100</v>
      </c>
      <c r="M3750">
        <v>2</v>
      </c>
      <c r="N3750">
        <v>25</v>
      </c>
      <c r="P3750">
        <f>N3750/1.13645</f>
        <v>21.998328127062344</v>
      </c>
      <c r="Q3750">
        <v>1.35E-2</v>
      </c>
      <c r="R3750">
        <v>3.0430000000000001</v>
      </c>
      <c r="S3750">
        <f>Q3750*(P3750^R3750)</f>
        <v>164.14420378063221</v>
      </c>
      <c r="T3750">
        <f t="shared" si="266"/>
        <v>328.28840756126442</v>
      </c>
    </row>
    <row r="3751" spans="1:20" x14ac:dyDescent="0.2">
      <c r="A3751">
        <v>2009</v>
      </c>
      <c r="B3751">
        <v>219</v>
      </c>
      <c r="C3751">
        <v>49</v>
      </c>
      <c r="D3751" t="s">
        <v>10</v>
      </c>
      <c r="E3751" s="1">
        <v>0.33333333333333331</v>
      </c>
      <c r="F3751">
        <v>18</v>
      </c>
      <c r="G3751" t="s">
        <v>125</v>
      </c>
      <c r="H3751" t="s">
        <v>61</v>
      </c>
      <c r="I3751" t="s">
        <v>177</v>
      </c>
      <c r="J3751" t="s">
        <v>16</v>
      </c>
      <c r="K3751" t="s">
        <v>17</v>
      </c>
      <c r="L3751" t="s">
        <v>18</v>
      </c>
      <c r="M3751">
        <v>2</v>
      </c>
      <c r="N3751">
        <v>15</v>
      </c>
      <c r="Q3751">
        <v>2.2700000000000001E-2</v>
      </c>
      <c r="R3751">
        <v>3.12</v>
      </c>
      <c r="S3751">
        <f t="shared" ref="S3751:S3760" si="269">Q3751*(N3751^R3751)</f>
        <v>106.03044532761471</v>
      </c>
      <c r="T3751">
        <f t="shared" si="266"/>
        <v>212.06089065522943</v>
      </c>
    </row>
    <row r="3752" spans="1:20" x14ac:dyDescent="0.2">
      <c r="A3752">
        <v>2009</v>
      </c>
      <c r="B3752">
        <v>219</v>
      </c>
      <c r="C3752">
        <v>49</v>
      </c>
      <c r="D3752" t="s">
        <v>10</v>
      </c>
      <c r="E3752" s="1">
        <v>0.33333333333333331</v>
      </c>
      <c r="F3752">
        <v>18</v>
      </c>
      <c r="G3752" t="s">
        <v>125</v>
      </c>
      <c r="H3752" t="s">
        <v>61</v>
      </c>
      <c r="I3752" t="s">
        <v>177</v>
      </c>
      <c r="J3752" t="s">
        <v>26</v>
      </c>
      <c r="K3752" t="s">
        <v>17</v>
      </c>
      <c r="L3752" t="s">
        <v>121</v>
      </c>
      <c r="M3752">
        <v>2</v>
      </c>
      <c r="N3752">
        <v>15</v>
      </c>
      <c r="Q3752">
        <v>2.0199999999999999E-2</v>
      </c>
      <c r="R3752">
        <v>2.9594999999999998</v>
      </c>
      <c r="S3752">
        <f t="shared" si="269"/>
        <v>61.093281166361997</v>
      </c>
      <c r="T3752">
        <f t="shared" si="266"/>
        <v>122.18656233272399</v>
      </c>
    </row>
    <row r="3753" spans="1:20" x14ac:dyDescent="0.2">
      <c r="A3753">
        <v>2009</v>
      </c>
      <c r="B3753">
        <v>219</v>
      </c>
      <c r="C3753">
        <v>49</v>
      </c>
      <c r="D3753" t="s">
        <v>10</v>
      </c>
      <c r="E3753" s="1">
        <v>0.33333333333333331</v>
      </c>
      <c r="F3753">
        <v>18</v>
      </c>
      <c r="G3753" t="s">
        <v>125</v>
      </c>
      <c r="H3753" t="s">
        <v>61</v>
      </c>
      <c r="I3753" t="s">
        <v>177</v>
      </c>
      <c r="J3753" t="s">
        <v>26</v>
      </c>
      <c r="K3753" t="s">
        <v>17</v>
      </c>
      <c r="L3753" t="s">
        <v>121</v>
      </c>
      <c r="M3753">
        <v>17</v>
      </c>
      <c r="N3753">
        <v>7.5</v>
      </c>
      <c r="Q3753">
        <v>2.0199999999999999E-2</v>
      </c>
      <c r="R3753">
        <v>2.9594999999999998</v>
      </c>
      <c r="S3753">
        <f t="shared" si="269"/>
        <v>7.8540774295436098</v>
      </c>
      <c r="T3753">
        <f t="shared" si="266"/>
        <v>133.51931630224138</v>
      </c>
    </row>
    <row r="3754" spans="1:20" x14ac:dyDescent="0.2">
      <c r="A3754">
        <v>2009</v>
      </c>
      <c r="B3754">
        <v>219</v>
      </c>
      <c r="C3754">
        <v>49</v>
      </c>
      <c r="D3754" t="s">
        <v>10</v>
      </c>
      <c r="E3754" s="1">
        <v>0.33333333333333331</v>
      </c>
      <c r="F3754">
        <v>18</v>
      </c>
      <c r="G3754" t="s">
        <v>125</v>
      </c>
      <c r="H3754" t="s">
        <v>61</v>
      </c>
      <c r="I3754" t="s">
        <v>177</v>
      </c>
      <c r="J3754" t="s">
        <v>26</v>
      </c>
      <c r="K3754" t="s">
        <v>118</v>
      </c>
      <c r="L3754" t="s">
        <v>27</v>
      </c>
      <c r="M3754">
        <v>2</v>
      </c>
      <c r="N3754">
        <v>7.5</v>
      </c>
      <c r="Q3754">
        <v>1.5900000000000001E-2</v>
      </c>
      <c r="R3754">
        <v>2.9718</v>
      </c>
      <c r="S3754">
        <f t="shared" si="269"/>
        <v>6.3372988368370082</v>
      </c>
      <c r="T3754">
        <f t="shared" si="266"/>
        <v>12.674597673674016</v>
      </c>
    </row>
    <row r="3755" spans="1:20" x14ac:dyDescent="0.2">
      <c r="A3755">
        <v>2009</v>
      </c>
      <c r="B3755">
        <v>219</v>
      </c>
      <c r="C3755">
        <v>49</v>
      </c>
      <c r="D3755" t="s">
        <v>10</v>
      </c>
      <c r="E3755" s="1">
        <v>0.33333333333333331</v>
      </c>
      <c r="F3755">
        <v>18</v>
      </c>
      <c r="G3755" t="s">
        <v>125</v>
      </c>
      <c r="H3755" t="s">
        <v>61</v>
      </c>
      <c r="I3755" t="s">
        <v>177</v>
      </c>
      <c r="J3755" t="s">
        <v>23</v>
      </c>
      <c r="K3755" t="s">
        <v>118</v>
      </c>
      <c r="L3755" t="s">
        <v>81</v>
      </c>
      <c r="M3755">
        <v>2</v>
      </c>
      <c r="N3755">
        <v>7.5</v>
      </c>
      <c r="Q3755">
        <v>1.26E-2</v>
      </c>
      <c r="R3755">
        <v>3.0672999999999999</v>
      </c>
      <c r="S3755">
        <f t="shared" si="269"/>
        <v>6.0875978967715536</v>
      </c>
      <c r="T3755">
        <f t="shared" si="266"/>
        <v>12.175195793543107</v>
      </c>
    </row>
    <row r="3756" spans="1:20" x14ac:dyDescent="0.2">
      <c r="A3756">
        <v>2009</v>
      </c>
      <c r="B3756">
        <v>219</v>
      </c>
      <c r="C3756">
        <v>49</v>
      </c>
      <c r="D3756" t="s">
        <v>10</v>
      </c>
      <c r="E3756" s="1">
        <v>0.33333333333333331</v>
      </c>
      <c r="F3756">
        <v>18</v>
      </c>
      <c r="G3756" t="s">
        <v>125</v>
      </c>
      <c r="H3756" t="s">
        <v>61</v>
      </c>
      <c r="I3756" t="s">
        <v>177</v>
      </c>
      <c r="J3756" t="s">
        <v>26</v>
      </c>
      <c r="K3756" t="s">
        <v>118</v>
      </c>
      <c r="L3756" t="s">
        <v>27</v>
      </c>
      <c r="M3756">
        <v>9</v>
      </c>
      <c r="N3756">
        <v>2.5</v>
      </c>
      <c r="Q3756">
        <v>1.5900000000000001E-2</v>
      </c>
      <c r="R3756">
        <v>2.9718</v>
      </c>
      <c r="S3756">
        <f t="shared" si="269"/>
        <v>0.24210025233267859</v>
      </c>
      <c r="T3756">
        <f t="shared" si="266"/>
        <v>2.1789022709941075</v>
      </c>
    </row>
    <row r="3757" spans="1:20" x14ac:dyDescent="0.2">
      <c r="A3757">
        <v>2009</v>
      </c>
      <c r="B3757">
        <v>220</v>
      </c>
      <c r="C3757">
        <v>50</v>
      </c>
      <c r="D3757" t="s">
        <v>10</v>
      </c>
      <c r="E3757" s="1">
        <v>0.33333333333333331</v>
      </c>
      <c r="F3757">
        <v>12</v>
      </c>
      <c r="G3757" t="s">
        <v>125</v>
      </c>
      <c r="H3757" t="s">
        <v>61</v>
      </c>
      <c r="I3757" t="s">
        <v>177</v>
      </c>
      <c r="J3757" t="s">
        <v>44</v>
      </c>
      <c r="K3757" t="s">
        <v>74</v>
      </c>
      <c r="L3757" t="s">
        <v>75</v>
      </c>
      <c r="M3757">
        <v>1</v>
      </c>
      <c r="N3757">
        <v>120</v>
      </c>
      <c r="Q3757">
        <v>1E-3</v>
      </c>
      <c r="R3757">
        <v>3.07</v>
      </c>
      <c r="S3757">
        <f t="shared" si="269"/>
        <v>2415.941563233283</v>
      </c>
      <c r="T3757">
        <f t="shared" si="266"/>
        <v>2415.941563233283</v>
      </c>
    </row>
    <row r="3758" spans="1:20" x14ac:dyDescent="0.2">
      <c r="A3758">
        <v>2009</v>
      </c>
      <c r="B3758">
        <v>220</v>
      </c>
      <c r="C3758">
        <v>50</v>
      </c>
      <c r="D3758" t="s">
        <v>10</v>
      </c>
      <c r="E3758" s="1">
        <v>0.33333333333333331</v>
      </c>
      <c r="F3758">
        <v>12</v>
      </c>
      <c r="G3758" t="s">
        <v>125</v>
      </c>
      <c r="H3758" t="s">
        <v>61</v>
      </c>
      <c r="I3758" t="s">
        <v>177</v>
      </c>
      <c r="J3758" t="s">
        <v>13</v>
      </c>
      <c r="K3758" t="s">
        <v>51</v>
      </c>
      <c r="L3758" t="s">
        <v>52</v>
      </c>
      <c r="M3758">
        <v>1</v>
      </c>
      <c r="N3758">
        <v>45</v>
      </c>
      <c r="O3758" t="s">
        <v>46</v>
      </c>
      <c r="Q3758">
        <v>1.6199999999999999E-2</v>
      </c>
      <c r="R3758">
        <v>3.0251999999999999</v>
      </c>
      <c r="S3758">
        <f t="shared" si="269"/>
        <v>1624.8508847285632</v>
      </c>
      <c r="T3758">
        <f t="shared" si="266"/>
        <v>1624.8508847285632</v>
      </c>
    </row>
    <row r="3759" spans="1:20" x14ac:dyDescent="0.2">
      <c r="A3759">
        <v>2009</v>
      </c>
      <c r="B3759">
        <v>220</v>
      </c>
      <c r="C3759">
        <v>50</v>
      </c>
      <c r="D3759" t="s">
        <v>10</v>
      </c>
      <c r="E3759" s="1">
        <v>0.33333333333333331</v>
      </c>
      <c r="F3759">
        <v>12</v>
      </c>
      <c r="G3759" t="s">
        <v>125</v>
      </c>
      <c r="H3759" t="s">
        <v>61</v>
      </c>
      <c r="I3759" t="s">
        <v>177</v>
      </c>
      <c r="J3759" t="s">
        <v>44</v>
      </c>
      <c r="K3759" t="s">
        <v>21</v>
      </c>
      <c r="L3759" t="s">
        <v>22</v>
      </c>
      <c r="M3759">
        <v>2</v>
      </c>
      <c r="N3759">
        <v>35</v>
      </c>
      <c r="Q3759">
        <v>1.14E-2</v>
      </c>
      <c r="R3759">
        <v>3.1280000000000001</v>
      </c>
      <c r="S3759">
        <f t="shared" si="269"/>
        <v>770.45928631241588</v>
      </c>
      <c r="T3759">
        <f t="shared" si="266"/>
        <v>1540.9185726248318</v>
      </c>
    </row>
    <row r="3760" spans="1:20" x14ac:dyDescent="0.2">
      <c r="A3760">
        <v>2009</v>
      </c>
      <c r="B3760">
        <v>220</v>
      </c>
      <c r="C3760">
        <v>50</v>
      </c>
      <c r="D3760" t="s">
        <v>10</v>
      </c>
      <c r="E3760" s="1">
        <v>0.33333333333333331</v>
      </c>
      <c r="F3760">
        <v>12</v>
      </c>
      <c r="G3760" t="s">
        <v>125</v>
      </c>
      <c r="H3760" t="s">
        <v>61</v>
      </c>
      <c r="I3760" t="s">
        <v>177</v>
      </c>
      <c r="J3760" t="s">
        <v>13</v>
      </c>
      <c r="K3760" t="s">
        <v>51</v>
      </c>
      <c r="L3760" t="s">
        <v>52</v>
      </c>
      <c r="M3760">
        <v>2</v>
      </c>
      <c r="N3760">
        <v>35</v>
      </c>
      <c r="O3760" t="s">
        <v>53</v>
      </c>
      <c r="Q3760">
        <v>1.6199999999999999E-2</v>
      </c>
      <c r="R3760">
        <v>3.0251999999999999</v>
      </c>
      <c r="S3760">
        <f t="shared" si="269"/>
        <v>759.67819720000477</v>
      </c>
      <c r="T3760">
        <f t="shared" si="266"/>
        <v>1519.3563944000095</v>
      </c>
    </row>
    <row r="3761" spans="1:20" x14ac:dyDescent="0.2">
      <c r="A3761">
        <v>2009</v>
      </c>
      <c r="B3761">
        <v>220</v>
      </c>
      <c r="C3761">
        <v>50</v>
      </c>
      <c r="D3761" t="s">
        <v>10</v>
      </c>
      <c r="E3761" s="1">
        <v>0.33333333333333331</v>
      </c>
      <c r="F3761">
        <v>12</v>
      </c>
      <c r="G3761" t="s">
        <v>125</v>
      </c>
      <c r="H3761" t="s">
        <v>61</v>
      </c>
      <c r="I3761" t="s">
        <v>177</v>
      </c>
      <c r="J3761" t="s">
        <v>13</v>
      </c>
      <c r="K3761" t="s">
        <v>47</v>
      </c>
      <c r="L3761" t="s">
        <v>48</v>
      </c>
      <c r="M3761">
        <v>2</v>
      </c>
      <c r="N3761">
        <v>35</v>
      </c>
      <c r="P3761">
        <f>N3761/1.09917</f>
        <v>31.842208211650611</v>
      </c>
      <c r="Q3761">
        <v>1.7399999999999999E-2</v>
      </c>
      <c r="R3761">
        <v>3.08</v>
      </c>
      <c r="S3761">
        <f>Q3761*(P3761^R3761)</f>
        <v>740.96728909580781</v>
      </c>
      <c r="T3761">
        <f t="shared" si="266"/>
        <v>1481.9345781916156</v>
      </c>
    </row>
    <row r="3762" spans="1:20" x14ac:dyDescent="0.2">
      <c r="A3762">
        <v>2009</v>
      </c>
      <c r="B3762">
        <v>220</v>
      </c>
      <c r="C3762">
        <v>50</v>
      </c>
      <c r="D3762" t="s">
        <v>10</v>
      </c>
      <c r="E3762" s="1">
        <v>0.33333333333333331</v>
      </c>
      <c r="F3762">
        <v>12</v>
      </c>
      <c r="G3762" t="s">
        <v>125</v>
      </c>
      <c r="H3762" t="s">
        <v>61</v>
      </c>
      <c r="I3762" t="s">
        <v>177</v>
      </c>
      <c r="J3762" t="s">
        <v>23</v>
      </c>
      <c r="K3762" t="s">
        <v>49</v>
      </c>
      <c r="L3762" t="s">
        <v>50</v>
      </c>
      <c r="M3762">
        <v>2</v>
      </c>
      <c r="N3762">
        <v>35</v>
      </c>
      <c r="Q3762">
        <v>5.6099999999999997E-2</v>
      </c>
      <c r="R3762">
        <v>2.653</v>
      </c>
      <c r="S3762">
        <f>Q3762*(N3762^R3762)</f>
        <v>700.44716671055994</v>
      </c>
      <c r="T3762">
        <f t="shared" si="266"/>
        <v>1400.8943334211199</v>
      </c>
    </row>
    <row r="3763" spans="1:20" x14ac:dyDescent="0.2">
      <c r="A3763">
        <v>2009</v>
      </c>
      <c r="B3763">
        <v>220</v>
      </c>
      <c r="C3763">
        <v>50</v>
      </c>
      <c r="D3763" t="s">
        <v>10</v>
      </c>
      <c r="E3763" s="1">
        <v>0.33333333333333331</v>
      </c>
      <c r="F3763">
        <v>12</v>
      </c>
      <c r="G3763" t="s">
        <v>125</v>
      </c>
      <c r="H3763" t="s">
        <v>61</v>
      </c>
      <c r="I3763" t="s">
        <v>177</v>
      </c>
      <c r="J3763" t="s">
        <v>13</v>
      </c>
      <c r="K3763" t="s">
        <v>17</v>
      </c>
      <c r="L3763" t="s">
        <v>127</v>
      </c>
      <c r="M3763">
        <v>2</v>
      </c>
      <c r="N3763">
        <v>25</v>
      </c>
      <c r="Q3763">
        <v>2.3900000000000001E-2</v>
      </c>
      <c r="R3763">
        <v>3.0819999999999999</v>
      </c>
      <c r="S3763">
        <f>Q3763*(N3763^R3763)</f>
        <v>486.23812459083422</v>
      </c>
      <c r="T3763">
        <f t="shared" si="266"/>
        <v>972.47624918166844</v>
      </c>
    </row>
    <row r="3764" spans="1:20" x14ac:dyDescent="0.2">
      <c r="A3764">
        <v>2009</v>
      </c>
      <c r="B3764">
        <v>220</v>
      </c>
      <c r="C3764">
        <v>50</v>
      </c>
      <c r="D3764" t="s">
        <v>10</v>
      </c>
      <c r="E3764" s="1">
        <v>0.33333333333333331</v>
      </c>
      <c r="F3764">
        <v>12</v>
      </c>
      <c r="G3764" t="s">
        <v>125</v>
      </c>
      <c r="H3764" t="s">
        <v>61</v>
      </c>
      <c r="I3764" t="s">
        <v>177</v>
      </c>
      <c r="J3764" t="s">
        <v>23</v>
      </c>
      <c r="K3764" t="s">
        <v>31</v>
      </c>
      <c r="L3764" t="s">
        <v>32</v>
      </c>
      <c r="M3764">
        <v>1</v>
      </c>
      <c r="N3764">
        <v>35</v>
      </c>
      <c r="Q3764">
        <v>7.9000000000000008E-3</v>
      </c>
      <c r="R3764">
        <v>3.0760000000000001</v>
      </c>
      <c r="S3764">
        <f>Q3764*(N3764^R3764)</f>
        <v>443.79294680201997</v>
      </c>
      <c r="T3764">
        <f t="shared" si="266"/>
        <v>443.79294680201997</v>
      </c>
    </row>
    <row r="3765" spans="1:20" x14ac:dyDescent="0.2">
      <c r="A3765">
        <v>2009</v>
      </c>
      <c r="B3765">
        <v>220</v>
      </c>
      <c r="C3765">
        <v>50</v>
      </c>
      <c r="D3765" t="s">
        <v>10</v>
      </c>
      <c r="E3765" s="1">
        <v>0.33333333333333331</v>
      </c>
      <c r="F3765">
        <v>12</v>
      </c>
      <c r="G3765" t="s">
        <v>125</v>
      </c>
      <c r="H3765" t="s">
        <v>61</v>
      </c>
      <c r="I3765" t="s">
        <v>177</v>
      </c>
      <c r="J3765" t="s">
        <v>16</v>
      </c>
      <c r="K3765" t="s">
        <v>28</v>
      </c>
      <c r="L3765" t="s">
        <v>29</v>
      </c>
      <c r="M3765">
        <v>10</v>
      </c>
      <c r="N3765">
        <v>25</v>
      </c>
      <c r="P3765">
        <f>N3765/1.14172</f>
        <v>21.89678730336685</v>
      </c>
      <c r="Q3765">
        <v>5.7999999999999996E-3</v>
      </c>
      <c r="R3765">
        <v>3.5539999999999998</v>
      </c>
      <c r="S3765">
        <f>Q3765*(P3765^R3765)</f>
        <v>336.62001464584171</v>
      </c>
      <c r="T3765">
        <f t="shared" si="266"/>
        <v>3366.2001464584173</v>
      </c>
    </row>
    <row r="3766" spans="1:20" x14ac:dyDescent="0.2">
      <c r="A3766">
        <v>2009</v>
      </c>
      <c r="B3766">
        <v>220</v>
      </c>
      <c r="C3766">
        <v>50</v>
      </c>
      <c r="D3766" t="s">
        <v>10</v>
      </c>
      <c r="E3766" s="1">
        <v>0.33333333333333331</v>
      </c>
      <c r="F3766">
        <v>12</v>
      </c>
      <c r="G3766" t="s">
        <v>125</v>
      </c>
      <c r="H3766" t="s">
        <v>61</v>
      </c>
      <c r="I3766" t="s">
        <v>177</v>
      </c>
      <c r="J3766" t="s">
        <v>44</v>
      </c>
      <c r="K3766" t="s">
        <v>21</v>
      </c>
      <c r="L3766" t="s">
        <v>22</v>
      </c>
      <c r="M3766">
        <v>5</v>
      </c>
      <c r="N3766">
        <v>25</v>
      </c>
      <c r="Q3766">
        <v>1.14E-2</v>
      </c>
      <c r="R3766">
        <v>3.1280000000000001</v>
      </c>
      <c r="S3766">
        <f t="shared" ref="S3766:S3776" si="270">Q3766*(N3766^R3766)</f>
        <v>268.94359042953022</v>
      </c>
      <c r="T3766">
        <f t="shared" si="266"/>
        <v>1344.717952147651</v>
      </c>
    </row>
    <row r="3767" spans="1:20" x14ac:dyDescent="0.2">
      <c r="A3767">
        <v>2009</v>
      </c>
      <c r="B3767">
        <v>220</v>
      </c>
      <c r="C3767">
        <v>50</v>
      </c>
      <c r="D3767" t="s">
        <v>10</v>
      </c>
      <c r="E3767" s="1">
        <v>0.33333333333333331</v>
      </c>
      <c r="F3767">
        <v>12</v>
      </c>
      <c r="G3767" t="s">
        <v>125</v>
      </c>
      <c r="H3767" t="s">
        <v>61</v>
      </c>
      <c r="I3767" t="s">
        <v>177</v>
      </c>
      <c r="J3767" t="s">
        <v>16</v>
      </c>
      <c r="K3767" t="s">
        <v>49</v>
      </c>
      <c r="L3767" t="s">
        <v>66</v>
      </c>
      <c r="M3767">
        <v>1</v>
      </c>
      <c r="N3767">
        <v>25</v>
      </c>
      <c r="Q3767">
        <v>6.83E-2</v>
      </c>
      <c r="R3767">
        <v>2.5630000000000002</v>
      </c>
      <c r="S3767">
        <f t="shared" si="270"/>
        <v>261.42128550317625</v>
      </c>
      <c r="T3767">
        <f t="shared" si="266"/>
        <v>261.42128550317625</v>
      </c>
    </row>
    <row r="3768" spans="1:20" x14ac:dyDescent="0.2">
      <c r="A3768">
        <v>2009</v>
      </c>
      <c r="B3768">
        <v>220</v>
      </c>
      <c r="C3768">
        <v>50</v>
      </c>
      <c r="D3768" t="s">
        <v>10</v>
      </c>
      <c r="E3768" s="1">
        <v>0.33333333333333331</v>
      </c>
      <c r="F3768">
        <v>12</v>
      </c>
      <c r="G3768" t="s">
        <v>125</v>
      </c>
      <c r="H3768" t="s">
        <v>61</v>
      </c>
      <c r="I3768" t="s">
        <v>177</v>
      </c>
      <c r="J3768" t="s">
        <v>509</v>
      </c>
      <c r="K3768" t="s">
        <v>17</v>
      </c>
      <c r="L3768" t="s">
        <v>127</v>
      </c>
      <c r="M3768">
        <v>1</v>
      </c>
      <c r="N3768">
        <v>15</v>
      </c>
      <c r="Q3768">
        <v>2.3900000000000001E-2</v>
      </c>
      <c r="R3768">
        <v>3.0819999999999999</v>
      </c>
      <c r="S3768">
        <f t="shared" si="270"/>
        <v>100.71894345437795</v>
      </c>
      <c r="T3768">
        <f t="shared" si="266"/>
        <v>100.71894345437795</v>
      </c>
    </row>
    <row r="3769" spans="1:20" x14ac:dyDescent="0.2">
      <c r="A3769">
        <v>2009</v>
      </c>
      <c r="B3769">
        <v>220</v>
      </c>
      <c r="C3769">
        <v>50</v>
      </c>
      <c r="D3769" t="s">
        <v>10</v>
      </c>
      <c r="E3769" s="1">
        <v>0.33333333333333331</v>
      </c>
      <c r="F3769">
        <v>12</v>
      </c>
      <c r="G3769" t="s">
        <v>125</v>
      </c>
      <c r="H3769" t="s">
        <v>61</v>
      </c>
      <c r="I3769" t="s">
        <v>177</v>
      </c>
      <c r="J3769" t="s">
        <v>26</v>
      </c>
      <c r="K3769" t="s">
        <v>17</v>
      </c>
      <c r="L3769" t="s">
        <v>121</v>
      </c>
      <c r="M3769">
        <v>9</v>
      </c>
      <c r="N3769">
        <v>15</v>
      </c>
      <c r="Q3769">
        <v>2.0199999999999999E-2</v>
      </c>
      <c r="R3769">
        <v>2.9594999999999998</v>
      </c>
      <c r="S3769">
        <f t="shared" si="270"/>
        <v>61.093281166361997</v>
      </c>
      <c r="T3769">
        <f t="shared" si="266"/>
        <v>549.83953049725801</v>
      </c>
    </row>
    <row r="3770" spans="1:20" x14ac:dyDescent="0.2">
      <c r="A3770">
        <v>2009</v>
      </c>
      <c r="B3770">
        <v>220</v>
      </c>
      <c r="C3770">
        <v>50</v>
      </c>
      <c r="D3770" t="s">
        <v>10</v>
      </c>
      <c r="E3770" s="1">
        <v>0.33333333333333331</v>
      </c>
      <c r="F3770">
        <v>12</v>
      </c>
      <c r="G3770" t="s">
        <v>125</v>
      </c>
      <c r="H3770" t="s">
        <v>61</v>
      </c>
      <c r="I3770" t="s">
        <v>177</v>
      </c>
      <c r="J3770" t="s">
        <v>26</v>
      </c>
      <c r="K3770" t="s">
        <v>17</v>
      </c>
      <c r="L3770" t="s">
        <v>121</v>
      </c>
      <c r="M3770">
        <v>35</v>
      </c>
      <c r="N3770">
        <v>7.5</v>
      </c>
      <c r="Q3770">
        <v>2.0199999999999999E-2</v>
      </c>
      <c r="R3770">
        <v>2.9594999999999998</v>
      </c>
      <c r="S3770">
        <f t="shared" si="270"/>
        <v>7.8540774295436098</v>
      </c>
      <c r="T3770">
        <f t="shared" si="266"/>
        <v>274.89271003402632</v>
      </c>
    </row>
    <row r="3771" spans="1:20" x14ac:dyDescent="0.2">
      <c r="A3771">
        <v>2009</v>
      </c>
      <c r="B3771">
        <v>220</v>
      </c>
      <c r="C3771">
        <v>50</v>
      </c>
      <c r="D3771" t="s">
        <v>10</v>
      </c>
      <c r="E3771" s="1">
        <v>0.33333333333333331</v>
      </c>
      <c r="F3771">
        <v>12</v>
      </c>
      <c r="G3771" t="s">
        <v>125</v>
      </c>
      <c r="H3771" t="s">
        <v>61</v>
      </c>
      <c r="I3771" t="s">
        <v>177</v>
      </c>
      <c r="J3771" t="s">
        <v>23</v>
      </c>
      <c r="K3771" t="s">
        <v>118</v>
      </c>
      <c r="L3771" t="s">
        <v>132</v>
      </c>
      <c r="M3771">
        <v>2</v>
      </c>
      <c r="N3771">
        <v>7.5</v>
      </c>
      <c r="Q3771">
        <v>1.26E-2</v>
      </c>
      <c r="R3771">
        <v>3.0672999999999999</v>
      </c>
      <c r="S3771">
        <f t="shared" si="270"/>
        <v>6.0875978967715536</v>
      </c>
      <c r="T3771">
        <f t="shared" si="266"/>
        <v>12.175195793543107</v>
      </c>
    </row>
    <row r="3772" spans="1:20" x14ac:dyDescent="0.2">
      <c r="A3772">
        <v>2009</v>
      </c>
      <c r="B3772">
        <v>220</v>
      </c>
      <c r="C3772">
        <v>50</v>
      </c>
      <c r="D3772" t="s">
        <v>10</v>
      </c>
      <c r="E3772" s="1">
        <v>0.33333333333333331</v>
      </c>
      <c r="F3772">
        <v>12</v>
      </c>
      <c r="G3772" t="s">
        <v>125</v>
      </c>
      <c r="H3772" t="s">
        <v>61</v>
      </c>
      <c r="I3772" t="s">
        <v>177</v>
      </c>
      <c r="J3772" t="s">
        <v>13</v>
      </c>
      <c r="K3772" t="s">
        <v>194</v>
      </c>
      <c r="L3772" t="s">
        <v>35</v>
      </c>
      <c r="M3772">
        <v>6</v>
      </c>
      <c r="N3772">
        <v>7.5</v>
      </c>
      <c r="Q3772">
        <v>3.2399999999999998E-2</v>
      </c>
      <c r="R3772">
        <v>2.379</v>
      </c>
      <c r="S3772">
        <f t="shared" si="270"/>
        <v>3.9112516180267258</v>
      </c>
      <c r="T3772">
        <f t="shared" si="266"/>
        <v>23.467509708160357</v>
      </c>
    </row>
    <row r="3773" spans="1:20" x14ac:dyDescent="0.2">
      <c r="A3773">
        <v>2009</v>
      </c>
      <c r="B3773">
        <v>220</v>
      </c>
      <c r="C3773">
        <v>50</v>
      </c>
      <c r="D3773" t="s">
        <v>10</v>
      </c>
      <c r="E3773" s="1">
        <v>0.33333333333333331</v>
      </c>
      <c r="F3773">
        <v>12</v>
      </c>
      <c r="G3773" t="s">
        <v>125</v>
      </c>
      <c r="H3773" t="s">
        <v>61</v>
      </c>
      <c r="I3773" t="s">
        <v>177</v>
      </c>
      <c r="J3773" t="s">
        <v>509</v>
      </c>
      <c r="K3773" t="s">
        <v>17</v>
      </c>
      <c r="L3773" t="s">
        <v>127</v>
      </c>
      <c r="M3773">
        <v>1</v>
      </c>
      <c r="N3773">
        <v>2.5</v>
      </c>
      <c r="Q3773">
        <v>2.3900000000000001E-2</v>
      </c>
      <c r="R3773">
        <v>3.0819999999999999</v>
      </c>
      <c r="S3773">
        <f t="shared" si="270"/>
        <v>0.40257704495316349</v>
      </c>
      <c r="T3773">
        <f t="shared" si="266"/>
        <v>0.40257704495316349</v>
      </c>
    </row>
    <row r="3774" spans="1:20" x14ac:dyDescent="0.2">
      <c r="A3774">
        <v>2009</v>
      </c>
      <c r="B3774">
        <v>220</v>
      </c>
      <c r="C3774">
        <v>50</v>
      </c>
      <c r="D3774" t="s">
        <v>10</v>
      </c>
      <c r="E3774" s="1">
        <v>0.33333333333333331</v>
      </c>
      <c r="F3774">
        <v>12</v>
      </c>
      <c r="G3774" t="s">
        <v>125</v>
      </c>
      <c r="H3774" t="s">
        <v>61</v>
      </c>
      <c r="I3774" t="s">
        <v>177</v>
      </c>
      <c r="J3774" t="s">
        <v>26</v>
      </c>
      <c r="K3774" t="s">
        <v>118</v>
      </c>
      <c r="L3774" t="s">
        <v>27</v>
      </c>
      <c r="M3774">
        <v>16</v>
      </c>
      <c r="N3774">
        <v>2.5</v>
      </c>
      <c r="Q3774">
        <v>1.5900000000000001E-2</v>
      </c>
      <c r="R3774">
        <v>2.9718</v>
      </c>
      <c r="S3774">
        <f t="shared" si="270"/>
        <v>0.24210025233267859</v>
      </c>
      <c r="T3774">
        <f t="shared" si="266"/>
        <v>3.8736040373228575</v>
      </c>
    </row>
    <row r="3775" spans="1:20" x14ac:dyDescent="0.2">
      <c r="A3775">
        <v>2009</v>
      </c>
      <c r="B3775">
        <v>221</v>
      </c>
      <c r="C3775">
        <v>51</v>
      </c>
      <c r="D3775" t="s">
        <v>10</v>
      </c>
      <c r="E3775" s="1">
        <v>0.33333333333333331</v>
      </c>
      <c r="F3775">
        <v>10</v>
      </c>
      <c r="G3775" t="s">
        <v>125</v>
      </c>
      <c r="H3775" t="s">
        <v>61</v>
      </c>
      <c r="I3775" t="s">
        <v>177</v>
      </c>
      <c r="J3775" t="s">
        <v>44</v>
      </c>
      <c r="K3775" t="s">
        <v>21</v>
      </c>
      <c r="L3775" t="s">
        <v>67</v>
      </c>
      <c r="M3775">
        <v>1</v>
      </c>
      <c r="N3775">
        <v>65</v>
      </c>
      <c r="Q3775">
        <v>1.5299999999999999E-2</v>
      </c>
      <c r="R3775">
        <v>3</v>
      </c>
      <c r="S3775">
        <f t="shared" si="270"/>
        <v>4201.7624999999998</v>
      </c>
      <c r="T3775">
        <f t="shared" si="266"/>
        <v>4201.7624999999998</v>
      </c>
    </row>
    <row r="3776" spans="1:20" x14ac:dyDescent="0.2">
      <c r="A3776">
        <v>2009</v>
      </c>
      <c r="B3776">
        <v>221</v>
      </c>
      <c r="C3776">
        <v>51</v>
      </c>
      <c r="D3776" t="s">
        <v>10</v>
      </c>
      <c r="E3776" s="1">
        <v>0.33333333333333331</v>
      </c>
      <c r="F3776">
        <v>10</v>
      </c>
      <c r="G3776" t="s">
        <v>125</v>
      </c>
      <c r="H3776" t="s">
        <v>61</v>
      </c>
      <c r="I3776" t="s">
        <v>177</v>
      </c>
      <c r="J3776" t="s">
        <v>13</v>
      </c>
      <c r="K3776" t="s">
        <v>51</v>
      </c>
      <c r="L3776" t="s">
        <v>52</v>
      </c>
      <c r="M3776">
        <v>1</v>
      </c>
      <c r="N3776">
        <v>50</v>
      </c>
      <c r="O3776" t="s">
        <v>46</v>
      </c>
      <c r="Q3776">
        <v>1.6199999999999999E-2</v>
      </c>
      <c r="R3776">
        <v>3.0251999999999999</v>
      </c>
      <c r="S3776">
        <f t="shared" si="270"/>
        <v>2234.8021044952443</v>
      </c>
      <c r="T3776">
        <f t="shared" si="266"/>
        <v>2234.8021044952443</v>
      </c>
    </row>
    <row r="3777" spans="1:20" x14ac:dyDescent="0.2">
      <c r="A3777">
        <v>2009</v>
      </c>
      <c r="B3777">
        <v>221</v>
      </c>
      <c r="C3777">
        <v>51</v>
      </c>
      <c r="D3777" t="s">
        <v>10</v>
      </c>
      <c r="E3777" s="1">
        <v>0.33333333333333331</v>
      </c>
      <c r="F3777">
        <v>10</v>
      </c>
      <c r="G3777" t="s">
        <v>125</v>
      </c>
      <c r="H3777" t="s">
        <v>61</v>
      </c>
      <c r="I3777" t="s">
        <v>177</v>
      </c>
      <c r="J3777" t="s">
        <v>13</v>
      </c>
      <c r="K3777" t="s">
        <v>47</v>
      </c>
      <c r="L3777" t="s">
        <v>48</v>
      </c>
      <c r="M3777">
        <v>3</v>
      </c>
      <c r="N3777">
        <v>50</v>
      </c>
      <c r="P3777">
        <f>N3777/1.09917</f>
        <v>45.488868873786586</v>
      </c>
      <c r="Q3777">
        <v>1.7399999999999999E-2</v>
      </c>
      <c r="R3777">
        <v>3.08</v>
      </c>
      <c r="S3777">
        <f>Q3777*(P3777^R3777)</f>
        <v>2222.7830311585894</v>
      </c>
      <c r="T3777">
        <f t="shared" si="266"/>
        <v>6668.3490934757683</v>
      </c>
    </row>
    <row r="3778" spans="1:20" x14ac:dyDescent="0.2">
      <c r="A3778">
        <v>2009</v>
      </c>
      <c r="B3778">
        <v>221</v>
      </c>
      <c r="C3778">
        <v>51</v>
      </c>
      <c r="D3778" t="s">
        <v>10</v>
      </c>
      <c r="E3778" s="1">
        <v>0.33333333333333331</v>
      </c>
      <c r="F3778">
        <v>10</v>
      </c>
      <c r="G3778" t="s">
        <v>125</v>
      </c>
      <c r="H3778" t="s">
        <v>61</v>
      </c>
      <c r="I3778" t="s">
        <v>177</v>
      </c>
      <c r="J3778" t="s">
        <v>13</v>
      </c>
      <c r="K3778" t="s">
        <v>51</v>
      </c>
      <c r="L3778" t="s">
        <v>52</v>
      </c>
      <c r="M3778">
        <v>1</v>
      </c>
      <c r="N3778">
        <v>40</v>
      </c>
      <c r="O3778" t="s">
        <v>53</v>
      </c>
      <c r="Q3778">
        <v>1.6199999999999999E-2</v>
      </c>
      <c r="R3778">
        <v>3.0251999999999999</v>
      </c>
      <c r="S3778">
        <f>Q3778*(N3778^R3778)</f>
        <v>1137.8025435833395</v>
      </c>
      <c r="T3778">
        <f t="shared" ref="T3778:T3841" si="271">M3778*S3778</f>
        <v>1137.8025435833395</v>
      </c>
    </row>
    <row r="3779" spans="1:20" x14ac:dyDescent="0.2">
      <c r="A3779">
        <v>2009</v>
      </c>
      <c r="B3779">
        <v>221</v>
      </c>
      <c r="C3779">
        <v>51</v>
      </c>
      <c r="D3779" t="s">
        <v>10</v>
      </c>
      <c r="E3779" s="1">
        <v>0.33333333333333331</v>
      </c>
      <c r="F3779">
        <v>10</v>
      </c>
      <c r="G3779" t="s">
        <v>125</v>
      </c>
      <c r="H3779" t="s">
        <v>61</v>
      </c>
      <c r="I3779" t="s">
        <v>177</v>
      </c>
      <c r="J3779" t="s">
        <v>13</v>
      </c>
      <c r="K3779" t="s">
        <v>14</v>
      </c>
      <c r="L3779" t="s">
        <v>42</v>
      </c>
      <c r="M3779">
        <v>1</v>
      </c>
      <c r="N3779">
        <v>35</v>
      </c>
      <c r="Q3779">
        <v>4.2200000000000001E-2</v>
      </c>
      <c r="R3779">
        <v>2.835</v>
      </c>
      <c r="S3779">
        <f>Q3779*(N3779^R3779)</f>
        <v>1006.3414397267468</v>
      </c>
      <c r="T3779">
        <f t="shared" si="271"/>
        <v>1006.3414397267468</v>
      </c>
    </row>
    <row r="3780" spans="1:20" x14ac:dyDescent="0.2">
      <c r="A3780">
        <v>2009</v>
      </c>
      <c r="B3780">
        <v>221</v>
      </c>
      <c r="C3780">
        <v>51</v>
      </c>
      <c r="D3780" t="s">
        <v>10</v>
      </c>
      <c r="E3780" s="1">
        <v>0.33333333333333331</v>
      </c>
      <c r="F3780">
        <v>10</v>
      </c>
      <c r="G3780" t="s">
        <v>125</v>
      </c>
      <c r="H3780" t="s">
        <v>61</v>
      </c>
      <c r="I3780" t="s">
        <v>177</v>
      </c>
      <c r="J3780" t="s">
        <v>44</v>
      </c>
      <c r="K3780" t="s">
        <v>21</v>
      </c>
      <c r="L3780" t="s">
        <v>22</v>
      </c>
      <c r="M3780">
        <v>2</v>
      </c>
      <c r="N3780">
        <v>35</v>
      </c>
      <c r="Q3780">
        <v>1.14E-2</v>
      </c>
      <c r="R3780">
        <v>3.1280000000000001</v>
      </c>
      <c r="S3780">
        <f>Q3780*(N3780^R3780)</f>
        <v>770.45928631241588</v>
      </c>
      <c r="T3780">
        <f t="shared" si="271"/>
        <v>1540.9185726248318</v>
      </c>
    </row>
    <row r="3781" spans="1:20" x14ac:dyDescent="0.2">
      <c r="A3781">
        <v>2009</v>
      </c>
      <c r="B3781">
        <v>221</v>
      </c>
      <c r="C3781">
        <v>51</v>
      </c>
      <c r="D3781" t="s">
        <v>10</v>
      </c>
      <c r="E3781" s="1">
        <v>0.33333333333333331</v>
      </c>
      <c r="F3781">
        <v>10</v>
      </c>
      <c r="G3781" t="s">
        <v>125</v>
      </c>
      <c r="H3781" t="s">
        <v>61</v>
      </c>
      <c r="I3781" t="s">
        <v>177</v>
      </c>
      <c r="J3781" t="s">
        <v>23</v>
      </c>
      <c r="K3781" t="s">
        <v>49</v>
      </c>
      <c r="L3781" t="s">
        <v>50</v>
      </c>
      <c r="M3781">
        <v>1</v>
      </c>
      <c r="N3781">
        <v>35</v>
      </c>
      <c r="Q3781">
        <v>5.6099999999999997E-2</v>
      </c>
      <c r="R3781">
        <v>2.653</v>
      </c>
      <c r="S3781">
        <f>Q3781*(N3781^R3781)</f>
        <v>700.44716671055994</v>
      </c>
      <c r="T3781">
        <f t="shared" si="271"/>
        <v>700.44716671055994</v>
      </c>
    </row>
    <row r="3782" spans="1:20" x14ac:dyDescent="0.2">
      <c r="A3782">
        <v>2009</v>
      </c>
      <c r="B3782">
        <v>221</v>
      </c>
      <c r="C3782">
        <v>51</v>
      </c>
      <c r="D3782" t="s">
        <v>10</v>
      </c>
      <c r="E3782" s="1">
        <v>0.33333333333333331</v>
      </c>
      <c r="F3782">
        <v>10</v>
      </c>
      <c r="G3782" t="s">
        <v>125</v>
      </c>
      <c r="H3782" t="s">
        <v>61</v>
      </c>
      <c r="I3782" t="s">
        <v>177</v>
      </c>
      <c r="J3782" t="s">
        <v>26</v>
      </c>
      <c r="K3782" t="s">
        <v>31</v>
      </c>
      <c r="L3782" t="s">
        <v>54</v>
      </c>
      <c r="M3782">
        <v>3</v>
      </c>
      <c r="N3782">
        <v>25</v>
      </c>
      <c r="P3782">
        <f>N3782*0.812715</f>
        <v>20.317875000000001</v>
      </c>
      <c r="Q3782">
        <v>0.111</v>
      </c>
      <c r="R3782">
        <v>2.72</v>
      </c>
      <c r="S3782">
        <f>Q3782*(P3782^R3782)</f>
        <v>400.63779005068659</v>
      </c>
      <c r="T3782">
        <f t="shared" si="271"/>
        <v>1201.9133701520598</v>
      </c>
    </row>
    <row r="3783" spans="1:20" x14ac:dyDescent="0.2">
      <c r="A3783">
        <v>2009</v>
      </c>
      <c r="B3783">
        <v>221</v>
      </c>
      <c r="C3783">
        <v>51</v>
      </c>
      <c r="D3783" t="s">
        <v>10</v>
      </c>
      <c r="E3783" s="1">
        <v>0.33333333333333331</v>
      </c>
      <c r="F3783">
        <v>10</v>
      </c>
      <c r="G3783" t="s">
        <v>125</v>
      </c>
      <c r="H3783" t="s">
        <v>61</v>
      </c>
      <c r="I3783" t="s">
        <v>177</v>
      </c>
      <c r="J3783" t="s">
        <v>16</v>
      </c>
      <c r="K3783" t="s">
        <v>28</v>
      </c>
      <c r="L3783" t="s">
        <v>29</v>
      </c>
      <c r="M3783">
        <v>4</v>
      </c>
      <c r="N3783">
        <v>25</v>
      </c>
      <c r="P3783">
        <f>N3783/1.14172</f>
        <v>21.89678730336685</v>
      </c>
      <c r="Q3783">
        <v>5.7999999999999996E-3</v>
      </c>
      <c r="R3783">
        <v>3.5539999999999998</v>
      </c>
      <c r="S3783">
        <f>Q3783*(P3783^R3783)</f>
        <v>336.62001464584171</v>
      </c>
      <c r="T3783">
        <f t="shared" si="271"/>
        <v>1346.4800585833668</v>
      </c>
    </row>
    <row r="3784" spans="1:20" x14ac:dyDescent="0.2">
      <c r="A3784">
        <v>2009</v>
      </c>
      <c r="B3784">
        <v>221</v>
      </c>
      <c r="C3784">
        <v>51</v>
      </c>
      <c r="D3784" t="s">
        <v>10</v>
      </c>
      <c r="E3784" s="1">
        <v>0.33333333333333331</v>
      </c>
      <c r="F3784">
        <v>10</v>
      </c>
      <c r="G3784" t="s">
        <v>125</v>
      </c>
      <c r="H3784" t="s">
        <v>61</v>
      </c>
      <c r="I3784" t="s">
        <v>177</v>
      </c>
      <c r="J3784" t="s">
        <v>44</v>
      </c>
      <c r="K3784" t="s">
        <v>21</v>
      </c>
      <c r="L3784" t="s">
        <v>22</v>
      </c>
      <c r="M3784">
        <v>7</v>
      </c>
      <c r="N3784">
        <v>25</v>
      </c>
      <c r="Q3784">
        <v>1.14E-2</v>
      </c>
      <c r="R3784">
        <v>3.1280000000000001</v>
      </c>
      <c r="S3784">
        <f>Q3784*(N3784^R3784)</f>
        <v>268.94359042953022</v>
      </c>
      <c r="T3784">
        <f t="shared" si="271"/>
        <v>1882.6051330067116</v>
      </c>
    </row>
    <row r="3785" spans="1:20" x14ac:dyDescent="0.2">
      <c r="A3785">
        <v>2009</v>
      </c>
      <c r="B3785">
        <v>221</v>
      </c>
      <c r="C3785">
        <v>51</v>
      </c>
      <c r="D3785" t="s">
        <v>10</v>
      </c>
      <c r="E3785" s="1">
        <v>0.33333333333333331</v>
      </c>
      <c r="F3785">
        <v>10</v>
      </c>
      <c r="G3785" t="s">
        <v>125</v>
      </c>
      <c r="H3785" t="s">
        <v>61</v>
      </c>
      <c r="I3785" t="s">
        <v>177</v>
      </c>
      <c r="J3785" t="s">
        <v>23</v>
      </c>
      <c r="K3785" t="s">
        <v>62</v>
      </c>
      <c r="L3785" t="s">
        <v>63</v>
      </c>
      <c r="M3785">
        <v>1</v>
      </c>
      <c r="N3785">
        <v>25</v>
      </c>
      <c r="P3785">
        <f>N3785/1.08</f>
        <v>23.148148148148145</v>
      </c>
      <c r="Q3785">
        <v>2.29E-2</v>
      </c>
      <c r="R3785">
        <v>2.9580000000000002</v>
      </c>
      <c r="S3785">
        <f>Q3785*(P3785^R3785)</f>
        <v>248.92846396069424</v>
      </c>
      <c r="T3785">
        <f t="shared" si="271"/>
        <v>248.92846396069424</v>
      </c>
    </row>
    <row r="3786" spans="1:20" x14ac:dyDescent="0.2">
      <c r="A3786">
        <v>2009</v>
      </c>
      <c r="B3786">
        <v>221</v>
      </c>
      <c r="C3786">
        <v>51</v>
      </c>
      <c r="D3786" t="s">
        <v>10</v>
      </c>
      <c r="E3786" s="1">
        <v>0.33333333333333331</v>
      </c>
      <c r="F3786">
        <v>10</v>
      </c>
      <c r="G3786" t="s">
        <v>125</v>
      </c>
      <c r="H3786" t="s">
        <v>61</v>
      </c>
      <c r="I3786" t="s">
        <v>177</v>
      </c>
      <c r="J3786" t="s">
        <v>509</v>
      </c>
      <c r="K3786" t="s">
        <v>17</v>
      </c>
      <c r="L3786" t="s">
        <v>19</v>
      </c>
      <c r="M3786">
        <v>1</v>
      </c>
      <c r="N3786">
        <v>15</v>
      </c>
      <c r="Q3786">
        <v>1.9300000000000001E-2</v>
      </c>
      <c r="R3786">
        <v>2.96</v>
      </c>
      <c r="S3786">
        <f t="shared" ref="S3786:S3798" si="272">Q3786*(N3786^R3786)</f>
        <v>58.450393035088091</v>
      </c>
      <c r="T3786">
        <f t="shared" si="271"/>
        <v>58.450393035088091</v>
      </c>
    </row>
    <row r="3787" spans="1:20" x14ac:dyDescent="0.2">
      <c r="A3787">
        <v>2009</v>
      </c>
      <c r="B3787">
        <v>221</v>
      </c>
      <c r="C3787">
        <v>51</v>
      </c>
      <c r="D3787" t="s">
        <v>10</v>
      </c>
      <c r="E3787" s="1">
        <v>0.33333333333333331</v>
      </c>
      <c r="F3787">
        <v>10</v>
      </c>
      <c r="G3787" t="s">
        <v>125</v>
      </c>
      <c r="H3787" t="s">
        <v>61</v>
      </c>
      <c r="I3787" t="s">
        <v>177</v>
      </c>
      <c r="J3787" t="s">
        <v>44</v>
      </c>
      <c r="K3787" t="s">
        <v>21</v>
      </c>
      <c r="L3787" t="s">
        <v>22</v>
      </c>
      <c r="M3787">
        <v>3</v>
      </c>
      <c r="N3787">
        <v>15</v>
      </c>
      <c r="Q3787">
        <v>1.14E-2</v>
      </c>
      <c r="R3787">
        <v>3.1280000000000001</v>
      </c>
      <c r="S3787">
        <f t="shared" si="272"/>
        <v>54.414959423729201</v>
      </c>
      <c r="T3787">
        <f t="shared" si="271"/>
        <v>163.24487827118759</v>
      </c>
    </row>
    <row r="3788" spans="1:20" x14ac:dyDescent="0.2">
      <c r="A3788">
        <v>2009</v>
      </c>
      <c r="B3788">
        <v>221</v>
      </c>
      <c r="C3788">
        <v>51</v>
      </c>
      <c r="D3788" t="s">
        <v>10</v>
      </c>
      <c r="E3788" s="1">
        <v>0.33333333333333331</v>
      </c>
      <c r="F3788">
        <v>10</v>
      </c>
      <c r="G3788" t="s">
        <v>125</v>
      </c>
      <c r="H3788" t="s">
        <v>61</v>
      </c>
      <c r="I3788" t="s">
        <v>177</v>
      </c>
      <c r="J3788" t="s">
        <v>26</v>
      </c>
      <c r="K3788" t="s">
        <v>17</v>
      </c>
      <c r="L3788" t="s">
        <v>121</v>
      </c>
      <c r="M3788">
        <v>25</v>
      </c>
      <c r="N3788">
        <v>7.5</v>
      </c>
      <c r="Q3788">
        <v>2.0199999999999999E-2</v>
      </c>
      <c r="R3788">
        <v>2.9594999999999998</v>
      </c>
      <c r="S3788">
        <f t="shared" si="272"/>
        <v>7.8540774295436098</v>
      </c>
      <c r="T3788">
        <f t="shared" si="271"/>
        <v>196.35193573859024</v>
      </c>
    </row>
    <row r="3789" spans="1:20" x14ac:dyDescent="0.2">
      <c r="A3789">
        <v>2009</v>
      </c>
      <c r="B3789">
        <v>221</v>
      </c>
      <c r="C3789">
        <v>51</v>
      </c>
      <c r="D3789" t="s">
        <v>10</v>
      </c>
      <c r="E3789" s="1">
        <v>0.33333333333333331</v>
      </c>
      <c r="F3789">
        <v>10</v>
      </c>
      <c r="G3789" t="s">
        <v>125</v>
      </c>
      <c r="H3789" t="s">
        <v>61</v>
      </c>
      <c r="I3789" t="s">
        <v>177</v>
      </c>
      <c r="J3789" t="s">
        <v>509</v>
      </c>
      <c r="K3789" t="s">
        <v>17</v>
      </c>
      <c r="L3789" t="s">
        <v>19</v>
      </c>
      <c r="M3789">
        <v>3</v>
      </c>
      <c r="N3789">
        <v>7.5</v>
      </c>
      <c r="Q3789">
        <v>1.9300000000000001E-2</v>
      </c>
      <c r="R3789">
        <v>2.96</v>
      </c>
      <c r="S3789">
        <f t="shared" si="272"/>
        <v>7.5117071566069322</v>
      </c>
      <c r="T3789">
        <f t="shared" si="271"/>
        <v>22.535121469820798</v>
      </c>
    </row>
    <row r="3790" spans="1:20" x14ac:dyDescent="0.2">
      <c r="A3790">
        <v>2009</v>
      </c>
      <c r="B3790">
        <v>221</v>
      </c>
      <c r="C3790">
        <v>51</v>
      </c>
      <c r="D3790" t="s">
        <v>10</v>
      </c>
      <c r="E3790" s="1">
        <v>0.33333333333333331</v>
      </c>
      <c r="F3790">
        <v>10</v>
      </c>
      <c r="G3790" t="s">
        <v>125</v>
      </c>
      <c r="H3790" t="s">
        <v>61</v>
      </c>
      <c r="I3790" t="s">
        <v>177</v>
      </c>
      <c r="J3790" t="s">
        <v>26</v>
      </c>
      <c r="K3790" t="s">
        <v>118</v>
      </c>
      <c r="L3790" t="s">
        <v>27</v>
      </c>
      <c r="M3790">
        <v>2</v>
      </c>
      <c r="N3790">
        <v>7.5</v>
      </c>
      <c r="Q3790">
        <v>1.5900000000000001E-2</v>
      </c>
      <c r="R3790">
        <v>2.9718</v>
      </c>
      <c r="S3790">
        <f t="shared" si="272"/>
        <v>6.3372988368370082</v>
      </c>
      <c r="T3790">
        <f t="shared" si="271"/>
        <v>12.674597673674016</v>
      </c>
    </row>
    <row r="3791" spans="1:20" x14ac:dyDescent="0.2">
      <c r="A3791">
        <v>2009</v>
      </c>
      <c r="B3791">
        <v>221</v>
      </c>
      <c r="C3791">
        <v>51</v>
      </c>
      <c r="D3791" t="s">
        <v>10</v>
      </c>
      <c r="E3791" s="1">
        <v>0.33333333333333331</v>
      </c>
      <c r="F3791">
        <v>10</v>
      </c>
      <c r="G3791" t="s">
        <v>125</v>
      </c>
      <c r="H3791" t="s">
        <v>61</v>
      </c>
      <c r="I3791" t="s">
        <v>177</v>
      </c>
      <c r="J3791" t="s">
        <v>44</v>
      </c>
      <c r="K3791" t="s">
        <v>21</v>
      </c>
      <c r="L3791" t="s">
        <v>22</v>
      </c>
      <c r="M3791">
        <v>1</v>
      </c>
      <c r="N3791">
        <v>7.5</v>
      </c>
      <c r="Q3791">
        <v>1.14E-2</v>
      </c>
      <c r="R3791">
        <v>3.1280000000000001</v>
      </c>
      <c r="S3791">
        <f t="shared" si="272"/>
        <v>6.2243855127961885</v>
      </c>
      <c r="T3791">
        <f t="shared" si="271"/>
        <v>6.2243855127961885</v>
      </c>
    </row>
    <row r="3792" spans="1:20" x14ac:dyDescent="0.2">
      <c r="A3792">
        <v>2009</v>
      </c>
      <c r="B3792">
        <v>221</v>
      </c>
      <c r="C3792">
        <v>51</v>
      </c>
      <c r="D3792" t="s">
        <v>10</v>
      </c>
      <c r="E3792" s="1">
        <v>0.33333333333333331</v>
      </c>
      <c r="F3792">
        <v>10</v>
      </c>
      <c r="G3792" t="s">
        <v>125</v>
      </c>
      <c r="H3792" t="s">
        <v>61</v>
      </c>
      <c r="I3792" t="s">
        <v>177</v>
      </c>
      <c r="J3792" t="s">
        <v>13</v>
      </c>
      <c r="K3792" t="s">
        <v>194</v>
      </c>
      <c r="L3792" t="s">
        <v>35</v>
      </c>
      <c r="M3792">
        <v>4</v>
      </c>
      <c r="N3792">
        <v>7.5</v>
      </c>
      <c r="Q3792">
        <v>3.2399999999999998E-2</v>
      </c>
      <c r="R3792">
        <v>2.379</v>
      </c>
      <c r="S3792">
        <f t="shared" si="272"/>
        <v>3.9112516180267258</v>
      </c>
      <c r="T3792">
        <f t="shared" si="271"/>
        <v>15.645006472106903</v>
      </c>
    </row>
    <row r="3793" spans="1:20" x14ac:dyDescent="0.2">
      <c r="A3793">
        <v>2009</v>
      </c>
      <c r="B3793">
        <v>221</v>
      </c>
      <c r="C3793">
        <v>51</v>
      </c>
      <c r="D3793" t="s">
        <v>10</v>
      </c>
      <c r="E3793" s="1">
        <v>0.33333333333333331</v>
      </c>
      <c r="F3793">
        <v>10</v>
      </c>
      <c r="G3793" t="s">
        <v>125</v>
      </c>
      <c r="H3793" t="s">
        <v>61</v>
      </c>
      <c r="I3793" t="s">
        <v>177</v>
      </c>
      <c r="J3793" t="s">
        <v>26</v>
      </c>
      <c r="K3793" t="s">
        <v>118</v>
      </c>
      <c r="L3793" t="s">
        <v>27</v>
      </c>
      <c r="M3793">
        <v>10</v>
      </c>
      <c r="N3793">
        <v>2.5</v>
      </c>
      <c r="Q3793">
        <v>1.5900000000000001E-2</v>
      </c>
      <c r="R3793">
        <v>2.9718</v>
      </c>
      <c r="S3793">
        <f t="shared" si="272"/>
        <v>0.24210025233267859</v>
      </c>
      <c r="T3793">
        <f t="shared" si="271"/>
        <v>2.421002523326786</v>
      </c>
    </row>
    <row r="3794" spans="1:20" x14ac:dyDescent="0.2">
      <c r="A3794">
        <v>2009</v>
      </c>
      <c r="B3794">
        <v>221</v>
      </c>
      <c r="C3794">
        <v>51</v>
      </c>
      <c r="D3794" t="s">
        <v>10</v>
      </c>
      <c r="E3794" s="1">
        <v>0.33333333333333331</v>
      </c>
      <c r="F3794">
        <v>10</v>
      </c>
      <c r="G3794" t="s">
        <v>125</v>
      </c>
      <c r="H3794" t="s">
        <v>61</v>
      </c>
      <c r="I3794" t="s">
        <v>177</v>
      </c>
      <c r="J3794" t="s">
        <v>23</v>
      </c>
      <c r="K3794" t="s">
        <v>33</v>
      </c>
      <c r="L3794" t="s">
        <v>34</v>
      </c>
      <c r="M3794">
        <v>1</v>
      </c>
      <c r="N3794">
        <v>2.5</v>
      </c>
      <c r="Q3794">
        <v>8.8999999999999999E-3</v>
      </c>
      <c r="R3794">
        <v>3</v>
      </c>
      <c r="S3794">
        <f t="shared" si="272"/>
        <v>0.13906250000000001</v>
      </c>
      <c r="T3794">
        <f t="shared" si="271"/>
        <v>0.13906250000000001</v>
      </c>
    </row>
    <row r="3795" spans="1:20" x14ac:dyDescent="0.2">
      <c r="A3795">
        <v>2009</v>
      </c>
      <c r="B3795">
        <v>222</v>
      </c>
      <c r="C3795">
        <v>52</v>
      </c>
      <c r="D3795" t="s">
        <v>10</v>
      </c>
      <c r="E3795" s="1">
        <v>0.33333333333333331</v>
      </c>
      <c r="F3795">
        <v>12</v>
      </c>
      <c r="G3795" t="s">
        <v>125</v>
      </c>
      <c r="H3795" t="s">
        <v>61</v>
      </c>
      <c r="I3795" t="s">
        <v>177</v>
      </c>
      <c r="J3795" t="s">
        <v>13</v>
      </c>
      <c r="K3795" t="s">
        <v>51</v>
      </c>
      <c r="L3795" t="s">
        <v>57</v>
      </c>
      <c r="M3795">
        <v>1</v>
      </c>
      <c r="N3795">
        <v>50</v>
      </c>
      <c r="O3795" t="s">
        <v>46</v>
      </c>
      <c r="Q3795">
        <v>1.6199999999999999E-2</v>
      </c>
      <c r="R3795">
        <v>3.0251999999999999</v>
      </c>
      <c r="S3795">
        <f t="shared" si="272"/>
        <v>2234.8021044952443</v>
      </c>
      <c r="T3795">
        <f t="shared" si="271"/>
        <v>2234.8021044952443</v>
      </c>
    </row>
    <row r="3796" spans="1:20" x14ac:dyDescent="0.2">
      <c r="A3796">
        <v>2009</v>
      </c>
      <c r="B3796">
        <v>222</v>
      </c>
      <c r="C3796">
        <v>52</v>
      </c>
      <c r="D3796" t="s">
        <v>10</v>
      </c>
      <c r="E3796" s="1">
        <v>0.33333333333333331</v>
      </c>
      <c r="F3796">
        <v>12</v>
      </c>
      <c r="G3796" t="s">
        <v>125</v>
      </c>
      <c r="H3796" t="s">
        <v>61</v>
      </c>
      <c r="I3796" t="s">
        <v>177</v>
      </c>
      <c r="J3796" t="s">
        <v>13</v>
      </c>
      <c r="K3796" t="s">
        <v>14</v>
      </c>
      <c r="L3796" t="s">
        <v>42</v>
      </c>
      <c r="M3796">
        <v>1</v>
      </c>
      <c r="N3796">
        <v>35</v>
      </c>
      <c r="Q3796">
        <v>4.2200000000000001E-2</v>
      </c>
      <c r="R3796">
        <v>2.835</v>
      </c>
      <c r="S3796">
        <f t="shared" si="272"/>
        <v>1006.3414397267468</v>
      </c>
      <c r="T3796">
        <f t="shared" si="271"/>
        <v>1006.3414397267468</v>
      </c>
    </row>
    <row r="3797" spans="1:20" x14ac:dyDescent="0.2">
      <c r="A3797">
        <v>2009</v>
      </c>
      <c r="B3797">
        <v>222</v>
      </c>
      <c r="C3797">
        <v>52</v>
      </c>
      <c r="D3797" t="s">
        <v>10</v>
      </c>
      <c r="E3797" s="1">
        <v>0.33333333333333331</v>
      </c>
      <c r="F3797">
        <v>12</v>
      </c>
      <c r="G3797" t="s">
        <v>125</v>
      </c>
      <c r="H3797" t="s">
        <v>61</v>
      </c>
      <c r="I3797" t="s">
        <v>177</v>
      </c>
      <c r="J3797" t="s">
        <v>44</v>
      </c>
      <c r="K3797" t="s">
        <v>21</v>
      </c>
      <c r="L3797" t="s">
        <v>22</v>
      </c>
      <c r="M3797">
        <v>6</v>
      </c>
      <c r="N3797">
        <v>35</v>
      </c>
      <c r="Q3797">
        <v>1.14E-2</v>
      </c>
      <c r="R3797">
        <v>3.1280000000000001</v>
      </c>
      <c r="S3797">
        <f t="shared" si="272"/>
        <v>770.45928631241588</v>
      </c>
      <c r="T3797">
        <f t="shared" si="271"/>
        <v>4622.7557178744955</v>
      </c>
    </row>
    <row r="3798" spans="1:20" x14ac:dyDescent="0.2">
      <c r="A3798">
        <v>2009</v>
      </c>
      <c r="B3798">
        <v>222</v>
      </c>
      <c r="C3798">
        <v>52</v>
      </c>
      <c r="D3798" t="s">
        <v>10</v>
      </c>
      <c r="E3798" s="1">
        <v>0.33333333333333331</v>
      </c>
      <c r="F3798">
        <v>12</v>
      </c>
      <c r="G3798" t="s">
        <v>125</v>
      </c>
      <c r="H3798" t="s">
        <v>61</v>
      </c>
      <c r="I3798" t="s">
        <v>177</v>
      </c>
      <c r="J3798" t="s">
        <v>13</v>
      </c>
      <c r="K3798" t="s">
        <v>51</v>
      </c>
      <c r="L3798" t="s">
        <v>52</v>
      </c>
      <c r="M3798">
        <v>1</v>
      </c>
      <c r="N3798">
        <v>35</v>
      </c>
      <c r="O3798" t="s">
        <v>53</v>
      </c>
      <c r="Q3798">
        <v>1.6199999999999999E-2</v>
      </c>
      <c r="R3798">
        <v>3.0251999999999999</v>
      </c>
      <c r="S3798">
        <f t="shared" si="272"/>
        <v>759.67819720000477</v>
      </c>
      <c r="T3798">
        <f t="shared" si="271"/>
        <v>759.67819720000477</v>
      </c>
    </row>
    <row r="3799" spans="1:20" x14ac:dyDescent="0.2">
      <c r="A3799">
        <v>2009</v>
      </c>
      <c r="B3799">
        <v>222</v>
      </c>
      <c r="C3799">
        <v>52</v>
      </c>
      <c r="D3799" t="s">
        <v>10</v>
      </c>
      <c r="E3799" s="1">
        <v>0.33333333333333331</v>
      </c>
      <c r="F3799">
        <v>12</v>
      </c>
      <c r="G3799" t="s">
        <v>125</v>
      </c>
      <c r="H3799" t="s">
        <v>61</v>
      </c>
      <c r="I3799" t="s">
        <v>177</v>
      </c>
      <c r="J3799" t="s">
        <v>13</v>
      </c>
      <c r="K3799" t="s">
        <v>47</v>
      </c>
      <c r="L3799" t="s">
        <v>48</v>
      </c>
      <c r="M3799">
        <v>8</v>
      </c>
      <c r="N3799">
        <v>35</v>
      </c>
      <c r="P3799">
        <f>N3799/1.09917</f>
        <v>31.842208211650611</v>
      </c>
      <c r="Q3799">
        <v>1.7399999999999999E-2</v>
      </c>
      <c r="R3799">
        <v>3.08</v>
      </c>
      <c r="S3799">
        <f>Q3799*(P3799^R3799)</f>
        <v>740.96728909580781</v>
      </c>
      <c r="T3799">
        <f t="shared" si="271"/>
        <v>5927.7383127664625</v>
      </c>
    </row>
    <row r="3800" spans="1:20" x14ac:dyDescent="0.2">
      <c r="A3800">
        <v>2009</v>
      </c>
      <c r="B3800">
        <v>222</v>
      </c>
      <c r="C3800">
        <v>52</v>
      </c>
      <c r="D3800" t="s">
        <v>10</v>
      </c>
      <c r="E3800" s="1">
        <v>0.33333333333333331</v>
      </c>
      <c r="F3800">
        <v>12</v>
      </c>
      <c r="G3800" t="s">
        <v>125</v>
      </c>
      <c r="H3800" t="s">
        <v>61</v>
      </c>
      <c r="I3800" t="s">
        <v>177</v>
      </c>
      <c r="J3800" t="s">
        <v>23</v>
      </c>
      <c r="K3800" t="s">
        <v>118</v>
      </c>
      <c r="L3800" t="s">
        <v>37</v>
      </c>
      <c r="M3800">
        <v>1</v>
      </c>
      <c r="N3800">
        <v>35</v>
      </c>
      <c r="Q3800">
        <v>1.26E-2</v>
      </c>
      <c r="R3800">
        <v>3.0672999999999999</v>
      </c>
      <c r="S3800">
        <f>Q3800*(N3800^R3800)</f>
        <v>686.26279947656167</v>
      </c>
      <c r="T3800">
        <f t="shared" si="271"/>
        <v>686.26279947656167</v>
      </c>
    </row>
    <row r="3801" spans="1:20" x14ac:dyDescent="0.2">
      <c r="A3801">
        <v>2009</v>
      </c>
      <c r="B3801">
        <v>222</v>
      </c>
      <c r="C3801">
        <v>52</v>
      </c>
      <c r="D3801" t="s">
        <v>10</v>
      </c>
      <c r="E3801" s="1">
        <v>0.33333333333333331</v>
      </c>
      <c r="F3801">
        <v>12</v>
      </c>
      <c r="G3801" t="s">
        <v>125</v>
      </c>
      <c r="H3801" t="s">
        <v>61</v>
      </c>
      <c r="I3801" t="s">
        <v>177</v>
      </c>
      <c r="J3801" t="s">
        <v>23</v>
      </c>
      <c r="K3801" t="s">
        <v>70</v>
      </c>
      <c r="L3801" t="s">
        <v>71</v>
      </c>
      <c r="M3801">
        <v>1</v>
      </c>
      <c r="N3801">
        <v>35</v>
      </c>
      <c r="P3801">
        <f>N3801*0.84141</f>
        <v>29.449349999999999</v>
      </c>
      <c r="Q3801">
        <v>1.8800000000000001E-2</v>
      </c>
      <c r="R3801">
        <v>3</v>
      </c>
      <c r="S3801">
        <f>Q3801*(P3801^R3801)</f>
        <v>480.15890754210886</v>
      </c>
      <c r="T3801">
        <f t="shared" si="271"/>
        <v>480.15890754210886</v>
      </c>
    </row>
    <row r="3802" spans="1:20" x14ac:dyDescent="0.2">
      <c r="A3802">
        <v>2009</v>
      </c>
      <c r="B3802">
        <v>222</v>
      </c>
      <c r="C3802">
        <v>52</v>
      </c>
      <c r="D3802" t="s">
        <v>10</v>
      </c>
      <c r="E3802" s="1">
        <v>0.33333333333333331</v>
      </c>
      <c r="F3802">
        <v>12</v>
      </c>
      <c r="G3802" t="s">
        <v>125</v>
      </c>
      <c r="H3802" t="s">
        <v>61</v>
      </c>
      <c r="I3802" t="s">
        <v>177</v>
      </c>
      <c r="J3802" t="s">
        <v>23</v>
      </c>
      <c r="K3802" t="s">
        <v>31</v>
      </c>
      <c r="L3802" t="s">
        <v>32</v>
      </c>
      <c r="M3802">
        <v>1</v>
      </c>
      <c r="N3802">
        <v>35</v>
      </c>
      <c r="Q3802">
        <v>7.9000000000000008E-3</v>
      </c>
      <c r="R3802">
        <v>3.0760000000000001</v>
      </c>
      <c r="S3802">
        <f>Q3802*(N3802^R3802)</f>
        <v>443.79294680201997</v>
      </c>
      <c r="T3802">
        <f t="shared" si="271"/>
        <v>443.79294680201997</v>
      </c>
    </row>
    <row r="3803" spans="1:20" x14ac:dyDescent="0.2">
      <c r="A3803">
        <v>2009</v>
      </c>
      <c r="B3803">
        <v>222</v>
      </c>
      <c r="C3803">
        <v>52</v>
      </c>
      <c r="D3803" t="s">
        <v>10</v>
      </c>
      <c r="E3803" s="1">
        <v>0.33333333333333331</v>
      </c>
      <c r="F3803">
        <v>12</v>
      </c>
      <c r="G3803" t="s">
        <v>125</v>
      </c>
      <c r="H3803" t="s">
        <v>61</v>
      </c>
      <c r="I3803" t="s">
        <v>177</v>
      </c>
      <c r="J3803" t="s">
        <v>13</v>
      </c>
      <c r="K3803" t="s">
        <v>14</v>
      </c>
      <c r="L3803" t="s">
        <v>15</v>
      </c>
      <c r="M3803">
        <v>2</v>
      </c>
      <c r="N3803">
        <v>25</v>
      </c>
      <c r="Q3803">
        <v>2.3599999999999999E-2</v>
      </c>
      <c r="R3803">
        <v>2.9750000000000001</v>
      </c>
      <c r="S3803">
        <f>Q3803*(N3803^R3803)</f>
        <v>340.23855775527943</v>
      </c>
      <c r="T3803">
        <f t="shared" si="271"/>
        <v>680.47711551055886</v>
      </c>
    </row>
    <row r="3804" spans="1:20" x14ac:dyDescent="0.2">
      <c r="A3804">
        <v>2009</v>
      </c>
      <c r="B3804">
        <v>222</v>
      </c>
      <c r="C3804">
        <v>52</v>
      </c>
      <c r="D3804" t="s">
        <v>10</v>
      </c>
      <c r="E3804" s="1">
        <v>0.33333333333333331</v>
      </c>
      <c r="F3804">
        <v>12</v>
      </c>
      <c r="G3804" t="s">
        <v>125</v>
      </c>
      <c r="H3804" t="s">
        <v>61</v>
      </c>
      <c r="I3804" t="s">
        <v>177</v>
      </c>
      <c r="J3804" t="s">
        <v>16</v>
      </c>
      <c r="K3804" t="s">
        <v>28</v>
      </c>
      <c r="L3804" t="s">
        <v>29</v>
      </c>
      <c r="M3804">
        <v>49</v>
      </c>
      <c r="N3804">
        <v>25</v>
      </c>
      <c r="P3804">
        <f>N3804/1.14172</f>
        <v>21.89678730336685</v>
      </c>
      <c r="Q3804">
        <v>5.7999999999999996E-3</v>
      </c>
      <c r="R3804">
        <v>3.5539999999999998</v>
      </c>
      <c r="S3804">
        <f>Q3804*(P3804^R3804)</f>
        <v>336.62001464584171</v>
      </c>
      <c r="T3804">
        <f t="shared" si="271"/>
        <v>16494.380717646243</v>
      </c>
    </row>
    <row r="3805" spans="1:20" x14ac:dyDescent="0.2">
      <c r="A3805">
        <v>2009</v>
      </c>
      <c r="B3805">
        <v>222</v>
      </c>
      <c r="C3805">
        <v>52</v>
      </c>
      <c r="D3805" t="s">
        <v>10</v>
      </c>
      <c r="E3805" s="1">
        <v>0.33333333333333331</v>
      </c>
      <c r="F3805">
        <v>12</v>
      </c>
      <c r="G3805" t="s">
        <v>125</v>
      </c>
      <c r="H3805" t="s">
        <v>61</v>
      </c>
      <c r="I3805" t="s">
        <v>177</v>
      </c>
      <c r="J3805" t="s">
        <v>23</v>
      </c>
      <c r="K3805" t="s">
        <v>58</v>
      </c>
      <c r="L3805" t="s">
        <v>59</v>
      </c>
      <c r="M3805">
        <v>1</v>
      </c>
      <c r="N3805">
        <v>25</v>
      </c>
      <c r="Q3805">
        <v>2.0400000000000001E-2</v>
      </c>
      <c r="R3805">
        <v>2.9910000000000001</v>
      </c>
      <c r="S3805">
        <f t="shared" ref="S3805:S3814" si="273">Q3805*(N3805^R3805)</f>
        <v>309.64832376527772</v>
      </c>
      <c r="T3805">
        <f t="shared" si="271"/>
        <v>309.64832376527772</v>
      </c>
    </row>
    <row r="3806" spans="1:20" x14ac:dyDescent="0.2">
      <c r="A3806">
        <v>2009</v>
      </c>
      <c r="B3806">
        <v>222</v>
      </c>
      <c r="C3806">
        <v>52</v>
      </c>
      <c r="D3806" t="s">
        <v>10</v>
      </c>
      <c r="E3806" s="1">
        <v>0.33333333333333331</v>
      </c>
      <c r="F3806">
        <v>12</v>
      </c>
      <c r="G3806" t="s">
        <v>125</v>
      </c>
      <c r="H3806" t="s">
        <v>61</v>
      </c>
      <c r="I3806" t="s">
        <v>177</v>
      </c>
      <c r="J3806" t="s">
        <v>44</v>
      </c>
      <c r="K3806" t="s">
        <v>21</v>
      </c>
      <c r="L3806" t="s">
        <v>22</v>
      </c>
      <c r="M3806">
        <v>4</v>
      </c>
      <c r="N3806">
        <v>25</v>
      </c>
      <c r="Q3806">
        <v>1.14E-2</v>
      </c>
      <c r="R3806">
        <v>3.1280000000000001</v>
      </c>
      <c r="S3806">
        <f t="shared" si="273"/>
        <v>268.94359042953022</v>
      </c>
      <c r="T3806">
        <f t="shared" si="271"/>
        <v>1075.7743617181209</v>
      </c>
    </row>
    <row r="3807" spans="1:20" x14ac:dyDescent="0.2">
      <c r="A3807">
        <v>2009</v>
      </c>
      <c r="B3807">
        <v>222</v>
      </c>
      <c r="C3807">
        <v>52</v>
      </c>
      <c r="D3807" t="s">
        <v>10</v>
      </c>
      <c r="E3807" s="1">
        <v>0.33333333333333331</v>
      </c>
      <c r="F3807">
        <v>12</v>
      </c>
      <c r="G3807" t="s">
        <v>125</v>
      </c>
      <c r="H3807" t="s">
        <v>61</v>
      </c>
      <c r="I3807" t="s">
        <v>177</v>
      </c>
      <c r="J3807" t="s">
        <v>16</v>
      </c>
      <c r="K3807" t="s">
        <v>17</v>
      </c>
      <c r="L3807" t="s">
        <v>18</v>
      </c>
      <c r="M3807">
        <v>7</v>
      </c>
      <c r="N3807">
        <v>15</v>
      </c>
      <c r="Q3807">
        <v>2.2700000000000001E-2</v>
      </c>
      <c r="R3807">
        <v>3.12</v>
      </c>
      <c r="S3807">
        <f t="shared" si="273"/>
        <v>106.03044532761471</v>
      </c>
      <c r="T3807">
        <f t="shared" si="271"/>
        <v>742.21311729330296</v>
      </c>
    </row>
    <row r="3808" spans="1:20" x14ac:dyDescent="0.2">
      <c r="A3808">
        <v>2009</v>
      </c>
      <c r="B3808">
        <v>222</v>
      </c>
      <c r="C3808">
        <v>52</v>
      </c>
      <c r="D3808" t="s">
        <v>10</v>
      </c>
      <c r="E3808" s="1">
        <v>0.33333333333333331</v>
      </c>
      <c r="F3808">
        <v>12</v>
      </c>
      <c r="G3808" t="s">
        <v>125</v>
      </c>
      <c r="H3808" t="s">
        <v>61</v>
      </c>
      <c r="I3808" t="s">
        <v>177</v>
      </c>
      <c r="J3808" t="s">
        <v>26</v>
      </c>
      <c r="K3808" t="s">
        <v>17</v>
      </c>
      <c r="L3808" t="s">
        <v>121</v>
      </c>
      <c r="M3808">
        <v>7</v>
      </c>
      <c r="N3808">
        <v>15</v>
      </c>
      <c r="Q3808">
        <v>2.0199999999999999E-2</v>
      </c>
      <c r="R3808">
        <v>2.9594999999999998</v>
      </c>
      <c r="S3808">
        <f t="shared" si="273"/>
        <v>61.093281166361997</v>
      </c>
      <c r="T3808">
        <f t="shared" si="271"/>
        <v>427.652968164534</v>
      </c>
    </row>
    <row r="3809" spans="1:20" x14ac:dyDescent="0.2">
      <c r="A3809">
        <v>2009</v>
      </c>
      <c r="B3809">
        <v>222</v>
      </c>
      <c r="C3809">
        <v>52</v>
      </c>
      <c r="D3809" t="s">
        <v>10</v>
      </c>
      <c r="E3809" s="1">
        <v>0.33333333333333331</v>
      </c>
      <c r="F3809">
        <v>12</v>
      </c>
      <c r="G3809" t="s">
        <v>125</v>
      </c>
      <c r="H3809" t="s">
        <v>61</v>
      </c>
      <c r="I3809" t="s">
        <v>177</v>
      </c>
      <c r="J3809" t="s">
        <v>509</v>
      </c>
      <c r="K3809" t="s">
        <v>17</v>
      </c>
      <c r="L3809" t="s">
        <v>19</v>
      </c>
      <c r="M3809">
        <v>3</v>
      </c>
      <c r="N3809">
        <v>15</v>
      </c>
      <c r="Q3809">
        <v>1.9300000000000001E-2</v>
      </c>
      <c r="R3809">
        <v>2.96</v>
      </c>
      <c r="S3809">
        <f t="shared" si="273"/>
        <v>58.450393035088091</v>
      </c>
      <c r="T3809">
        <f t="shared" si="271"/>
        <v>175.35117910526426</v>
      </c>
    </row>
    <row r="3810" spans="1:20" x14ac:dyDescent="0.2">
      <c r="A3810">
        <v>2009</v>
      </c>
      <c r="B3810">
        <v>222</v>
      </c>
      <c r="C3810">
        <v>52</v>
      </c>
      <c r="D3810" t="s">
        <v>10</v>
      </c>
      <c r="E3810" s="1">
        <v>0.33333333333333331</v>
      </c>
      <c r="F3810">
        <v>12</v>
      </c>
      <c r="G3810" t="s">
        <v>125</v>
      </c>
      <c r="H3810" t="s">
        <v>61</v>
      </c>
      <c r="I3810" t="s">
        <v>177</v>
      </c>
      <c r="J3810" t="s">
        <v>508</v>
      </c>
      <c r="K3810" t="s">
        <v>64</v>
      </c>
      <c r="L3810" t="s">
        <v>131</v>
      </c>
      <c r="M3810">
        <v>1</v>
      </c>
      <c r="N3810">
        <v>7.5</v>
      </c>
      <c r="Q3810">
        <v>1.9699999999999999E-2</v>
      </c>
      <c r="R3810">
        <v>2.9174000000000002</v>
      </c>
      <c r="S3810">
        <f t="shared" si="273"/>
        <v>7.0367149081055116</v>
      </c>
      <c r="T3810">
        <f t="shared" si="271"/>
        <v>7.0367149081055116</v>
      </c>
    </row>
    <row r="3811" spans="1:20" x14ac:dyDescent="0.2">
      <c r="A3811">
        <v>2009</v>
      </c>
      <c r="B3811">
        <v>222</v>
      </c>
      <c r="C3811">
        <v>52</v>
      </c>
      <c r="D3811" t="s">
        <v>10</v>
      </c>
      <c r="E3811" s="1">
        <v>0.33333333333333331</v>
      </c>
      <c r="F3811">
        <v>12</v>
      </c>
      <c r="G3811" t="s">
        <v>125</v>
      </c>
      <c r="H3811" t="s">
        <v>61</v>
      </c>
      <c r="I3811" t="s">
        <v>177</v>
      </c>
      <c r="J3811" t="s">
        <v>13</v>
      </c>
      <c r="K3811" t="s">
        <v>194</v>
      </c>
      <c r="L3811" t="s">
        <v>35</v>
      </c>
      <c r="M3811">
        <v>2</v>
      </c>
      <c r="N3811">
        <v>7.5</v>
      </c>
      <c r="Q3811">
        <v>3.2399999999999998E-2</v>
      </c>
      <c r="R3811">
        <v>2.379</v>
      </c>
      <c r="S3811">
        <f t="shared" si="273"/>
        <v>3.9112516180267258</v>
      </c>
      <c r="T3811">
        <f t="shared" si="271"/>
        <v>7.8225032360534517</v>
      </c>
    </row>
    <row r="3812" spans="1:20" x14ac:dyDescent="0.2">
      <c r="A3812">
        <v>2009</v>
      </c>
      <c r="B3812">
        <v>222</v>
      </c>
      <c r="C3812">
        <v>52</v>
      </c>
      <c r="D3812" t="s">
        <v>10</v>
      </c>
      <c r="E3812" s="1">
        <v>0.33333333333333331</v>
      </c>
      <c r="F3812">
        <v>12</v>
      </c>
      <c r="G3812" t="s">
        <v>125</v>
      </c>
      <c r="H3812" t="s">
        <v>61</v>
      </c>
      <c r="I3812" t="s">
        <v>177</v>
      </c>
      <c r="J3812" t="s">
        <v>23</v>
      </c>
      <c r="K3812" t="s">
        <v>33</v>
      </c>
      <c r="L3812" t="s">
        <v>34</v>
      </c>
      <c r="M3812">
        <v>7</v>
      </c>
      <c r="N3812">
        <v>2.5</v>
      </c>
      <c r="Q3812">
        <v>8.8999999999999999E-3</v>
      </c>
      <c r="R3812">
        <v>3</v>
      </c>
      <c r="S3812">
        <f t="shared" si="273"/>
        <v>0.13906250000000001</v>
      </c>
      <c r="T3812">
        <f t="shared" si="271"/>
        <v>0.97343750000000007</v>
      </c>
    </row>
    <row r="3813" spans="1:20" x14ac:dyDescent="0.2">
      <c r="A3813">
        <v>2009</v>
      </c>
      <c r="B3813">
        <v>223</v>
      </c>
      <c r="C3813">
        <v>53</v>
      </c>
      <c r="D3813" t="s">
        <v>10</v>
      </c>
      <c r="E3813" s="1">
        <v>0.33333333333333331</v>
      </c>
      <c r="F3813">
        <v>12</v>
      </c>
      <c r="G3813" t="s">
        <v>124</v>
      </c>
      <c r="H3813" t="s">
        <v>61</v>
      </c>
      <c r="I3813" t="s">
        <v>177</v>
      </c>
      <c r="J3813" t="s">
        <v>13</v>
      </c>
      <c r="K3813" t="s">
        <v>51</v>
      </c>
      <c r="L3813" t="s">
        <v>57</v>
      </c>
      <c r="M3813">
        <v>1</v>
      </c>
      <c r="N3813">
        <v>50</v>
      </c>
      <c r="O3813" t="s">
        <v>46</v>
      </c>
      <c r="Q3813">
        <v>1.6199999999999999E-2</v>
      </c>
      <c r="R3813">
        <v>3.0251999999999999</v>
      </c>
      <c r="S3813">
        <f t="shared" si="273"/>
        <v>2234.8021044952443</v>
      </c>
      <c r="T3813">
        <f t="shared" si="271"/>
        <v>2234.8021044952443</v>
      </c>
    </row>
    <row r="3814" spans="1:20" x14ac:dyDescent="0.2">
      <c r="A3814">
        <v>2009</v>
      </c>
      <c r="B3814">
        <v>223</v>
      </c>
      <c r="C3814">
        <v>53</v>
      </c>
      <c r="D3814" t="s">
        <v>10</v>
      </c>
      <c r="E3814" s="1">
        <v>0.33333333333333331</v>
      </c>
      <c r="F3814">
        <v>12</v>
      </c>
      <c r="G3814" t="s">
        <v>124</v>
      </c>
      <c r="H3814" t="s">
        <v>61</v>
      </c>
      <c r="I3814" t="s">
        <v>177</v>
      </c>
      <c r="J3814" t="s">
        <v>13</v>
      </c>
      <c r="K3814" t="s">
        <v>51</v>
      </c>
      <c r="L3814" t="s">
        <v>52</v>
      </c>
      <c r="M3814">
        <v>2</v>
      </c>
      <c r="N3814">
        <v>45</v>
      </c>
      <c r="O3814" t="s">
        <v>53</v>
      </c>
      <c r="Q3814">
        <v>1.6199999999999999E-2</v>
      </c>
      <c r="R3814">
        <v>3.0251999999999999</v>
      </c>
      <c r="S3814">
        <f t="shared" si="273"/>
        <v>1624.8508847285632</v>
      </c>
      <c r="T3814">
        <f t="shared" si="271"/>
        <v>3249.7017694571264</v>
      </c>
    </row>
    <row r="3815" spans="1:20" x14ac:dyDescent="0.2">
      <c r="A3815">
        <v>2009</v>
      </c>
      <c r="B3815">
        <v>223</v>
      </c>
      <c r="C3815">
        <v>53</v>
      </c>
      <c r="D3815" t="s">
        <v>10</v>
      </c>
      <c r="E3815" s="1">
        <v>0.33333333333333331</v>
      </c>
      <c r="F3815">
        <v>12</v>
      </c>
      <c r="G3815" t="s">
        <v>124</v>
      </c>
      <c r="H3815" t="s">
        <v>61</v>
      </c>
      <c r="I3815" t="s">
        <v>177</v>
      </c>
      <c r="J3815" t="s">
        <v>23</v>
      </c>
      <c r="K3815" t="s">
        <v>118</v>
      </c>
      <c r="L3815" t="s">
        <v>43</v>
      </c>
      <c r="M3815">
        <v>1</v>
      </c>
      <c r="N3815">
        <v>45</v>
      </c>
      <c r="P3815">
        <f>N3815/1.08175</f>
        <v>41.599260457591868</v>
      </c>
      <c r="Q3815">
        <v>1.4500000000000001E-2</v>
      </c>
      <c r="R3815">
        <v>3.0529999999999999</v>
      </c>
      <c r="S3815">
        <f>Q3815*(P3815^R3815)</f>
        <v>1271.8513909213236</v>
      </c>
      <c r="T3815">
        <f t="shared" si="271"/>
        <v>1271.8513909213236</v>
      </c>
    </row>
    <row r="3816" spans="1:20" x14ac:dyDescent="0.2">
      <c r="A3816">
        <v>2009</v>
      </c>
      <c r="B3816">
        <v>223</v>
      </c>
      <c r="C3816">
        <v>53</v>
      </c>
      <c r="D3816" t="s">
        <v>10</v>
      </c>
      <c r="E3816" s="1">
        <v>0.33333333333333331</v>
      </c>
      <c r="F3816">
        <v>12</v>
      </c>
      <c r="G3816" t="s">
        <v>124</v>
      </c>
      <c r="H3816" t="s">
        <v>61</v>
      </c>
      <c r="I3816" t="s">
        <v>177</v>
      </c>
      <c r="J3816" t="s">
        <v>44</v>
      </c>
      <c r="K3816" t="s">
        <v>21</v>
      </c>
      <c r="L3816" t="s">
        <v>22</v>
      </c>
      <c r="M3816">
        <v>6</v>
      </c>
      <c r="N3816">
        <v>35</v>
      </c>
      <c r="Q3816">
        <v>1.14E-2</v>
      </c>
      <c r="R3816">
        <v>3.1280000000000001</v>
      </c>
      <c r="S3816">
        <f>Q3816*(N3816^R3816)</f>
        <v>770.45928631241588</v>
      </c>
      <c r="T3816">
        <f t="shared" si="271"/>
        <v>4622.7557178744955</v>
      </c>
    </row>
    <row r="3817" spans="1:20" x14ac:dyDescent="0.2">
      <c r="A3817">
        <v>2009</v>
      </c>
      <c r="B3817">
        <v>223</v>
      </c>
      <c r="C3817">
        <v>53</v>
      </c>
      <c r="D3817" t="s">
        <v>10</v>
      </c>
      <c r="E3817" s="1">
        <v>0.33333333333333331</v>
      </c>
      <c r="F3817">
        <v>12</v>
      </c>
      <c r="G3817" t="s">
        <v>124</v>
      </c>
      <c r="H3817" t="s">
        <v>61</v>
      </c>
      <c r="I3817" t="s">
        <v>177</v>
      </c>
      <c r="J3817" t="s">
        <v>20</v>
      </c>
      <c r="K3817" t="s">
        <v>68</v>
      </c>
      <c r="L3817" t="s">
        <v>69</v>
      </c>
      <c r="M3817">
        <v>1</v>
      </c>
      <c r="N3817">
        <v>40</v>
      </c>
      <c r="P3817">
        <f>N3817*0.863</f>
        <v>34.519999999999996</v>
      </c>
      <c r="Q3817">
        <v>2.5100000000000001E-2</v>
      </c>
      <c r="R3817">
        <v>2.84</v>
      </c>
      <c r="S3817">
        <f>Q3817*(P3817^R3817)</f>
        <v>585.86122680541723</v>
      </c>
      <c r="T3817">
        <f t="shared" si="271"/>
        <v>585.86122680541723</v>
      </c>
    </row>
    <row r="3818" spans="1:20" x14ac:dyDescent="0.2">
      <c r="A3818">
        <v>2009</v>
      </c>
      <c r="B3818">
        <v>223</v>
      </c>
      <c r="C3818">
        <v>53</v>
      </c>
      <c r="D3818" t="s">
        <v>10</v>
      </c>
      <c r="E3818" s="1">
        <v>0.33333333333333331</v>
      </c>
      <c r="F3818">
        <v>12</v>
      </c>
      <c r="G3818" t="s">
        <v>124</v>
      </c>
      <c r="H3818" t="s">
        <v>61</v>
      </c>
      <c r="I3818" t="s">
        <v>177</v>
      </c>
      <c r="J3818" t="s">
        <v>23</v>
      </c>
      <c r="K3818" t="s">
        <v>31</v>
      </c>
      <c r="L3818" t="s">
        <v>32</v>
      </c>
      <c r="M3818">
        <v>3</v>
      </c>
      <c r="N3818">
        <v>35</v>
      </c>
      <c r="Q3818">
        <v>7.9000000000000008E-3</v>
      </c>
      <c r="R3818">
        <v>3.0760000000000001</v>
      </c>
      <c r="S3818">
        <f>Q3818*(N3818^R3818)</f>
        <v>443.79294680201997</v>
      </c>
      <c r="T3818">
        <f t="shared" si="271"/>
        <v>1331.3788404060599</v>
      </c>
    </row>
    <row r="3819" spans="1:20" x14ac:dyDescent="0.2">
      <c r="A3819">
        <v>2009</v>
      </c>
      <c r="B3819">
        <v>223</v>
      </c>
      <c r="C3819">
        <v>53</v>
      </c>
      <c r="D3819" t="s">
        <v>10</v>
      </c>
      <c r="E3819" s="1">
        <v>0.33333333333333331</v>
      </c>
      <c r="F3819">
        <v>12</v>
      </c>
      <c r="G3819" t="s">
        <v>124</v>
      </c>
      <c r="H3819" t="s">
        <v>61</v>
      </c>
      <c r="I3819" t="s">
        <v>177</v>
      </c>
      <c r="J3819" t="s">
        <v>16</v>
      </c>
      <c r="K3819" t="s">
        <v>28</v>
      </c>
      <c r="L3819" t="s">
        <v>29</v>
      </c>
      <c r="M3819">
        <v>35</v>
      </c>
      <c r="N3819">
        <v>25</v>
      </c>
      <c r="P3819">
        <f>N3819/1.14172</f>
        <v>21.89678730336685</v>
      </c>
      <c r="Q3819">
        <v>5.7999999999999996E-3</v>
      </c>
      <c r="R3819">
        <v>3.5539999999999998</v>
      </c>
      <c r="S3819">
        <f>Q3819*(P3819^R3819)</f>
        <v>336.62001464584171</v>
      </c>
      <c r="T3819">
        <f t="shared" si="271"/>
        <v>11781.700512604461</v>
      </c>
    </row>
    <row r="3820" spans="1:20" x14ac:dyDescent="0.2">
      <c r="A3820">
        <v>2009</v>
      </c>
      <c r="B3820">
        <v>223</v>
      </c>
      <c r="C3820">
        <v>53</v>
      </c>
      <c r="D3820" t="s">
        <v>10</v>
      </c>
      <c r="E3820" s="1">
        <v>0.33333333333333331</v>
      </c>
      <c r="F3820">
        <v>12</v>
      </c>
      <c r="G3820" t="s">
        <v>124</v>
      </c>
      <c r="H3820" t="s">
        <v>61</v>
      </c>
      <c r="I3820" t="s">
        <v>177</v>
      </c>
      <c r="J3820" t="s">
        <v>44</v>
      </c>
      <c r="K3820" t="s">
        <v>21</v>
      </c>
      <c r="L3820" t="s">
        <v>22</v>
      </c>
      <c r="M3820">
        <v>8</v>
      </c>
      <c r="N3820">
        <v>25</v>
      </c>
      <c r="Q3820">
        <v>1.14E-2</v>
      </c>
      <c r="R3820">
        <v>3.1280000000000001</v>
      </c>
      <c r="S3820">
        <f t="shared" ref="S3820:S3829" si="274">Q3820*(N3820^R3820)</f>
        <v>268.94359042953022</v>
      </c>
      <c r="T3820">
        <f t="shared" si="271"/>
        <v>2151.5487234362417</v>
      </c>
    </row>
    <row r="3821" spans="1:20" x14ac:dyDescent="0.2">
      <c r="A3821">
        <v>2009</v>
      </c>
      <c r="B3821">
        <v>223</v>
      </c>
      <c r="C3821">
        <v>53</v>
      </c>
      <c r="D3821" t="s">
        <v>10</v>
      </c>
      <c r="E3821" s="1">
        <v>0.33333333333333331</v>
      </c>
      <c r="F3821">
        <v>12</v>
      </c>
      <c r="G3821" t="s">
        <v>124</v>
      </c>
      <c r="H3821" t="s">
        <v>61</v>
      </c>
      <c r="I3821" t="s">
        <v>177</v>
      </c>
      <c r="J3821" t="s">
        <v>26</v>
      </c>
      <c r="K3821" t="s">
        <v>17</v>
      </c>
      <c r="L3821" t="s">
        <v>121</v>
      </c>
      <c r="M3821">
        <v>1</v>
      </c>
      <c r="N3821">
        <v>15</v>
      </c>
      <c r="Q3821">
        <v>2.0199999999999999E-2</v>
      </c>
      <c r="R3821">
        <v>2.9594999999999998</v>
      </c>
      <c r="S3821">
        <f t="shared" si="274"/>
        <v>61.093281166361997</v>
      </c>
      <c r="T3821">
        <f t="shared" si="271"/>
        <v>61.093281166361997</v>
      </c>
    </row>
    <row r="3822" spans="1:20" x14ac:dyDescent="0.2">
      <c r="A3822">
        <v>2009</v>
      </c>
      <c r="B3822">
        <v>223</v>
      </c>
      <c r="C3822">
        <v>53</v>
      </c>
      <c r="D3822" t="s">
        <v>10</v>
      </c>
      <c r="E3822" s="1">
        <v>0.33333333333333331</v>
      </c>
      <c r="F3822">
        <v>12</v>
      </c>
      <c r="G3822" t="s">
        <v>124</v>
      </c>
      <c r="H3822" t="s">
        <v>61</v>
      </c>
      <c r="I3822" t="s">
        <v>177</v>
      </c>
      <c r="J3822" t="s">
        <v>26</v>
      </c>
      <c r="K3822" t="s">
        <v>17</v>
      </c>
      <c r="L3822" t="s">
        <v>121</v>
      </c>
      <c r="M3822">
        <v>12</v>
      </c>
      <c r="N3822">
        <v>7.5</v>
      </c>
      <c r="Q3822">
        <v>2.0199999999999999E-2</v>
      </c>
      <c r="R3822">
        <v>2.9594999999999998</v>
      </c>
      <c r="S3822">
        <f t="shared" si="274"/>
        <v>7.8540774295436098</v>
      </c>
      <c r="T3822">
        <f t="shared" si="271"/>
        <v>94.248929154523324</v>
      </c>
    </row>
    <row r="3823" spans="1:20" x14ac:dyDescent="0.2">
      <c r="A3823">
        <v>2009</v>
      </c>
      <c r="B3823">
        <v>223</v>
      </c>
      <c r="C3823">
        <v>53</v>
      </c>
      <c r="D3823" t="s">
        <v>10</v>
      </c>
      <c r="E3823" s="1">
        <v>0.33333333333333331</v>
      </c>
      <c r="F3823">
        <v>12</v>
      </c>
      <c r="G3823" t="s">
        <v>124</v>
      </c>
      <c r="H3823" t="s">
        <v>61</v>
      </c>
      <c r="I3823" t="s">
        <v>177</v>
      </c>
      <c r="J3823" t="s">
        <v>509</v>
      </c>
      <c r="K3823" t="s">
        <v>17</v>
      </c>
      <c r="L3823" t="s">
        <v>19</v>
      </c>
      <c r="M3823">
        <v>6</v>
      </c>
      <c r="N3823">
        <v>7.5</v>
      </c>
      <c r="Q3823">
        <v>1.9300000000000001E-2</v>
      </c>
      <c r="R3823">
        <v>2.96</v>
      </c>
      <c r="S3823">
        <f t="shared" si="274"/>
        <v>7.5117071566069322</v>
      </c>
      <c r="T3823">
        <f t="shared" si="271"/>
        <v>45.070242939641595</v>
      </c>
    </row>
    <row r="3824" spans="1:20" x14ac:dyDescent="0.2">
      <c r="A3824">
        <v>2009</v>
      </c>
      <c r="B3824">
        <v>223</v>
      </c>
      <c r="C3824">
        <v>53</v>
      </c>
      <c r="D3824" t="s">
        <v>10</v>
      </c>
      <c r="E3824" s="1">
        <v>0.33333333333333331</v>
      </c>
      <c r="F3824">
        <v>12</v>
      </c>
      <c r="G3824" t="s">
        <v>124</v>
      </c>
      <c r="H3824" t="s">
        <v>61</v>
      </c>
      <c r="I3824" t="s">
        <v>177</v>
      </c>
      <c r="J3824" t="s">
        <v>26</v>
      </c>
      <c r="K3824" t="s">
        <v>118</v>
      </c>
      <c r="L3824" t="s">
        <v>27</v>
      </c>
      <c r="M3824">
        <v>2</v>
      </c>
      <c r="N3824">
        <v>7.5</v>
      </c>
      <c r="Q3824">
        <v>1.5900000000000001E-2</v>
      </c>
      <c r="R3824">
        <v>2.9718</v>
      </c>
      <c r="S3824">
        <f t="shared" si="274"/>
        <v>6.3372988368370082</v>
      </c>
      <c r="T3824">
        <f t="shared" si="271"/>
        <v>12.674597673674016</v>
      </c>
    </row>
    <row r="3825" spans="1:20" x14ac:dyDescent="0.2">
      <c r="A3825">
        <v>2009</v>
      </c>
      <c r="B3825">
        <v>223</v>
      </c>
      <c r="C3825">
        <v>53</v>
      </c>
      <c r="D3825" t="s">
        <v>10</v>
      </c>
      <c r="E3825" s="1">
        <v>0.33333333333333331</v>
      </c>
      <c r="F3825">
        <v>12</v>
      </c>
      <c r="G3825" t="s">
        <v>124</v>
      </c>
      <c r="H3825" t="s">
        <v>61</v>
      </c>
      <c r="I3825" t="s">
        <v>177</v>
      </c>
      <c r="J3825" t="s">
        <v>13</v>
      </c>
      <c r="K3825" t="s">
        <v>194</v>
      </c>
      <c r="L3825" t="s">
        <v>35</v>
      </c>
      <c r="M3825">
        <v>4</v>
      </c>
      <c r="N3825">
        <v>7.5</v>
      </c>
      <c r="Q3825">
        <v>3.2399999999999998E-2</v>
      </c>
      <c r="R3825">
        <v>2.379</v>
      </c>
      <c r="S3825">
        <f t="shared" si="274"/>
        <v>3.9112516180267258</v>
      </c>
      <c r="T3825">
        <f t="shared" si="271"/>
        <v>15.645006472106903</v>
      </c>
    </row>
    <row r="3826" spans="1:20" x14ac:dyDescent="0.2">
      <c r="A3826">
        <v>2009</v>
      </c>
      <c r="B3826">
        <v>223</v>
      </c>
      <c r="C3826">
        <v>53</v>
      </c>
      <c r="D3826" t="s">
        <v>10</v>
      </c>
      <c r="E3826" s="1">
        <v>0.33333333333333331</v>
      </c>
      <c r="F3826">
        <v>12</v>
      </c>
      <c r="G3826" t="s">
        <v>124</v>
      </c>
      <c r="H3826" t="s">
        <v>61</v>
      </c>
      <c r="I3826" t="s">
        <v>177</v>
      </c>
      <c r="J3826" t="s">
        <v>26</v>
      </c>
      <c r="K3826" t="s">
        <v>118</v>
      </c>
      <c r="L3826" t="s">
        <v>27</v>
      </c>
      <c r="M3826">
        <v>12</v>
      </c>
      <c r="N3826">
        <v>2.5</v>
      </c>
      <c r="Q3826">
        <v>1.5900000000000001E-2</v>
      </c>
      <c r="R3826">
        <v>2.9718</v>
      </c>
      <c r="S3826">
        <f t="shared" si="274"/>
        <v>0.24210025233267859</v>
      </c>
      <c r="T3826">
        <f t="shared" si="271"/>
        <v>2.905203027992143</v>
      </c>
    </row>
    <row r="3827" spans="1:20" x14ac:dyDescent="0.2">
      <c r="A3827">
        <v>2009</v>
      </c>
      <c r="B3827">
        <v>223</v>
      </c>
      <c r="C3827">
        <v>53</v>
      </c>
      <c r="D3827" t="s">
        <v>10</v>
      </c>
      <c r="E3827" s="1">
        <v>0.33333333333333331</v>
      </c>
      <c r="F3827">
        <v>12</v>
      </c>
      <c r="G3827" t="s">
        <v>124</v>
      </c>
      <c r="H3827" t="s">
        <v>61</v>
      </c>
      <c r="I3827" t="s">
        <v>177</v>
      </c>
      <c r="J3827" t="s">
        <v>23</v>
      </c>
      <c r="K3827" t="s">
        <v>33</v>
      </c>
      <c r="L3827" t="s">
        <v>34</v>
      </c>
      <c r="M3827">
        <v>3</v>
      </c>
      <c r="N3827">
        <v>2.5</v>
      </c>
      <c r="Q3827">
        <v>8.8999999999999999E-3</v>
      </c>
      <c r="R3827">
        <v>3</v>
      </c>
      <c r="S3827">
        <f t="shared" si="274"/>
        <v>0.13906250000000001</v>
      </c>
      <c r="T3827">
        <f t="shared" si="271"/>
        <v>0.41718750000000004</v>
      </c>
    </row>
    <row r="3828" spans="1:20" x14ac:dyDescent="0.2">
      <c r="A3828">
        <v>2009</v>
      </c>
      <c r="B3828">
        <v>224</v>
      </c>
      <c r="D3828" t="s">
        <v>10</v>
      </c>
      <c r="E3828" s="1">
        <v>0.33333333333333331</v>
      </c>
      <c r="F3828">
        <v>7</v>
      </c>
      <c r="G3828" t="s">
        <v>125</v>
      </c>
      <c r="H3828" t="s">
        <v>61</v>
      </c>
      <c r="I3828" t="s">
        <v>177</v>
      </c>
      <c r="J3828" t="s">
        <v>44</v>
      </c>
      <c r="K3828" t="s">
        <v>21</v>
      </c>
      <c r="L3828" t="s">
        <v>22</v>
      </c>
      <c r="M3828">
        <v>1</v>
      </c>
      <c r="N3828">
        <v>35</v>
      </c>
      <c r="Q3828">
        <v>1.14E-2</v>
      </c>
      <c r="R3828">
        <v>3.1280000000000001</v>
      </c>
      <c r="S3828">
        <f t="shared" si="274"/>
        <v>770.45928631241588</v>
      </c>
      <c r="T3828">
        <f t="shared" si="271"/>
        <v>770.45928631241588</v>
      </c>
    </row>
    <row r="3829" spans="1:20" x14ac:dyDescent="0.2">
      <c r="A3829">
        <v>2009</v>
      </c>
      <c r="B3829">
        <v>224</v>
      </c>
      <c r="D3829" t="s">
        <v>10</v>
      </c>
      <c r="E3829" s="1">
        <v>0.33333333333333331</v>
      </c>
      <c r="F3829">
        <v>7</v>
      </c>
      <c r="G3829" t="s">
        <v>125</v>
      </c>
      <c r="H3829" t="s">
        <v>61</v>
      </c>
      <c r="I3829" t="s">
        <v>177</v>
      </c>
      <c r="J3829" t="s">
        <v>13</v>
      </c>
      <c r="K3829" t="s">
        <v>51</v>
      </c>
      <c r="L3829" t="s">
        <v>52</v>
      </c>
      <c r="M3829">
        <v>3</v>
      </c>
      <c r="N3829">
        <v>35</v>
      </c>
      <c r="O3829" t="s">
        <v>53</v>
      </c>
      <c r="Q3829">
        <v>1.6199999999999999E-2</v>
      </c>
      <c r="R3829">
        <v>3.0251999999999999</v>
      </c>
      <c r="S3829">
        <f t="shared" si="274"/>
        <v>759.67819720000477</v>
      </c>
      <c r="T3829">
        <f t="shared" si="271"/>
        <v>2279.0345916000142</v>
      </c>
    </row>
    <row r="3830" spans="1:20" x14ac:dyDescent="0.2">
      <c r="A3830">
        <v>2009</v>
      </c>
      <c r="B3830">
        <v>224</v>
      </c>
      <c r="D3830" t="s">
        <v>10</v>
      </c>
      <c r="E3830" s="1">
        <v>0.33333333333333331</v>
      </c>
      <c r="F3830">
        <v>7</v>
      </c>
      <c r="G3830" t="s">
        <v>125</v>
      </c>
      <c r="H3830" t="s">
        <v>61</v>
      </c>
      <c r="I3830" t="s">
        <v>177</v>
      </c>
      <c r="J3830" t="s">
        <v>13</v>
      </c>
      <c r="K3830" t="s">
        <v>47</v>
      </c>
      <c r="L3830" t="s">
        <v>48</v>
      </c>
      <c r="M3830">
        <v>5</v>
      </c>
      <c r="N3830">
        <v>35</v>
      </c>
      <c r="P3830">
        <f>N3830/1.09917</f>
        <v>31.842208211650611</v>
      </c>
      <c r="Q3830">
        <v>1.7399999999999999E-2</v>
      </c>
      <c r="R3830">
        <v>3.08</v>
      </c>
      <c r="S3830">
        <f>Q3830*(P3830^R3830)</f>
        <v>740.96728909580781</v>
      </c>
      <c r="T3830">
        <f t="shared" si="271"/>
        <v>3704.836445479039</v>
      </c>
    </row>
    <row r="3831" spans="1:20" x14ac:dyDescent="0.2">
      <c r="A3831">
        <v>2009</v>
      </c>
      <c r="B3831">
        <v>224</v>
      </c>
      <c r="D3831" t="s">
        <v>10</v>
      </c>
      <c r="E3831" s="1">
        <v>0.33333333333333331</v>
      </c>
      <c r="F3831">
        <v>7</v>
      </c>
      <c r="G3831" t="s">
        <v>125</v>
      </c>
      <c r="H3831" t="s">
        <v>61</v>
      </c>
      <c r="I3831" t="s">
        <v>177</v>
      </c>
      <c r="J3831" t="s">
        <v>13</v>
      </c>
      <c r="K3831" t="s">
        <v>14</v>
      </c>
      <c r="L3831" t="s">
        <v>15</v>
      </c>
      <c r="M3831">
        <v>2</v>
      </c>
      <c r="N3831">
        <v>25</v>
      </c>
      <c r="Q3831">
        <v>2.3599999999999999E-2</v>
      </c>
      <c r="R3831">
        <v>2.9750000000000001</v>
      </c>
      <c r="S3831">
        <f>Q3831*(N3831^R3831)</f>
        <v>340.23855775527943</v>
      </c>
      <c r="T3831">
        <f t="shared" si="271"/>
        <v>680.47711551055886</v>
      </c>
    </row>
    <row r="3832" spans="1:20" x14ac:dyDescent="0.2">
      <c r="A3832">
        <v>2009</v>
      </c>
      <c r="B3832">
        <v>224</v>
      </c>
      <c r="D3832" t="s">
        <v>10</v>
      </c>
      <c r="E3832" s="1">
        <v>0.33333333333333331</v>
      </c>
      <c r="F3832">
        <v>7</v>
      </c>
      <c r="G3832" t="s">
        <v>125</v>
      </c>
      <c r="H3832" t="s">
        <v>61</v>
      </c>
      <c r="I3832" t="s">
        <v>177</v>
      </c>
      <c r="J3832" t="s">
        <v>16</v>
      </c>
      <c r="K3832" t="s">
        <v>28</v>
      </c>
      <c r="L3832" t="s">
        <v>29</v>
      </c>
      <c r="M3832">
        <v>7</v>
      </c>
      <c r="N3832">
        <v>25</v>
      </c>
      <c r="P3832">
        <f>N3832/1.14172</f>
        <v>21.89678730336685</v>
      </c>
      <c r="Q3832">
        <v>5.7999999999999996E-3</v>
      </c>
      <c r="R3832">
        <v>3.5539999999999998</v>
      </c>
      <c r="S3832">
        <f>Q3832*(P3832^R3832)</f>
        <v>336.62001464584171</v>
      </c>
      <c r="T3832">
        <f t="shared" si="271"/>
        <v>2356.3401025208918</v>
      </c>
    </row>
    <row r="3833" spans="1:20" x14ac:dyDescent="0.2">
      <c r="A3833">
        <v>2009</v>
      </c>
      <c r="B3833">
        <v>224</v>
      </c>
      <c r="D3833" t="s">
        <v>10</v>
      </c>
      <c r="E3833" s="1">
        <v>0.33333333333333331</v>
      </c>
      <c r="F3833">
        <v>7</v>
      </c>
      <c r="G3833" t="s">
        <v>125</v>
      </c>
      <c r="H3833" t="s">
        <v>61</v>
      </c>
      <c r="I3833" t="s">
        <v>177</v>
      </c>
      <c r="J3833" t="s">
        <v>44</v>
      </c>
      <c r="K3833" t="s">
        <v>21</v>
      </c>
      <c r="L3833" t="s">
        <v>22</v>
      </c>
      <c r="M3833">
        <v>4</v>
      </c>
      <c r="N3833">
        <v>25</v>
      </c>
      <c r="Q3833">
        <v>1.14E-2</v>
      </c>
      <c r="R3833">
        <v>3.1280000000000001</v>
      </c>
      <c r="S3833">
        <f>Q3833*(N3833^R3833)</f>
        <v>268.94359042953022</v>
      </c>
      <c r="T3833">
        <f t="shared" si="271"/>
        <v>1075.7743617181209</v>
      </c>
    </row>
    <row r="3834" spans="1:20" x14ac:dyDescent="0.2">
      <c r="A3834">
        <v>2009</v>
      </c>
      <c r="B3834">
        <v>224</v>
      </c>
      <c r="D3834" t="s">
        <v>10</v>
      </c>
      <c r="E3834" s="1">
        <v>0.33333333333333331</v>
      </c>
      <c r="F3834">
        <v>7</v>
      </c>
      <c r="G3834" t="s">
        <v>125</v>
      </c>
      <c r="H3834" t="s">
        <v>61</v>
      </c>
      <c r="I3834" t="s">
        <v>177</v>
      </c>
      <c r="J3834" t="s">
        <v>23</v>
      </c>
      <c r="K3834" t="s">
        <v>62</v>
      </c>
      <c r="L3834" t="s">
        <v>63</v>
      </c>
      <c r="M3834">
        <v>2</v>
      </c>
      <c r="N3834">
        <v>25</v>
      </c>
      <c r="P3834">
        <f>N3834/1.08</f>
        <v>23.148148148148145</v>
      </c>
      <c r="Q3834">
        <v>2.29E-2</v>
      </c>
      <c r="R3834">
        <v>2.9580000000000002</v>
      </c>
      <c r="S3834">
        <f>Q3834*(P3834^R3834)</f>
        <v>248.92846396069424</v>
      </c>
      <c r="T3834">
        <f t="shared" si="271"/>
        <v>497.85692792138849</v>
      </c>
    </row>
    <row r="3835" spans="1:20" x14ac:dyDescent="0.2">
      <c r="A3835">
        <v>2009</v>
      </c>
      <c r="B3835">
        <v>224</v>
      </c>
      <c r="D3835" t="s">
        <v>10</v>
      </c>
      <c r="E3835" s="1">
        <v>0.33333333333333331</v>
      </c>
      <c r="F3835">
        <v>7</v>
      </c>
      <c r="G3835" t="s">
        <v>125</v>
      </c>
      <c r="H3835" t="s">
        <v>61</v>
      </c>
      <c r="I3835" t="s">
        <v>177</v>
      </c>
      <c r="J3835" t="s">
        <v>508</v>
      </c>
      <c r="K3835" t="s">
        <v>40</v>
      </c>
      <c r="L3835" t="s">
        <v>41</v>
      </c>
      <c r="M3835">
        <v>2</v>
      </c>
      <c r="N3835">
        <v>15</v>
      </c>
      <c r="Q3835">
        <v>2.2200000000000001E-2</v>
      </c>
      <c r="R3835">
        <v>3.14</v>
      </c>
      <c r="S3835">
        <f t="shared" ref="S3835:S3849" si="275">Q3835*(N3835^R3835)</f>
        <v>109.46607034280856</v>
      </c>
      <c r="T3835">
        <f t="shared" si="271"/>
        <v>218.93214068561713</v>
      </c>
    </row>
    <row r="3836" spans="1:20" x14ac:dyDescent="0.2">
      <c r="A3836">
        <v>2009</v>
      </c>
      <c r="B3836">
        <v>224</v>
      </c>
      <c r="D3836" t="s">
        <v>10</v>
      </c>
      <c r="E3836" s="1">
        <v>0.33333333333333331</v>
      </c>
      <c r="F3836">
        <v>7</v>
      </c>
      <c r="G3836" t="s">
        <v>125</v>
      </c>
      <c r="H3836" t="s">
        <v>61</v>
      </c>
      <c r="I3836" t="s">
        <v>177</v>
      </c>
      <c r="J3836" t="s">
        <v>16</v>
      </c>
      <c r="K3836" t="s">
        <v>17</v>
      </c>
      <c r="L3836" t="s">
        <v>18</v>
      </c>
      <c r="M3836">
        <v>1</v>
      </c>
      <c r="N3836">
        <v>15</v>
      </c>
      <c r="Q3836">
        <v>2.2700000000000001E-2</v>
      </c>
      <c r="R3836">
        <v>3.12</v>
      </c>
      <c r="S3836">
        <f t="shared" si="275"/>
        <v>106.03044532761471</v>
      </c>
      <c r="T3836">
        <f t="shared" si="271"/>
        <v>106.03044532761471</v>
      </c>
    </row>
    <row r="3837" spans="1:20" x14ac:dyDescent="0.2">
      <c r="A3837">
        <v>2009</v>
      </c>
      <c r="B3837">
        <v>224</v>
      </c>
      <c r="D3837" t="s">
        <v>10</v>
      </c>
      <c r="E3837" s="1">
        <v>0.33333333333333331</v>
      </c>
      <c r="F3837">
        <v>7</v>
      </c>
      <c r="G3837" t="s">
        <v>125</v>
      </c>
      <c r="H3837" t="s">
        <v>61</v>
      </c>
      <c r="I3837" t="s">
        <v>177</v>
      </c>
      <c r="J3837" t="s">
        <v>509</v>
      </c>
      <c r="K3837" t="s">
        <v>17</v>
      </c>
      <c r="L3837" t="s">
        <v>19</v>
      </c>
      <c r="M3837">
        <v>1</v>
      </c>
      <c r="N3837">
        <v>15</v>
      </c>
      <c r="Q3837">
        <v>1.9300000000000001E-2</v>
      </c>
      <c r="R3837">
        <v>2.96</v>
      </c>
      <c r="S3837">
        <f t="shared" si="275"/>
        <v>58.450393035088091</v>
      </c>
      <c r="T3837">
        <f t="shared" si="271"/>
        <v>58.450393035088091</v>
      </c>
    </row>
    <row r="3838" spans="1:20" x14ac:dyDescent="0.2">
      <c r="A3838">
        <v>2009</v>
      </c>
      <c r="B3838">
        <v>224</v>
      </c>
      <c r="D3838" t="s">
        <v>10</v>
      </c>
      <c r="E3838" s="1">
        <v>0.33333333333333331</v>
      </c>
      <c r="F3838">
        <v>7</v>
      </c>
      <c r="G3838" t="s">
        <v>125</v>
      </c>
      <c r="H3838" t="s">
        <v>61</v>
      </c>
      <c r="I3838" t="s">
        <v>177</v>
      </c>
      <c r="J3838" t="s">
        <v>44</v>
      </c>
      <c r="K3838" t="s">
        <v>21</v>
      </c>
      <c r="L3838" t="s">
        <v>22</v>
      </c>
      <c r="M3838">
        <v>2</v>
      </c>
      <c r="N3838">
        <v>15</v>
      </c>
      <c r="Q3838">
        <v>1.14E-2</v>
      </c>
      <c r="R3838">
        <v>3.1280000000000001</v>
      </c>
      <c r="S3838">
        <f t="shared" si="275"/>
        <v>54.414959423729201</v>
      </c>
      <c r="T3838">
        <f t="shared" si="271"/>
        <v>108.8299188474584</v>
      </c>
    </row>
    <row r="3839" spans="1:20" x14ac:dyDescent="0.2">
      <c r="A3839">
        <v>2009</v>
      </c>
      <c r="B3839">
        <v>224</v>
      </c>
      <c r="D3839" t="s">
        <v>10</v>
      </c>
      <c r="E3839" s="1">
        <v>0.33333333333333331</v>
      </c>
      <c r="F3839">
        <v>7</v>
      </c>
      <c r="G3839" t="s">
        <v>125</v>
      </c>
      <c r="H3839" t="s">
        <v>61</v>
      </c>
      <c r="I3839" t="s">
        <v>177</v>
      </c>
      <c r="J3839" t="s">
        <v>509</v>
      </c>
      <c r="K3839" t="s">
        <v>17</v>
      </c>
      <c r="L3839" t="s">
        <v>127</v>
      </c>
      <c r="M3839">
        <v>2</v>
      </c>
      <c r="N3839">
        <v>7.5</v>
      </c>
      <c r="Q3839">
        <v>2.3900000000000001E-2</v>
      </c>
      <c r="R3839">
        <v>3.0819999999999999</v>
      </c>
      <c r="S3839">
        <f t="shared" si="275"/>
        <v>11.894240475111069</v>
      </c>
      <c r="T3839">
        <f t="shared" si="271"/>
        <v>23.788480950222137</v>
      </c>
    </row>
    <row r="3840" spans="1:20" x14ac:dyDescent="0.2">
      <c r="A3840">
        <v>2009</v>
      </c>
      <c r="B3840">
        <v>224</v>
      </c>
      <c r="D3840" t="s">
        <v>10</v>
      </c>
      <c r="E3840" s="1">
        <v>0.33333333333333331</v>
      </c>
      <c r="F3840">
        <v>7</v>
      </c>
      <c r="G3840" t="s">
        <v>125</v>
      </c>
      <c r="H3840" t="s">
        <v>61</v>
      </c>
      <c r="I3840" t="s">
        <v>177</v>
      </c>
      <c r="J3840" t="s">
        <v>26</v>
      </c>
      <c r="K3840" t="s">
        <v>17</v>
      </c>
      <c r="L3840" t="s">
        <v>121</v>
      </c>
      <c r="M3840">
        <v>6</v>
      </c>
      <c r="N3840">
        <v>7.5</v>
      </c>
      <c r="Q3840">
        <v>2.0199999999999999E-2</v>
      </c>
      <c r="R3840">
        <v>2.9594999999999998</v>
      </c>
      <c r="S3840">
        <f t="shared" si="275"/>
        <v>7.8540774295436098</v>
      </c>
      <c r="T3840">
        <f t="shared" si="271"/>
        <v>47.124464577261662</v>
      </c>
    </row>
    <row r="3841" spans="1:20" x14ac:dyDescent="0.2">
      <c r="A3841">
        <v>2009</v>
      </c>
      <c r="B3841">
        <v>224</v>
      </c>
      <c r="D3841" t="s">
        <v>10</v>
      </c>
      <c r="E3841" s="1">
        <v>0.33333333333333331</v>
      </c>
      <c r="F3841">
        <v>7</v>
      </c>
      <c r="G3841" t="s">
        <v>125</v>
      </c>
      <c r="H3841" t="s">
        <v>61</v>
      </c>
      <c r="I3841" t="s">
        <v>177</v>
      </c>
      <c r="J3841" t="s">
        <v>509</v>
      </c>
      <c r="K3841" t="s">
        <v>17</v>
      </c>
      <c r="L3841" t="s">
        <v>19</v>
      </c>
      <c r="M3841">
        <v>1</v>
      </c>
      <c r="N3841">
        <v>7.5</v>
      </c>
      <c r="Q3841">
        <v>1.9300000000000001E-2</v>
      </c>
      <c r="R3841">
        <v>2.96</v>
      </c>
      <c r="S3841">
        <f t="shared" si="275"/>
        <v>7.5117071566069322</v>
      </c>
      <c r="T3841">
        <f t="shared" si="271"/>
        <v>7.5117071566069322</v>
      </c>
    </row>
    <row r="3842" spans="1:20" x14ac:dyDescent="0.2">
      <c r="A3842">
        <v>2009</v>
      </c>
      <c r="B3842">
        <v>224</v>
      </c>
      <c r="D3842" t="s">
        <v>10</v>
      </c>
      <c r="E3842" s="1">
        <v>0.33333333333333331</v>
      </c>
      <c r="F3842">
        <v>7</v>
      </c>
      <c r="G3842" t="s">
        <v>125</v>
      </c>
      <c r="H3842" t="s">
        <v>61</v>
      </c>
      <c r="I3842" t="s">
        <v>177</v>
      </c>
      <c r="J3842" t="s">
        <v>26</v>
      </c>
      <c r="K3842" t="s">
        <v>118</v>
      </c>
      <c r="L3842" t="s">
        <v>27</v>
      </c>
      <c r="M3842">
        <v>2</v>
      </c>
      <c r="N3842">
        <v>7.5</v>
      </c>
      <c r="Q3842">
        <v>1.5900000000000001E-2</v>
      </c>
      <c r="R3842">
        <v>2.9718</v>
      </c>
      <c r="S3842">
        <f t="shared" si="275"/>
        <v>6.3372988368370082</v>
      </c>
      <c r="T3842">
        <f t="shared" ref="T3842:T3905" si="276">M3842*S3842</f>
        <v>12.674597673674016</v>
      </c>
    </row>
    <row r="3843" spans="1:20" x14ac:dyDescent="0.2">
      <c r="A3843">
        <v>2009</v>
      </c>
      <c r="B3843">
        <v>224</v>
      </c>
      <c r="D3843" t="s">
        <v>10</v>
      </c>
      <c r="E3843" s="1">
        <v>0.33333333333333331</v>
      </c>
      <c r="F3843">
        <v>7</v>
      </c>
      <c r="G3843" t="s">
        <v>125</v>
      </c>
      <c r="H3843" t="s">
        <v>61</v>
      </c>
      <c r="I3843" t="s">
        <v>177</v>
      </c>
      <c r="J3843" t="s">
        <v>13</v>
      </c>
      <c r="K3843" t="s">
        <v>194</v>
      </c>
      <c r="L3843" t="s">
        <v>35</v>
      </c>
      <c r="M3843">
        <v>3</v>
      </c>
      <c r="N3843">
        <v>7.5</v>
      </c>
      <c r="Q3843">
        <v>3.2399999999999998E-2</v>
      </c>
      <c r="R3843">
        <v>2.379</v>
      </c>
      <c r="S3843">
        <f t="shared" si="275"/>
        <v>3.9112516180267258</v>
      </c>
      <c r="T3843">
        <f t="shared" si="276"/>
        <v>11.733754854080178</v>
      </c>
    </row>
    <row r="3844" spans="1:20" x14ac:dyDescent="0.2">
      <c r="A3844">
        <v>2009</v>
      </c>
      <c r="B3844">
        <v>224</v>
      </c>
      <c r="D3844" t="s">
        <v>10</v>
      </c>
      <c r="E3844" s="1">
        <v>0.33333333333333331</v>
      </c>
      <c r="F3844">
        <v>7</v>
      </c>
      <c r="G3844" t="s">
        <v>125</v>
      </c>
      <c r="H3844" t="s">
        <v>61</v>
      </c>
      <c r="I3844" t="s">
        <v>177</v>
      </c>
      <c r="J3844" t="s">
        <v>26</v>
      </c>
      <c r="K3844" t="s">
        <v>118</v>
      </c>
      <c r="L3844" t="s">
        <v>27</v>
      </c>
      <c r="M3844">
        <v>5</v>
      </c>
      <c r="N3844">
        <v>2.5</v>
      </c>
      <c r="Q3844">
        <v>1.5900000000000001E-2</v>
      </c>
      <c r="R3844">
        <v>2.9718</v>
      </c>
      <c r="S3844">
        <f t="shared" si="275"/>
        <v>0.24210025233267859</v>
      </c>
      <c r="T3844">
        <f t="shared" si="276"/>
        <v>1.210501261663393</v>
      </c>
    </row>
    <row r="3845" spans="1:20" x14ac:dyDescent="0.2">
      <c r="A3845">
        <v>2009</v>
      </c>
      <c r="B3845">
        <v>224</v>
      </c>
      <c r="D3845" t="s">
        <v>10</v>
      </c>
      <c r="E3845" s="1">
        <v>0.33333333333333331</v>
      </c>
      <c r="F3845">
        <v>7</v>
      </c>
      <c r="G3845" t="s">
        <v>125</v>
      </c>
      <c r="H3845" t="s">
        <v>61</v>
      </c>
      <c r="I3845" t="s">
        <v>177</v>
      </c>
      <c r="J3845" t="s">
        <v>23</v>
      </c>
      <c r="K3845" t="s">
        <v>33</v>
      </c>
      <c r="L3845" t="s">
        <v>34</v>
      </c>
      <c r="M3845">
        <v>7</v>
      </c>
      <c r="N3845">
        <v>2.5</v>
      </c>
      <c r="Q3845">
        <v>8.8999999999999999E-3</v>
      </c>
      <c r="R3845">
        <v>3</v>
      </c>
      <c r="S3845">
        <f t="shared" si="275"/>
        <v>0.13906250000000001</v>
      </c>
      <c r="T3845">
        <f t="shared" si="276"/>
        <v>0.97343750000000007</v>
      </c>
    </row>
    <row r="3846" spans="1:20" x14ac:dyDescent="0.2">
      <c r="A3846">
        <v>2009</v>
      </c>
      <c r="B3846">
        <v>225</v>
      </c>
      <c r="D3846" t="s">
        <v>10</v>
      </c>
      <c r="E3846" s="1">
        <v>0.33333333333333331</v>
      </c>
      <c r="F3846">
        <v>10</v>
      </c>
      <c r="G3846" t="s">
        <v>125</v>
      </c>
      <c r="H3846" t="s">
        <v>61</v>
      </c>
      <c r="I3846" t="s">
        <v>177</v>
      </c>
      <c r="J3846" t="s">
        <v>23</v>
      </c>
      <c r="K3846" t="s">
        <v>88</v>
      </c>
      <c r="L3846" t="s">
        <v>89</v>
      </c>
      <c r="M3846">
        <v>4</v>
      </c>
      <c r="N3846">
        <v>50</v>
      </c>
      <c r="Q3846">
        <v>5.8999999999999999E-3</v>
      </c>
      <c r="R3846">
        <v>3.3919999999999999</v>
      </c>
      <c r="S3846">
        <f t="shared" si="275"/>
        <v>3417.8914551568696</v>
      </c>
      <c r="T3846">
        <f t="shared" si="276"/>
        <v>13671.565820627478</v>
      </c>
    </row>
    <row r="3847" spans="1:20" x14ac:dyDescent="0.2">
      <c r="A3847">
        <v>2009</v>
      </c>
      <c r="B3847">
        <v>225</v>
      </c>
      <c r="D3847" t="s">
        <v>10</v>
      </c>
      <c r="E3847" s="1">
        <v>0.33333333333333331</v>
      </c>
      <c r="F3847">
        <v>10</v>
      </c>
      <c r="G3847" t="s">
        <v>125</v>
      </c>
      <c r="H3847" t="s">
        <v>61</v>
      </c>
      <c r="I3847" t="s">
        <v>177</v>
      </c>
      <c r="J3847" t="s">
        <v>44</v>
      </c>
      <c r="K3847" t="s">
        <v>21</v>
      </c>
      <c r="L3847" t="s">
        <v>67</v>
      </c>
      <c r="M3847">
        <v>1</v>
      </c>
      <c r="N3847">
        <v>45</v>
      </c>
      <c r="Q3847">
        <v>1.5299999999999999E-2</v>
      </c>
      <c r="R3847">
        <v>3</v>
      </c>
      <c r="S3847">
        <f t="shared" si="275"/>
        <v>1394.2124999999999</v>
      </c>
      <c r="T3847">
        <f t="shared" si="276"/>
        <v>1394.2124999999999</v>
      </c>
    </row>
    <row r="3848" spans="1:20" x14ac:dyDescent="0.2">
      <c r="A3848">
        <v>2009</v>
      </c>
      <c r="B3848">
        <v>225</v>
      </c>
      <c r="D3848" t="s">
        <v>10</v>
      </c>
      <c r="E3848" s="1">
        <v>0.33333333333333331</v>
      </c>
      <c r="F3848">
        <v>10</v>
      </c>
      <c r="G3848" t="s">
        <v>125</v>
      </c>
      <c r="H3848" t="s">
        <v>61</v>
      </c>
      <c r="I3848" t="s">
        <v>177</v>
      </c>
      <c r="J3848" t="s">
        <v>13</v>
      </c>
      <c r="K3848" t="s">
        <v>51</v>
      </c>
      <c r="L3848" t="s">
        <v>52</v>
      </c>
      <c r="M3848">
        <v>1</v>
      </c>
      <c r="N3848">
        <v>40</v>
      </c>
      <c r="O3848" t="s">
        <v>53</v>
      </c>
      <c r="Q3848">
        <v>1.6199999999999999E-2</v>
      </c>
      <c r="R3848">
        <v>3.0251999999999999</v>
      </c>
      <c r="S3848">
        <f t="shared" si="275"/>
        <v>1137.8025435833395</v>
      </c>
      <c r="T3848">
        <f t="shared" si="276"/>
        <v>1137.8025435833395</v>
      </c>
    </row>
    <row r="3849" spans="1:20" x14ac:dyDescent="0.2">
      <c r="A3849">
        <v>2009</v>
      </c>
      <c r="B3849">
        <v>225</v>
      </c>
      <c r="D3849" t="s">
        <v>10</v>
      </c>
      <c r="E3849" s="1">
        <v>0.33333333333333331</v>
      </c>
      <c r="F3849">
        <v>10</v>
      </c>
      <c r="G3849" t="s">
        <v>125</v>
      </c>
      <c r="H3849" t="s">
        <v>61</v>
      </c>
      <c r="I3849" t="s">
        <v>177</v>
      </c>
      <c r="J3849" t="s">
        <v>44</v>
      </c>
      <c r="K3849" t="s">
        <v>21</v>
      </c>
      <c r="L3849" t="s">
        <v>22</v>
      </c>
      <c r="M3849">
        <v>3</v>
      </c>
      <c r="N3849">
        <v>35</v>
      </c>
      <c r="Q3849">
        <v>1.14E-2</v>
      </c>
      <c r="R3849">
        <v>3.1280000000000001</v>
      </c>
      <c r="S3849">
        <f t="shared" si="275"/>
        <v>770.45928631241588</v>
      </c>
      <c r="T3849">
        <f t="shared" si="276"/>
        <v>2311.3778589372478</v>
      </c>
    </row>
    <row r="3850" spans="1:20" x14ac:dyDescent="0.2">
      <c r="A3850">
        <v>2009</v>
      </c>
      <c r="B3850">
        <v>225</v>
      </c>
      <c r="D3850" t="s">
        <v>10</v>
      </c>
      <c r="E3850" s="1">
        <v>0.33333333333333331</v>
      </c>
      <c r="F3850">
        <v>10</v>
      </c>
      <c r="G3850" t="s">
        <v>125</v>
      </c>
      <c r="H3850" t="s">
        <v>61</v>
      </c>
      <c r="I3850" t="s">
        <v>177</v>
      </c>
      <c r="J3850" t="s">
        <v>13</v>
      </c>
      <c r="K3850" t="s">
        <v>47</v>
      </c>
      <c r="L3850" t="s">
        <v>48</v>
      </c>
      <c r="M3850">
        <v>17</v>
      </c>
      <c r="N3850">
        <v>35</v>
      </c>
      <c r="P3850">
        <f>N3850/1.09917</f>
        <v>31.842208211650611</v>
      </c>
      <c r="Q3850">
        <v>1.7399999999999999E-2</v>
      </c>
      <c r="R3850">
        <v>3.08</v>
      </c>
      <c r="S3850">
        <f>Q3850*(P3850^R3850)</f>
        <v>740.96728909580781</v>
      </c>
      <c r="T3850">
        <f t="shared" si="276"/>
        <v>12596.443914628733</v>
      </c>
    </row>
    <row r="3851" spans="1:20" x14ac:dyDescent="0.2">
      <c r="A3851">
        <v>2009</v>
      </c>
      <c r="B3851">
        <v>225</v>
      </c>
      <c r="D3851" t="s">
        <v>10</v>
      </c>
      <c r="E3851" s="1">
        <v>0.33333333333333331</v>
      </c>
      <c r="F3851">
        <v>10</v>
      </c>
      <c r="G3851" t="s">
        <v>125</v>
      </c>
      <c r="H3851" t="s">
        <v>61</v>
      </c>
      <c r="I3851" t="s">
        <v>177</v>
      </c>
      <c r="J3851" t="s">
        <v>23</v>
      </c>
      <c r="K3851" t="s">
        <v>49</v>
      </c>
      <c r="L3851" t="s">
        <v>50</v>
      </c>
      <c r="M3851">
        <v>2</v>
      </c>
      <c r="N3851">
        <v>35</v>
      </c>
      <c r="Q3851">
        <v>5.6099999999999997E-2</v>
      </c>
      <c r="R3851">
        <v>2.653</v>
      </c>
      <c r="S3851">
        <f>Q3851*(N3851^R3851)</f>
        <v>700.44716671055994</v>
      </c>
      <c r="T3851">
        <f t="shared" si="276"/>
        <v>1400.8943334211199</v>
      </c>
    </row>
    <row r="3852" spans="1:20" x14ac:dyDescent="0.2">
      <c r="A3852">
        <v>2009</v>
      </c>
      <c r="B3852">
        <v>225</v>
      </c>
      <c r="D3852" t="s">
        <v>10</v>
      </c>
      <c r="E3852" s="1">
        <v>0.33333333333333331</v>
      </c>
      <c r="F3852">
        <v>10</v>
      </c>
      <c r="G3852" t="s">
        <v>125</v>
      </c>
      <c r="H3852" t="s">
        <v>61</v>
      </c>
      <c r="I3852" t="s">
        <v>177</v>
      </c>
      <c r="J3852" t="s">
        <v>23</v>
      </c>
      <c r="K3852" t="s">
        <v>118</v>
      </c>
      <c r="L3852" t="s">
        <v>43</v>
      </c>
      <c r="M3852">
        <v>1</v>
      </c>
      <c r="N3852">
        <v>35</v>
      </c>
      <c r="P3852">
        <f>N3852/1.08175</f>
        <v>32.354980355904786</v>
      </c>
      <c r="Q3852">
        <v>1.4500000000000001E-2</v>
      </c>
      <c r="R3852">
        <v>3.0529999999999999</v>
      </c>
      <c r="S3852">
        <f>Q3852*(P3852^R3852)</f>
        <v>590.49782747127915</v>
      </c>
      <c r="T3852">
        <f t="shared" si="276"/>
        <v>590.49782747127915</v>
      </c>
    </row>
    <row r="3853" spans="1:20" x14ac:dyDescent="0.2">
      <c r="A3853">
        <v>2009</v>
      </c>
      <c r="B3853">
        <v>225</v>
      </c>
      <c r="D3853" t="s">
        <v>10</v>
      </c>
      <c r="E3853" s="1">
        <v>0.33333333333333331</v>
      </c>
      <c r="F3853">
        <v>10</v>
      </c>
      <c r="G3853" t="s">
        <v>125</v>
      </c>
      <c r="H3853" t="s">
        <v>61</v>
      </c>
      <c r="I3853" t="s">
        <v>177</v>
      </c>
      <c r="J3853" t="s">
        <v>23</v>
      </c>
      <c r="K3853" t="s">
        <v>31</v>
      </c>
      <c r="L3853" t="s">
        <v>32</v>
      </c>
      <c r="M3853">
        <v>1</v>
      </c>
      <c r="N3853">
        <v>35</v>
      </c>
      <c r="Q3853">
        <v>7.9000000000000008E-3</v>
      </c>
      <c r="R3853">
        <v>3.0760000000000001</v>
      </c>
      <c r="S3853">
        <f>Q3853*(N3853^R3853)</f>
        <v>443.79294680201997</v>
      </c>
      <c r="T3853">
        <f t="shared" si="276"/>
        <v>443.79294680201997</v>
      </c>
    </row>
    <row r="3854" spans="1:20" x14ac:dyDescent="0.2">
      <c r="A3854">
        <v>2009</v>
      </c>
      <c r="B3854">
        <v>225</v>
      </c>
      <c r="D3854" t="s">
        <v>10</v>
      </c>
      <c r="E3854" s="1">
        <v>0.33333333333333331</v>
      </c>
      <c r="F3854">
        <v>10</v>
      </c>
      <c r="G3854" t="s">
        <v>125</v>
      </c>
      <c r="H3854" t="s">
        <v>61</v>
      </c>
      <c r="I3854" t="s">
        <v>177</v>
      </c>
      <c r="J3854" t="s">
        <v>13</v>
      </c>
      <c r="K3854" t="s">
        <v>14</v>
      </c>
      <c r="L3854" t="s">
        <v>15</v>
      </c>
      <c r="M3854">
        <v>3</v>
      </c>
      <c r="N3854">
        <v>25</v>
      </c>
      <c r="Q3854">
        <v>2.3599999999999999E-2</v>
      </c>
      <c r="R3854">
        <v>2.9750000000000001</v>
      </c>
      <c r="S3854">
        <f>Q3854*(N3854^R3854)</f>
        <v>340.23855775527943</v>
      </c>
      <c r="T3854">
        <f t="shared" si="276"/>
        <v>1020.7156732658383</v>
      </c>
    </row>
    <row r="3855" spans="1:20" x14ac:dyDescent="0.2">
      <c r="A3855">
        <v>2009</v>
      </c>
      <c r="B3855">
        <v>225</v>
      </c>
      <c r="D3855" t="s">
        <v>10</v>
      </c>
      <c r="E3855" s="1">
        <v>0.33333333333333331</v>
      </c>
      <c r="F3855">
        <v>10</v>
      </c>
      <c r="G3855" t="s">
        <v>125</v>
      </c>
      <c r="H3855" t="s">
        <v>61</v>
      </c>
      <c r="I3855" t="s">
        <v>177</v>
      </c>
      <c r="J3855" t="s">
        <v>16</v>
      </c>
      <c r="K3855" t="s">
        <v>28</v>
      </c>
      <c r="L3855" t="s">
        <v>29</v>
      </c>
      <c r="M3855">
        <v>20</v>
      </c>
      <c r="N3855">
        <v>25</v>
      </c>
      <c r="P3855">
        <f>N3855/1.14172</f>
        <v>21.89678730336685</v>
      </c>
      <c r="Q3855">
        <v>5.7999999999999996E-3</v>
      </c>
      <c r="R3855">
        <v>3.5539999999999998</v>
      </c>
      <c r="S3855">
        <f>Q3855*(P3855^R3855)</f>
        <v>336.62001464584171</v>
      </c>
      <c r="T3855">
        <f t="shared" si="276"/>
        <v>6732.4002929168346</v>
      </c>
    </row>
    <row r="3856" spans="1:20" x14ac:dyDescent="0.2">
      <c r="A3856">
        <v>2009</v>
      </c>
      <c r="B3856">
        <v>225</v>
      </c>
      <c r="D3856" t="s">
        <v>10</v>
      </c>
      <c r="E3856" s="1">
        <v>0.33333333333333331</v>
      </c>
      <c r="F3856">
        <v>10</v>
      </c>
      <c r="G3856" t="s">
        <v>125</v>
      </c>
      <c r="H3856" t="s">
        <v>61</v>
      </c>
      <c r="I3856" t="s">
        <v>177</v>
      </c>
      <c r="J3856" t="s">
        <v>23</v>
      </c>
      <c r="K3856" t="s">
        <v>58</v>
      </c>
      <c r="L3856" t="s">
        <v>59</v>
      </c>
      <c r="M3856">
        <v>2</v>
      </c>
      <c r="N3856">
        <v>25</v>
      </c>
      <c r="Q3856">
        <v>2.0400000000000001E-2</v>
      </c>
      <c r="R3856">
        <v>2.9910000000000001</v>
      </c>
      <c r="S3856">
        <f>Q3856*(N3856^R3856)</f>
        <v>309.64832376527772</v>
      </c>
      <c r="T3856">
        <f t="shared" si="276"/>
        <v>619.29664753055545</v>
      </c>
    </row>
    <row r="3857" spans="1:20" x14ac:dyDescent="0.2">
      <c r="A3857">
        <v>2009</v>
      </c>
      <c r="B3857">
        <v>225</v>
      </c>
      <c r="D3857" t="s">
        <v>10</v>
      </c>
      <c r="E3857" s="1">
        <v>0.33333333333333331</v>
      </c>
      <c r="F3857">
        <v>10</v>
      </c>
      <c r="G3857" t="s">
        <v>125</v>
      </c>
      <c r="H3857" t="s">
        <v>61</v>
      </c>
      <c r="I3857" t="s">
        <v>177</v>
      </c>
      <c r="J3857" t="s">
        <v>44</v>
      </c>
      <c r="K3857" t="s">
        <v>21</v>
      </c>
      <c r="L3857" t="s">
        <v>22</v>
      </c>
      <c r="M3857">
        <v>6</v>
      </c>
      <c r="N3857">
        <v>25</v>
      </c>
      <c r="Q3857">
        <v>1.14E-2</v>
      </c>
      <c r="R3857">
        <v>3.1280000000000001</v>
      </c>
      <c r="S3857">
        <f>Q3857*(N3857^R3857)</f>
        <v>268.94359042953022</v>
      </c>
      <c r="T3857">
        <f t="shared" si="276"/>
        <v>1613.6615425771813</v>
      </c>
    </row>
    <row r="3858" spans="1:20" x14ac:dyDescent="0.2">
      <c r="A3858">
        <v>2009</v>
      </c>
      <c r="B3858">
        <v>225</v>
      </c>
      <c r="D3858" t="s">
        <v>10</v>
      </c>
      <c r="E3858" s="1">
        <v>0.33333333333333331</v>
      </c>
      <c r="F3858">
        <v>10</v>
      </c>
      <c r="G3858" t="s">
        <v>125</v>
      </c>
      <c r="H3858" t="s">
        <v>61</v>
      </c>
      <c r="I3858" t="s">
        <v>177</v>
      </c>
      <c r="J3858" t="s">
        <v>23</v>
      </c>
      <c r="K3858" t="s">
        <v>62</v>
      </c>
      <c r="L3858" t="s">
        <v>63</v>
      </c>
      <c r="M3858">
        <v>1</v>
      </c>
      <c r="N3858">
        <v>25</v>
      </c>
      <c r="P3858">
        <f>N3858/1.08</f>
        <v>23.148148148148145</v>
      </c>
      <c r="Q3858">
        <v>2.29E-2</v>
      </c>
      <c r="R3858">
        <v>2.9580000000000002</v>
      </c>
      <c r="S3858">
        <f>Q3858*(P3858^R3858)</f>
        <v>248.92846396069424</v>
      </c>
      <c r="T3858">
        <f t="shared" si="276"/>
        <v>248.92846396069424</v>
      </c>
    </row>
    <row r="3859" spans="1:20" x14ac:dyDescent="0.2">
      <c r="A3859">
        <v>2009</v>
      </c>
      <c r="B3859">
        <v>225</v>
      </c>
      <c r="D3859" t="s">
        <v>10</v>
      </c>
      <c r="E3859" s="1">
        <v>0.33333333333333331</v>
      </c>
      <c r="F3859">
        <v>10</v>
      </c>
      <c r="G3859" t="s">
        <v>125</v>
      </c>
      <c r="H3859" t="s">
        <v>61</v>
      </c>
      <c r="I3859" t="s">
        <v>177</v>
      </c>
      <c r="J3859" t="s">
        <v>16</v>
      </c>
      <c r="K3859" t="s">
        <v>17</v>
      </c>
      <c r="L3859" t="s">
        <v>18</v>
      </c>
      <c r="M3859">
        <v>3</v>
      </c>
      <c r="N3859">
        <v>15</v>
      </c>
      <c r="Q3859">
        <v>2.2700000000000001E-2</v>
      </c>
      <c r="R3859">
        <v>3.12</v>
      </c>
      <c r="S3859">
        <f t="shared" ref="S3859:S3874" si="277">Q3859*(N3859^R3859)</f>
        <v>106.03044532761471</v>
      </c>
      <c r="T3859">
        <f t="shared" si="276"/>
        <v>318.09133598284416</v>
      </c>
    </row>
    <row r="3860" spans="1:20" x14ac:dyDescent="0.2">
      <c r="A3860">
        <v>2009</v>
      </c>
      <c r="B3860">
        <v>225</v>
      </c>
      <c r="D3860" t="s">
        <v>10</v>
      </c>
      <c r="E3860" s="1">
        <v>0.33333333333333331</v>
      </c>
      <c r="F3860">
        <v>10</v>
      </c>
      <c r="G3860" t="s">
        <v>125</v>
      </c>
      <c r="H3860" t="s">
        <v>61</v>
      </c>
      <c r="I3860" t="s">
        <v>177</v>
      </c>
      <c r="J3860" t="s">
        <v>26</v>
      </c>
      <c r="K3860" t="s">
        <v>17</v>
      </c>
      <c r="L3860" t="s">
        <v>121</v>
      </c>
      <c r="M3860">
        <v>8</v>
      </c>
      <c r="N3860">
        <v>15</v>
      </c>
      <c r="Q3860">
        <v>2.0199999999999999E-2</v>
      </c>
      <c r="R3860">
        <v>2.9594999999999998</v>
      </c>
      <c r="S3860">
        <f t="shared" si="277"/>
        <v>61.093281166361997</v>
      </c>
      <c r="T3860">
        <f t="shared" si="276"/>
        <v>488.74624933089598</v>
      </c>
    </row>
    <row r="3861" spans="1:20" x14ac:dyDescent="0.2">
      <c r="A3861">
        <v>2009</v>
      </c>
      <c r="B3861">
        <v>225</v>
      </c>
      <c r="D3861" t="s">
        <v>10</v>
      </c>
      <c r="E3861" s="1">
        <v>0.33333333333333331</v>
      </c>
      <c r="F3861">
        <v>10</v>
      </c>
      <c r="G3861" t="s">
        <v>125</v>
      </c>
      <c r="H3861" t="s">
        <v>61</v>
      </c>
      <c r="I3861" t="s">
        <v>177</v>
      </c>
      <c r="J3861" t="s">
        <v>509</v>
      </c>
      <c r="K3861" t="s">
        <v>17</v>
      </c>
      <c r="L3861" t="s">
        <v>19</v>
      </c>
      <c r="M3861">
        <v>3</v>
      </c>
      <c r="N3861">
        <v>15</v>
      </c>
      <c r="Q3861">
        <v>1.9300000000000001E-2</v>
      </c>
      <c r="R3861">
        <v>2.96</v>
      </c>
      <c r="S3861">
        <f t="shared" si="277"/>
        <v>58.450393035088091</v>
      </c>
      <c r="T3861">
        <f t="shared" si="276"/>
        <v>175.35117910526426</v>
      </c>
    </row>
    <row r="3862" spans="1:20" x14ac:dyDescent="0.2">
      <c r="A3862">
        <v>2009</v>
      </c>
      <c r="B3862">
        <v>225</v>
      </c>
      <c r="D3862" t="s">
        <v>10</v>
      </c>
      <c r="E3862" s="1">
        <v>0.33333333333333331</v>
      </c>
      <c r="F3862">
        <v>10</v>
      </c>
      <c r="G3862" t="s">
        <v>125</v>
      </c>
      <c r="H3862" t="s">
        <v>61</v>
      </c>
      <c r="I3862" t="s">
        <v>177</v>
      </c>
      <c r="J3862" t="s">
        <v>44</v>
      </c>
      <c r="K3862" t="s">
        <v>21</v>
      </c>
      <c r="L3862" t="s">
        <v>22</v>
      </c>
      <c r="M3862">
        <v>2</v>
      </c>
      <c r="N3862">
        <v>15</v>
      </c>
      <c r="Q3862">
        <v>1.14E-2</v>
      </c>
      <c r="R3862">
        <v>3.1280000000000001</v>
      </c>
      <c r="S3862">
        <f t="shared" si="277"/>
        <v>54.414959423729201</v>
      </c>
      <c r="T3862">
        <f t="shared" si="276"/>
        <v>108.8299188474584</v>
      </c>
    </row>
    <row r="3863" spans="1:20" x14ac:dyDescent="0.2">
      <c r="A3863">
        <v>2009</v>
      </c>
      <c r="B3863">
        <v>225</v>
      </c>
      <c r="D3863" t="s">
        <v>10</v>
      </c>
      <c r="E3863" s="1">
        <v>0.33333333333333331</v>
      </c>
      <c r="F3863">
        <v>10</v>
      </c>
      <c r="G3863" t="s">
        <v>125</v>
      </c>
      <c r="H3863" t="s">
        <v>61</v>
      </c>
      <c r="I3863" t="s">
        <v>177</v>
      </c>
      <c r="J3863" t="s">
        <v>23</v>
      </c>
      <c r="K3863" t="s">
        <v>118</v>
      </c>
      <c r="L3863" t="s">
        <v>132</v>
      </c>
      <c r="M3863">
        <v>3</v>
      </c>
      <c r="N3863">
        <v>15</v>
      </c>
      <c r="Q3863">
        <v>1.26E-2</v>
      </c>
      <c r="R3863">
        <v>3.0672999999999999</v>
      </c>
      <c r="S3863">
        <f t="shared" si="277"/>
        <v>51.026439339633377</v>
      </c>
      <c r="T3863">
        <f t="shared" si="276"/>
        <v>153.07931801890012</v>
      </c>
    </row>
    <row r="3864" spans="1:20" x14ac:dyDescent="0.2">
      <c r="A3864">
        <v>2009</v>
      </c>
      <c r="B3864">
        <v>225</v>
      </c>
      <c r="D3864" t="s">
        <v>10</v>
      </c>
      <c r="E3864" s="1">
        <v>0.33333333333333331</v>
      </c>
      <c r="F3864">
        <v>10</v>
      </c>
      <c r="G3864" t="s">
        <v>125</v>
      </c>
      <c r="H3864" t="s">
        <v>61</v>
      </c>
      <c r="I3864" t="s">
        <v>177</v>
      </c>
      <c r="J3864" t="s">
        <v>26</v>
      </c>
      <c r="K3864" t="s">
        <v>17</v>
      </c>
      <c r="L3864" t="s">
        <v>121</v>
      </c>
      <c r="M3864">
        <v>2</v>
      </c>
      <c r="N3864">
        <v>7.5</v>
      </c>
      <c r="Q3864">
        <v>2.0199999999999999E-2</v>
      </c>
      <c r="R3864">
        <v>2.9594999999999998</v>
      </c>
      <c r="S3864">
        <f t="shared" si="277"/>
        <v>7.8540774295436098</v>
      </c>
      <c r="T3864">
        <f t="shared" si="276"/>
        <v>15.70815485908722</v>
      </c>
    </row>
    <row r="3865" spans="1:20" x14ac:dyDescent="0.2">
      <c r="A3865">
        <v>2009</v>
      </c>
      <c r="B3865">
        <v>225</v>
      </c>
      <c r="D3865" t="s">
        <v>10</v>
      </c>
      <c r="E3865" s="1">
        <v>0.33333333333333331</v>
      </c>
      <c r="F3865">
        <v>10</v>
      </c>
      <c r="G3865" t="s">
        <v>125</v>
      </c>
      <c r="H3865" t="s">
        <v>61</v>
      </c>
      <c r="I3865" t="s">
        <v>177</v>
      </c>
      <c r="J3865" t="s">
        <v>26</v>
      </c>
      <c r="K3865" t="s">
        <v>118</v>
      </c>
      <c r="L3865" t="s">
        <v>27</v>
      </c>
      <c r="M3865">
        <v>6</v>
      </c>
      <c r="N3865">
        <v>7.5</v>
      </c>
      <c r="Q3865">
        <v>1.5900000000000001E-2</v>
      </c>
      <c r="R3865">
        <v>2.9718</v>
      </c>
      <c r="S3865">
        <f t="shared" si="277"/>
        <v>6.3372988368370082</v>
      </c>
      <c r="T3865">
        <f t="shared" si="276"/>
        <v>38.023793021022051</v>
      </c>
    </row>
    <row r="3866" spans="1:20" x14ac:dyDescent="0.2">
      <c r="A3866">
        <v>2009</v>
      </c>
      <c r="B3866">
        <v>225</v>
      </c>
      <c r="D3866" t="s">
        <v>10</v>
      </c>
      <c r="E3866" s="1">
        <v>0.33333333333333331</v>
      </c>
      <c r="F3866">
        <v>10</v>
      </c>
      <c r="G3866" t="s">
        <v>125</v>
      </c>
      <c r="H3866" t="s">
        <v>61</v>
      </c>
      <c r="I3866" t="s">
        <v>177</v>
      </c>
      <c r="J3866" t="s">
        <v>23</v>
      </c>
      <c r="K3866" t="s">
        <v>118</v>
      </c>
      <c r="L3866" t="s">
        <v>132</v>
      </c>
      <c r="M3866">
        <v>1</v>
      </c>
      <c r="N3866">
        <v>7.5</v>
      </c>
      <c r="Q3866">
        <v>1.26E-2</v>
      </c>
      <c r="R3866">
        <v>3.0672999999999999</v>
      </c>
      <c r="S3866">
        <f t="shared" si="277"/>
        <v>6.0875978967715536</v>
      </c>
      <c r="T3866">
        <f t="shared" si="276"/>
        <v>6.0875978967715536</v>
      </c>
    </row>
    <row r="3867" spans="1:20" x14ac:dyDescent="0.2">
      <c r="A3867">
        <v>2009</v>
      </c>
      <c r="B3867">
        <v>225</v>
      </c>
      <c r="D3867" t="s">
        <v>10</v>
      </c>
      <c r="E3867" s="1">
        <v>0.33333333333333331</v>
      </c>
      <c r="F3867">
        <v>10</v>
      </c>
      <c r="G3867" t="s">
        <v>125</v>
      </c>
      <c r="H3867" t="s">
        <v>61</v>
      </c>
      <c r="I3867" t="s">
        <v>177</v>
      </c>
      <c r="J3867" t="s">
        <v>13</v>
      </c>
      <c r="K3867" t="s">
        <v>194</v>
      </c>
      <c r="L3867" t="s">
        <v>35</v>
      </c>
      <c r="M3867">
        <v>4</v>
      </c>
      <c r="N3867">
        <v>7.5</v>
      </c>
      <c r="Q3867">
        <v>3.2399999999999998E-2</v>
      </c>
      <c r="R3867">
        <v>2.379</v>
      </c>
      <c r="S3867">
        <f t="shared" si="277"/>
        <v>3.9112516180267258</v>
      </c>
      <c r="T3867">
        <f t="shared" si="276"/>
        <v>15.645006472106903</v>
      </c>
    </row>
    <row r="3868" spans="1:20" x14ac:dyDescent="0.2">
      <c r="A3868">
        <v>2009</v>
      </c>
      <c r="B3868">
        <v>225</v>
      </c>
      <c r="D3868" t="s">
        <v>10</v>
      </c>
      <c r="E3868" s="1">
        <v>0.33333333333333331</v>
      </c>
      <c r="F3868">
        <v>10</v>
      </c>
      <c r="G3868" t="s">
        <v>125</v>
      </c>
      <c r="H3868" t="s">
        <v>61</v>
      </c>
      <c r="I3868" t="s">
        <v>177</v>
      </c>
      <c r="J3868" t="s">
        <v>26</v>
      </c>
      <c r="K3868" t="s">
        <v>118</v>
      </c>
      <c r="L3868" t="s">
        <v>27</v>
      </c>
      <c r="M3868">
        <v>4</v>
      </c>
      <c r="N3868">
        <v>2.5</v>
      </c>
      <c r="Q3868">
        <v>1.5900000000000001E-2</v>
      </c>
      <c r="R3868">
        <v>2.9718</v>
      </c>
      <c r="S3868">
        <f t="shared" si="277"/>
        <v>0.24210025233267859</v>
      </c>
      <c r="T3868">
        <f t="shared" si="276"/>
        <v>0.96840100933071438</v>
      </c>
    </row>
    <row r="3869" spans="1:20" x14ac:dyDescent="0.2">
      <c r="A3869">
        <v>2009</v>
      </c>
      <c r="B3869">
        <v>225</v>
      </c>
      <c r="D3869" t="s">
        <v>10</v>
      </c>
      <c r="E3869" s="1">
        <v>0.33333333333333331</v>
      </c>
      <c r="F3869">
        <v>10</v>
      </c>
      <c r="G3869" t="s">
        <v>125</v>
      </c>
      <c r="H3869" t="s">
        <v>61</v>
      </c>
      <c r="I3869" t="s">
        <v>177</v>
      </c>
      <c r="J3869" t="s">
        <v>23</v>
      </c>
      <c r="K3869" t="s">
        <v>33</v>
      </c>
      <c r="L3869" t="s">
        <v>34</v>
      </c>
      <c r="M3869">
        <v>5</v>
      </c>
      <c r="N3869">
        <v>2.5</v>
      </c>
      <c r="Q3869">
        <v>8.8999999999999999E-3</v>
      </c>
      <c r="R3869">
        <v>3</v>
      </c>
      <c r="S3869">
        <f t="shared" si="277"/>
        <v>0.13906250000000001</v>
      </c>
      <c r="T3869">
        <f t="shared" si="276"/>
        <v>0.6953125</v>
      </c>
    </row>
    <row r="3870" spans="1:20" x14ac:dyDescent="0.2">
      <c r="A3870">
        <v>2009</v>
      </c>
      <c r="B3870">
        <v>226</v>
      </c>
      <c r="C3870">
        <v>54</v>
      </c>
      <c r="D3870" t="s">
        <v>10</v>
      </c>
      <c r="E3870" s="1">
        <v>0.45833333333333331</v>
      </c>
      <c r="F3870">
        <v>12</v>
      </c>
      <c r="G3870" t="s">
        <v>124</v>
      </c>
      <c r="H3870" t="s">
        <v>12</v>
      </c>
      <c r="I3870" t="s">
        <v>177</v>
      </c>
      <c r="J3870" t="s">
        <v>13</v>
      </c>
      <c r="K3870" t="s">
        <v>51</v>
      </c>
      <c r="L3870" t="s">
        <v>57</v>
      </c>
      <c r="M3870">
        <v>3</v>
      </c>
      <c r="N3870">
        <v>50</v>
      </c>
      <c r="Q3870">
        <v>1.6199999999999999E-2</v>
      </c>
      <c r="R3870">
        <v>3.0251999999999999</v>
      </c>
      <c r="S3870">
        <f t="shared" si="277"/>
        <v>2234.8021044952443</v>
      </c>
      <c r="T3870">
        <f t="shared" si="276"/>
        <v>6704.4063134857333</v>
      </c>
    </row>
    <row r="3871" spans="1:20" x14ac:dyDescent="0.2">
      <c r="A3871">
        <v>2009</v>
      </c>
      <c r="B3871">
        <v>226</v>
      </c>
      <c r="C3871">
        <v>54</v>
      </c>
      <c r="D3871" t="s">
        <v>10</v>
      </c>
      <c r="E3871" s="1">
        <v>0.45833333333333331</v>
      </c>
      <c r="F3871">
        <v>12</v>
      </c>
      <c r="G3871" t="s">
        <v>124</v>
      </c>
      <c r="H3871" t="s">
        <v>12</v>
      </c>
      <c r="I3871" t="s">
        <v>177</v>
      </c>
      <c r="J3871" t="s">
        <v>44</v>
      </c>
      <c r="K3871" t="s">
        <v>21</v>
      </c>
      <c r="L3871" t="s">
        <v>22</v>
      </c>
      <c r="M3871">
        <v>2</v>
      </c>
      <c r="N3871">
        <v>35</v>
      </c>
      <c r="Q3871">
        <v>1.14E-2</v>
      </c>
      <c r="R3871">
        <v>3.1280000000000001</v>
      </c>
      <c r="S3871">
        <f t="shared" si="277"/>
        <v>770.45928631241588</v>
      </c>
      <c r="T3871">
        <f t="shared" si="276"/>
        <v>1540.9185726248318</v>
      </c>
    </row>
    <row r="3872" spans="1:20" x14ac:dyDescent="0.2">
      <c r="A3872">
        <v>2009</v>
      </c>
      <c r="B3872">
        <v>226</v>
      </c>
      <c r="C3872">
        <v>54</v>
      </c>
      <c r="D3872" t="s">
        <v>10</v>
      </c>
      <c r="E3872" s="1">
        <v>0.45833333333333331</v>
      </c>
      <c r="F3872">
        <v>12</v>
      </c>
      <c r="G3872" t="s">
        <v>124</v>
      </c>
      <c r="H3872" t="s">
        <v>12</v>
      </c>
      <c r="I3872" t="s">
        <v>177</v>
      </c>
      <c r="J3872" t="s">
        <v>23</v>
      </c>
      <c r="K3872" t="s">
        <v>31</v>
      </c>
      <c r="L3872" t="s">
        <v>32</v>
      </c>
      <c r="M3872">
        <v>1</v>
      </c>
      <c r="N3872">
        <v>35</v>
      </c>
      <c r="Q3872">
        <v>7.9000000000000008E-3</v>
      </c>
      <c r="R3872">
        <v>3.0760000000000001</v>
      </c>
      <c r="S3872">
        <f t="shared" si="277"/>
        <v>443.79294680201997</v>
      </c>
      <c r="T3872">
        <f t="shared" si="276"/>
        <v>443.79294680201997</v>
      </c>
    </row>
    <row r="3873" spans="1:20" x14ac:dyDescent="0.2">
      <c r="A3873">
        <v>2009</v>
      </c>
      <c r="B3873">
        <v>226</v>
      </c>
      <c r="C3873">
        <v>54</v>
      </c>
      <c r="D3873" t="s">
        <v>10</v>
      </c>
      <c r="E3873" s="1">
        <v>0.45833333333333331</v>
      </c>
      <c r="F3873">
        <v>12</v>
      </c>
      <c r="G3873" t="s">
        <v>124</v>
      </c>
      <c r="H3873" t="s">
        <v>12</v>
      </c>
      <c r="I3873" t="s">
        <v>177</v>
      </c>
      <c r="J3873" t="s">
        <v>508</v>
      </c>
      <c r="K3873" t="s">
        <v>24</v>
      </c>
      <c r="L3873" t="s">
        <v>25</v>
      </c>
      <c r="M3873">
        <v>1</v>
      </c>
      <c r="N3873">
        <v>25</v>
      </c>
      <c r="Q3873">
        <v>4.2799999999999998E-2</v>
      </c>
      <c r="R3873">
        <v>2.8580000000000001</v>
      </c>
      <c r="S3873">
        <f t="shared" si="277"/>
        <v>423.40532317837847</v>
      </c>
      <c r="T3873">
        <f t="shared" si="276"/>
        <v>423.40532317837847</v>
      </c>
    </row>
    <row r="3874" spans="1:20" x14ac:dyDescent="0.2">
      <c r="A3874">
        <v>2009</v>
      </c>
      <c r="B3874">
        <v>226</v>
      </c>
      <c r="C3874">
        <v>54</v>
      </c>
      <c r="D3874" t="s">
        <v>10</v>
      </c>
      <c r="E3874" s="1">
        <v>0.45833333333333331</v>
      </c>
      <c r="F3874">
        <v>12</v>
      </c>
      <c r="G3874" t="s">
        <v>124</v>
      </c>
      <c r="H3874" t="s">
        <v>12</v>
      </c>
      <c r="I3874" t="s">
        <v>177</v>
      </c>
      <c r="J3874" t="s">
        <v>13</v>
      </c>
      <c r="K3874" t="s">
        <v>14</v>
      </c>
      <c r="L3874" t="s">
        <v>15</v>
      </c>
      <c r="M3874">
        <v>3</v>
      </c>
      <c r="N3874">
        <v>25</v>
      </c>
      <c r="Q3874">
        <v>2.3599999999999999E-2</v>
      </c>
      <c r="R3874">
        <v>2.9750000000000001</v>
      </c>
      <c r="S3874">
        <f t="shared" si="277"/>
        <v>340.23855775527943</v>
      </c>
      <c r="T3874">
        <f t="shared" si="276"/>
        <v>1020.7156732658383</v>
      </c>
    </row>
    <row r="3875" spans="1:20" x14ac:dyDescent="0.2">
      <c r="A3875">
        <v>2009</v>
      </c>
      <c r="B3875">
        <v>226</v>
      </c>
      <c r="C3875">
        <v>54</v>
      </c>
      <c r="D3875" t="s">
        <v>10</v>
      </c>
      <c r="E3875" s="1">
        <v>0.45833333333333331</v>
      </c>
      <c r="F3875">
        <v>12</v>
      </c>
      <c r="G3875" t="s">
        <v>124</v>
      </c>
      <c r="H3875" t="s">
        <v>12</v>
      </c>
      <c r="I3875" t="s">
        <v>177</v>
      </c>
      <c r="J3875" t="s">
        <v>16</v>
      </c>
      <c r="K3875" t="s">
        <v>28</v>
      </c>
      <c r="L3875" t="s">
        <v>29</v>
      </c>
      <c r="M3875">
        <v>12</v>
      </c>
      <c r="N3875">
        <v>25</v>
      </c>
      <c r="P3875">
        <f>N3875/1.14172</f>
        <v>21.89678730336685</v>
      </c>
      <c r="Q3875">
        <v>5.7999999999999996E-3</v>
      </c>
      <c r="R3875">
        <v>3.5539999999999998</v>
      </c>
      <c r="S3875">
        <f>Q3875*(P3875^R3875)</f>
        <v>336.62001464584171</v>
      </c>
      <c r="T3875">
        <f t="shared" si="276"/>
        <v>4039.4401757501005</v>
      </c>
    </row>
    <row r="3876" spans="1:20" x14ac:dyDescent="0.2">
      <c r="A3876">
        <v>2009</v>
      </c>
      <c r="B3876">
        <v>226</v>
      </c>
      <c r="C3876">
        <v>54</v>
      </c>
      <c r="D3876" t="s">
        <v>10</v>
      </c>
      <c r="E3876" s="1">
        <v>0.45833333333333331</v>
      </c>
      <c r="F3876">
        <v>12</v>
      </c>
      <c r="G3876" t="s">
        <v>124</v>
      </c>
      <c r="H3876" t="s">
        <v>12</v>
      </c>
      <c r="I3876" t="s">
        <v>177</v>
      </c>
      <c r="J3876" t="s">
        <v>44</v>
      </c>
      <c r="K3876" t="s">
        <v>21</v>
      </c>
      <c r="L3876" t="s">
        <v>22</v>
      </c>
      <c r="M3876">
        <v>3</v>
      </c>
      <c r="N3876">
        <v>25</v>
      </c>
      <c r="Q3876">
        <v>1.14E-2</v>
      </c>
      <c r="R3876">
        <v>3.1280000000000001</v>
      </c>
      <c r="S3876">
        <f t="shared" ref="S3876:S3886" si="278">Q3876*(N3876^R3876)</f>
        <v>268.94359042953022</v>
      </c>
      <c r="T3876">
        <f t="shared" si="276"/>
        <v>806.83077128859065</v>
      </c>
    </row>
    <row r="3877" spans="1:20" x14ac:dyDescent="0.2">
      <c r="A3877">
        <v>2009</v>
      </c>
      <c r="B3877">
        <v>226</v>
      </c>
      <c r="C3877">
        <v>54</v>
      </c>
      <c r="D3877" t="s">
        <v>10</v>
      </c>
      <c r="E3877" s="1">
        <v>0.45833333333333331</v>
      </c>
      <c r="F3877">
        <v>12</v>
      </c>
      <c r="G3877" t="s">
        <v>124</v>
      </c>
      <c r="H3877" t="s">
        <v>12</v>
      </c>
      <c r="I3877" t="s">
        <v>177</v>
      </c>
      <c r="J3877" t="s">
        <v>16</v>
      </c>
      <c r="K3877" t="s">
        <v>17</v>
      </c>
      <c r="L3877" t="s">
        <v>18</v>
      </c>
      <c r="M3877">
        <v>3</v>
      </c>
      <c r="N3877">
        <v>15</v>
      </c>
      <c r="Q3877">
        <v>2.2700000000000001E-2</v>
      </c>
      <c r="R3877">
        <v>3.12</v>
      </c>
      <c r="S3877">
        <f t="shared" si="278"/>
        <v>106.03044532761471</v>
      </c>
      <c r="T3877">
        <f t="shared" si="276"/>
        <v>318.09133598284416</v>
      </c>
    </row>
    <row r="3878" spans="1:20" x14ac:dyDescent="0.2">
      <c r="A3878">
        <v>2009</v>
      </c>
      <c r="B3878">
        <v>226</v>
      </c>
      <c r="C3878">
        <v>54</v>
      </c>
      <c r="D3878" t="s">
        <v>10</v>
      </c>
      <c r="E3878" s="1">
        <v>0.45833333333333331</v>
      </c>
      <c r="F3878">
        <v>12</v>
      </c>
      <c r="G3878" t="s">
        <v>124</v>
      </c>
      <c r="H3878" t="s">
        <v>12</v>
      </c>
      <c r="I3878" t="s">
        <v>177</v>
      </c>
      <c r="J3878" t="s">
        <v>23</v>
      </c>
      <c r="K3878" t="s">
        <v>118</v>
      </c>
      <c r="L3878" t="s">
        <v>132</v>
      </c>
      <c r="M3878">
        <v>4</v>
      </c>
      <c r="N3878">
        <v>15</v>
      </c>
      <c r="Q3878">
        <v>1.26E-2</v>
      </c>
      <c r="R3878">
        <v>3.0672999999999999</v>
      </c>
      <c r="S3878">
        <f t="shared" si="278"/>
        <v>51.026439339633377</v>
      </c>
      <c r="T3878">
        <f t="shared" si="276"/>
        <v>204.10575735853351</v>
      </c>
    </row>
    <row r="3879" spans="1:20" x14ac:dyDescent="0.2">
      <c r="A3879">
        <v>2009</v>
      </c>
      <c r="B3879">
        <v>226</v>
      </c>
      <c r="C3879">
        <v>54</v>
      </c>
      <c r="D3879" t="s">
        <v>10</v>
      </c>
      <c r="E3879" s="1">
        <v>0.45833333333333331</v>
      </c>
      <c r="F3879">
        <v>12</v>
      </c>
      <c r="G3879" t="s">
        <v>124</v>
      </c>
      <c r="H3879" t="s">
        <v>12</v>
      </c>
      <c r="I3879" t="s">
        <v>177</v>
      </c>
      <c r="J3879" t="s">
        <v>23</v>
      </c>
      <c r="K3879" t="s">
        <v>118</v>
      </c>
      <c r="L3879" t="s">
        <v>30</v>
      </c>
      <c r="M3879">
        <v>1</v>
      </c>
      <c r="N3879">
        <v>15</v>
      </c>
      <c r="Q3879">
        <v>9.2800000000000001E-3</v>
      </c>
      <c r="R3879">
        <v>3.07</v>
      </c>
      <c r="S3879">
        <f t="shared" si="278"/>
        <v>37.857169670187268</v>
      </c>
      <c r="T3879">
        <f t="shared" si="276"/>
        <v>37.857169670187268</v>
      </c>
    </row>
    <row r="3880" spans="1:20" x14ac:dyDescent="0.2">
      <c r="A3880">
        <v>2009</v>
      </c>
      <c r="B3880">
        <v>226</v>
      </c>
      <c r="C3880">
        <v>54</v>
      </c>
      <c r="D3880" t="s">
        <v>10</v>
      </c>
      <c r="E3880" s="1">
        <v>0.45833333333333331</v>
      </c>
      <c r="F3880">
        <v>12</v>
      </c>
      <c r="G3880" t="s">
        <v>124</v>
      </c>
      <c r="H3880" t="s">
        <v>12</v>
      </c>
      <c r="I3880" t="s">
        <v>177</v>
      </c>
      <c r="J3880" t="s">
        <v>26</v>
      </c>
      <c r="K3880" t="s">
        <v>193</v>
      </c>
      <c r="L3880" t="s">
        <v>160</v>
      </c>
      <c r="M3880">
        <v>1</v>
      </c>
      <c r="N3880">
        <v>7.5</v>
      </c>
      <c r="Q3880">
        <v>1.37E-2</v>
      </c>
      <c r="R3880">
        <v>3.1463000000000001</v>
      </c>
      <c r="S3880">
        <f t="shared" si="278"/>
        <v>7.7611454076712985</v>
      </c>
      <c r="T3880">
        <f t="shared" si="276"/>
        <v>7.7611454076712985</v>
      </c>
    </row>
    <row r="3881" spans="1:20" x14ac:dyDescent="0.2">
      <c r="A3881">
        <v>2009</v>
      </c>
      <c r="B3881">
        <v>226</v>
      </c>
      <c r="C3881">
        <v>54</v>
      </c>
      <c r="D3881" t="s">
        <v>10</v>
      </c>
      <c r="E3881" s="1">
        <v>0.45833333333333331</v>
      </c>
      <c r="F3881">
        <v>12</v>
      </c>
      <c r="G3881" t="s">
        <v>124</v>
      </c>
      <c r="H3881" t="s">
        <v>12</v>
      </c>
      <c r="I3881" t="s">
        <v>177</v>
      </c>
      <c r="J3881" t="s">
        <v>509</v>
      </c>
      <c r="K3881" t="s">
        <v>17</v>
      </c>
      <c r="L3881" t="s">
        <v>19</v>
      </c>
      <c r="M3881">
        <v>4</v>
      </c>
      <c r="N3881">
        <v>7.5</v>
      </c>
      <c r="Q3881">
        <v>1.9300000000000001E-2</v>
      </c>
      <c r="R3881">
        <v>2.96</v>
      </c>
      <c r="S3881">
        <f t="shared" si="278"/>
        <v>7.5117071566069322</v>
      </c>
      <c r="T3881">
        <f t="shared" si="276"/>
        <v>30.046828626427729</v>
      </c>
    </row>
    <row r="3882" spans="1:20" x14ac:dyDescent="0.2">
      <c r="A3882">
        <v>2009</v>
      </c>
      <c r="B3882">
        <v>226</v>
      </c>
      <c r="C3882">
        <v>54</v>
      </c>
      <c r="D3882" t="s">
        <v>10</v>
      </c>
      <c r="E3882" s="1">
        <v>0.45833333333333331</v>
      </c>
      <c r="F3882">
        <v>12</v>
      </c>
      <c r="G3882" t="s">
        <v>124</v>
      </c>
      <c r="H3882" t="s">
        <v>12</v>
      </c>
      <c r="I3882" t="s">
        <v>177</v>
      </c>
      <c r="J3882" t="s">
        <v>26</v>
      </c>
      <c r="K3882" t="s">
        <v>118</v>
      </c>
      <c r="L3882" t="s">
        <v>27</v>
      </c>
      <c r="M3882">
        <v>3</v>
      </c>
      <c r="N3882">
        <v>7.5</v>
      </c>
      <c r="Q3882">
        <v>1.5900000000000001E-2</v>
      </c>
      <c r="R3882">
        <v>2.9718</v>
      </c>
      <c r="S3882">
        <f t="shared" si="278"/>
        <v>6.3372988368370082</v>
      </c>
      <c r="T3882">
        <f t="shared" si="276"/>
        <v>19.011896510511026</v>
      </c>
    </row>
    <row r="3883" spans="1:20" x14ac:dyDescent="0.2">
      <c r="A3883">
        <v>2009</v>
      </c>
      <c r="B3883">
        <v>226</v>
      </c>
      <c r="C3883">
        <v>54</v>
      </c>
      <c r="D3883" t="s">
        <v>10</v>
      </c>
      <c r="E3883" s="1">
        <v>0.45833333333333331</v>
      </c>
      <c r="F3883">
        <v>12</v>
      </c>
      <c r="G3883" t="s">
        <v>124</v>
      </c>
      <c r="H3883" t="s">
        <v>12</v>
      </c>
      <c r="I3883" t="s">
        <v>177</v>
      </c>
      <c r="J3883" t="s">
        <v>23</v>
      </c>
      <c r="K3883" t="s">
        <v>118</v>
      </c>
      <c r="L3883" t="s">
        <v>30</v>
      </c>
      <c r="M3883">
        <v>2</v>
      </c>
      <c r="N3883">
        <v>7.5</v>
      </c>
      <c r="Q3883">
        <v>9.2800000000000001E-3</v>
      </c>
      <c r="R3883">
        <v>3.07</v>
      </c>
      <c r="S3883">
        <f t="shared" si="278"/>
        <v>4.5080222907771104</v>
      </c>
      <c r="T3883">
        <f t="shared" si="276"/>
        <v>9.0160445815542207</v>
      </c>
    </row>
    <row r="3884" spans="1:20" x14ac:dyDescent="0.2">
      <c r="A3884">
        <v>2009</v>
      </c>
      <c r="B3884">
        <v>226</v>
      </c>
      <c r="C3884">
        <v>54</v>
      </c>
      <c r="D3884" t="s">
        <v>10</v>
      </c>
      <c r="E3884" s="1">
        <v>0.45833333333333331</v>
      </c>
      <c r="F3884">
        <v>12</v>
      </c>
      <c r="G3884" t="s">
        <v>124</v>
      </c>
      <c r="H3884" t="s">
        <v>12</v>
      </c>
      <c r="I3884" t="s">
        <v>177</v>
      </c>
      <c r="J3884" t="s">
        <v>26</v>
      </c>
      <c r="K3884" t="s">
        <v>118</v>
      </c>
      <c r="L3884" t="s">
        <v>27</v>
      </c>
      <c r="M3884">
        <v>22</v>
      </c>
      <c r="N3884">
        <v>2.5</v>
      </c>
      <c r="Q3884">
        <v>1.5900000000000001E-2</v>
      </c>
      <c r="R3884">
        <v>2.9718</v>
      </c>
      <c r="S3884">
        <f t="shared" si="278"/>
        <v>0.24210025233267859</v>
      </c>
      <c r="T3884">
        <f t="shared" si="276"/>
        <v>5.326205551318929</v>
      </c>
    </row>
    <row r="3885" spans="1:20" x14ac:dyDescent="0.2">
      <c r="A3885">
        <v>2009</v>
      </c>
      <c r="B3885">
        <v>226</v>
      </c>
      <c r="C3885">
        <v>54</v>
      </c>
      <c r="D3885" t="s">
        <v>10</v>
      </c>
      <c r="E3885" s="1">
        <v>0.45833333333333331</v>
      </c>
      <c r="F3885">
        <v>12</v>
      </c>
      <c r="G3885" t="s">
        <v>124</v>
      </c>
      <c r="H3885" t="s">
        <v>12</v>
      </c>
      <c r="I3885" t="s">
        <v>177</v>
      </c>
      <c r="J3885" t="s">
        <v>23</v>
      </c>
      <c r="K3885" t="s">
        <v>33</v>
      </c>
      <c r="L3885" t="s">
        <v>34</v>
      </c>
      <c r="M3885">
        <v>1</v>
      </c>
      <c r="N3885">
        <v>2.5</v>
      </c>
      <c r="Q3885">
        <v>8.8999999999999999E-3</v>
      </c>
      <c r="R3885">
        <v>3</v>
      </c>
      <c r="S3885">
        <f t="shared" si="278"/>
        <v>0.13906250000000001</v>
      </c>
      <c r="T3885">
        <f t="shared" si="276"/>
        <v>0.13906250000000001</v>
      </c>
    </row>
    <row r="3886" spans="1:20" x14ac:dyDescent="0.2">
      <c r="A3886">
        <v>2009</v>
      </c>
      <c r="B3886">
        <v>227</v>
      </c>
      <c r="C3886">
        <v>55</v>
      </c>
      <c r="D3886" t="s">
        <v>10</v>
      </c>
      <c r="E3886" s="1">
        <v>0.45833333333333331</v>
      </c>
      <c r="F3886">
        <v>15</v>
      </c>
      <c r="G3886" t="s">
        <v>124</v>
      </c>
      <c r="H3886" t="s">
        <v>12</v>
      </c>
      <c r="I3886" t="s">
        <v>177</v>
      </c>
      <c r="J3886" t="s">
        <v>13</v>
      </c>
      <c r="K3886" t="s">
        <v>51</v>
      </c>
      <c r="L3886" t="s">
        <v>52</v>
      </c>
      <c r="M3886">
        <v>1</v>
      </c>
      <c r="N3886">
        <v>55</v>
      </c>
      <c r="O3886" t="s">
        <v>46</v>
      </c>
      <c r="Q3886">
        <v>1.6199999999999999E-2</v>
      </c>
      <c r="R3886">
        <v>3.0251999999999999</v>
      </c>
      <c r="S3886">
        <f t="shared" si="278"/>
        <v>2981.6744427047388</v>
      </c>
      <c r="T3886">
        <f t="shared" si="276"/>
        <v>2981.6744427047388</v>
      </c>
    </row>
    <row r="3887" spans="1:20" x14ac:dyDescent="0.2">
      <c r="A3887">
        <v>2009</v>
      </c>
      <c r="B3887">
        <v>227</v>
      </c>
      <c r="C3887">
        <v>55</v>
      </c>
      <c r="D3887" t="s">
        <v>10</v>
      </c>
      <c r="E3887" s="1">
        <v>0.45833333333333331</v>
      </c>
      <c r="F3887">
        <v>15</v>
      </c>
      <c r="G3887" t="s">
        <v>124</v>
      </c>
      <c r="H3887" t="s">
        <v>12</v>
      </c>
      <c r="I3887" t="s">
        <v>177</v>
      </c>
      <c r="J3887" t="s">
        <v>23</v>
      </c>
      <c r="K3887" t="s">
        <v>118</v>
      </c>
      <c r="L3887" t="s">
        <v>43</v>
      </c>
      <c r="M3887">
        <v>1</v>
      </c>
      <c r="N3887">
        <v>35</v>
      </c>
      <c r="P3887">
        <f>N3887/1.08175</f>
        <v>32.354980355904786</v>
      </c>
      <c r="Q3887">
        <v>1.4500000000000001E-2</v>
      </c>
      <c r="R3887">
        <v>3.0529999999999999</v>
      </c>
      <c r="S3887">
        <f>Q3887*(P3887^R3887)</f>
        <v>590.49782747127915</v>
      </c>
      <c r="T3887">
        <f t="shared" si="276"/>
        <v>590.49782747127915</v>
      </c>
    </row>
    <row r="3888" spans="1:20" x14ac:dyDescent="0.2">
      <c r="A3888">
        <v>2009</v>
      </c>
      <c r="B3888">
        <v>227</v>
      </c>
      <c r="C3888">
        <v>55</v>
      </c>
      <c r="D3888" t="s">
        <v>10</v>
      </c>
      <c r="E3888" s="1">
        <v>0.45833333333333331</v>
      </c>
      <c r="F3888">
        <v>15</v>
      </c>
      <c r="G3888" t="s">
        <v>124</v>
      </c>
      <c r="H3888" t="s">
        <v>12</v>
      </c>
      <c r="I3888" t="s">
        <v>177</v>
      </c>
      <c r="J3888" t="s">
        <v>13</v>
      </c>
      <c r="K3888" t="s">
        <v>14</v>
      </c>
      <c r="L3888" t="s">
        <v>15</v>
      </c>
      <c r="M3888">
        <v>1</v>
      </c>
      <c r="N3888">
        <v>25</v>
      </c>
      <c r="Q3888">
        <v>2.3599999999999999E-2</v>
      </c>
      <c r="R3888">
        <v>2.9750000000000001</v>
      </c>
      <c r="S3888">
        <f>Q3888*(N3888^R3888)</f>
        <v>340.23855775527943</v>
      </c>
      <c r="T3888">
        <f t="shared" si="276"/>
        <v>340.23855775527943</v>
      </c>
    </row>
    <row r="3889" spans="1:20" x14ac:dyDescent="0.2">
      <c r="A3889">
        <v>2009</v>
      </c>
      <c r="B3889">
        <v>227</v>
      </c>
      <c r="C3889">
        <v>55</v>
      </c>
      <c r="D3889" t="s">
        <v>10</v>
      </c>
      <c r="E3889" s="1">
        <v>0.45833333333333331</v>
      </c>
      <c r="F3889">
        <v>15</v>
      </c>
      <c r="G3889" t="s">
        <v>124</v>
      </c>
      <c r="H3889" t="s">
        <v>12</v>
      </c>
      <c r="I3889" t="s">
        <v>177</v>
      </c>
      <c r="J3889" t="s">
        <v>16</v>
      </c>
      <c r="K3889" t="s">
        <v>28</v>
      </c>
      <c r="L3889" t="s">
        <v>29</v>
      </c>
      <c r="M3889">
        <v>4</v>
      </c>
      <c r="N3889">
        <v>25</v>
      </c>
      <c r="P3889">
        <f>N3889/1.14172</f>
        <v>21.89678730336685</v>
      </c>
      <c r="Q3889">
        <v>5.7999999999999996E-3</v>
      </c>
      <c r="R3889">
        <v>3.5539999999999998</v>
      </c>
      <c r="S3889">
        <f>Q3889*(P3889^R3889)</f>
        <v>336.62001464584171</v>
      </c>
      <c r="T3889">
        <f t="shared" si="276"/>
        <v>1346.4800585833668</v>
      </c>
    </row>
    <row r="3890" spans="1:20" x14ac:dyDescent="0.2">
      <c r="A3890">
        <v>2009</v>
      </c>
      <c r="B3890">
        <v>227</v>
      </c>
      <c r="C3890">
        <v>55</v>
      </c>
      <c r="D3890" t="s">
        <v>10</v>
      </c>
      <c r="E3890" s="1">
        <v>0.45833333333333331</v>
      </c>
      <c r="F3890">
        <v>15</v>
      </c>
      <c r="G3890" t="s">
        <v>124</v>
      </c>
      <c r="H3890" t="s">
        <v>12</v>
      </c>
      <c r="I3890" t="s">
        <v>177</v>
      </c>
      <c r="J3890" t="s">
        <v>44</v>
      </c>
      <c r="K3890" t="s">
        <v>21</v>
      </c>
      <c r="L3890" t="s">
        <v>22</v>
      </c>
      <c r="M3890">
        <v>2</v>
      </c>
      <c r="N3890">
        <v>25</v>
      </c>
      <c r="Q3890">
        <v>1.14E-2</v>
      </c>
      <c r="R3890">
        <v>3.1280000000000001</v>
      </c>
      <c r="S3890">
        <f>Q3890*(N3890^R3890)</f>
        <v>268.94359042953022</v>
      </c>
      <c r="T3890">
        <f t="shared" si="276"/>
        <v>537.88718085906044</v>
      </c>
    </row>
    <row r="3891" spans="1:20" x14ac:dyDescent="0.2">
      <c r="A3891">
        <v>2009</v>
      </c>
      <c r="B3891">
        <v>227</v>
      </c>
      <c r="C3891">
        <v>55</v>
      </c>
      <c r="D3891" t="s">
        <v>10</v>
      </c>
      <c r="E3891" s="1">
        <v>0.45833333333333331</v>
      </c>
      <c r="F3891">
        <v>15</v>
      </c>
      <c r="G3891" t="s">
        <v>124</v>
      </c>
      <c r="H3891" t="s">
        <v>12</v>
      </c>
      <c r="I3891" t="s">
        <v>177</v>
      </c>
      <c r="J3891" t="s">
        <v>23</v>
      </c>
      <c r="K3891" t="s">
        <v>62</v>
      </c>
      <c r="L3891" t="s">
        <v>63</v>
      </c>
      <c r="M3891">
        <v>1</v>
      </c>
      <c r="N3891">
        <v>25</v>
      </c>
      <c r="P3891">
        <f>N3891/1.08</f>
        <v>23.148148148148145</v>
      </c>
      <c r="Q3891">
        <v>2.29E-2</v>
      </c>
      <c r="R3891">
        <v>2.9580000000000002</v>
      </c>
      <c r="S3891">
        <f>Q3891*(P3891^R3891)</f>
        <v>248.92846396069424</v>
      </c>
      <c r="T3891">
        <f t="shared" si="276"/>
        <v>248.92846396069424</v>
      </c>
    </row>
    <row r="3892" spans="1:20" x14ac:dyDescent="0.2">
      <c r="A3892">
        <v>2009</v>
      </c>
      <c r="B3892">
        <v>227</v>
      </c>
      <c r="C3892">
        <v>55</v>
      </c>
      <c r="D3892" t="s">
        <v>10</v>
      </c>
      <c r="E3892" s="1">
        <v>0.45833333333333331</v>
      </c>
      <c r="F3892">
        <v>15</v>
      </c>
      <c r="G3892" t="s">
        <v>124</v>
      </c>
      <c r="H3892" t="s">
        <v>12</v>
      </c>
      <c r="I3892" t="s">
        <v>177</v>
      </c>
      <c r="J3892" t="s">
        <v>44</v>
      </c>
      <c r="K3892" t="s">
        <v>21</v>
      </c>
      <c r="L3892" t="s">
        <v>45</v>
      </c>
      <c r="M3892">
        <v>1</v>
      </c>
      <c r="N3892">
        <v>25</v>
      </c>
      <c r="Q3892">
        <v>1.5299999999999999E-2</v>
      </c>
      <c r="R3892">
        <v>3.0038</v>
      </c>
      <c r="S3892">
        <f t="shared" ref="S3892:S3901" si="279">Q3892*(N3892^R3892)</f>
        <v>242.00460433547849</v>
      </c>
      <c r="T3892">
        <f t="shared" si="276"/>
        <v>242.00460433547849</v>
      </c>
    </row>
    <row r="3893" spans="1:20" x14ac:dyDescent="0.2">
      <c r="A3893">
        <v>2009</v>
      </c>
      <c r="B3893">
        <v>227</v>
      </c>
      <c r="C3893">
        <v>55</v>
      </c>
      <c r="D3893" t="s">
        <v>10</v>
      </c>
      <c r="E3893" s="1">
        <v>0.45833333333333331</v>
      </c>
      <c r="F3893">
        <v>15</v>
      </c>
      <c r="G3893" t="s">
        <v>124</v>
      </c>
      <c r="H3893" t="s">
        <v>12</v>
      </c>
      <c r="I3893" t="s">
        <v>177</v>
      </c>
      <c r="J3893" t="s">
        <v>16</v>
      </c>
      <c r="K3893" t="s">
        <v>17</v>
      </c>
      <c r="L3893" t="s">
        <v>18</v>
      </c>
      <c r="M3893">
        <v>1</v>
      </c>
      <c r="N3893">
        <v>15</v>
      </c>
      <c r="Q3893">
        <v>2.2700000000000001E-2</v>
      </c>
      <c r="R3893">
        <v>3.12</v>
      </c>
      <c r="S3893">
        <f t="shared" si="279"/>
        <v>106.03044532761471</v>
      </c>
      <c r="T3893">
        <f t="shared" si="276"/>
        <v>106.03044532761471</v>
      </c>
    </row>
    <row r="3894" spans="1:20" x14ac:dyDescent="0.2">
      <c r="A3894">
        <v>2009</v>
      </c>
      <c r="B3894">
        <v>227</v>
      </c>
      <c r="C3894">
        <v>55</v>
      </c>
      <c r="D3894" t="s">
        <v>10</v>
      </c>
      <c r="E3894" s="1">
        <v>0.45833333333333331</v>
      </c>
      <c r="F3894">
        <v>15</v>
      </c>
      <c r="G3894" t="s">
        <v>124</v>
      </c>
      <c r="H3894" t="s">
        <v>12</v>
      </c>
      <c r="I3894" t="s">
        <v>177</v>
      </c>
      <c r="J3894" t="s">
        <v>13</v>
      </c>
      <c r="K3894" t="s">
        <v>14</v>
      </c>
      <c r="L3894" t="s">
        <v>15</v>
      </c>
      <c r="M3894">
        <v>1</v>
      </c>
      <c r="N3894">
        <v>15</v>
      </c>
      <c r="Q3894">
        <v>2.3599999999999999E-2</v>
      </c>
      <c r="R3894">
        <v>2.9750000000000001</v>
      </c>
      <c r="S3894">
        <f t="shared" si="279"/>
        <v>74.436080804008085</v>
      </c>
      <c r="T3894">
        <f t="shared" si="276"/>
        <v>74.436080804008085</v>
      </c>
    </row>
    <row r="3895" spans="1:20" x14ac:dyDescent="0.2">
      <c r="A3895">
        <v>2009</v>
      </c>
      <c r="B3895">
        <v>227</v>
      </c>
      <c r="C3895">
        <v>55</v>
      </c>
      <c r="D3895" t="s">
        <v>10</v>
      </c>
      <c r="E3895" s="1">
        <v>0.45833333333333331</v>
      </c>
      <c r="F3895">
        <v>15</v>
      </c>
      <c r="G3895" t="s">
        <v>124</v>
      </c>
      <c r="H3895" t="s">
        <v>12</v>
      </c>
      <c r="I3895" t="s">
        <v>177</v>
      </c>
      <c r="J3895" t="s">
        <v>509</v>
      </c>
      <c r="K3895" t="s">
        <v>17</v>
      </c>
      <c r="L3895" t="s">
        <v>19</v>
      </c>
      <c r="M3895">
        <v>2</v>
      </c>
      <c r="N3895">
        <v>7.5</v>
      </c>
      <c r="Q3895">
        <v>1.9300000000000001E-2</v>
      </c>
      <c r="R3895">
        <v>2.96</v>
      </c>
      <c r="S3895">
        <f t="shared" si="279"/>
        <v>7.5117071566069322</v>
      </c>
      <c r="T3895">
        <f t="shared" si="276"/>
        <v>15.023414313213864</v>
      </c>
    </row>
    <row r="3896" spans="1:20" x14ac:dyDescent="0.2">
      <c r="A3896">
        <v>2009</v>
      </c>
      <c r="B3896">
        <v>227</v>
      </c>
      <c r="C3896">
        <v>55</v>
      </c>
      <c r="D3896" t="s">
        <v>10</v>
      </c>
      <c r="E3896" s="1">
        <v>0.45833333333333331</v>
      </c>
      <c r="F3896">
        <v>15</v>
      </c>
      <c r="G3896" t="s">
        <v>124</v>
      </c>
      <c r="H3896" t="s">
        <v>12</v>
      </c>
      <c r="I3896" t="s">
        <v>177</v>
      </c>
      <c r="J3896" t="s">
        <v>23</v>
      </c>
      <c r="K3896" t="s">
        <v>118</v>
      </c>
      <c r="L3896" t="s">
        <v>132</v>
      </c>
      <c r="M3896">
        <v>7</v>
      </c>
      <c r="N3896">
        <v>7.5</v>
      </c>
      <c r="Q3896">
        <v>1.26E-2</v>
      </c>
      <c r="R3896">
        <v>3.0672999999999999</v>
      </c>
      <c r="S3896">
        <f t="shared" si="279"/>
        <v>6.0875978967715536</v>
      </c>
      <c r="T3896">
        <f t="shared" si="276"/>
        <v>42.613185277400873</v>
      </c>
    </row>
    <row r="3897" spans="1:20" x14ac:dyDescent="0.2">
      <c r="A3897">
        <v>2009</v>
      </c>
      <c r="B3897">
        <v>227</v>
      </c>
      <c r="C3897">
        <v>55</v>
      </c>
      <c r="D3897" t="s">
        <v>10</v>
      </c>
      <c r="E3897" s="1">
        <v>0.45833333333333331</v>
      </c>
      <c r="F3897">
        <v>15</v>
      </c>
      <c r="G3897" t="s">
        <v>124</v>
      </c>
      <c r="H3897" t="s">
        <v>12</v>
      </c>
      <c r="I3897" t="s">
        <v>177</v>
      </c>
      <c r="J3897" t="s">
        <v>23</v>
      </c>
      <c r="K3897" t="s">
        <v>118</v>
      </c>
      <c r="L3897" t="s">
        <v>37</v>
      </c>
      <c r="M3897">
        <v>1</v>
      </c>
      <c r="N3897">
        <v>7.5</v>
      </c>
      <c r="Q3897">
        <v>1.26E-2</v>
      </c>
      <c r="R3897">
        <v>3.0672999999999999</v>
      </c>
      <c r="S3897">
        <f t="shared" si="279"/>
        <v>6.0875978967715536</v>
      </c>
      <c r="T3897">
        <f t="shared" si="276"/>
        <v>6.0875978967715536</v>
      </c>
    </row>
    <row r="3898" spans="1:20" x14ac:dyDescent="0.2">
      <c r="A3898">
        <v>2009</v>
      </c>
      <c r="B3898">
        <v>227</v>
      </c>
      <c r="C3898">
        <v>55</v>
      </c>
      <c r="D3898" t="s">
        <v>10</v>
      </c>
      <c r="E3898" s="1">
        <v>0.45833333333333331</v>
      </c>
      <c r="F3898">
        <v>15</v>
      </c>
      <c r="G3898" t="s">
        <v>124</v>
      </c>
      <c r="H3898" t="s">
        <v>12</v>
      </c>
      <c r="I3898" t="s">
        <v>177</v>
      </c>
      <c r="J3898" t="s">
        <v>23</v>
      </c>
      <c r="K3898" t="s">
        <v>118</v>
      </c>
      <c r="L3898" t="s">
        <v>30</v>
      </c>
      <c r="M3898">
        <v>3</v>
      </c>
      <c r="N3898">
        <v>7.5</v>
      </c>
      <c r="Q3898">
        <v>9.2800000000000001E-3</v>
      </c>
      <c r="R3898">
        <v>3.07</v>
      </c>
      <c r="S3898">
        <f t="shared" si="279"/>
        <v>4.5080222907771104</v>
      </c>
      <c r="T3898">
        <f t="shared" si="276"/>
        <v>13.524066872331332</v>
      </c>
    </row>
    <row r="3899" spans="1:20" x14ac:dyDescent="0.2">
      <c r="A3899">
        <v>2009</v>
      </c>
      <c r="B3899">
        <v>227</v>
      </c>
      <c r="C3899">
        <v>55</v>
      </c>
      <c r="D3899" t="s">
        <v>10</v>
      </c>
      <c r="E3899" s="1">
        <v>0.45833333333333331</v>
      </c>
      <c r="F3899">
        <v>15</v>
      </c>
      <c r="G3899" t="s">
        <v>124</v>
      </c>
      <c r="H3899" t="s">
        <v>12</v>
      </c>
      <c r="I3899" t="s">
        <v>177</v>
      </c>
      <c r="J3899" t="s">
        <v>26</v>
      </c>
      <c r="K3899" t="s">
        <v>118</v>
      </c>
      <c r="L3899" t="s">
        <v>27</v>
      </c>
      <c r="M3899">
        <v>2</v>
      </c>
      <c r="N3899">
        <v>2.5</v>
      </c>
      <c r="Q3899">
        <v>1.5900000000000001E-2</v>
      </c>
      <c r="R3899">
        <v>2.9718</v>
      </c>
      <c r="S3899">
        <f t="shared" si="279"/>
        <v>0.24210025233267859</v>
      </c>
      <c r="T3899">
        <f t="shared" si="276"/>
        <v>0.48420050466535719</v>
      </c>
    </row>
    <row r="3900" spans="1:20" x14ac:dyDescent="0.2">
      <c r="A3900">
        <v>2009</v>
      </c>
      <c r="B3900">
        <v>227</v>
      </c>
      <c r="C3900">
        <v>55</v>
      </c>
      <c r="D3900" t="s">
        <v>10</v>
      </c>
      <c r="E3900" s="1">
        <v>0.45833333333333331</v>
      </c>
      <c r="F3900">
        <v>15</v>
      </c>
      <c r="G3900" t="s">
        <v>124</v>
      </c>
      <c r="H3900" t="s">
        <v>12</v>
      </c>
      <c r="I3900" t="s">
        <v>177</v>
      </c>
      <c r="J3900" t="s">
        <v>23</v>
      </c>
      <c r="K3900" t="s">
        <v>118</v>
      </c>
      <c r="L3900" t="s">
        <v>132</v>
      </c>
      <c r="M3900">
        <v>3</v>
      </c>
      <c r="N3900">
        <v>2.5</v>
      </c>
      <c r="Q3900">
        <v>1.26E-2</v>
      </c>
      <c r="R3900">
        <v>3.0672999999999999</v>
      </c>
      <c r="S3900">
        <f t="shared" si="279"/>
        <v>0.20939771281975608</v>
      </c>
      <c r="T3900">
        <f t="shared" si="276"/>
        <v>0.62819313845926827</v>
      </c>
    </row>
    <row r="3901" spans="1:20" x14ac:dyDescent="0.2">
      <c r="A3901">
        <v>2009</v>
      </c>
      <c r="B3901">
        <v>228</v>
      </c>
      <c r="C3901">
        <v>56</v>
      </c>
      <c r="D3901" t="s">
        <v>10</v>
      </c>
      <c r="E3901" s="1">
        <v>0.45833333333333331</v>
      </c>
      <c r="F3901">
        <v>18</v>
      </c>
      <c r="G3901" t="s">
        <v>124</v>
      </c>
      <c r="H3901" t="s">
        <v>36</v>
      </c>
      <c r="I3901" t="s">
        <v>177</v>
      </c>
      <c r="J3901" t="s">
        <v>44</v>
      </c>
      <c r="K3901" t="s">
        <v>21</v>
      </c>
      <c r="L3901" t="s">
        <v>22</v>
      </c>
      <c r="M3901">
        <v>4</v>
      </c>
      <c r="N3901">
        <v>35</v>
      </c>
      <c r="Q3901">
        <v>1.14E-2</v>
      </c>
      <c r="R3901">
        <v>3.1280000000000001</v>
      </c>
      <c r="S3901">
        <f t="shared" si="279"/>
        <v>770.45928631241588</v>
      </c>
      <c r="T3901">
        <f t="shared" si="276"/>
        <v>3081.8371452496635</v>
      </c>
    </row>
    <row r="3902" spans="1:20" x14ac:dyDescent="0.2">
      <c r="A3902">
        <v>2009</v>
      </c>
      <c r="B3902">
        <v>228</v>
      </c>
      <c r="C3902">
        <v>56</v>
      </c>
      <c r="D3902" t="s">
        <v>10</v>
      </c>
      <c r="E3902" s="1">
        <v>0.45833333333333331</v>
      </c>
      <c r="F3902">
        <v>18</v>
      </c>
      <c r="G3902" t="s">
        <v>124</v>
      </c>
      <c r="H3902" t="s">
        <v>36</v>
      </c>
      <c r="I3902" t="s">
        <v>177</v>
      </c>
      <c r="J3902" t="s">
        <v>23</v>
      </c>
      <c r="K3902" t="s">
        <v>118</v>
      </c>
      <c r="L3902" t="s">
        <v>43</v>
      </c>
      <c r="M3902">
        <v>1</v>
      </c>
      <c r="N3902">
        <v>35</v>
      </c>
      <c r="P3902">
        <f>N3902/1.08175</f>
        <v>32.354980355904786</v>
      </c>
      <c r="Q3902">
        <v>1.4500000000000001E-2</v>
      </c>
      <c r="R3902">
        <v>3.0529999999999999</v>
      </c>
      <c r="S3902">
        <f>Q3902*(P3902^R3902)</f>
        <v>590.49782747127915</v>
      </c>
      <c r="T3902">
        <f t="shared" si="276"/>
        <v>590.49782747127915</v>
      </c>
    </row>
    <row r="3903" spans="1:20" x14ac:dyDescent="0.2">
      <c r="A3903">
        <v>2009</v>
      </c>
      <c r="B3903">
        <v>228</v>
      </c>
      <c r="C3903">
        <v>56</v>
      </c>
      <c r="D3903" t="s">
        <v>10</v>
      </c>
      <c r="E3903" s="1">
        <v>0.45833333333333331</v>
      </c>
      <c r="F3903">
        <v>18</v>
      </c>
      <c r="G3903" t="s">
        <v>124</v>
      </c>
      <c r="H3903" t="s">
        <v>36</v>
      </c>
      <c r="I3903" t="s">
        <v>177</v>
      </c>
      <c r="J3903" t="s">
        <v>13</v>
      </c>
      <c r="K3903" t="s">
        <v>14</v>
      </c>
      <c r="L3903" t="s">
        <v>15</v>
      </c>
      <c r="M3903">
        <v>3</v>
      </c>
      <c r="N3903">
        <v>25</v>
      </c>
      <c r="Q3903">
        <v>2.3599999999999999E-2</v>
      </c>
      <c r="R3903">
        <v>2.9750000000000001</v>
      </c>
      <c r="S3903">
        <f>Q3903*(N3903^R3903)</f>
        <v>340.23855775527943</v>
      </c>
      <c r="T3903">
        <f t="shared" si="276"/>
        <v>1020.7156732658383</v>
      </c>
    </row>
    <row r="3904" spans="1:20" x14ac:dyDescent="0.2">
      <c r="A3904">
        <v>2009</v>
      </c>
      <c r="B3904">
        <v>228</v>
      </c>
      <c r="C3904">
        <v>56</v>
      </c>
      <c r="D3904" t="s">
        <v>10</v>
      </c>
      <c r="E3904" s="1">
        <v>0.45833333333333331</v>
      </c>
      <c r="F3904">
        <v>18</v>
      </c>
      <c r="G3904" t="s">
        <v>124</v>
      </c>
      <c r="H3904" t="s">
        <v>36</v>
      </c>
      <c r="I3904" t="s">
        <v>177</v>
      </c>
      <c r="J3904" t="s">
        <v>16</v>
      </c>
      <c r="K3904" t="s">
        <v>28</v>
      </c>
      <c r="L3904" t="s">
        <v>29</v>
      </c>
      <c r="M3904">
        <v>11</v>
      </c>
      <c r="N3904">
        <v>25</v>
      </c>
      <c r="P3904">
        <f>N3904/1.14172</f>
        <v>21.89678730336685</v>
      </c>
      <c r="Q3904">
        <v>5.7999999999999996E-3</v>
      </c>
      <c r="R3904">
        <v>3.5539999999999998</v>
      </c>
      <c r="S3904">
        <f>Q3904*(P3904^R3904)</f>
        <v>336.62001464584171</v>
      </c>
      <c r="T3904">
        <f t="shared" si="276"/>
        <v>3702.8201611042587</v>
      </c>
    </row>
    <row r="3905" spans="1:20" x14ac:dyDescent="0.2">
      <c r="A3905">
        <v>2009</v>
      </c>
      <c r="B3905">
        <v>228</v>
      </c>
      <c r="C3905">
        <v>56</v>
      </c>
      <c r="D3905" t="s">
        <v>10</v>
      </c>
      <c r="E3905" s="1">
        <v>0.45833333333333331</v>
      </c>
      <c r="F3905">
        <v>18</v>
      </c>
      <c r="G3905" t="s">
        <v>124</v>
      </c>
      <c r="H3905" t="s">
        <v>36</v>
      </c>
      <c r="I3905" t="s">
        <v>177</v>
      </c>
      <c r="J3905" t="s">
        <v>44</v>
      </c>
      <c r="K3905" t="s">
        <v>21</v>
      </c>
      <c r="L3905" t="s">
        <v>22</v>
      </c>
      <c r="M3905">
        <v>7</v>
      </c>
      <c r="N3905">
        <v>25</v>
      </c>
      <c r="Q3905">
        <v>1.14E-2</v>
      </c>
      <c r="R3905">
        <v>3.1280000000000001</v>
      </c>
      <c r="S3905">
        <f t="shared" ref="S3905:S3916" si="280">Q3905*(N3905^R3905)</f>
        <v>268.94359042953022</v>
      </c>
      <c r="T3905">
        <f t="shared" si="276"/>
        <v>1882.6051330067116</v>
      </c>
    </row>
    <row r="3906" spans="1:20" x14ac:dyDescent="0.2">
      <c r="A3906">
        <v>2009</v>
      </c>
      <c r="B3906">
        <v>228</v>
      </c>
      <c r="C3906">
        <v>56</v>
      </c>
      <c r="D3906" t="s">
        <v>10</v>
      </c>
      <c r="E3906" s="1">
        <v>0.45833333333333331</v>
      </c>
      <c r="F3906">
        <v>18</v>
      </c>
      <c r="G3906" t="s">
        <v>124</v>
      </c>
      <c r="H3906" t="s">
        <v>36</v>
      </c>
      <c r="I3906" t="s">
        <v>177</v>
      </c>
      <c r="J3906" t="s">
        <v>23</v>
      </c>
      <c r="K3906" t="s">
        <v>38</v>
      </c>
      <c r="L3906" t="s">
        <v>39</v>
      </c>
      <c r="M3906">
        <v>1</v>
      </c>
      <c r="N3906">
        <v>25</v>
      </c>
      <c r="Q3906">
        <v>0.17499999999999999</v>
      </c>
      <c r="R3906">
        <v>2.2629999999999999</v>
      </c>
      <c r="S3906">
        <f t="shared" si="280"/>
        <v>255.02120195358899</v>
      </c>
      <c r="T3906">
        <f t="shared" ref="T3906:T3969" si="281">M3906*S3906</f>
        <v>255.02120195358899</v>
      </c>
    </row>
    <row r="3907" spans="1:20" x14ac:dyDescent="0.2">
      <c r="A3907">
        <v>2009</v>
      </c>
      <c r="B3907">
        <v>228</v>
      </c>
      <c r="C3907">
        <v>56</v>
      </c>
      <c r="D3907" t="s">
        <v>10</v>
      </c>
      <c r="E3907" s="1">
        <v>0.45833333333333331</v>
      </c>
      <c r="F3907">
        <v>18</v>
      </c>
      <c r="G3907" t="s">
        <v>124</v>
      </c>
      <c r="H3907" t="s">
        <v>36</v>
      </c>
      <c r="I3907" t="s">
        <v>177</v>
      </c>
      <c r="J3907" t="s">
        <v>44</v>
      </c>
      <c r="K3907" t="s">
        <v>21</v>
      </c>
      <c r="L3907" t="s">
        <v>45</v>
      </c>
      <c r="M3907">
        <v>1</v>
      </c>
      <c r="N3907">
        <v>25</v>
      </c>
      <c r="Q3907">
        <v>1.5299999999999999E-2</v>
      </c>
      <c r="R3907">
        <v>3.0038</v>
      </c>
      <c r="S3907">
        <f t="shared" si="280"/>
        <v>242.00460433547849</v>
      </c>
      <c r="T3907">
        <f t="shared" si="281"/>
        <v>242.00460433547849</v>
      </c>
    </row>
    <row r="3908" spans="1:20" x14ac:dyDescent="0.2">
      <c r="A3908">
        <v>2009</v>
      </c>
      <c r="B3908">
        <v>228</v>
      </c>
      <c r="C3908">
        <v>56</v>
      </c>
      <c r="D3908" t="s">
        <v>10</v>
      </c>
      <c r="E3908" s="1">
        <v>0.45833333333333331</v>
      </c>
      <c r="F3908">
        <v>18</v>
      </c>
      <c r="G3908" t="s">
        <v>124</v>
      </c>
      <c r="H3908" t="s">
        <v>36</v>
      </c>
      <c r="I3908" t="s">
        <v>177</v>
      </c>
      <c r="J3908" t="s">
        <v>23</v>
      </c>
      <c r="K3908" t="s">
        <v>64</v>
      </c>
      <c r="L3908" t="s">
        <v>65</v>
      </c>
      <c r="M3908">
        <v>1</v>
      </c>
      <c r="N3908">
        <v>7.5</v>
      </c>
      <c r="Q3908">
        <v>2.35E-2</v>
      </c>
      <c r="R3908">
        <v>3.05</v>
      </c>
      <c r="S3908">
        <f t="shared" si="280"/>
        <v>10.964901018865781</v>
      </c>
      <c r="T3908">
        <f t="shared" si="281"/>
        <v>10.964901018865781</v>
      </c>
    </row>
    <row r="3909" spans="1:20" x14ac:dyDescent="0.2">
      <c r="A3909">
        <v>2009</v>
      </c>
      <c r="B3909">
        <v>228</v>
      </c>
      <c r="C3909">
        <v>56</v>
      </c>
      <c r="D3909" t="s">
        <v>10</v>
      </c>
      <c r="E3909" s="1">
        <v>0.45833333333333331</v>
      </c>
      <c r="F3909">
        <v>18</v>
      </c>
      <c r="G3909" t="s">
        <v>124</v>
      </c>
      <c r="H3909" t="s">
        <v>36</v>
      </c>
      <c r="I3909" t="s">
        <v>177</v>
      </c>
      <c r="J3909" t="s">
        <v>509</v>
      </c>
      <c r="K3909" t="s">
        <v>17</v>
      </c>
      <c r="L3909" t="s">
        <v>19</v>
      </c>
      <c r="M3909">
        <v>2</v>
      </c>
      <c r="N3909">
        <v>7.5</v>
      </c>
      <c r="Q3909">
        <v>1.9300000000000001E-2</v>
      </c>
      <c r="R3909">
        <v>2.96</v>
      </c>
      <c r="S3909">
        <f t="shared" si="280"/>
        <v>7.5117071566069322</v>
      </c>
      <c r="T3909">
        <f t="shared" si="281"/>
        <v>15.023414313213864</v>
      </c>
    </row>
    <row r="3910" spans="1:20" x14ac:dyDescent="0.2">
      <c r="A3910">
        <v>2009</v>
      </c>
      <c r="B3910">
        <v>228</v>
      </c>
      <c r="C3910">
        <v>56</v>
      </c>
      <c r="D3910" t="s">
        <v>10</v>
      </c>
      <c r="E3910" s="1">
        <v>0.45833333333333331</v>
      </c>
      <c r="F3910">
        <v>18</v>
      </c>
      <c r="G3910" t="s">
        <v>124</v>
      </c>
      <c r="H3910" t="s">
        <v>36</v>
      </c>
      <c r="I3910" t="s">
        <v>177</v>
      </c>
      <c r="J3910" t="s">
        <v>26</v>
      </c>
      <c r="K3910" t="s">
        <v>118</v>
      </c>
      <c r="L3910" t="s">
        <v>27</v>
      </c>
      <c r="M3910">
        <v>6</v>
      </c>
      <c r="N3910">
        <v>7.5</v>
      </c>
      <c r="Q3910">
        <v>1.5900000000000001E-2</v>
      </c>
      <c r="R3910">
        <v>2.9718</v>
      </c>
      <c r="S3910">
        <f t="shared" si="280"/>
        <v>6.3372988368370082</v>
      </c>
      <c r="T3910">
        <f t="shared" si="281"/>
        <v>38.023793021022051</v>
      </c>
    </row>
    <row r="3911" spans="1:20" x14ac:dyDescent="0.2">
      <c r="A3911">
        <v>2009</v>
      </c>
      <c r="B3911">
        <v>228</v>
      </c>
      <c r="C3911">
        <v>56</v>
      </c>
      <c r="D3911" t="s">
        <v>10</v>
      </c>
      <c r="E3911" s="1">
        <v>0.45833333333333331</v>
      </c>
      <c r="F3911">
        <v>18</v>
      </c>
      <c r="G3911" t="s">
        <v>124</v>
      </c>
      <c r="H3911" t="s">
        <v>36</v>
      </c>
      <c r="I3911" t="s">
        <v>177</v>
      </c>
      <c r="J3911" t="s">
        <v>23</v>
      </c>
      <c r="K3911" t="s">
        <v>118</v>
      </c>
      <c r="L3911" t="s">
        <v>132</v>
      </c>
      <c r="M3911">
        <v>12</v>
      </c>
      <c r="N3911">
        <v>7.5</v>
      </c>
      <c r="Q3911">
        <v>1.26E-2</v>
      </c>
      <c r="R3911">
        <v>3.0672999999999999</v>
      </c>
      <c r="S3911">
        <f t="shared" si="280"/>
        <v>6.0875978967715536</v>
      </c>
      <c r="T3911">
        <f t="shared" si="281"/>
        <v>73.051174761258636</v>
      </c>
    </row>
    <row r="3912" spans="1:20" x14ac:dyDescent="0.2">
      <c r="A3912">
        <v>2009</v>
      </c>
      <c r="B3912">
        <v>228</v>
      </c>
      <c r="C3912">
        <v>56</v>
      </c>
      <c r="D3912" t="s">
        <v>10</v>
      </c>
      <c r="E3912" s="1">
        <v>0.45833333333333331</v>
      </c>
      <c r="F3912">
        <v>18</v>
      </c>
      <c r="G3912" t="s">
        <v>124</v>
      </c>
      <c r="H3912" t="s">
        <v>36</v>
      </c>
      <c r="I3912" t="s">
        <v>177</v>
      </c>
      <c r="J3912" t="s">
        <v>509</v>
      </c>
      <c r="K3912" t="s">
        <v>17</v>
      </c>
      <c r="L3912" t="s">
        <v>19</v>
      </c>
      <c r="M3912">
        <v>1</v>
      </c>
      <c r="N3912">
        <v>2.5</v>
      </c>
      <c r="Q3912">
        <v>1.9300000000000001E-2</v>
      </c>
      <c r="R3912">
        <v>2.96</v>
      </c>
      <c r="S3912">
        <f t="shared" si="280"/>
        <v>0.29070984172599634</v>
      </c>
      <c r="T3912">
        <f t="shared" si="281"/>
        <v>0.29070984172599634</v>
      </c>
    </row>
    <row r="3913" spans="1:20" x14ac:dyDescent="0.2">
      <c r="A3913">
        <v>2009</v>
      </c>
      <c r="B3913">
        <v>228</v>
      </c>
      <c r="C3913">
        <v>56</v>
      </c>
      <c r="D3913" t="s">
        <v>10</v>
      </c>
      <c r="E3913" s="1">
        <v>0.45833333333333331</v>
      </c>
      <c r="F3913">
        <v>18</v>
      </c>
      <c r="G3913" t="s">
        <v>124</v>
      </c>
      <c r="H3913" t="s">
        <v>36</v>
      </c>
      <c r="I3913" t="s">
        <v>177</v>
      </c>
      <c r="J3913" t="s">
        <v>26</v>
      </c>
      <c r="K3913" t="s">
        <v>118</v>
      </c>
      <c r="L3913" t="s">
        <v>27</v>
      </c>
      <c r="M3913">
        <v>9</v>
      </c>
      <c r="N3913">
        <v>2.5</v>
      </c>
      <c r="Q3913">
        <v>1.5900000000000001E-2</v>
      </c>
      <c r="R3913">
        <v>2.9718</v>
      </c>
      <c r="S3913">
        <f t="shared" si="280"/>
        <v>0.24210025233267859</v>
      </c>
      <c r="T3913">
        <f t="shared" si="281"/>
        <v>2.1789022709941075</v>
      </c>
    </row>
    <row r="3914" spans="1:20" x14ac:dyDescent="0.2">
      <c r="A3914">
        <v>2009</v>
      </c>
      <c r="B3914">
        <v>229</v>
      </c>
      <c r="C3914">
        <v>57</v>
      </c>
      <c r="D3914" t="s">
        <v>10</v>
      </c>
      <c r="E3914" s="1">
        <v>0.45833333333333331</v>
      </c>
      <c r="F3914">
        <v>18</v>
      </c>
      <c r="G3914" t="s">
        <v>124</v>
      </c>
      <c r="H3914" t="s">
        <v>36</v>
      </c>
      <c r="I3914" t="s">
        <v>177</v>
      </c>
      <c r="J3914" t="s">
        <v>44</v>
      </c>
      <c r="K3914" t="s">
        <v>21</v>
      </c>
      <c r="L3914" t="s">
        <v>22</v>
      </c>
      <c r="M3914">
        <v>4</v>
      </c>
      <c r="N3914">
        <v>35</v>
      </c>
      <c r="Q3914">
        <v>1.14E-2</v>
      </c>
      <c r="R3914">
        <v>3.1280000000000001</v>
      </c>
      <c r="S3914">
        <f t="shared" si="280"/>
        <v>770.45928631241588</v>
      </c>
      <c r="T3914">
        <f t="shared" si="281"/>
        <v>3081.8371452496635</v>
      </c>
    </row>
    <row r="3915" spans="1:20" x14ac:dyDescent="0.2">
      <c r="A3915">
        <v>2009</v>
      </c>
      <c r="B3915">
        <v>229</v>
      </c>
      <c r="C3915">
        <v>57</v>
      </c>
      <c r="D3915" t="s">
        <v>10</v>
      </c>
      <c r="E3915" s="1">
        <v>0.45833333333333331</v>
      </c>
      <c r="F3915">
        <v>18</v>
      </c>
      <c r="G3915" t="s">
        <v>124</v>
      </c>
      <c r="H3915" t="s">
        <v>36</v>
      </c>
      <c r="I3915" t="s">
        <v>177</v>
      </c>
      <c r="J3915" t="s">
        <v>13</v>
      </c>
      <c r="K3915" t="s">
        <v>51</v>
      </c>
      <c r="L3915" t="s">
        <v>52</v>
      </c>
      <c r="M3915">
        <v>3</v>
      </c>
      <c r="N3915">
        <v>35</v>
      </c>
      <c r="O3915" t="s">
        <v>53</v>
      </c>
      <c r="Q3915">
        <v>1.6199999999999999E-2</v>
      </c>
      <c r="R3915">
        <v>3.0251999999999999</v>
      </c>
      <c r="S3915">
        <f t="shared" si="280"/>
        <v>759.67819720000477</v>
      </c>
      <c r="T3915">
        <f t="shared" si="281"/>
        <v>2279.0345916000142</v>
      </c>
    </row>
    <row r="3916" spans="1:20" x14ac:dyDescent="0.2">
      <c r="A3916">
        <v>2009</v>
      </c>
      <c r="B3916">
        <v>229</v>
      </c>
      <c r="C3916">
        <v>57</v>
      </c>
      <c r="D3916" t="s">
        <v>10</v>
      </c>
      <c r="E3916" s="1">
        <v>0.45833333333333331</v>
      </c>
      <c r="F3916">
        <v>18</v>
      </c>
      <c r="G3916" t="s">
        <v>124</v>
      </c>
      <c r="H3916" t="s">
        <v>36</v>
      </c>
      <c r="I3916" t="s">
        <v>177</v>
      </c>
      <c r="J3916" t="s">
        <v>13</v>
      </c>
      <c r="K3916" t="s">
        <v>51</v>
      </c>
      <c r="L3916" t="s">
        <v>155</v>
      </c>
      <c r="M3916">
        <v>1</v>
      </c>
      <c r="N3916">
        <v>35</v>
      </c>
      <c r="O3916" t="s">
        <v>46</v>
      </c>
      <c r="Q3916">
        <v>1.6199999999999999E-2</v>
      </c>
      <c r="R3916">
        <v>3.0251999999999999</v>
      </c>
      <c r="S3916">
        <f t="shared" si="280"/>
        <v>759.67819720000477</v>
      </c>
      <c r="T3916">
        <f t="shared" si="281"/>
        <v>759.67819720000477</v>
      </c>
    </row>
    <row r="3917" spans="1:20" x14ac:dyDescent="0.2">
      <c r="A3917">
        <v>2009</v>
      </c>
      <c r="B3917">
        <v>229</v>
      </c>
      <c r="C3917">
        <v>57</v>
      </c>
      <c r="D3917" t="s">
        <v>10</v>
      </c>
      <c r="E3917" s="1">
        <v>0.45833333333333331</v>
      </c>
      <c r="F3917">
        <v>18</v>
      </c>
      <c r="G3917" t="s">
        <v>124</v>
      </c>
      <c r="H3917" t="s">
        <v>36</v>
      </c>
      <c r="I3917" t="s">
        <v>177</v>
      </c>
      <c r="J3917" t="s">
        <v>13</v>
      </c>
      <c r="K3917" t="s">
        <v>47</v>
      </c>
      <c r="L3917" t="s">
        <v>48</v>
      </c>
      <c r="M3917">
        <v>6</v>
      </c>
      <c r="N3917">
        <v>35</v>
      </c>
      <c r="P3917">
        <f>N3917/1.09917</f>
        <v>31.842208211650611</v>
      </c>
      <c r="Q3917">
        <v>1.7399999999999999E-2</v>
      </c>
      <c r="R3917">
        <v>3.08</v>
      </c>
      <c r="S3917">
        <f>Q3917*(P3917^R3917)</f>
        <v>740.96728909580781</v>
      </c>
      <c r="T3917">
        <f t="shared" si="281"/>
        <v>4445.8037345748471</v>
      </c>
    </row>
    <row r="3918" spans="1:20" x14ac:dyDescent="0.2">
      <c r="A3918">
        <v>2009</v>
      </c>
      <c r="B3918">
        <v>229</v>
      </c>
      <c r="C3918">
        <v>57</v>
      </c>
      <c r="D3918" t="s">
        <v>10</v>
      </c>
      <c r="E3918" s="1">
        <v>0.45833333333333331</v>
      </c>
      <c r="F3918">
        <v>18</v>
      </c>
      <c r="G3918" t="s">
        <v>124</v>
      </c>
      <c r="H3918" t="s">
        <v>36</v>
      </c>
      <c r="I3918" t="s">
        <v>177</v>
      </c>
      <c r="J3918" t="s">
        <v>23</v>
      </c>
      <c r="K3918" t="s">
        <v>28</v>
      </c>
      <c r="L3918" t="s">
        <v>60</v>
      </c>
      <c r="M3918">
        <v>1</v>
      </c>
      <c r="N3918">
        <v>35</v>
      </c>
      <c r="P3918">
        <f>N3918/1.26087</f>
        <v>27.758611117720307</v>
      </c>
      <c r="Q3918">
        <v>3.1399999999999997E-2</v>
      </c>
      <c r="R3918">
        <v>2.9</v>
      </c>
      <c r="S3918">
        <f>Q3918*(P3918^R3918)</f>
        <v>481.70712817666475</v>
      </c>
      <c r="T3918">
        <f t="shared" si="281"/>
        <v>481.70712817666475</v>
      </c>
    </row>
    <row r="3919" spans="1:20" x14ac:dyDescent="0.2">
      <c r="A3919">
        <v>2009</v>
      </c>
      <c r="B3919">
        <v>229</v>
      </c>
      <c r="C3919">
        <v>57</v>
      </c>
      <c r="D3919" t="s">
        <v>10</v>
      </c>
      <c r="E3919" s="1">
        <v>0.45833333333333331</v>
      </c>
      <c r="F3919">
        <v>18</v>
      </c>
      <c r="G3919" t="s">
        <v>124</v>
      </c>
      <c r="H3919" t="s">
        <v>36</v>
      </c>
      <c r="I3919" t="s">
        <v>177</v>
      </c>
      <c r="J3919" t="s">
        <v>23</v>
      </c>
      <c r="K3919" t="s">
        <v>31</v>
      </c>
      <c r="L3919" t="s">
        <v>32</v>
      </c>
      <c r="M3919">
        <v>3</v>
      </c>
      <c r="N3919">
        <v>35</v>
      </c>
      <c r="Q3919">
        <v>7.9000000000000008E-3</v>
      </c>
      <c r="R3919">
        <v>3.0760000000000001</v>
      </c>
      <c r="S3919">
        <f>Q3919*(N3919^R3919)</f>
        <v>443.79294680201997</v>
      </c>
      <c r="T3919">
        <f t="shared" si="281"/>
        <v>1331.3788404060599</v>
      </c>
    </row>
    <row r="3920" spans="1:20" x14ac:dyDescent="0.2">
      <c r="A3920">
        <v>2009</v>
      </c>
      <c r="B3920">
        <v>229</v>
      </c>
      <c r="C3920">
        <v>57</v>
      </c>
      <c r="D3920" t="s">
        <v>10</v>
      </c>
      <c r="E3920" s="1">
        <v>0.45833333333333331</v>
      </c>
      <c r="F3920">
        <v>18</v>
      </c>
      <c r="G3920" t="s">
        <v>124</v>
      </c>
      <c r="H3920" t="s">
        <v>36</v>
      </c>
      <c r="I3920" t="s">
        <v>177</v>
      </c>
      <c r="J3920" t="s">
        <v>508</v>
      </c>
      <c r="K3920" t="s">
        <v>24</v>
      </c>
      <c r="L3920" t="s">
        <v>25</v>
      </c>
      <c r="M3920">
        <v>1</v>
      </c>
      <c r="N3920">
        <v>25</v>
      </c>
      <c r="Q3920">
        <v>4.2799999999999998E-2</v>
      </c>
      <c r="R3920">
        <v>2.8580000000000001</v>
      </c>
      <c r="S3920">
        <f>Q3920*(N3920^R3920)</f>
        <v>423.40532317837847</v>
      </c>
      <c r="T3920">
        <f t="shared" si="281"/>
        <v>423.40532317837847</v>
      </c>
    </row>
    <row r="3921" spans="1:20" x14ac:dyDescent="0.2">
      <c r="A3921">
        <v>2009</v>
      </c>
      <c r="B3921">
        <v>229</v>
      </c>
      <c r="C3921">
        <v>57</v>
      </c>
      <c r="D3921" t="s">
        <v>10</v>
      </c>
      <c r="E3921" s="1">
        <v>0.45833333333333331</v>
      </c>
      <c r="F3921">
        <v>18</v>
      </c>
      <c r="G3921" t="s">
        <v>124</v>
      </c>
      <c r="H3921" t="s">
        <v>36</v>
      </c>
      <c r="I3921" t="s">
        <v>177</v>
      </c>
      <c r="J3921" t="s">
        <v>13</v>
      </c>
      <c r="K3921" t="s">
        <v>14</v>
      </c>
      <c r="L3921" t="s">
        <v>15</v>
      </c>
      <c r="M3921">
        <v>4</v>
      </c>
      <c r="N3921">
        <v>25</v>
      </c>
      <c r="Q3921">
        <v>2.3599999999999999E-2</v>
      </c>
      <c r="R3921">
        <v>2.9750000000000001</v>
      </c>
      <c r="S3921">
        <f>Q3921*(N3921^R3921)</f>
        <v>340.23855775527943</v>
      </c>
      <c r="T3921">
        <f t="shared" si="281"/>
        <v>1360.9542310211177</v>
      </c>
    </row>
    <row r="3922" spans="1:20" x14ac:dyDescent="0.2">
      <c r="A3922">
        <v>2009</v>
      </c>
      <c r="B3922">
        <v>229</v>
      </c>
      <c r="C3922">
        <v>57</v>
      </c>
      <c r="D3922" t="s">
        <v>10</v>
      </c>
      <c r="E3922" s="1">
        <v>0.45833333333333331</v>
      </c>
      <c r="F3922">
        <v>18</v>
      </c>
      <c r="G3922" t="s">
        <v>124</v>
      </c>
      <c r="H3922" t="s">
        <v>36</v>
      </c>
      <c r="I3922" t="s">
        <v>177</v>
      </c>
      <c r="J3922" t="s">
        <v>16</v>
      </c>
      <c r="K3922" t="s">
        <v>28</v>
      </c>
      <c r="L3922" t="s">
        <v>29</v>
      </c>
      <c r="M3922">
        <v>12</v>
      </c>
      <c r="N3922">
        <v>25</v>
      </c>
      <c r="P3922">
        <f>N3922/1.14172</f>
        <v>21.89678730336685</v>
      </c>
      <c r="Q3922">
        <v>5.7999999999999996E-3</v>
      </c>
      <c r="R3922">
        <v>3.5539999999999998</v>
      </c>
      <c r="S3922">
        <f>Q3922*(P3922^R3922)</f>
        <v>336.62001464584171</v>
      </c>
      <c r="T3922">
        <f t="shared" si="281"/>
        <v>4039.4401757501005</v>
      </c>
    </row>
    <row r="3923" spans="1:20" x14ac:dyDescent="0.2">
      <c r="A3923">
        <v>2009</v>
      </c>
      <c r="B3923">
        <v>229</v>
      </c>
      <c r="C3923">
        <v>57</v>
      </c>
      <c r="D3923" t="s">
        <v>10</v>
      </c>
      <c r="E3923" s="1">
        <v>0.45833333333333331</v>
      </c>
      <c r="F3923">
        <v>18</v>
      </c>
      <c r="G3923" t="s">
        <v>124</v>
      </c>
      <c r="H3923" t="s">
        <v>36</v>
      </c>
      <c r="I3923" t="s">
        <v>177</v>
      </c>
      <c r="J3923" t="s">
        <v>44</v>
      </c>
      <c r="K3923" t="s">
        <v>21</v>
      </c>
      <c r="L3923" t="s">
        <v>22</v>
      </c>
      <c r="M3923">
        <v>12</v>
      </c>
      <c r="N3923">
        <v>25</v>
      </c>
      <c r="Q3923">
        <v>1.14E-2</v>
      </c>
      <c r="R3923">
        <v>3.1280000000000001</v>
      </c>
      <c r="S3923">
        <f t="shared" ref="S3923:S3936" si="282">Q3923*(N3923^R3923)</f>
        <v>268.94359042953022</v>
      </c>
      <c r="T3923">
        <f t="shared" si="281"/>
        <v>3227.3230851543626</v>
      </c>
    </row>
    <row r="3924" spans="1:20" x14ac:dyDescent="0.2">
      <c r="A3924">
        <v>2009</v>
      </c>
      <c r="B3924">
        <v>229</v>
      </c>
      <c r="C3924">
        <v>57</v>
      </c>
      <c r="D3924" t="s">
        <v>10</v>
      </c>
      <c r="E3924" s="1">
        <v>0.45833333333333331</v>
      </c>
      <c r="F3924">
        <v>18</v>
      </c>
      <c r="G3924" t="s">
        <v>124</v>
      </c>
      <c r="H3924" t="s">
        <v>36</v>
      </c>
      <c r="I3924" t="s">
        <v>177</v>
      </c>
      <c r="J3924" t="s">
        <v>23</v>
      </c>
      <c r="K3924" t="s">
        <v>118</v>
      </c>
      <c r="L3924" t="s">
        <v>37</v>
      </c>
      <c r="M3924">
        <v>1</v>
      </c>
      <c r="N3924">
        <v>25</v>
      </c>
      <c r="Q3924">
        <v>1.26E-2</v>
      </c>
      <c r="R3924">
        <v>3.0672999999999999</v>
      </c>
      <c r="S3924">
        <f t="shared" si="282"/>
        <v>244.49609871054292</v>
      </c>
      <c r="T3924">
        <f t="shared" si="281"/>
        <v>244.49609871054292</v>
      </c>
    </row>
    <row r="3925" spans="1:20" x14ac:dyDescent="0.2">
      <c r="A3925">
        <v>2009</v>
      </c>
      <c r="B3925">
        <v>229</v>
      </c>
      <c r="C3925">
        <v>57</v>
      </c>
      <c r="D3925" t="s">
        <v>10</v>
      </c>
      <c r="E3925" s="1">
        <v>0.45833333333333331</v>
      </c>
      <c r="F3925">
        <v>18</v>
      </c>
      <c r="G3925" t="s">
        <v>124</v>
      </c>
      <c r="H3925" t="s">
        <v>36</v>
      </c>
      <c r="I3925" t="s">
        <v>177</v>
      </c>
      <c r="J3925" t="s">
        <v>508</v>
      </c>
      <c r="K3925" t="s">
        <v>40</v>
      </c>
      <c r="L3925" t="s">
        <v>41</v>
      </c>
      <c r="M3925">
        <v>2</v>
      </c>
      <c r="N3925">
        <v>15</v>
      </c>
      <c r="Q3925">
        <v>2.2200000000000001E-2</v>
      </c>
      <c r="R3925">
        <v>3.14</v>
      </c>
      <c r="S3925">
        <f t="shared" si="282"/>
        <v>109.46607034280856</v>
      </c>
      <c r="T3925">
        <f t="shared" si="281"/>
        <v>218.93214068561713</v>
      </c>
    </row>
    <row r="3926" spans="1:20" x14ac:dyDescent="0.2">
      <c r="A3926">
        <v>2009</v>
      </c>
      <c r="B3926">
        <v>229</v>
      </c>
      <c r="C3926">
        <v>57</v>
      </c>
      <c r="D3926" t="s">
        <v>10</v>
      </c>
      <c r="E3926" s="1">
        <v>0.45833333333333331</v>
      </c>
      <c r="F3926">
        <v>18</v>
      </c>
      <c r="G3926" t="s">
        <v>124</v>
      </c>
      <c r="H3926" t="s">
        <v>36</v>
      </c>
      <c r="I3926" t="s">
        <v>177</v>
      </c>
      <c r="J3926" t="s">
        <v>16</v>
      </c>
      <c r="K3926" t="s">
        <v>17</v>
      </c>
      <c r="L3926" t="s">
        <v>18</v>
      </c>
      <c r="M3926">
        <v>7</v>
      </c>
      <c r="N3926">
        <v>15</v>
      </c>
      <c r="Q3926">
        <v>2.2700000000000001E-2</v>
      </c>
      <c r="R3926">
        <v>3.12</v>
      </c>
      <c r="S3926">
        <f t="shared" si="282"/>
        <v>106.03044532761471</v>
      </c>
      <c r="T3926">
        <f t="shared" si="281"/>
        <v>742.21311729330296</v>
      </c>
    </row>
    <row r="3927" spans="1:20" x14ac:dyDescent="0.2">
      <c r="A3927">
        <v>2009</v>
      </c>
      <c r="B3927">
        <v>229</v>
      </c>
      <c r="C3927">
        <v>57</v>
      </c>
      <c r="D3927" t="s">
        <v>10</v>
      </c>
      <c r="E3927" s="1">
        <v>0.45833333333333331</v>
      </c>
      <c r="F3927">
        <v>18</v>
      </c>
      <c r="G3927" t="s">
        <v>124</v>
      </c>
      <c r="H3927" t="s">
        <v>36</v>
      </c>
      <c r="I3927" t="s">
        <v>177</v>
      </c>
      <c r="J3927" t="s">
        <v>508</v>
      </c>
      <c r="K3927" t="s">
        <v>24</v>
      </c>
      <c r="L3927" t="s">
        <v>25</v>
      </c>
      <c r="M3927">
        <v>1</v>
      </c>
      <c r="N3927">
        <v>15</v>
      </c>
      <c r="Q3927">
        <v>4.2799999999999998E-2</v>
      </c>
      <c r="R3927">
        <v>2.8580000000000001</v>
      </c>
      <c r="S3927">
        <f t="shared" si="282"/>
        <v>98.336011053719943</v>
      </c>
      <c r="T3927">
        <f t="shared" si="281"/>
        <v>98.336011053719943</v>
      </c>
    </row>
    <row r="3928" spans="1:20" x14ac:dyDescent="0.2">
      <c r="A3928">
        <v>2009</v>
      </c>
      <c r="B3928">
        <v>229</v>
      </c>
      <c r="C3928">
        <v>57</v>
      </c>
      <c r="D3928" t="s">
        <v>10</v>
      </c>
      <c r="E3928" s="1">
        <v>0.45833333333333331</v>
      </c>
      <c r="F3928">
        <v>18</v>
      </c>
      <c r="G3928" t="s">
        <v>124</v>
      </c>
      <c r="H3928" t="s">
        <v>36</v>
      </c>
      <c r="I3928" t="s">
        <v>177</v>
      </c>
      <c r="J3928" t="s">
        <v>44</v>
      </c>
      <c r="K3928" t="s">
        <v>21</v>
      </c>
      <c r="L3928" t="s">
        <v>22</v>
      </c>
      <c r="M3928">
        <v>6</v>
      </c>
      <c r="N3928">
        <v>15</v>
      </c>
      <c r="Q3928">
        <v>1.14E-2</v>
      </c>
      <c r="R3928">
        <v>3.1280000000000001</v>
      </c>
      <c r="S3928">
        <f t="shared" si="282"/>
        <v>54.414959423729201</v>
      </c>
      <c r="T3928">
        <f t="shared" si="281"/>
        <v>326.48975654237518</v>
      </c>
    </row>
    <row r="3929" spans="1:20" x14ac:dyDescent="0.2">
      <c r="A3929">
        <v>2009</v>
      </c>
      <c r="B3929">
        <v>229</v>
      </c>
      <c r="C3929">
        <v>57</v>
      </c>
      <c r="D3929" t="s">
        <v>10</v>
      </c>
      <c r="E3929" s="1">
        <v>0.45833333333333331</v>
      </c>
      <c r="F3929">
        <v>18</v>
      </c>
      <c r="G3929" t="s">
        <v>124</v>
      </c>
      <c r="H3929" t="s">
        <v>36</v>
      </c>
      <c r="I3929" t="s">
        <v>177</v>
      </c>
      <c r="J3929" t="s">
        <v>26</v>
      </c>
      <c r="K3929" t="s">
        <v>17</v>
      </c>
      <c r="L3929" t="s">
        <v>121</v>
      </c>
      <c r="M3929">
        <v>2</v>
      </c>
      <c r="N3929">
        <v>7.5</v>
      </c>
      <c r="Q3929">
        <v>2.0199999999999999E-2</v>
      </c>
      <c r="R3929">
        <v>2.9594999999999998</v>
      </c>
      <c r="S3929">
        <f t="shared" si="282"/>
        <v>7.8540774295436098</v>
      </c>
      <c r="T3929">
        <f t="shared" si="281"/>
        <v>15.70815485908722</v>
      </c>
    </row>
    <row r="3930" spans="1:20" x14ac:dyDescent="0.2">
      <c r="A3930">
        <v>2009</v>
      </c>
      <c r="B3930">
        <v>229</v>
      </c>
      <c r="C3930">
        <v>57</v>
      </c>
      <c r="D3930" t="s">
        <v>10</v>
      </c>
      <c r="E3930" s="1">
        <v>0.45833333333333331</v>
      </c>
      <c r="F3930">
        <v>18</v>
      </c>
      <c r="G3930" t="s">
        <v>124</v>
      </c>
      <c r="H3930" t="s">
        <v>36</v>
      </c>
      <c r="I3930" t="s">
        <v>177</v>
      </c>
      <c r="J3930" t="s">
        <v>16</v>
      </c>
      <c r="K3930" t="s">
        <v>17</v>
      </c>
      <c r="L3930" t="s">
        <v>18</v>
      </c>
      <c r="M3930">
        <v>2</v>
      </c>
      <c r="N3930">
        <v>7.5</v>
      </c>
      <c r="Q3930">
        <v>2.46E-2</v>
      </c>
      <c r="R3930">
        <v>2.85</v>
      </c>
      <c r="S3930">
        <f t="shared" si="282"/>
        <v>7.671136449313793</v>
      </c>
      <c r="T3930">
        <f t="shared" si="281"/>
        <v>15.342272898627586</v>
      </c>
    </row>
    <row r="3931" spans="1:20" x14ac:dyDescent="0.2">
      <c r="A3931">
        <v>2009</v>
      </c>
      <c r="B3931">
        <v>229</v>
      </c>
      <c r="C3931">
        <v>57</v>
      </c>
      <c r="D3931" t="s">
        <v>10</v>
      </c>
      <c r="E3931" s="1">
        <v>0.45833333333333331</v>
      </c>
      <c r="F3931">
        <v>18</v>
      </c>
      <c r="G3931" t="s">
        <v>124</v>
      </c>
      <c r="H3931" t="s">
        <v>36</v>
      </c>
      <c r="I3931" t="s">
        <v>177</v>
      </c>
      <c r="J3931" t="s">
        <v>26</v>
      </c>
      <c r="K3931" t="s">
        <v>118</v>
      </c>
      <c r="L3931" t="s">
        <v>27</v>
      </c>
      <c r="M3931">
        <v>9</v>
      </c>
      <c r="N3931">
        <v>7.5</v>
      </c>
      <c r="Q3931">
        <v>1.5900000000000001E-2</v>
      </c>
      <c r="R3931">
        <v>2.9718</v>
      </c>
      <c r="S3931">
        <f t="shared" si="282"/>
        <v>6.3372988368370082</v>
      </c>
      <c r="T3931">
        <f t="shared" si="281"/>
        <v>57.035689531533073</v>
      </c>
    </row>
    <row r="3932" spans="1:20" x14ac:dyDescent="0.2">
      <c r="A3932">
        <v>2009</v>
      </c>
      <c r="B3932">
        <v>229</v>
      </c>
      <c r="C3932">
        <v>57</v>
      </c>
      <c r="D3932" t="s">
        <v>10</v>
      </c>
      <c r="E3932" s="1">
        <v>0.45833333333333331</v>
      </c>
      <c r="F3932">
        <v>18</v>
      </c>
      <c r="G3932" t="s">
        <v>124</v>
      </c>
      <c r="H3932" t="s">
        <v>36</v>
      </c>
      <c r="I3932" t="s">
        <v>177</v>
      </c>
      <c r="J3932" t="s">
        <v>509</v>
      </c>
      <c r="K3932" t="s">
        <v>17</v>
      </c>
      <c r="L3932" t="s">
        <v>19</v>
      </c>
      <c r="M3932">
        <v>2</v>
      </c>
      <c r="N3932">
        <v>2.5</v>
      </c>
      <c r="Q3932">
        <v>1.9300000000000001E-2</v>
      </c>
      <c r="R3932">
        <v>2.96</v>
      </c>
      <c r="S3932">
        <f t="shared" si="282"/>
        <v>0.29070984172599634</v>
      </c>
      <c r="T3932">
        <f t="shared" si="281"/>
        <v>0.58141968345199269</v>
      </c>
    </row>
    <row r="3933" spans="1:20" x14ac:dyDescent="0.2">
      <c r="A3933">
        <v>2009</v>
      </c>
      <c r="B3933">
        <v>229</v>
      </c>
      <c r="C3933">
        <v>57</v>
      </c>
      <c r="D3933" t="s">
        <v>10</v>
      </c>
      <c r="E3933" s="1">
        <v>0.45833333333333331</v>
      </c>
      <c r="F3933">
        <v>18</v>
      </c>
      <c r="G3933" t="s">
        <v>124</v>
      </c>
      <c r="H3933" t="s">
        <v>36</v>
      </c>
      <c r="I3933" t="s">
        <v>177</v>
      </c>
      <c r="J3933" t="s">
        <v>26</v>
      </c>
      <c r="K3933" t="s">
        <v>118</v>
      </c>
      <c r="L3933" t="s">
        <v>27</v>
      </c>
      <c r="M3933">
        <v>34</v>
      </c>
      <c r="N3933">
        <v>2.5</v>
      </c>
      <c r="Q3933">
        <v>1.5900000000000001E-2</v>
      </c>
      <c r="R3933">
        <v>2.9718</v>
      </c>
      <c r="S3933">
        <f t="shared" si="282"/>
        <v>0.24210025233267859</v>
      </c>
      <c r="T3933">
        <f t="shared" si="281"/>
        <v>8.2314085793110721</v>
      </c>
    </row>
    <row r="3934" spans="1:20" x14ac:dyDescent="0.2">
      <c r="A3934">
        <v>2009</v>
      </c>
      <c r="B3934">
        <v>229</v>
      </c>
      <c r="C3934">
        <v>57</v>
      </c>
      <c r="D3934" t="s">
        <v>10</v>
      </c>
      <c r="E3934" s="1">
        <v>0.45833333333333331</v>
      </c>
      <c r="F3934">
        <v>18</v>
      </c>
      <c r="G3934" t="s">
        <v>124</v>
      </c>
      <c r="H3934" t="s">
        <v>36</v>
      </c>
      <c r="I3934" t="s">
        <v>177</v>
      </c>
      <c r="J3934" t="s">
        <v>23</v>
      </c>
      <c r="K3934" t="s">
        <v>33</v>
      </c>
      <c r="L3934" t="s">
        <v>34</v>
      </c>
      <c r="M3934">
        <v>3</v>
      </c>
      <c r="N3934">
        <v>2.5</v>
      </c>
      <c r="Q3934">
        <v>8.8999999999999999E-3</v>
      </c>
      <c r="R3934">
        <v>3</v>
      </c>
      <c r="S3934">
        <f t="shared" si="282"/>
        <v>0.13906250000000001</v>
      </c>
      <c r="T3934">
        <f t="shared" si="281"/>
        <v>0.41718750000000004</v>
      </c>
    </row>
    <row r="3935" spans="1:20" x14ac:dyDescent="0.2">
      <c r="A3935">
        <v>2009</v>
      </c>
      <c r="B3935">
        <v>230</v>
      </c>
      <c r="C3935">
        <v>58</v>
      </c>
      <c r="D3935" t="s">
        <v>10</v>
      </c>
      <c r="E3935" s="1">
        <v>0.45833333333333331</v>
      </c>
      <c r="F3935">
        <v>10</v>
      </c>
      <c r="G3935" t="s">
        <v>125</v>
      </c>
      <c r="H3935" t="s">
        <v>12</v>
      </c>
      <c r="I3935" t="s">
        <v>177</v>
      </c>
      <c r="J3935" t="s">
        <v>23</v>
      </c>
      <c r="K3935" t="s">
        <v>28</v>
      </c>
      <c r="L3935" t="s">
        <v>56</v>
      </c>
      <c r="M3935">
        <v>1</v>
      </c>
      <c r="N3935">
        <v>35</v>
      </c>
      <c r="Q3935">
        <v>2.1700000000000001E-2</v>
      </c>
      <c r="R3935">
        <v>3</v>
      </c>
      <c r="S3935">
        <f t="shared" si="282"/>
        <v>930.38750000000005</v>
      </c>
      <c r="T3935">
        <f t="shared" si="281"/>
        <v>930.38750000000005</v>
      </c>
    </row>
    <row r="3936" spans="1:20" x14ac:dyDescent="0.2">
      <c r="A3936">
        <v>2009</v>
      </c>
      <c r="B3936">
        <v>230</v>
      </c>
      <c r="C3936">
        <v>58</v>
      </c>
      <c r="D3936" t="s">
        <v>10</v>
      </c>
      <c r="E3936" s="1">
        <v>0.45833333333333331</v>
      </c>
      <c r="F3936">
        <v>10</v>
      </c>
      <c r="G3936" t="s">
        <v>125</v>
      </c>
      <c r="H3936" t="s">
        <v>12</v>
      </c>
      <c r="I3936" t="s">
        <v>177</v>
      </c>
      <c r="J3936" t="s">
        <v>44</v>
      </c>
      <c r="K3936" t="s">
        <v>21</v>
      </c>
      <c r="L3936" t="s">
        <v>22</v>
      </c>
      <c r="M3936">
        <v>2</v>
      </c>
      <c r="N3936">
        <v>35</v>
      </c>
      <c r="Q3936">
        <v>1.14E-2</v>
      </c>
      <c r="R3936">
        <v>3.1280000000000001</v>
      </c>
      <c r="S3936">
        <f t="shared" si="282"/>
        <v>770.45928631241588</v>
      </c>
      <c r="T3936">
        <f t="shared" si="281"/>
        <v>1540.9185726248318</v>
      </c>
    </row>
    <row r="3937" spans="1:20" x14ac:dyDescent="0.2">
      <c r="A3937">
        <v>2009</v>
      </c>
      <c r="B3937">
        <v>230</v>
      </c>
      <c r="C3937">
        <v>58</v>
      </c>
      <c r="D3937" t="s">
        <v>10</v>
      </c>
      <c r="E3937" s="1">
        <v>0.45833333333333331</v>
      </c>
      <c r="F3937">
        <v>10</v>
      </c>
      <c r="G3937" t="s">
        <v>125</v>
      </c>
      <c r="H3937" t="s">
        <v>12</v>
      </c>
      <c r="I3937" t="s">
        <v>177</v>
      </c>
      <c r="J3937" t="s">
        <v>23</v>
      </c>
      <c r="K3937" t="s">
        <v>28</v>
      </c>
      <c r="L3937" t="s">
        <v>60</v>
      </c>
      <c r="M3937">
        <v>1</v>
      </c>
      <c r="N3937">
        <v>35</v>
      </c>
      <c r="P3937">
        <f>N3937/1.26087</f>
        <v>27.758611117720307</v>
      </c>
      <c r="Q3937">
        <v>3.1399999999999997E-2</v>
      </c>
      <c r="R3937">
        <v>2.9</v>
      </c>
      <c r="S3937">
        <f>Q3937*(P3937^R3937)</f>
        <v>481.70712817666475</v>
      </c>
      <c r="T3937">
        <f t="shared" si="281"/>
        <v>481.70712817666475</v>
      </c>
    </row>
    <row r="3938" spans="1:20" x14ac:dyDescent="0.2">
      <c r="A3938">
        <v>2009</v>
      </c>
      <c r="B3938">
        <v>230</v>
      </c>
      <c r="C3938">
        <v>58</v>
      </c>
      <c r="D3938" t="s">
        <v>10</v>
      </c>
      <c r="E3938" s="1">
        <v>0.45833333333333331</v>
      </c>
      <c r="F3938">
        <v>10</v>
      </c>
      <c r="G3938" t="s">
        <v>125</v>
      </c>
      <c r="H3938" t="s">
        <v>12</v>
      </c>
      <c r="I3938" t="s">
        <v>177</v>
      </c>
      <c r="J3938" t="s">
        <v>508</v>
      </c>
      <c r="K3938" t="s">
        <v>24</v>
      </c>
      <c r="L3938" t="s">
        <v>25</v>
      </c>
      <c r="M3938">
        <v>2</v>
      </c>
      <c r="N3938">
        <v>25</v>
      </c>
      <c r="Q3938">
        <v>4.2799999999999998E-2</v>
      </c>
      <c r="R3938">
        <v>2.8580000000000001</v>
      </c>
      <c r="S3938">
        <f>Q3938*(N3938^R3938)</f>
        <v>423.40532317837847</v>
      </c>
      <c r="T3938">
        <f t="shared" si="281"/>
        <v>846.81064635675693</v>
      </c>
    </row>
    <row r="3939" spans="1:20" x14ac:dyDescent="0.2">
      <c r="A3939">
        <v>2009</v>
      </c>
      <c r="B3939">
        <v>230</v>
      </c>
      <c r="C3939">
        <v>58</v>
      </c>
      <c r="D3939" t="s">
        <v>10</v>
      </c>
      <c r="E3939" s="1">
        <v>0.45833333333333331</v>
      </c>
      <c r="F3939">
        <v>10</v>
      </c>
      <c r="G3939" t="s">
        <v>125</v>
      </c>
      <c r="H3939" t="s">
        <v>12</v>
      </c>
      <c r="I3939" t="s">
        <v>177</v>
      </c>
      <c r="J3939" t="s">
        <v>16</v>
      </c>
      <c r="K3939" t="s">
        <v>28</v>
      </c>
      <c r="L3939" t="s">
        <v>29</v>
      </c>
      <c r="M3939">
        <v>5</v>
      </c>
      <c r="N3939">
        <v>25</v>
      </c>
      <c r="P3939">
        <f>N3939/1.14172</f>
        <v>21.89678730336685</v>
      </c>
      <c r="Q3939">
        <v>5.7999999999999996E-3</v>
      </c>
      <c r="R3939">
        <v>3.5539999999999998</v>
      </c>
      <c r="S3939">
        <f>Q3939*(P3939^R3939)</f>
        <v>336.62001464584171</v>
      </c>
      <c r="T3939">
        <f t="shared" si="281"/>
        <v>1683.1000732292086</v>
      </c>
    </row>
    <row r="3940" spans="1:20" x14ac:dyDescent="0.2">
      <c r="A3940">
        <v>2009</v>
      </c>
      <c r="B3940">
        <v>230</v>
      </c>
      <c r="C3940">
        <v>58</v>
      </c>
      <c r="D3940" t="s">
        <v>10</v>
      </c>
      <c r="E3940" s="1">
        <v>0.45833333333333331</v>
      </c>
      <c r="F3940">
        <v>10</v>
      </c>
      <c r="G3940" t="s">
        <v>125</v>
      </c>
      <c r="H3940" t="s">
        <v>12</v>
      </c>
      <c r="I3940" t="s">
        <v>177</v>
      </c>
      <c r="J3940" t="s">
        <v>44</v>
      </c>
      <c r="K3940" t="s">
        <v>21</v>
      </c>
      <c r="L3940" t="s">
        <v>22</v>
      </c>
      <c r="M3940">
        <v>3</v>
      </c>
      <c r="N3940">
        <v>25</v>
      </c>
      <c r="Q3940">
        <v>1.14E-2</v>
      </c>
      <c r="R3940">
        <v>3.1280000000000001</v>
      </c>
      <c r="S3940">
        <f>Q3940*(N3940^R3940)</f>
        <v>268.94359042953022</v>
      </c>
      <c r="T3940">
        <f t="shared" si="281"/>
        <v>806.83077128859065</v>
      </c>
    </row>
    <row r="3941" spans="1:20" x14ac:dyDescent="0.2">
      <c r="A3941">
        <v>2009</v>
      </c>
      <c r="B3941">
        <v>230</v>
      </c>
      <c r="C3941">
        <v>58</v>
      </c>
      <c r="D3941" t="s">
        <v>10</v>
      </c>
      <c r="E3941" s="1">
        <v>0.45833333333333331</v>
      </c>
      <c r="F3941">
        <v>10</v>
      </c>
      <c r="G3941" t="s">
        <v>125</v>
      </c>
      <c r="H3941" t="s">
        <v>12</v>
      </c>
      <c r="I3941" t="s">
        <v>177</v>
      </c>
      <c r="J3941" t="s">
        <v>23</v>
      </c>
      <c r="K3941" t="s">
        <v>118</v>
      </c>
      <c r="L3941" t="s">
        <v>37</v>
      </c>
      <c r="M3941">
        <v>2</v>
      </c>
      <c r="N3941">
        <v>25</v>
      </c>
      <c r="Q3941">
        <v>1.26E-2</v>
      </c>
      <c r="R3941">
        <v>3.0672999999999999</v>
      </c>
      <c r="S3941">
        <f>Q3941*(N3941^R3941)</f>
        <v>244.49609871054292</v>
      </c>
      <c r="T3941">
        <f t="shared" si="281"/>
        <v>488.99219742108585</v>
      </c>
    </row>
    <row r="3942" spans="1:20" x14ac:dyDescent="0.2">
      <c r="A3942">
        <v>2009</v>
      </c>
      <c r="B3942">
        <v>230</v>
      </c>
      <c r="C3942">
        <v>58</v>
      </c>
      <c r="D3942" t="s">
        <v>10</v>
      </c>
      <c r="E3942" s="1">
        <v>0.45833333333333331</v>
      </c>
      <c r="F3942">
        <v>10</v>
      </c>
      <c r="G3942" t="s">
        <v>125</v>
      </c>
      <c r="H3942" t="s">
        <v>12</v>
      </c>
      <c r="I3942" t="s">
        <v>177</v>
      </c>
      <c r="J3942" t="s">
        <v>23</v>
      </c>
      <c r="K3942" t="s">
        <v>118</v>
      </c>
      <c r="L3942" t="s">
        <v>43</v>
      </c>
      <c r="M3942">
        <v>1</v>
      </c>
      <c r="N3942">
        <v>25</v>
      </c>
      <c r="P3942">
        <f>N3942/1.08175</f>
        <v>23.110700254217704</v>
      </c>
      <c r="Q3942">
        <v>1.4500000000000001E-2</v>
      </c>
      <c r="R3942">
        <v>3.0529999999999999</v>
      </c>
      <c r="S3942">
        <f>Q3942*(P3942^R3942)</f>
        <v>211.39242031612073</v>
      </c>
      <c r="T3942">
        <f t="shared" si="281"/>
        <v>211.39242031612073</v>
      </c>
    </row>
    <row r="3943" spans="1:20" x14ac:dyDescent="0.2">
      <c r="A3943">
        <v>2009</v>
      </c>
      <c r="B3943">
        <v>230</v>
      </c>
      <c r="C3943">
        <v>58</v>
      </c>
      <c r="D3943" t="s">
        <v>10</v>
      </c>
      <c r="E3943" s="1">
        <v>0.45833333333333331</v>
      </c>
      <c r="F3943">
        <v>10</v>
      </c>
      <c r="G3943" t="s">
        <v>125</v>
      </c>
      <c r="H3943" t="s">
        <v>12</v>
      </c>
      <c r="I3943" t="s">
        <v>177</v>
      </c>
      <c r="J3943" t="s">
        <v>44</v>
      </c>
      <c r="K3943" t="s">
        <v>21</v>
      </c>
      <c r="L3943" t="s">
        <v>22</v>
      </c>
      <c r="M3943">
        <v>1</v>
      </c>
      <c r="N3943">
        <v>15</v>
      </c>
      <c r="Q3943">
        <v>1.14E-2</v>
      </c>
      <c r="R3943">
        <v>3.1280000000000001</v>
      </c>
      <c r="S3943">
        <f t="shared" ref="S3943:S3953" si="283">Q3943*(N3943^R3943)</f>
        <v>54.414959423729201</v>
      </c>
      <c r="T3943">
        <f t="shared" si="281"/>
        <v>54.414959423729201</v>
      </c>
    </row>
    <row r="3944" spans="1:20" x14ac:dyDescent="0.2">
      <c r="A3944">
        <v>2009</v>
      </c>
      <c r="B3944">
        <v>230</v>
      </c>
      <c r="C3944">
        <v>58</v>
      </c>
      <c r="D3944" t="s">
        <v>10</v>
      </c>
      <c r="E3944" s="1">
        <v>0.45833333333333331</v>
      </c>
      <c r="F3944">
        <v>10</v>
      </c>
      <c r="G3944" t="s">
        <v>125</v>
      </c>
      <c r="H3944" t="s">
        <v>12</v>
      </c>
      <c r="I3944" t="s">
        <v>177</v>
      </c>
      <c r="J3944" t="s">
        <v>509</v>
      </c>
      <c r="K3944" t="s">
        <v>17</v>
      </c>
      <c r="L3944" t="s">
        <v>19</v>
      </c>
      <c r="M3944">
        <v>1</v>
      </c>
      <c r="N3944">
        <v>7.5</v>
      </c>
      <c r="Q3944">
        <v>1.9300000000000001E-2</v>
      </c>
      <c r="R3944">
        <v>2.96</v>
      </c>
      <c r="S3944">
        <f t="shared" si="283"/>
        <v>7.5117071566069322</v>
      </c>
      <c r="T3944">
        <f t="shared" si="281"/>
        <v>7.5117071566069322</v>
      </c>
    </row>
    <row r="3945" spans="1:20" x14ac:dyDescent="0.2">
      <c r="A3945">
        <v>2009</v>
      </c>
      <c r="B3945">
        <v>230</v>
      </c>
      <c r="C3945">
        <v>58</v>
      </c>
      <c r="D3945" t="s">
        <v>10</v>
      </c>
      <c r="E3945" s="1">
        <v>0.45833333333333331</v>
      </c>
      <c r="F3945">
        <v>10</v>
      </c>
      <c r="G3945" t="s">
        <v>125</v>
      </c>
      <c r="H3945" t="s">
        <v>12</v>
      </c>
      <c r="I3945" t="s">
        <v>177</v>
      </c>
      <c r="J3945" t="s">
        <v>26</v>
      </c>
      <c r="K3945" t="s">
        <v>118</v>
      </c>
      <c r="L3945" t="s">
        <v>27</v>
      </c>
      <c r="M3945">
        <v>4</v>
      </c>
      <c r="N3945">
        <v>7.5</v>
      </c>
      <c r="Q3945">
        <v>1.5900000000000001E-2</v>
      </c>
      <c r="R3945">
        <v>2.9718</v>
      </c>
      <c r="S3945">
        <f t="shared" si="283"/>
        <v>6.3372988368370082</v>
      </c>
      <c r="T3945">
        <f t="shared" si="281"/>
        <v>25.349195347348033</v>
      </c>
    </row>
    <row r="3946" spans="1:20" x14ac:dyDescent="0.2">
      <c r="A3946">
        <v>2009</v>
      </c>
      <c r="B3946">
        <v>230</v>
      </c>
      <c r="C3946">
        <v>58</v>
      </c>
      <c r="D3946" t="s">
        <v>10</v>
      </c>
      <c r="E3946" s="1">
        <v>0.45833333333333331</v>
      </c>
      <c r="F3946">
        <v>10</v>
      </c>
      <c r="G3946" t="s">
        <v>125</v>
      </c>
      <c r="H3946" t="s">
        <v>12</v>
      </c>
      <c r="I3946" t="s">
        <v>177</v>
      </c>
      <c r="J3946" t="s">
        <v>23</v>
      </c>
      <c r="K3946" t="s">
        <v>118</v>
      </c>
      <c r="L3946" t="s">
        <v>132</v>
      </c>
      <c r="M3946">
        <v>5</v>
      </c>
      <c r="N3946">
        <v>7.5</v>
      </c>
      <c r="Q3946">
        <v>1.26E-2</v>
      </c>
      <c r="R3946">
        <v>3.0672999999999999</v>
      </c>
      <c r="S3946">
        <f t="shared" si="283"/>
        <v>6.0875978967715536</v>
      </c>
      <c r="T3946">
        <f t="shared" si="281"/>
        <v>30.43798948385777</v>
      </c>
    </row>
    <row r="3947" spans="1:20" x14ac:dyDescent="0.2">
      <c r="A3947">
        <v>2009</v>
      </c>
      <c r="B3947">
        <v>230</v>
      </c>
      <c r="C3947">
        <v>58</v>
      </c>
      <c r="D3947" t="s">
        <v>10</v>
      </c>
      <c r="E3947" s="1">
        <v>0.45833333333333331</v>
      </c>
      <c r="F3947">
        <v>10</v>
      </c>
      <c r="G3947" t="s">
        <v>125</v>
      </c>
      <c r="H3947" t="s">
        <v>12</v>
      </c>
      <c r="I3947" t="s">
        <v>177</v>
      </c>
      <c r="J3947" t="s">
        <v>26</v>
      </c>
      <c r="K3947" t="s">
        <v>118</v>
      </c>
      <c r="L3947" t="s">
        <v>27</v>
      </c>
      <c r="M3947">
        <v>35</v>
      </c>
      <c r="N3947">
        <v>2.5</v>
      </c>
      <c r="Q3947">
        <v>1.5900000000000001E-2</v>
      </c>
      <c r="R3947">
        <v>2.9718</v>
      </c>
      <c r="S3947">
        <f t="shared" si="283"/>
        <v>0.24210025233267859</v>
      </c>
      <c r="T3947">
        <f t="shared" si="281"/>
        <v>8.4735088316437501</v>
      </c>
    </row>
    <row r="3948" spans="1:20" x14ac:dyDescent="0.2">
      <c r="A3948">
        <v>2009</v>
      </c>
      <c r="B3948">
        <v>230</v>
      </c>
      <c r="C3948">
        <v>58</v>
      </c>
      <c r="D3948" t="s">
        <v>10</v>
      </c>
      <c r="E3948" s="1">
        <v>0.45833333333333331</v>
      </c>
      <c r="F3948">
        <v>10</v>
      </c>
      <c r="G3948" t="s">
        <v>125</v>
      </c>
      <c r="H3948" t="s">
        <v>12</v>
      </c>
      <c r="I3948" t="s">
        <v>177</v>
      </c>
      <c r="J3948" t="s">
        <v>23</v>
      </c>
      <c r="K3948" t="s">
        <v>33</v>
      </c>
      <c r="L3948" t="s">
        <v>34</v>
      </c>
      <c r="M3948">
        <v>2</v>
      </c>
      <c r="N3948">
        <v>2.5</v>
      </c>
      <c r="Q3948">
        <v>8.8999999999999999E-3</v>
      </c>
      <c r="R3948">
        <v>3</v>
      </c>
      <c r="S3948">
        <f t="shared" si="283"/>
        <v>0.13906250000000001</v>
      </c>
      <c r="T3948">
        <f t="shared" si="281"/>
        <v>0.27812500000000001</v>
      </c>
    </row>
    <row r="3949" spans="1:20" x14ac:dyDescent="0.2">
      <c r="A3949">
        <v>2009</v>
      </c>
      <c r="B3949">
        <v>231</v>
      </c>
      <c r="C3949">
        <v>59</v>
      </c>
      <c r="D3949" t="s">
        <v>10</v>
      </c>
      <c r="E3949" s="1">
        <v>0.45833333333333331</v>
      </c>
      <c r="F3949">
        <v>10</v>
      </c>
      <c r="G3949" t="s">
        <v>125</v>
      </c>
      <c r="H3949" t="s">
        <v>36</v>
      </c>
      <c r="I3949" t="s">
        <v>177</v>
      </c>
      <c r="J3949" t="s">
        <v>44</v>
      </c>
      <c r="K3949" t="s">
        <v>21</v>
      </c>
      <c r="L3949" t="s">
        <v>67</v>
      </c>
      <c r="M3949">
        <v>1</v>
      </c>
      <c r="N3949">
        <v>60</v>
      </c>
      <c r="Q3949">
        <v>1.5299999999999999E-2</v>
      </c>
      <c r="R3949">
        <v>3</v>
      </c>
      <c r="S3949">
        <f t="shared" si="283"/>
        <v>3304.7999999999997</v>
      </c>
      <c r="T3949">
        <f t="shared" si="281"/>
        <v>3304.7999999999997</v>
      </c>
    </row>
    <row r="3950" spans="1:20" x14ac:dyDescent="0.2">
      <c r="A3950">
        <v>2009</v>
      </c>
      <c r="B3950">
        <v>231</v>
      </c>
      <c r="C3950">
        <v>59</v>
      </c>
      <c r="D3950" t="s">
        <v>10</v>
      </c>
      <c r="E3950" s="1">
        <v>0.45833333333333331</v>
      </c>
      <c r="F3950">
        <v>10</v>
      </c>
      <c r="G3950" t="s">
        <v>125</v>
      </c>
      <c r="H3950" t="s">
        <v>36</v>
      </c>
      <c r="I3950" t="s">
        <v>177</v>
      </c>
      <c r="J3950" t="s">
        <v>44</v>
      </c>
      <c r="K3950" t="s">
        <v>21</v>
      </c>
      <c r="L3950" t="s">
        <v>22</v>
      </c>
      <c r="M3950">
        <v>4</v>
      </c>
      <c r="N3950">
        <v>35</v>
      </c>
      <c r="Q3950">
        <v>1.14E-2</v>
      </c>
      <c r="R3950">
        <v>3.1280000000000001</v>
      </c>
      <c r="S3950">
        <f t="shared" si="283"/>
        <v>770.45928631241588</v>
      </c>
      <c r="T3950">
        <f t="shared" si="281"/>
        <v>3081.8371452496635</v>
      </c>
    </row>
    <row r="3951" spans="1:20" x14ac:dyDescent="0.2">
      <c r="A3951">
        <v>2009</v>
      </c>
      <c r="B3951">
        <v>231</v>
      </c>
      <c r="C3951">
        <v>59</v>
      </c>
      <c r="D3951" t="s">
        <v>10</v>
      </c>
      <c r="E3951" s="1">
        <v>0.45833333333333331</v>
      </c>
      <c r="F3951">
        <v>10</v>
      </c>
      <c r="G3951" t="s">
        <v>125</v>
      </c>
      <c r="H3951" t="s">
        <v>36</v>
      </c>
      <c r="I3951" t="s">
        <v>177</v>
      </c>
      <c r="J3951" t="s">
        <v>13</v>
      </c>
      <c r="K3951" t="s">
        <v>17</v>
      </c>
      <c r="L3951" t="s">
        <v>127</v>
      </c>
      <c r="M3951">
        <v>1</v>
      </c>
      <c r="N3951">
        <v>25</v>
      </c>
      <c r="Q3951">
        <v>2.3900000000000001E-2</v>
      </c>
      <c r="R3951">
        <v>3.0819999999999999</v>
      </c>
      <c r="S3951">
        <f t="shared" si="283"/>
        <v>486.23812459083422</v>
      </c>
      <c r="T3951">
        <f t="shared" si="281"/>
        <v>486.23812459083422</v>
      </c>
    </row>
    <row r="3952" spans="1:20" x14ac:dyDescent="0.2">
      <c r="A3952">
        <v>2009</v>
      </c>
      <c r="B3952">
        <v>231</v>
      </c>
      <c r="C3952">
        <v>59</v>
      </c>
      <c r="D3952" t="s">
        <v>10</v>
      </c>
      <c r="E3952" s="1">
        <v>0.45833333333333331</v>
      </c>
      <c r="F3952">
        <v>10</v>
      </c>
      <c r="G3952" t="s">
        <v>125</v>
      </c>
      <c r="H3952" t="s">
        <v>36</v>
      </c>
      <c r="I3952" t="s">
        <v>177</v>
      </c>
      <c r="J3952" t="s">
        <v>23</v>
      </c>
      <c r="K3952" t="s">
        <v>31</v>
      </c>
      <c r="L3952" t="s">
        <v>32</v>
      </c>
      <c r="M3952">
        <v>1</v>
      </c>
      <c r="N3952">
        <v>35</v>
      </c>
      <c r="Q3952">
        <v>7.9000000000000008E-3</v>
      </c>
      <c r="R3952">
        <v>3.0760000000000001</v>
      </c>
      <c r="S3952">
        <f t="shared" si="283"/>
        <v>443.79294680201997</v>
      </c>
      <c r="T3952">
        <f t="shared" si="281"/>
        <v>443.79294680201997</v>
      </c>
    </row>
    <row r="3953" spans="1:20" x14ac:dyDescent="0.2">
      <c r="A3953">
        <v>2009</v>
      </c>
      <c r="B3953">
        <v>231</v>
      </c>
      <c r="C3953">
        <v>59</v>
      </c>
      <c r="D3953" t="s">
        <v>10</v>
      </c>
      <c r="E3953" s="1">
        <v>0.45833333333333331</v>
      </c>
      <c r="F3953">
        <v>10</v>
      </c>
      <c r="G3953" t="s">
        <v>125</v>
      </c>
      <c r="H3953" t="s">
        <v>36</v>
      </c>
      <c r="I3953" t="s">
        <v>177</v>
      </c>
      <c r="J3953" t="s">
        <v>13</v>
      </c>
      <c r="K3953" t="s">
        <v>14</v>
      </c>
      <c r="L3953" t="s">
        <v>15</v>
      </c>
      <c r="M3953">
        <v>3</v>
      </c>
      <c r="N3953">
        <v>25</v>
      </c>
      <c r="Q3953">
        <v>2.3599999999999999E-2</v>
      </c>
      <c r="R3953">
        <v>2.9750000000000001</v>
      </c>
      <c r="S3953">
        <f t="shared" si="283"/>
        <v>340.23855775527943</v>
      </c>
      <c r="T3953">
        <f t="shared" si="281"/>
        <v>1020.7156732658383</v>
      </c>
    </row>
    <row r="3954" spans="1:20" x14ac:dyDescent="0.2">
      <c r="A3954">
        <v>2009</v>
      </c>
      <c r="B3954">
        <v>231</v>
      </c>
      <c r="C3954">
        <v>59</v>
      </c>
      <c r="D3954" t="s">
        <v>10</v>
      </c>
      <c r="E3954" s="1">
        <v>0.45833333333333331</v>
      </c>
      <c r="F3954">
        <v>10</v>
      </c>
      <c r="G3954" t="s">
        <v>125</v>
      </c>
      <c r="H3954" t="s">
        <v>36</v>
      </c>
      <c r="I3954" t="s">
        <v>177</v>
      </c>
      <c r="J3954" t="s">
        <v>16</v>
      </c>
      <c r="K3954" t="s">
        <v>28</v>
      </c>
      <c r="L3954" t="s">
        <v>29</v>
      </c>
      <c r="M3954">
        <v>10</v>
      </c>
      <c r="N3954">
        <v>25</v>
      </c>
      <c r="P3954">
        <f>N3954/1.14172</f>
        <v>21.89678730336685</v>
      </c>
      <c r="Q3954">
        <v>5.7999999999999996E-3</v>
      </c>
      <c r="R3954">
        <v>3.5539999999999998</v>
      </c>
      <c r="S3954">
        <f>Q3954*(P3954^R3954)</f>
        <v>336.62001464584171</v>
      </c>
      <c r="T3954">
        <f t="shared" si="281"/>
        <v>3366.2001464584173</v>
      </c>
    </row>
    <row r="3955" spans="1:20" x14ac:dyDescent="0.2">
      <c r="A3955">
        <v>2009</v>
      </c>
      <c r="B3955">
        <v>231</v>
      </c>
      <c r="C3955">
        <v>59</v>
      </c>
      <c r="D3955" t="s">
        <v>10</v>
      </c>
      <c r="E3955" s="1">
        <v>0.45833333333333331</v>
      </c>
      <c r="F3955">
        <v>10</v>
      </c>
      <c r="G3955" t="s">
        <v>125</v>
      </c>
      <c r="H3955" t="s">
        <v>36</v>
      </c>
      <c r="I3955" t="s">
        <v>177</v>
      </c>
      <c r="J3955" t="s">
        <v>44</v>
      </c>
      <c r="K3955" t="s">
        <v>21</v>
      </c>
      <c r="L3955" t="s">
        <v>22</v>
      </c>
      <c r="M3955">
        <v>4</v>
      </c>
      <c r="N3955">
        <v>25</v>
      </c>
      <c r="Q3955">
        <v>1.14E-2</v>
      </c>
      <c r="R3955">
        <v>3.1280000000000001</v>
      </c>
      <c r="S3955">
        <f>Q3955*(N3955^R3955)</f>
        <v>268.94359042953022</v>
      </c>
      <c r="T3955">
        <f t="shared" si="281"/>
        <v>1075.7743617181209</v>
      </c>
    </row>
    <row r="3956" spans="1:20" x14ac:dyDescent="0.2">
      <c r="A3956">
        <v>2009</v>
      </c>
      <c r="B3956">
        <v>231</v>
      </c>
      <c r="C3956">
        <v>59</v>
      </c>
      <c r="D3956" t="s">
        <v>10</v>
      </c>
      <c r="E3956" s="1">
        <v>0.45833333333333331</v>
      </c>
      <c r="F3956">
        <v>10</v>
      </c>
      <c r="G3956" t="s">
        <v>125</v>
      </c>
      <c r="H3956" t="s">
        <v>36</v>
      </c>
      <c r="I3956" t="s">
        <v>177</v>
      </c>
      <c r="J3956" t="s">
        <v>509</v>
      </c>
      <c r="K3956" t="s">
        <v>17</v>
      </c>
      <c r="L3956" t="s">
        <v>19</v>
      </c>
      <c r="M3956">
        <v>1</v>
      </c>
      <c r="N3956">
        <v>15</v>
      </c>
      <c r="Q3956">
        <v>1.9300000000000001E-2</v>
      </c>
      <c r="R3956">
        <v>2.96</v>
      </c>
      <c r="S3956">
        <f>Q3956*(N3956^R3956)</f>
        <v>58.450393035088091</v>
      </c>
      <c r="T3956">
        <f t="shared" si="281"/>
        <v>58.450393035088091</v>
      </c>
    </row>
    <row r="3957" spans="1:20" x14ac:dyDescent="0.2">
      <c r="A3957">
        <v>2009</v>
      </c>
      <c r="B3957">
        <v>231</v>
      </c>
      <c r="C3957">
        <v>59</v>
      </c>
      <c r="D3957" t="s">
        <v>10</v>
      </c>
      <c r="E3957" s="1">
        <v>0.45833333333333331</v>
      </c>
      <c r="F3957">
        <v>10</v>
      </c>
      <c r="G3957" t="s">
        <v>125</v>
      </c>
      <c r="H3957" t="s">
        <v>36</v>
      </c>
      <c r="I3957" t="s">
        <v>177</v>
      </c>
      <c r="J3957" t="s">
        <v>44</v>
      </c>
      <c r="K3957" t="s">
        <v>21</v>
      </c>
      <c r="L3957" t="s">
        <v>22</v>
      </c>
      <c r="M3957">
        <v>1</v>
      </c>
      <c r="N3957">
        <v>15</v>
      </c>
      <c r="Q3957">
        <v>1.14E-2</v>
      </c>
      <c r="R3957">
        <v>3.1280000000000001</v>
      </c>
      <c r="S3957">
        <f>Q3957*(N3957^R3957)</f>
        <v>54.414959423729201</v>
      </c>
      <c r="T3957">
        <f t="shared" si="281"/>
        <v>54.414959423729201</v>
      </c>
    </row>
    <row r="3958" spans="1:20" x14ac:dyDescent="0.2">
      <c r="A3958">
        <v>2009</v>
      </c>
      <c r="B3958">
        <v>231</v>
      </c>
      <c r="C3958">
        <v>59</v>
      </c>
      <c r="D3958" t="s">
        <v>10</v>
      </c>
      <c r="E3958" s="1">
        <v>0.45833333333333331</v>
      </c>
      <c r="F3958">
        <v>10</v>
      </c>
      <c r="G3958" t="s">
        <v>125</v>
      </c>
      <c r="H3958" t="s">
        <v>36</v>
      </c>
      <c r="I3958" t="s">
        <v>177</v>
      </c>
      <c r="J3958" t="s">
        <v>23</v>
      </c>
      <c r="K3958" t="s">
        <v>118</v>
      </c>
      <c r="L3958" t="s">
        <v>132</v>
      </c>
      <c r="M3958">
        <v>2</v>
      </c>
      <c r="N3958">
        <v>15</v>
      </c>
      <c r="Q3958">
        <v>1.26E-2</v>
      </c>
      <c r="R3958">
        <v>3.0672999999999999</v>
      </c>
      <c r="S3958">
        <f>Q3958*(N3958^R3958)</f>
        <v>51.026439339633377</v>
      </c>
      <c r="T3958">
        <f t="shared" si="281"/>
        <v>102.05287867926675</v>
      </c>
    </row>
    <row r="3959" spans="1:20" x14ac:dyDescent="0.2">
      <c r="A3959">
        <v>2009</v>
      </c>
      <c r="B3959">
        <v>231</v>
      </c>
      <c r="C3959">
        <v>59</v>
      </c>
      <c r="D3959" t="s">
        <v>10</v>
      </c>
      <c r="E3959" s="1">
        <v>0.45833333333333331</v>
      </c>
      <c r="F3959">
        <v>10</v>
      </c>
      <c r="G3959" t="s">
        <v>125</v>
      </c>
      <c r="H3959" t="s">
        <v>36</v>
      </c>
      <c r="I3959" t="s">
        <v>177</v>
      </c>
      <c r="J3959" t="s">
        <v>23</v>
      </c>
      <c r="K3959" t="s">
        <v>118</v>
      </c>
      <c r="L3959" t="s">
        <v>132</v>
      </c>
      <c r="M3959">
        <v>4</v>
      </c>
      <c r="N3959">
        <v>7.5</v>
      </c>
      <c r="Q3959">
        <v>1.26E-2</v>
      </c>
      <c r="R3959">
        <v>3.0672999999999999</v>
      </c>
      <c r="S3959">
        <f>Q3959*(N3959^R3959)</f>
        <v>6.0875978967715536</v>
      </c>
      <c r="T3959">
        <f t="shared" si="281"/>
        <v>24.350391587086214</v>
      </c>
    </row>
    <row r="3960" spans="1:20" x14ac:dyDescent="0.2">
      <c r="A3960">
        <v>2009</v>
      </c>
      <c r="B3960">
        <v>232</v>
      </c>
      <c r="C3960">
        <v>60</v>
      </c>
      <c r="D3960" t="s">
        <v>10</v>
      </c>
      <c r="E3960" s="1">
        <v>0.45833333333333331</v>
      </c>
      <c r="F3960">
        <v>9</v>
      </c>
      <c r="G3960" t="s">
        <v>125</v>
      </c>
      <c r="H3960" t="s">
        <v>36</v>
      </c>
      <c r="I3960" t="s">
        <v>177</v>
      </c>
      <c r="J3960" t="s">
        <v>13</v>
      </c>
      <c r="K3960" t="s">
        <v>47</v>
      </c>
      <c r="L3960" t="s">
        <v>48</v>
      </c>
      <c r="M3960">
        <v>7</v>
      </c>
      <c r="N3960">
        <v>35</v>
      </c>
      <c r="P3960">
        <f>N3960/1.09917</f>
        <v>31.842208211650611</v>
      </c>
      <c r="Q3960">
        <v>1.7399999999999999E-2</v>
      </c>
      <c r="R3960">
        <v>3.08</v>
      </c>
      <c r="S3960">
        <f>Q3960*(P3960^R3960)</f>
        <v>740.96728909580781</v>
      </c>
      <c r="T3960">
        <f t="shared" si="281"/>
        <v>5186.7710236706544</v>
      </c>
    </row>
    <row r="3961" spans="1:20" x14ac:dyDescent="0.2">
      <c r="A3961">
        <v>2009</v>
      </c>
      <c r="B3961">
        <v>232</v>
      </c>
      <c r="C3961">
        <v>60</v>
      </c>
      <c r="D3961" t="s">
        <v>10</v>
      </c>
      <c r="E3961" s="1">
        <v>0.45833333333333331</v>
      </c>
      <c r="F3961">
        <v>9</v>
      </c>
      <c r="G3961" t="s">
        <v>125</v>
      </c>
      <c r="H3961" t="s">
        <v>36</v>
      </c>
      <c r="I3961" t="s">
        <v>177</v>
      </c>
      <c r="J3961" t="s">
        <v>23</v>
      </c>
      <c r="K3961" t="s">
        <v>118</v>
      </c>
      <c r="L3961" t="s">
        <v>37</v>
      </c>
      <c r="M3961">
        <v>1</v>
      </c>
      <c r="N3961">
        <v>35</v>
      </c>
      <c r="Q3961">
        <v>1.26E-2</v>
      </c>
      <c r="R3961">
        <v>3.0672999999999999</v>
      </c>
      <c r="S3961">
        <f>Q3961*(N3961^R3961)</f>
        <v>686.26279947656167</v>
      </c>
      <c r="T3961">
        <f t="shared" si="281"/>
        <v>686.26279947656167</v>
      </c>
    </row>
    <row r="3962" spans="1:20" x14ac:dyDescent="0.2">
      <c r="A3962">
        <v>2009</v>
      </c>
      <c r="B3962">
        <v>232</v>
      </c>
      <c r="C3962">
        <v>60</v>
      </c>
      <c r="D3962" t="s">
        <v>10</v>
      </c>
      <c r="E3962" s="1">
        <v>0.45833333333333331</v>
      </c>
      <c r="F3962">
        <v>9</v>
      </c>
      <c r="G3962" t="s">
        <v>125</v>
      </c>
      <c r="H3962" t="s">
        <v>36</v>
      </c>
      <c r="I3962" t="s">
        <v>177</v>
      </c>
      <c r="J3962" t="s">
        <v>23</v>
      </c>
      <c r="K3962" t="s">
        <v>31</v>
      </c>
      <c r="L3962" t="s">
        <v>32</v>
      </c>
      <c r="M3962">
        <v>1</v>
      </c>
      <c r="N3962">
        <v>35</v>
      </c>
      <c r="Q3962">
        <v>7.9000000000000008E-3</v>
      </c>
      <c r="R3962">
        <v>3.0760000000000001</v>
      </c>
      <c r="S3962">
        <f>Q3962*(N3962^R3962)</f>
        <v>443.79294680201997</v>
      </c>
      <c r="T3962">
        <f t="shared" si="281"/>
        <v>443.79294680201997</v>
      </c>
    </row>
    <row r="3963" spans="1:20" x14ac:dyDescent="0.2">
      <c r="A3963">
        <v>2009</v>
      </c>
      <c r="B3963">
        <v>232</v>
      </c>
      <c r="C3963">
        <v>60</v>
      </c>
      <c r="D3963" t="s">
        <v>10</v>
      </c>
      <c r="E3963" s="1">
        <v>0.45833333333333331</v>
      </c>
      <c r="F3963">
        <v>9</v>
      </c>
      <c r="G3963" t="s">
        <v>125</v>
      </c>
      <c r="H3963" t="s">
        <v>36</v>
      </c>
      <c r="I3963" t="s">
        <v>177</v>
      </c>
      <c r="J3963" t="s">
        <v>13</v>
      </c>
      <c r="K3963" t="s">
        <v>14</v>
      </c>
      <c r="L3963" t="s">
        <v>15</v>
      </c>
      <c r="M3963">
        <v>3</v>
      </c>
      <c r="N3963">
        <v>25</v>
      </c>
      <c r="Q3963">
        <v>2.3599999999999999E-2</v>
      </c>
      <c r="R3963">
        <v>2.9750000000000001</v>
      </c>
      <c r="S3963">
        <f>Q3963*(N3963^R3963)</f>
        <v>340.23855775527943</v>
      </c>
      <c r="T3963">
        <f t="shared" si="281"/>
        <v>1020.7156732658383</v>
      </c>
    </row>
    <row r="3964" spans="1:20" x14ac:dyDescent="0.2">
      <c r="A3964">
        <v>2009</v>
      </c>
      <c r="B3964">
        <v>232</v>
      </c>
      <c r="C3964">
        <v>60</v>
      </c>
      <c r="D3964" t="s">
        <v>10</v>
      </c>
      <c r="E3964" s="1">
        <v>0.45833333333333331</v>
      </c>
      <c r="F3964">
        <v>9</v>
      </c>
      <c r="G3964" t="s">
        <v>125</v>
      </c>
      <c r="H3964" t="s">
        <v>36</v>
      </c>
      <c r="I3964" t="s">
        <v>177</v>
      </c>
      <c r="J3964" t="s">
        <v>16</v>
      </c>
      <c r="K3964" t="s">
        <v>28</v>
      </c>
      <c r="L3964" t="s">
        <v>29</v>
      </c>
      <c r="M3964">
        <v>3</v>
      </c>
      <c r="N3964">
        <v>25</v>
      </c>
      <c r="P3964">
        <f>N3964/1.14172</f>
        <v>21.89678730336685</v>
      </c>
      <c r="Q3964">
        <v>5.7999999999999996E-3</v>
      </c>
      <c r="R3964">
        <v>3.5539999999999998</v>
      </c>
      <c r="S3964">
        <f>Q3964*(P3964^R3964)</f>
        <v>336.62001464584171</v>
      </c>
      <c r="T3964">
        <f t="shared" si="281"/>
        <v>1009.8600439375251</v>
      </c>
    </row>
    <row r="3965" spans="1:20" x14ac:dyDescent="0.2">
      <c r="A3965">
        <v>2009</v>
      </c>
      <c r="B3965">
        <v>232</v>
      </c>
      <c r="C3965">
        <v>60</v>
      </c>
      <c r="D3965" t="s">
        <v>10</v>
      </c>
      <c r="E3965" s="1">
        <v>0.45833333333333331</v>
      </c>
      <c r="F3965">
        <v>9</v>
      </c>
      <c r="G3965" t="s">
        <v>125</v>
      </c>
      <c r="H3965" t="s">
        <v>36</v>
      </c>
      <c r="I3965" t="s">
        <v>177</v>
      </c>
      <c r="J3965" t="s">
        <v>44</v>
      </c>
      <c r="K3965" t="s">
        <v>21</v>
      </c>
      <c r="L3965" t="s">
        <v>22</v>
      </c>
      <c r="M3965">
        <v>1</v>
      </c>
      <c r="N3965">
        <v>25</v>
      </c>
      <c r="Q3965">
        <v>1.14E-2</v>
      </c>
      <c r="R3965">
        <v>3.1280000000000001</v>
      </c>
      <c r="S3965">
        <f t="shared" ref="S3965:S3977" si="284">Q3965*(N3965^R3965)</f>
        <v>268.94359042953022</v>
      </c>
      <c r="T3965">
        <f t="shared" si="281"/>
        <v>268.94359042953022</v>
      </c>
    </row>
    <row r="3966" spans="1:20" x14ac:dyDescent="0.2">
      <c r="A3966">
        <v>2009</v>
      </c>
      <c r="B3966">
        <v>232</v>
      </c>
      <c r="C3966">
        <v>60</v>
      </c>
      <c r="D3966" t="s">
        <v>10</v>
      </c>
      <c r="E3966" s="1">
        <v>0.45833333333333331</v>
      </c>
      <c r="F3966">
        <v>9</v>
      </c>
      <c r="G3966" t="s">
        <v>125</v>
      </c>
      <c r="H3966" t="s">
        <v>36</v>
      </c>
      <c r="I3966" t="s">
        <v>177</v>
      </c>
      <c r="J3966" t="s">
        <v>23</v>
      </c>
      <c r="K3966" t="s">
        <v>31</v>
      </c>
      <c r="L3966" t="s">
        <v>32</v>
      </c>
      <c r="M3966">
        <v>4</v>
      </c>
      <c r="N3966">
        <v>25</v>
      </c>
      <c r="Q3966">
        <v>7.9000000000000008E-3</v>
      </c>
      <c r="R3966">
        <v>3.0760000000000001</v>
      </c>
      <c r="S3966">
        <f t="shared" si="284"/>
        <v>157.64875958225977</v>
      </c>
      <c r="T3966">
        <f t="shared" si="281"/>
        <v>630.59503832903908</v>
      </c>
    </row>
    <row r="3967" spans="1:20" x14ac:dyDescent="0.2">
      <c r="A3967">
        <v>2009</v>
      </c>
      <c r="B3967">
        <v>232</v>
      </c>
      <c r="C3967">
        <v>60</v>
      </c>
      <c r="D3967" t="s">
        <v>10</v>
      </c>
      <c r="E3967" s="1">
        <v>0.45833333333333331</v>
      </c>
      <c r="F3967">
        <v>9</v>
      </c>
      <c r="G3967" t="s">
        <v>125</v>
      </c>
      <c r="H3967" t="s">
        <v>36</v>
      </c>
      <c r="I3967" t="s">
        <v>177</v>
      </c>
      <c r="J3967" t="s">
        <v>508</v>
      </c>
      <c r="K3967" t="s">
        <v>40</v>
      </c>
      <c r="L3967" t="s">
        <v>41</v>
      </c>
      <c r="M3967">
        <v>2</v>
      </c>
      <c r="N3967">
        <v>15</v>
      </c>
      <c r="Q3967">
        <v>2.2200000000000001E-2</v>
      </c>
      <c r="R3967">
        <v>3.14</v>
      </c>
      <c r="S3967">
        <f t="shared" si="284"/>
        <v>109.46607034280856</v>
      </c>
      <c r="T3967">
        <f t="shared" si="281"/>
        <v>218.93214068561713</v>
      </c>
    </row>
    <row r="3968" spans="1:20" x14ac:dyDescent="0.2">
      <c r="A3968">
        <v>2009</v>
      </c>
      <c r="B3968">
        <v>232</v>
      </c>
      <c r="C3968">
        <v>60</v>
      </c>
      <c r="D3968" t="s">
        <v>10</v>
      </c>
      <c r="E3968" s="1">
        <v>0.45833333333333331</v>
      </c>
      <c r="F3968">
        <v>9</v>
      </c>
      <c r="G3968" t="s">
        <v>125</v>
      </c>
      <c r="H3968" t="s">
        <v>36</v>
      </c>
      <c r="I3968" t="s">
        <v>177</v>
      </c>
      <c r="J3968" t="s">
        <v>16</v>
      </c>
      <c r="K3968" t="s">
        <v>17</v>
      </c>
      <c r="L3968" t="s">
        <v>18</v>
      </c>
      <c r="M3968">
        <v>4</v>
      </c>
      <c r="N3968">
        <v>15</v>
      </c>
      <c r="Q3968">
        <v>2.2700000000000001E-2</v>
      </c>
      <c r="R3968">
        <v>3.12</v>
      </c>
      <c r="S3968">
        <f t="shared" si="284"/>
        <v>106.03044532761471</v>
      </c>
      <c r="T3968">
        <f t="shared" si="281"/>
        <v>424.12178131045886</v>
      </c>
    </row>
    <row r="3969" spans="1:20" x14ac:dyDescent="0.2">
      <c r="A3969">
        <v>2009</v>
      </c>
      <c r="B3969">
        <v>232</v>
      </c>
      <c r="C3969">
        <v>60</v>
      </c>
      <c r="D3969" t="s">
        <v>10</v>
      </c>
      <c r="E3969" s="1">
        <v>0.45833333333333331</v>
      </c>
      <c r="F3969">
        <v>9</v>
      </c>
      <c r="G3969" t="s">
        <v>125</v>
      </c>
      <c r="H3969" t="s">
        <v>36</v>
      </c>
      <c r="I3969" t="s">
        <v>177</v>
      </c>
      <c r="J3969" t="s">
        <v>44</v>
      </c>
      <c r="K3969" t="s">
        <v>21</v>
      </c>
      <c r="L3969" t="s">
        <v>22</v>
      </c>
      <c r="M3969">
        <v>3</v>
      </c>
      <c r="N3969">
        <v>15</v>
      </c>
      <c r="Q3969">
        <v>1.14E-2</v>
      </c>
      <c r="R3969">
        <v>3.1280000000000001</v>
      </c>
      <c r="S3969">
        <f t="shared" si="284"/>
        <v>54.414959423729201</v>
      </c>
      <c r="T3969">
        <f t="shared" si="281"/>
        <v>163.24487827118759</v>
      </c>
    </row>
    <row r="3970" spans="1:20" x14ac:dyDescent="0.2">
      <c r="A3970">
        <v>2009</v>
      </c>
      <c r="B3970">
        <v>232</v>
      </c>
      <c r="C3970">
        <v>60</v>
      </c>
      <c r="D3970" t="s">
        <v>10</v>
      </c>
      <c r="E3970" s="1">
        <v>0.45833333333333331</v>
      </c>
      <c r="F3970">
        <v>9</v>
      </c>
      <c r="G3970" t="s">
        <v>125</v>
      </c>
      <c r="H3970" t="s">
        <v>36</v>
      </c>
      <c r="I3970" t="s">
        <v>177</v>
      </c>
      <c r="J3970" t="s">
        <v>23</v>
      </c>
      <c r="K3970" t="s">
        <v>118</v>
      </c>
      <c r="L3970" t="s">
        <v>132</v>
      </c>
      <c r="M3970">
        <v>4</v>
      </c>
      <c r="N3970">
        <v>15</v>
      </c>
      <c r="Q3970">
        <v>1.26E-2</v>
      </c>
      <c r="R3970">
        <v>3.0672999999999999</v>
      </c>
      <c r="S3970">
        <f t="shared" si="284"/>
        <v>51.026439339633377</v>
      </c>
      <c r="T3970">
        <f t="shared" ref="T3970:T4033" si="285">M3970*S3970</f>
        <v>204.10575735853351</v>
      </c>
    </row>
    <row r="3971" spans="1:20" x14ac:dyDescent="0.2">
      <c r="A3971">
        <v>2009</v>
      </c>
      <c r="B3971">
        <v>232</v>
      </c>
      <c r="C3971">
        <v>60</v>
      </c>
      <c r="D3971" t="s">
        <v>10</v>
      </c>
      <c r="E3971" s="1">
        <v>0.45833333333333331</v>
      </c>
      <c r="F3971">
        <v>9</v>
      </c>
      <c r="G3971" t="s">
        <v>125</v>
      </c>
      <c r="H3971" t="s">
        <v>36</v>
      </c>
      <c r="I3971" t="s">
        <v>177</v>
      </c>
      <c r="J3971" t="s">
        <v>26</v>
      </c>
      <c r="K3971" t="s">
        <v>118</v>
      </c>
      <c r="L3971" t="s">
        <v>27</v>
      </c>
      <c r="M3971">
        <v>1</v>
      </c>
      <c r="N3971">
        <v>15</v>
      </c>
      <c r="Q3971">
        <v>1.5900000000000001E-2</v>
      </c>
      <c r="R3971">
        <v>2.9718</v>
      </c>
      <c r="S3971">
        <f t="shared" si="284"/>
        <v>49.717024408551566</v>
      </c>
      <c r="T3971">
        <f t="shared" si="285"/>
        <v>49.717024408551566</v>
      </c>
    </row>
    <row r="3972" spans="1:20" x14ac:dyDescent="0.2">
      <c r="A3972">
        <v>2009</v>
      </c>
      <c r="B3972">
        <v>232</v>
      </c>
      <c r="C3972">
        <v>60</v>
      </c>
      <c r="D3972" t="s">
        <v>10</v>
      </c>
      <c r="E3972" s="1">
        <v>0.45833333333333331</v>
      </c>
      <c r="F3972">
        <v>9</v>
      </c>
      <c r="G3972" t="s">
        <v>125</v>
      </c>
      <c r="H3972" t="s">
        <v>36</v>
      </c>
      <c r="I3972" t="s">
        <v>177</v>
      </c>
      <c r="J3972" t="s">
        <v>26</v>
      </c>
      <c r="K3972" t="s">
        <v>118</v>
      </c>
      <c r="L3972" t="s">
        <v>27</v>
      </c>
      <c r="M3972">
        <v>2</v>
      </c>
      <c r="N3972">
        <v>7.5</v>
      </c>
      <c r="Q3972">
        <v>1.5900000000000001E-2</v>
      </c>
      <c r="R3972">
        <v>2.9718</v>
      </c>
      <c r="S3972">
        <f t="shared" si="284"/>
        <v>6.3372988368370082</v>
      </c>
      <c r="T3972">
        <f t="shared" si="285"/>
        <v>12.674597673674016</v>
      </c>
    </row>
    <row r="3973" spans="1:20" x14ac:dyDescent="0.2">
      <c r="A3973">
        <v>2009</v>
      </c>
      <c r="B3973">
        <v>232</v>
      </c>
      <c r="C3973">
        <v>60</v>
      </c>
      <c r="D3973" t="s">
        <v>10</v>
      </c>
      <c r="E3973" s="1">
        <v>0.45833333333333331</v>
      </c>
      <c r="F3973">
        <v>9</v>
      </c>
      <c r="G3973" t="s">
        <v>125</v>
      </c>
      <c r="H3973" t="s">
        <v>36</v>
      </c>
      <c r="I3973" t="s">
        <v>177</v>
      </c>
      <c r="J3973" t="s">
        <v>44</v>
      </c>
      <c r="K3973" t="s">
        <v>21</v>
      </c>
      <c r="L3973" t="s">
        <v>22</v>
      </c>
      <c r="M3973">
        <v>1</v>
      </c>
      <c r="N3973">
        <v>7.5</v>
      </c>
      <c r="Q3973">
        <v>1.14E-2</v>
      </c>
      <c r="R3973">
        <v>3.1280000000000001</v>
      </c>
      <c r="S3973">
        <f t="shared" si="284"/>
        <v>6.2243855127961885</v>
      </c>
      <c r="T3973">
        <f t="shared" si="285"/>
        <v>6.2243855127961885</v>
      </c>
    </row>
    <row r="3974" spans="1:20" x14ac:dyDescent="0.2">
      <c r="A3974">
        <v>2009</v>
      </c>
      <c r="B3974">
        <v>232</v>
      </c>
      <c r="C3974">
        <v>60</v>
      </c>
      <c r="D3974" t="s">
        <v>10</v>
      </c>
      <c r="E3974" s="1">
        <v>0.45833333333333331</v>
      </c>
      <c r="F3974">
        <v>9</v>
      </c>
      <c r="G3974" t="s">
        <v>125</v>
      </c>
      <c r="H3974" t="s">
        <v>36</v>
      </c>
      <c r="I3974" t="s">
        <v>177</v>
      </c>
      <c r="J3974" t="s">
        <v>23</v>
      </c>
      <c r="K3974" t="s">
        <v>118</v>
      </c>
      <c r="L3974" t="s">
        <v>132</v>
      </c>
      <c r="M3974">
        <v>6</v>
      </c>
      <c r="N3974">
        <v>7.5</v>
      </c>
      <c r="Q3974">
        <v>1.26E-2</v>
      </c>
      <c r="R3974">
        <v>3.0672999999999999</v>
      </c>
      <c r="S3974">
        <f t="shared" si="284"/>
        <v>6.0875978967715536</v>
      </c>
      <c r="T3974">
        <f t="shared" si="285"/>
        <v>36.525587380629318</v>
      </c>
    </row>
    <row r="3975" spans="1:20" x14ac:dyDescent="0.2">
      <c r="A3975">
        <v>2009</v>
      </c>
      <c r="B3975">
        <v>232</v>
      </c>
      <c r="C3975">
        <v>60</v>
      </c>
      <c r="D3975" t="s">
        <v>10</v>
      </c>
      <c r="E3975" s="1">
        <v>0.45833333333333331</v>
      </c>
      <c r="F3975">
        <v>9</v>
      </c>
      <c r="G3975" t="s">
        <v>125</v>
      </c>
      <c r="H3975" t="s">
        <v>36</v>
      </c>
      <c r="I3975" t="s">
        <v>177</v>
      </c>
      <c r="J3975" t="s">
        <v>509</v>
      </c>
      <c r="K3975" t="s">
        <v>17</v>
      </c>
      <c r="L3975" t="s">
        <v>19</v>
      </c>
      <c r="M3975">
        <v>6</v>
      </c>
      <c r="N3975">
        <v>2.5</v>
      </c>
      <c r="Q3975">
        <v>1.9300000000000001E-2</v>
      </c>
      <c r="R3975">
        <v>2.96</v>
      </c>
      <c r="S3975">
        <f t="shared" si="284"/>
        <v>0.29070984172599634</v>
      </c>
      <c r="T3975">
        <f t="shared" si="285"/>
        <v>1.7442590503559781</v>
      </c>
    </row>
    <row r="3976" spans="1:20" x14ac:dyDescent="0.2">
      <c r="A3976">
        <v>2009</v>
      </c>
      <c r="B3976">
        <v>232</v>
      </c>
      <c r="C3976">
        <v>60</v>
      </c>
      <c r="D3976" t="s">
        <v>10</v>
      </c>
      <c r="E3976" s="1">
        <v>0.45833333333333331</v>
      </c>
      <c r="F3976">
        <v>9</v>
      </c>
      <c r="G3976" t="s">
        <v>125</v>
      </c>
      <c r="H3976" t="s">
        <v>36</v>
      </c>
      <c r="I3976" t="s">
        <v>177</v>
      </c>
      <c r="J3976" t="s">
        <v>26</v>
      </c>
      <c r="K3976" t="s">
        <v>118</v>
      </c>
      <c r="L3976" t="s">
        <v>27</v>
      </c>
      <c r="M3976">
        <v>7</v>
      </c>
      <c r="N3976">
        <v>2.5</v>
      </c>
      <c r="Q3976">
        <v>1.5900000000000001E-2</v>
      </c>
      <c r="R3976">
        <v>2.9718</v>
      </c>
      <c r="S3976">
        <f t="shared" si="284"/>
        <v>0.24210025233267859</v>
      </c>
      <c r="T3976">
        <f t="shared" si="285"/>
        <v>1.6947017663287502</v>
      </c>
    </row>
    <row r="3977" spans="1:20" x14ac:dyDescent="0.2">
      <c r="A3977">
        <v>2009</v>
      </c>
      <c r="B3977">
        <v>233</v>
      </c>
      <c r="C3977">
        <v>61</v>
      </c>
      <c r="D3977" t="s">
        <v>10</v>
      </c>
      <c r="E3977" s="1">
        <v>0.45833333333333331</v>
      </c>
      <c r="F3977">
        <v>5</v>
      </c>
      <c r="G3977" t="s">
        <v>136</v>
      </c>
      <c r="H3977" t="s">
        <v>12</v>
      </c>
      <c r="I3977" t="s">
        <v>177</v>
      </c>
      <c r="J3977" t="s">
        <v>508</v>
      </c>
      <c r="K3977" t="s">
        <v>24</v>
      </c>
      <c r="L3977" t="s">
        <v>25</v>
      </c>
      <c r="M3977">
        <v>1</v>
      </c>
      <c r="N3977">
        <v>25</v>
      </c>
      <c r="Q3977">
        <v>4.2799999999999998E-2</v>
      </c>
      <c r="R3977">
        <v>2.8580000000000001</v>
      </c>
      <c r="S3977">
        <f t="shared" si="284"/>
        <v>423.40532317837847</v>
      </c>
      <c r="T3977">
        <f t="shared" si="285"/>
        <v>423.40532317837847</v>
      </c>
    </row>
    <row r="3978" spans="1:20" x14ac:dyDescent="0.2">
      <c r="A3978">
        <v>2009</v>
      </c>
      <c r="B3978">
        <v>233</v>
      </c>
      <c r="C3978">
        <v>61</v>
      </c>
      <c r="D3978" t="s">
        <v>10</v>
      </c>
      <c r="E3978" s="1">
        <v>0.45833333333333331</v>
      </c>
      <c r="F3978">
        <v>5</v>
      </c>
      <c r="G3978" t="s">
        <v>136</v>
      </c>
      <c r="H3978" t="s">
        <v>12</v>
      </c>
      <c r="I3978" t="s">
        <v>177</v>
      </c>
      <c r="J3978" t="s">
        <v>16</v>
      </c>
      <c r="K3978" t="s">
        <v>28</v>
      </c>
      <c r="L3978" t="s">
        <v>29</v>
      </c>
      <c r="M3978">
        <v>22</v>
      </c>
      <c r="N3978">
        <v>25</v>
      </c>
      <c r="P3978">
        <f>N3978/1.14172</f>
        <v>21.89678730336685</v>
      </c>
      <c r="Q3978">
        <v>5.7999999999999996E-3</v>
      </c>
      <c r="R3978">
        <v>3.5539999999999998</v>
      </c>
      <c r="S3978">
        <f>Q3978*(P3978^R3978)</f>
        <v>336.62001464584171</v>
      </c>
      <c r="T3978">
        <f t="shared" si="285"/>
        <v>7405.6403222085173</v>
      </c>
    </row>
    <row r="3979" spans="1:20" x14ac:dyDescent="0.2">
      <c r="A3979">
        <v>2009</v>
      </c>
      <c r="B3979">
        <v>233</v>
      </c>
      <c r="C3979">
        <v>61</v>
      </c>
      <c r="D3979" t="s">
        <v>10</v>
      </c>
      <c r="E3979" s="1">
        <v>0.45833333333333331</v>
      </c>
      <c r="F3979">
        <v>5</v>
      </c>
      <c r="G3979" t="s">
        <v>136</v>
      </c>
      <c r="H3979" t="s">
        <v>12</v>
      </c>
      <c r="I3979" t="s">
        <v>177</v>
      </c>
      <c r="J3979" t="s">
        <v>44</v>
      </c>
      <c r="K3979" t="s">
        <v>21</v>
      </c>
      <c r="L3979" t="s">
        <v>22</v>
      </c>
      <c r="M3979">
        <v>3</v>
      </c>
      <c r="N3979">
        <v>25</v>
      </c>
      <c r="Q3979">
        <v>1.14E-2</v>
      </c>
      <c r="R3979">
        <v>3.1280000000000001</v>
      </c>
      <c r="S3979">
        <f t="shared" ref="S3979:S3985" si="286">Q3979*(N3979^R3979)</f>
        <v>268.94359042953022</v>
      </c>
      <c r="T3979">
        <f t="shared" si="285"/>
        <v>806.83077128859065</v>
      </c>
    </row>
    <row r="3980" spans="1:20" x14ac:dyDescent="0.2">
      <c r="A3980">
        <v>2009</v>
      </c>
      <c r="B3980">
        <v>233</v>
      </c>
      <c r="C3980">
        <v>61</v>
      </c>
      <c r="D3980" t="s">
        <v>10</v>
      </c>
      <c r="E3980" s="1">
        <v>0.45833333333333331</v>
      </c>
      <c r="F3980">
        <v>5</v>
      </c>
      <c r="G3980" t="s">
        <v>136</v>
      </c>
      <c r="H3980" t="s">
        <v>12</v>
      </c>
      <c r="I3980" t="s">
        <v>177</v>
      </c>
      <c r="J3980" t="s">
        <v>16</v>
      </c>
      <c r="K3980" t="s">
        <v>17</v>
      </c>
      <c r="L3980" t="s">
        <v>18</v>
      </c>
      <c r="M3980">
        <v>2</v>
      </c>
      <c r="N3980">
        <v>15</v>
      </c>
      <c r="Q3980">
        <v>2.2700000000000001E-2</v>
      </c>
      <c r="R3980">
        <v>3.12</v>
      </c>
      <c r="S3980">
        <f t="shared" si="286"/>
        <v>106.03044532761471</v>
      </c>
      <c r="T3980">
        <f t="shared" si="285"/>
        <v>212.06089065522943</v>
      </c>
    </row>
    <row r="3981" spans="1:20" x14ac:dyDescent="0.2">
      <c r="A3981">
        <v>2009</v>
      </c>
      <c r="B3981">
        <v>233</v>
      </c>
      <c r="C3981">
        <v>61</v>
      </c>
      <c r="D3981" t="s">
        <v>10</v>
      </c>
      <c r="E3981" s="1">
        <v>0.45833333333333331</v>
      </c>
      <c r="F3981">
        <v>5</v>
      </c>
      <c r="G3981" t="s">
        <v>136</v>
      </c>
      <c r="H3981" t="s">
        <v>12</v>
      </c>
      <c r="I3981" t="s">
        <v>177</v>
      </c>
      <c r="J3981" t="s">
        <v>26</v>
      </c>
      <c r="K3981" t="s">
        <v>118</v>
      </c>
      <c r="L3981" t="s">
        <v>27</v>
      </c>
      <c r="M3981">
        <v>12</v>
      </c>
      <c r="N3981">
        <v>7.5</v>
      </c>
      <c r="Q3981">
        <v>1.5900000000000001E-2</v>
      </c>
      <c r="R3981">
        <v>2.9718</v>
      </c>
      <c r="S3981">
        <f t="shared" si="286"/>
        <v>6.3372988368370082</v>
      </c>
      <c r="T3981">
        <f t="shared" si="285"/>
        <v>76.047586042044102</v>
      </c>
    </row>
    <row r="3982" spans="1:20" x14ac:dyDescent="0.2">
      <c r="A3982">
        <v>2009</v>
      </c>
      <c r="B3982">
        <v>233</v>
      </c>
      <c r="C3982">
        <v>61</v>
      </c>
      <c r="D3982" t="s">
        <v>10</v>
      </c>
      <c r="E3982" s="1">
        <v>0.45833333333333331</v>
      </c>
      <c r="F3982">
        <v>5</v>
      </c>
      <c r="G3982" t="s">
        <v>136</v>
      </c>
      <c r="H3982" t="s">
        <v>12</v>
      </c>
      <c r="I3982" t="s">
        <v>177</v>
      </c>
      <c r="J3982" t="s">
        <v>26</v>
      </c>
      <c r="K3982" t="s">
        <v>118</v>
      </c>
      <c r="L3982" t="s">
        <v>27</v>
      </c>
      <c r="M3982">
        <v>25</v>
      </c>
      <c r="N3982">
        <v>2.5</v>
      </c>
      <c r="Q3982">
        <v>1.5900000000000001E-2</v>
      </c>
      <c r="R3982">
        <v>2.9718</v>
      </c>
      <c r="S3982">
        <f t="shared" si="286"/>
        <v>0.24210025233267859</v>
      </c>
      <c r="T3982">
        <f t="shared" si="285"/>
        <v>6.052506308316965</v>
      </c>
    </row>
    <row r="3983" spans="1:20" x14ac:dyDescent="0.2">
      <c r="A3983">
        <v>2009</v>
      </c>
      <c r="B3983">
        <v>233</v>
      </c>
      <c r="C3983">
        <v>61</v>
      </c>
      <c r="D3983" t="s">
        <v>10</v>
      </c>
      <c r="E3983" s="1">
        <v>0.45833333333333331</v>
      </c>
      <c r="F3983">
        <v>5</v>
      </c>
      <c r="G3983" t="s">
        <v>136</v>
      </c>
      <c r="H3983" t="s">
        <v>12</v>
      </c>
      <c r="I3983" t="s">
        <v>177</v>
      </c>
      <c r="J3983" t="s">
        <v>23</v>
      </c>
      <c r="K3983" t="s">
        <v>33</v>
      </c>
      <c r="L3983" t="s">
        <v>34</v>
      </c>
      <c r="M3983">
        <v>2</v>
      </c>
      <c r="N3983">
        <v>2.5</v>
      </c>
      <c r="Q3983">
        <v>8.8999999999999999E-3</v>
      </c>
      <c r="R3983">
        <v>3</v>
      </c>
      <c r="S3983">
        <f t="shared" si="286"/>
        <v>0.13906250000000001</v>
      </c>
      <c r="T3983">
        <f t="shared" si="285"/>
        <v>0.27812500000000001</v>
      </c>
    </row>
    <row r="3984" spans="1:20" x14ac:dyDescent="0.2">
      <c r="A3984">
        <v>2009</v>
      </c>
      <c r="B3984">
        <v>234</v>
      </c>
      <c r="C3984">
        <v>62</v>
      </c>
      <c r="D3984" t="s">
        <v>10</v>
      </c>
      <c r="E3984" s="1">
        <v>0.45833333333333331</v>
      </c>
      <c r="F3984">
        <v>4</v>
      </c>
      <c r="G3984" t="s">
        <v>136</v>
      </c>
      <c r="H3984" t="s">
        <v>12</v>
      </c>
      <c r="I3984" t="s">
        <v>177</v>
      </c>
      <c r="J3984" t="s">
        <v>13</v>
      </c>
      <c r="K3984" t="s">
        <v>51</v>
      </c>
      <c r="L3984" t="s">
        <v>52</v>
      </c>
      <c r="M3984">
        <v>1</v>
      </c>
      <c r="N3984">
        <v>35</v>
      </c>
      <c r="O3984" t="s">
        <v>53</v>
      </c>
      <c r="Q3984">
        <v>1.6199999999999999E-2</v>
      </c>
      <c r="R3984">
        <v>3.0251999999999999</v>
      </c>
      <c r="S3984">
        <f t="shared" si="286"/>
        <v>759.67819720000477</v>
      </c>
      <c r="T3984">
        <f t="shared" si="285"/>
        <v>759.67819720000477</v>
      </c>
    </row>
    <row r="3985" spans="1:20" x14ac:dyDescent="0.2">
      <c r="A3985">
        <v>2009</v>
      </c>
      <c r="B3985">
        <v>234</v>
      </c>
      <c r="C3985">
        <v>62</v>
      </c>
      <c r="D3985" t="s">
        <v>10</v>
      </c>
      <c r="E3985" s="1">
        <v>0.45833333333333331</v>
      </c>
      <c r="F3985">
        <v>4</v>
      </c>
      <c r="G3985" t="s">
        <v>136</v>
      </c>
      <c r="H3985" t="s">
        <v>12</v>
      </c>
      <c r="I3985" t="s">
        <v>177</v>
      </c>
      <c r="J3985" t="s">
        <v>23</v>
      </c>
      <c r="K3985" t="s">
        <v>118</v>
      </c>
      <c r="L3985" t="s">
        <v>37</v>
      </c>
      <c r="M3985">
        <v>1</v>
      </c>
      <c r="N3985">
        <v>35</v>
      </c>
      <c r="Q3985">
        <v>1.26E-2</v>
      </c>
      <c r="R3985">
        <v>3.0672999999999999</v>
      </c>
      <c r="S3985">
        <f t="shared" si="286"/>
        <v>686.26279947656167</v>
      </c>
      <c r="T3985">
        <f t="shared" si="285"/>
        <v>686.26279947656167</v>
      </c>
    </row>
    <row r="3986" spans="1:20" x14ac:dyDescent="0.2">
      <c r="A3986">
        <v>2009</v>
      </c>
      <c r="B3986">
        <v>234</v>
      </c>
      <c r="C3986">
        <v>62</v>
      </c>
      <c r="D3986" t="s">
        <v>10</v>
      </c>
      <c r="E3986" s="1">
        <v>0.45833333333333331</v>
      </c>
      <c r="F3986">
        <v>4</v>
      </c>
      <c r="G3986" t="s">
        <v>136</v>
      </c>
      <c r="H3986" t="s">
        <v>12</v>
      </c>
      <c r="I3986" t="s">
        <v>177</v>
      </c>
      <c r="J3986" t="s">
        <v>16</v>
      </c>
      <c r="K3986" t="s">
        <v>28</v>
      </c>
      <c r="L3986" t="s">
        <v>29</v>
      </c>
      <c r="M3986">
        <v>10</v>
      </c>
      <c r="N3986">
        <v>25</v>
      </c>
      <c r="P3986">
        <f>N3986/1.14172</f>
        <v>21.89678730336685</v>
      </c>
      <c r="Q3986">
        <v>5.7999999999999996E-3</v>
      </c>
      <c r="R3986">
        <v>3.5539999999999998</v>
      </c>
      <c r="S3986">
        <f>Q3986*(P3986^R3986)</f>
        <v>336.62001464584171</v>
      </c>
      <c r="T3986">
        <f t="shared" si="285"/>
        <v>3366.2001464584173</v>
      </c>
    </row>
    <row r="3987" spans="1:20" x14ac:dyDescent="0.2">
      <c r="A3987">
        <v>2009</v>
      </c>
      <c r="B3987">
        <v>234</v>
      </c>
      <c r="C3987">
        <v>62</v>
      </c>
      <c r="D3987" t="s">
        <v>10</v>
      </c>
      <c r="E3987" s="1">
        <v>0.45833333333333331</v>
      </c>
      <c r="F3987">
        <v>4</v>
      </c>
      <c r="G3987" t="s">
        <v>136</v>
      </c>
      <c r="H3987" t="s">
        <v>12</v>
      </c>
      <c r="I3987" t="s">
        <v>177</v>
      </c>
      <c r="J3987" t="s">
        <v>16</v>
      </c>
      <c r="K3987" t="s">
        <v>17</v>
      </c>
      <c r="L3987" t="s">
        <v>18</v>
      </c>
      <c r="M3987">
        <v>1</v>
      </c>
      <c r="N3987">
        <v>15</v>
      </c>
      <c r="Q3987">
        <v>2.2700000000000001E-2</v>
      </c>
      <c r="R3987">
        <v>3.12</v>
      </c>
      <c r="S3987">
        <f t="shared" ref="S3987:S3993" si="287">Q3987*(N3987^R3987)</f>
        <v>106.03044532761471</v>
      </c>
      <c r="T3987">
        <f t="shared" si="285"/>
        <v>106.03044532761471</v>
      </c>
    </row>
    <row r="3988" spans="1:20" x14ac:dyDescent="0.2">
      <c r="A3988">
        <v>2009</v>
      </c>
      <c r="B3988">
        <v>234</v>
      </c>
      <c r="C3988">
        <v>62</v>
      </c>
      <c r="D3988" t="s">
        <v>10</v>
      </c>
      <c r="E3988" s="1">
        <v>0.45833333333333331</v>
      </c>
      <c r="F3988">
        <v>4</v>
      </c>
      <c r="G3988" t="s">
        <v>136</v>
      </c>
      <c r="H3988" t="s">
        <v>12</v>
      </c>
      <c r="I3988" t="s">
        <v>177</v>
      </c>
      <c r="J3988" t="s">
        <v>23</v>
      </c>
      <c r="K3988" t="s">
        <v>64</v>
      </c>
      <c r="L3988" t="s">
        <v>65</v>
      </c>
      <c r="M3988">
        <v>1</v>
      </c>
      <c r="N3988">
        <v>15</v>
      </c>
      <c r="Q3988">
        <v>2.35E-2</v>
      </c>
      <c r="R3988">
        <v>3.05</v>
      </c>
      <c r="S3988">
        <f t="shared" si="287"/>
        <v>90.812619345794587</v>
      </c>
      <c r="T3988">
        <f t="shared" si="285"/>
        <v>90.812619345794587</v>
      </c>
    </row>
    <row r="3989" spans="1:20" x14ac:dyDescent="0.2">
      <c r="A3989">
        <v>2009</v>
      </c>
      <c r="B3989">
        <v>234</v>
      </c>
      <c r="C3989">
        <v>62</v>
      </c>
      <c r="D3989" t="s">
        <v>10</v>
      </c>
      <c r="E3989" s="1">
        <v>0.45833333333333331</v>
      </c>
      <c r="F3989">
        <v>4</v>
      </c>
      <c r="G3989" t="s">
        <v>136</v>
      </c>
      <c r="H3989" t="s">
        <v>12</v>
      </c>
      <c r="I3989" t="s">
        <v>177</v>
      </c>
      <c r="J3989" t="s">
        <v>20</v>
      </c>
      <c r="K3989" t="s">
        <v>200</v>
      </c>
      <c r="L3989" t="s">
        <v>161</v>
      </c>
      <c r="M3989">
        <v>15</v>
      </c>
      <c r="N3989">
        <v>25</v>
      </c>
      <c r="Q3989">
        <v>1.2999999999999999E-3</v>
      </c>
      <c r="R3989">
        <v>3</v>
      </c>
      <c r="S3989">
        <f t="shared" si="287"/>
        <v>20.3125</v>
      </c>
      <c r="T3989">
        <f t="shared" si="285"/>
        <v>304.6875</v>
      </c>
    </row>
    <row r="3990" spans="1:20" x14ac:dyDescent="0.2">
      <c r="A3990">
        <v>2009</v>
      </c>
      <c r="B3990">
        <v>234</v>
      </c>
      <c r="C3990">
        <v>62</v>
      </c>
      <c r="D3990" t="s">
        <v>10</v>
      </c>
      <c r="E3990" s="1">
        <v>0.45833333333333331</v>
      </c>
      <c r="F3990">
        <v>4</v>
      </c>
      <c r="G3990" t="s">
        <v>136</v>
      </c>
      <c r="H3990" t="s">
        <v>12</v>
      </c>
      <c r="I3990" t="s">
        <v>177</v>
      </c>
      <c r="J3990" t="s">
        <v>26</v>
      </c>
      <c r="K3990" t="s">
        <v>118</v>
      </c>
      <c r="L3990" t="s">
        <v>27</v>
      </c>
      <c r="M3990">
        <v>22</v>
      </c>
      <c r="N3990">
        <v>7.5</v>
      </c>
      <c r="Q3990">
        <v>1.5900000000000001E-2</v>
      </c>
      <c r="R3990">
        <v>2.9718</v>
      </c>
      <c r="S3990">
        <f t="shared" si="287"/>
        <v>6.3372988368370082</v>
      </c>
      <c r="T3990">
        <f t="shared" si="285"/>
        <v>139.42057441041419</v>
      </c>
    </row>
    <row r="3991" spans="1:20" x14ac:dyDescent="0.2">
      <c r="A3991">
        <v>2009</v>
      </c>
      <c r="B3991">
        <v>234</v>
      </c>
      <c r="C3991">
        <v>62</v>
      </c>
      <c r="D3991" t="s">
        <v>10</v>
      </c>
      <c r="E3991" s="1">
        <v>0.45833333333333331</v>
      </c>
      <c r="F3991">
        <v>4</v>
      </c>
      <c r="G3991" t="s">
        <v>136</v>
      </c>
      <c r="H3991" t="s">
        <v>12</v>
      </c>
      <c r="I3991" t="s">
        <v>177</v>
      </c>
      <c r="J3991" t="s">
        <v>23</v>
      </c>
      <c r="K3991" t="s">
        <v>118</v>
      </c>
      <c r="L3991" t="s">
        <v>132</v>
      </c>
      <c r="M3991">
        <v>4</v>
      </c>
      <c r="N3991">
        <v>7.5</v>
      </c>
      <c r="Q3991">
        <v>1.26E-2</v>
      </c>
      <c r="R3991">
        <v>3.0672999999999999</v>
      </c>
      <c r="S3991">
        <f t="shared" si="287"/>
        <v>6.0875978967715536</v>
      </c>
      <c r="T3991">
        <f t="shared" si="285"/>
        <v>24.350391587086214</v>
      </c>
    </row>
    <row r="3992" spans="1:20" x14ac:dyDescent="0.2">
      <c r="A3992">
        <v>2009</v>
      </c>
      <c r="B3992">
        <v>234</v>
      </c>
      <c r="C3992">
        <v>62</v>
      </c>
      <c r="D3992" t="s">
        <v>10</v>
      </c>
      <c r="E3992" s="1">
        <v>0.45833333333333331</v>
      </c>
      <c r="F3992">
        <v>4</v>
      </c>
      <c r="G3992" t="s">
        <v>136</v>
      </c>
      <c r="H3992" t="s">
        <v>12</v>
      </c>
      <c r="I3992" t="s">
        <v>177</v>
      </c>
      <c r="J3992" t="s">
        <v>26</v>
      </c>
      <c r="K3992" t="s">
        <v>118</v>
      </c>
      <c r="L3992" t="s">
        <v>27</v>
      </c>
      <c r="M3992">
        <v>30</v>
      </c>
      <c r="N3992">
        <v>2.5</v>
      </c>
      <c r="Q3992">
        <v>1.5900000000000001E-2</v>
      </c>
      <c r="R3992">
        <v>2.9718</v>
      </c>
      <c r="S3992">
        <f t="shared" si="287"/>
        <v>0.24210025233267859</v>
      </c>
      <c r="T3992">
        <f t="shared" si="285"/>
        <v>7.263007569980358</v>
      </c>
    </row>
    <row r="3993" spans="1:20" x14ac:dyDescent="0.2">
      <c r="A3993">
        <v>2009</v>
      </c>
      <c r="B3993">
        <v>235</v>
      </c>
      <c r="C3993">
        <v>63</v>
      </c>
      <c r="D3993" t="s">
        <v>10</v>
      </c>
      <c r="E3993" s="1">
        <v>0.45833333333333331</v>
      </c>
      <c r="F3993">
        <v>4</v>
      </c>
      <c r="G3993" t="s">
        <v>136</v>
      </c>
      <c r="H3993" t="s">
        <v>12</v>
      </c>
      <c r="I3993" t="s">
        <v>177</v>
      </c>
      <c r="J3993" t="s">
        <v>508</v>
      </c>
      <c r="K3993" t="s">
        <v>24</v>
      </c>
      <c r="L3993" t="s">
        <v>25</v>
      </c>
      <c r="M3993">
        <v>1</v>
      </c>
      <c r="N3993">
        <v>25</v>
      </c>
      <c r="Q3993">
        <v>4.2799999999999998E-2</v>
      </c>
      <c r="R3993">
        <v>2.8580000000000001</v>
      </c>
      <c r="S3993">
        <f t="shared" si="287"/>
        <v>423.40532317837847</v>
      </c>
      <c r="T3993">
        <f t="shared" si="285"/>
        <v>423.40532317837847</v>
      </c>
    </row>
    <row r="3994" spans="1:20" x14ac:dyDescent="0.2">
      <c r="A3994">
        <v>2009</v>
      </c>
      <c r="B3994">
        <v>235</v>
      </c>
      <c r="C3994">
        <v>63</v>
      </c>
      <c r="D3994" t="s">
        <v>10</v>
      </c>
      <c r="E3994" s="1">
        <v>0.45833333333333331</v>
      </c>
      <c r="F3994">
        <v>4</v>
      </c>
      <c r="G3994" t="s">
        <v>136</v>
      </c>
      <c r="H3994" t="s">
        <v>12</v>
      </c>
      <c r="I3994" t="s">
        <v>177</v>
      </c>
      <c r="J3994" t="s">
        <v>16</v>
      </c>
      <c r="K3994" t="s">
        <v>28</v>
      </c>
      <c r="L3994" t="s">
        <v>29</v>
      </c>
      <c r="M3994">
        <v>18</v>
      </c>
      <c r="N3994">
        <v>25</v>
      </c>
      <c r="P3994">
        <f>N3994/1.14172</f>
        <v>21.89678730336685</v>
      </c>
      <c r="Q3994">
        <v>5.7999999999999996E-3</v>
      </c>
      <c r="R3994">
        <v>3.5539999999999998</v>
      </c>
      <c r="S3994">
        <f>Q3994*(P3994^R3994)</f>
        <v>336.62001464584171</v>
      </c>
      <c r="T3994">
        <f t="shared" si="285"/>
        <v>6059.1602636251509</v>
      </c>
    </row>
    <row r="3995" spans="1:20" x14ac:dyDescent="0.2">
      <c r="A3995">
        <v>2009</v>
      </c>
      <c r="B3995">
        <v>235</v>
      </c>
      <c r="C3995">
        <v>63</v>
      </c>
      <c r="D3995" t="s">
        <v>10</v>
      </c>
      <c r="E3995" s="1">
        <v>0.45833333333333331</v>
      </c>
      <c r="F3995">
        <v>4</v>
      </c>
      <c r="G3995" t="s">
        <v>136</v>
      </c>
      <c r="H3995" t="s">
        <v>12</v>
      </c>
      <c r="I3995" t="s">
        <v>177</v>
      </c>
      <c r="J3995" t="s">
        <v>44</v>
      </c>
      <c r="K3995" t="s">
        <v>21</v>
      </c>
      <c r="L3995" t="s">
        <v>22</v>
      </c>
      <c r="M3995">
        <v>1</v>
      </c>
      <c r="N3995">
        <v>25</v>
      </c>
      <c r="Q3995">
        <v>1.14E-2</v>
      </c>
      <c r="R3995">
        <v>3.1280000000000001</v>
      </c>
      <c r="S3995">
        <f t="shared" ref="S3995:S4006" si="288">Q3995*(N3995^R3995)</f>
        <v>268.94359042953022</v>
      </c>
      <c r="T3995">
        <f t="shared" si="285"/>
        <v>268.94359042953022</v>
      </c>
    </row>
    <row r="3996" spans="1:20" x14ac:dyDescent="0.2">
      <c r="A3996">
        <v>2009</v>
      </c>
      <c r="B3996">
        <v>235</v>
      </c>
      <c r="C3996">
        <v>63</v>
      </c>
      <c r="D3996" t="s">
        <v>10</v>
      </c>
      <c r="E3996" s="1">
        <v>0.45833333333333331</v>
      </c>
      <c r="F3996">
        <v>4</v>
      </c>
      <c r="G3996" t="s">
        <v>136</v>
      </c>
      <c r="H3996" t="s">
        <v>12</v>
      </c>
      <c r="I3996" t="s">
        <v>177</v>
      </c>
      <c r="J3996" t="s">
        <v>23</v>
      </c>
      <c r="K3996" t="s">
        <v>118</v>
      </c>
      <c r="L3996" t="s">
        <v>37</v>
      </c>
      <c r="M3996">
        <v>2</v>
      </c>
      <c r="N3996">
        <v>25</v>
      </c>
      <c r="Q3996">
        <v>1.26E-2</v>
      </c>
      <c r="R3996">
        <v>3.0672999999999999</v>
      </c>
      <c r="S3996">
        <f t="shared" si="288"/>
        <v>244.49609871054292</v>
      </c>
      <c r="T3996">
        <f t="shared" si="285"/>
        <v>488.99219742108585</v>
      </c>
    </row>
    <row r="3997" spans="1:20" x14ac:dyDescent="0.2">
      <c r="A3997">
        <v>2009</v>
      </c>
      <c r="B3997">
        <v>235</v>
      </c>
      <c r="C3997">
        <v>63</v>
      </c>
      <c r="D3997" t="s">
        <v>10</v>
      </c>
      <c r="E3997" s="1">
        <v>0.45833333333333331</v>
      </c>
      <c r="F3997">
        <v>4</v>
      </c>
      <c r="G3997" t="s">
        <v>136</v>
      </c>
      <c r="H3997" t="s">
        <v>12</v>
      </c>
      <c r="I3997" t="s">
        <v>177</v>
      </c>
      <c r="J3997" t="s">
        <v>23</v>
      </c>
      <c r="K3997" t="s">
        <v>64</v>
      </c>
      <c r="L3997" t="s">
        <v>65</v>
      </c>
      <c r="M3997">
        <v>1</v>
      </c>
      <c r="N3997">
        <v>15</v>
      </c>
      <c r="Q3997">
        <v>2.35E-2</v>
      </c>
      <c r="R3997">
        <v>3.05</v>
      </c>
      <c r="S3997">
        <f t="shared" si="288"/>
        <v>90.812619345794587</v>
      </c>
      <c r="T3997">
        <f t="shared" si="285"/>
        <v>90.812619345794587</v>
      </c>
    </row>
    <row r="3998" spans="1:20" x14ac:dyDescent="0.2">
      <c r="A3998">
        <v>2009</v>
      </c>
      <c r="B3998">
        <v>235</v>
      </c>
      <c r="C3998">
        <v>63</v>
      </c>
      <c r="D3998" t="s">
        <v>10</v>
      </c>
      <c r="E3998" s="1">
        <v>0.45833333333333331</v>
      </c>
      <c r="F3998">
        <v>4</v>
      </c>
      <c r="G3998" t="s">
        <v>136</v>
      </c>
      <c r="H3998" t="s">
        <v>12</v>
      </c>
      <c r="I3998" t="s">
        <v>177</v>
      </c>
      <c r="J3998" t="s">
        <v>44</v>
      </c>
      <c r="K3998" t="s">
        <v>21</v>
      </c>
      <c r="L3998" t="s">
        <v>22</v>
      </c>
      <c r="M3998">
        <v>1</v>
      </c>
      <c r="N3998">
        <v>15</v>
      </c>
      <c r="Q3998">
        <v>1.14E-2</v>
      </c>
      <c r="R3998">
        <v>3.1280000000000001</v>
      </c>
      <c r="S3998">
        <f t="shared" si="288"/>
        <v>54.414959423729201</v>
      </c>
      <c r="T3998">
        <f t="shared" si="285"/>
        <v>54.414959423729201</v>
      </c>
    </row>
    <row r="3999" spans="1:20" x14ac:dyDescent="0.2">
      <c r="A3999">
        <v>2009</v>
      </c>
      <c r="B3999">
        <v>235</v>
      </c>
      <c r="C3999">
        <v>63</v>
      </c>
      <c r="D3999" t="s">
        <v>10</v>
      </c>
      <c r="E3999" s="1">
        <v>0.45833333333333331</v>
      </c>
      <c r="F3999">
        <v>4</v>
      </c>
      <c r="G3999" t="s">
        <v>136</v>
      </c>
      <c r="H3999" t="s">
        <v>12</v>
      </c>
      <c r="I3999" t="s">
        <v>177</v>
      </c>
      <c r="J3999" t="s">
        <v>23</v>
      </c>
      <c r="K3999" t="s">
        <v>118</v>
      </c>
      <c r="L3999" t="s">
        <v>132</v>
      </c>
      <c r="M3999">
        <v>2</v>
      </c>
      <c r="N3999">
        <v>15</v>
      </c>
      <c r="Q3999">
        <v>1.26E-2</v>
      </c>
      <c r="R3999">
        <v>3.0672999999999999</v>
      </c>
      <c r="S3999">
        <f t="shared" si="288"/>
        <v>51.026439339633377</v>
      </c>
      <c r="T3999">
        <f t="shared" si="285"/>
        <v>102.05287867926675</v>
      </c>
    </row>
    <row r="4000" spans="1:20" x14ac:dyDescent="0.2">
      <c r="A4000">
        <v>2009</v>
      </c>
      <c r="B4000">
        <v>235</v>
      </c>
      <c r="C4000">
        <v>63</v>
      </c>
      <c r="D4000" t="s">
        <v>10</v>
      </c>
      <c r="E4000" s="1">
        <v>0.45833333333333331</v>
      </c>
      <c r="F4000">
        <v>4</v>
      </c>
      <c r="G4000" t="s">
        <v>136</v>
      </c>
      <c r="H4000" t="s">
        <v>12</v>
      </c>
      <c r="I4000" t="s">
        <v>177</v>
      </c>
      <c r="J4000" t="s">
        <v>26</v>
      </c>
      <c r="K4000" t="s">
        <v>118</v>
      </c>
      <c r="L4000" t="s">
        <v>27</v>
      </c>
      <c r="M4000">
        <v>15</v>
      </c>
      <c r="N4000">
        <v>7.5</v>
      </c>
      <c r="Q4000">
        <v>1.5900000000000001E-2</v>
      </c>
      <c r="R4000">
        <v>2.9718</v>
      </c>
      <c r="S4000">
        <f t="shared" si="288"/>
        <v>6.3372988368370082</v>
      </c>
      <c r="T4000">
        <f t="shared" si="285"/>
        <v>95.059482552555124</v>
      </c>
    </row>
    <row r="4001" spans="1:20" x14ac:dyDescent="0.2">
      <c r="A4001">
        <v>2009</v>
      </c>
      <c r="B4001">
        <v>235</v>
      </c>
      <c r="C4001">
        <v>63</v>
      </c>
      <c r="D4001" t="s">
        <v>10</v>
      </c>
      <c r="E4001" s="1">
        <v>0.45833333333333331</v>
      </c>
      <c r="F4001">
        <v>4</v>
      </c>
      <c r="G4001" t="s">
        <v>136</v>
      </c>
      <c r="H4001" t="s">
        <v>12</v>
      </c>
      <c r="I4001" t="s">
        <v>177</v>
      </c>
      <c r="J4001" t="s">
        <v>23</v>
      </c>
      <c r="K4001" t="s">
        <v>118</v>
      </c>
      <c r="L4001" t="s">
        <v>132</v>
      </c>
      <c r="M4001">
        <v>9</v>
      </c>
      <c r="N4001">
        <v>7.5</v>
      </c>
      <c r="Q4001">
        <v>1.26E-2</v>
      </c>
      <c r="R4001">
        <v>3.0672999999999999</v>
      </c>
      <c r="S4001">
        <f t="shared" si="288"/>
        <v>6.0875978967715536</v>
      </c>
      <c r="T4001">
        <f t="shared" si="285"/>
        <v>54.788381070943984</v>
      </c>
    </row>
    <row r="4002" spans="1:20" x14ac:dyDescent="0.2">
      <c r="A4002">
        <v>2009</v>
      </c>
      <c r="B4002">
        <v>235</v>
      </c>
      <c r="C4002">
        <v>63</v>
      </c>
      <c r="D4002" t="s">
        <v>10</v>
      </c>
      <c r="E4002" s="1">
        <v>0.45833333333333331</v>
      </c>
      <c r="F4002">
        <v>4</v>
      </c>
      <c r="G4002" t="s">
        <v>136</v>
      </c>
      <c r="H4002" t="s">
        <v>12</v>
      </c>
      <c r="I4002" t="s">
        <v>177</v>
      </c>
      <c r="J4002" t="s">
        <v>13</v>
      </c>
      <c r="K4002" t="s">
        <v>194</v>
      </c>
      <c r="L4002" t="s">
        <v>35</v>
      </c>
      <c r="M4002">
        <v>1</v>
      </c>
      <c r="N4002">
        <v>7.5</v>
      </c>
      <c r="Q4002">
        <v>3.2399999999999998E-2</v>
      </c>
      <c r="R4002">
        <v>2.379</v>
      </c>
      <c r="S4002">
        <f t="shared" si="288"/>
        <v>3.9112516180267258</v>
      </c>
      <c r="T4002">
        <f t="shared" si="285"/>
        <v>3.9112516180267258</v>
      </c>
    </row>
    <row r="4003" spans="1:20" x14ac:dyDescent="0.2">
      <c r="A4003">
        <v>2009</v>
      </c>
      <c r="B4003">
        <v>235</v>
      </c>
      <c r="C4003">
        <v>63</v>
      </c>
      <c r="D4003" t="s">
        <v>10</v>
      </c>
      <c r="E4003" s="1">
        <v>0.45833333333333331</v>
      </c>
      <c r="F4003">
        <v>4</v>
      </c>
      <c r="G4003" t="s">
        <v>136</v>
      </c>
      <c r="H4003" t="s">
        <v>12</v>
      </c>
      <c r="I4003" t="s">
        <v>177</v>
      </c>
      <c r="J4003" t="s">
        <v>509</v>
      </c>
      <c r="K4003" t="s">
        <v>17</v>
      </c>
      <c r="L4003" t="s">
        <v>19</v>
      </c>
      <c r="M4003">
        <v>2</v>
      </c>
      <c r="N4003">
        <v>2.5</v>
      </c>
      <c r="Q4003">
        <v>1.9300000000000001E-2</v>
      </c>
      <c r="R4003">
        <v>2.96</v>
      </c>
      <c r="S4003">
        <f t="shared" si="288"/>
        <v>0.29070984172599634</v>
      </c>
      <c r="T4003">
        <f t="shared" si="285"/>
        <v>0.58141968345199269</v>
      </c>
    </row>
    <row r="4004" spans="1:20" x14ac:dyDescent="0.2">
      <c r="A4004">
        <v>2009</v>
      </c>
      <c r="B4004">
        <v>235</v>
      </c>
      <c r="C4004">
        <v>63</v>
      </c>
      <c r="D4004" t="s">
        <v>10</v>
      </c>
      <c r="E4004" s="1">
        <v>0.45833333333333331</v>
      </c>
      <c r="F4004">
        <v>4</v>
      </c>
      <c r="G4004" t="s">
        <v>136</v>
      </c>
      <c r="H4004" t="s">
        <v>12</v>
      </c>
      <c r="I4004" t="s">
        <v>177</v>
      </c>
      <c r="J4004" t="s">
        <v>26</v>
      </c>
      <c r="K4004" t="s">
        <v>118</v>
      </c>
      <c r="L4004" t="s">
        <v>27</v>
      </c>
      <c r="M4004">
        <v>25</v>
      </c>
      <c r="N4004">
        <v>2.5</v>
      </c>
      <c r="Q4004">
        <v>1.5900000000000001E-2</v>
      </c>
      <c r="R4004">
        <v>2.9718</v>
      </c>
      <c r="S4004">
        <f t="shared" si="288"/>
        <v>0.24210025233267859</v>
      </c>
      <c r="T4004">
        <f t="shared" si="285"/>
        <v>6.052506308316965</v>
      </c>
    </row>
    <row r="4005" spans="1:20" x14ac:dyDescent="0.2">
      <c r="A4005">
        <v>2009</v>
      </c>
      <c r="B4005">
        <v>235</v>
      </c>
      <c r="C4005">
        <v>63</v>
      </c>
      <c r="D4005" t="s">
        <v>10</v>
      </c>
      <c r="E4005" s="1">
        <v>0.45833333333333331</v>
      </c>
      <c r="F4005">
        <v>4</v>
      </c>
      <c r="G4005" t="s">
        <v>136</v>
      </c>
      <c r="H4005" t="s">
        <v>12</v>
      </c>
      <c r="I4005" t="s">
        <v>177</v>
      </c>
      <c r="J4005" t="s">
        <v>23</v>
      </c>
      <c r="K4005" t="s">
        <v>33</v>
      </c>
      <c r="L4005" t="s">
        <v>34</v>
      </c>
      <c r="M4005">
        <v>3</v>
      </c>
      <c r="N4005">
        <v>2.5</v>
      </c>
      <c r="Q4005">
        <v>8.8999999999999999E-3</v>
      </c>
      <c r="R4005">
        <v>3</v>
      </c>
      <c r="S4005">
        <f t="shared" si="288"/>
        <v>0.13906250000000001</v>
      </c>
      <c r="T4005">
        <f t="shared" si="285"/>
        <v>0.41718750000000004</v>
      </c>
    </row>
    <row r="4006" spans="1:20" x14ac:dyDescent="0.2">
      <c r="A4006">
        <v>2009</v>
      </c>
      <c r="B4006">
        <v>236</v>
      </c>
      <c r="D4006" t="s">
        <v>10</v>
      </c>
      <c r="E4006" s="1">
        <v>0.45833333333333331</v>
      </c>
      <c r="F4006">
        <v>3</v>
      </c>
      <c r="G4006" t="s">
        <v>136</v>
      </c>
      <c r="H4006" t="s">
        <v>36</v>
      </c>
      <c r="I4006" t="s">
        <v>177</v>
      </c>
      <c r="J4006" t="s">
        <v>13</v>
      </c>
      <c r="K4006" t="s">
        <v>14</v>
      </c>
      <c r="L4006" t="s">
        <v>42</v>
      </c>
      <c r="M4006">
        <v>1</v>
      </c>
      <c r="N4006">
        <v>35</v>
      </c>
      <c r="Q4006">
        <v>4.2200000000000001E-2</v>
      </c>
      <c r="R4006">
        <v>2.835</v>
      </c>
      <c r="S4006">
        <f t="shared" si="288"/>
        <v>1006.3414397267468</v>
      </c>
      <c r="T4006">
        <f t="shared" si="285"/>
        <v>1006.3414397267468</v>
      </c>
    </row>
    <row r="4007" spans="1:20" x14ac:dyDescent="0.2">
      <c r="A4007">
        <v>2009</v>
      </c>
      <c r="B4007">
        <v>236</v>
      </c>
      <c r="D4007" t="s">
        <v>10</v>
      </c>
      <c r="E4007" s="1">
        <v>0.45833333333333331</v>
      </c>
      <c r="F4007">
        <v>3</v>
      </c>
      <c r="G4007" t="s">
        <v>136</v>
      </c>
      <c r="H4007" t="s">
        <v>36</v>
      </c>
      <c r="I4007" t="s">
        <v>177</v>
      </c>
      <c r="J4007" t="s">
        <v>13</v>
      </c>
      <c r="K4007" t="s">
        <v>47</v>
      </c>
      <c r="L4007" t="s">
        <v>48</v>
      </c>
      <c r="M4007">
        <v>4</v>
      </c>
      <c r="N4007">
        <v>35</v>
      </c>
      <c r="P4007">
        <f>N4007/1.09917</f>
        <v>31.842208211650611</v>
      </c>
      <c r="Q4007">
        <v>1.7399999999999999E-2</v>
      </c>
      <c r="R4007">
        <v>3.08</v>
      </c>
      <c r="S4007">
        <f>Q4007*(P4007^R4007)</f>
        <v>740.96728909580781</v>
      </c>
      <c r="T4007">
        <f t="shared" si="285"/>
        <v>2963.8691563832313</v>
      </c>
    </row>
    <row r="4008" spans="1:20" x14ac:dyDescent="0.2">
      <c r="A4008">
        <v>2009</v>
      </c>
      <c r="B4008">
        <v>236</v>
      </c>
      <c r="D4008" t="s">
        <v>10</v>
      </c>
      <c r="E4008" s="1">
        <v>0.45833333333333331</v>
      </c>
      <c r="F4008">
        <v>3</v>
      </c>
      <c r="G4008" t="s">
        <v>136</v>
      </c>
      <c r="H4008" t="s">
        <v>36</v>
      </c>
      <c r="I4008" t="s">
        <v>177</v>
      </c>
      <c r="J4008" t="s">
        <v>13</v>
      </c>
      <c r="K4008" t="s">
        <v>14</v>
      </c>
      <c r="L4008" t="s">
        <v>15</v>
      </c>
      <c r="M4008">
        <v>2</v>
      </c>
      <c r="N4008">
        <v>25</v>
      </c>
      <c r="Q4008">
        <v>2.3599999999999999E-2</v>
      </c>
      <c r="R4008">
        <v>2.9750000000000001</v>
      </c>
      <c r="S4008">
        <f>Q4008*(N4008^R4008)</f>
        <v>340.23855775527943</v>
      </c>
      <c r="T4008">
        <f t="shared" si="285"/>
        <v>680.47711551055886</v>
      </c>
    </row>
    <row r="4009" spans="1:20" x14ac:dyDescent="0.2">
      <c r="A4009">
        <v>2009</v>
      </c>
      <c r="B4009">
        <v>236</v>
      </c>
      <c r="D4009" t="s">
        <v>10</v>
      </c>
      <c r="E4009" s="1">
        <v>0.45833333333333331</v>
      </c>
      <c r="F4009">
        <v>3</v>
      </c>
      <c r="G4009" t="s">
        <v>136</v>
      </c>
      <c r="H4009" t="s">
        <v>36</v>
      </c>
      <c r="I4009" t="s">
        <v>177</v>
      </c>
      <c r="J4009" t="s">
        <v>16</v>
      </c>
      <c r="K4009" t="s">
        <v>28</v>
      </c>
      <c r="L4009" t="s">
        <v>29</v>
      </c>
      <c r="M4009">
        <v>22</v>
      </c>
      <c r="N4009">
        <v>25</v>
      </c>
      <c r="P4009">
        <f>N4009/1.14172</f>
        <v>21.89678730336685</v>
      </c>
      <c r="Q4009">
        <v>5.7999999999999996E-3</v>
      </c>
      <c r="R4009">
        <v>3.5539999999999998</v>
      </c>
      <c r="S4009">
        <f>Q4009*(P4009^R4009)</f>
        <v>336.62001464584171</v>
      </c>
      <c r="T4009">
        <f t="shared" si="285"/>
        <v>7405.6403222085173</v>
      </c>
    </row>
    <row r="4010" spans="1:20" x14ac:dyDescent="0.2">
      <c r="A4010">
        <v>2009</v>
      </c>
      <c r="B4010">
        <v>236</v>
      </c>
      <c r="D4010" t="s">
        <v>10</v>
      </c>
      <c r="E4010" s="1">
        <v>0.45833333333333331</v>
      </c>
      <c r="F4010">
        <v>3</v>
      </c>
      <c r="G4010" t="s">
        <v>136</v>
      </c>
      <c r="H4010" t="s">
        <v>36</v>
      </c>
      <c r="I4010" t="s">
        <v>177</v>
      </c>
      <c r="J4010" t="s">
        <v>16</v>
      </c>
      <c r="K4010" t="s">
        <v>17</v>
      </c>
      <c r="L4010" t="s">
        <v>18</v>
      </c>
      <c r="M4010">
        <v>4</v>
      </c>
      <c r="N4010">
        <v>15</v>
      </c>
      <c r="Q4010">
        <v>2.2700000000000001E-2</v>
      </c>
      <c r="R4010">
        <v>3.12</v>
      </c>
      <c r="S4010">
        <f t="shared" ref="S4010:S4018" si="289">Q4010*(N4010^R4010)</f>
        <v>106.03044532761471</v>
      </c>
      <c r="T4010">
        <f t="shared" si="285"/>
        <v>424.12178131045886</v>
      </c>
    </row>
    <row r="4011" spans="1:20" x14ac:dyDescent="0.2">
      <c r="A4011">
        <v>2009</v>
      </c>
      <c r="B4011">
        <v>236</v>
      </c>
      <c r="D4011" t="s">
        <v>10</v>
      </c>
      <c r="E4011" s="1">
        <v>0.45833333333333331</v>
      </c>
      <c r="F4011">
        <v>3</v>
      </c>
      <c r="G4011" t="s">
        <v>136</v>
      </c>
      <c r="H4011" t="s">
        <v>36</v>
      </c>
      <c r="I4011" t="s">
        <v>177</v>
      </c>
      <c r="J4011" t="s">
        <v>16</v>
      </c>
      <c r="K4011" t="s">
        <v>49</v>
      </c>
      <c r="L4011" t="s">
        <v>98</v>
      </c>
      <c r="M4011">
        <v>1</v>
      </c>
      <c r="N4011">
        <v>35</v>
      </c>
      <c r="Q4011">
        <v>2.2000000000000001E-3</v>
      </c>
      <c r="R4011">
        <v>3</v>
      </c>
      <c r="S4011">
        <f t="shared" si="289"/>
        <v>94.325000000000003</v>
      </c>
      <c r="T4011">
        <f t="shared" si="285"/>
        <v>94.325000000000003</v>
      </c>
    </row>
    <row r="4012" spans="1:20" x14ac:dyDescent="0.2">
      <c r="A4012">
        <v>2009</v>
      </c>
      <c r="B4012">
        <v>236</v>
      </c>
      <c r="D4012" t="s">
        <v>10</v>
      </c>
      <c r="E4012" s="1">
        <v>0.45833333333333331</v>
      </c>
      <c r="F4012">
        <v>3</v>
      </c>
      <c r="G4012" t="s">
        <v>136</v>
      </c>
      <c r="H4012" t="s">
        <v>36</v>
      </c>
      <c r="I4012" t="s">
        <v>177</v>
      </c>
      <c r="J4012" t="s">
        <v>26</v>
      </c>
      <c r="K4012" t="s">
        <v>118</v>
      </c>
      <c r="L4012" t="s">
        <v>27</v>
      </c>
      <c r="M4012">
        <v>7</v>
      </c>
      <c r="N4012">
        <v>7.5</v>
      </c>
      <c r="Q4012">
        <v>1.5900000000000001E-2</v>
      </c>
      <c r="R4012">
        <v>2.9718</v>
      </c>
      <c r="S4012">
        <f t="shared" si="289"/>
        <v>6.3372988368370082</v>
      </c>
      <c r="T4012">
        <f t="shared" si="285"/>
        <v>44.361091857859059</v>
      </c>
    </row>
    <row r="4013" spans="1:20" x14ac:dyDescent="0.2">
      <c r="A4013">
        <v>2009</v>
      </c>
      <c r="B4013">
        <v>236</v>
      </c>
      <c r="D4013" t="s">
        <v>10</v>
      </c>
      <c r="E4013" s="1">
        <v>0.45833333333333331</v>
      </c>
      <c r="F4013">
        <v>3</v>
      </c>
      <c r="G4013" t="s">
        <v>136</v>
      </c>
      <c r="H4013" t="s">
        <v>36</v>
      </c>
      <c r="I4013" t="s">
        <v>177</v>
      </c>
      <c r="J4013" t="s">
        <v>23</v>
      </c>
      <c r="K4013" t="s">
        <v>118</v>
      </c>
      <c r="L4013" t="s">
        <v>132</v>
      </c>
      <c r="M4013">
        <v>12</v>
      </c>
      <c r="N4013">
        <v>7.5</v>
      </c>
      <c r="Q4013">
        <v>1.26E-2</v>
      </c>
      <c r="R4013">
        <v>3.0672999999999999</v>
      </c>
      <c r="S4013">
        <f t="shared" si="289"/>
        <v>6.0875978967715536</v>
      </c>
      <c r="T4013">
        <f t="shared" si="285"/>
        <v>73.051174761258636</v>
      </c>
    </row>
    <row r="4014" spans="1:20" x14ac:dyDescent="0.2">
      <c r="A4014">
        <v>2009</v>
      </c>
      <c r="B4014">
        <v>236</v>
      </c>
      <c r="D4014" t="s">
        <v>10</v>
      </c>
      <c r="E4014" s="1">
        <v>0.45833333333333331</v>
      </c>
      <c r="F4014">
        <v>3</v>
      </c>
      <c r="G4014" t="s">
        <v>136</v>
      </c>
      <c r="H4014" t="s">
        <v>36</v>
      </c>
      <c r="I4014" t="s">
        <v>177</v>
      </c>
      <c r="J4014" t="s">
        <v>13</v>
      </c>
      <c r="K4014" t="s">
        <v>194</v>
      </c>
      <c r="L4014" t="s">
        <v>35</v>
      </c>
      <c r="M4014">
        <v>6</v>
      </c>
      <c r="N4014">
        <v>7.5</v>
      </c>
      <c r="Q4014">
        <v>3.2399999999999998E-2</v>
      </c>
      <c r="R4014">
        <v>2.379</v>
      </c>
      <c r="S4014">
        <f t="shared" si="289"/>
        <v>3.9112516180267258</v>
      </c>
      <c r="T4014">
        <f t="shared" si="285"/>
        <v>23.467509708160357</v>
      </c>
    </row>
    <row r="4015" spans="1:20" x14ac:dyDescent="0.2">
      <c r="A4015">
        <v>2009</v>
      </c>
      <c r="B4015">
        <v>236</v>
      </c>
      <c r="D4015" t="s">
        <v>10</v>
      </c>
      <c r="E4015" s="1">
        <v>0.45833333333333331</v>
      </c>
      <c r="F4015">
        <v>3</v>
      </c>
      <c r="G4015" t="s">
        <v>136</v>
      </c>
      <c r="H4015" t="s">
        <v>36</v>
      </c>
      <c r="I4015" t="s">
        <v>177</v>
      </c>
      <c r="J4015" t="s">
        <v>26</v>
      </c>
      <c r="K4015" t="s">
        <v>118</v>
      </c>
      <c r="L4015" t="s">
        <v>27</v>
      </c>
      <c r="M4015">
        <v>10</v>
      </c>
      <c r="N4015">
        <v>2.5</v>
      </c>
      <c r="Q4015">
        <v>1.5900000000000001E-2</v>
      </c>
      <c r="R4015">
        <v>2.9718</v>
      </c>
      <c r="S4015">
        <f t="shared" si="289"/>
        <v>0.24210025233267859</v>
      </c>
      <c r="T4015">
        <f t="shared" si="285"/>
        <v>2.421002523326786</v>
      </c>
    </row>
    <row r="4016" spans="1:20" x14ac:dyDescent="0.2">
      <c r="A4016">
        <v>2009</v>
      </c>
      <c r="B4016">
        <v>236</v>
      </c>
      <c r="D4016" t="s">
        <v>10</v>
      </c>
      <c r="E4016" s="1">
        <v>0.45833333333333331</v>
      </c>
      <c r="F4016">
        <v>3</v>
      </c>
      <c r="G4016" t="s">
        <v>136</v>
      </c>
      <c r="H4016" t="s">
        <v>36</v>
      </c>
      <c r="I4016" t="s">
        <v>177</v>
      </c>
      <c r="J4016" t="s">
        <v>23</v>
      </c>
      <c r="K4016" t="s">
        <v>33</v>
      </c>
      <c r="L4016" t="s">
        <v>34</v>
      </c>
      <c r="M4016">
        <v>2</v>
      </c>
      <c r="N4016">
        <v>2.5</v>
      </c>
      <c r="Q4016">
        <v>8.8999999999999999E-3</v>
      </c>
      <c r="R4016">
        <v>3</v>
      </c>
      <c r="S4016">
        <f t="shared" si="289"/>
        <v>0.13906250000000001</v>
      </c>
      <c r="T4016">
        <f t="shared" si="285"/>
        <v>0.27812500000000001</v>
      </c>
    </row>
    <row r="4017" spans="1:20" x14ac:dyDescent="0.2">
      <c r="A4017">
        <v>2009</v>
      </c>
      <c r="B4017">
        <v>237</v>
      </c>
      <c r="D4017" t="s">
        <v>10</v>
      </c>
      <c r="E4017" s="1">
        <v>0.45833333333333331</v>
      </c>
      <c r="F4017">
        <v>3</v>
      </c>
      <c r="G4017" t="s">
        <v>136</v>
      </c>
      <c r="H4017" t="s">
        <v>61</v>
      </c>
      <c r="I4017" t="s">
        <v>177</v>
      </c>
      <c r="J4017" t="s">
        <v>23</v>
      </c>
      <c r="K4017" t="s">
        <v>102</v>
      </c>
      <c r="L4017" t="s">
        <v>103</v>
      </c>
      <c r="M4017">
        <v>1</v>
      </c>
      <c r="N4017">
        <v>100</v>
      </c>
      <c r="Q4017">
        <v>2E-3</v>
      </c>
      <c r="R4017">
        <v>3</v>
      </c>
      <c r="S4017">
        <f t="shared" si="289"/>
        <v>2000</v>
      </c>
      <c r="T4017">
        <f t="shared" si="285"/>
        <v>2000</v>
      </c>
    </row>
    <row r="4018" spans="1:20" x14ac:dyDescent="0.2">
      <c r="A4018">
        <v>2009</v>
      </c>
      <c r="B4018">
        <v>237</v>
      </c>
      <c r="D4018" t="s">
        <v>10</v>
      </c>
      <c r="E4018" s="1">
        <v>0.45833333333333331</v>
      </c>
      <c r="F4018">
        <v>3</v>
      </c>
      <c r="G4018" t="s">
        <v>136</v>
      </c>
      <c r="H4018" t="s">
        <v>61</v>
      </c>
      <c r="I4018" t="s">
        <v>177</v>
      </c>
      <c r="J4018" t="s">
        <v>44</v>
      </c>
      <c r="K4018" t="s">
        <v>21</v>
      </c>
      <c r="L4018" t="s">
        <v>22</v>
      </c>
      <c r="M4018">
        <v>4</v>
      </c>
      <c r="N4018">
        <v>35</v>
      </c>
      <c r="Q4018">
        <v>1.14E-2</v>
      </c>
      <c r="R4018">
        <v>3.1280000000000001</v>
      </c>
      <c r="S4018">
        <f t="shared" si="289"/>
        <v>770.45928631241588</v>
      </c>
      <c r="T4018">
        <f t="shared" si="285"/>
        <v>3081.8371452496635</v>
      </c>
    </row>
    <row r="4019" spans="1:20" x14ac:dyDescent="0.2">
      <c r="A4019">
        <v>2009</v>
      </c>
      <c r="B4019">
        <v>237</v>
      </c>
      <c r="D4019" t="s">
        <v>10</v>
      </c>
      <c r="E4019" s="1">
        <v>0.45833333333333331</v>
      </c>
      <c r="F4019">
        <v>3</v>
      </c>
      <c r="G4019" t="s">
        <v>136</v>
      </c>
      <c r="H4019" t="s">
        <v>61</v>
      </c>
      <c r="I4019" t="s">
        <v>177</v>
      </c>
      <c r="J4019" t="s">
        <v>13</v>
      </c>
      <c r="K4019" t="s">
        <v>47</v>
      </c>
      <c r="L4019" t="s">
        <v>48</v>
      </c>
      <c r="M4019">
        <v>12</v>
      </c>
      <c r="N4019">
        <v>35</v>
      </c>
      <c r="P4019">
        <f>N4019/1.09917</f>
        <v>31.842208211650611</v>
      </c>
      <c r="Q4019">
        <v>1.7399999999999999E-2</v>
      </c>
      <c r="R4019">
        <v>3.08</v>
      </c>
      <c r="S4019">
        <f>Q4019*(P4019^R4019)</f>
        <v>740.96728909580781</v>
      </c>
      <c r="T4019">
        <f t="shared" si="285"/>
        <v>8891.6074691496942</v>
      </c>
    </row>
    <row r="4020" spans="1:20" x14ac:dyDescent="0.2">
      <c r="A4020">
        <v>2009</v>
      </c>
      <c r="B4020">
        <v>237</v>
      </c>
      <c r="D4020" t="s">
        <v>10</v>
      </c>
      <c r="E4020" s="1">
        <v>0.45833333333333331</v>
      </c>
      <c r="F4020">
        <v>3</v>
      </c>
      <c r="G4020" t="s">
        <v>136</v>
      </c>
      <c r="H4020" t="s">
        <v>61</v>
      </c>
      <c r="I4020" t="s">
        <v>177</v>
      </c>
      <c r="J4020" t="s">
        <v>23</v>
      </c>
      <c r="K4020" t="s">
        <v>31</v>
      </c>
      <c r="L4020" t="s">
        <v>32</v>
      </c>
      <c r="M4020">
        <v>1</v>
      </c>
      <c r="N4020">
        <v>35</v>
      </c>
      <c r="Q4020">
        <v>7.9000000000000008E-3</v>
      </c>
      <c r="R4020">
        <v>3.0760000000000001</v>
      </c>
      <c r="S4020">
        <f>Q4020*(N4020^R4020)</f>
        <v>443.79294680201997</v>
      </c>
      <c r="T4020">
        <f t="shared" si="285"/>
        <v>443.79294680201997</v>
      </c>
    </row>
    <row r="4021" spans="1:20" x14ac:dyDescent="0.2">
      <c r="A4021">
        <v>2009</v>
      </c>
      <c r="B4021">
        <v>237</v>
      </c>
      <c r="D4021" t="s">
        <v>10</v>
      </c>
      <c r="E4021" s="1">
        <v>0.45833333333333331</v>
      </c>
      <c r="F4021">
        <v>3</v>
      </c>
      <c r="G4021" t="s">
        <v>136</v>
      </c>
      <c r="H4021" t="s">
        <v>61</v>
      </c>
      <c r="I4021" t="s">
        <v>177</v>
      </c>
      <c r="J4021" t="s">
        <v>13</v>
      </c>
      <c r="K4021" t="s">
        <v>14</v>
      </c>
      <c r="L4021" t="s">
        <v>15</v>
      </c>
      <c r="M4021">
        <v>4</v>
      </c>
      <c r="N4021">
        <v>25</v>
      </c>
      <c r="Q4021">
        <v>2.3599999999999999E-2</v>
      </c>
      <c r="R4021">
        <v>2.9750000000000001</v>
      </c>
      <c r="S4021">
        <f>Q4021*(N4021^R4021)</f>
        <v>340.23855775527943</v>
      </c>
      <c r="T4021">
        <f t="shared" si="285"/>
        <v>1360.9542310211177</v>
      </c>
    </row>
    <row r="4022" spans="1:20" x14ac:dyDescent="0.2">
      <c r="A4022">
        <v>2009</v>
      </c>
      <c r="B4022">
        <v>237</v>
      </c>
      <c r="D4022" t="s">
        <v>10</v>
      </c>
      <c r="E4022" s="1">
        <v>0.45833333333333331</v>
      </c>
      <c r="F4022">
        <v>3</v>
      </c>
      <c r="G4022" t="s">
        <v>136</v>
      </c>
      <c r="H4022" t="s">
        <v>61</v>
      </c>
      <c r="I4022" t="s">
        <v>177</v>
      </c>
      <c r="J4022" t="s">
        <v>16</v>
      </c>
      <c r="K4022" t="s">
        <v>28</v>
      </c>
      <c r="L4022" t="s">
        <v>29</v>
      </c>
      <c r="M4022">
        <v>100</v>
      </c>
      <c r="N4022">
        <v>25</v>
      </c>
      <c r="P4022">
        <f>N4022/1.14172</f>
        <v>21.89678730336685</v>
      </c>
      <c r="Q4022">
        <v>5.7999999999999996E-3</v>
      </c>
      <c r="R4022">
        <v>3.5539999999999998</v>
      </c>
      <c r="S4022">
        <f>Q4022*(P4022^R4022)</f>
        <v>336.62001464584171</v>
      </c>
      <c r="T4022">
        <f t="shared" si="285"/>
        <v>33662.001464584173</v>
      </c>
    </row>
    <row r="4023" spans="1:20" x14ac:dyDescent="0.2">
      <c r="A4023">
        <v>2009</v>
      </c>
      <c r="B4023">
        <v>237</v>
      </c>
      <c r="D4023" t="s">
        <v>10</v>
      </c>
      <c r="E4023" s="1">
        <v>0.45833333333333331</v>
      </c>
      <c r="F4023">
        <v>3</v>
      </c>
      <c r="G4023" t="s">
        <v>136</v>
      </c>
      <c r="H4023" t="s">
        <v>61</v>
      </c>
      <c r="I4023" t="s">
        <v>177</v>
      </c>
      <c r="J4023" t="s">
        <v>23</v>
      </c>
      <c r="K4023" t="s">
        <v>58</v>
      </c>
      <c r="L4023" t="s">
        <v>59</v>
      </c>
      <c r="M4023">
        <v>5</v>
      </c>
      <c r="N4023">
        <v>25</v>
      </c>
      <c r="Q4023">
        <v>2.0400000000000001E-2</v>
      </c>
      <c r="R4023">
        <v>2.9910000000000001</v>
      </c>
      <c r="S4023">
        <f t="shared" ref="S4023:S4033" si="290">Q4023*(N4023^R4023)</f>
        <v>309.64832376527772</v>
      </c>
      <c r="T4023">
        <f t="shared" si="285"/>
        <v>1548.2416188263887</v>
      </c>
    </row>
    <row r="4024" spans="1:20" x14ac:dyDescent="0.2">
      <c r="A4024">
        <v>2009</v>
      </c>
      <c r="B4024">
        <v>237</v>
      </c>
      <c r="D4024" t="s">
        <v>10</v>
      </c>
      <c r="E4024" s="1">
        <v>0.45833333333333331</v>
      </c>
      <c r="F4024">
        <v>3</v>
      </c>
      <c r="G4024" t="s">
        <v>136</v>
      </c>
      <c r="H4024" t="s">
        <v>61</v>
      </c>
      <c r="I4024" t="s">
        <v>177</v>
      </c>
      <c r="J4024" t="s">
        <v>44</v>
      </c>
      <c r="K4024" t="s">
        <v>21</v>
      </c>
      <c r="L4024" t="s">
        <v>22</v>
      </c>
      <c r="M4024">
        <v>11</v>
      </c>
      <c r="N4024">
        <v>25</v>
      </c>
      <c r="Q4024">
        <v>1.14E-2</v>
      </c>
      <c r="R4024">
        <v>3.1280000000000001</v>
      </c>
      <c r="S4024">
        <f t="shared" si="290"/>
        <v>268.94359042953022</v>
      </c>
      <c r="T4024">
        <f t="shared" si="285"/>
        <v>2958.3794947248325</v>
      </c>
    </row>
    <row r="4025" spans="1:20" x14ac:dyDescent="0.2">
      <c r="A4025">
        <v>2009</v>
      </c>
      <c r="B4025">
        <v>237</v>
      </c>
      <c r="D4025" t="s">
        <v>10</v>
      </c>
      <c r="E4025" s="1">
        <v>0.45833333333333331</v>
      </c>
      <c r="F4025">
        <v>3</v>
      </c>
      <c r="G4025" t="s">
        <v>136</v>
      </c>
      <c r="H4025" t="s">
        <v>61</v>
      </c>
      <c r="I4025" t="s">
        <v>177</v>
      </c>
      <c r="J4025" t="s">
        <v>16</v>
      </c>
      <c r="K4025" t="s">
        <v>17</v>
      </c>
      <c r="L4025" t="s">
        <v>18</v>
      </c>
      <c r="M4025">
        <v>6</v>
      </c>
      <c r="N4025">
        <v>15</v>
      </c>
      <c r="Q4025">
        <v>2.2700000000000001E-2</v>
      </c>
      <c r="R4025">
        <v>3.12</v>
      </c>
      <c r="S4025">
        <f t="shared" si="290"/>
        <v>106.03044532761471</v>
      </c>
      <c r="T4025">
        <f t="shared" si="285"/>
        <v>636.18267196568831</v>
      </c>
    </row>
    <row r="4026" spans="1:20" x14ac:dyDescent="0.2">
      <c r="A4026">
        <v>2009</v>
      </c>
      <c r="B4026">
        <v>237</v>
      </c>
      <c r="D4026" t="s">
        <v>10</v>
      </c>
      <c r="E4026" s="1">
        <v>0.45833333333333331</v>
      </c>
      <c r="F4026">
        <v>3</v>
      </c>
      <c r="G4026" t="s">
        <v>136</v>
      </c>
      <c r="H4026" t="s">
        <v>61</v>
      </c>
      <c r="I4026" t="s">
        <v>177</v>
      </c>
      <c r="J4026" t="s">
        <v>16</v>
      </c>
      <c r="K4026" t="s">
        <v>49</v>
      </c>
      <c r="L4026" t="s">
        <v>98</v>
      </c>
      <c r="M4026">
        <v>1</v>
      </c>
      <c r="N4026">
        <v>35</v>
      </c>
      <c r="Q4026">
        <v>2.2000000000000001E-3</v>
      </c>
      <c r="R4026">
        <v>3</v>
      </c>
      <c r="S4026">
        <f t="shared" si="290"/>
        <v>94.325000000000003</v>
      </c>
      <c r="T4026">
        <f t="shared" si="285"/>
        <v>94.325000000000003</v>
      </c>
    </row>
    <row r="4027" spans="1:20" x14ac:dyDescent="0.2">
      <c r="A4027">
        <v>2009</v>
      </c>
      <c r="B4027">
        <v>237</v>
      </c>
      <c r="D4027" t="s">
        <v>10</v>
      </c>
      <c r="E4027" s="1">
        <v>0.45833333333333331</v>
      </c>
      <c r="F4027">
        <v>3</v>
      </c>
      <c r="G4027" t="s">
        <v>136</v>
      </c>
      <c r="H4027" t="s">
        <v>61</v>
      </c>
      <c r="I4027" t="s">
        <v>177</v>
      </c>
      <c r="J4027" t="s">
        <v>509</v>
      </c>
      <c r="K4027" t="s">
        <v>17</v>
      </c>
      <c r="L4027" t="s">
        <v>19</v>
      </c>
      <c r="M4027">
        <v>1</v>
      </c>
      <c r="N4027">
        <v>7.5</v>
      </c>
      <c r="Q4027">
        <v>1.9300000000000001E-2</v>
      </c>
      <c r="R4027">
        <v>2.96</v>
      </c>
      <c r="S4027">
        <f t="shared" si="290"/>
        <v>7.5117071566069322</v>
      </c>
      <c r="T4027">
        <f t="shared" si="285"/>
        <v>7.5117071566069322</v>
      </c>
    </row>
    <row r="4028" spans="1:20" x14ac:dyDescent="0.2">
      <c r="A4028">
        <v>2009</v>
      </c>
      <c r="B4028">
        <v>237</v>
      </c>
      <c r="D4028" t="s">
        <v>10</v>
      </c>
      <c r="E4028" s="1">
        <v>0.45833333333333331</v>
      </c>
      <c r="F4028">
        <v>3</v>
      </c>
      <c r="G4028" t="s">
        <v>136</v>
      </c>
      <c r="H4028" t="s">
        <v>61</v>
      </c>
      <c r="I4028" t="s">
        <v>177</v>
      </c>
      <c r="J4028" t="s">
        <v>26</v>
      </c>
      <c r="K4028" t="s">
        <v>118</v>
      </c>
      <c r="L4028" t="s">
        <v>27</v>
      </c>
      <c r="M4028">
        <v>3</v>
      </c>
      <c r="N4028">
        <v>7.5</v>
      </c>
      <c r="Q4028">
        <v>1.5900000000000001E-2</v>
      </c>
      <c r="R4028">
        <v>2.9718</v>
      </c>
      <c r="S4028">
        <f t="shared" si="290"/>
        <v>6.3372988368370082</v>
      </c>
      <c r="T4028">
        <f t="shared" si="285"/>
        <v>19.011896510511026</v>
      </c>
    </row>
    <row r="4029" spans="1:20" x14ac:dyDescent="0.2">
      <c r="A4029">
        <v>2009</v>
      </c>
      <c r="B4029">
        <v>237</v>
      </c>
      <c r="D4029" t="s">
        <v>10</v>
      </c>
      <c r="E4029" s="1">
        <v>0.45833333333333331</v>
      </c>
      <c r="F4029">
        <v>3</v>
      </c>
      <c r="G4029" t="s">
        <v>136</v>
      </c>
      <c r="H4029" t="s">
        <v>61</v>
      </c>
      <c r="I4029" t="s">
        <v>177</v>
      </c>
      <c r="J4029" t="s">
        <v>13</v>
      </c>
      <c r="K4029" t="s">
        <v>194</v>
      </c>
      <c r="L4029" t="s">
        <v>35</v>
      </c>
      <c r="M4029">
        <v>4</v>
      </c>
      <c r="N4029">
        <v>7.5</v>
      </c>
      <c r="Q4029">
        <v>3.2399999999999998E-2</v>
      </c>
      <c r="R4029">
        <v>2.379</v>
      </c>
      <c r="S4029">
        <f t="shared" si="290"/>
        <v>3.9112516180267258</v>
      </c>
      <c r="T4029">
        <f t="shared" si="285"/>
        <v>15.645006472106903</v>
      </c>
    </row>
    <row r="4030" spans="1:20" x14ac:dyDescent="0.2">
      <c r="A4030">
        <v>2009</v>
      </c>
      <c r="B4030">
        <v>237</v>
      </c>
      <c r="D4030" t="s">
        <v>10</v>
      </c>
      <c r="E4030" s="1">
        <v>0.45833333333333331</v>
      </c>
      <c r="F4030">
        <v>3</v>
      </c>
      <c r="G4030" t="s">
        <v>136</v>
      </c>
      <c r="H4030" t="s">
        <v>61</v>
      </c>
      <c r="I4030" t="s">
        <v>177</v>
      </c>
      <c r="J4030" t="s">
        <v>509</v>
      </c>
      <c r="K4030" t="s">
        <v>17</v>
      </c>
      <c r="L4030" t="s">
        <v>19</v>
      </c>
      <c r="M4030">
        <v>2</v>
      </c>
      <c r="N4030">
        <v>2.5</v>
      </c>
      <c r="Q4030">
        <v>1.9300000000000001E-2</v>
      </c>
      <c r="R4030">
        <v>2.96</v>
      </c>
      <c r="S4030">
        <f t="shared" si="290"/>
        <v>0.29070984172599634</v>
      </c>
      <c r="T4030">
        <f t="shared" si="285"/>
        <v>0.58141968345199269</v>
      </c>
    </row>
    <row r="4031" spans="1:20" x14ac:dyDescent="0.2">
      <c r="A4031">
        <v>2009</v>
      </c>
      <c r="B4031">
        <v>237</v>
      </c>
      <c r="D4031" t="s">
        <v>10</v>
      </c>
      <c r="E4031" s="1">
        <v>0.45833333333333331</v>
      </c>
      <c r="F4031">
        <v>3</v>
      </c>
      <c r="G4031" t="s">
        <v>136</v>
      </c>
      <c r="H4031" t="s">
        <v>61</v>
      </c>
      <c r="I4031" t="s">
        <v>177</v>
      </c>
      <c r="J4031" t="s">
        <v>26</v>
      </c>
      <c r="K4031" t="s">
        <v>118</v>
      </c>
      <c r="L4031" t="s">
        <v>27</v>
      </c>
      <c r="M4031">
        <v>8</v>
      </c>
      <c r="N4031">
        <v>2.5</v>
      </c>
      <c r="Q4031">
        <v>1.5900000000000001E-2</v>
      </c>
      <c r="R4031">
        <v>2.9718</v>
      </c>
      <c r="S4031">
        <f t="shared" si="290"/>
        <v>0.24210025233267859</v>
      </c>
      <c r="T4031">
        <f t="shared" si="285"/>
        <v>1.9368020186614288</v>
      </c>
    </row>
    <row r="4032" spans="1:20" x14ac:dyDescent="0.2">
      <c r="A4032">
        <v>2009</v>
      </c>
      <c r="B4032">
        <v>237</v>
      </c>
      <c r="D4032" t="s">
        <v>10</v>
      </c>
      <c r="E4032" s="1">
        <v>0.45833333333333331</v>
      </c>
      <c r="F4032">
        <v>3</v>
      </c>
      <c r="G4032" t="s">
        <v>136</v>
      </c>
      <c r="H4032" t="s">
        <v>61</v>
      </c>
      <c r="I4032" t="s">
        <v>177</v>
      </c>
      <c r="J4032" t="s">
        <v>23</v>
      </c>
      <c r="K4032" t="s">
        <v>33</v>
      </c>
      <c r="L4032" t="s">
        <v>34</v>
      </c>
      <c r="M4032">
        <v>11</v>
      </c>
      <c r="N4032">
        <v>2.5</v>
      </c>
      <c r="Q4032">
        <v>8.8999999999999999E-3</v>
      </c>
      <c r="R4032">
        <v>3</v>
      </c>
      <c r="S4032">
        <f t="shared" si="290"/>
        <v>0.13906250000000001</v>
      </c>
      <c r="T4032">
        <f t="shared" si="285"/>
        <v>1.5296875000000001</v>
      </c>
    </row>
    <row r="4033" spans="1:20" x14ac:dyDescent="0.2">
      <c r="A4033">
        <v>2009</v>
      </c>
      <c r="B4033">
        <v>238</v>
      </c>
      <c r="D4033" t="s">
        <v>10</v>
      </c>
      <c r="E4033" s="1">
        <v>0.45833333333333331</v>
      </c>
      <c r="F4033">
        <v>3</v>
      </c>
      <c r="G4033" t="s">
        <v>136</v>
      </c>
      <c r="H4033" t="s">
        <v>61</v>
      </c>
      <c r="I4033" t="s">
        <v>177</v>
      </c>
      <c r="J4033" t="s">
        <v>44</v>
      </c>
      <c r="K4033" t="s">
        <v>21</v>
      </c>
      <c r="L4033" t="s">
        <v>22</v>
      </c>
      <c r="M4033">
        <v>4</v>
      </c>
      <c r="N4033">
        <v>35</v>
      </c>
      <c r="Q4033">
        <v>1.14E-2</v>
      </c>
      <c r="R4033">
        <v>3.1280000000000001</v>
      </c>
      <c r="S4033">
        <f t="shared" si="290"/>
        <v>770.45928631241588</v>
      </c>
      <c r="T4033">
        <f t="shared" si="285"/>
        <v>3081.8371452496635</v>
      </c>
    </row>
    <row r="4034" spans="1:20" x14ac:dyDescent="0.2">
      <c r="A4034">
        <v>2009</v>
      </c>
      <c r="B4034">
        <v>238</v>
      </c>
      <c r="D4034" t="s">
        <v>10</v>
      </c>
      <c r="E4034" s="1">
        <v>0.45833333333333331</v>
      </c>
      <c r="F4034">
        <v>3</v>
      </c>
      <c r="G4034" t="s">
        <v>136</v>
      </c>
      <c r="H4034" t="s">
        <v>61</v>
      </c>
      <c r="I4034" t="s">
        <v>177</v>
      </c>
      <c r="J4034" t="s">
        <v>13</v>
      </c>
      <c r="K4034" t="s">
        <v>47</v>
      </c>
      <c r="L4034" t="s">
        <v>48</v>
      </c>
      <c r="M4034">
        <v>12</v>
      </c>
      <c r="N4034">
        <v>35</v>
      </c>
      <c r="P4034">
        <f>N4034/1.09917</f>
        <v>31.842208211650611</v>
      </c>
      <c r="Q4034">
        <v>1.7399999999999999E-2</v>
      </c>
      <c r="R4034">
        <v>3.08</v>
      </c>
      <c r="S4034">
        <f>Q4034*(P4034^R4034)</f>
        <v>740.96728909580781</v>
      </c>
      <c r="T4034">
        <f t="shared" ref="T4034:T4097" si="291">M4034*S4034</f>
        <v>8891.6074691496942</v>
      </c>
    </row>
    <row r="4035" spans="1:20" x14ac:dyDescent="0.2">
      <c r="A4035">
        <v>2009</v>
      </c>
      <c r="B4035">
        <v>238</v>
      </c>
      <c r="D4035" t="s">
        <v>10</v>
      </c>
      <c r="E4035" s="1">
        <v>0.45833333333333331</v>
      </c>
      <c r="F4035">
        <v>3</v>
      </c>
      <c r="G4035" t="s">
        <v>136</v>
      </c>
      <c r="H4035" t="s">
        <v>61</v>
      </c>
      <c r="I4035" t="s">
        <v>177</v>
      </c>
      <c r="J4035" t="s">
        <v>13</v>
      </c>
      <c r="K4035" t="s">
        <v>17</v>
      </c>
      <c r="L4035" t="s">
        <v>127</v>
      </c>
      <c r="M4035">
        <v>1</v>
      </c>
      <c r="N4035">
        <v>25</v>
      </c>
      <c r="Q4035">
        <v>2.3900000000000001E-2</v>
      </c>
      <c r="R4035">
        <v>3.0819999999999999</v>
      </c>
      <c r="S4035">
        <f>Q4035*(N4035^R4035)</f>
        <v>486.23812459083422</v>
      </c>
      <c r="T4035">
        <f t="shared" si="291"/>
        <v>486.23812459083422</v>
      </c>
    </row>
    <row r="4036" spans="1:20" x14ac:dyDescent="0.2">
      <c r="A4036">
        <v>2009</v>
      </c>
      <c r="B4036">
        <v>238</v>
      </c>
      <c r="D4036" t="s">
        <v>10</v>
      </c>
      <c r="E4036" s="1">
        <v>0.45833333333333331</v>
      </c>
      <c r="F4036">
        <v>3</v>
      </c>
      <c r="G4036" t="s">
        <v>136</v>
      </c>
      <c r="H4036" t="s">
        <v>61</v>
      </c>
      <c r="I4036" t="s">
        <v>177</v>
      </c>
      <c r="J4036" t="s">
        <v>23</v>
      </c>
      <c r="K4036" t="s">
        <v>31</v>
      </c>
      <c r="L4036" t="s">
        <v>32</v>
      </c>
      <c r="M4036">
        <v>1</v>
      </c>
      <c r="N4036">
        <v>35</v>
      </c>
      <c r="Q4036">
        <v>7.9000000000000008E-3</v>
      </c>
      <c r="R4036">
        <v>3.0760000000000001</v>
      </c>
      <c r="S4036">
        <f>Q4036*(N4036^R4036)</f>
        <v>443.79294680201997</v>
      </c>
      <c r="T4036">
        <f t="shared" si="291"/>
        <v>443.79294680201997</v>
      </c>
    </row>
    <row r="4037" spans="1:20" x14ac:dyDescent="0.2">
      <c r="A4037">
        <v>2009</v>
      </c>
      <c r="B4037">
        <v>238</v>
      </c>
      <c r="D4037" t="s">
        <v>10</v>
      </c>
      <c r="E4037" s="1">
        <v>0.45833333333333331</v>
      </c>
      <c r="F4037">
        <v>3</v>
      </c>
      <c r="G4037" t="s">
        <v>136</v>
      </c>
      <c r="H4037" t="s">
        <v>61</v>
      </c>
      <c r="I4037" t="s">
        <v>177</v>
      </c>
      <c r="J4037" t="s">
        <v>13</v>
      </c>
      <c r="K4037" t="s">
        <v>14</v>
      </c>
      <c r="L4037" t="s">
        <v>15</v>
      </c>
      <c r="M4037">
        <v>3</v>
      </c>
      <c r="N4037">
        <v>25</v>
      </c>
      <c r="Q4037">
        <v>2.3599999999999999E-2</v>
      </c>
      <c r="R4037">
        <v>2.9750000000000001</v>
      </c>
      <c r="S4037">
        <f>Q4037*(N4037^R4037)</f>
        <v>340.23855775527943</v>
      </c>
      <c r="T4037">
        <f t="shared" si="291"/>
        <v>1020.7156732658383</v>
      </c>
    </row>
    <row r="4038" spans="1:20" x14ac:dyDescent="0.2">
      <c r="A4038">
        <v>2009</v>
      </c>
      <c r="B4038">
        <v>238</v>
      </c>
      <c r="D4038" t="s">
        <v>10</v>
      </c>
      <c r="E4038" s="1">
        <v>0.45833333333333331</v>
      </c>
      <c r="F4038">
        <v>3</v>
      </c>
      <c r="G4038" t="s">
        <v>136</v>
      </c>
      <c r="H4038" t="s">
        <v>61</v>
      </c>
      <c r="I4038" t="s">
        <v>177</v>
      </c>
      <c r="J4038" t="s">
        <v>16</v>
      </c>
      <c r="K4038" t="s">
        <v>28</v>
      </c>
      <c r="L4038" t="s">
        <v>29</v>
      </c>
      <c r="M4038">
        <v>27</v>
      </c>
      <c r="N4038">
        <v>25</v>
      </c>
      <c r="P4038">
        <f>N4038/1.14172</f>
        <v>21.89678730336685</v>
      </c>
      <c r="Q4038">
        <v>5.7999999999999996E-3</v>
      </c>
      <c r="R4038">
        <v>3.5539999999999998</v>
      </c>
      <c r="S4038">
        <f>Q4038*(P4038^R4038)</f>
        <v>336.62001464584171</v>
      </c>
      <c r="T4038">
        <f t="shared" si="291"/>
        <v>9088.740395437726</v>
      </c>
    </row>
    <row r="4039" spans="1:20" x14ac:dyDescent="0.2">
      <c r="A4039">
        <v>2009</v>
      </c>
      <c r="B4039">
        <v>238</v>
      </c>
      <c r="D4039" t="s">
        <v>10</v>
      </c>
      <c r="E4039" s="1">
        <v>0.45833333333333331</v>
      </c>
      <c r="F4039">
        <v>3</v>
      </c>
      <c r="G4039" t="s">
        <v>136</v>
      </c>
      <c r="H4039" t="s">
        <v>61</v>
      </c>
      <c r="I4039" t="s">
        <v>177</v>
      </c>
      <c r="J4039" t="s">
        <v>44</v>
      </c>
      <c r="K4039" t="s">
        <v>21</v>
      </c>
      <c r="L4039" t="s">
        <v>22</v>
      </c>
      <c r="M4039">
        <v>6</v>
      </c>
      <c r="N4039">
        <v>25</v>
      </c>
      <c r="Q4039">
        <v>1.14E-2</v>
      </c>
      <c r="R4039">
        <v>3.1280000000000001</v>
      </c>
      <c r="S4039">
        <f>Q4039*(N4039^R4039)</f>
        <v>268.94359042953022</v>
      </c>
      <c r="T4039">
        <f t="shared" si="291"/>
        <v>1613.6615425771813</v>
      </c>
    </row>
    <row r="4040" spans="1:20" x14ac:dyDescent="0.2">
      <c r="A4040">
        <v>2009</v>
      </c>
      <c r="B4040">
        <v>238</v>
      </c>
      <c r="D4040" t="s">
        <v>10</v>
      </c>
      <c r="E4040" s="1">
        <v>0.45833333333333331</v>
      </c>
      <c r="F4040">
        <v>3</v>
      </c>
      <c r="G4040" t="s">
        <v>136</v>
      </c>
      <c r="H4040" t="s">
        <v>61</v>
      </c>
      <c r="I4040" t="s">
        <v>177</v>
      </c>
      <c r="J4040" t="s">
        <v>23</v>
      </c>
      <c r="K4040" t="s">
        <v>62</v>
      </c>
      <c r="L4040" t="s">
        <v>63</v>
      </c>
      <c r="M4040">
        <v>1</v>
      </c>
      <c r="N4040">
        <v>25</v>
      </c>
      <c r="P4040">
        <f>N4040/1.08</f>
        <v>23.148148148148145</v>
      </c>
      <c r="Q4040">
        <v>2.29E-2</v>
      </c>
      <c r="R4040">
        <v>2.9580000000000002</v>
      </c>
      <c r="S4040">
        <f>Q4040*(P4040^R4040)</f>
        <v>248.92846396069424</v>
      </c>
      <c r="T4040">
        <f t="shared" si="291"/>
        <v>248.92846396069424</v>
      </c>
    </row>
    <row r="4041" spans="1:20" x14ac:dyDescent="0.2">
      <c r="A4041">
        <v>2009</v>
      </c>
      <c r="B4041">
        <v>238</v>
      </c>
      <c r="D4041" t="s">
        <v>10</v>
      </c>
      <c r="E4041" s="1">
        <v>0.45833333333333331</v>
      </c>
      <c r="F4041">
        <v>3</v>
      </c>
      <c r="G4041" t="s">
        <v>136</v>
      </c>
      <c r="H4041" t="s">
        <v>61</v>
      </c>
      <c r="I4041" t="s">
        <v>177</v>
      </c>
      <c r="J4041" t="s">
        <v>23</v>
      </c>
      <c r="K4041" t="s">
        <v>118</v>
      </c>
      <c r="L4041" t="s">
        <v>37</v>
      </c>
      <c r="M4041">
        <v>2</v>
      </c>
      <c r="N4041">
        <v>25</v>
      </c>
      <c r="Q4041">
        <v>1.26E-2</v>
      </c>
      <c r="R4041">
        <v>3.0672999999999999</v>
      </c>
      <c r="S4041">
        <f t="shared" ref="S4041:S4052" si="292">Q4041*(N4041^R4041)</f>
        <v>244.49609871054292</v>
      </c>
      <c r="T4041">
        <f t="shared" si="291"/>
        <v>488.99219742108585</v>
      </c>
    </row>
    <row r="4042" spans="1:20" x14ac:dyDescent="0.2">
      <c r="A4042">
        <v>2009</v>
      </c>
      <c r="B4042">
        <v>238</v>
      </c>
      <c r="D4042" t="s">
        <v>10</v>
      </c>
      <c r="E4042" s="1">
        <v>0.45833333333333331</v>
      </c>
      <c r="F4042">
        <v>3</v>
      </c>
      <c r="G4042" t="s">
        <v>136</v>
      </c>
      <c r="H4042" t="s">
        <v>61</v>
      </c>
      <c r="I4042" t="s">
        <v>177</v>
      </c>
      <c r="J4042" t="s">
        <v>16</v>
      </c>
      <c r="K4042" t="s">
        <v>17</v>
      </c>
      <c r="L4042" t="s">
        <v>18</v>
      </c>
      <c r="M4042">
        <v>7</v>
      </c>
      <c r="N4042">
        <v>15</v>
      </c>
      <c r="Q4042">
        <v>2.2700000000000001E-2</v>
      </c>
      <c r="R4042">
        <v>3.12</v>
      </c>
      <c r="S4042">
        <f t="shared" si="292"/>
        <v>106.03044532761471</v>
      </c>
      <c r="T4042">
        <f t="shared" si="291"/>
        <v>742.21311729330296</v>
      </c>
    </row>
    <row r="4043" spans="1:20" x14ac:dyDescent="0.2">
      <c r="A4043">
        <v>2009</v>
      </c>
      <c r="B4043">
        <v>238</v>
      </c>
      <c r="D4043" t="s">
        <v>10</v>
      </c>
      <c r="E4043" s="1">
        <v>0.45833333333333331</v>
      </c>
      <c r="F4043">
        <v>3</v>
      </c>
      <c r="G4043" t="s">
        <v>136</v>
      </c>
      <c r="H4043" t="s">
        <v>61</v>
      </c>
      <c r="I4043" t="s">
        <v>177</v>
      </c>
      <c r="J4043" t="s">
        <v>509</v>
      </c>
      <c r="K4043" t="s">
        <v>17</v>
      </c>
      <c r="L4043" t="s">
        <v>127</v>
      </c>
      <c r="M4043">
        <v>1</v>
      </c>
      <c r="N4043">
        <v>15</v>
      </c>
      <c r="Q4043">
        <v>2.3900000000000001E-2</v>
      </c>
      <c r="R4043">
        <v>3.0819999999999999</v>
      </c>
      <c r="S4043">
        <f t="shared" si="292"/>
        <v>100.71894345437795</v>
      </c>
      <c r="T4043">
        <f t="shared" si="291"/>
        <v>100.71894345437795</v>
      </c>
    </row>
    <row r="4044" spans="1:20" x14ac:dyDescent="0.2">
      <c r="A4044">
        <v>2009</v>
      </c>
      <c r="B4044">
        <v>238</v>
      </c>
      <c r="D4044" t="s">
        <v>10</v>
      </c>
      <c r="E4044" s="1">
        <v>0.45833333333333331</v>
      </c>
      <c r="F4044">
        <v>3</v>
      </c>
      <c r="G4044" t="s">
        <v>136</v>
      </c>
      <c r="H4044" t="s">
        <v>61</v>
      </c>
      <c r="I4044" t="s">
        <v>177</v>
      </c>
      <c r="J4044" t="s">
        <v>509</v>
      </c>
      <c r="K4044" t="s">
        <v>17</v>
      </c>
      <c r="L4044" t="s">
        <v>19</v>
      </c>
      <c r="M4044">
        <v>1</v>
      </c>
      <c r="N4044">
        <v>15</v>
      </c>
      <c r="Q4044">
        <v>1.9300000000000001E-2</v>
      </c>
      <c r="R4044">
        <v>2.96</v>
      </c>
      <c r="S4044">
        <f t="shared" si="292"/>
        <v>58.450393035088091</v>
      </c>
      <c r="T4044">
        <f t="shared" si="291"/>
        <v>58.450393035088091</v>
      </c>
    </row>
    <row r="4045" spans="1:20" x14ac:dyDescent="0.2">
      <c r="A4045">
        <v>2009</v>
      </c>
      <c r="B4045">
        <v>238</v>
      </c>
      <c r="D4045" t="s">
        <v>10</v>
      </c>
      <c r="E4045" s="1">
        <v>0.45833333333333331</v>
      </c>
      <c r="F4045">
        <v>3</v>
      </c>
      <c r="G4045" t="s">
        <v>136</v>
      </c>
      <c r="H4045" t="s">
        <v>61</v>
      </c>
      <c r="I4045" t="s">
        <v>177</v>
      </c>
      <c r="J4045" t="s">
        <v>44</v>
      </c>
      <c r="K4045" t="s">
        <v>21</v>
      </c>
      <c r="L4045" t="s">
        <v>22</v>
      </c>
      <c r="M4045">
        <v>2</v>
      </c>
      <c r="N4045">
        <v>15</v>
      </c>
      <c r="Q4045">
        <v>1.14E-2</v>
      </c>
      <c r="R4045">
        <v>3.1280000000000001</v>
      </c>
      <c r="S4045">
        <f t="shared" si="292"/>
        <v>54.414959423729201</v>
      </c>
      <c r="T4045">
        <f t="shared" si="291"/>
        <v>108.8299188474584</v>
      </c>
    </row>
    <row r="4046" spans="1:20" x14ac:dyDescent="0.2">
      <c r="A4046">
        <v>2009</v>
      </c>
      <c r="B4046">
        <v>238</v>
      </c>
      <c r="D4046" t="s">
        <v>10</v>
      </c>
      <c r="E4046" s="1">
        <v>0.45833333333333331</v>
      </c>
      <c r="F4046">
        <v>3</v>
      </c>
      <c r="G4046" t="s">
        <v>136</v>
      </c>
      <c r="H4046" t="s">
        <v>61</v>
      </c>
      <c r="I4046" t="s">
        <v>177</v>
      </c>
      <c r="J4046" t="s">
        <v>509</v>
      </c>
      <c r="K4046" t="s">
        <v>17</v>
      </c>
      <c r="L4046" t="s">
        <v>19</v>
      </c>
      <c r="M4046">
        <v>3</v>
      </c>
      <c r="N4046">
        <v>7.5</v>
      </c>
      <c r="Q4046">
        <v>1.9300000000000001E-2</v>
      </c>
      <c r="R4046">
        <v>2.96</v>
      </c>
      <c r="S4046">
        <f t="shared" si="292"/>
        <v>7.5117071566069322</v>
      </c>
      <c r="T4046">
        <f t="shared" si="291"/>
        <v>22.535121469820798</v>
      </c>
    </row>
    <row r="4047" spans="1:20" x14ac:dyDescent="0.2">
      <c r="A4047">
        <v>2009</v>
      </c>
      <c r="B4047">
        <v>238</v>
      </c>
      <c r="D4047" t="s">
        <v>10</v>
      </c>
      <c r="E4047" s="1">
        <v>0.45833333333333331</v>
      </c>
      <c r="F4047">
        <v>3</v>
      </c>
      <c r="G4047" t="s">
        <v>136</v>
      </c>
      <c r="H4047" t="s">
        <v>61</v>
      </c>
      <c r="I4047" t="s">
        <v>177</v>
      </c>
      <c r="J4047" t="s">
        <v>26</v>
      </c>
      <c r="K4047" t="s">
        <v>118</v>
      </c>
      <c r="L4047" t="s">
        <v>27</v>
      </c>
      <c r="M4047">
        <v>7</v>
      </c>
      <c r="N4047">
        <v>7.5</v>
      </c>
      <c r="Q4047">
        <v>1.5900000000000001E-2</v>
      </c>
      <c r="R4047">
        <v>2.9718</v>
      </c>
      <c r="S4047">
        <f t="shared" si="292"/>
        <v>6.3372988368370082</v>
      </c>
      <c r="T4047">
        <f t="shared" si="291"/>
        <v>44.361091857859059</v>
      </c>
    </row>
    <row r="4048" spans="1:20" x14ac:dyDescent="0.2">
      <c r="A4048">
        <v>2009</v>
      </c>
      <c r="B4048">
        <v>238</v>
      </c>
      <c r="D4048" t="s">
        <v>10</v>
      </c>
      <c r="E4048" s="1">
        <v>0.45833333333333331</v>
      </c>
      <c r="F4048">
        <v>3</v>
      </c>
      <c r="G4048" t="s">
        <v>136</v>
      </c>
      <c r="H4048" t="s">
        <v>61</v>
      </c>
      <c r="I4048" t="s">
        <v>177</v>
      </c>
      <c r="J4048" t="s">
        <v>13</v>
      </c>
      <c r="K4048" t="s">
        <v>194</v>
      </c>
      <c r="L4048" t="s">
        <v>35</v>
      </c>
      <c r="M4048">
        <v>4</v>
      </c>
      <c r="N4048">
        <v>7.5</v>
      </c>
      <c r="Q4048">
        <v>3.2399999999999998E-2</v>
      </c>
      <c r="R4048">
        <v>2.379</v>
      </c>
      <c r="S4048">
        <f t="shared" si="292"/>
        <v>3.9112516180267258</v>
      </c>
      <c r="T4048">
        <f t="shared" si="291"/>
        <v>15.645006472106903</v>
      </c>
    </row>
    <row r="4049" spans="1:20" x14ac:dyDescent="0.2">
      <c r="A4049">
        <v>2009</v>
      </c>
      <c r="B4049">
        <v>238</v>
      </c>
      <c r="D4049" t="s">
        <v>10</v>
      </c>
      <c r="E4049" s="1">
        <v>0.45833333333333331</v>
      </c>
      <c r="F4049">
        <v>3</v>
      </c>
      <c r="G4049" t="s">
        <v>136</v>
      </c>
      <c r="H4049" t="s">
        <v>61</v>
      </c>
      <c r="I4049" t="s">
        <v>177</v>
      </c>
      <c r="J4049" t="s">
        <v>509</v>
      </c>
      <c r="K4049" t="s">
        <v>17</v>
      </c>
      <c r="L4049" t="s">
        <v>19</v>
      </c>
      <c r="M4049">
        <v>6</v>
      </c>
      <c r="N4049">
        <v>2.5</v>
      </c>
      <c r="Q4049">
        <v>1.9300000000000001E-2</v>
      </c>
      <c r="R4049">
        <v>2.96</v>
      </c>
      <c r="S4049">
        <f t="shared" si="292"/>
        <v>0.29070984172599634</v>
      </c>
      <c r="T4049">
        <f t="shared" si="291"/>
        <v>1.7442590503559781</v>
      </c>
    </row>
    <row r="4050" spans="1:20" x14ac:dyDescent="0.2">
      <c r="A4050">
        <v>2009</v>
      </c>
      <c r="B4050">
        <v>238</v>
      </c>
      <c r="D4050" t="s">
        <v>10</v>
      </c>
      <c r="E4050" s="1">
        <v>0.45833333333333331</v>
      </c>
      <c r="F4050">
        <v>3</v>
      </c>
      <c r="G4050" t="s">
        <v>136</v>
      </c>
      <c r="H4050" t="s">
        <v>61</v>
      </c>
      <c r="I4050" t="s">
        <v>177</v>
      </c>
      <c r="J4050" t="s">
        <v>26</v>
      </c>
      <c r="K4050" t="s">
        <v>118</v>
      </c>
      <c r="L4050" t="s">
        <v>27</v>
      </c>
      <c r="M4050">
        <v>24</v>
      </c>
      <c r="N4050">
        <v>2.5</v>
      </c>
      <c r="Q4050">
        <v>1.5900000000000001E-2</v>
      </c>
      <c r="R4050">
        <v>2.9718</v>
      </c>
      <c r="S4050">
        <f t="shared" si="292"/>
        <v>0.24210025233267859</v>
      </c>
      <c r="T4050">
        <f t="shared" si="291"/>
        <v>5.8104060559842861</v>
      </c>
    </row>
    <row r="4051" spans="1:20" x14ac:dyDescent="0.2">
      <c r="A4051">
        <v>2009</v>
      </c>
      <c r="B4051">
        <v>238</v>
      </c>
      <c r="D4051" t="s">
        <v>10</v>
      </c>
      <c r="E4051" s="1">
        <v>0.45833333333333331</v>
      </c>
      <c r="F4051">
        <v>3</v>
      </c>
      <c r="G4051" t="s">
        <v>136</v>
      </c>
      <c r="H4051" t="s">
        <v>61</v>
      </c>
      <c r="I4051" t="s">
        <v>177</v>
      </c>
      <c r="J4051" t="s">
        <v>23</v>
      </c>
      <c r="K4051" t="s">
        <v>33</v>
      </c>
      <c r="L4051" t="s">
        <v>34</v>
      </c>
      <c r="M4051">
        <v>10</v>
      </c>
      <c r="N4051">
        <v>2.5</v>
      </c>
      <c r="Q4051">
        <v>8.8999999999999999E-3</v>
      </c>
      <c r="R4051">
        <v>3</v>
      </c>
      <c r="S4051">
        <f t="shared" si="292"/>
        <v>0.13906250000000001</v>
      </c>
      <c r="T4051">
        <f t="shared" si="291"/>
        <v>1.390625</v>
      </c>
    </row>
    <row r="4052" spans="1:20" x14ac:dyDescent="0.2">
      <c r="A4052">
        <v>2009</v>
      </c>
      <c r="B4052">
        <v>239</v>
      </c>
      <c r="D4052" t="s">
        <v>10</v>
      </c>
      <c r="E4052" s="1">
        <v>0.45833333333333331</v>
      </c>
      <c r="F4052">
        <v>3</v>
      </c>
      <c r="G4052" t="s">
        <v>136</v>
      </c>
      <c r="H4052" t="s">
        <v>61</v>
      </c>
      <c r="I4052" t="s">
        <v>177</v>
      </c>
      <c r="J4052" t="s">
        <v>44</v>
      </c>
      <c r="K4052" t="s">
        <v>21</v>
      </c>
      <c r="L4052" t="s">
        <v>22</v>
      </c>
      <c r="M4052">
        <v>1</v>
      </c>
      <c r="N4052">
        <v>35</v>
      </c>
      <c r="Q4052">
        <v>1.14E-2</v>
      </c>
      <c r="R4052">
        <v>3.1280000000000001</v>
      </c>
      <c r="S4052">
        <f t="shared" si="292"/>
        <v>770.45928631241588</v>
      </c>
      <c r="T4052">
        <f t="shared" si="291"/>
        <v>770.45928631241588</v>
      </c>
    </row>
    <row r="4053" spans="1:20" x14ac:dyDescent="0.2">
      <c r="A4053">
        <v>2009</v>
      </c>
      <c r="B4053">
        <v>239</v>
      </c>
      <c r="D4053" t="s">
        <v>10</v>
      </c>
      <c r="E4053" s="1">
        <v>0.45833333333333331</v>
      </c>
      <c r="F4053">
        <v>3</v>
      </c>
      <c r="G4053" t="s">
        <v>136</v>
      </c>
      <c r="H4053" t="s">
        <v>61</v>
      </c>
      <c r="I4053" t="s">
        <v>177</v>
      </c>
      <c r="J4053" t="s">
        <v>13</v>
      </c>
      <c r="K4053" t="s">
        <v>47</v>
      </c>
      <c r="L4053" t="s">
        <v>48</v>
      </c>
      <c r="M4053">
        <v>24</v>
      </c>
      <c r="N4053">
        <v>35</v>
      </c>
      <c r="P4053">
        <f>N4053/1.09917</f>
        <v>31.842208211650611</v>
      </c>
      <c r="Q4053">
        <v>1.7399999999999999E-2</v>
      </c>
      <c r="R4053">
        <v>3.08</v>
      </c>
      <c r="S4053">
        <f>Q4053*(P4053^R4053)</f>
        <v>740.96728909580781</v>
      </c>
      <c r="T4053">
        <f t="shared" si="291"/>
        <v>17783.214938299388</v>
      </c>
    </row>
    <row r="4054" spans="1:20" x14ac:dyDescent="0.2">
      <c r="A4054">
        <v>2009</v>
      </c>
      <c r="B4054">
        <v>239</v>
      </c>
      <c r="D4054" t="s">
        <v>10</v>
      </c>
      <c r="E4054" s="1">
        <v>0.45833333333333331</v>
      </c>
      <c r="F4054">
        <v>3</v>
      </c>
      <c r="G4054" t="s">
        <v>136</v>
      </c>
      <c r="H4054" t="s">
        <v>61</v>
      </c>
      <c r="I4054" t="s">
        <v>177</v>
      </c>
      <c r="J4054" t="s">
        <v>23</v>
      </c>
      <c r="K4054" t="s">
        <v>31</v>
      </c>
      <c r="L4054" t="s">
        <v>32</v>
      </c>
      <c r="M4054">
        <v>1</v>
      </c>
      <c r="N4054">
        <v>35</v>
      </c>
      <c r="Q4054">
        <v>7.9000000000000008E-3</v>
      </c>
      <c r="R4054">
        <v>3.0760000000000001</v>
      </c>
      <c r="S4054">
        <f>Q4054*(N4054^R4054)</f>
        <v>443.79294680201997</v>
      </c>
      <c r="T4054">
        <f t="shared" si="291"/>
        <v>443.79294680201997</v>
      </c>
    </row>
    <row r="4055" spans="1:20" x14ac:dyDescent="0.2">
      <c r="A4055">
        <v>2009</v>
      </c>
      <c r="B4055">
        <v>239</v>
      </c>
      <c r="D4055" t="s">
        <v>10</v>
      </c>
      <c r="E4055" s="1">
        <v>0.45833333333333331</v>
      </c>
      <c r="F4055">
        <v>3</v>
      </c>
      <c r="G4055" t="s">
        <v>136</v>
      </c>
      <c r="H4055" t="s">
        <v>61</v>
      </c>
      <c r="I4055" t="s">
        <v>177</v>
      </c>
      <c r="J4055" t="s">
        <v>13</v>
      </c>
      <c r="K4055" t="s">
        <v>14</v>
      </c>
      <c r="L4055" t="s">
        <v>15</v>
      </c>
      <c r="M4055">
        <v>9</v>
      </c>
      <c r="N4055">
        <v>25</v>
      </c>
      <c r="Q4055">
        <v>2.3599999999999999E-2</v>
      </c>
      <c r="R4055">
        <v>2.9750000000000001</v>
      </c>
      <c r="S4055">
        <f>Q4055*(N4055^R4055)</f>
        <v>340.23855775527943</v>
      </c>
      <c r="T4055">
        <f t="shared" si="291"/>
        <v>3062.147019797515</v>
      </c>
    </row>
    <row r="4056" spans="1:20" x14ac:dyDescent="0.2">
      <c r="A4056">
        <v>2009</v>
      </c>
      <c r="B4056">
        <v>239</v>
      </c>
      <c r="D4056" t="s">
        <v>10</v>
      </c>
      <c r="E4056" s="1">
        <v>0.45833333333333331</v>
      </c>
      <c r="F4056">
        <v>3</v>
      </c>
      <c r="G4056" t="s">
        <v>136</v>
      </c>
      <c r="H4056" t="s">
        <v>61</v>
      </c>
      <c r="I4056" t="s">
        <v>177</v>
      </c>
      <c r="J4056" t="s">
        <v>16</v>
      </c>
      <c r="K4056" t="s">
        <v>28</v>
      </c>
      <c r="L4056" t="s">
        <v>29</v>
      </c>
      <c r="M4056">
        <v>45</v>
      </c>
      <c r="N4056">
        <v>25</v>
      </c>
      <c r="P4056">
        <f>N4056/1.14172</f>
        <v>21.89678730336685</v>
      </c>
      <c r="Q4056">
        <v>5.7999999999999996E-3</v>
      </c>
      <c r="R4056">
        <v>3.5539999999999998</v>
      </c>
      <c r="S4056">
        <f>Q4056*(P4056^R4056)</f>
        <v>336.62001464584171</v>
      </c>
      <c r="T4056">
        <f t="shared" si="291"/>
        <v>15147.900659062876</v>
      </c>
    </row>
    <row r="4057" spans="1:20" x14ac:dyDescent="0.2">
      <c r="A4057">
        <v>2009</v>
      </c>
      <c r="B4057">
        <v>239</v>
      </c>
      <c r="D4057" t="s">
        <v>10</v>
      </c>
      <c r="E4057" s="1">
        <v>0.45833333333333331</v>
      </c>
      <c r="F4057">
        <v>3</v>
      </c>
      <c r="G4057" t="s">
        <v>136</v>
      </c>
      <c r="H4057" t="s">
        <v>61</v>
      </c>
      <c r="I4057" t="s">
        <v>177</v>
      </c>
      <c r="J4057" t="s">
        <v>23</v>
      </c>
      <c r="K4057" t="s">
        <v>58</v>
      </c>
      <c r="L4057" t="s">
        <v>59</v>
      </c>
      <c r="M4057">
        <v>1</v>
      </c>
      <c r="N4057">
        <v>25</v>
      </c>
      <c r="Q4057">
        <v>2.0400000000000001E-2</v>
      </c>
      <c r="R4057">
        <v>2.9910000000000001</v>
      </c>
      <c r="S4057">
        <f>Q4057*(N4057^R4057)</f>
        <v>309.64832376527772</v>
      </c>
      <c r="T4057">
        <f t="shared" si="291"/>
        <v>309.64832376527772</v>
      </c>
    </row>
    <row r="4058" spans="1:20" x14ac:dyDescent="0.2">
      <c r="A4058">
        <v>2009</v>
      </c>
      <c r="B4058">
        <v>239</v>
      </c>
      <c r="D4058" t="s">
        <v>10</v>
      </c>
      <c r="E4058" s="1">
        <v>0.45833333333333331</v>
      </c>
      <c r="F4058">
        <v>3</v>
      </c>
      <c r="G4058" t="s">
        <v>136</v>
      </c>
      <c r="H4058" t="s">
        <v>61</v>
      </c>
      <c r="I4058" t="s">
        <v>177</v>
      </c>
      <c r="J4058" t="s">
        <v>44</v>
      </c>
      <c r="K4058" t="s">
        <v>21</v>
      </c>
      <c r="L4058" t="s">
        <v>22</v>
      </c>
      <c r="M4058">
        <v>2</v>
      </c>
      <c r="N4058">
        <v>25</v>
      </c>
      <c r="Q4058">
        <v>1.14E-2</v>
      </c>
      <c r="R4058">
        <v>3.1280000000000001</v>
      </c>
      <c r="S4058">
        <f>Q4058*(N4058^R4058)</f>
        <v>268.94359042953022</v>
      </c>
      <c r="T4058">
        <f t="shared" si="291"/>
        <v>537.88718085906044</v>
      </c>
    </row>
    <row r="4059" spans="1:20" x14ac:dyDescent="0.2">
      <c r="A4059">
        <v>2009</v>
      </c>
      <c r="B4059">
        <v>239</v>
      </c>
      <c r="D4059" t="s">
        <v>10</v>
      </c>
      <c r="E4059" s="1">
        <v>0.45833333333333331</v>
      </c>
      <c r="F4059">
        <v>3</v>
      </c>
      <c r="G4059" t="s">
        <v>136</v>
      </c>
      <c r="H4059" t="s">
        <v>61</v>
      </c>
      <c r="I4059" t="s">
        <v>177</v>
      </c>
      <c r="J4059" t="s">
        <v>23</v>
      </c>
      <c r="K4059" t="s">
        <v>62</v>
      </c>
      <c r="L4059" t="s">
        <v>63</v>
      </c>
      <c r="M4059">
        <v>1</v>
      </c>
      <c r="N4059">
        <v>25</v>
      </c>
      <c r="P4059">
        <f>N4059/1.08</f>
        <v>23.148148148148145</v>
      </c>
      <c r="Q4059">
        <v>2.29E-2</v>
      </c>
      <c r="R4059">
        <v>2.9580000000000002</v>
      </c>
      <c r="S4059">
        <f>Q4059*(P4059^R4059)</f>
        <v>248.92846396069424</v>
      </c>
      <c r="T4059">
        <f t="shared" si="291"/>
        <v>248.92846396069424</v>
      </c>
    </row>
    <row r="4060" spans="1:20" x14ac:dyDescent="0.2">
      <c r="A4060">
        <v>2009</v>
      </c>
      <c r="B4060">
        <v>239</v>
      </c>
      <c r="D4060" t="s">
        <v>10</v>
      </c>
      <c r="E4060" s="1">
        <v>0.45833333333333331</v>
      </c>
      <c r="F4060">
        <v>3</v>
      </c>
      <c r="G4060" t="s">
        <v>136</v>
      </c>
      <c r="H4060" t="s">
        <v>61</v>
      </c>
      <c r="I4060" t="s">
        <v>177</v>
      </c>
      <c r="J4060" t="s">
        <v>20</v>
      </c>
      <c r="K4060" t="s">
        <v>68</v>
      </c>
      <c r="L4060" t="s">
        <v>156</v>
      </c>
      <c r="M4060">
        <v>1</v>
      </c>
      <c r="N4060">
        <v>25</v>
      </c>
      <c r="P4060">
        <f>N4060/1.16064</f>
        <v>21.539840088227187</v>
      </c>
      <c r="Q4060">
        <v>5.2400000000000002E-2</v>
      </c>
      <c r="R4060">
        <v>2.69</v>
      </c>
      <c r="S4060">
        <f>Q4060*(P4060^R4060)</f>
        <v>202.18714700372826</v>
      </c>
      <c r="T4060">
        <f t="shared" si="291"/>
        <v>202.18714700372826</v>
      </c>
    </row>
    <row r="4061" spans="1:20" x14ac:dyDescent="0.2">
      <c r="A4061">
        <v>2009</v>
      </c>
      <c r="B4061">
        <v>239</v>
      </c>
      <c r="D4061" t="s">
        <v>10</v>
      </c>
      <c r="E4061" s="1">
        <v>0.45833333333333331</v>
      </c>
      <c r="F4061">
        <v>3</v>
      </c>
      <c r="G4061" t="s">
        <v>136</v>
      </c>
      <c r="H4061" t="s">
        <v>61</v>
      </c>
      <c r="I4061" t="s">
        <v>177</v>
      </c>
      <c r="J4061" t="s">
        <v>23</v>
      </c>
      <c r="K4061" t="s">
        <v>118</v>
      </c>
      <c r="L4061" t="s">
        <v>30</v>
      </c>
      <c r="M4061">
        <v>1</v>
      </c>
      <c r="N4061">
        <v>25</v>
      </c>
      <c r="Q4061">
        <v>9.2800000000000001E-3</v>
      </c>
      <c r="R4061">
        <v>3.07</v>
      </c>
      <c r="S4061">
        <f t="shared" ref="S4061:S4072" si="293">Q4061*(N4061^R4061)</f>
        <v>181.64514846469885</v>
      </c>
      <c r="T4061">
        <f t="shared" si="291"/>
        <v>181.64514846469885</v>
      </c>
    </row>
    <row r="4062" spans="1:20" x14ac:dyDescent="0.2">
      <c r="A4062">
        <v>2009</v>
      </c>
      <c r="B4062">
        <v>239</v>
      </c>
      <c r="D4062" t="s">
        <v>10</v>
      </c>
      <c r="E4062" s="1">
        <v>0.45833333333333331</v>
      </c>
      <c r="F4062">
        <v>3</v>
      </c>
      <c r="G4062" t="s">
        <v>136</v>
      </c>
      <c r="H4062" t="s">
        <v>61</v>
      </c>
      <c r="I4062" t="s">
        <v>177</v>
      </c>
      <c r="J4062" t="s">
        <v>16</v>
      </c>
      <c r="K4062" t="s">
        <v>17</v>
      </c>
      <c r="L4062" t="s">
        <v>18</v>
      </c>
      <c r="M4062">
        <v>5</v>
      </c>
      <c r="N4062">
        <v>15</v>
      </c>
      <c r="Q4062">
        <v>2.2700000000000001E-2</v>
      </c>
      <c r="R4062">
        <v>3.12</v>
      </c>
      <c r="S4062">
        <f t="shared" si="293"/>
        <v>106.03044532761471</v>
      </c>
      <c r="T4062">
        <f t="shared" si="291"/>
        <v>530.15222663807356</v>
      </c>
    </row>
    <row r="4063" spans="1:20" x14ac:dyDescent="0.2">
      <c r="A4063">
        <v>2009</v>
      </c>
      <c r="B4063">
        <v>239</v>
      </c>
      <c r="D4063" t="s">
        <v>10</v>
      </c>
      <c r="E4063" s="1">
        <v>0.45833333333333331</v>
      </c>
      <c r="F4063">
        <v>3</v>
      </c>
      <c r="G4063" t="s">
        <v>136</v>
      </c>
      <c r="H4063" t="s">
        <v>61</v>
      </c>
      <c r="I4063" t="s">
        <v>177</v>
      </c>
      <c r="J4063" t="s">
        <v>44</v>
      </c>
      <c r="K4063" t="s">
        <v>21</v>
      </c>
      <c r="L4063" t="s">
        <v>22</v>
      </c>
      <c r="M4063">
        <v>2</v>
      </c>
      <c r="N4063">
        <v>15</v>
      </c>
      <c r="Q4063">
        <v>1.14E-2</v>
      </c>
      <c r="R4063">
        <v>3.1280000000000001</v>
      </c>
      <c r="S4063">
        <f t="shared" si="293"/>
        <v>54.414959423729201</v>
      </c>
      <c r="T4063">
        <f t="shared" si="291"/>
        <v>108.8299188474584</v>
      </c>
    </row>
    <row r="4064" spans="1:20" x14ac:dyDescent="0.2">
      <c r="A4064">
        <v>2009</v>
      </c>
      <c r="B4064">
        <v>239</v>
      </c>
      <c r="D4064" t="s">
        <v>10</v>
      </c>
      <c r="E4064" s="1">
        <v>0.45833333333333331</v>
      </c>
      <c r="F4064">
        <v>3</v>
      </c>
      <c r="G4064" t="s">
        <v>136</v>
      </c>
      <c r="H4064" t="s">
        <v>61</v>
      </c>
      <c r="I4064" t="s">
        <v>177</v>
      </c>
      <c r="J4064" t="s">
        <v>26</v>
      </c>
      <c r="K4064" t="s">
        <v>17</v>
      </c>
      <c r="L4064" t="s">
        <v>121</v>
      </c>
      <c r="M4064">
        <v>7</v>
      </c>
      <c r="N4064">
        <v>7.5</v>
      </c>
      <c r="Q4064">
        <v>2.0199999999999999E-2</v>
      </c>
      <c r="R4064">
        <v>2.9594999999999998</v>
      </c>
      <c r="S4064">
        <f t="shared" si="293"/>
        <v>7.8540774295436098</v>
      </c>
      <c r="T4064">
        <f t="shared" si="291"/>
        <v>54.97854200680527</v>
      </c>
    </row>
    <row r="4065" spans="1:20" x14ac:dyDescent="0.2">
      <c r="A4065">
        <v>2009</v>
      </c>
      <c r="B4065">
        <v>239</v>
      </c>
      <c r="D4065" t="s">
        <v>10</v>
      </c>
      <c r="E4065" s="1">
        <v>0.45833333333333331</v>
      </c>
      <c r="F4065">
        <v>3</v>
      </c>
      <c r="G4065" t="s">
        <v>136</v>
      </c>
      <c r="H4065" t="s">
        <v>61</v>
      </c>
      <c r="I4065" t="s">
        <v>177</v>
      </c>
      <c r="J4065" t="s">
        <v>509</v>
      </c>
      <c r="K4065" t="s">
        <v>17</v>
      </c>
      <c r="L4065" t="s">
        <v>19</v>
      </c>
      <c r="M4065">
        <v>1</v>
      </c>
      <c r="N4065">
        <v>7.5</v>
      </c>
      <c r="Q4065">
        <v>1.9300000000000001E-2</v>
      </c>
      <c r="R4065">
        <v>2.96</v>
      </c>
      <c r="S4065">
        <f t="shared" si="293"/>
        <v>7.5117071566069322</v>
      </c>
      <c r="T4065">
        <f t="shared" si="291"/>
        <v>7.5117071566069322</v>
      </c>
    </row>
    <row r="4066" spans="1:20" x14ac:dyDescent="0.2">
      <c r="A4066">
        <v>2009</v>
      </c>
      <c r="B4066">
        <v>239</v>
      </c>
      <c r="D4066" t="s">
        <v>10</v>
      </c>
      <c r="E4066" s="1">
        <v>0.45833333333333331</v>
      </c>
      <c r="F4066">
        <v>3</v>
      </c>
      <c r="G4066" t="s">
        <v>136</v>
      </c>
      <c r="H4066" t="s">
        <v>61</v>
      </c>
      <c r="I4066" t="s">
        <v>177</v>
      </c>
      <c r="J4066" t="s">
        <v>26</v>
      </c>
      <c r="K4066" t="s">
        <v>118</v>
      </c>
      <c r="L4066" t="s">
        <v>27</v>
      </c>
      <c r="M4066">
        <v>14</v>
      </c>
      <c r="N4066">
        <v>7.5</v>
      </c>
      <c r="Q4066">
        <v>1.5900000000000001E-2</v>
      </c>
      <c r="R4066">
        <v>2.9718</v>
      </c>
      <c r="S4066">
        <f t="shared" si="293"/>
        <v>6.3372988368370082</v>
      </c>
      <c r="T4066">
        <f t="shared" si="291"/>
        <v>88.722183715718117</v>
      </c>
    </row>
    <row r="4067" spans="1:20" x14ac:dyDescent="0.2">
      <c r="A4067">
        <v>2009</v>
      </c>
      <c r="B4067">
        <v>239</v>
      </c>
      <c r="D4067" t="s">
        <v>10</v>
      </c>
      <c r="E4067" s="1">
        <v>0.45833333333333331</v>
      </c>
      <c r="F4067">
        <v>3</v>
      </c>
      <c r="G4067" t="s">
        <v>136</v>
      </c>
      <c r="H4067" t="s">
        <v>61</v>
      </c>
      <c r="I4067" t="s">
        <v>177</v>
      </c>
      <c r="J4067" t="s">
        <v>13</v>
      </c>
      <c r="K4067" t="s">
        <v>194</v>
      </c>
      <c r="L4067" t="s">
        <v>35</v>
      </c>
      <c r="M4067">
        <v>1</v>
      </c>
      <c r="N4067">
        <v>7.5</v>
      </c>
      <c r="Q4067">
        <v>3.2399999999999998E-2</v>
      </c>
      <c r="R4067">
        <v>2.379</v>
      </c>
      <c r="S4067">
        <f t="shared" si="293"/>
        <v>3.9112516180267258</v>
      </c>
      <c r="T4067">
        <f t="shared" si="291"/>
        <v>3.9112516180267258</v>
      </c>
    </row>
    <row r="4068" spans="1:20" x14ac:dyDescent="0.2">
      <c r="A4068">
        <v>2009</v>
      </c>
      <c r="B4068">
        <v>239</v>
      </c>
      <c r="D4068" t="s">
        <v>10</v>
      </c>
      <c r="E4068" s="1">
        <v>0.45833333333333331</v>
      </c>
      <c r="F4068">
        <v>3</v>
      </c>
      <c r="G4068" t="s">
        <v>136</v>
      </c>
      <c r="H4068" t="s">
        <v>61</v>
      </c>
      <c r="I4068" t="s">
        <v>177</v>
      </c>
      <c r="J4068" t="s">
        <v>509</v>
      </c>
      <c r="K4068" t="s">
        <v>17</v>
      </c>
      <c r="L4068" t="s">
        <v>19</v>
      </c>
      <c r="M4068">
        <v>10</v>
      </c>
      <c r="N4068">
        <v>2.5</v>
      </c>
      <c r="Q4068">
        <v>1.9300000000000001E-2</v>
      </c>
      <c r="R4068">
        <v>2.96</v>
      </c>
      <c r="S4068">
        <f t="shared" si="293"/>
        <v>0.29070984172599634</v>
      </c>
      <c r="T4068">
        <f t="shared" si="291"/>
        <v>2.9070984172599634</v>
      </c>
    </row>
    <row r="4069" spans="1:20" x14ac:dyDescent="0.2">
      <c r="A4069">
        <v>2009</v>
      </c>
      <c r="B4069">
        <v>239</v>
      </c>
      <c r="D4069" t="s">
        <v>10</v>
      </c>
      <c r="E4069" s="1">
        <v>0.45833333333333331</v>
      </c>
      <c r="F4069">
        <v>3</v>
      </c>
      <c r="G4069" t="s">
        <v>136</v>
      </c>
      <c r="H4069" t="s">
        <v>61</v>
      </c>
      <c r="I4069" t="s">
        <v>177</v>
      </c>
      <c r="J4069" t="s">
        <v>26</v>
      </c>
      <c r="K4069" t="s">
        <v>118</v>
      </c>
      <c r="L4069" t="s">
        <v>27</v>
      </c>
      <c r="M4069">
        <v>9</v>
      </c>
      <c r="N4069">
        <v>2.5</v>
      </c>
      <c r="Q4069">
        <v>1.5900000000000001E-2</v>
      </c>
      <c r="R4069">
        <v>2.9718</v>
      </c>
      <c r="S4069">
        <f t="shared" si="293"/>
        <v>0.24210025233267859</v>
      </c>
      <c r="T4069">
        <f t="shared" si="291"/>
        <v>2.1789022709941075</v>
      </c>
    </row>
    <row r="4070" spans="1:20" x14ac:dyDescent="0.2">
      <c r="A4070">
        <v>2009</v>
      </c>
      <c r="B4070">
        <v>239</v>
      </c>
      <c r="D4070" t="s">
        <v>10</v>
      </c>
      <c r="E4070" s="1">
        <v>0.45833333333333331</v>
      </c>
      <c r="F4070">
        <v>3</v>
      </c>
      <c r="G4070" t="s">
        <v>136</v>
      </c>
      <c r="H4070" t="s">
        <v>61</v>
      </c>
      <c r="I4070" t="s">
        <v>177</v>
      </c>
      <c r="J4070" t="s">
        <v>23</v>
      </c>
      <c r="K4070" t="s">
        <v>33</v>
      </c>
      <c r="L4070" t="s">
        <v>34</v>
      </c>
      <c r="M4070">
        <v>5</v>
      </c>
      <c r="N4070">
        <v>2.5</v>
      </c>
      <c r="Q4070">
        <v>8.8999999999999999E-3</v>
      </c>
      <c r="R4070">
        <v>3</v>
      </c>
      <c r="S4070">
        <f t="shared" si="293"/>
        <v>0.13906250000000001</v>
      </c>
      <c r="T4070">
        <f t="shared" si="291"/>
        <v>0.6953125</v>
      </c>
    </row>
    <row r="4071" spans="1:20" x14ac:dyDescent="0.2">
      <c r="A4071">
        <v>2009</v>
      </c>
      <c r="B4071">
        <v>240</v>
      </c>
      <c r="D4071" t="s">
        <v>10</v>
      </c>
      <c r="E4071" s="1">
        <v>0.45833333333333331</v>
      </c>
      <c r="F4071">
        <v>5</v>
      </c>
      <c r="G4071" t="s">
        <v>136</v>
      </c>
      <c r="H4071" t="s">
        <v>61</v>
      </c>
      <c r="I4071" t="s">
        <v>177</v>
      </c>
      <c r="J4071" t="s">
        <v>13</v>
      </c>
      <c r="K4071" t="s">
        <v>14</v>
      </c>
      <c r="L4071" t="s">
        <v>42</v>
      </c>
      <c r="M4071">
        <v>1</v>
      </c>
      <c r="N4071">
        <v>35</v>
      </c>
      <c r="Q4071">
        <v>4.2200000000000001E-2</v>
      </c>
      <c r="R4071">
        <v>2.835</v>
      </c>
      <c r="S4071">
        <f t="shared" si="293"/>
        <v>1006.3414397267468</v>
      </c>
      <c r="T4071">
        <f t="shared" si="291"/>
        <v>1006.3414397267468</v>
      </c>
    </row>
    <row r="4072" spans="1:20" x14ac:dyDescent="0.2">
      <c r="A4072">
        <v>2009</v>
      </c>
      <c r="B4072">
        <v>240</v>
      </c>
      <c r="D4072" t="s">
        <v>10</v>
      </c>
      <c r="E4072" s="1">
        <v>0.45833333333333331</v>
      </c>
      <c r="F4072">
        <v>5</v>
      </c>
      <c r="G4072" t="s">
        <v>136</v>
      </c>
      <c r="H4072" t="s">
        <v>61</v>
      </c>
      <c r="I4072" t="s">
        <v>177</v>
      </c>
      <c r="J4072" t="s">
        <v>44</v>
      </c>
      <c r="K4072" t="s">
        <v>21</v>
      </c>
      <c r="L4072" t="s">
        <v>22</v>
      </c>
      <c r="M4072">
        <v>3</v>
      </c>
      <c r="N4072">
        <v>35</v>
      </c>
      <c r="Q4072">
        <v>1.14E-2</v>
      </c>
      <c r="R4072">
        <v>3.1280000000000001</v>
      </c>
      <c r="S4072">
        <f t="shared" si="293"/>
        <v>770.45928631241588</v>
      </c>
      <c r="T4072">
        <f t="shared" si="291"/>
        <v>2311.3778589372478</v>
      </c>
    </row>
    <row r="4073" spans="1:20" x14ac:dyDescent="0.2">
      <c r="A4073">
        <v>2009</v>
      </c>
      <c r="B4073">
        <v>240</v>
      </c>
      <c r="D4073" t="s">
        <v>10</v>
      </c>
      <c r="E4073" s="1">
        <v>0.45833333333333331</v>
      </c>
      <c r="F4073">
        <v>5</v>
      </c>
      <c r="G4073" t="s">
        <v>136</v>
      </c>
      <c r="H4073" t="s">
        <v>61</v>
      </c>
      <c r="I4073" t="s">
        <v>177</v>
      </c>
      <c r="J4073" t="s">
        <v>13</v>
      </c>
      <c r="K4073" t="s">
        <v>47</v>
      </c>
      <c r="L4073" t="s">
        <v>48</v>
      </c>
      <c r="M4073">
        <v>15</v>
      </c>
      <c r="N4073">
        <v>35</v>
      </c>
      <c r="P4073">
        <f>N4073/1.09917</f>
        <v>31.842208211650611</v>
      </c>
      <c r="Q4073">
        <v>1.7399999999999999E-2</v>
      </c>
      <c r="R4073">
        <v>3.08</v>
      </c>
      <c r="S4073">
        <f>Q4073*(P4073^R4073)</f>
        <v>740.96728909580781</v>
      </c>
      <c r="T4073">
        <f t="shared" si="291"/>
        <v>11114.509336437117</v>
      </c>
    </row>
    <row r="4074" spans="1:20" x14ac:dyDescent="0.2">
      <c r="A4074">
        <v>2009</v>
      </c>
      <c r="B4074">
        <v>240</v>
      </c>
      <c r="D4074" t="s">
        <v>10</v>
      </c>
      <c r="E4074" s="1">
        <v>0.45833333333333331</v>
      </c>
      <c r="F4074">
        <v>5</v>
      </c>
      <c r="G4074" t="s">
        <v>136</v>
      </c>
      <c r="H4074" t="s">
        <v>61</v>
      </c>
      <c r="I4074" t="s">
        <v>177</v>
      </c>
      <c r="J4074" t="s">
        <v>23</v>
      </c>
      <c r="K4074" t="s">
        <v>118</v>
      </c>
      <c r="L4074" t="s">
        <v>43</v>
      </c>
      <c r="M4074">
        <v>1</v>
      </c>
      <c r="N4074">
        <v>35</v>
      </c>
      <c r="P4074">
        <f>N4074/1.08175</f>
        <v>32.354980355904786</v>
      </c>
      <c r="Q4074">
        <v>1.4500000000000001E-2</v>
      </c>
      <c r="R4074">
        <v>3.0529999999999999</v>
      </c>
      <c r="S4074">
        <f>Q4074*(P4074^R4074)</f>
        <v>590.49782747127915</v>
      </c>
      <c r="T4074">
        <f t="shared" si="291"/>
        <v>590.49782747127915</v>
      </c>
    </row>
    <row r="4075" spans="1:20" x14ac:dyDescent="0.2">
      <c r="A4075">
        <v>2009</v>
      </c>
      <c r="B4075">
        <v>240</v>
      </c>
      <c r="D4075" t="s">
        <v>10</v>
      </c>
      <c r="E4075" s="1">
        <v>0.45833333333333331</v>
      </c>
      <c r="F4075">
        <v>5</v>
      </c>
      <c r="G4075" t="s">
        <v>136</v>
      </c>
      <c r="H4075" t="s">
        <v>61</v>
      </c>
      <c r="I4075" t="s">
        <v>177</v>
      </c>
      <c r="J4075" t="s">
        <v>13</v>
      </c>
      <c r="K4075" t="s">
        <v>17</v>
      </c>
      <c r="L4075" t="s">
        <v>127</v>
      </c>
      <c r="M4075">
        <v>3</v>
      </c>
      <c r="N4075">
        <v>25</v>
      </c>
      <c r="Q4075">
        <v>2.3900000000000001E-2</v>
      </c>
      <c r="R4075">
        <v>3.0819999999999999</v>
      </c>
      <c r="S4075">
        <f>Q4075*(N4075^R4075)</f>
        <v>486.23812459083422</v>
      </c>
      <c r="T4075">
        <f t="shared" si="291"/>
        <v>1458.7143737725028</v>
      </c>
    </row>
    <row r="4076" spans="1:20" x14ac:dyDescent="0.2">
      <c r="A4076">
        <v>2009</v>
      </c>
      <c r="B4076">
        <v>240</v>
      </c>
      <c r="D4076" t="s">
        <v>10</v>
      </c>
      <c r="E4076" s="1">
        <v>0.45833333333333331</v>
      </c>
      <c r="F4076">
        <v>5</v>
      </c>
      <c r="G4076" t="s">
        <v>136</v>
      </c>
      <c r="H4076" t="s">
        <v>61</v>
      </c>
      <c r="I4076" t="s">
        <v>177</v>
      </c>
      <c r="J4076" t="s">
        <v>26</v>
      </c>
      <c r="K4076" t="s">
        <v>31</v>
      </c>
      <c r="L4076" t="s">
        <v>54</v>
      </c>
      <c r="M4076">
        <v>1</v>
      </c>
      <c r="N4076">
        <v>25</v>
      </c>
      <c r="P4076">
        <f>N4076*0.812715</f>
        <v>20.317875000000001</v>
      </c>
      <c r="Q4076">
        <v>0.111</v>
      </c>
      <c r="R4076">
        <v>2.72</v>
      </c>
      <c r="S4076">
        <f>Q4076*(P4076^R4076)</f>
        <v>400.63779005068659</v>
      </c>
      <c r="T4076">
        <f t="shared" si="291"/>
        <v>400.63779005068659</v>
      </c>
    </row>
    <row r="4077" spans="1:20" x14ac:dyDescent="0.2">
      <c r="A4077">
        <v>2009</v>
      </c>
      <c r="B4077">
        <v>240</v>
      </c>
      <c r="D4077" t="s">
        <v>10</v>
      </c>
      <c r="E4077" s="1">
        <v>0.45833333333333331</v>
      </c>
      <c r="F4077">
        <v>5</v>
      </c>
      <c r="G4077" t="s">
        <v>136</v>
      </c>
      <c r="H4077" t="s">
        <v>61</v>
      </c>
      <c r="I4077" t="s">
        <v>177</v>
      </c>
      <c r="J4077" t="s">
        <v>13</v>
      </c>
      <c r="K4077" t="s">
        <v>14</v>
      </c>
      <c r="L4077" t="s">
        <v>15</v>
      </c>
      <c r="M4077">
        <v>4</v>
      </c>
      <c r="N4077">
        <v>25</v>
      </c>
      <c r="Q4077">
        <v>2.3599999999999999E-2</v>
      </c>
      <c r="R4077">
        <v>2.9750000000000001</v>
      </c>
      <c r="S4077">
        <f>Q4077*(N4077^R4077)</f>
        <v>340.23855775527943</v>
      </c>
      <c r="T4077">
        <f t="shared" si="291"/>
        <v>1360.9542310211177</v>
      </c>
    </row>
    <row r="4078" spans="1:20" x14ac:dyDescent="0.2">
      <c r="A4078">
        <v>2009</v>
      </c>
      <c r="B4078">
        <v>240</v>
      </c>
      <c r="D4078" t="s">
        <v>10</v>
      </c>
      <c r="E4078" s="1">
        <v>0.45833333333333331</v>
      </c>
      <c r="F4078">
        <v>5</v>
      </c>
      <c r="G4078" t="s">
        <v>136</v>
      </c>
      <c r="H4078" t="s">
        <v>61</v>
      </c>
      <c r="I4078" t="s">
        <v>177</v>
      </c>
      <c r="J4078" t="s">
        <v>16</v>
      </c>
      <c r="K4078" t="s">
        <v>28</v>
      </c>
      <c r="L4078" t="s">
        <v>29</v>
      </c>
      <c r="M4078">
        <v>10</v>
      </c>
      <c r="N4078">
        <v>25</v>
      </c>
      <c r="P4078">
        <f>N4078/1.14172</f>
        <v>21.89678730336685</v>
      </c>
      <c r="Q4078">
        <v>5.7999999999999996E-3</v>
      </c>
      <c r="R4078">
        <v>3.5539999999999998</v>
      </c>
      <c r="S4078">
        <f>Q4078*(P4078^R4078)</f>
        <v>336.62001464584171</v>
      </c>
      <c r="T4078">
        <f t="shared" si="291"/>
        <v>3366.2001464584173</v>
      </c>
    </row>
    <row r="4079" spans="1:20" x14ac:dyDescent="0.2">
      <c r="A4079">
        <v>2009</v>
      </c>
      <c r="B4079">
        <v>240</v>
      </c>
      <c r="D4079" t="s">
        <v>10</v>
      </c>
      <c r="E4079" s="1">
        <v>0.45833333333333331</v>
      </c>
      <c r="F4079">
        <v>5</v>
      </c>
      <c r="G4079" t="s">
        <v>136</v>
      </c>
      <c r="H4079" t="s">
        <v>61</v>
      </c>
      <c r="I4079" t="s">
        <v>177</v>
      </c>
      <c r="J4079" t="s">
        <v>23</v>
      </c>
      <c r="K4079" t="s">
        <v>58</v>
      </c>
      <c r="L4079" t="s">
        <v>59</v>
      </c>
      <c r="M4079">
        <v>4</v>
      </c>
      <c r="N4079">
        <v>25</v>
      </c>
      <c r="Q4079">
        <v>2.0400000000000001E-2</v>
      </c>
      <c r="R4079">
        <v>2.9910000000000001</v>
      </c>
      <c r="S4079">
        <f>Q4079*(N4079^R4079)</f>
        <v>309.64832376527772</v>
      </c>
      <c r="T4079">
        <f t="shared" si="291"/>
        <v>1238.5932950611109</v>
      </c>
    </row>
    <row r="4080" spans="1:20" x14ac:dyDescent="0.2">
      <c r="A4080">
        <v>2009</v>
      </c>
      <c r="B4080">
        <v>240</v>
      </c>
      <c r="D4080" t="s">
        <v>10</v>
      </c>
      <c r="E4080" s="1">
        <v>0.45833333333333331</v>
      </c>
      <c r="F4080">
        <v>5</v>
      </c>
      <c r="G4080" t="s">
        <v>136</v>
      </c>
      <c r="H4080" t="s">
        <v>61</v>
      </c>
      <c r="I4080" t="s">
        <v>177</v>
      </c>
      <c r="J4080" t="s">
        <v>44</v>
      </c>
      <c r="K4080" t="s">
        <v>21</v>
      </c>
      <c r="L4080" t="s">
        <v>22</v>
      </c>
      <c r="M4080">
        <v>6</v>
      </c>
      <c r="N4080">
        <v>25</v>
      </c>
      <c r="Q4080">
        <v>1.14E-2</v>
      </c>
      <c r="R4080">
        <v>3.1280000000000001</v>
      </c>
      <c r="S4080">
        <f>Q4080*(N4080^R4080)</f>
        <v>268.94359042953022</v>
      </c>
      <c r="T4080">
        <f t="shared" si="291"/>
        <v>1613.6615425771813</v>
      </c>
    </row>
    <row r="4081" spans="1:20" x14ac:dyDescent="0.2">
      <c r="A4081">
        <v>2009</v>
      </c>
      <c r="B4081">
        <v>240</v>
      </c>
      <c r="D4081" t="s">
        <v>10</v>
      </c>
      <c r="E4081" s="1">
        <v>0.45833333333333331</v>
      </c>
      <c r="F4081">
        <v>5</v>
      </c>
      <c r="G4081" t="s">
        <v>136</v>
      </c>
      <c r="H4081" t="s">
        <v>61</v>
      </c>
      <c r="I4081" t="s">
        <v>177</v>
      </c>
      <c r="J4081" t="s">
        <v>23</v>
      </c>
      <c r="K4081" t="s">
        <v>62</v>
      </c>
      <c r="L4081" t="s">
        <v>63</v>
      </c>
      <c r="M4081">
        <v>2</v>
      </c>
      <c r="N4081">
        <v>25</v>
      </c>
      <c r="P4081">
        <f>N4081/1.08</f>
        <v>23.148148148148145</v>
      </c>
      <c r="Q4081">
        <v>2.29E-2</v>
      </c>
      <c r="R4081">
        <v>2.9580000000000002</v>
      </c>
      <c r="S4081">
        <f>Q4081*(P4081^R4081)</f>
        <v>248.92846396069424</v>
      </c>
      <c r="T4081">
        <f t="shared" si="291"/>
        <v>497.85692792138849</v>
      </c>
    </row>
    <row r="4082" spans="1:20" x14ac:dyDescent="0.2">
      <c r="A4082">
        <v>2009</v>
      </c>
      <c r="B4082">
        <v>240</v>
      </c>
      <c r="D4082" t="s">
        <v>10</v>
      </c>
      <c r="E4082" s="1">
        <v>0.45833333333333331</v>
      </c>
      <c r="F4082">
        <v>5</v>
      </c>
      <c r="G4082" t="s">
        <v>136</v>
      </c>
      <c r="H4082" t="s">
        <v>61</v>
      </c>
      <c r="I4082" t="s">
        <v>177</v>
      </c>
      <c r="J4082" t="s">
        <v>44</v>
      </c>
      <c r="K4082" t="s">
        <v>21</v>
      </c>
      <c r="L4082" t="s">
        <v>45</v>
      </c>
      <c r="M4082">
        <v>1</v>
      </c>
      <c r="N4082">
        <v>25</v>
      </c>
      <c r="Q4082">
        <v>1.5299999999999999E-2</v>
      </c>
      <c r="R4082">
        <v>3.0038</v>
      </c>
      <c r="S4082">
        <f>Q4082*(N4082^R4082)</f>
        <v>242.00460433547849</v>
      </c>
      <c r="T4082">
        <f t="shared" si="291"/>
        <v>242.00460433547849</v>
      </c>
    </row>
    <row r="4083" spans="1:20" x14ac:dyDescent="0.2">
      <c r="A4083">
        <v>2009</v>
      </c>
      <c r="B4083">
        <v>240</v>
      </c>
      <c r="D4083" t="s">
        <v>10</v>
      </c>
      <c r="E4083" s="1">
        <v>0.45833333333333331</v>
      </c>
      <c r="F4083">
        <v>5</v>
      </c>
      <c r="G4083" t="s">
        <v>136</v>
      </c>
      <c r="H4083" t="s">
        <v>61</v>
      </c>
      <c r="I4083" t="s">
        <v>177</v>
      </c>
      <c r="J4083" t="s">
        <v>16</v>
      </c>
      <c r="K4083" t="s">
        <v>17</v>
      </c>
      <c r="L4083" t="s">
        <v>18</v>
      </c>
      <c r="M4083">
        <v>4</v>
      </c>
      <c r="N4083">
        <v>15</v>
      </c>
      <c r="Q4083">
        <v>2.2700000000000001E-2</v>
      </c>
      <c r="R4083">
        <v>3.12</v>
      </c>
      <c r="S4083">
        <f>Q4083*(N4083^R4083)</f>
        <v>106.03044532761471</v>
      </c>
      <c r="T4083">
        <f t="shared" si="291"/>
        <v>424.12178131045886</v>
      </c>
    </row>
    <row r="4084" spans="1:20" x14ac:dyDescent="0.2">
      <c r="A4084">
        <v>2009</v>
      </c>
      <c r="B4084">
        <v>240</v>
      </c>
      <c r="D4084" t="s">
        <v>10</v>
      </c>
      <c r="E4084" s="1">
        <v>0.45833333333333331</v>
      </c>
      <c r="F4084">
        <v>5</v>
      </c>
      <c r="G4084" t="s">
        <v>136</v>
      </c>
      <c r="H4084" t="s">
        <v>61</v>
      </c>
      <c r="I4084" t="s">
        <v>177</v>
      </c>
      <c r="J4084" t="s">
        <v>509</v>
      </c>
      <c r="K4084" t="s">
        <v>17</v>
      </c>
      <c r="L4084" t="s">
        <v>19</v>
      </c>
      <c r="M4084">
        <v>2</v>
      </c>
      <c r="N4084">
        <v>15</v>
      </c>
      <c r="Q4084">
        <v>1.9300000000000001E-2</v>
      </c>
      <c r="R4084">
        <v>2.96</v>
      </c>
      <c r="S4084">
        <f>Q4084*(N4084^R4084)</f>
        <v>58.450393035088091</v>
      </c>
      <c r="T4084">
        <f t="shared" si="291"/>
        <v>116.90078607017618</v>
      </c>
    </row>
    <row r="4085" spans="1:20" x14ac:dyDescent="0.2">
      <c r="A4085">
        <v>2009</v>
      </c>
      <c r="B4085">
        <v>240</v>
      </c>
      <c r="D4085" t="s">
        <v>10</v>
      </c>
      <c r="E4085" s="1">
        <v>0.45833333333333331</v>
      </c>
      <c r="F4085">
        <v>5</v>
      </c>
      <c r="G4085" t="s">
        <v>136</v>
      </c>
      <c r="H4085" t="s">
        <v>61</v>
      </c>
      <c r="I4085" t="s">
        <v>177</v>
      </c>
      <c r="J4085" t="s">
        <v>23</v>
      </c>
      <c r="K4085" t="s">
        <v>62</v>
      </c>
      <c r="L4085" t="s">
        <v>63</v>
      </c>
      <c r="M4085">
        <v>1</v>
      </c>
      <c r="N4085">
        <v>15</v>
      </c>
      <c r="P4085">
        <f>N4085/1.08</f>
        <v>13.888888888888888</v>
      </c>
      <c r="Q4085">
        <v>2.29E-2</v>
      </c>
      <c r="R4085">
        <v>2.9580000000000002</v>
      </c>
      <c r="S4085">
        <f>Q4085*(P4085^R4085)</f>
        <v>54.934598899323518</v>
      </c>
      <c r="T4085">
        <f t="shared" si="291"/>
        <v>54.934598899323518</v>
      </c>
    </row>
    <row r="4086" spans="1:20" x14ac:dyDescent="0.2">
      <c r="A4086">
        <v>2009</v>
      </c>
      <c r="B4086">
        <v>240</v>
      </c>
      <c r="D4086" t="s">
        <v>10</v>
      </c>
      <c r="E4086" s="1">
        <v>0.45833333333333331</v>
      </c>
      <c r="F4086">
        <v>5</v>
      </c>
      <c r="G4086" t="s">
        <v>136</v>
      </c>
      <c r="H4086" t="s">
        <v>61</v>
      </c>
      <c r="I4086" t="s">
        <v>177</v>
      </c>
      <c r="J4086" t="s">
        <v>44</v>
      </c>
      <c r="K4086" t="s">
        <v>21</v>
      </c>
      <c r="L4086" t="s">
        <v>22</v>
      </c>
      <c r="M4086">
        <v>2</v>
      </c>
      <c r="N4086">
        <v>15</v>
      </c>
      <c r="Q4086">
        <v>1.14E-2</v>
      </c>
      <c r="R4086">
        <v>3.1280000000000001</v>
      </c>
      <c r="S4086">
        <f t="shared" ref="S4086:S4097" si="294">Q4086*(N4086^R4086)</f>
        <v>54.414959423729201</v>
      </c>
      <c r="T4086">
        <f t="shared" si="291"/>
        <v>108.8299188474584</v>
      </c>
    </row>
    <row r="4087" spans="1:20" x14ac:dyDescent="0.2">
      <c r="A4087">
        <v>2009</v>
      </c>
      <c r="B4087">
        <v>240</v>
      </c>
      <c r="D4087" t="s">
        <v>10</v>
      </c>
      <c r="E4087" s="1">
        <v>0.45833333333333331</v>
      </c>
      <c r="F4087">
        <v>5</v>
      </c>
      <c r="G4087" t="s">
        <v>136</v>
      </c>
      <c r="H4087" t="s">
        <v>61</v>
      </c>
      <c r="I4087" t="s">
        <v>177</v>
      </c>
      <c r="J4087" t="s">
        <v>44</v>
      </c>
      <c r="K4087" t="s">
        <v>21</v>
      </c>
      <c r="L4087" t="s">
        <v>45</v>
      </c>
      <c r="M4087">
        <v>1</v>
      </c>
      <c r="N4087">
        <v>15</v>
      </c>
      <c r="Q4087">
        <v>1.5299999999999999E-2</v>
      </c>
      <c r="R4087">
        <v>3.0038</v>
      </c>
      <c r="S4087">
        <f t="shared" si="294"/>
        <v>52.171623892313889</v>
      </c>
      <c r="T4087">
        <f t="shared" si="291"/>
        <v>52.171623892313889</v>
      </c>
    </row>
    <row r="4088" spans="1:20" x14ac:dyDescent="0.2">
      <c r="A4088">
        <v>2009</v>
      </c>
      <c r="B4088">
        <v>240</v>
      </c>
      <c r="D4088" t="s">
        <v>10</v>
      </c>
      <c r="E4088" s="1">
        <v>0.45833333333333331</v>
      </c>
      <c r="F4088">
        <v>5</v>
      </c>
      <c r="G4088" t="s">
        <v>136</v>
      </c>
      <c r="H4088" t="s">
        <v>61</v>
      </c>
      <c r="I4088" t="s">
        <v>177</v>
      </c>
      <c r="J4088" t="s">
        <v>509</v>
      </c>
      <c r="K4088" t="s">
        <v>17</v>
      </c>
      <c r="L4088" t="s">
        <v>19</v>
      </c>
      <c r="M4088">
        <v>1</v>
      </c>
      <c r="N4088">
        <v>7.5</v>
      </c>
      <c r="Q4088">
        <v>1.9300000000000001E-2</v>
      </c>
      <c r="R4088">
        <v>2.96</v>
      </c>
      <c r="S4088">
        <f t="shared" si="294"/>
        <v>7.5117071566069322</v>
      </c>
      <c r="T4088">
        <f t="shared" si="291"/>
        <v>7.5117071566069322</v>
      </c>
    </row>
    <row r="4089" spans="1:20" x14ac:dyDescent="0.2">
      <c r="A4089">
        <v>2009</v>
      </c>
      <c r="B4089">
        <v>240</v>
      </c>
      <c r="D4089" t="s">
        <v>10</v>
      </c>
      <c r="E4089" s="1">
        <v>0.45833333333333331</v>
      </c>
      <c r="F4089">
        <v>5</v>
      </c>
      <c r="G4089" t="s">
        <v>136</v>
      </c>
      <c r="H4089" t="s">
        <v>61</v>
      </c>
      <c r="I4089" t="s">
        <v>177</v>
      </c>
      <c r="J4089" t="s">
        <v>26</v>
      </c>
      <c r="K4089" t="s">
        <v>118</v>
      </c>
      <c r="L4089" t="s">
        <v>27</v>
      </c>
      <c r="M4089">
        <v>16</v>
      </c>
      <c r="N4089">
        <v>7.5</v>
      </c>
      <c r="Q4089">
        <v>1.5900000000000001E-2</v>
      </c>
      <c r="R4089">
        <v>2.9718</v>
      </c>
      <c r="S4089">
        <f t="shared" si="294"/>
        <v>6.3372988368370082</v>
      </c>
      <c r="T4089">
        <f t="shared" si="291"/>
        <v>101.39678138939213</v>
      </c>
    </row>
    <row r="4090" spans="1:20" x14ac:dyDescent="0.2">
      <c r="A4090">
        <v>2009</v>
      </c>
      <c r="B4090">
        <v>240</v>
      </c>
      <c r="D4090" t="s">
        <v>10</v>
      </c>
      <c r="E4090" s="1">
        <v>0.45833333333333331</v>
      </c>
      <c r="F4090">
        <v>5</v>
      </c>
      <c r="G4090" t="s">
        <v>136</v>
      </c>
      <c r="H4090" t="s">
        <v>61</v>
      </c>
      <c r="I4090" t="s">
        <v>177</v>
      </c>
      <c r="J4090" t="s">
        <v>44</v>
      </c>
      <c r="K4090" t="s">
        <v>21</v>
      </c>
      <c r="L4090" t="s">
        <v>22</v>
      </c>
      <c r="M4090">
        <v>1</v>
      </c>
      <c r="N4090">
        <v>7.5</v>
      </c>
      <c r="Q4090">
        <v>1.14E-2</v>
      </c>
      <c r="R4090">
        <v>3.1280000000000001</v>
      </c>
      <c r="S4090">
        <f t="shared" si="294"/>
        <v>6.2243855127961885</v>
      </c>
      <c r="T4090">
        <f t="shared" si="291"/>
        <v>6.2243855127961885</v>
      </c>
    </row>
    <row r="4091" spans="1:20" x14ac:dyDescent="0.2">
      <c r="A4091">
        <v>2009</v>
      </c>
      <c r="B4091">
        <v>240</v>
      </c>
      <c r="D4091" t="s">
        <v>10</v>
      </c>
      <c r="E4091" s="1">
        <v>0.45833333333333331</v>
      </c>
      <c r="F4091">
        <v>5</v>
      </c>
      <c r="G4091" t="s">
        <v>136</v>
      </c>
      <c r="H4091" t="s">
        <v>61</v>
      </c>
      <c r="I4091" t="s">
        <v>177</v>
      </c>
      <c r="J4091" t="s">
        <v>13</v>
      </c>
      <c r="K4091" t="s">
        <v>194</v>
      </c>
      <c r="L4091" t="s">
        <v>35</v>
      </c>
      <c r="M4091">
        <v>2</v>
      </c>
      <c r="N4091">
        <v>7.5</v>
      </c>
      <c r="Q4091">
        <v>3.2399999999999998E-2</v>
      </c>
      <c r="R4091">
        <v>2.379</v>
      </c>
      <c r="S4091">
        <f t="shared" si="294"/>
        <v>3.9112516180267258</v>
      </c>
      <c r="T4091">
        <f t="shared" si="291"/>
        <v>7.8225032360534517</v>
      </c>
    </row>
    <row r="4092" spans="1:20" x14ac:dyDescent="0.2">
      <c r="A4092">
        <v>2009</v>
      </c>
      <c r="B4092">
        <v>240</v>
      </c>
      <c r="D4092" t="s">
        <v>10</v>
      </c>
      <c r="E4092" s="1">
        <v>0.45833333333333331</v>
      </c>
      <c r="F4092">
        <v>5</v>
      </c>
      <c r="G4092" t="s">
        <v>136</v>
      </c>
      <c r="H4092" t="s">
        <v>61</v>
      </c>
      <c r="I4092" t="s">
        <v>177</v>
      </c>
      <c r="J4092" t="s">
        <v>26</v>
      </c>
      <c r="K4092" t="s">
        <v>118</v>
      </c>
      <c r="L4092" t="s">
        <v>27</v>
      </c>
      <c r="M4092">
        <v>20</v>
      </c>
      <c r="N4092">
        <v>2.5</v>
      </c>
      <c r="Q4092">
        <v>1.5900000000000001E-2</v>
      </c>
      <c r="R4092">
        <v>2.9718</v>
      </c>
      <c r="S4092">
        <f t="shared" si="294"/>
        <v>0.24210025233267859</v>
      </c>
      <c r="T4092">
        <f t="shared" si="291"/>
        <v>4.842005046653572</v>
      </c>
    </row>
    <row r="4093" spans="1:20" x14ac:dyDescent="0.2">
      <c r="A4093">
        <v>2009</v>
      </c>
      <c r="B4093">
        <v>240</v>
      </c>
      <c r="D4093" t="s">
        <v>10</v>
      </c>
      <c r="E4093" s="1">
        <v>0.45833333333333331</v>
      </c>
      <c r="F4093">
        <v>5</v>
      </c>
      <c r="G4093" t="s">
        <v>136</v>
      </c>
      <c r="H4093" t="s">
        <v>61</v>
      </c>
      <c r="I4093" t="s">
        <v>177</v>
      </c>
      <c r="J4093" t="s">
        <v>23</v>
      </c>
      <c r="K4093" t="s">
        <v>33</v>
      </c>
      <c r="L4093" t="s">
        <v>34</v>
      </c>
      <c r="M4093">
        <v>6</v>
      </c>
      <c r="N4093">
        <v>2.5</v>
      </c>
      <c r="Q4093">
        <v>8.8999999999999999E-3</v>
      </c>
      <c r="R4093">
        <v>3</v>
      </c>
      <c r="S4093">
        <f t="shared" si="294"/>
        <v>0.13906250000000001</v>
      </c>
      <c r="T4093">
        <f t="shared" si="291"/>
        <v>0.83437500000000009</v>
      </c>
    </row>
    <row r="4094" spans="1:20" x14ac:dyDescent="0.2">
      <c r="A4094">
        <v>2009</v>
      </c>
      <c r="B4094">
        <v>241</v>
      </c>
      <c r="C4094">
        <v>64</v>
      </c>
      <c r="D4094" t="s">
        <v>162</v>
      </c>
      <c r="E4094" s="1">
        <v>0.39583333333333331</v>
      </c>
      <c r="F4094">
        <v>30</v>
      </c>
      <c r="G4094" t="s">
        <v>124</v>
      </c>
      <c r="H4094" t="s">
        <v>12</v>
      </c>
      <c r="I4094" t="s">
        <v>177</v>
      </c>
      <c r="J4094" t="s">
        <v>44</v>
      </c>
      <c r="K4094" t="s">
        <v>21</v>
      </c>
      <c r="L4094" t="s">
        <v>22</v>
      </c>
      <c r="M4094">
        <v>2</v>
      </c>
      <c r="N4094">
        <v>35</v>
      </c>
      <c r="Q4094">
        <v>1.14E-2</v>
      </c>
      <c r="R4094">
        <v>3.1280000000000001</v>
      </c>
      <c r="S4094">
        <f t="shared" si="294"/>
        <v>770.45928631241588</v>
      </c>
      <c r="T4094">
        <f t="shared" si="291"/>
        <v>1540.9185726248318</v>
      </c>
    </row>
    <row r="4095" spans="1:20" x14ac:dyDescent="0.2">
      <c r="A4095">
        <v>2009</v>
      </c>
      <c r="B4095">
        <v>241</v>
      </c>
      <c r="C4095">
        <v>64</v>
      </c>
      <c r="D4095" t="s">
        <v>162</v>
      </c>
      <c r="E4095" s="1">
        <v>0.39583333333333331</v>
      </c>
      <c r="F4095">
        <v>30</v>
      </c>
      <c r="G4095" t="s">
        <v>124</v>
      </c>
      <c r="H4095" t="s">
        <v>12</v>
      </c>
      <c r="I4095" t="s">
        <v>177</v>
      </c>
      <c r="J4095" t="s">
        <v>23</v>
      </c>
      <c r="K4095" t="s">
        <v>49</v>
      </c>
      <c r="L4095" t="s">
        <v>50</v>
      </c>
      <c r="M4095">
        <v>1</v>
      </c>
      <c r="N4095">
        <v>35</v>
      </c>
      <c r="Q4095">
        <v>5.6099999999999997E-2</v>
      </c>
      <c r="R4095">
        <v>2.653</v>
      </c>
      <c r="S4095">
        <f t="shared" si="294"/>
        <v>700.44716671055994</v>
      </c>
      <c r="T4095">
        <f t="shared" si="291"/>
        <v>700.44716671055994</v>
      </c>
    </row>
    <row r="4096" spans="1:20" x14ac:dyDescent="0.2">
      <c r="A4096">
        <v>2009</v>
      </c>
      <c r="B4096">
        <v>241</v>
      </c>
      <c r="C4096">
        <v>64</v>
      </c>
      <c r="D4096" t="s">
        <v>162</v>
      </c>
      <c r="E4096" s="1">
        <v>0.39583333333333331</v>
      </c>
      <c r="F4096">
        <v>30</v>
      </c>
      <c r="G4096" t="s">
        <v>124</v>
      </c>
      <c r="H4096" t="s">
        <v>12</v>
      </c>
      <c r="I4096" t="s">
        <v>177</v>
      </c>
      <c r="J4096" t="s">
        <v>23</v>
      </c>
      <c r="K4096" t="s">
        <v>31</v>
      </c>
      <c r="L4096" t="s">
        <v>32</v>
      </c>
      <c r="M4096">
        <v>1</v>
      </c>
      <c r="N4096">
        <v>35</v>
      </c>
      <c r="Q4096">
        <v>7.9000000000000008E-3</v>
      </c>
      <c r="R4096">
        <v>3.0760000000000001</v>
      </c>
      <c r="S4096">
        <f t="shared" si="294"/>
        <v>443.79294680201997</v>
      </c>
      <c r="T4096">
        <f t="shared" si="291"/>
        <v>443.79294680201997</v>
      </c>
    </row>
    <row r="4097" spans="1:21" x14ac:dyDescent="0.2">
      <c r="A4097">
        <v>2009</v>
      </c>
      <c r="B4097">
        <v>241</v>
      </c>
      <c r="C4097">
        <v>64</v>
      </c>
      <c r="D4097" t="s">
        <v>162</v>
      </c>
      <c r="E4097" s="1">
        <v>0.39583333333333331</v>
      </c>
      <c r="F4097">
        <v>30</v>
      </c>
      <c r="G4097" t="s">
        <v>124</v>
      </c>
      <c r="H4097" t="s">
        <v>12</v>
      </c>
      <c r="I4097" t="s">
        <v>177</v>
      </c>
      <c r="J4097" t="s">
        <v>508</v>
      </c>
      <c r="K4097" t="s">
        <v>24</v>
      </c>
      <c r="L4097" t="s">
        <v>25</v>
      </c>
      <c r="M4097">
        <v>1</v>
      </c>
      <c r="N4097">
        <v>25</v>
      </c>
      <c r="Q4097">
        <v>4.2799999999999998E-2</v>
      </c>
      <c r="R4097">
        <v>2.8580000000000001</v>
      </c>
      <c r="S4097">
        <f t="shared" si="294"/>
        <v>423.40532317837847</v>
      </c>
      <c r="T4097">
        <f t="shared" si="291"/>
        <v>423.40532317837847</v>
      </c>
    </row>
    <row r="4098" spans="1:21" x14ac:dyDescent="0.2">
      <c r="A4098">
        <v>2009</v>
      </c>
      <c r="B4098">
        <v>241</v>
      </c>
      <c r="C4098">
        <v>64</v>
      </c>
      <c r="D4098" t="s">
        <v>162</v>
      </c>
      <c r="E4098" s="1">
        <v>0.39583333333333331</v>
      </c>
      <c r="F4098">
        <v>30</v>
      </c>
      <c r="G4098" t="s">
        <v>124</v>
      </c>
      <c r="H4098" t="s">
        <v>12</v>
      </c>
      <c r="I4098" t="s">
        <v>177</v>
      </c>
      <c r="J4098" t="s">
        <v>16</v>
      </c>
      <c r="K4098" t="s">
        <v>28</v>
      </c>
      <c r="L4098" t="s">
        <v>29</v>
      </c>
      <c r="M4098">
        <v>1</v>
      </c>
      <c r="N4098">
        <v>25</v>
      </c>
      <c r="P4098">
        <f>N4098/1.14172</f>
        <v>21.89678730336685</v>
      </c>
      <c r="Q4098">
        <v>5.7999999999999996E-3</v>
      </c>
      <c r="R4098">
        <v>3.5539999999999998</v>
      </c>
      <c r="S4098">
        <f>Q4098*(P4098^R4098)</f>
        <v>336.62001464584171</v>
      </c>
      <c r="T4098">
        <f t="shared" ref="T4098:T4161" si="295">M4098*S4098</f>
        <v>336.62001464584171</v>
      </c>
    </row>
    <row r="4099" spans="1:21" x14ac:dyDescent="0.2">
      <c r="A4099">
        <v>2009</v>
      </c>
      <c r="B4099">
        <v>241</v>
      </c>
      <c r="C4099">
        <v>64</v>
      </c>
      <c r="D4099" t="s">
        <v>162</v>
      </c>
      <c r="E4099" s="1">
        <v>0.39583333333333331</v>
      </c>
      <c r="F4099">
        <v>30</v>
      </c>
      <c r="G4099" t="s">
        <v>124</v>
      </c>
      <c r="H4099" t="s">
        <v>12</v>
      </c>
      <c r="I4099" t="s">
        <v>177</v>
      </c>
      <c r="J4099" t="s">
        <v>44</v>
      </c>
      <c r="K4099" t="s">
        <v>21</v>
      </c>
      <c r="L4099" t="s">
        <v>22</v>
      </c>
      <c r="M4099">
        <v>2</v>
      </c>
      <c r="N4099">
        <v>25</v>
      </c>
      <c r="Q4099">
        <v>1.14E-2</v>
      </c>
      <c r="R4099">
        <v>3.1280000000000001</v>
      </c>
      <c r="S4099">
        <f>Q4099*(N4099^R4099)</f>
        <v>268.94359042953022</v>
      </c>
      <c r="T4099">
        <f t="shared" si="295"/>
        <v>537.88718085906044</v>
      </c>
    </row>
    <row r="4100" spans="1:21" x14ac:dyDescent="0.2">
      <c r="A4100">
        <v>2009</v>
      </c>
      <c r="B4100">
        <v>241</v>
      </c>
      <c r="C4100">
        <v>64</v>
      </c>
      <c r="D4100" t="s">
        <v>162</v>
      </c>
      <c r="E4100" s="1">
        <v>0.39583333333333331</v>
      </c>
      <c r="F4100">
        <v>30</v>
      </c>
      <c r="G4100" t="s">
        <v>124</v>
      </c>
      <c r="H4100" t="s">
        <v>12</v>
      </c>
      <c r="I4100" t="s">
        <v>177</v>
      </c>
      <c r="J4100" t="s">
        <v>23</v>
      </c>
      <c r="K4100" t="s">
        <v>62</v>
      </c>
      <c r="L4100" t="s">
        <v>63</v>
      </c>
      <c r="M4100">
        <v>1</v>
      </c>
      <c r="N4100">
        <v>25</v>
      </c>
      <c r="P4100">
        <f>N4100/1.08</f>
        <v>23.148148148148145</v>
      </c>
      <c r="Q4100">
        <v>2.29E-2</v>
      </c>
      <c r="R4100">
        <v>2.9580000000000002</v>
      </c>
      <c r="S4100">
        <f>Q4100*(P4100^R4100)</f>
        <v>248.92846396069424</v>
      </c>
      <c r="T4100">
        <f t="shared" si="295"/>
        <v>248.92846396069424</v>
      </c>
    </row>
    <row r="4101" spans="1:21" x14ac:dyDescent="0.2">
      <c r="A4101">
        <v>2009</v>
      </c>
      <c r="B4101">
        <v>241</v>
      </c>
      <c r="C4101">
        <v>64</v>
      </c>
      <c r="D4101" t="s">
        <v>162</v>
      </c>
      <c r="E4101" s="1">
        <v>0.39583333333333331</v>
      </c>
      <c r="F4101">
        <v>30</v>
      </c>
      <c r="G4101" t="s">
        <v>124</v>
      </c>
      <c r="H4101" t="s">
        <v>12</v>
      </c>
      <c r="I4101" t="s">
        <v>177</v>
      </c>
      <c r="J4101" t="s">
        <v>26</v>
      </c>
      <c r="K4101" t="s">
        <v>118</v>
      </c>
      <c r="L4101" t="s">
        <v>27</v>
      </c>
      <c r="M4101">
        <v>10</v>
      </c>
      <c r="N4101">
        <v>7.5</v>
      </c>
      <c r="Q4101">
        <v>1.5900000000000001E-2</v>
      </c>
      <c r="R4101">
        <v>2.9718</v>
      </c>
      <c r="S4101">
        <f t="shared" ref="S4101:S4107" si="296">Q4101*(N4101^R4101)</f>
        <v>6.3372988368370082</v>
      </c>
      <c r="T4101">
        <f t="shared" si="295"/>
        <v>63.372988368370081</v>
      </c>
    </row>
    <row r="4102" spans="1:21" x14ac:dyDescent="0.2">
      <c r="A4102">
        <v>2009</v>
      </c>
      <c r="B4102">
        <v>241</v>
      </c>
      <c r="C4102">
        <v>64</v>
      </c>
      <c r="D4102" t="s">
        <v>162</v>
      </c>
      <c r="E4102" s="1">
        <v>0.39583333333333331</v>
      </c>
      <c r="F4102">
        <v>30</v>
      </c>
      <c r="G4102" t="s">
        <v>124</v>
      </c>
      <c r="H4102" t="s">
        <v>12</v>
      </c>
      <c r="I4102" t="s">
        <v>177</v>
      </c>
      <c r="J4102" t="s">
        <v>23</v>
      </c>
      <c r="K4102" t="s">
        <v>118</v>
      </c>
      <c r="L4102" t="s">
        <v>132</v>
      </c>
      <c r="M4102">
        <v>3</v>
      </c>
      <c r="N4102">
        <v>7.5</v>
      </c>
      <c r="Q4102">
        <v>1.26E-2</v>
      </c>
      <c r="R4102">
        <v>3.0672999999999999</v>
      </c>
      <c r="S4102">
        <f t="shared" si="296"/>
        <v>6.0875978967715536</v>
      </c>
      <c r="T4102">
        <f t="shared" si="295"/>
        <v>18.262793690314659</v>
      </c>
    </row>
    <row r="4103" spans="1:21" x14ac:dyDescent="0.2">
      <c r="A4103">
        <v>2009</v>
      </c>
      <c r="B4103">
        <v>241</v>
      </c>
      <c r="C4103">
        <v>64</v>
      </c>
      <c r="D4103" t="s">
        <v>162</v>
      </c>
      <c r="E4103" s="1">
        <v>0.39583333333333331</v>
      </c>
      <c r="F4103">
        <v>30</v>
      </c>
      <c r="G4103" t="s">
        <v>124</v>
      </c>
      <c r="H4103" t="s">
        <v>12</v>
      </c>
      <c r="I4103" t="s">
        <v>177</v>
      </c>
      <c r="J4103" t="s">
        <v>23</v>
      </c>
      <c r="K4103" t="s">
        <v>118</v>
      </c>
      <c r="L4103" t="s">
        <v>81</v>
      </c>
      <c r="M4103">
        <v>2</v>
      </c>
      <c r="N4103">
        <v>7.5</v>
      </c>
      <c r="Q4103">
        <v>1.26E-2</v>
      </c>
      <c r="R4103">
        <v>3.0672999999999999</v>
      </c>
      <c r="S4103">
        <f t="shared" si="296"/>
        <v>6.0875978967715536</v>
      </c>
      <c r="T4103">
        <f t="shared" si="295"/>
        <v>12.175195793543107</v>
      </c>
    </row>
    <row r="4104" spans="1:21" x14ac:dyDescent="0.2">
      <c r="A4104">
        <v>2009</v>
      </c>
      <c r="B4104">
        <v>241</v>
      </c>
      <c r="C4104">
        <v>64</v>
      </c>
      <c r="D4104" t="s">
        <v>162</v>
      </c>
      <c r="E4104" s="1">
        <v>0.39583333333333331</v>
      </c>
      <c r="F4104">
        <v>30</v>
      </c>
      <c r="G4104" t="s">
        <v>124</v>
      </c>
      <c r="H4104" t="s">
        <v>12</v>
      </c>
      <c r="I4104" t="s">
        <v>177</v>
      </c>
      <c r="J4104" t="s">
        <v>509</v>
      </c>
      <c r="K4104" t="s">
        <v>17</v>
      </c>
      <c r="L4104" t="s">
        <v>107</v>
      </c>
      <c r="M4104">
        <v>1</v>
      </c>
      <c r="N4104">
        <v>2.5</v>
      </c>
      <c r="Q4104">
        <v>3.49E-2</v>
      </c>
      <c r="R4104">
        <v>2.9108999999999998</v>
      </c>
      <c r="S4104">
        <f t="shared" si="296"/>
        <v>0.50256124877797914</v>
      </c>
      <c r="T4104">
        <f t="shared" si="295"/>
        <v>0.50256124877797914</v>
      </c>
    </row>
    <row r="4105" spans="1:21" x14ac:dyDescent="0.2">
      <c r="A4105">
        <v>2009</v>
      </c>
      <c r="B4105">
        <v>241</v>
      </c>
      <c r="C4105">
        <v>64</v>
      </c>
      <c r="D4105" t="s">
        <v>162</v>
      </c>
      <c r="E4105" s="1">
        <v>0.39583333333333331</v>
      </c>
      <c r="F4105">
        <v>30</v>
      </c>
      <c r="G4105" t="s">
        <v>124</v>
      </c>
      <c r="H4105" t="s">
        <v>12</v>
      </c>
      <c r="I4105" t="s">
        <v>177</v>
      </c>
      <c r="J4105" t="s">
        <v>16</v>
      </c>
      <c r="K4105" t="s">
        <v>72</v>
      </c>
      <c r="L4105" t="s">
        <v>157</v>
      </c>
      <c r="M4105">
        <v>6</v>
      </c>
      <c r="N4105">
        <v>2.5</v>
      </c>
      <c r="Q4105">
        <v>2.1299999999999999E-2</v>
      </c>
      <c r="R4105">
        <v>2.8235000000000001</v>
      </c>
      <c r="S4105">
        <f t="shared" si="296"/>
        <v>0.28311522044385118</v>
      </c>
      <c r="T4105">
        <f t="shared" si="295"/>
        <v>1.6986913226631071</v>
      </c>
      <c r="U4105" t="s">
        <v>209</v>
      </c>
    </row>
    <row r="4106" spans="1:21" x14ac:dyDescent="0.2">
      <c r="A4106">
        <v>2009</v>
      </c>
      <c r="B4106">
        <v>241</v>
      </c>
      <c r="C4106">
        <v>64</v>
      </c>
      <c r="D4106" t="s">
        <v>162</v>
      </c>
      <c r="E4106" s="1">
        <v>0.39583333333333331</v>
      </c>
      <c r="F4106">
        <v>30</v>
      </c>
      <c r="G4106" t="s">
        <v>124</v>
      </c>
      <c r="H4106" t="s">
        <v>12</v>
      </c>
      <c r="I4106" t="s">
        <v>177</v>
      </c>
      <c r="J4106" t="s">
        <v>26</v>
      </c>
      <c r="K4106" t="s">
        <v>118</v>
      </c>
      <c r="L4106" t="s">
        <v>27</v>
      </c>
      <c r="M4106">
        <v>24</v>
      </c>
      <c r="N4106">
        <v>2.5</v>
      </c>
      <c r="Q4106">
        <v>1.5900000000000001E-2</v>
      </c>
      <c r="R4106">
        <v>2.9718</v>
      </c>
      <c r="S4106">
        <f t="shared" si="296"/>
        <v>0.24210025233267859</v>
      </c>
      <c r="T4106">
        <f t="shared" si="295"/>
        <v>5.8104060559842861</v>
      </c>
    </row>
    <row r="4107" spans="1:21" x14ac:dyDescent="0.2">
      <c r="A4107">
        <v>2009</v>
      </c>
      <c r="B4107">
        <v>241</v>
      </c>
      <c r="C4107">
        <v>64</v>
      </c>
      <c r="D4107" t="s">
        <v>162</v>
      </c>
      <c r="E4107" s="1">
        <v>0.39583333333333331</v>
      </c>
      <c r="F4107">
        <v>30</v>
      </c>
      <c r="G4107" t="s">
        <v>124</v>
      </c>
      <c r="H4107" t="s">
        <v>12</v>
      </c>
      <c r="I4107" t="s">
        <v>177</v>
      </c>
      <c r="J4107" t="s">
        <v>16</v>
      </c>
      <c r="K4107" t="s">
        <v>72</v>
      </c>
      <c r="L4107" t="s">
        <v>163</v>
      </c>
      <c r="M4107">
        <v>2</v>
      </c>
      <c r="N4107">
        <v>2.5</v>
      </c>
      <c r="Q4107">
        <v>3.5000000000000001E-3</v>
      </c>
      <c r="R4107">
        <v>3.766</v>
      </c>
      <c r="S4107">
        <f t="shared" si="296"/>
        <v>0.11033419151203873</v>
      </c>
      <c r="T4107">
        <f t="shared" si="295"/>
        <v>0.22066838302407746</v>
      </c>
    </row>
    <row r="4108" spans="1:21" x14ac:dyDescent="0.2">
      <c r="A4108">
        <v>2009</v>
      </c>
      <c r="B4108">
        <v>242</v>
      </c>
      <c r="C4108">
        <v>65</v>
      </c>
      <c r="D4108" t="s">
        <v>162</v>
      </c>
      <c r="E4108" s="1">
        <v>0.39583333333333331</v>
      </c>
      <c r="F4108">
        <v>30</v>
      </c>
      <c r="G4108" t="s">
        <v>124</v>
      </c>
      <c r="H4108" t="s">
        <v>12</v>
      </c>
      <c r="I4108" t="s">
        <v>177</v>
      </c>
      <c r="J4108" t="s">
        <v>20</v>
      </c>
      <c r="K4108" t="s">
        <v>21</v>
      </c>
      <c r="L4108" t="s">
        <v>126</v>
      </c>
      <c r="M4108">
        <v>4</v>
      </c>
      <c r="N4108">
        <v>80</v>
      </c>
      <c r="P4108">
        <f>N4108/1.01275</f>
        <v>78.992841273759566</v>
      </c>
      <c r="Q4108">
        <v>8.9999999999999998E-4</v>
      </c>
      <c r="R4108">
        <v>3.5819999999999999</v>
      </c>
      <c r="S4108">
        <f>Q4108*(P4108^R4108)</f>
        <v>5641.5933240264758</v>
      </c>
      <c r="T4108">
        <f t="shared" si="295"/>
        <v>22566.373296105903</v>
      </c>
    </row>
    <row r="4109" spans="1:21" x14ac:dyDescent="0.2">
      <c r="A4109">
        <v>2009</v>
      </c>
      <c r="B4109">
        <v>242</v>
      </c>
      <c r="C4109">
        <v>65</v>
      </c>
      <c r="D4109" t="s">
        <v>162</v>
      </c>
      <c r="E4109" s="1">
        <v>0.39583333333333331</v>
      </c>
      <c r="F4109">
        <v>30</v>
      </c>
      <c r="G4109" t="s">
        <v>124</v>
      </c>
      <c r="H4109" t="s">
        <v>12</v>
      </c>
      <c r="I4109" t="s">
        <v>177</v>
      </c>
      <c r="J4109" t="s">
        <v>13</v>
      </c>
      <c r="K4109" t="s">
        <v>51</v>
      </c>
      <c r="L4109" t="s">
        <v>52</v>
      </c>
      <c r="M4109">
        <v>1</v>
      </c>
      <c r="N4109">
        <v>50</v>
      </c>
      <c r="O4109" t="s">
        <v>46</v>
      </c>
      <c r="Q4109">
        <v>1.6199999999999999E-2</v>
      </c>
      <c r="R4109">
        <v>3.0251999999999999</v>
      </c>
      <c r="S4109">
        <f>Q4109*(N4109^R4109)</f>
        <v>2234.8021044952443</v>
      </c>
      <c r="T4109">
        <f t="shared" si="295"/>
        <v>2234.8021044952443</v>
      </c>
    </row>
    <row r="4110" spans="1:21" x14ac:dyDescent="0.2">
      <c r="A4110">
        <v>2009</v>
      </c>
      <c r="B4110">
        <v>242</v>
      </c>
      <c r="C4110">
        <v>65</v>
      </c>
      <c r="D4110" t="s">
        <v>162</v>
      </c>
      <c r="E4110" s="1">
        <v>0.39583333333333331</v>
      </c>
      <c r="F4110">
        <v>30</v>
      </c>
      <c r="G4110" t="s">
        <v>124</v>
      </c>
      <c r="H4110" t="s">
        <v>12</v>
      </c>
      <c r="I4110" t="s">
        <v>177</v>
      </c>
      <c r="J4110" t="s">
        <v>20</v>
      </c>
      <c r="K4110" t="s">
        <v>68</v>
      </c>
      <c r="L4110" t="s">
        <v>164</v>
      </c>
      <c r="M4110">
        <v>6</v>
      </c>
      <c r="N4110">
        <v>60</v>
      </c>
      <c r="P4110">
        <f>N4110*0.861</f>
        <v>51.66</v>
      </c>
      <c r="Q4110">
        <v>6.4000000000000003E-3</v>
      </c>
      <c r="R4110">
        <v>3.17</v>
      </c>
      <c r="S4110">
        <f>Q4110*(P4110^R4110)</f>
        <v>1725.3588180362467</v>
      </c>
      <c r="T4110">
        <f t="shared" si="295"/>
        <v>10352.15290821748</v>
      </c>
    </row>
    <row r="4111" spans="1:21" x14ac:dyDescent="0.2">
      <c r="A4111">
        <v>2009</v>
      </c>
      <c r="B4111">
        <v>242</v>
      </c>
      <c r="C4111">
        <v>65</v>
      </c>
      <c r="D4111" t="s">
        <v>162</v>
      </c>
      <c r="E4111" s="1">
        <v>0.39583333333333331</v>
      </c>
      <c r="F4111">
        <v>30</v>
      </c>
      <c r="G4111" t="s">
        <v>124</v>
      </c>
      <c r="H4111" t="s">
        <v>12</v>
      </c>
      <c r="I4111" t="s">
        <v>177</v>
      </c>
      <c r="J4111" t="s">
        <v>13</v>
      </c>
      <c r="K4111" t="s">
        <v>51</v>
      </c>
      <c r="L4111" t="s">
        <v>52</v>
      </c>
      <c r="M4111">
        <v>6</v>
      </c>
      <c r="N4111">
        <v>45</v>
      </c>
      <c r="O4111" t="s">
        <v>53</v>
      </c>
      <c r="Q4111">
        <v>1.6199999999999999E-2</v>
      </c>
      <c r="R4111">
        <v>3.0251999999999999</v>
      </c>
      <c r="S4111">
        <f>Q4111*(N4111^R4111)</f>
        <v>1624.8508847285632</v>
      </c>
      <c r="T4111">
        <f t="shared" si="295"/>
        <v>9749.1053083713796</v>
      </c>
    </row>
    <row r="4112" spans="1:21" x14ac:dyDescent="0.2">
      <c r="A4112">
        <v>2009</v>
      </c>
      <c r="B4112">
        <v>242</v>
      </c>
      <c r="C4112">
        <v>65</v>
      </c>
      <c r="D4112" t="s">
        <v>162</v>
      </c>
      <c r="E4112" s="1">
        <v>0.39583333333333331</v>
      </c>
      <c r="F4112">
        <v>30</v>
      </c>
      <c r="G4112" t="s">
        <v>124</v>
      </c>
      <c r="H4112" t="s">
        <v>12</v>
      </c>
      <c r="I4112" t="s">
        <v>177</v>
      </c>
      <c r="J4112" t="s">
        <v>44</v>
      </c>
      <c r="K4112" t="s">
        <v>21</v>
      </c>
      <c r="L4112" t="s">
        <v>22</v>
      </c>
      <c r="M4112">
        <v>3</v>
      </c>
      <c r="N4112">
        <v>35</v>
      </c>
      <c r="Q4112">
        <v>1.14E-2</v>
      </c>
      <c r="R4112">
        <v>3.1280000000000001</v>
      </c>
      <c r="S4112">
        <f>Q4112*(N4112^R4112)</f>
        <v>770.45928631241588</v>
      </c>
      <c r="T4112">
        <f t="shared" si="295"/>
        <v>2311.3778589372478</v>
      </c>
    </row>
    <row r="4113" spans="1:20" x14ac:dyDescent="0.2">
      <c r="A4113">
        <v>2009</v>
      </c>
      <c r="B4113">
        <v>242</v>
      </c>
      <c r="C4113">
        <v>65</v>
      </c>
      <c r="D4113" t="s">
        <v>162</v>
      </c>
      <c r="E4113" s="1">
        <v>0.39583333333333331</v>
      </c>
      <c r="F4113">
        <v>30</v>
      </c>
      <c r="G4113" t="s">
        <v>124</v>
      </c>
      <c r="H4113" t="s">
        <v>12</v>
      </c>
      <c r="I4113" t="s">
        <v>177</v>
      </c>
      <c r="J4113" t="s">
        <v>16</v>
      </c>
      <c r="K4113" t="s">
        <v>28</v>
      </c>
      <c r="L4113" t="s">
        <v>29</v>
      </c>
      <c r="M4113">
        <v>1</v>
      </c>
      <c r="N4113">
        <v>25</v>
      </c>
      <c r="P4113">
        <f>N4113/1.14172</f>
        <v>21.89678730336685</v>
      </c>
      <c r="Q4113">
        <v>5.7999999999999996E-3</v>
      </c>
      <c r="R4113">
        <v>3.5539999999999998</v>
      </c>
      <c r="S4113">
        <f>Q4113*(P4113^R4113)</f>
        <v>336.62001464584171</v>
      </c>
      <c r="T4113">
        <f t="shared" si="295"/>
        <v>336.62001464584171</v>
      </c>
    </row>
    <row r="4114" spans="1:20" x14ac:dyDescent="0.2">
      <c r="A4114">
        <v>2009</v>
      </c>
      <c r="B4114">
        <v>242</v>
      </c>
      <c r="C4114">
        <v>65</v>
      </c>
      <c r="D4114" t="s">
        <v>162</v>
      </c>
      <c r="E4114" s="1">
        <v>0.39583333333333331</v>
      </c>
      <c r="F4114">
        <v>30</v>
      </c>
      <c r="G4114" t="s">
        <v>124</v>
      </c>
      <c r="H4114" t="s">
        <v>12</v>
      </c>
      <c r="I4114" t="s">
        <v>177</v>
      </c>
      <c r="J4114" t="s">
        <v>44</v>
      </c>
      <c r="K4114" t="s">
        <v>21</v>
      </c>
      <c r="L4114" t="s">
        <v>22</v>
      </c>
      <c r="M4114">
        <v>3</v>
      </c>
      <c r="N4114">
        <v>25</v>
      </c>
      <c r="Q4114">
        <v>1.14E-2</v>
      </c>
      <c r="R4114">
        <v>3.1280000000000001</v>
      </c>
      <c r="S4114">
        <f>Q4114*(N4114^R4114)</f>
        <v>268.94359042953022</v>
      </c>
      <c r="T4114">
        <f t="shared" si="295"/>
        <v>806.83077128859065</v>
      </c>
    </row>
    <row r="4115" spans="1:20" x14ac:dyDescent="0.2">
      <c r="A4115">
        <v>2009</v>
      </c>
      <c r="B4115">
        <v>242</v>
      </c>
      <c r="C4115">
        <v>65</v>
      </c>
      <c r="D4115" t="s">
        <v>162</v>
      </c>
      <c r="E4115" s="1">
        <v>0.39583333333333331</v>
      </c>
      <c r="F4115">
        <v>30</v>
      </c>
      <c r="G4115" t="s">
        <v>124</v>
      </c>
      <c r="H4115" t="s">
        <v>12</v>
      </c>
      <c r="I4115" t="s">
        <v>177</v>
      </c>
      <c r="J4115" t="s">
        <v>23</v>
      </c>
      <c r="K4115" t="s">
        <v>62</v>
      </c>
      <c r="L4115" t="s">
        <v>63</v>
      </c>
      <c r="M4115">
        <v>6</v>
      </c>
      <c r="N4115">
        <v>25</v>
      </c>
      <c r="P4115">
        <f>N4115/1.08</f>
        <v>23.148148148148145</v>
      </c>
      <c r="Q4115">
        <v>2.29E-2</v>
      </c>
      <c r="R4115">
        <v>2.9580000000000002</v>
      </c>
      <c r="S4115">
        <f>Q4115*(P4115^R4115)</f>
        <v>248.92846396069424</v>
      </c>
      <c r="T4115">
        <f t="shared" si="295"/>
        <v>1493.5707837641655</v>
      </c>
    </row>
    <row r="4116" spans="1:20" x14ac:dyDescent="0.2">
      <c r="A4116">
        <v>2009</v>
      </c>
      <c r="B4116">
        <v>242</v>
      </c>
      <c r="C4116">
        <v>65</v>
      </c>
      <c r="D4116" t="s">
        <v>162</v>
      </c>
      <c r="E4116" s="1">
        <v>0.39583333333333331</v>
      </c>
      <c r="F4116">
        <v>30</v>
      </c>
      <c r="G4116" t="s">
        <v>124</v>
      </c>
      <c r="H4116" t="s">
        <v>12</v>
      </c>
      <c r="I4116" t="s">
        <v>177</v>
      </c>
      <c r="J4116" t="s">
        <v>23</v>
      </c>
      <c r="K4116" t="s">
        <v>118</v>
      </c>
      <c r="L4116" t="s">
        <v>81</v>
      </c>
      <c r="M4116">
        <v>2</v>
      </c>
      <c r="N4116">
        <v>25</v>
      </c>
      <c r="Q4116">
        <v>1.26E-2</v>
      </c>
      <c r="R4116">
        <v>3.0672999999999999</v>
      </c>
      <c r="S4116">
        <f t="shared" ref="S4116:S4121" si="297">Q4116*(N4116^R4116)</f>
        <v>244.49609871054292</v>
      </c>
      <c r="T4116">
        <f t="shared" si="295"/>
        <v>488.99219742108585</v>
      </c>
    </row>
    <row r="4117" spans="1:20" x14ac:dyDescent="0.2">
      <c r="A4117">
        <v>2009</v>
      </c>
      <c r="B4117">
        <v>242</v>
      </c>
      <c r="C4117">
        <v>65</v>
      </c>
      <c r="D4117" t="s">
        <v>162</v>
      </c>
      <c r="E4117" s="1">
        <v>0.39583333333333331</v>
      </c>
      <c r="F4117">
        <v>30</v>
      </c>
      <c r="G4117" t="s">
        <v>124</v>
      </c>
      <c r="H4117" t="s">
        <v>12</v>
      </c>
      <c r="I4117" t="s">
        <v>177</v>
      </c>
      <c r="J4117" t="s">
        <v>26</v>
      </c>
      <c r="K4117" t="s">
        <v>17</v>
      </c>
      <c r="L4117" t="s">
        <v>121</v>
      </c>
      <c r="M4117">
        <v>8</v>
      </c>
      <c r="N4117">
        <v>15</v>
      </c>
      <c r="Q4117">
        <v>2.0199999999999999E-2</v>
      </c>
      <c r="R4117">
        <v>2.9594999999999998</v>
      </c>
      <c r="S4117">
        <f t="shared" si="297"/>
        <v>61.093281166361997</v>
      </c>
      <c r="T4117">
        <f t="shared" si="295"/>
        <v>488.74624933089598</v>
      </c>
    </row>
    <row r="4118" spans="1:20" x14ac:dyDescent="0.2">
      <c r="A4118">
        <v>2009</v>
      </c>
      <c r="B4118">
        <v>242</v>
      </c>
      <c r="C4118">
        <v>65</v>
      </c>
      <c r="D4118" t="s">
        <v>162</v>
      </c>
      <c r="E4118" s="1">
        <v>0.39583333333333331</v>
      </c>
      <c r="F4118">
        <v>30</v>
      </c>
      <c r="G4118" t="s">
        <v>124</v>
      </c>
      <c r="H4118" t="s">
        <v>12</v>
      </c>
      <c r="I4118" t="s">
        <v>177</v>
      </c>
      <c r="J4118" t="s">
        <v>23</v>
      </c>
      <c r="K4118" t="s">
        <v>118</v>
      </c>
      <c r="L4118" t="s">
        <v>132</v>
      </c>
      <c r="M4118">
        <v>1</v>
      </c>
      <c r="N4118">
        <v>15</v>
      </c>
      <c r="Q4118">
        <v>1.26E-2</v>
      </c>
      <c r="R4118">
        <v>3.0672999999999999</v>
      </c>
      <c r="S4118">
        <f t="shared" si="297"/>
        <v>51.026439339633377</v>
      </c>
      <c r="T4118">
        <f t="shared" si="295"/>
        <v>51.026439339633377</v>
      </c>
    </row>
    <row r="4119" spans="1:20" x14ac:dyDescent="0.2">
      <c r="A4119">
        <v>2009</v>
      </c>
      <c r="B4119">
        <v>242</v>
      </c>
      <c r="C4119">
        <v>65</v>
      </c>
      <c r="D4119" t="s">
        <v>162</v>
      </c>
      <c r="E4119" s="1">
        <v>0.39583333333333331</v>
      </c>
      <c r="F4119">
        <v>30</v>
      </c>
      <c r="G4119" t="s">
        <v>124</v>
      </c>
      <c r="H4119" t="s">
        <v>12</v>
      </c>
      <c r="I4119" t="s">
        <v>177</v>
      </c>
      <c r="J4119" t="s">
        <v>508</v>
      </c>
      <c r="K4119" t="s">
        <v>64</v>
      </c>
      <c r="L4119" t="s">
        <v>131</v>
      </c>
      <c r="M4119">
        <v>1</v>
      </c>
      <c r="N4119">
        <v>7.5</v>
      </c>
      <c r="Q4119">
        <v>1.9699999999999999E-2</v>
      </c>
      <c r="R4119">
        <v>2.9174000000000002</v>
      </c>
      <c r="S4119">
        <f t="shared" si="297"/>
        <v>7.0367149081055116</v>
      </c>
      <c r="T4119">
        <f t="shared" si="295"/>
        <v>7.0367149081055116</v>
      </c>
    </row>
    <row r="4120" spans="1:20" x14ac:dyDescent="0.2">
      <c r="A4120">
        <v>2009</v>
      </c>
      <c r="B4120">
        <v>242</v>
      </c>
      <c r="C4120">
        <v>65</v>
      </c>
      <c r="D4120" t="s">
        <v>162</v>
      </c>
      <c r="E4120" s="1">
        <v>0.39583333333333331</v>
      </c>
      <c r="F4120">
        <v>30</v>
      </c>
      <c r="G4120" t="s">
        <v>124</v>
      </c>
      <c r="H4120" t="s">
        <v>12</v>
      </c>
      <c r="I4120" t="s">
        <v>177</v>
      </c>
      <c r="J4120" t="s">
        <v>26</v>
      </c>
      <c r="K4120" t="s">
        <v>118</v>
      </c>
      <c r="L4120" t="s">
        <v>27</v>
      </c>
      <c r="M4120">
        <v>3</v>
      </c>
      <c r="N4120">
        <v>7.5</v>
      </c>
      <c r="Q4120">
        <v>1.5900000000000001E-2</v>
      </c>
      <c r="R4120">
        <v>2.9718</v>
      </c>
      <c r="S4120">
        <f t="shared" si="297"/>
        <v>6.3372988368370082</v>
      </c>
      <c r="T4120">
        <f t="shared" si="295"/>
        <v>19.011896510511026</v>
      </c>
    </row>
    <row r="4121" spans="1:20" x14ac:dyDescent="0.2">
      <c r="A4121">
        <v>2009</v>
      </c>
      <c r="B4121">
        <v>242</v>
      </c>
      <c r="C4121">
        <v>65</v>
      </c>
      <c r="D4121" t="s">
        <v>162</v>
      </c>
      <c r="E4121" s="1">
        <v>0.39583333333333331</v>
      </c>
      <c r="F4121">
        <v>30</v>
      </c>
      <c r="G4121" t="s">
        <v>124</v>
      </c>
      <c r="H4121" t="s">
        <v>12</v>
      </c>
      <c r="I4121" t="s">
        <v>177</v>
      </c>
      <c r="J4121" t="s">
        <v>509</v>
      </c>
      <c r="K4121" t="s">
        <v>17</v>
      </c>
      <c r="L4121" t="s">
        <v>107</v>
      </c>
      <c r="M4121">
        <v>2</v>
      </c>
      <c r="N4121">
        <v>2.5</v>
      </c>
      <c r="Q4121">
        <v>3.49E-2</v>
      </c>
      <c r="R4121">
        <v>2.9108999999999998</v>
      </c>
      <c r="S4121">
        <f t="shared" si="297"/>
        <v>0.50256124877797914</v>
      </c>
      <c r="T4121">
        <f t="shared" si="295"/>
        <v>1.0051224975559583</v>
      </c>
    </row>
    <row r="4122" spans="1:20" x14ac:dyDescent="0.2">
      <c r="A4122">
        <v>2009</v>
      </c>
      <c r="B4122">
        <v>243</v>
      </c>
      <c r="D4122" t="s">
        <v>162</v>
      </c>
      <c r="E4122" s="1">
        <v>0.39583333333333331</v>
      </c>
      <c r="F4122">
        <v>30</v>
      </c>
      <c r="G4122" t="s">
        <v>124</v>
      </c>
      <c r="H4122" t="s">
        <v>36</v>
      </c>
      <c r="I4122" t="s">
        <v>177</v>
      </c>
      <c r="J4122" t="s">
        <v>20</v>
      </c>
      <c r="K4122" t="s">
        <v>68</v>
      </c>
      <c r="L4122" t="s">
        <v>96</v>
      </c>
      <c r="M4122">
        <v>1</v>
      </c>
      <c r="N4122">
        <v>80</v>
      </c>
      <c r="P4122">
        <f>(N4122-1.1)/1.16</f>
        <v>68.017241379310349</v>
      </c>
      <c r="Q4122">
        <v>6.7400000000000002E-2</v>
      </c>
      <c r="R4122">
        <v>2.6680000000000001</v>
      </c>
      <c r="S4122">
        <f>Q4122*(P4122^R4122)</f>
        <v>5225.0136077790703</v>
      </c>
      <c r="T4122">
        <f t="shared" si="295"/>
        <v>5225.0136077790703</v>
      </c>
    </row>
    <row r="4123" spans="1:20" x14ac:dyDescent="0.2">
      <c r="A4123">
        <v>2009</v>
      </c>
      <c r="B4123">
        <v>243</v>
      </c>
      <c r="D4123" t="s">
        <v>162</v>
      </c>
      <c r="E4123" s="1">
        <v>0.39583333333333331</v>
      </c>
      <c r="F4123">
        <v>30</v>
      </c>
      <c r="G4123" t="s">
        <v>124</v>
      </c>
      <c r="H4123" t="s">
        <v>36</v>
      </c>
      <c r="I4123" t="s">
        <v>177</v>
      </c>
      <c r="J4123" t="s">
        <v>13</v>
      </c>
      <c r="K4123" t="s">
        <v>51</v>
      </c>
      <c r="L4123" t="s">
        <v>52</v>
      </c>
      <c r="M4123">
        <v>7</v>
      </c>
      <c r="N4123">
        <v>55</v>
      </c>
      <c r="O4123" t="s">
        <v>53</v>
      </c>
      <c r="Q4123">
        <v>1.6199999999999999E-2</v>
      </c>
      <c r="R4123">
        <v>3.0251999999999999</v>
      </c>
      <c r="S4123">
        <f>Q4123*(N4123^R4123)</f>
        <v>2981.6744427047388</v>
      </c>
      <c r="T4123">
        <f t="shared" si="295"/>
        <v>20871.721098933172</v>
      </c>
    </row>
    <row r="4124" spans="1:20" x14ac:dyDescent="0.2">
      <c r="A4124">
        <v>2009</v>
      </c>
      <c r="B4124">
        <v>243</v>
      </c>
      <c r="D4124" t="s">
        <v>162</v>
      </c>
      <c r="E4124" s="1">
        <v>0.39583333333333331</v>
      </c>
      <c r="F4124">
        <v>30</v>
      </c>
      <c r="G4124" t="s">
        <v>124</v>
      </c>
      <c r="H4124" t="s">
        <v>36</v>
      </c>
      <c r="I4124" t="s">
        <v>177</v>
      </c>
      <c r="J4124" t="s">
        <v>20</v>
      </c>
      <c r="K4124" t="s">
        <v>68</v>
      </c>
      <c r="L4124" t="s">
        <v>96</v>
      </c>
      <c r="M4124">
        <v>1</v>
      </c>
      <c r="N4124">
        <v>55</v>
      </c>
      <c r="P4124">
        <f>(N4124-1.1)/1.16</f>
        <v>46.46551724137931</v>
      </c>
      <c r="Q4124">
        <v>6.7400000000000002E-2</v>
      </c>
      <c r="R4124">
        <v>2.6680000000000001</v>
      </c>
      <c r="S4124">
        <f>Q4124*(P4124^R4124)</f>
        <v>1890.4483088156276</v>
      </c>
      <c r="T4124">
        <f t="shared" si="295"/>
        <v>1890.4483088156276</v>
      </c>
    </row>
    <row r="4125" spans="1:20" x14ac:dyDescent="0.2">
      <c r="A4125">
        <v>2009</v>
      </c>
      <c r="B4125">
        <v>243</v>
      </c>
      <c r="D4125" t="s">
        <v>162</v>
      </c>
      <c r="E4125" s="1">
        <v>0.39583333333333331</v>
      </c>
      <c r="F4125">
        <v>30</v>
      </c>
      <c r="G4125" t="s">
        <v>124</v>
      </c>
      <c r="H4125" t="s">
        <v>36</v>
      </c>
      <c r="I4125" t="s">
        <v>177</v>
      </c>
      <c r="J4125" t="s">
        <v>20</v>
      </c>
      <c r="K4125" t="s">
        <v>68</v>
      </c>
      <c r="L4125" t="s">
        <v>90</v>
      </c>
      <c r="M4125">
        <v>5</v>
      </c>
      <c r="N4125">
        <v>50</v>
      </c>
      <c r="P4125">
        <f>N4125*0.835</f>
        <v>41.75</v>
      </c>
      <c r="Q4125">
        <v>1.7999999999999999E-2</v>
      </c>
      <c r="R4125">
        <v>2.99</v>
      </c>
      <c r="S4125">
        <f>Q4125*(P4125^R4125)</f>
        <v>1261.930333453387</v>
      </c>
      <c r="T4125">
        <f t="shared" si="295"/>
        <v>6309.651667266935</v>
      </c>
    </row>
    <row r="4126" spans="1:20" x14ac:dyDescent="0.2">
      <c r="A4126">
        <v>2009</v>
      </c>
      <c r="B4126">
        <v>243</v>
      </c>
      <c r="D4126" t="s">
        <v>162</v>
      </c>
      <c r="E4126" s="1">
        <v>0.39583333333333331</v>
      </c>
      <c r="F4126">
        <v>30</v>
      </c>
      <c r="G4126" t="s">
        <v>124</v>
      </c>
      <c r="H4126" t="s">
        <v>36</v>
      </c>
      <c r="I4126" t="s">
        <v>177</v>
      </c>
      <c r="J4126" t="s">
        <v>23</v>
      </c>
      <c r="K4126" t="s">
        <v>118</v>
      </c>
      <c r="L4126" t="s">
        <v>37</v>
      </c>
      <c r="M4126">
        <v>1</v>
      </c>
      <c r="N4126">
        <v>40</v>
      </c>
      <c r="Q4126">
        <v>1.26E-2</v>
      </c>
      <c r="R4126">
        <v>3.0672999999999999</v>
      </c>
      <c r="S4126">
        <f>Q4126*(N4126^R4126)</f>
        <v>1033.6396409228757</v>
      </c>
      <c r="T4126">
        <f t="shared" si="295"/>
        <v>1033.6396409228757</v>
      </c>
    </row>
    <row r="4127" spans="1:20" x14ac:dyDescent="0.2">
      <c r="A4127">
        <v>2009</v>
      </c>
      <c r="B4127">
        <v>243</v>
      </c>
      <c r="D4127" t="s">
        <v>162</v>
      </c>
      <c r="E4127" s="1">
        <v>0.39583333333333331</v>
      </c>
      <c r="F4127">
        <v>30</v>
      </c>
      <c r="G4127" t="s">
        <v>124</v>
      </c>
      <c r="H4127" t="s">
        <v>36</v>
      </c>
      <c r="I4127" t="s">
        <v>177</v>
      </c>
      <c r="J4127" t="s">
        <v>20</v>
      </c>
      <c r="K4127" t="s">
        <v>68</v>
      </c>
      <c r="L4127" t="s">
        <v>69</v>
      </c>
      <c r="M4127">
        <v>1</v>
      </c>
      <c r="N4127">
        <v>45</v>
      </c>
      <c r="P4127">
        <f>N4127*0.863</f>
        <v>38.835000000000001</v>
      </c>
      <c r="Q4127">
        <v>2.5100000000000001E-2</v>
      </c>
      <c r="R4127">
        <v>2.84</v>
      </c>
      <c r="S4127">
        <f>Q4127*(P4127^R4127)</f>
        <v>818.5927999638775</v>
      </c>
      <c r="T4127">
        <f t="shared" si="295"/>
        <v>818.5927999638775</v>
      </c>
    </row>
    <row r="4128" spans="1:20" x14ac:dyDescent="0.2">
      <c r="A4128">
        <v>2009</v>
      </c>
      <c r="B4128">
        <v>243</v>
      </c>
      <c r="D4128" t="s">
        <v>162</v>
      </c>
      <c r="E4128" s="1">
        <v>0.39583333333333331</v>
      </c>
      <c r="F4128">
        <v>30</v>
      </c>
      <c r="G4128" t="s">
        <v>124</v>
      </c>
      <c r="H4128" t="s">
        <v>36</v>
      </c>
      <c r="I4128" t="s">
        <v>177</v>
      </c>
      <c r="J4128" t="s">
        <v>13</v>
      </c>
      <c r="K4128" t="s">
        <v>14</v>
      </c>
      <c r="L4128" t="s">
        <v>15</v>
      </c>
      <c r="M4128">
        <v>1</v>
      </c>
      <c r="N4128">
        <v>25</v>
      </c>
      <c r="Q4128">
        <v>2.3599999999999999E-2</v>
      </c>
      <c r="R4128">
        <v>2.9750000000000001</v>
      </c>
      <c r="S4128">
        <f>Q4128*(N4128^R4128)</f>
        <v>340.23855775527943</v>
      </c>
      <c r="T4128">
        <f t="shared" si="295"/>
        <v>340.23855775527943</v>
      </c>
    </row>
    <row r="4129" spans="1:20" x14ac:dyDescent="0.2">
      <c r="A4129">
        <v>2009</v>
      </c>
      <c r="B4129">
        <v>243</v>
      </c>
      <c r="D4129" t="s">
        <v>162</v>
      </c>
      <c r="E4129" s="1">
        <v>0.39583333333333331</v>
      </c>
      <c r="F4129">
        <v>30</v>
      </c>
      <c r="G4129" t="s">
        <v>124</v>
      </c>
      <c r="H4129" t="s">
        <v>36</v>
      </c>
      <c r="I4129" t="s">
        <v>177</v>
      </c>
      <c r="J4129" t="s">
        <v>16</v>
      </c>
      <c r="K4129" t="s">
        <v>28</v>
      </c>
      <c r="L4129" t="s">
        <v>29</v>
      </c>
      <c r="M4129">
        <v>7</v>
      </c>
      <c r="N4129">
        <v>25</v>
      </c>
      <c r="P4129">
        <f>N4129/1.14172</f>
        <v>21.89678730336685</v>
      </c>
      <c r="Q4129">
        <v>5.7999999999999996E-3</v>
      </c>
      <c r="R4129">
        <v>3.5539999999999998</v>
      </c>
      <c r="S4129">
        <f>Q4129*(P4129^R4129)</f>
        <v>336.62001464584171</v>
      </c>
      <c r="T4129">
        <f t="shared" si="295"/>
        <v>2356.3401025208918</v>
      </c>
    </row>
    <row r="4130" spans="1:20" x14ac:dyDescent="0.2">
      <c r="A4130">
        <v>2009</v>
      </c>
      <c r="B4130">
        <v>243</v>
      </c>
      <c r="D4130" t="s">
        <v>162</v>
      </c>
      <c r="E4130" s="1">
        <v>0.39583333333333331</v>
      </c>
      <c r="F4130">
        <v>30</v>
      </c>
      <c r="G4130" t="s">
        <v>124</v>
      </c>
      <c r="H4130" t="s">
        <v>36</v>
      </c>
      <c r="I4130" t="s">
        <v>177</v>
      </c>
      <c r="J4130" t="s">
        <v>44</v>
      </c>
      <c r="K4130" t="s">
        <v>21</v>
      </c>
      <c r="L4130" t="s">
        <v>22</v>
      </c>
      <c r="M4130">
        <v>2</v>
      </c>
      <c r="N4130">
        <v>25</v>
      </c>
      <c r="Q4130">
        <v>1.14E-2</v>
      </c>
      <c r="R4130">
        <v>3.1280000000000001</v>
      </c>
      <c r="S4130">
        <f>Q4130*(N4130^R4130)</f>
        <v>268.94359042953022</v>
      </c>
      <c r="T4130">
        <f t="shared" si="295"/>
        <v>537.88718085906044</v>
      </c>
    </row>
    <row r="4131" spans="1:20" x14ac:dyDescent="0.2">
      <c r="A4131">
        <v>2009</v>
      </c>
      <c r="B4131">
        <v>243</v>
      </c>
      <c r="D4131" t="s">
        <v>162</v>
      </c>
      <c r="E4131" s="1">
        <v>0.39583333333333331</v>
      </c>
      <c r="F4131">
        <v>30</v>
      </c>
      <c r="G4131" t="s">
        <v>124</v>
      </c>
      <c r="H4131" t="s">
        <v>36</v>
      </c>
      <c r="I4131" t="s">
        <v>177</v>
      </c>
      <c r="J4131" t="s">
        <v>23</v>
      </c>
      <c r="K4131" t="s">
        <v>62</v>
      </c>
      <c r="L4131" t="s">
        <v>63</v>
      </c>
      <c r="M4131">
        <v>7</v>
      </c>
      <c r="N4131">
        <v>25</v>
      </c>
      <c r="P4131">
        <f>N4131/1.08</f>
        <v>23.148148148148145</v>
      </c>
      <c r="Q4131">
        <v>2.29E-2</v>
      </c>
      <c r="R4131">
        <v>2.9580000000000002</v>
      </c>
      <c r="S4131">
        <f>Q4131*(P4131^R4131)</f>
        <v>248.92846396069424</v>
      </c>
      <c r="T4131">
        <f t="shared" si="295"/>
        <v>1742.4992477248597</v>
      </c>
    </row>
    <row r="4132" spans="1:20" x14ac:dyDescent="0.2">
      <c r="A4132">
        <v>2009</v>
      </c>
      <c r="B4132">
        <v>243</v>
      </c>
      <c r="D4132" t="s">
        <v>162</v>
      </c>
      <c r="E4132" s="1">
        <v>0.39583333333333331</v>
      </c>
      <c r="F4132">
        <v>30</v>
      </c>
      <c r="G4132" t="s">
        <v>124</v>
      </c>
      <c r="H4132" t="s">
        <v>36</v>
      </c>
      <c r="I4132" t="s">
        <v>177</v>
      </c>
      <c r="J4132" t="s">
        <v>44</v>
      </c>
      <c r="K4132" t="s">
        <v>104</v>
      </c>
      <c r="L4132" t="s">
        <v>105</v>
      </c>
      <c r="M4132">
        <v>1</v>
      </c>
      <c r="N4132">
        <v>25</v>
      </c>
      <c r="P4132">
        <f>N4132*0.902479</f>
        <v>22.561975</v>
      </c>
      <c r="Q4132">
        <v>2.7E-2</v>
      </c>
      <c r="R4132">
        <v>2.629</v>
      </c>
      <c r="S4132">
        <f>Q4132*(P4132^R4132)</f>
        <v>97.587051405503814</v>
      </c>
      <c r="T4132">
        <f t="shared" si="295"/>
        <v>97.587051405503814</v>
      </c>
    </row>
    <row r="4133" spans="1:20" x14ac:dyDescent="0.2">
      <c r="A4133">
        <v>2009</v>
      </c>
      <c r="B4133">
        <v>243</v>
      </c>
      <c r="D4133" t="s">
        <v>162</v>
      </c>
      <c r="E4133" s="1">
        <v>0.39583333333333331</v>
      </c>
      <c r="F4133">
        <v>30</v>
      </c>
      <c r="G4133" t="s">
        <v>124</v>
      </c>
      <c r="H4133" t="s">
        <v>36</v>
      </c>
      <c r="I4133" t="s">
        <v>177</v>
      </c>
      <c r="J4133" t="s">
        <v>26</v>
      </c>
      <c r="K4133" t="s">
        <v>118</v>
      </c>
      <c r="L4133" t="s">
        <v>27</v>
      </c>
      <c r="M4133">
        <v>8</v>
      </c>
      <c r="N4133">
        <v>2.5</v>
      </c>
      <c r="Q4133">
        <v>1.5900000000000001E-2</v>
      </c>
      <c r="R4133">
        <v>2.9718</v>
      </c>
      <c r="S4133">
        <f>Q4133*(N4133^R4133)</f>
        <v>0.24210025233267859</v>
      </c>
      <c r="T4133">
        <f t="shared" si="295"/>
        <v>1.9368020186614288</v>
      </c>
    </row>
    <row r="4134" spans="1:20" x14ac:dyDescent="0.2">
      <c r="A4134">
        <v>2009</v>
      </c>
      <c r="B4134">
        <v>244</v>
      </c>
      <c r="C4134">
        <v>66</v>
      </c>
      <c r="D4134" t="s">
        <v>162</v>
      </c>
      <c r="E4134" s="1">
        <v>0.39583333333333331</v>
      </c>
      <c r="F4134">
        <v>30</v>
      </c>
      <c r="G4134" t="s">
        <v>124</v>
      </c>
      <c r="H4134" t="s">
        <v>36</v>
      </c>
      <c r="I4134" t="s">
        <v>177</v>
      </c>
      <c r="J4134" t="s">
        <v>20</v>
      </c>
      <c r="K4134" t="s">
        <v>197</v>
      </c>
      <c r="L4134" t="s">
        <v>165</v>
      </c>
      <c r="M4134">
        <v>1</v>
      </c>
      <c r="N4134">
        <v>120</v>
      </c>
      <c r="Q4134">
        <v>2.69E-2</v>
      </c>
      <c r="R4134">
        <v>2.98</v>
      </c>
      <c r="S4134">
        <f>Q4134*(N4134^R4134)</f>
        <v>42238.879925619767</v>
      </c>
      <c r="T4134">
        <f t="shared" si="295"/>
        <v>42238.879925619767</v>
      </c>
    </row>
    <row r="4135" spans="1:20" x14ac:dyDescent="0.2">
      <c r="A4135">
        <v>2009</v>
      </c>
      <c r="B4135">
        <v>244</v>
      </c>
      <c r="C4135">
        <v>66</v>
      </c>
      <c r="D4135" t="s">
        <v>162</v>
      </c>
      <c r="E4135" s="1">
        <v>0.39583333333333331</v>
      </c>
      <c r="F4135">
        <v>30</v>
      </c>
      <c r="G4135" t="s">
        <v>124</v>
      </c>
      <c r="H4135" t="s">
        <v>36</v>
      </c>
      <c r="I4135" t="s">
        <v>177</v>
      </c>
      <c r="J4135" t="s">
        <v>20</v>
      </c>
      <c r="K4135" t="s">
        <v>21</v>
      </c>
      <c r="L4135" t="s">
        <v>126</v>
      </c>
      <c r="M4135">
        <v>1</v>
      </c>
      <c r="N4135">
        <v>80</v>
      </c>
      <c r="P4135">
        <f>N4135/1.01275</f>
        <v>78.992841273759566</v>
      </c>
      <c r="Q4135">
        <v>8.9999999999999998E-4</v>
      </c>
      <c r="R4135">
        <v>3.5819999999999999</v>
      </c>
      <c r="S4135">
        <f>Q4135*(P4135^R4135)</f>
        <v>5641.5933240264758</v>
      </c>
      <c r="T4135">
        <f t="shared" si="295"/>
        <v>5641.5933240264758</v>
      </c>
    </row>
    <row r="4136" spans="1:20" x14ac:dyDescent="0.2">
      <c r="A4136">
        <v>2009</v>
      </c>
      <c r="B4136">
        <v>244</v>
      </c>
      <c r="C4136">
        <v>66</v>
      </c>
      <c r="D4136" t="s">
        <v>162</v>
      </c>
      <c r="E4136" s="1">
        <v>0.39583333333333331</v>
      </c>
      <c r="F4136">
        <v>30</v>
      </c>
      <c r="G4136" t="s">
        <v>124</v>
      </c>
      <c r="H4136" t="s">
        <v>36</v>
      </c>
      <c r="I4136" t="s">
        <v>177</v>
      </c>
      <c r="J4136" t="s">
        <v>20</v>
      </c>
      <c r="K4136" t="s">
        <v>68</v>
      </c>
      <c r="L4136" t="s">
        <v>96</v>
      </c>
      <c r="M4136">
        <v>1</v>
      </c>
      <c r="N4136">
        <v>70</v>
      </c>
      <c r="P4136">
        <f>(N4136-1.1)/1.16</f>
        <v>59.396551724137943</v>
      </c>
      <c r="Q4136">
        <v>6.7400000000000002E-2</v>
      </c>
      <c r="R4136">
        <v>2.6680000000000001</v>
      </c>
      <c r="S4136">
        <f>Q4136*(P4136^R4136)</f>
        <v>3639.6101317664879</v>
      </c>
      <c r="T4136">
        <f t="shared" si="295"/>
        <v>3639.6101317664879</v>
      </c>
    </row>
    <row r="4137" spans="1:20" x14ac:dyDescent="0.2">
      <c r="A4137">
        <v>2009</v>
      </c>
      <c r="B4137">
        <v>244</v>
      </c>
      <c r="C4137">
        <v>66</v>
      </c>
      <c r="D4137" t="s">
        <v>162</v>
      </c>
      <c r="E4137" s="1">
        <v>0.39583333333333331</v>
      </c>
      <c r="F4137">
        <v>30</v>
      </c>
      <c r="G4137" t="s">
        <v>124</v>
      </c>
      <c r="H4137" t="s">
        <v>36</v>
      </c>
      <c r="I4137" t="s">
        <v>177</v>
      </c>
      <c r="J4137" t="s">
        <v>44</v>
      </c>
      <c r="K4137" t="s">
        <v>21</v>
      </c>
      <c r="L4137" t="s">
        <v>67</v>
      </c>
      <c r="M4137">
        <v>1</v>
      </c>
      <c r="N4137">
        <v>60</v>
      </c>
      <c r="Q4137">
        <v>1.5299999999999999E-2</v>
      </c>
      <c r="R4137">
        <v>3</v>
      </c>
      <c r="S4137">
        <f>Q4137*(N4137^R4137)</f>
        <v>3304.7999999999997</v>
      </c>
      <c r="T4137">
        <f t="shared" si="295"/>
        <v>3304.7999999999997</v>
      </c>
    </row>
    <row r="4138" spans="1:20" x14ac:dyDescent="0.2">
      <c r="A4138">
        <v>2009</v>
      </c>
      <c r="B4138">
        <v>244</v>
      </c>
      <c r="C4138">
        <v>66</v>
      </c>
      <c r="D4138" t="s">
        <v>162</v>
      </c>
      <c r="E4138" s="1">
        <v>0.39583333333333331</v>
      </c>
      <c r="F4138">
        <v>30</v>
      </c>
      <c r="G4138" t="s">
        <v>124</v>
      </c>
      <c r="H4138" t="s">
        <v>36</v>
      </c>
      <c r="I4138" t="s">
        <v>177</v>
      </c>
      <c r="J4138" t="s">
        <v>20</v>
      </c>
      <c r="K4138" t="s">
        <v>68</v>
      </c>
      <c r="L4138" t="s">
        <v>69</v>
      </c>
      <c r="M4138">
        <v>1</v>
      </c>
      <c r="N4138">
        <v>45</v>
      </c>
      <c r="P4138">
        <f>N4138*0.863</f>
        <v>38.835000000000001</v>
      </c>
      <c r="Q4138">
        <v>2.5100000000000001E-2</v>
      </c>
      <c r="R4138">
        <v>2.84</v>
      </c>
      <c r="S4138">
        <f>Q4138*(P4138^R4138)</f>
        <v>818.5927999638775</v>
      </c>
      <c r="T4138">
        <f t="shared" si="295"/>
        <v>818.5927999638775</v>
      </c>
    </row>
    <row r="4139" spans="1:20" x14ac:dyDescent="0.2">
      <c r="A4139">
        <v>2009</v>
      </c>
      <c r="B4139">
        <v>244</v>
      </c>
      <c r="C4139">
        <v>66</v>
      </c>
      <c r="D4139" t="s">
        <v>162</v>
      </c>
      <c r="E4139" s="1">
        <v>0.39583333333333331</v>
      </c>
      <c r="F4139">
        <v>30</v>
      </c>
      <c r="G4139" t="s">
        <v>124</v>
      </c>
      <c r="H4139" t="s">
        <v>36</v>
      </c>
      <c r="I4139" t="s">
        <v>177</v>
      </c>
      <c r="J4139" t="s">
        <v>44</v>
      </c>
      <c r="K4139" t="s">
        <v>21</v>
      </c>
      <c r="L4139" t="s">
        <v>22</v>
      </c>
      <c r="M4139">
        <v>11</v>
      </c>
      <c r="N4139">
        <v>35</v>
      </c>
      <c r="Q4139">
        <v>1.14E-2</v>
      </c>
      <c r="R4139">
        <v>3.1280000000000001</v>
      </c>
      <c r="S4139">
        <f>Q4139*(N4139^R4139)</f>
        <v>770.45928631241588</v>
      </c>
      <c r="T4139">
        <f t="shared" si="295"/>
        <v>8475.0521494365748</v>
      </c>
    </row>
    <row r="4140" spans="1:20" x14ac:dyDescent="0.2">
      <c r="A4140">
        <v>2009</v>
      </c>
      <c r="B4140">
        <v>244</v>
      </c>
      <c r="C4140">
        <v>66</v>
      </c>
      <c r="D4140" t="s">
        <v>162</v>
      </c>
      <c r="E4140" s="1">
        <v>0.39583333333333331</v>
      </c>
      <c r="F4140">
        <v>30</v>
      </c>
      <c r="G4140" t="s">
        <v>124</v>
      </c>
      <c r="H4140" t="s">
        <v>36</v>
      </c>
      <c r="I4140" t="s">
        <v>177</v>
      </c>
      <c r="J4140" t="s">
        <v>44</v>
      </c>
      <c r="K4140" t="s">
        <v>21</v>
      </c>
      <c r="L4140" t="s">
        <v>45</v>
      </c>
      <c r="M4140">
        <v>1</v>
      </c>
      <c r="N4140">
        <v>35</v>
      </c>
      <c r="Q4140">
        <v>1.5299999999999999E-2</v>
      </c>
      <c r="R4140">
        <v>3.0038</v>
      </c>
      <c r="S4140">
        <f>Q4140*(N4140^R4140)</f>
        <v>664.91024160654422</v>
      </c>
      <c r="T4140">
        <f t="shared" si="295"/>
        <v>664.91024160654422</v>
      </c>
    </row>
    <row r="4141" spans="1:20" x14ac:dyDescent="0.2">
      <c r="A4141">
        <v>2009</v>
      </c>
      <c r="B4141">
        <v>244</v>
      </c>
      <c r="C4141">
        <v>66</v>
      </c>
      <c r="D4141" t="s">
        <v>162</v>
      </c>
      <c r="E4141" s="1">
        <v>0.39583333333333331</v>
      </c>
      <c r="F4141">
        <v>30</v>
      </c>
      <c r="G4141" t="s">
        <v>124</v>
      </c>
      <c r="H4141" t="s">
        <v>36</v>
      </c>
      <c r="I4141" t="s">
        <v>177</v>
      </c>
      <c r="J4141" t="s">
        <v>23</v>
      </c>
      <c r="K4141" t="s">
        <v>31</v>
      </c>
      <c r="L4141" t="s">
        <v>32</v>
      </c>
      <c r="M4141">
        <v>1</v>
      </c>
      <c r="N4141">
        <v>35</v>
      </c>
      <c r="Q4141">
        <v>7.9000000000000008E-3</v>
      </c>
      <c r="R4141">
        <v>3.0760000000000001</v>
      </c>
      <c r="S4141">
        <f>Q4141*(N4141^R4141)</f>
        <v>443.79294680201997</v>
      </c>
      <c r="T4141">
        <f t="shared" si="295"/>
        <v>443.79294680201997</v>
      </c>
    </row>
    <row r="4142" spans="1:20" x14ac:dyDescent="0.2">
      <c r="A4142">
        <v>2009</v>
      </c>
      <c r="B4142">
        <v>244</v>
      </c>
      <c r="C4142">
        <v>66</v>
      </c>
      <c r="D4142" t="s">
        <v>162</v>
      </c>
      <c r="E4142" s="1">
        <v>0.39583333333333331</v>
      </c>
      <c r="F4142">
        <v>30</v>
      </c>
      <c r="G4142" t="s">
        <v>124</v>
      </c>
      <c r="H4142" t="s">
        <v>36</v>
      </c>
      <c r="I4142" t="s">
        <v>177</v>
      </c>
      <c r="J4142" t="s">
        <v>13</v>
      </c>
      <c r="K4142" t="s">
        <v>14</v>
      </c>
      <c r="L4142" t="s">
        <v>15</v>
      </c>
      <c r="M4142">
        <v>1</v>
      </c>
      <c r="N4142">
        <v>25</v>
      </c>
      <c r="Q4142">
        <v>2.3599999999999999E-2</v>
      </c>
      <c r="R4142">
        <v>2.9750000000000001</v>
      </c>
      <c r="S4142">
        <f>Q4142*(N4142^R4142)</f>
        <v>340.23855775527943</v>
      </c>
      <c r="T4142">
        <f t="shared" si="295"/>
        <v>340.23855775527943</v>
      </c>
    </row>
    <row r="4143" spans="1:20" x14ac:dyDescent="0.2">
      <c r="A4143">
        <v>2009</v>
      </c>
      <c r="B4143">
        <v>244</v>
      </c>
      <c r="C4143">
        <v>66</v>
      </c>
      <c r="D4143" t="s">
        <v>162</v>
      </c>
      <c r="E4143" s="1">
        <v>0.39583333333333331</v>
      </c>
      <c r="F4143">
        <v>30</v>
      </c>
      <c r="G4143" t="s">
        <v>124</v>
      </c>
      <c r="H4143" t="s">
        <v>36</v>
      </c>
      <c r="I4143" t="s">
        <v>177</v>
      </c>
      <c r="J4143" t="s">
        <v>16</v>
      </c>
      <c r="K4143" t="s">
        <v>28</v>
      </c>
      <c r="L4143" t="s">
        <v>29</v>
      </c>
      <c r="M4143">
        <v>4</v>
      </c>
      <c r="N4143">
        <v>25</v>
      </c>
      <c r="P4143">
        <f>N4143/1.14172</f>
        <v>21.89678730336685</v>
      </c>
      <c r="Q4143">
        <v>5.7999999999999996E-3</v>
      </c>
      <c r="R4143">
        <v>3.5539999999999998</v>
      </c>
      <c r="S4143">
        <f>Q4143*(P4143^R4143)</f>
        <v>336.62001464584171</v>
      </c>
      <c r="T4143">
        <f t="shared" si="295"/>
        <v>1346.4800585833668</v>
      </c>
    </row>
    <row r="4144" spans="1:20" x14ac:dyDescent="0.2">
      <c r="A4144">
        <v>2009</v>
      </c>
      <c r="B4144">
        <v>244</v>
      </c>
      <c r="C4144">
        <v>66</v>
      </c>
      <c r="D4144" t="s">
        <v>162</v>
      </c>
      <c r="E4144" s="1">
        <v>0.39583333333333331</v>
      </c>
      <c r="F4144">
        <v>30</v>
      </c>
      <c r="G4144" t="s">
        <v>124</v>
      </c>
      <c r="H4144" t="s">
        <v>36</v>
      </c>
      <c r="I4144" t="s">
        <v>177</v>
      </c>
      <c r="J4144" t="s">
        <v>44</v>
      </c>
      <c r="K4144" t="s">
        <v>21</v>
      </c>
      <c r="L4144" t="s">
        <v>22</v>
      </c>
      <c r="M4144">
        <v>8</v>
      </c>
      <c r="N4144">
        <v>25</v>
      </c>
      <c r="Q4144">
        <v>1.14E-2</v>
      </c>
      <c r="R4144">
        <v>3.1280000000000001</v>
      </c>
      <c r="S4144">
        <f>Q4144*(N4144^R4144)</f>
        <v>268.94359042953022</v>
      </c>
      <c r="T4144">
        <f t="shared" si="295"/>
        <v>2151.5487234362417</v>
      </c>
    </row>
    <row r="4145" spans="1:21" x14ac:dyDescent="0.2">
      <c r="A4145">
        <v>2009</v>
      </c>
      <c r="B4145">
        <v>244</v>
      </c>
      <c r="C4145">
        <v>66</v>
      </c>
      <c r="D4145" t="s">
        <v>162</v>
      </c>
      <c r="E4145" s="1">
        <v>0.39583333333333331</v>
      </c>
      <c r="F4145">
        <v>30</v>
      </c>
      <c r="G4145" t="s">
        <v>124</v>
      </c>
      <c r="H4145" t="s">
        <v>36</v>
      </c>
      <c r="I4145" t="s">
        <v>177</v>
      </c>
      <c r="J4145" t="s">
        <v>23</v>
      </c>
      <c r="K4145" t="s">
        <v>62</v>
      </c>
      <c r="L4145" t="s">
        <v>63</v>
      </c>
      <c r="M4145">
        <v>6</v>
      </c>
      <c r="N4145">
        <v>25</v>
      </c>
      <c r="P4145">
        <f>N4145/1.08</f>
        <v>23.148148148148145</v>
      </c>
      <c r="Q4145">
        <v>2.29E-2</v>
      </c>
      <c r="R4145">
        <v>2.9580000000000002</v>
      </c>
      <c r="S4145">
        <f>Q4145*(P4145^R4145)</f>
        <v>248.92846396069424</v>
      </c>
      <c r="T4145">
        <f t="shared" si="295"/>
        <v>1493.5707837641655</v>
      </c>
    </row>
    <row r="4146" spans="1:21" x14ac:dyDescent="0.2">
      <c r="A4146">
        <v>2009</v>
      </c>
      <c r="B4146">
        <v>244</v>
      </c>
      <c r="C4146">
        <v>66</v>
      </c>
      <c r="D4146" t="s">
        <v>162</v>
      </c>
      <c r="E4146" s="1">
        <v>0.39583333333333331</v>
      </c>
      <c r="F4146">
        <v>30</v>
      </c>
      <c r="G4146" t="s">
        <v>124</v>
      </c>
      <c r="H4146" t="s">
        <v>36</v>
      </c>
      <c r="I4146" t="s">
        <v>177</v>
      </c>
      <c r="J4146" t="s">
        <v>26</v>
      </c>
      <c r="K4146" t="s">
        <v>21</v>
      </c>
      <c r="L4146" t="s">
        <v>100</v>
      </c>
      <c r="M4146">
        <v>6</v>
      </c>
      <c r="N4146">
        <v>25</v>
      </c>
      <c r="P4146">
        <f>N4146/1.13645</f>
        <v>21.998328127062344</v>
      </c>
      <c r="Q4146">
        <v>1.35E-2</v>
      </c>
      <c r="R4146">
        <v>3.0430000000000001</v>
      </c>
      <c r="S4146">
        <f>Q4146*(P4146^R4146)</f>
        <v>164.14420378063221</v>
      </c>
      <c r="T4146">
        <f t="shared" si="295"/>
        <v>984.86522268379326</v>
      </c>
    </row>
    <row r="4147" spans="1:21" x14ac:dyDescent="0.2">
      <c r="A4147">
        <v>2009</v>
      </c>
      <c r="B4147">
        <v>244</v>
      </c>
      <c r="C4147">
        <v>66</v>
      </c>
      <c r="D4147" t="s">
        <v>162</v>
      </c>
      <c r="E4147" s="1">
        <v>0.39583333333333331</v>
      </c>
      <c r="F4147">
        <v>30</v>
      </c>
      <c r="G4147" t="s">
        <v>124</v>
      </c>
      <c r="H4147" t="s">
        <v>36</v>
      </c>
      <c r="I4147" t="s">
        <v>177</v>
      </c>
      <c r="J4147" t="s">
        <v>16</v>
      </c>
      <c r="K4147" t="s">
        <v>17</v>
      </c>
      <c r="L4147" t="s">
        <v>18</v>
      </c>
      <c r="M4147">
        <v>1</v>
      </c>
      <c r="N4147">
        <v>15</v>
      </c>
      <c r="Q4147">
        <v>2.2700000000000001E-2</v>
      </c>
      <c r="R4147">
        <v>3.12</v>
      </c>
      <c r="S4147">
        <f>Q4147*(N4147^R4147)</f>
        <v>106.03044532761471</v>
      </c>
      <c r="T4147">
        <f t="shared" si="295"/>
        <v>106.03044532761471</v>
      </c>
    </row>
    <row r="4148" spans="1:21" x14ac:dyDescent="0.2">
      <c r="A4148">
        <v>2009</v>
      </c>
      <c r="B4148">
        <v>244</v>
      </c>
      <c r="C4148">
        <v>66</v>
      </c>
      <c r="D4148" t="s">
        <v>162</v>
      </c>
      <c r="E4148" s="1">
        <v>0.39583333333333331</v>
      </c>
      <c r="F4148">
        <v>30</v>
      </c>
      <c r="G4148" t="s">
        <v>124</v>
      </c>
      <c r="H4148" t="s">
        <v>36</v>
      </c>
      <c r="I4148" t="s">
        <v>177</v>
      </c>
      <c r="J4148" t="s">
        <v>509</v>
      </c>
      <c r="K4148" t="s">
        <v>17</v>
      </c>
      <c r="L4148" t="s">
        <v>107</v>
      </c>
      <c r="M4148">
        <v>4</v>
      </c>
      <c r="N4148">
        <v>2.5</v>
      </c>
      <c r="Q4148">
        <v>3.49E-2</v>
      </c>
      <c r="R4148">
        <v>2.9108999999999998</v>
      </c>
      <c r="S4148">
        <f>Q4148*(N4148^R4148)</f>
        <v>0.50256124877797914</v>
      </c>
      <c r="T4148">
        <f t="shared" si="295"/>
        <v>2.0102449951119166</v>
      </c>
    </row>
    <row r="4149" spans="1:21" x14ac:dyDescent="0.2">
      <c r="A4149">
        <v>2009</v>
      </c>
      <c r="B4149">
        <v>244</v>
      </c>
      <c r="C4149">
        <v>66</v>
      </c>
      <c r="D4149" t="s">
        <v>162</v>
      </c>
      <c r="E4149" s="1">
        <v>0.39583333333333331</v>
      </c>
      <c r="F4149">
        <v>30</v>
      </c>
      <c r="G4149" t="s">
        <v>124</v>
      </c>
      <c r="H4149" t="s">
        <v>36</v>
      </c>
      <c r="I4149" t="s">
        <v>177</v>
      </c>
      <c r="J4149" t="s">
        <v>16</v>
      </c>
      <c r="K4149" t="s">
        <v>72</v>
      </c>
      <c r="L4149" t="s">
        <v>157</v>
      </c>
      <c r="M4149">
        <v>2</v>
      </c>
      <c r="N4149">
        <v>2.5</v>
      </c>
      <c r="Q4149">
        <v>2.1299999999999999E-2</v>
      </c>
      <c r="R4149">
        <v>2.8235000000000001</v>
      </c>
      <c r="S4149">
        <f>Q4149*(N4149^R4149)</f>
        <v>0.28311522044385118</v>
      </c>
      <c r="T4149">
        <f t="shared" si="295"/>
        <v>0.56623044088770236</v>
      </c>
      <c r="U4149" t="s">
        <v>209</v>
      </c>
    </row>
    <row r="4150" spans="1:21" x14ac:dyDescent="0.2">
      <c r="A4150">
        <v>2009</v>
      </c>
      <c r="B4150">
        <v>244</v>
      </c>
      <c r="C4150">
        <v>66</v>
      </c>
      <c r="D4150" t="s">
        <v>162</v>
      </c>
      <c r="E4150" s="1">
        <v>0.39583333333333331</v>
      </c>
      <c r="F4150">
        <v>30</v>
      </c>
      <c r="G4150" t="s">
        <v>124</v>
      </c>
      <c r="H4150" t="s">
        <v>36</v>
      </c>
      <c r="I4150" t="s">
        <v>177</v>
      </c>
      <c r="J4150" t="s">
        <v>26</v>
      </c>
      <c r="K4150" t="s">
        <v>118</v>
      </c>
      <c r="L4150" t="s">
        <v>27</v>
      </c>
      <c r="M4150">
        <v>9</v>
      </c>
      <c r="N4150">
        <v>2.5</v>
      </c>
      <c r="Q4150">
        <v>1.5900000000000001E-2</v>
      </c>
      <c r="R4150">
        <v>2.9718</v>
      </c>
      <c r="S4150">
        <f>Q4150*(N4150^R4150)</f>
        <v>0.24210025233267859</v>
      </c>
      <c r="T4150">
        <f t="shared" si="295"/>
        <v>2.1789022709941075</v>
      </c>
    </row>
    <row r="4151" spans="1:21" x14ac:dyDescent="0.2">
      <c r="A4151">
        <v>2009</v>
      </c>
      <c r="B4151">
        <v>244</v>
      </c>
      <c r="C4151">
        <v>66</v>
      </c>
      <c r="D4151" t="s">
        <v>162</v>
      </c>
      <c r="E4151" s="1">
        <v>0.39583333333333331</v>
      </c>
      <c r="F4151">
        <v>30</v>
      </c>
      <c r="G4151" t="s">
        <v>124</v>
      </c>
      <c r="H4151" t="s">
        <v>36</v>
      </c>
      <c r="I4151" t="s">
        <v>177</v>
      </c>
      <c r="J4151" t="s">
        <v>23</v>
      </c>
      <c r="K4151" t="s">
        <v>33</v>
      </c>
      <c r="L4151" t="s">
        <v>34</v>
      </c>
      <c r="M4151">
        <v>1</v>
      </c>
      <c r="N4151">
        <v>2.5</v>
      </c>
      <c r="Q4151">
        <v>8.8999999999999999E-3</v>
      </c>
      <c r="R4151">
        <v>3</v>
      </c>
      <c r="S4151">
        <f>Q4151*(N4151^R4151)</f>
        <v>0.13906250000000001</v>
      </c>
      <c r="T4151">
        <f t="shared" si="295"/>
        <v>0.13906250000000001</v>
      </c>
    </row>
    <row r="4152" spans="1:21" x14ac:dyDescent="0.2">
      <c r="A4152">
        <v>2009</v>
      </c>
      <c r="B4152">
        <v>245</v>
      </c>
      <c r="C4152">
        <v>67</v>
      </c>
      <c r="D4152" t="s">
        <v>140</v>
      </c>
      <c r="E4152" s="1">
        <v>0.5</v>
      </c>
      <c r="F4152">
        <v>15</v>
      </c>
      <c r="G4152" t="s">
        <v>124</v>
      </c>
      <c r="H4152" t="s">
        <v>12</v>
      </c>
      <c r="I4152" t="s">
        <v>177</v>
      </c>
      <c r="J4152" t="s">
        <v>23</v>
      </c>
      <c r="K4152" t="s">
        <v>28</v>
      </c>
      <c r="L4152" t="s">
        <v>60</v>
      </c>
      <c r="M4152">
        <v>1</v>
      </c>
      <c r="N4152">
        <v>50</v>
      </c>
      <c r="P4152">
        <f>N4152/1.26087</f>
        <v>39.655158739600438</v>
      </c>
      <c r="Q4152">
        <v>3.1399999999999997E-2</v>
      </c>
      <c r="R4152">
        <v>2.9</v>
      </c>
      <c r="S4152">
        <f>Q4152*(P4152^R4152)</f>
        <v>1355.1855333305457</v>
      </c>
      <c r="T4152">
        <f t="shared" si="295"/>
        <v>1355.1855333305457</v>
      </c>
    </row>
    <row r="4153" spans="1:21" x14ac:dyDescent="0.2">
      <c r="A4153">
        <v>2009</v>
      </c>
      <c r="B4153">
        <v>245</v>
      </c>
      <c r="C4153">
        <v>67</v>
      </c>
      <c r="D4153" t="s">
        <v>140</v>
      </c>
      <c r="E4153" s="1">
        <v>0.5</v>
      </c>
      <c r="F4153">
        <v>15</v>
      </c>
      <c r="G4153" t="s">
        <v>124</v>
      </c>
      <c r="H4153" t="s">
        <v>12</v>
      </c>
      <c r="I4153" t="s">
        <v>177</v>
      </c>
      <c r="J4153" t="s">
        <v>16</v>
      </c>
      <c r="K4153" t="s">
        <v>28</v>
      </c>
      <c r="L4153" t="s">
        <v>29</v>
      </c>
      <c r="M4153">
        <v>13</v>
      </c>
      <c r="N4153">
        <v>25</v>
      </c>
      <c r="P4153">
        <f>N4153/1.14172</f>
        <v>21.89678730336685</v>
      </c>
      <c r="Q4153">
        <v>5.7999999999999996E-3</v>
      </c>
      <c r="R4153">
        <v>3.5539999999999998</v>
      </c>
      <c r="S4153">
        <f>Q4153*(P4153^R4153)</f>
        <v>336.62001464584171</v>
      </c>
      <c r="T4153">
        <f t="shared" si="295"/>
        <v>4376.0601903959423</v>
      </c>
    </row>
    <row r="4154" spans="1:21" x14ac:dyDescent="0.2">
      <c r="A4154">
        <v>2009</v>
      </c>
      <c r="B4154">
        <v>246</v>
      </c>
      <c r="C4154">
        <v>68</v>
      </c>
      <c r="D4154" t="s">
        <v>140</v>
      </c>
      <c r="E4154" s="1">
        <v>0.5</v>
      </c>
      <c r="F4154">
        <v>15</v>
      </c>
      <c r="G4154" t="s">
        <v>124</v>
      </c>
      <c r="H4154" t="s">
        <v>36</v>
      </c>
      <c r="I4154" t="s">
        <v>177</v>
      </c>
      <c r="J4154" t="s">
        <v>44</v>
      </c>
      <c r="K4154" t="s">
        <v>21</v>
      </c>
      <c r="L4154" t="s">
        <v>22</v>
      </c>
      <c r="M4154">
        <v>9</v>
      </c>
      <c r="N4154">
        <v>35</v>
      </c>
      <c r="Q4154">
        <v>1.14E-2</v>
      </c>
      <c r="R4154">
        <v>3.1280000000000001</v>
      </c>
      <c r="S4154">
        <f>Q4154*(N4154^R4154)</f>
        <v>770.45928631241588</v>
      </c>
      <c r="T4154">
        <f t="shared" si="295"/>
        <v>6934.1335768117433</v>
      </c>
    </row>
    <row r="4155" spans="1:21" x14ac:dyDescent="0.2">
      <c r="A4155">
        <v>2009</v>
      </c>
      <c r="B4155">
        <v>246</v>
      </c>
      <c r="C4155">
        <v>68</v>
      </c>
      <c r="D4155" t="s">
        <v>140</v>
      </c>
      <c r="E4155" s="1">
        <v>0.5</v>
      </c>
      <c r="F4155">
        <v>15</v>
      </c>
      <c r="G4155" t="s">
        <v>124</v>
      </c>
      <c r="H4155" t="s">
        <v>36</v>
      </c>
      <c r="I4155" t="s">
        <v>177</v>
      </c>
      <c r="J4155" t="s">
        <v>23</v>
      </c>
      <c r="K4155" t="s">
        <v>28</v>
      </c>
      <c r="L4155" t="s">
        <v>60</v>
      </c>
      <c r="M4155">
        <v>1</v>
      </c>
      <c r="N4155">
        <v>40</v>
      </c>
      <c r="P4155">
        <f>N4155/1.26087</f>
        <v>31.72412699168035</v>
      </c>
      <c r="Q4155">
        <v>3.1399999999999997E-2</v>
      </c>
      <c r="R4155">
        <v>2.9</v>
      </c>
      <c r="S4155">
        <f>Q4155*(P4155^R4155)</f>
        <v>709.5119576564025</v>
      </c>
      <c r="T4155">
        <f t="shared" si="295"/>
        <v>709.5119576564025</v>
      </c>
    </row>
    <row r="4156" spans="1:21" x14ac:dyDescent="0.2">
      <c r="A4156">
        <v>2009</v>
      </c>
      <c r="B4156">
        <v>246</v>
      </c>
      <c r="C4156">
        <v>68</v>
      </c>
      <c r="D4156" t="s">
        <v>140</v>
      </c>
      <c r="E4156" s="1">
        <v>0.5</v>
      </c>
      <c r="F4156">
        <v>15</v>
      </c>
      <c r="G4156" t="s">
        <v>124</v>
      </c>
      <c r="H4156" t="s">
        <v>36</v>
      </c>
      <c r="I4156" t="s">
        <v>177</v>
      </c>
      <c r="J4156" t="s">
        <v>23</v>
      </c>
      <c r="K4156" t="s">
        <v>118</v>
      </c>
      <c r="L4156" t="s">
        <v>37</v>
      </c>
      <c r="M4156">
        <v>2</v>
      </c>
      <c r="N4156">
        <v>35</v>
      </c>
      <c r="Q4156">
        <v>1.26E-2</v>
      </c>
      <c r="R4156">
        <v>3.0672999999999999</v>
      </c>
      <c r="S4156">
        <f>Q4156*(N4156^R4156)</f>
        <v>686.26279947656167</v>
      </c>
      <c r="T4156">
        <f t="shared" si="295"/>
        <v>1372.5255989531233</v>
      </c>
    </row>
    <row r="4157" spans="1:21" x14ac:dyDescent="0.2">
      <c r="A4157">
        <v>2009</v>
      </c>
      <c r="B4157">
        <v>246</v>
      </c>
      <c r="C4157">
        <v>68</v>
      </c>
      <c r="D4157" t="s">
        <v>140</v>
      </c>
      <c r="E4157" s="1">
        <v>0.5</v>
      </c>
      <c r="F4157">
        <v>15</v>
      </c>
      <c r="G4157" t="s">
        <v>124</v>
      </c>
      <c r="H4157" t="s">
        <v>36</v>
      </c>
      <c r="I4157" t="s">
        <v>177</v>
      </c>
      <c r="J4157" t="s">
        <v>23</v>
      </c>
      <c r="K4157" t="s">
        <v>31</v>
      </c>
      <c r="L4157" t="s">
        <v>32</v>
      </c>
      <c r="M4157">
        <v>13</v>
      </c>
      <c r="N4157">
        <v>35</v>
      </c>
      <c r="Q4157">
        <v>7.9000000000000008E-3</v>
      </c>
      <c r="R4157">
        <v>3.0760000000000001</v>
      </c>
      <c r="S4157">
        <f>Q4157*(N4157^R4157)</f>
        <v>443.79294680201997</v>
      </c>
      <c r="T4157">
        <f t="shared" si="295"/>
        <v>5769.3083084262598</v>
      </c>
    </row>
    <row r="4158" spans="1:21" x14ac:dyDescent="0.2">
      <c r="A4158">
        <v>2009</v>
      </c>
      <c r="B4158">
        <v>246</v>
      </c>
      <c r="C4158">
        <v>68</v>
      </c>
      <c r="D4158" t="s">
        <v>140</v>
      </c>
      <c r="E4158" s="1">
        <v>0.5</v>
      </c>
      <c r="F4158">
        <v>15</v>
      </c>
      <c r="G4158" t="s">
        <v>124</v>
      </c>
      <c r="H4158" t="s">
        <v>36</v>
      </c>
      <c r="I4158" t="s">
        <v>177</v>
      </c>
      <c r="J4158" t="s">
        <v>13</v>
      </c>
      <c r="K4158" t="s">
        <v>14</v>
      </c>
      <c r="L4158" t="s">
        <v>15</v>
      </c>
      <c r="M4158">
        <v>5</v>
      </c>
      <c r="N4158">
        <v>25</v>
      </c>
      <c r="Q4158">
        <v>2.3599999999999999E-2</v>
      </c>
      <c r="R4158">
        <v>2.9750000000000001</v>
      </c>
      <c r="S4158">
        <f>Q4158*(N4158^R4158)</f>
        <v>340.23855775527943</v>
      </c>
      <c r="T4158">
        <f t="shared" si="295"/>
        <v>1701.1927887763973</v>
      </c>
    </row>
    <row r="4159" spans="1:21" x14ac:dyDescent="0.2">
      <c r="A4159">
        <v>2009</v>
      </c>
      <c r="B4159">
        <v>246</v>
      </c>
      <c r="C4159">
        <v>68</v>
      </c>
      <c r="D4159" t="s">
        <v>140</v>
      </c>
      <c r="E4159" s="1">
        <v>0.5</v>
      </c>
      <c r="F4159">
        <v>15</v>
      </c>
      <c r="G4159" t="s">
        <v>124</v>
      </c>
      <c r="H4159" t="s">
        <v>36</v>
      </c>
      <c r="I4159" t="s">
        <v>177</v>
      </c>
      <c r="J4159" t="s">
        <v>16</v>
      </c>
      <c r="K4159" t="s">
        <v>28</v>
      </c>
      <c r="L4159" t="s">
        <v>29</v>
      </c>
      <c r="M4159">
        <v>35</v>
      </c>
      <c r="N4159">
        <v>25</v>
      </c>
      <c r="P4159">
        <f>N4159/1.14172</f>
        <v>21.89678730336685</v>
      </c>
      <c r="Q4159">
        <v>5.7999999999999996E-3</v>
      </c>
      <c r="R4159">
        <v>3.5539999999999998</v>
      </c>
      <c r="S4159">
        <f>Q4159*(P4159^R4159)</f>
        <v>336.62001464584171</v>
      </c>
      <c r="T4159">
        <f t="shared" si="295"/>
        <v>11781.700512604461</v>
      </c>
    </row>
    <row r="4160" spans="1:21" x14ac:dyDescent="0.2">
      <c r="A4160">
        <v>2009</v>
      </c>
      <c r="B4160">
        <v>246</v>
      </c>
      <c r="C4160">
        <v>68</v>
      </c>
      <c r="D4160" t="s">
        <v>140</v>
      </c>
      <c r="E4160" s="1">
        <v>0.5</v>
      </c>
      <c r="F4160">
        <v>15</v>
      </c>
      <c r="G4160" t="s">
        <v>124</v>
      </c>
      <c r="H4160" t="s">
        <v>36</v>
      </c>
      <c r="I4160" t="s">
        <v>177</v>
      </c>
      <c r="J4160" t="s">
        <v>44</v>
      </c>
      <c r="K4160" t="s">
        <v>21</v>
      </c>
      <c r="L4160" t="s">
        <v>22</v>
      </c>
      <c r="M4160">
        <v>7</v>
      </c>
      <c r="N4160">
        <v>25</v>
      </c>
      <c r="Q4160">
        <v>1.14E-2</v>
      </c>
      <c r="R4160">
        <v>3.1280000000000001</v>
      </c>
      <c r="S4160">
        <f>Q4160*(N4160^R4160)</f>
        <v>268.94359042953022</v>
      </c>
      <c r="T4160">
        <f t="shared" si="295"/>
        <v>1882.6051330067116</v>
      </c>
    </row>
    <row r="4161" spans="1:20" x14ac:dyDescent="0.2">
      <c r="A4161">
        <v>2009</v>
      </c>
      <c r="B4161">
        <v>246</v>
      </c>
      <c r="C4161">
        <v>68</v>
      </c>
      <c r="D4161" t="s">
        <v>140</v>
      </c>
      <c r="E4161" s="1">
        <v>0.5</v>
      </c>
      <c r="F4161">
        <v>15</v>
      </c>
      <c r="G4161" t="s">
        <v>124</v>
      </c>
      <c r="H4161" t="s">
        <v>36</v>
      </c>
      <c r="I4161" t="s">
        <v>177</v>
      </c>
      <c r="J4161" t="s">
        <v>23</v>
      </c>
      <c r="K4161" t="s">
        <v>62</v>
      </c>
      <c r="L4161" t="s">
        <v>63</v>
      </c>
      <c r="M4161">
        <v>4</v>
      </c>
      <c r="N4161">
        <v>25</v>
      </c>
      <c r="P4161">
        <f>N4161/1.08</f>
        <v>23.148148148148145</v>
      </c>
      <c r="Q4161">
        <v>2.29E-2</v>
      </c>
      <c r="R4161">
        <v>2.9580000000000002</v>
      </c>
      <c r="S4161">
        <f>Q4161*(P4161^R4161)</f>
        <v>248.92846396069424</v>
      </c>
      <c r="T4161">
        <f t="shared" si="295"/>
        <v>995.71385584277698</v>
      </c>
    </row>
    <row r="4162" spans="1:20" x14ac:dyDescent="0.2">
      <c r="A4162">
        <v>2009</v>
      </c>
      <c r="B4162">
        <v>246</v>
      </c>
      <c r="C4162">
        <v>68</v>
      </c>
      <c r="D4162" t="s">
        <v>140</v>
      </c>
      <c r="E4162" s="1">
        <v>0.5</v>
      </c>
      <c r="F4162">
        <v>15</v>
      </c>
      <c r="G4162" t="s">
        <v>124</v>
      </c>
      <c r="H4162" t="s">
        <v>36</v>
      </c>
      <c r="I4162" t="s">
        <v>177</v>
      </c>
      <c r="J4162" t="s">
        <v>508</v>
      </c>
      <c r="K4162" t="s">
        <v>40</v>
      </c>
      <c r="L4162" t="s">
        <v>41</v>
      </c>
      <c r="M4162">
        <v>3</v>
      </c>
      <c r="N4162">
        <v>15</v>
      </c>
      <c r="Q4162">
        <v>2.2200000000000001E-2</v>
      </c>
      <c r="R4162">
        <v>3.14</v>
      </c>
      <c r="S4162">
        <f t="shared" ref="S4162:S4168" si="298">Q4162*(N4162^R4162)</f>
        <v>109.46607034280856</v>
      </c>
      <c r="T4162">
        <f t="shared" ref="T4162:T4225" si="299">M4162*S4162</f>
        <v>328.39821102842569</v>
      </c>
    </row>
    <row r="4163" spans="1:20" x14ac:dyDescent="0.2">
      <c r="A4163">
        <v>2009</v>
      </c>
      <c r="B4163">
        <v>246</v>
      </c>
      <c r="C4163">
        <v>68</v>
      </c>
      <c r="D4163" t="s">
        <v>140</v>
      </c>
      <c r="E4163" s="1">
        <v>0.5</v>
      </c>
      <c r="F4163">
        <v>15</v>
      </c>
      <c r="G4163" t="s">
        <v>124</v>
      </c>
      <c r="H4163" t="s">
        <v>36</v>
      </c>
      <c r="I4163" t="s">
        <v>177</v>
      </c>
      <c r="J4163" t="s">
        <v>44</v>
      </c>
      <c r="K4163" t="s">
        <v>21</v>
      </c>
      <c r="L4163" t="s">
        <v>22</v>
      </c>
      <c r="M4163">
        <v>1</v>
      </c>
      <c r="N4163">
        <v>15</v>
      </c>
      <c r="Q4163">
        <v>1.14E-2</v>
      </c>
      <c r="R4163">
        <v>3.1280000000000001</v>
      </c>
      <c r="S4163">
        <f t="shared" si="298"/>
        <v>54.414959423729201</v>
      </c>
      <c r="T4163">
        <f t="shared" si="299"/>
        <v>54.414959423729201</v>
      </c>
    </row>
    <row r="4164" spans="1:20" x14ac:dyDescent="0.2">
      <c r="A4164">
        <v>2009</v>
      </c>
      <c r="B4164">
        <v>246</v>
      </c>
      <c r="C4164">
        <v>68</v>
      </c>
      <c r="D4164" t="s">
        <v>140</v>
      </c>
      <c r="E4164" s="1">
        <v>0.5</v>
      </c>
      <c r="F4164">
        <v>15</v>
      </c>
      <c r="G4164" t="s">
        <v>124</v>
      </c>
      <c r="H4164" t="s">
        <v>36</v>
      </c>
      <c r="I4164" t="s">
        <v>177</v>
      </c>
      <c r="J4164" t="s">
        <v>26</v>
      </c>
      <c r="K4164" t="s">
        <v>118</v>
      </c>
      <c r="L4164" t="s">
        <v>27</v>
      </c>
      <c r="M4164">
        <v>2</v>
      </c>
      <c r="N4164">
        <v>7.5</v>
      </c>
      <c r="Q4164">
        <v>1.5900000000000001E-2</v>
      </c>
      <c r="R4164">
        <v>2.9718</v>
      </c>
      <c r="S4164">
        <f t="shared" si="298"/>
        <v>6.3372988368370082</v>
      </c>
      <c r="T4164">
        <f t="shared" si="299"/>
        <v>12.674597673674016</v>
      </c>
    </row>
    <row r="4165" spans="1:20" x14ac:dyDescent="0.2">
      <c r="A4165">
        <v>2009</v>
      </c>
      <c r="B4165">
        <v>246</v>
      </c>
      <c r="C4165">
        <v>68</v>
      </c>
      <c r="D4165" t="s">
        <v>140</v>
      </c>
      <c r="E4165" s="1">
        <v>0.5</v>
      </c>
      <c r="F4165">
        <v>15</v>
      </c>
      <c r="G4165" t="s">
        <v>124</v>
      </c>
      <c r="H4165" t="s">
        <v>36</v>
      </c>
      <c r="I4165" t="s">
        <v>177</v>
      </c>
      <c r="J4165" t="s">
        <v>509</v>
      </c>
      <c r="K4165" t="s">
        <v>17</v>
      </c>
      <c r="L4165" t="s">
        <v>19</v>
      </c>
      <c r="M4165">
        <v>1</v>
      </c>
      <c r="N4165">
        <v>2.5</v>
      </c>
      <c r="Q4165">
        <v>1.9300000000000001E-2</v>
      </c>
      <c r="R4165">
        <v>2.96</v>
      </c>
      <c r="S4165">
        <f t="shared" si="298"/>
        <v>0.29070984172599634</v>
      </c>
      <c r="T4165">
        <f t="shared" si="299"/>
        <v>0.29070984172599634</v>
      </c>
    </row>
    <row r="4166" spans="1:20" x14ac:dyDescent="0.2">
      <c r="A4166">
        <v>2009</v>
      </c>
      <c r="B4166">
        <v>246</v>
      </c>
      <c r="C4166">
        <v>68</v>
      </c>
      <c r="D4166" t="s">
        <v>140</v>
      </c>
      <c r="E4166" s="1">
        <v>0.5</v>
      </c>
      <c r="F4166">
        <v>15</v>
      </c>
      <c r="G4166" t="s">
        <v>124</v>
      </c>
      <c r="H4166" t="s">
        <v>36</v>
      </c>
      <c r="I4166" t="s">
        <v>177</v>
      </c>
      <c r="J4166" t="s">
        <v>26</v>
      </c>
      <c r="K4166" t="s">
        <v>118</v>
      </c>
      <c r="L4166" t="s">
        <v>27</v>
      </c>
      <c r="M4166">
        <v>15</v>
      </c>
      <c r="N4166">
        <v>2.5</v>
      </c>
      <c r="Q4166">
        <v>1.5900000000000001E-2</v>
      </c>
      <c r="R4166">
        <v>2.9718</v>
      </c>
      <c r="S4166">
        <f t="shared" si="298"/>
        <v>0.24210025233267859</v>
      </c>
      <c r="T4166">
        <f t="shared" si="299"/>
        <v>3.631503784990179</v>
      </c>
    </row>
    <row r="4167" spans="1:20" x14ac:dyDescent="0.2">
      <c r="A4167">
        <v>2009</v>
      </c>
      <c r="B4167">
        <v>246</v>
      </c>
      <c r="C4167">
        <v>68</v>
      </c>
      <c r="D4167" t="s">
        <v>140</v>
      </c>
      <c r="E4167" s="1">
        <v>0.5</v>
      </c>
      <c r="F4167">
        <v>15</v>
      </c>
      <c r="G4167" t="s">
        <v>124</v>
      </c>
      <c r="H4167" t="s">
        <v>36</v>
      </c>
      <c r="I4167" t="s">
        <v>177</v>
      </c>
      <c r="J4167" t="s">
        <v>23</v>
      </c>
      <c r="K4167" t="s">
        <v>33</v>
      </c>
      <c r="L4167" t="s">
        <v>34</v>
      </c>
      <c r="M4167">
        <v>3</v>
      </c>
      <c r="N4167">
        <v>2.5</v>
      </c>
      <c r="Q4167">
        <v>8.8999999999999999E-3</v>
      </c>
      <c r="R4167">
        <v>3</v>
      </c>
      <c r="S4167">
        <f t="shared" si="298"/>
        <v>0.13906250000000001</v>
      </c>
      <c r="T4167">
        <f t="shared" si="299"/>
        <v>0.41718750000000004</v>
      </c>
    </row>
    <row r="4168" spans="1:20" x14ac:dyDescent="0.2">
      <c r="A4168">
        <v>2009</v>
      </c>
      <c r="B4168">
        <v>247</v>
      </c>
      <c r="C4168">
        <v>69</v>
      </c>
      <c r="D4168" t="s">
        <v>140</v>
      </c>
      <c r="E4168" s="1">
        <v>0.5</v>
      </c>
      <c r="F4168">
        <v>11</v>
      </c>
      <c r="G4168" t="s">
        <v>124</v>
      </c>
      <c r="H4168" t="s">
        <v>36</v>
      </c>
      <c r="I4168" t="s">
        <v>177</v>
      </c>
      <c r="J4168" t="s">
        <v>44</v>
      </c>
      <c r="K4168" t="s">
        <v>21</v>
      </c>
      <c r="L4168" t="s">
        <v>22</v>
      </c>
      <c r="M4168">
        <v>12</v>
      </c>
      <c r="N4168">
        <v>35</v>
      </c>
      <c r="Q4168">
        <v>1.14E-2</v>
      </c>
      <c r="R4168">
        <v>3.1280000000000001</v>
      </c>
      <c r="S4168">
        <f t="shared" si="298"/>
        <v>770.45928631241588</v>
      </c>
      <c r="T4168">
        <f t="shared" si="299"/>
        <v>9245.5114357489911</v>
      </c>
    </row>
    <row r="4169" spans="1:20" x14ac:dyDescent="0.2">
      <c r="A4169">
        <v>2009</v>
      </c>
      <c r="B4169">
        <v>247</v>
      </c>
      <c r="C4169">
        <v>69</v>
      </c>
      <c r="D4169" t="s">
        <v>140</v>
      </c>
      <c r="E4169" s="1">
        <v>0.5</v>
      </c>
      <c r="F4169">
        <v>11</v>
      </c>
      <c r="G4169" t="s">
        <v>124</v>
      </c>
      <c r="H4169" t="s">
        <v>36</v>
      </c>
      <c r="I4169" t="s">
        <v>177</v>
      </c>
      <c r="J4169" t="s">
        <v>13</v>
      </c>
      <c r="K4169" t="s">
        <v>47</v>
      </c>
      <c r="L4169" t="s">
        <v>48</v>
      </c>
      <c r="M4169">
        <v>35</v>
      </c>
      <c r="N4169">
        <v>35</v>
      </c>
      <c r="P4169">
        <f>N4169/1.09917</f>
        <v>31.842208211650611</v>
      </c>
      <c r="Q4169">
        <v>1.7399999999999999E-2</v>
      </c>
      <c r="R4169">
        <v>3.08</v>
      </c>
      <c r="S4169">
        <f>Q4169*(P4169^R4169)</f>
        <v>740.96728909580781</v>
      </c>
      <c r="T4169">
        <f t="shared" si="299"/>
        <v>25933.855118353273</v>
      </c>
    </row>
    <row r="4170" spans="1:20" x14ac:dyDescent="0.2">
      <c r="A4170">
        <v>2009</v>
      </c>
      <c r="B4170">
        <v>247</v>
      </c>
      <c r="C4170">
        <v>69</v>
      </c>
      <c r="D4170" t="s">
        <v>140</v>
      </c>
      <c r="E4170" s="1">
        <v>0.5</v>
      </c>
      <c r="F4170">
        <v>11</v>
      </c>
      <c r="G4170" t="s">
        <v>124</v>
      </c>
      <c r="H4170" t="s">
        <v>36</v>
      </c>
      <c r="I4170" t="s">
        <v>177</v>
      </c>
      <c r="J4170" t="s">
        <v>23</v>
      </c>
      <c r="K4170" t="s">
        <v>31</v>
      </c>
      <c r="L4170" t="s">
        <v>32</v>
      </c>
      <c r="M4170">
        <v>22</v>
      </c>
      <c r="N4170">
        <v>35</v>
      </c>
      <c r="Q4170">
        <v>7.9000000000000008E-3</v>
      </c>
      <c r="R4170">
        <v>3.0760000000000001</v>
      </c>
      <c r="S4170">
        <f>Q4170*(N4170^R4170)</f>
        <v>443.79294680201997</v>
      </c>
      <c r="T4170">
        <f t="shared" si="299"/>
        <v>9763.4448296444389</v>
      </c>
    </row>
    <row r="4171" spans="1:20" x14ac:dyDescent="0.2">
      <c r="A4171">
        <v>2009</v>
      </c>
      <c r="B4171">
        <v>247</v>
      </c>
      <c r="C4171">
        <v>69</v>
      </c>
      <c r="D4171" t="s">
        <v>140</v>
      </c>
      <c r="E4171" s="1">
        <v>0.5</v>
      </c>
      <c r="F4171">
        <v>11</v>
      </c>
      <c r="G4171" t="s">
        <v>124</v>
      </c>
      <c r="H4171" t="s">
        <v>36</v>
      </c>
      <c r="I4171" t="s">
        <v>177</v>
      </c>
      <c r="J4171" t="s">
        <v>16</v>
      </c>
      <c r="K4171" t="s">
        <v>28</v>
      </c>
      <c r="L4171" t="s">
        <v>29</v>
      </c>
      <c r="M4171">
        <v>12</v>
      </c>
      <c r="N4171">
        <v>25</v>
      </c>
      <c r="P4171">
        <f>N4171/1.14172</f>
        <v>21.89678730336685</v>
      </c>
      <c r="Q4171">
        <v>5.7999999999999996E-3</v>
      </c>
      <c r="R4171">
        <v>3.5539999999999998</v>
      </c>
      <c r="S4171">
        <f>Q4171*(P4171^R4171)</f>
        <v>336.62001464584171</v>
      </c>
      <c r="T4171">
        <f t="shared" si="299"/>
        <v>4039.4401757501005</v>
      </c>
    </row>
    <row r="4172" spans="1:20" x14ac:dyDescent="0.2">
      <c r="A4172">
        <v>2009</v>
      </c>
      <c r="B4172">
        <v>247</v>
      </c>
      <c r="C4172">
        <v>69</v>
      </c>
      <c r="D4172" t="s">
        <v>140</v>
      </c>
      <c r="E4172" s="1">
        <v>0.5</v>
      </c>
      <c r="F4172">
        <v>11</v>
      </c>
      <c r="G4172" t="s">
        <v>124</v>
      </c>
      <c r="H4172" t="s">
        <v>36</v>
      </c>
      <c r="I4172" t="s">
        <v>177</v>
      </c>
      <c r="J4172" t="s">
        <v>44</v>
      </c>
      <c r="K4172" t="s">
        <v>21</v>
      </c>
      <c r="L4172" t="s">
        <v>22</v>
      </c>
      <c r="M4172">
        <v>1</v>
      </c>
      <c r="N4172">
        <v>25</v>
      </c>
      <c r="Q4172">
        <v>1.14E-2</v>
      </c>
      <c r="R4172">
        <v>3.1280000000000001</v>
      </c>
      <c r="S4172">
        <f>Q4172*(N4172^R4172)</f>
        <v>268.94359042953022</v>
      </c>
      <c r="T4172">
        <f t="shared" si="299"/>
        <v>268.94359042953022</v>
      </c>
    </row>
    <row r="4173" spans="1:20" x14ac:dyDescent="0.2">
      <c r="A4173">
        <v>2009</v>
      </c>
      <c r="B4173">
        <v>247</v>
      </c>
      <c r="C4173">
        <v>69</v>
      </c>
      <c r="D4173" t="s">
        <v>140</v>
      </c>
      <c r="E4173" s="1">
        <v>0.5</v>
      </c>
      <c r="F4173">
        <v>11</v>
      </c>
      <c r="G4173" t="s">
        <v>124</v>
      </c>
      <c r="H4173" t="s">
        <v>36</v>
      </c>
      <c r="I4173" t="s">
        <v>177</v>
      </c>
      <c r="J4173" t="s">
        <v>23</v>
      </c>
      <c r="K4173" t="s">
        <v>62</v>
      </c>
      <c r="L4173" t="s">
        <v>63</v>
      </c>
      <c r="M4173">
        <v>1</v>
      </c>
      <c r="N4173">
        <v>25</v>
      </c>
      <c r="P4173">
        <f>N4173/1.08</f>
        <v>23.148148148148145</v>
      </c>
      <c r="Q4173">
        <v>2.29E-2</v>
      </c>
      <c r="R4173">
        <v>2.9580000000000002</v>
      </c>
      <c r="S4173">
        <f>Q4173*(P4173^R4173)</f>
        <v>248.92846396069424</v>
      </c>
      <c r="T4173">
        <f t="shared" si="299"/>
        <v>248.92846396069424</v>
      </c>
    </row>
    <row r="4174" spans="1:20" x14ac:dyDescent="0.2">
      <c r="A4174">
        <v>2009</v>
      </c>
      <c r="B4174">
        <v>247</v>
      </c>
      <c r="C4174">
        <v>69</v>
      </c>
      <c r="D4174" t="s">
        <v>140</v>
      </c>
      <c r="E4174" s="1">
        <v>0.5</v>
      </c>
      <c r="F4174">
        <v>11</v>
      </c>
      <c r="G4174" t="s">
        <v>124</v>
      </c>
      <c r="H4174" t="s">
        <v>36</v>
      </c>
      <c r="I4174" t="s">
        <v>177</v>
      </c>
      <c r="J4174" t="s">
        <v>508</v>
      </c>
      <c r="K4174" t="s">
        <v>40</v>
      </c>
      <c r="L4174" t="s">
        <v>41</v>
      </c>
      <c r="M4174">
        <v>4</v>
      </c>
      <c r="N4174">
        <v>15</v>
      </c>
      <c r="Q4174">
        <v>2.2200000000000001E-2</v>
      </c>
      <c r="R4174">
        <v>3.14</v>
      </c>
      <c r="S4174">
        <f t="shared" ref="S4174:S4182" si="300">Q4174*(N4174^R4174)</f>
        <v>109.46607034280856</v>
      </c>
      <c r="T4174">
        <f t="shared" si="299"/>
        <v>437.86428137123426</v>
      </c>
    </row>
    <row r="4175" spans="1:20" x14ac:dyDescent="0.2">
      <c r="A4175">
        <v>2009</v>
      </c>
      <c r="B4175">
        <v>247</v>
      </c>
      <c r="C4175">
        <v>69</v>
      </c>
      <c r="D4175" t="s">
        <v>140</v>
      </c>
      <c r="E4175" s="1">
        <v>0.5</v>
      </c>
      <c r="F4175">
        <v>11</v>
      </c>
      <c r="G4175" t="s">
        <v>124</v>
      </c>
      <c r="H4175" t="s">
        <v>36</v>
      </c>
      <c r="I4175" t="s">
        <v>177</v>
      </c>
      <c r="J4175" t="s">
        <v>16</v>
      </c>
      <c r="K4175" t="s">
        <v>17</v>
      </c>
      <c r="L4175" t="s">
        <v>18</v>
      </c>
      <c r="M4175">
        <v>3</v>
      </c>
      <c r="N4175">
        <v>15</v>
      </c>
      <c r="Q4175">
        <v>2.2700000000000001E-2</v>
      </c>
      <c r="R4175">
        <v>3.12</v>
      </c>
      <c r="S4175">
        <f t="shared" si="300"/>
        <v>106.03044532761471</v>
      </c>
      <c r="T4175">
        <f t="shared" si="299"/>
        <v>318.09133598284416</v>
      </c>
    </row>
    <row r="4176" spans="1:20" x14ac:dyDescent="0.2">
      <c r="A4176">
        <v>2009</v>
      </c>
      <c r="B4176">
        <v>247</v>
      </c>
      <c r="C4176">
        <v>69</v>
      </c>
      <c r="D4176" t="s">
        <v>140</v>
      </c>
      <c r="E4176" s="1">
        <v>0.5</v>
      </c>
      <c r="F4176">
        <v>11</v>
      </c>
      <c r="G4176" t="s">
        <v>124</v>
      </c>
      <c r="H4176" t="s">
        <v>36</v>
      </c>
      <c r="I4176" t="s">
        <v>177</v>
      </c>
      <c r="J4176" t="s">
        <v>23</v>
      </c>
      <c r="K4176" t="s">
        <v>118</v>
      </c>
      <c r="L4176" t="s">
        <v>132</v>
      </c>
      <c r="M4176">
        <v>1</v>
      </c>
      <c r="N4176">
        <v>15</v>
      </c>
      <c r="Q4176">
        <v>1.26E-2</v>
      </c>
      <c r="R4176">
        <v>3.0672999999999999</v>
      </c>
      <c r="S4176">
        <f t="shared" si="300"/>
        <v>51.026439339633377</v>
      </c>
      <c r="T4176">
        <f t="shared" si="299"/>
        <v>51.026439339633377</v>
      </c>
    </row>
    <row r="4177" spans="1:20" x14ac:dyDescent="0.2">
      <c r="A4177">
        <v>2009</v>
      </c>
      <c r="B4177">
        <v>247</v>
      </c>
      <c r="C4177">
        <v>69</v>
      </c>
      <c r="D4177" t="s">
        <v>140</v>
      </c>
      <c r="E4177" s="1">
        <v>0.5</v>
      </c>
      <c r="F4177">
        <v>11</v>
      </c>
      <c r="G4177" t="s">
        <v>124</v>
      </c>
      <c r="H4177" t="s">
        <v>36</v>
      </c>
      <c r="I4177" t="s">
        <v>177</v>
      </c>
      <c r="J4177" t="s">
        <v>26</v>
      </c>
      <c r="K4177" t="s">
        <v>118</v>
      </c>
      <c r="L4177" t="s">
        <v>27</v>
      </c>
      <c r="M4177">
        <v>4</v>
      </c>
      <c r="N4177">
        <v>7.5</v>
      </c>
      <c r="Q4177">
        <v>1.5900000000000001E-2</v>
      </c>
      <c r="R4177">
        <v>2.9718</v>
      </c>
      <c r="S4177">
        <f t="shared" si="300"/>
        <v>6.3372988368370082</v>
      </c>
      <c r="T4177">
        <f t="shared" si="299"/>
        <v>25.349195347348033</v>
      </c>
    </row>
    <row r="4178" spans="1:20" x14ac:dyDescent="0.2">
      <c r="A4178">
        <v>2009</v>
      </c>
      <c r="B4178">
        <v>247</v>
      </c>
      <c r="C4178">
        <v>69</v>
      </c>
      <c r="D4178" t="s">
        <v>140</v>
      </c>
      <c r="E4178" s="1">
        <v>0.5</v>
      </c>
      <c r="F4178">
        <v>11</v>
      </c>
      <c r="G4178" t="s">
        <v>124</v>
      </c>
      <c r="H4178" t="s">
        <v>36</v>
      </c>
      <c r="I4178" t="s">
        <v>177</v>
      </c>
      <c r="J4178" t="s">
        <v>23</v>
      </c>
      <c r="K4178" t="s">
        <v>118</v>
      </c>
      <c r="L4178" t="s">
        <v>132</v>
      </c>
      <c r="M4178">
        <v>1</v>
      </c>
      <c r="N4178">
        <v>7.5</v>
      </c>
      <c r="Q4178">
        <v>1.26E-2</v>
      </c>
      <c r="R4178">
        <v>3.0672999999999999</v>
      </c>
      <c r="S4178">
        <f t="shared" si="300"/>
        <v>6.0875978967715536</v>
      </c>
      <c r="T4178">
        <f t="shared" si="299"/>
        <v>6.0875978967715536</v>
      </c>
    </row>
    <row r="4179" spans="1:20" x14ac:dyDescent="0.2">
      <c r="A4179">
        <v>2009</v>
      </c>
      <c r="B4179">
        <v>247</v>
      </c>
      <c r="C4179">
        <v>69</v>
      </c>
      <c r="D4179" t="s">
        <v>140</v>
      </c>
      <c r="E4179" s="1">
        <v>0.5</v>
      </c>
      <c r="F4179">
        <v>11</v>
      </c>
      <c r="G4179" t="s">
        <v>124</v>
      </c>
      <c r="H4179" t="s">
        <v>36</v>
      </c>
      <c r="I4179" t="s">
        <v>177</v>
      </c>
      <c r="J4179" t="s">
        <v>26</v>
      </c>
      <c r="K4179" t="s">
        <v>118</v>
      </c>
      <c r="L4179" t="s">
        <v>27</v>
      </c>
      <c r="M4179">
        <v>10</v>
      </c>
      <c r="N4179">
        <v>2.5</v>
      </c>
      <c r="Q4179">
        <v>1.5900000000000001E-2</v>
      </c>
      <c r="R4179">
        <v>2.9718</v>
      </c>
      <c r="S4179">
        <f t="shared" si="300"/>
        <v>0.24210025233267859</v>
      </c>
      <c r="T4179">
        <f t="shared" si="299"/>
        <v>2.421002523326786</v>
      </c>
    </row>
    <row r="4180" spans="1:20" x14ac:dyDescent="0.2">
      <c r="A4180">
        <v>2009</v>
      </c>
      <c r="B4180">
        <v>248</v>
      </c>
      <c r="C4180">
        <v>70</v>
      </c>
      <c r="D4180" t="s">
        <v>140</v>
      </c>
      <c r="E4180" s="1">
        <v>0.5</v>
      </c>
      <c r="F4180">
        <v>10</v>
      </c>
      <c r="G4180" t="s">
        <v>124</v>
      </c>
      <c r="H4180" t="s">
        <v>36</v>
      </c>
      <c r="I4180" t="s">
        <v>177</v>
      </c>
      <c r="J4180" t="s">
        <v>44</v>
      </c>
      <c r="K4180" t="s">
        <v>201</v>
      </c>
      <c r="L4180" t="s">
        <v>166</v>
      </c>
      <c r="M4180">
        <v>1</v>
      </c>
      <c r="N4180">
        <v>35</v>
      </c>
      <c r="Q4180">
        <v>2.4400000000000002E-2</v>
      </c>
      <c r="R4180">
        <v>2.9489999999999998</v>
      </c>
      <c r="S4180">
        <f t="shared" si="300"/>
        <v>872.66285211597813</v>
      </c>
      <c r="T4180">
        <f t="shared" si="299"/>
        <v>872.66285211597813</v>
      </c>
    </row>
    <row r="4181" spans="1:20" x14ac:dyDescent="0.2">
      <c r="A4181">
        <v>2009</v>
      </c>
      <c r="B4181">
        <v>248</v>
      </c>
      <c r="C4181">
        <v>70</v>
      </c>
      <c r="D4181" t="s">
        <v>140</v>
      </c>
      <c r="E4181" s="1">
        <v>0.5</v>
      </c>
      <c r="F4181">
        <v>10</v>
      </c>
      <c r="G4181" t="s">
        <v>124</v>
      </c>
      <c r="H4181" t="s">
        <v>36</v>
      </c>
      <c r="I4181" t="s">
        <v>177</v>
      </c>
      <c r="J4181" t="s">
        <v>23</v>
      </c>
      <c r="K4181" t="s">
        <v>91</v>
      </c>
      <c r="L4181" t="s">
        <v>92</v>
      </c>
      <c r="M4181">
        <v>1</v>
      </c>
      <c r="N4181">
        <v>25</v>
      </c>
      <c r="Q4181">
        <v>0.53300000000000003</v>
      </c>
      <c r="R4181">
        <v>2.2759999999999998</v>
      </c>
      <c r="S4181">
        <f t="shared" si="300"/>
        <v>809.91355729585462</v>
      </c>
      <c r="T4181">
        <f t="shared" si="299"/>
        <v>809.91355729585462</v>
      </c>
    </row>
    <row r="4182" spans="1:20" x14ac:dyDescent="0.2">
      <c r="A4182">
        <v>2009</v>
      </c>
      <c r="B4182">
        <v>248</v>
      </c>
      <c r="C4182">
        <v>70</v>
      </c>
      <c r="D4182" t="s">
        <v>140</v>
      </c>
      <c r="E4182" s="1">
        <v>0.5</v>
      </c>
      <c r="F4182">
        <v>10</v>
      </c>
      <c r="G4182" t="s">
        <v>124</v>
      </c>
      <c r="H4182" t="s">
        <v>36</v>
      </c>
      <c r="I4182" t="s">
        <v>177</v>
      </c>
      <c r="J4182" t="s">
        <v>44</v>
      </c>
      <c r="K4182" t="s">
        <v>21</v>
      </c>
      <c r="L4182" t="s">
        <v>22</v>
      </c>
      <c r="M4182">
        <v>2</v>
      </c>
      <c r="N4182">
        <v>35</v>
      </c>
      <c r="Q4182">
        <v>1.14E-2</v>
      </c>
      <c r="R4182">
        <v>3.1280000000000001</v>
      </c>
      <c r="S4182">
        <f t="shared" si="300"/>
        <v>770.45928631241588</v>
      </c>
      <c r="T4182">
        <f t="shared" si="299"/>
        <v>1540.9185726248318</v>
      </c>
    </row>
    <row r="4183" spans="1:20" x14ac:dyDescent="0.2">
      <c r="A4183">
        <v>2009</v>
      </c>
      <c r="B4183">
        <v>248</v>
      </c>
      <c r="C4183">
        <v>70</v>
      </c>
      <c r="D4183" t="s">
        <v>140</v>
      </c>
      <c r="E4183" s="1">
        <v>0.5</v>
      </c>
      <c r="F4183">
        <v>10</v>
      </c>
      <c r="G4183" t="s">
        <v>124</v>
      </c>
      <c r="H4183" t="s">
        <v>36</v>
      </c>
      <c r="I4183" t="s">
        <v>177</v>
      </c>
      <c r="J4183" t="s">
        <v>23</v>
      </c>
      <c r="K4183" t="s">
        <v>28</v>
      </c>
      <c r="L4183" t="s">
        <v>60</v>
      </c>
      <c r="M4183">
        <v>1</v>
      </c>
      <c r="N4183">
        <v>35</v>
      </c>
      <c r="P4183">
        <f>N4183/1.26087</f>
        <v>27.758611117720307</v>
      </c>
      <c r="Q4183">
        <v>3.1399999999999997E-2</v>
      </c>
      <c r="R4183">
        <v>2.9</v>
      </c>
      <c r="S4183">
        <f>Q4183*(P4183^R4183)</f>
        <v>481.70712817666475</v>
      </c>
      <c r="T4183">
        <f t="shared" si="299"/>
        <v>481.70712817666475</v>
      </c>
    </row>
    <row r="4184" spans="1:20" x14ac:dyDescent="0.2">
      <c r="A4184">
        <v>2009</v>
      </c>
      <c r="B4184">
        <v>248</v>
      </c>
      <c r="C4184">
        <v>70</v>
      </c>
      <c r="D4184" t="s">
        <v>140</v>
      </c>
      <c r="E4184" s="1">
        <v>0.5</v>
      </c>
      <c r="F4184">
        <v>10</v>
      </c>
      <c r="G4184" t="s">
        <v>124</v>
      </c>
      <c r="H4184" t="s">
        <v>36</v>
      </c>
      <c r="I4184" t="s">
        <v>177</v>
      </c>
      <c r="J4184" t="s">
        <v>23</v>
      </c>
      <c r="K4184" t="s">
        <v>31</v>
      </c>
      <c r="L4184" t="s">
        <v>32</v>
      </c>
      <c r="M4184">
        <v>4</v>
      </c>
      <c r="N4184">
        <v>35</v>
      </c>
      <c r="Q4184">
        <v>7.9000000000000008E-3</v>
      </c>
      <c r="R4184">
        <v>3.0760000000000001</v>
      </c>
      <c r="S4184">
        <f>Q4184*(N4184^R4184)</f>
        <v>443.79294680201997</v>
      </c>
      <c r="T4184">
        <f t="shared" si="299"/>
        <v>1775.1717872080799</v>
      </c>
    </row>
    <row r="4185" spans="1:20" x14ac:dyDescent="0.2">
      <c r="A4185">
        <v>2009</v>
      </c>
      <c r="B4185">
        <v>248</v>
      </c>
      <c r="C4185">
        <v>70</v>
      </c>
      <c r="D4185" t="s">
        <v>140</v>
      </c>
      <c r="E4185" s="1">
        <v>0.5</v>
      </c>
      <c r="F4185">
        <v>10</v>
      </c>
      <c r="G4185" t="s">
        <v>124</v>
      </c>
      <c r="H4185" t="s">
        <v>36</v>
      </c>
      <c r="I4185" t="s">
        <v>177</v>
      </c>
      <c r="J4185" t="s">
        <v>16</v>
      </c>
      <c r="K4185" t="s">
        <v>28</v>
      </c>
      <c r="L4185" t="s">
        <v>29</v>
      </c>
      <c r="M4185">
        <v>7</v>
      </c>
      <c r="N4185">
        <v>25</v>
      </c>
      <c r="P4185">
        <f>N4185/1.14172</f>
        <v>21.89678730336685</v>
      </c>
      <c r="Q4185">
        <v>5.7999999999999996E-3</v>
      </c>
      <c r="R4185">
        <v>3.5539999999999998</v>
      </c>
      <c r="S4185">
        <f>Q4185*(P4185^R4185)</f>
        <v>336.62001464584171</v>
      </c>
      <c r="T4185">
        <f t="shared" si="299"/>
        <v>2356.3401025208918</v>
      </c>
    </row>
    <row r="4186" spans="1:20" x14ac:dyDescent="0.2">
      <c r="A4186">
        <v>2009</v>
      </c>
      <c r="B4186">
        <v>248</v>
      </c>
      <c r="C4186">
        <v>70</v>
      </c>
      <c r="D4186" t="s">
        <v>140</v>
      </c>
      <c r="E4186" s="1">
        <v>0.5</v>
      </c>
      <c r="F4186">
        <v>10</v>
      </c>
      <c r="G4186" t="s">
        <v>124</v>
      </c>
      <c r="H4186" t="s">
        <v>36</v>
      </c>
      <c r="I4186" t="s">
        <v>177</v>
      </c>
      <c r="J4186" t="s">
        <v>44</v>
      </c>
      <c r="K4186" t="s">
        <v>21</v>
      </c>
      <c r="L4186" t="s">
        <v>22</v>
      </c>
      <c r="M4186">
        <v>2</v>
      </c>
      <c r="N4186">
        <v>25</v>
      </c>
      <c r="Q4186">
        <v>1.14E-2</v>
      </c>
      <c r="R4186">
        <v>3.1280000000000001</v>
      </c>
      <c r="S4186">
        <f>Q4186*(N4186^R4186)</f>
        <v>268.94359042953022</v>
      </c>
      <c r="T4186">
        <f t="shared" si="299"/>
        <v>537.88718085906044</v>
      </c>
    </row>
    <row r="4187" spans="1:20" x14ac:dyDescent="0.2">
      <c r="A4187">
        <v>2009</v>
      </c>
      <c r="B4187">
        <v>248</v>
      </c>
      <c r="C4187">
        <v>70</v>
      </c>
      <c r="D4187" t="s">
        <v>140</v>
      </c>
      <c r="E4187" s="1">
        <v>0.5</v>
      </c>
      <c r="F4187">
        <v>10</v>
      </c>
      <c r="G4187" t="s">
        <v>124</v>
      </c>
      <c r="H4187" t="s">
        <v>36</v>
      </c>
      <c r="I4187" t="s">
        <v>177</v>
      </c>
      <c r="J4187" t="s">
        <v>23</v>
      </c>
      <c r="K4187" t="s">
        <v>62</v>
      </c>
      <c r="L4187" t="s">
        <v>63</v>
      </c>
      <c r="M4187">
        <v>1</v>
      </c>
      <c r="N4187">
        <v>25</v>
      </c>
      <c r="P4187">
        <f>N4187/1.08</f>
        <v>23.148148148148145</v>
      </c>
      <c r="Q4187">
        <v>2.29E-2</v>
      </c>
      <c r="R4187">
        <v>2.9580000000000002</v>
      </c>
      <c r="S4187">
        <f>Q4187*(P4187^R4187)</f>
        <v>248.92846396069424</v>
      </c>
      <c r="T4187">
        <f t="shared" si="299"/>
        <v>248.92846396069424</v>
      </c>
    </row>
    <row r="4188" spans="1:20" x14ac:dyDescent="0.2">
      <c r="A4188">
        <v>2009</v>
      </c>
      <c r="B4188">
        <v>248</v>
      </c>
      <c r="C4188">
        <v>70</v>
      </c>
      <c r="D4188" t="s">
        <v>140</v>
      </c>
      <c r="E4188" s="1">
        <v>0.5</v>
      </c>
      <c r="F4188">
        <v>10</v>
      </c>
      <c r="G4188" t="s">
        <v>124</v>
      </c>
      <c r="H4188" t="s">
        <v>36</v>
      </c>
      <c r="I4188" t="s">
        <v>177</v>
      </c>
      <c r="J4188" t="s">
        <v>508</v>
      </c>
      <c r="K4188" t="s">
        <v>40</v>
      </c>
      <c r="L4188" t="s">
        <v>41</v>
      </c>
      <c r="M4188">
        <v>2</v>
      </c>
      <c r="N4188">
        <v>15</v>
      </c>
      <c r="Q4188">
        <v>2.2200000000000001E-2</v>
      </c>
      <c r="R4188">
        <v>3.14</v>
      </c>
      <c r="S4188">
        <f t="shared" ref="S4188:S4201" si="301">Q4188*(N4188^R4188)</f>
        <v>109.46607034280856</v>
      </c>
      <c r="T4188">
        <f t="shared" si="299"/>
        <v>218.93214068561713</v>
      </c>
    </row>
    <row r="4189" spans="1:20" x14ac:dyDescent="0.2">
      <c r="A4189">
        <v>2009</v>
      </c>
      <c r="B4189">
        <v>248</v>
      </c>
      <c r="C4189">
        <v>70</v>
      </c>
      <c r="D4189" t="s">
        <v>140</v>
      </c>
      <c r="E4189" s="1">
        <v>0.5</v>
      </c>
      <c r="F4189">
        <v>10</v>
      </c>
      <c r="G4189" t="s">
        <v>124</v>
      </c>
      <c r="H4189" t="s">
        <v>36</v>
      </c>
      <c r="I4189" t="s">
        <v>177</v>
      </c>
      <c r="J4189" t="s">
        <v>26</v>
      </c>
      <c r="K4189" t="s">
        <v>17</v>
      </c>
      <c r="L4189" t="s">
        <v>121</v>
      </c>
      <c r="M4189">
        <v>2</v>
      </c>
      <c r="N4189">
        <v>15</v>
      </c>
      <c r="Q4189">
        <v>2.0199999999999999E-2</v>
      </c>
      <c r="R4189">
        <v>2.9594999999999998</v>
      </c>
      <c r="S4189">
        <f t="shared" si="301"/>
        <v>61.093281166361997</v>
      </c>
      <c r="T4189">
        <f t="shared" si="299"/>
        <v>122.18656233272399</v>
      </c>
    </row>
    <row r="4190" spans="1:20" x14ac:dyDescent="0.2">
      <c r="A4190">
        <v>2009</v>
      </c>
      <c r="B4190">
        <v>248</v>
      </c>
      <c r="C4190">
        <v>70</v>
      </c>
      <c r="D4190" t="s">
        <v>140</v>
      </c>
      <c r="E4190" s="1">
        <v>0.5</v>
      </c>
      <c r="F4190">
        <v>10</v>
      </c>
      <c r="G4190" t="s">
        <v>124</v>
      </c>
      <c r="H4190" t="s">
        <v>36</v>
      </c>
      <c r="I4190" t="s">
        <v>177</v>
      </c>
      <c r="J4190" t="s">
        <v>44</v>
      </c>
      <c r="K4190" t="s">
        <v>21</v>
      </c>
      <c r="L4190" t="s">
        <v>22</v>
      </c>
      <c r="M4190">
        <v>2</v>
      </c>
      <c r="N4190">
        <v>15</v>
      </c>
      <c r="Q4190">
        <v>1.14E-2</v>
      </c>
      <c r="R4190">
        <v>3.1280000000000001</v>
      </c>
      <c r="S4190">
        <f t="shared" si="301"/>
        <v>54.414959423729201</v>
      </c>
      <c r="T4190">
        <f t="shared" si="299"/>
        <v>108.8299188474584</v>
      </c>
    </row>
    <row r="4191" spans="1:20" x14ac:dyDescent="0.2">
      <c r="A4191">
        <v>2009</v>
      </c>
      <c r="B4191">
        <v>248</v>
      </c>
      <c r="C4191">
        <v>70</v>
      </c>
      <c r="D4191" t="s">
        <v>140</v>
      </c>
      <c r="E4191" s="1">
        <v>0.5</v>
      </c>
      <c r="F4191">
        <v>10</v>
      </c>
      <c r="G4191" t="s">
        <v>124</v>
      </c>
      <c r="H4191" t="s">
        <v>36</v>
      </c>
      <c r="I4191" t="s">
        <v>177</v>
      </c>
      <c r="J4191" t="s">
        <v>26</v>
      </c>
      <c r="K4191" t="s">
        <v>118</v>
      </c>
      <c r="L4191" t="s">
        <v>27</v>
      </c>
      <c r="M4191">
        <v>3</v>
      </c>
      <c r="N4191">
        <v>7.5</v>
      </c>
      <c r="Q4191">
        <v>1.5900000000000001E-2</v>
      </c>
      <c r="R4191">
        <v>2.9718</v>
      </c>
      <c r="S4191">
        <f t="shared" si="301"/>
        <v>6.3372988368370082</v>
      </c>
      <c r="T4191">
        <f t="shared" si="299"/>
        <v>19.011896510511026</v>
      </c>
    </row>
    <row r="4192" spans="1:20" x14ac:dyDescent="0.2">
      <c r="A4192">
        <v>2009</v>
      </c>
      <c r="B4192">
        <v>248</v>
      </c>
      <c r="C4192">
        <v>70</v>
      </c>
      <c r="D4192" t="s">
        <v>140</v>
      </c>
      <c r="E4192" s="1">
        <v>0.5</v>
      </c>
      <c r="F4192">
        <v>10</v>
      </c>
      <c r="G4192" t="s">
        <v>124</v>
      </c>
      <c r="H4192" t="s">
        <v>36</v>
      </c>
      <c r="I4192" t="s">
        <v>177</v>
      </c>
      <c r="J4192" t="s">
        <v>23</v>
      </c>
      <c r="K4192" t="s">
        <v>118</v>
      </c>
      <c r="L4192" t="s">
        <v>132</v>
      </c>
      <c r="M4192">
        <v>8</v>
      </c>
      <c r="N4192">
        <v>7.5</v>
      </c>
      <c r="Q4192">
        <v>1.26E-2</v>
      </c>
      <c r="R4192">
        <v>3.0672999999999999</v>
      </c>
      <c r="S4192">
        <f t="shared" si="301"/>
        <v>6.0875978967715536</v>
      </c>
      <c r="T4192">
        <f t="shared" si="299"/>
        <v>48.700783174172429</v>
      </c>
    </row>
    <row r="4193" spans="1:20" x14ac:dyDescent="0.2">
      <c r="A4193">
        <v>2009</v>
      </c>
      <c r="B4193">
        <v>248</v>
      </c>
      <c r="C4193">
        <v>70</v>
      </c>
      <c r="D4193" t="s">
        <v>140</v>
      </c>
      <c r="E4193" s="1">
        <v>0.5</v>
      </c>
      <c r="F4193">
        <v>10</v>
      </c>
      <c r="G4193" t="s">
        <v>124</v>
      </c>
      <c r="H4193" t="s">
        <v>36</v>
      </c>
      <c r="I4193" t="s">
        <v>177</v>
      </c>
      <c r="J4193" t="s">
        <v>509</v>
      </c>
      <c r="K4193" t="s">
        <v>17</v>
      </c>
      <c r="L4193" t="s">
        <v>19</v>
      </c>
      <c r="M4193">
        <v>1</v>
      </c>
      <c r="N4193">
        <v>2.5</v>
      </c>
      <c r="Q4193">
        <v>1.9300000000000001E-2</v>
      </c>
      <c r="R4193">
        <v>2.96</v>
      </c>
      <c r="S4193">
        <f t="shared" si="301"/>
        <v>0.29070984172599634</v>
      </c>
      <c r="T4193">
        <f t="shared" si="299"/>
        <v>0.29070984172599634</v>
      </c>
    </row>
    <row r="4194" spans="1:20" x14ac:dyDescent="0.2">
      <c r="A4194">
        <v>2009</v>
      </c>
      <c r="B4194">
        <v>248</v>
      </c>
      <c r="C4194">
        <v>70</v>
      </c>
      <c r="D4194" t="s">
        <v>140</v>
      </c>
      <c r="E4194" s="1">
        <v>0.5</v>
      </c>
      <c r="F4194">
        <v>10</v>
      </c>
      <c r="G4194" t="s">
        <v>124</v>
      </c>
      <c r="H4194" t="s">
        <v>36</v>
      </c>
      <c r="I4194" t="s">
        <v>177</v>
      </c>
      <c r="J4194" t="s">
        <v>26</v>
      </c>
      <c r="K4194" t="s">
        <v>118</v>
      </c>
      <c r="L4194" t="s">
        <v>27</v>
      </c>
      <c r="M4194">
        <v>4</v>
      </c>
      <c r="N4194">
        <v>2.5</v>
      </c>
      <c r="Q4194">
        <v>1.5900000000000001E-2</v>
      </c>
      <c r="R4194">
        <v>2.9718</v>
      </c>
      <c r="S4194">
        <f t="shared" si="301"/>
        <v>0.24210025233267859</v>
      </c>
      <c r="T4194">
        <f t="shared" si="299"/>
        <v>0.96840100933071438</v>
      </c>
    </row>
    <row r="4195" spans="1:20" x14ac:dyDescent="0.2">
      <c r="A4195">
        <v>2009</v>
      </c>
      <c r="B4195">
        <v>248</v>
      </c>
      <c r="C4195">
        <v>70</v>
      </c>
      <c r="D4195" t="s">
        <v>140</v>
      </c>
      <c r="E4195" s="1">
        <v>0.5</v>
      </c>
      <c r="F4195">
        <v>10</v>
      </c>
      <c r="G4195" t="s">
        <v>124</v>
      </c>
      <c r="H4195" t="s">
        <v>36</v>
      </c>
      <c r="I4195" t="s">
        <v>177</v>
      </c>
      <c r="J4195" t="s">
        <v>23</v>
      </c>
      <c r="K4195" t="s">
        <v>72</v>
      </c>
      <c r="L4195" t="s">
        <v>73</v>
      </c>
      <c r="M4195">
        <v>2</v>
      </c>
      <c r="N4195">
        <v>2.5</v>
      </c>
      <c r="Q4195">
        <v>8.0000000000000002E-3</v>
      </c>
      <c r="R4195">
        <v>3.137</v>
      </c>
      <c r="S4195">
        <f t="shared" si="301"/>
        <v>0.14171890699888887</v>
      </c>
      <c r="T4195">
        <f t="shared" si="299"/>
        <v>0.28343781399777773</v>
      </c>
    </row>
    <row r="4196" spans="1:20" x14ac:dyDescent="0.2">
      <c r="A4196">
        <v>2009</v>
      </c>
      <c r="B4196">
        <v>249</v>
      </c>
      <c r="D4196" t="s">
        <v>140</v>
      </c>
      <c r="E4196" s="1">
        <v>0.5</v>
      </c>
      <c r="F4196">
        <v>10</v>
      </c>
      <c r="G4196" t="s">
        <v>124</v>
      </c>
      <c r="H4196" t="s">
        <v>36</v>
      </c>
      <c r="I4196" t="s">
        <v>177</v>
      </c>
      <c r="J4196" t="s">
        <v>23</v>
      </c>
      <c r="K4196" t="s">
        <v>118</v>
      </c>
      <c r="L4196" t="s">
        <v>37</v>
      </c>
      <c r="M4196">
        <v>1</v>
      </c>
      <c r="N4196">
        <v>50</v>
      </c>
      <c r="Q4196">
        <v>1.26E-2</v>
      </c>
      <c r="R4196">
        <v>3.0672999999999999</v>
      </c>
      <c r="S4196">
        <f t="shared" si="301"/>
        <v>2049.3740817288258</v>
      </c>
      <c r="T4196">
        <f t="shared" si="299"/>
        <v>2049.3740817288258</v>
      </c>
    </row>
    <row r="4197" spans="1:20" x14ac:dyDescent="0.2">
      <c r="A4197">
        <v>2009</v>
      </c>
      <c r="B4197">
        <v>249</v>
      </c>
      <c r="D4197" t="s">
        <v>140</v>
      </c>
      <c r="E4197" s="1">
        <v>0.5</v>
      </c>
      <c r="F4197">
        <v>10</v>
      </c>
      <c r="G4197" t="s">
        <v>124</v>
      </c>
      <c r="H4197" t="s">
        <v>36</v>
      </c>
      <c r="I4197" t="s">
        <v>177</v>
      </c>
      <c r="J4197" t="s">
        <v>44</v>
      </c>
      <c r="K4197" t="s">
        <v>21</v>
      </c>
      <c r="L4197" t="s">
        <v>22</v>
      </c>
      <c r="M4197">
        <v>22</v>
      </c>
      <c r="N4197">
        <v>35</v>
      </c>
      <c r="Q4197">
        <v>1.14E-2</v>
      </c>
      <c r="R4197">
        <v>3.1280000000000001</v>
      </c>
      <c r="S4197">
        <f t="shared" si="301"/>
        <v>770.45928631241588</v>
      </c>
      <c r="T4197">
        <f t="shared" si="299"/>
        <v>16950.10429887315</v>
      </c>
    </row>
    <row r="4198" spans="1:20" x14ac:dyDescent="0.2">
      <c r="A4198">
        <v>2009</v>
      </c>
      <c r="B4198">
        <v>249</v>
      </c>
      <c r="D4198" t="s">
        <v>140</v>
      </c>
      <c r="E4198" s="1">
        <v>0.5</v>
      </c>
      <c r="F4198">
        <v>10</v>
      </c>
      <c r="G4198" t="s">
        <v>124</v>
      </c>
      <c r="H4198" t="s">
        <v>61</v>
      </c>
      <c r="I4198" t="s">
        <v>177</v>
      </c>
      <c r="J4198" t="s">
        <v>44</v>
      </c>
      <c r="K4198" t="s">
        <v>21</v>
      </c>
      <c r="L4198" t="s">
        <v>22</v>
      </c>
      <c r="M4198">
        <v>8</v>
      </c>
      <c r="N4198">
        <v>35</v>
      </c>
      <c r="Q4198">
        <v>1.14E-2</v>
      </c>
      <c r="R4198">
        <v>3.1280000000000001</v>
      </c>
      <c r="S4198">
        <f t="shared" si="301"/>
        <v>770.45928631241588</v>
      </c>
      <c r="T4198">
        <f t="shared" si="299"/>
        <v>6163.6742904993271</v>
      </c>
    </row>
    <row r="4199" spans="1:20" x14ac:dyDescent="0.2">
      <c r="A4199">
        <v>2009</v>
      </c>
      <c r="B4199">
        <v>249</v>
      </c>
      <c r="D4199" t="s">
        <v>140</v>
      </c>
      <c r="E4199" s="1">
        <v>0.5</v>
      </c>
      <c r="F4199">
        <v>10</v>
      </c>
      <c r="G4199" t="s">
        <v>124</v>
      </c>
      <c r="H4199" t="s">
        <v>36</v>
      </c>
      <c r="I4199" t="s">
        <v>177</v>
      </c>
      <c r="J4199" t="s">
        <v>23</v>
      </c>
      <c r="K4199" t="s">
        <v>49</v>
      </c>
      <c r="L4199" t="s">
        <v>50</v>
      </c>
      <c r="M4199">
        <v>1</v>
      </c>
      <c r="N4199">
        <v>35</v>
      </c>
      <c r="Q4199">
        <v>5.6099999999999997E-2</v>
      </c>
      <c r="R4199">
        <v>2.653</v>
      </c>
      <c r="S4199">
        <f t="shared" si="301"/>
        <v>700.44716671055994</v>
      </c>
      <c r="T4199">
        <f t="shared" si="299"/>
        <v>700.44716671055994</v>
      </c>
    </row>
    <row r="4200" spans="1:20" x14ac:dyDescent="0.2">
      <c r="A4200">
        <v>2009</v>
      </c>
      <c r="B4200">
        <v>249</v>
      </c>
      <c r="D4200" t="s">
        <v>140</v>
      </c>
      <c r="E4200" s="1">
        <v>0.5</v>
      </c>
      <c r="F4200">
        <v>10</v>
      </c>
      <c r="G4200" t="s">
        <v>124</v>
      </c>
      <c r="H4200" t="s">
        <v>36</v>
      </c>
      <c r="I4200" t="s">
        <v>177</v>
      </c>
      <c r="J4200" t="s">
        <v>23</v>
      </c>
      <c r="K4200" t="s">
        <v>31</v>
      </c>
      <c r="L4200" t="s">
        <v>32</v>
      </c>
      <c r="M4200">
        <v>2</v>
      </c>
      <c r="N4200">
        <v>35</v>
      </c>
      <c r="Q4200">
        <v>7.9000000000000008E-3</v>
      </c>
      <c r="R4200">
        <v>3.0760000000000001</v>
      </c>
      <c r="S4200">
        <f t="shared" si="301"/>
        <v>443.79294680201997</v>
      </c>
      <c r="T4200">
        <f t="shared" si="299"/>
        <v>887.58589360403994</v>
      </c>
    </row>
    <row r="4201" spans="1:20" x14ac:dyDescent="0.2">
      <c r="A4201">
        <v>2009</v>
      </c>
      <c r="B4201">
        <v>249</v>
      </c>
      <c r="D4201" t="s">
        <v>140</v>
      </c>
      <c r="E4201" s="1">
        <v>0.5</v>
      </c>
      <c r="F4201">
        <v>10</v>
      </c>
      <c r="G4201" t="s">
        <v>124</v>
      </c>
      <c r="H4201" t="s">
        <v>61</v>
      </c>
      <c r="I4201" t="s">
        <v>177</v>
      </c>
      <c r="J4201" t="s">
        <v>23</v>
      </c>
      <c r="K4201" t="s">
        <v>31</v>
      </c>
      <c r="L4201" t="s">
        <v>32</v>
      </c>
      <c r="M4201">
        <v>2</v>
      </c>
      <c r="N4201">
        <v>35</v>
      </c>
      <c r="Q4201">
        <v>7.9000000000000008E-3</v>
      </c>
      <c r="R4201">
        <v>3.0760000000000001</v>
      </c>
      <c r="S4201">
        <f t="shared" si="301"/>
        <v>443.79294680201997</v>
      </c>
      <c r="T4201">
        <f t="shared" si="299"/>
        <v>887.58589360403994</v>
      </c>
    </row>
    <row r="4202" spans="1:20" x14ac:dyDescent="0.2">
      <c r="A4202">
        <v>2009</v>
      </c>
      <c r="B4202">
        <v>249</v>
      </c>
      <c r="D4202" t="s">
        <v>140</v>
      </c>
      <c r="E4202" s="1">
        <v>0.5</v>
      </c>
      <c r="F4202">
        <v>10</v>
      </c>
      <c r="G4202" t="s">
        <v>124</v>
      </c>
      <c r="H4202" t="s">
        <v>36</v>
      </c>
      <c r="I4202" t="s">
        <v>177</v>
      </c>
      <c r="J4202" t="s">
        <v>16</v>
      </c>
      <c r="K4202" t="s">
        <v>28</v>
      </c>
      <c r="L4202" t="s">
        <v>29</v>
      </c>
      <c r="M4202">
        <v>34</v>
      </c>
      <c r="N4202">
        <v>25</v>
      </c>
      <c r="P4202">
        <f>N4202/1.14172</f>
        <v>21.89678730336685</v>
      </c>
      <c r="Q4202">
        <v>5.7999999999999996E-3</v>
      </c>
      <c r="R4202">
        <v>3.5539999999999998</v>
      </c>
      <c r="S4202">
        <f>Q4202*(P4202^R4202)</f>
        <v>336.62001464584171</v>
      </c>
      <c r="T4202">
        <f t="shared" si="299"/>
        <v>11445.080497958617</v>
      </c>
    </row>
    <row r="4203" spans="1:20" x14ac:dyDescent="0.2">
      <c r="A4203">
        <v>2009</v>
      </c>
      <c r="B4203">
        <v>249</v>
      </c>
      <c r="D4203" t="s">
        <v>140</v>
      </c>
      <c r="E4203" s="1">
        <v>0.5</v>
      </c>
      <c r="F4203">
        <v>10</v>
      </c>
      <c r="G4203" t="s">
        <v>124</v>
      </c>
      <c r="H4203" t="s">
        <v>61</v>
      </c>
      <c r="I4203" t="s">
        <v>177</v>
      </c>
      <c r="J4203" t="s">
        <v>16</v>
      </c>
      <c r="K4203" t="s">
        <v>28</v>
      </c>
      <c r="L4203" t="s">
        <v>29</v>
      </c>
      <c r="M4203">
        <v>20</v>
      </c>
      <c r="N4203">
        <v>25</v>
      </c>
      <c r="P4203">
        <f>N4203/1.14172</f>
        <v>21.89678730336685</v>
      </c>
      <c r="Q4203">
        <v>5.7999999999999996E-3</v>
      </c>
      <c r="R4203">
        <v>3.5539999999999998</v>
      </c>
      <c r="S4203">
        <f>Q4203*(P4203^R4203)</f>
        <v>336.62001464584171</v>
      </c>
      <c r="T4203">
        <f t="shared" si="299"/>
        <v>6732.4002929168346</v>
      </c>
    </row>
    <row r="4204" spans="1:20" x14ac:dyDescent="0.2">
      <c r="A4204">
        <v>2009</v>
      </c>
      <c r="B4204">
        <v>249</v>
      </c>
      <c r="D4204" t="s">
        <v>140</v>
      </c>
      <c r="E4204" s="1">
        <v>0.5</v>
      </c>
      <c r="F4204">
        <v>10</v>
      </c>
      <c r="G4204" t="s">
        <v>124</v>
      </c>
      <c r="H4204" t="s">
        <v>61</v>
      </c>
      <c r="I4204" t="s">
        <v>177</v>
      </c>
      <c r="J4204" t="s">
        <v>508</v>
      </c>
      <c r="K4204" t="s">
        <v>49</v>
      </c>
      <c r="L4204" t="s">
        <v>50</v>
      </c>
      <c r="M4204">
        <v>1</v>
      </c>
      <c r="N4204">
        <v>25</v>
      </c>
      <c r="Q4204">
        <v>5.6099999999999997E-2</v>
      </c>
      <c r="R4204">
        <v>2.653</v>
      </c>
      <c r="S4204">
        <f>Q4204*(N4204^R4204)</f>
        <v>286.87830370223014</v>
      </c>
      <c r="T4204">
        <f t="shared" si="299"/>
        <v>286.87830370223014</v>
      </c>
    </row>
    <row r="4205" spans="1:20" x14ac:dyDescent="0.2">
      <c r="A4205">
        <v>2009</v>
      </c>
      <c r="B4205">
        <v>249</v>
      </c>
      <c r="D4205" t="s">
        <v>140</v>
      </c>
      <c r="E4205" s="1">
        <v>0.5</v>
      </c>
      <c r="F4205">
        <v>10</v>
      </c>
      <c r="G4205" t="s">
        <v>124</v>
      </c>
      <c r="H4205" t="s">
        <v>36</v>
      </c>
      <c r="I4205" t="s">
        <v>177</v>
      </c>
      <c r="J4205" t="s">
        <v>44</v>
      </c>
      <c r="K4205" t="s">
        <v>21</v>
      </c>
      <c r="L4205" t="s">
        <v>22</v>
      </c>
      <c r="M4205">
        <v>12</v>
      </c>
      <c r="N4205">
        <v>25</v>
      </c>
      <c r="Q4205">
        <v>1.14E-2</v>
      </c>
      <c r="R4205">
        <v>3.1280000000000001</v>
      </c>
      <c r="S4205">
        <f>Q4205*(N4205^R4205)</f>
        <v>268.94359042953022</v>
      </c>
      <c r="T4205">
        <f t="shared" si="299"/>
        <v>3227.3230851543626</v>
      </c>
    </row>
    <row r="4206" spans="1:20" x14ac:dyDescent="0.2">
      <c r="A4206">
        <v>2009</v>
      </c>
      <c r="B4206">
        <v>249</v>
      </c>
      <c r="D4206" t="s">
        <v>140</v>
      </c>
      <c r="E4206" s="1">
        <v>0.5</v>
      </c>
      <c r="F4206">
        <v>10</v>
      </c>
      <c r="G4206" t="s">
        <v>124</v>
      </c>
      <c r="H4206" t="s">
        <v>61</v>
      </c>
      <c r="I4206" t="s">
        <v>177</v>
      </c>
      <c r="J4206" t="s">
        <v>44</v>
      </c>
      <c r="K4206" t="s">
        <v>21</v>
      </c>
      <c r="L4206" t="s">
        <v>22</v>
      </c>
      <c r="M4206">
        <v>7</v>
      </c>
      <c r="N4206">
        <v>25</v>
      </c>
      <c r="Q4206">
        <v>1.14E-2</v>
      </c>
      <c r="R4206">
        <v>3.1280000000000001</v>
      </c>
      <c r="S4206">
        <f>Q4206*(N4206^R4206)</f>
        <v>268.94359042953022</v>
      </c>
      <c r="T4206">
        <f t="shared" si="299"/>
        <v>1882.6051330067116</v>
      </c>
    </row>
    <row r="4207" spans="1:20" x14ac:dyDescent="0.2">
      <c r="A4207">
        <v>2009</v>
      </c>
      <c r="B4207">
        <v>249</v>
      </c>
      <c r="D4207" t="s">
        <v>140</v>
      </c>
      <c r="E4207" s="1">
        <v>0.5</v>
      </c>
      <c r="F4207">
        <v>10</v>
      </c>
      <c r="G4207" t="s">
        <v>124</v>
      </c>
      <c r="H4207" t="s">
        <v>36</v>
      </c>
      <c r="I4207" t="s">
        <v>177</v>
      </c>
      <c r="J4207" t="s">
        <v>23</v>
      </c>
      <c r="K4207" t="s">
        <v>62</v>
      </c>
      <c r="L4207" t="s">
        <v>63</v>
      </c>
      <c r="M4207">
        <v>2</v>
      </c>
      <c r="N4207">
        <v>25</v>
      </c>
      <c r="P4207">
        <f>N4207/1.08</f>
        <v>23.148148148148145</v>
      </c>
      <c r="Q4207">
        <v>2.29E-2</v>
      </c>
      <c r="R4207">
        <v>2.9580000000000002</v>
      </c>
      <c r="S4207">
        <f>Q4207*(P4207^R4207)</f>
        <v>248.92846396069424</v>
      </c>
      <c r="T4207">
        <f t="shared" si="299"/>
        <v>497.85692792138849</v>
      </c>
    </row>
    <row r="4208" spans="1:20" x14ac:dyDescent="0.2">
      <c r="A4208">
        <v>2009</v>
      </c>
      <c r="B4208">
        <v>249</v>
      </c>
      <c r="D4208" t="s">
        <v>140</v>
      </c>
      <c r="E4208" s="1">
        <v>0.5</v>
      </c>
      <c r="F4208">
        <v>10</v>
      </c>
      <c r="G4208" t="s">
        <v>124</v>
      </c>
      <c r="H4208" t="s">
        <v>61</v>
      </c>
      <c r="I4208" t="s">
        <v>177</v>
      </c>
      <c r="J4208" t="s">
        <v>23</v>
      </c>
      <c r="K4208" t="s">
        <v>31</v>
      </c>
      <c r="L4208" t="s">
        <v>32</v>
      </c>
      <c r="M4208">
        <v>1</v>
      </c>
      <c r="N4208">
        <v>25</v>
      </c>
      <c r="Q4208">
        <v>7.9000000000000008E-3</v>
      </c>
      <c r="R4208">
        <v>3.0760000000000001</v>
      </c>
      <c r="S4208">
        <f t="shared" ref="S4208:S4231" si="302">Q4208*(N4208^R4208)</f>
        <v>157.64875958225977</v>
      </c>
      <c r="T4208">
        <f t="shared" si="299"/>
        <v>157.64875958225977</v>
      </c>
    </row>
    <row r="4209" spans="1:20" x14ac:dyDescent="0.2">
      <c r="A4209">
        <v>2009</v>
      </c>
      <c r="B4209">
        <v>249</v>
      </c>
      <c r="D4209" t="s">
        <v>140</v>
      </c>
      <c r="E4209" s="1">
        <v>0.5</v>
      </c>
      <c r="F4209">
        <v>10</v>
      </c>
      <c r="G4209" t="s">
        <v>124</v>
      </c>
      <c r="H4209" t="s">
        <v>36</v>
      </c>
      <c r="I4209" t="s">
        <v>177</v>
      </c>
      <c r="J4209" t="s">
        <v>16</v>
      </c>
      <c r="K4209" t="s">
        <v>17</v>
      </c>
      <c r="L4209" t="s">
        <v>18</v>
      </c>
      <c r="M4209">
        <v>2</v>
      </c>
      <c r="N4209">
        <v>15</v>
      </c>
      <c r="Q4209">
        <v>2.2700000000000001E-2</v>
      </c>
      <c r="R4209">
        <v>3.12</v>
      </c>
      <c r="S4209">
        <f t="shared" si="302"/>
        <v>106.03044532761471</v>
      </c>
      <c r="T4209">
        <f t="shared" si="299"/>
        <v>212.06089065522943</v>
      </c>
    </row>
    <row r="4210" spans="1:20" x14ac:dyDescent="0.2">
      <c r="A4210">
        <v>2009</v>
      </c>
      <c r="B4210">
        <v>249</v>
      </c>
      <c r="D4210" t="s">
        <v>140</v>
      </c>
      <c r="E4210" s="1">
        <v>0.5</v>
      </c>
      <c r="F4210">
        <v>10</v>
      </c>
      <c r="G4210" t="s">
        <v>124</v>
      </c>
      <c r="H4210" t="s">
        <v>61</v>
      </c>
      <c r="I4210" t="s">
        <v>177</v>
      </c>
      <c r="J4210" t="s">
        <v>16</v>
      </c>
      <c r="K4210" t="s">
        <v>17</v>
      </c>
      <c r="L4210" t="s">
        <v>18</v>
      </c>
      <c r="M4210">
        <v>6</v>
      </c>
      <c r="N4210">
        <v>15</v>
      </c>
      <c r="Q4210">
        <v>2.2700000000000001E-2</v>
      </c>
      <c r="R4210">
        <v>3.12</v>
      </c>
      <c r="S4210">
        <f t="shared" si="302"/>
        <v>106.03044532761471</v>
      </c>
      <c r="T4210">
        <f t="shared" si="299"/>
        <v>636.18267196568831</v>
      </c>
    </row>
    <row r="4211" spans="1:20" x14ac:dyDescent="0.2">
      <c r="A4211">
        <v>2009</v>
      </c>
      <c r="B4211">
        <v>249</v>
      </c>
      <c r="D4211" t="s">
        <v>140</v>
      </c>
      <c r="E4211" s="1">
        <v>0.5</v>
      </c>
      <c r="F4211">
        <v>10</v>
      </c>
      <c r="G4211" t="s">
        <v>124</v>
      </c>
      <c r="H4211" t="s">
        <v>61</v>
      </c>
      <c r="I4211" t="s">
        <v>177</v>
      </c>
      <c r="J4211" t="s">
        <v>509</v>
      </c>
      <c r="K4211" t="s">
        <v>17</v>
      </c>
      <c r="L4211" t="s">
        <v>19</v>
      </c>
      <c r="M4211">
        <v>2</v>
      </c>
      <c r="N4211">
        <v>15</v>
      </c>
      <c r="Q4211">
        <v>1.9300000000000001E-2</v>
      </c>
      <c r="R4211">
        <v>2.96</v>
      </c>
      <c r="S4211">
        <f t="shared" si="302"/>
        <v>58.450393035088091</v>
      </c>
      <c r="T4211">
        <f t="shared" si="299"/>
        <v>116.90078607017618</v>
      </c>
    </row>
    <row r="4212" spans="1:20" x14ac:dyDescent="0.2">
      <c r="A4212">
        <v>2009</v>
      </c>
      <c r="B4212">
        <v>249</v>
      </c>
      <c r="D4212" t="s">
        <v>140</v>
      </c>
      <c r="E4212" s="1">
        <v>0.5</v>
      </c>
      <c r="F4212">
        <v>10</v>
      </c>
      <c r="G4212" t="s">
        <v>124</v>
      </c>
      <c r="H4212" t="s">
        <v>61</v>
      </c>
      <c r="I4212" t="s">
        <v>177</v>
      </c>
      <c r="J4212" t="s">
        <v>44</v>
      </c>
      <c r="K4212" t="s">
        <v>21</v>
      </c>
      <c r="L4212" t="s">
        <v>22</v>
      </c>
      <c r="M4212">
        <v>3</v>
      </c>
      <c r="N4212">
        <v>15</v>
      </c>
      <c r="Q4212">
        <v>1.14E-2</v>
      </c>
      <c r="R4212">
        <v>3.1280000000000001</v>
      </c>
      <c r="S4212">
        <f t="shared" si="302"/>
        <v>54.414959423729201</v>
      </c>
      <c r="T4212">
        <f t="shared" si="299"/>
        <v>163.24487827118759</v>
      </c>
    </row>
    <row r="4213" spans="1:20" x14ac:dyDescent="0.2">
      <c r="A4213">
        <v>2009</v>
      </c>
      <c r="B4213">
        <v>249</v>
      </c>
      <c r="D4213" t="s">
        <v>140</v>
      </c>
      <c r="E4213" s="1">
        <v>0.5</v>
      </c>
      <c r="F4213">
        <v>10</v>
      </c>
      <c r="G4213" t="s">
        <v>124</v>
      </c>
      <c r="H4213" t="s">
        <v>61</v>
      </c>
      <c r="I4213" t="s">
        <v>177</v>
      </c>
      <c r="J4213" t="s">
        <v>23</v>
      </c>
      <c r="K4213" t="s">
        <v>118</v>
      </c>
      <c r="L4213" t="s">
        <v>132</v>
      </c>
      <c r="M4213">
        <v>6</v>
      </c>
      <c r="N4213">
        <v>15</v>
      </c>
      <c r="Q4213">
        <v>1.26E-2</v>
      </c>
      <c r="R4213">
        <v>3.0672999999999999</v>
      </c>
      <c r="S4213">
        <f t="shared" si="302"/>
        <v>51.026439339633377</v>
      </c>
      <c r="T4213">
        <f t="shared" si="299"/>
        <v>306.15863603780025</v>
      </c>
    </row>
    <row r="4214" spans="1:20" x14ac:dyDescent="0.2">
      <c r="A4214">
        <v>2009</v>
      </c>
      <c r="B4214">
        <v>249</v>
      </c>
      <c r="D4214" t="s">
        <v>140</v>
      </c>
      <c r="E4214" s="1">
        <v>0.5</v>
      </c>
      <c r="F4214">
        <v>10</v>
      </c>
      <c r="G4214" t="s">
        <v>124</v>
      </c>
      <c r="H4214" t="s">
        <v>61</v>
      </c>
      <c r="I4214" t="s">
        <v>177</v>
      </c>
      <c r="J4214" t="s">
        <v>23</v>
      </c>
      <c r="K4214" t="s">
        <v>118</v>
      </c>
      <c r="L4214" t="s">
        <v>30</v>
      </c>
      <c r="M4214">
        <v>6</v>
      </c>
      <c r="N4214">
        <v>15</v>
      </c>
      <c r="Q4214">
        <v>9.2800000000000001E-3</v>
      </c>
      <c r="R4214">
        <v>3.07</v>
      </c>
      <c r="S4214">
        <f t="shared" si="302"/>
        <v>37.857169670187268</v>
      </c>
      <c r="T4214">
        <f t="shared" si="299"/>
        <v>227.14301802112362</v>
      </c>
    </row>
    <row r="4215" spans="1:20" x14ac:dyDescent="0.2">
      <c r="A4215">
        <v>2009</v>
      </c>
      <c r="B4215">
        <v>249</v>
      </c>
      <c r="D4215" t="s">
        <v>140</v>
      </c>
      <c r="E4215" s="1">
        <v>0.5</v>
      </c>
      <c r="F4215">
        <v>10</v>
      </c>
      <c r="G4215" t="s">
        <v>124</v>
      </c>
      <c r="H4215" t="s">
        <v>36</v>
      </c>
      <c r="I4215" t="s">
        <v>177</v>
      </c>
      <c r="J4215" t="s">
        <v>26</v>
      </c>
      <c r="K4215" t="s">
        <v>193</v>
      </c>
      <c r="L4215" t="s">
        <v>160</v>
      </c>
      <c r="M4215">
        <v>1</v>
      </c>
      <c r="N4215">
        <v>7.5</v>
      </c>
      <c r="Q4215">
        <v>1.37E-2</v>
      </c>
      <c r="R4215">
        <v>3.1463000000000001</v>
      </c>
      <c r="S4215">
        <f t="shared" si="302"/>
        <v>7.7611454076712985</v>
      </c>
      <c r="T4215">
        <f t="shared" si="299"/>
        <v>7.7611454076712985</v>
      </c>
    </row>
    <row r="4216" spans="1:20" x14ac:dyDescent="0.2">
      <c r="A4216">
        <v>2009</v>
      </c>
      <c r="B4216">
        <v>249</v>
      </c>
      <c r="D4216" t="s">
        <v>140</v>
      </c>
      <c r="E4216" s="1">
        <v>0.5</v>
      </c>
      <c r="F4216">
        <v>10</v>
      </c>
      <c r="G4216" t="s">
        <v>124</v>
      </c>
      <c r="H4216" t="s">
        <v>61</v>
      </c>
      <c r="I4216" t="s">
        <v>177</v>
      </c>
      <c r="J4216" t="s">
        <v>509</v>
      </c>
      <c r="K4216" t="s">
        <v>17</v>
      </c>
      <c r="L4216" t="s">
        <v>19</v>
      </c>
      <c r="M4216">
        <v>4</v>
      </c>
      <c r="N4216">
        <v>7.5</v>
      </c>
      <c r="Q4216">
        <v>1.9300000000000001E-2</v>
      </c>
      <c r="R4216">
        <v>2.96</v>
      </c>
      <c r="S4216">
        <f t="shared" si="302"/>
        <v>7.5117071566069322</v>
      </c>
      <c r="T4216">
        <f t="shared" si="299"/>
        <v>30.046828626427729</v>
      </c>
    </row>
    <row r="4217" spans="1:20" x14ac:dyDescent="0.2">
      <c r="A4217">
        <v>2009</v>
      </c>
      <c r="B4217">
        <v>249</v>
      </c>
      <c r="D4217" t="s">
        <v>140</v>
      </c>
      <c r="E4217" s="1">
        <v>0.5</v>
      </c>
      <c r="F4217">
        <v>10</v>
      </c>
      <c r="G4217" t="s">
        <v>124</v>
      </c>
      <c r="H4217" t="s">
        <v>61</v>
      </c>
      <c r="I4217" t="s">
        <v>177</v>
      </c>
      <c r="J4217" t="s">
        <v>26</v>
      </c>
      <c r="K4217" t="s">
        <v>118</v>
      </c>
      <c r="L4217" t="s">
        <v>27</v>
      </c>
      <c r="M4217">
        <v>6</v>
      </c>
      <c r="N4217">
        <v>7.5</v>
      </c>
      <c r="Q4217">
        <v>1.5900000000000001E-2</v>
      </c>
      <c r="R4217">
        <v>2.9718</v>
      </c>
      <c r="S4217">
        <f t="shared" si="302"/>
        <v>6.3372988368370082</v>
      </c>
      <c r="T4217">
        <f t="shared" si="299"/>
        <v>38.023793021022051</v>
      </c>
    </row>
    <row r="4218" spans="1:20" x14ac:dyDescent="0.2">
      <c r="A4218">
        <v>2009</v>
      </c>
      <c r="B4218">
        <v>249</v>
      </c>
      <c r="D4218" t="s">
        <v>140</v>
      </c>
      <c r="E4218" s="1">
        <v>0.5</v>
      </c>
      <c r="F4218">
        <v>10</v>
      </c>
      <c r="G4218" t="s">
        <v>124</v>
      </c>
      <c r="H4218" t="s">
        <v>36</v>
      </c>
      <c r="I4218" t="s">
        <v>177</v>
      </c>
      <c r="J4218" t="s">
        <v>23</v>
      </c>
      <c r="K4218" t="s">
        <v>118</v>
      </c>
      <c r="L4218" t="s">
        <v>132</v>
      </c>
      <c r="M4218">
        <v>8</v>
      </c>
      <c r="N4218">
        <v>7.5</v>
      </c>
      <c r="Q4218">
        <v>1.26E-2</v>
      </c>
      <c r="R4218">
        <v>3.0672999999999999</v>
      </c>
      <c r="S4218">
        <f t="shared" si="302"/>
        <v>6.0875978967715536</v>
      </c>
      <c r="T4218">
        <f t="shared" si="299"/>
        <v>48.700783174172429</v>
      </c>
    </row>
    <row r="4219" spans="1:20" x14ac:dyDescent="0.2">
      <c r="A4219">
        <v>2009</v>
      </c>
      <c r="B4219">
        <v>249</v>
      </c>
      <c r="D4219" t="s">
        <v>140</v>
      </c>
      <c r="E4219" s="1">
        <v>0.5</v>
      </c>
      <c r="F4219">
        <v>10</v>
      </c>
      <c r="G4219" t="s">
        <v>124</v>
      </c>
      <c r="H4219" t="s">
        <v>61</v>
      </c>
      <c r="I4219" t="s">
        <v>177</v>
      </c>
      <c r="J4219" t="s">
        <v>23</v>
      </c>
      <c r="K4219" t="s">
        <v>118</v>
      </c>
      <c r="L4219" t="s">
        <v>132</v>
      </c>
      <c r="M4219">
        <v>19</v>
      </c>
      <c r="N4219">
        <v>7.5</v>
      </c>
      <c r="Q4219">
        <v>1.26E-2</v>
      </c>
      <c r="R4219">
        <v>3.0672999999999999</v>
      </c>
      <c r="S4219">
        <f t="shared" si="302"/>
        <v>6.0875978967715536</v>
      </c>
      <c r="T4219">
        <f t="shared" si="299"/>
        <v>115.66436003865952</v>
      </c>
    </row>
    <row r="4220" spans="1:20" x14ac:dyDescent="0.2">
      <c r="A4220">
        <v>2009</v>
      </c>
      <c r="B4220">
        <v>249</v>
      </c>
      <c r="D4220" t="s">
        <v>140</v>
      </c>
      <c r="E4220" s="1">
        <v>0.5</v>
      </c>
      <c r="F4220">
        <v>10</v>
      </c>
      <c r="G4220" t="s">
        <v>124</v>
      </c>
      <c r="H4220" t="s">
        <v>36</v>
      </c>
      <c r="I4220" t="s">
        <v>177</v>
      </c>
      <c r="J4220" t="s">
        <v>23</v>
      </c>
      <c r="K4220" t="s">
        <v>118</v>
      </c>
      <c r="L4220" t="s">
        <v>30</v>
      </c>
      <c r="M4220">
        <v>4</v>
      </c>
      <c r="N4220">
        <v>7.5</v>
      </c>
      <c r="Q4220">
        <v>9.2800000000000001E-3</v>
      </c>
      <c r="R4220">
        <v>3.07</v>
      </c>
      <c r="S4220">
        <f t="shared" si="302"/>
        <v>4.5080222907771104</v>
      </c>
      <c r="T4220">
        <f t="shared" si="299"/>
        <v>18.032089163108441</v>
      </c>
    </row>
    <row r="4221" spans="1:20" x14ac:dyDescent="0.2">
      <c r="A4221">
        <v>2009</v>
      </c>
      <c r="B4221">
        <v>249</v>
      </c>
      <c r="D4221" t="s">
        <v>140</v>
      </c>
      <c r="E4221" s="1">
        <v>0.5</v>
      </c>
      <c r="F4221">
        <v>10</v>
      </c>
      <c r="G4221" t="s">
        <v>124</v>
      </c>
      <c r="H4221" t="s">
        <v>61</v>
      </c>
      <c r="I4221" t="s">
        <v>177</v>
      </c>
      <c r="J4221" t="s">
        <v>23</v>
      </c>
      <c r="K4221" t="s">
        <v>118</v>
      </c>
      <c r="L4221" t="s">
        <v>30</v>
      </c>
      <c r="M4221">
        <v>2</v>
      </c>
      <c r="N4221">
        <v>7.5</v>
      </c>
      <c r="Q4221">
        <v>9.2800000000000001E-3</v>
      </c>
      <c r="R4221">
        <v>3.07</v>
      </c>
      <c r="S4221">
        <f t="shared" si="302"/>
        <v>4.5080222907771104</v>
      </c>
      <c r="T4221">
        <f t="shared" si="299"/>
        <v>9.0160445815542207</v>
      </c>
    </row>
    <row r="4222" spans="1:20" x14ac:dyDescent="0.2">
      <c r="A4222">
        <v>2009</v>
      </c>
      <c r="B4222">
        <v>249</v>
      </c>
      <c r="D4222" t="s">
        <v>140</v>
      </c>
      <c r="E4222" s="1">
        <v>0.5</v>
      </c>
      <c r="F4222">
        <v>10</v>
      </c>
      <c r="G4222" t="s">
        <v>124</v>
      </c>
      <c r="H4222" t="s">
        <v>61</v>
      </c>
      <c r="I4222" t="s">
        <v>177</v>
      </c>
      <c r="J4222" t="s">
        <v>13</v>
      </c>
      <c r="K4222" t="s">
        <v>194</v>
      </c>
      <c r="L4222" t="s">
        <v>35</v>
      </c>
      <c r="M4222">
        <v>1</v>
      </c>
      <c r="N4222">
        <v>7.5</v>
      </c>
      <c r="Q4222">
        <v>3.2399999999999998E-2</v>
      </c>
      <c r="R4222">
        <v>2.379</v>
      </c>
      <c r="S4222">
        <f t="shared" si="302"/>
        <v>3.9112516180267258</v>
      </c>
      <c r="T4222">
        <f t="shared" si="299"/>
        <v>3.9112516180267258</v>
      </c>
    </row>
    <row r="4223" spans="1:20" x14ac:dyDescent="0.2">
      <c r="A4223">
        <v>2009</v>
      </c>
      <c r="B4223">
        <v>249</v>
      </c>
      <c r="D4223" t="s">
        <v>140</v>
      </c>
      <c r="E4223" s="1">
        <v>0.5</v>
      </c>
      <c r="F4223">
        <v>10</v>
      </c>
      <c r="G4223" t="s">
        <v>124</v>
      </c>
      <c r="H4223" t="s">
        <v>61</v>
      </c>
      <c r="I4223" t="s">
        <v>177</v>
      </c>
      <c r="J4223" t="s">
        <v>23</v>
      </c>
      <c r="K4223" t="s">
        <v>33</v>
      </c>
      <c r="L4223" t="s">
        <v>34</v>
      </c>
      <c r="M4223">
        <v>1</v>
      </c>
      <c r="N4223">
        <v>7.5</v>
      </c>
      <c r="Q4223">
        <v>8.8999999999999999E-3</v>
      </c>
      <c r="R4223">
        <v>3</v>
      </c>
      <c r="S4223">
        <f t="shared" si="302"/>
        <v>3.7546875000000002</v>
      </c>
      <c r="T4223">
        <f t="shared" si="299"/>
        <v>3.7546875000000002</v>
      </c>
    </row>
    <row r="4224" spans="1:20" x14ac:dyDescent="0.2">
      <c r="A4224">
        <v>2009</v>
      </c>
      <c r="B4224">
        <v>249</v>
      </c>
      <c r="D4224" t="s">
        <v>140</v>
      </c>
      <c r="E4224" s="1">
        <v>0.5</v>
      </c>
      <c r="F4224">
        <v>10</v>
      </c>
      <c r="G4224" t="s">
        <v>124</v>
      </c>
      <c r="H4224" t="s">
        <v>36</v>
      </c>
      <c r="I4224" t="s">
        <v>177</v>
      </c>
      <c r="J4224" t="s">
        <v>509</v>
      </c>
      <c r="K4224" t="s">
        <v>17</v>
      </c>
      <c r="L4224" t="s">
        <v>19</v>
      </c>
      <c r="M4224">
        <v>2</v>
      </c>
      <c r="N4224">
        <v>2.5</v>
      </c>
      <c r="Q4224">
        <v>1.9300000000000001E-2</v>
      </c>
      <c r="R4224">
        <v>2.96</v>
      </c>
      <c r="S4224">
        <f t="shared" si="302"/>
        <v>0.29070984172599634</v>
      </c>
      <c r="T4224">
        <f t="shared" si="299"/>
        <v>0.58141968345199269</v>
      </c>
    </row>
    <row r="4225" spans="1:20" x14ac:dyDescent="0.2">
      <c r="A4225">
        <v>2009</v>
      </c>
      <c r="B4225">
        <v>249</v>
      </c>
      <c r="D4225" t="s">
        <v>140</v>
      </c>
      <c r="E4225" s="1">
        <v>0.5</v>
      </c>
      <c r="F4225">
        <v>10</v>
      </c>
      <c r="G4225" t="s">
        <v>124</v>
      </c>
      <c r="H4225" t="s">
        <v>61</v>
      </c>
      <c r="I4225" t="s">
        <v>177</v>
      </c>
      <c r="J4225" t="s">
        <v>509</v>
      </c>
      <c r="K4225" t="s">
        <v>17</v>
      </c>
      <c r="L4225" t="s">
        <v>19</v>
      </c>
      <c r="M4225">
        <v>3</v>
      </c>
      <c r="N4225">
        <v>2.5</v>
      </c>
      <c r="Q4225">
        <v>1.9300000000000001E-2</v>
      </c>
      <c r="R4225">
        <v>2.96</v>
      </c>
      <c r="S4225">
        <f t="shared" si="302"/>
        <v>0.29070984172599634</v>
      </c>
      <c r="T4225">
        <f t="shared" si="299"/>
        <v>0.87212952517798903</v>
      </c>
    </row>
    <row r="4226" spans="1:20" x14ac:dyDescent="0.2">
      <c r="A4226">
        <v>2009</v>
      </c>
      <c r="B4226">
        <v>249</v>
      </c>
      <c r="D4226" t="s">
        <v>140</v>
      </c>
      <c r="E4226" s="1">
        <v>0.5</v>
      </c>
      <c r="F4226">
        <v>10</v>
      </c>
      <c r="G4226" t="s">
        <v>124</v>
      </c>
      <c r="H4226" t="s">
        <v>36</v>
      </c>
      <c r="I4226" t="s">
        <v>177</v>
      </c>
      <c r="J4226" t="s">
        <v>26</v>
      </c>
      <c r="K4226" t="s">
        <v>118</v>
      </c>
      <c r="L4226" t="s">
        <v>27</v>
      </c>
      <c r="M4226">
        <v>20</v>
      </c>
      <c r="N4226">
        <v>2.5</v>
      </c>
      <c r="Q4226">
        <v>1.5900000000000001E-2</v>
      </c>
      <c r="R4226">
        <v>2.9718</v>
      </c>
      <c r="S4226">
        <f t="shared" si="302"/>
        <v>0.24210025233267859</v>
      </c>
      <c r="T4226">
        <f t="shared" ref="T4226:T4289" si="303">M4226*S4226</f>
        <v>4.842005046653572</v>
      </c>
    </row>
    <row r="4227" spans="1:20" x14ac:dyDescent="0.2">
      <c r="A4227">
        <v>2009</v>
      </c>
      <c r="B4227">
        <v>249</v>
      </c>
      <c r="D4227" t="s">
        <v>140</v>
      </c>
      <c r="E4227" s="1">
        <v>0.5</v>
      </c>
      <c r="F4227">
        <v>10</v>
      </c>
      <c r="G4227" t="s">
        <v>124</v>
      </c>
      <c r="H4227" t="s">
        <v>61</v>
      </c>
      <c r="I4227" t="s">
        <v>177</v>
      </c>
      <c r="J4227" t="s">
        <v>26</v>
      </c>
      <c r="K4227" t="s">
        <v>118</v>
      </c>
      <c r="L4227" t="s">
        <v>27</v>
      </c>
      <c r="M4227">
        <v>11</v>
      </c>
      <c r="N4227">
        <v>2.5</v>
      </c>
      <c r="Q4227">
        <v>1.5900000000000001E-2</v>
      </c>
      <c r="R4227">
        <v>2.9718</v>
      </c>
      <c r="S4227">
        <f t="shared" si="302"/>
        <v>0.24210025233267859</v>
      </c>
      <c r="T4227">
        <f t="shared" si="303"/>
        <v>2.6631027756594645</v>
      </c>
    </row>
    <row r="4228" spans="1:20" x14ac:dyDescent="0.2">
      <c r="A4228">
        <v>2009</v>
      </c>
      <c r="B4228">
        <v>249</v>
      </c>
      <c r="D4228" t="s">
        <v>140</v>
      </c>
      <c r="E4228" s="1">
        <v>0.5</v>
      </c>
      <c r="F4228">
        <v>10</v>
      </c>
      <c r="G4228" t="s">
        <v>124</v>
      </c>
      <c r="H4228" t="s">
        <v>61</v>
      </c>
      <c r="I4228" t="s">
        <v>177</v>
      </c>
      <c r="J4228" t="s">
        <v>13</v>
      </c>
      <c r="K4228" t="s">
        <v>194</v>
      </c>
      <c r="L4228" t="s">
        <v>192</v>
      </c>
      <c r="M4228">
        <v>1</v>
      </c>
      <c r="N4228">
        <v>2.5</v>
      </c>
      <c r="O4228" t="s">
        <v>110</v>
      </c>
      <c r="Q4228">
        <v>1.09E-2</v>
      </c>
      <c r="R4228">
        <v>3.0249000000000001</v>
      </c>
      <c r="S4228">
        <f t="shared" si="302"/>
        <v>0.17424295598865394</v>
      </c>
      <c r="T4228">
        <f t="shared" si="303"/>
        <v>0.17424295598865394</v>
      </c>
    </row>
    <row r="4229" spans="1:20" x14ac:dyDescent="0.2">
      <c r="A4229">
        <v>2009</v>
      </c>
      <c r="B4229">
        <v>249</v>
      </c>
      <c r="D4229" t="s">
        <v>140</v>
      </c>
      <c r="E4229" s="1">
        <v>0.5</v>
      </c>
      <c r="F4229">
        <v>10</v>
      </c>
      <c r="G4229" t="s">
        <v>124</v>
      </c>
      <c r="H4229" t="s">
        <v>36</v>
      </c>
      <c r="I4229" t="s">
        <v>177</v>
      </c>
      <c r="J4229" t="s">
        <v>23</v>
      </c>
      <c r="K4229" t="s">
        <v>33</v>
      </c>
      <c r="L4229" t="s">
        <v>34</v>
      </c>
      <c r="M4229">
        <v>4</v>
      </c>
      <c r="N4229">
        <v>2.5</v>
      </c>
      <c r="Q4229">
        <v>8.8999999999999999E-3</v>
      </c>
      <c r="R4229">
        <v>3</v>
      </c>
      <c r="S4229">
        <f t="shared" si="302"/>
        <v>0.13906250000000001</v>
      </c>
      <c r="T4229">
        <f t="shared" si="303"/>
        <v>0.55625000000000002</v>
      </c>
    </row>
    <row r="4230" spans="1:20" x14ac:dyDescent="0.2">
      <c r="A4230">
        <v>2009</v>
      </c>
      <c r="B4230">
        <v>249</v>
      </c>
      <c r="D4230" t="s">
        <v>140</v>
      </c>
      <c r="E4230" s="1">
        <v>0.5</v>
      </c>
      <c r="F4230">
        <v>10</v>
      </c>
      <c r="G4230" t="s">
        <v>124</v>
      </c>
      <c r="H4230" t="s">
        <v>61</v>
      </c>
      <c r="I4230" t="s">
        <v>177</v>
      </c>
      <c r="J4230" t="s">
        <v>23</v>
      </c>
      <c r="K4230" t="s">
        <v>33</v>
      </c>
      <c r="L4230" t="s">
        <v>34</v>
      </c>
      <c r="M4230">
        <v>8</v>
      </c>
      <c r="N4230">
        <v>2.5</v>
      </c>
      <c r="Q4230">
        <v>8.8999999999999999E-3</v>
      </c>
      <c r="R4230">
        <v>3</v>
      </c>
      <c r="S4230">
        <f t="shared" si="302"/>
        <v>0.13906250000000001</v>
      </c>
      <c r="T4230">
        <f t="shared" si="303"/>
        <v>1.1125</v>
      </c>
    </row>
    <row r="4231" spans="1:20" x14ac:dyDescent="0.2">
      <c r="A4231">
        <v>2009</v>
      </c>
      <c r="B4231">
        <v>250</v>
      </c>
      <c r="D4231" t="s">
        <v>140</v>
      </c>
      <c r="E4231" s="1">
        <v>0.5</v>
      </c>
      <c r="F4231">
        <v>7</v>
      </c>
      <c r="G4231" t="s">
        <v>125</v>
      </c>
      <c r="H4231" t="s">
        <v>61</v>
      </c>
      <c r="I4231" t="s">
        <v>177</v>
      </c>
      <c r="J4231" t="s">
        <v>44</v>
      </c>
      <c r="K4231" t="s">
        <v>21</v>
      </c>
      <c r="L4231" t="s">
        <v>22</v>
      </c>
      <c r="M4231">
        <v>9</v>
      </c>
      <c r="N4231">
        <v>35</v>
      </c>
      <c r="Q4231">
        <v>1.14E-2</v>
      </c>
      <c r="R4231">
        <v>3.1280000000000001</v>
      </c>
      <c r="S4231">
        <f t="shared" si="302"/>
        <v>770.45928631241588</v>
      </c>
      <c r="T4231">
        <f t="shared" si="303"/>
        <v>6934.1335768117433</v>
      </c>
    </row>
    <row r="4232" spans="1:20" x14ac:dyDescent="0.2">
      <c r="A4232">
        <v>2009</v>
      </c>
      <c r="B4232">
        <v>250</v>
      </c>
      <c r="D4232" t="s">
        <v>140</v>
      </c>
      <c r="E4232" s="1">
        <v>0.5</v>
      </c>
      <c r="F4232">
        <v>7</v>
      </c>
      <c r="G4232" t="s">
        <v>125</v>
      </c>
      <c r="H4232" t="s">
        <v>61</v>
      </c>
      <c r="I4232" t="s">
        <v>177</v>
      </c>
      <c r="J4232" t="s">
        <v>13</v>
      </c>
      <c r="K4232" t="s">
        <v>47</v>
      </c>
      <c r="L4232" t="s">
        <v>48</v>
      </c>
      <c r="M4232">
        <v>7</v>
      </c>
      <c r="N4232">
        <v>35</v>
      </c>
      <c r="P4232">
        <f>N4232/1.09917</f>
        <v>31.842208211650611</v>
      </c>
      <c r="Q4232">
        <v>1.7399999999999999E-2</v>
      </c>
      <c r="R4232">
        <v>3.08</v>
      </c>
      <c r="S4232">
        <f>Q4232*(P4232^R4232)</f>
        <v>740.96728909580781</v>
      </c>
      <c r="T4232">
        <f t="shared" si="303"/>
        <v>5186.7710236706544</v>
      </c>
    </row>
    <row r="4233" spans="1:20" x14ac:dyDescent="0.2">
      <c r="A4233">
        <v>2009</v>
      </c>
      <c r="B4233">
        <v>250</v>
      </c>
      <c r="D4233" t="s">
        <v>140</v>
      </c>
      <c r="E4233" s="1">
        <v>0.5</v>
      </c>
      <c r="F4233">
        <v>7</v>
      </c>
      <c r="G4233" t="s">
        <v>125</v>
      </c>
      <c r="H4233" t="s">
        <v>61</v>
      </c>
      <c r="I4233" t="s">
        <v>177</v>
      </c>
      <c r="J4233" t="s">
        <v>23</v>
      </c>
      <c r="K4233" t="s">
        <v>49</v>
      </c>
      <c r="L4233" t="s">
        <v>50</v>
      </c>
      <c r="M4233">
        <v>2</v>
      </c>
      <c r="N4233">
        <v>35</v>
      </c>
      <c r="Q4233">
        <v>5.6099999999999997E-2</v>
      </c>
      <c r="R4233">
        <v>2.653</v>
      </c>
      <c r="S4233">
        <f>Q4233*(N4233^R4233)</f>
        <v>700.44716671055994</v>
      </c>
      <c r="T4233">
        <f t="shared" si="303"/>
        <v>1400.8943334211199</v>
      </c>
    </row>
    <row r="4234" spans="1:20" x14ac:dyDescent="0.2">
      <c r="A4234">
        <v>2009</v>
      </c>
      <c r="B4234">
        <v>250</v>
      </c>
      <c r="D4234" t="s">
        <v>140</v>
      </c>
      <c r="E4234" s="1">
        <v>0.5</v>
      </c>
      <c r="F4234">
        <v>7</v>
      </c>
      <c r="G4234" t="s">
        <v>125</v>
      </c>
      <c r="H4234" t="s">
        <v>61</v>
      </c>
      <c r="I4234" t="s">
        <v>177</v>
      </c>
      <c r="J4234" t="s">
        <v>23</v>
      </c>
      <c r="K4234" t="s">
        <v>118</v>
      </c>
      <c r="L4234" t="s">
        <v>37</v>
      </c>
      <c r="M4234">
        <v>1</v>
      </c>
      <c r="N4234">
        <v>35</v>
      </c>
      <c r="Q4234">
        <v>1.26E-2</v>
      </c>
      <c r="R4234">
        <v>3.0672999999999999</v>
      </c>
      <c r="S4234">
        <f>Q4234*(N4234^R4234)</f>
        <v>686.26279947656167</v>
      </c>
      <c r="T4234">
        <f t="shared" si="303"/>
        <v>686.26279947656167</v>
      </c>
    </row>
    <row r="4235" spans="1:20" x14ac:dyDescent="0.2">
      <c r="A4235">
        <v>2009</v>
      </c>
      <c r="B4235">
        <v>250</v>
      </c>
      <c r="D4235" t="s">
        <v>140</v>
      </c>
      <c r="E4235" s="1">
        <v>0.5</v>
      </c>
      <c r="F4235">
        <v>7</v>
      </c>
      <c r="G4235" t="s">
        <v>125</v>
      </c>
      <c r="H4235" t="s">
        <v>61</v>
      </c>
      <c r="I4235" t="s">
        <v>177</v>
      </c>
      <c r="J4235" t="s">
        <v>23</v>
      </c>
      <c r="K4235" t="s">
        <v>118</v>
      </c>
      <c r="L4235" t="s">
        <v>43</v>
      </c>
      <c r="M4235">
        <v>1</v>
      </c>
      <c r="N4235">
        <v>35</v>
      </c>
      <c r="P4235">
        <f>N4235/1.08175</f>
        <v>32.354980355904786</v>
      </c>
      <c r="Q4235">
        <v>1.4500000000000001E-2</v>
      </c>
      <c r="R4235">
        <v>3.0529999999999999</v>
      </c>
      <c r="S4235">
        <f>Q4235*(P4235^R4235)</f>
        <v>590.49782747127915</v>
      </c>
      <c r="T4235">
        <f t="shared" si="303"/>
        <v>590.49782747127915</v>
      </c>
    </row>
    <row r="4236" spans="1:20" x14ac:dyDescent="0.2">
      <c r="A4236">
        <v>2009</v>
      </c>
      <c r="B4236">
        <v>250</v>
      </c>
      <c r="D4236" t="s">
        <v>140</v>
      </c>
      <c r="E4236" s="1">
        <v>0.5</v>
      </c>
      <c r="F4236">
        <v>7</v>
      </c>
      <c r="G4236" t="s">
        <v>125</v>
      </c>
      <c r="H4236" t="s">
        <v>61</v>
      </c>
      <c r="I4236" t="s">
        <v>177</v>
      </c>
      <c r="J4236" t="s">
        <v>23</v>
      </c>
      <c r="K4236" t="s">
        <v>31</v>
      </c>
      <c r="L4236" t="s">
        <v>32</v>
      </c>
      <c r="M4236">
        <v>7</v>
      </c>
      <c r="N4236">
        <v>35</v>
      </c>
      <c r="Q4236">
        <v>7.9000000000000008E-3</v>
      </c>
      <c r="R4236">
        <v>3.0760000000000001</v>
      </c>
      <c r="S4236">
        <f>Q4236*(N4236^R4236)</f>
        <v>443.79294680201997</v>
      </c>
      <c r="T4236">
        <f t="shared" si="303"/>
        <v>3106.5506276141396</v>
      </c>
    </row>
    <row r="4237" spans="1:20" x14ac:dyDescent="0.2">
      <c r="A4237">
        <v>2009</v>
      </c>
      <c r="B4237">
        <v>250</v>
      </c>
      <c r="D4237" t="s">
        <v>140</v>
      </c>
      <c r="E4237" s="1">
        <v>0.5</v>
      </c>
      <c r="F4237">
        <v>7</v>
      </c>
      <c r="G4237" t="s">
        <v>125</v>
      </c>
      <c r="H4237" t="s">
        <v>61</v>
      </c>
      <c r="I4237" t="s">
        <v>177</v>
      </c>
      <c r="J4237" t="s">
        <v>26</v>
      </c>
      <c r="K4237" t="s">
        <v>31</v>
      </c>
      <c r="L4237" t="s">
        <v>54</v>
      </c>
      <c r="M4237">
        <v>7</v>
      </c>
      <c r="N4237">
        <v>25</v>
      </c>
      <c r="P4237">
        <f>N4237*0.812715</f>
        <v>20.317875000000001</v>
      </c>
      <c r="Q4237">
        <v>0.111</v>
      </c>
      <c r="R4237">
        <v>2.72</v>
      </c>
      <c r="S4237">
        <f>Q4237*(P4237^R4237)</f>
        <v>400.63779005068659</v>
      </c>
      <c r="T4237">
        <f t="shared" si="303"/>
        <v>2804.4645303548059</v>
      </c>
    </row>
    <row r="4238" spans="1:20" x14ac:dyDescent="0.2">
      <c r="A4238">
        <v>2009</v>
      </c>
      <c r="B4238">
        <v>250</v>
      </c>
      <c r="D4238" t="s">
        <v>140</v>
      </c>
      <c r="E4238" s="1">
        <v>0.5</v>
      </c>
      <c r="F4238">
        <v>7</v>
      </c>
      <c r="G4238" t="s">
        <v>125</v>
      </c>
      <c r="H4238" t="s">
        <v>61</v>
      </c>
      <c r="I4238" t="s">
        <v>177</v>
      </c>
      <c r="J4238" t="s">
        <v>16</v>
      </c>
      <c r="K4238" t="s">
        <v>28</v>
      </c>
      <c r="L4238" t="s">
        <v>29</v>
      </c>
      <c r="M4238">
        <v>30</v>
      </c>
      <c r="N4238">
        <v>25</v>
      </c>
      <c r="P4238">
        <f>N4238/1.14172</f>
        <v>21.89678730336685</v>
      </c>
      <c r="Q4238">
        <v>5.7999999999999996E-3</v>
      </c>
      <c r="R4238">
        <v>3.5539999999999998</v>
      </c>
      <c r="S4238">
        <f>Q4238*(P4238^R4238)</f>
        <v>336.62001464584171</v>
      </c>
      <c r="T4238">
        <f t="shared" si="303"/>
        <v>10098.600439375252</v>
      </c>
    </row>
    <row r="4239" spans="1:20" x14ac:dyDescent="0.2">
      <c r="A4239">
        <v>2009</v>
      </c>
      <c r="B4239">
        <v>250</v>
      </c>
      <c r="D4239" t="s">
        <v>140</v>
      </c>
      <c r="E4239" s="1">
        <v>0.5</v>
      </c>
      <c r="F4239">
        <v>7</v>
      </c>
      <c r="G4239" t="s">
        <v>125</v>
      </c>
      <c r="H4239" t="s">
        <v>61</v>
      </c>
      <c r="I4239" t="s">
        <v>177</v>
      </c>
      <c r="J4239" t="s">
        <v>44</v>
      </c>
      <c r="K4239" t="s">
        <v>21</v>
      </c>
      <c r="L4239" t="s">
        <v>22</v>
      </c>
      <c r="M4239">
        <v>6</v>
      </c>
      <c r="N4239">
        <v>25</v>
      </c>
      <c r="Q4239">
        <v>1.14E-2</v>
      </c>
      <c r="R4239">
        <v>3.1280000000000001</v>
      </c>
      <c r="S4239">
        <f t="shared" ref="S4239:S4253" si="304">Q4239*(N4239^R4239)</f>
        <v>268.94359042953022</v>
      </c>
      <c r="T4239">
        <f t="shared" si="303"/>
        <v>1613.6615425771813</v>
      </c>
    </row>
    <row r="4240" spans="1:20" x14ac:dyDescent="0.2">
      <c r="A4240">
        <v>2009</v>
      </c>
      <c r="B4240">
        <v>250</v>
      </c>
      <c r="D4240" t="s">
        <v>140</v>
      </c>
      <c r="E4240" s="1">
        <v>0.5</v>
      </c>
      <c r="F4240">
        <v>7</v>
      </c>
      <c r="G4240" t="s">
        <v>125</v>
      </c>
      <c r="H4240" t="s">
        <v>61</v>
      </c>
      <c r="I4240" t="s">
        <v>177</v>
      </c>
      <c r="J4240" t="s">
        <v>44</v>
      </c>
      <c r="K4240" t="s">
        <v>74</v>
      </c>
      <c r="L4240" t="s">
        <v>76</v>
      </c>
      <c r="M4240">
        <v>1</v>
      </c>
      <c r="N4240">
        <v>50</v>
      </c>
      <c r="Q4240">
        <v>1.6999999999999999E-3</v>
      </c>
      <c r="R4240">
        <v>3</v>
      </c>
      <c r="S4240">
        <f t="shared" si="304"/>
        <v>212.5</v>
      </c>
      <c r="T4240">
        <f t="shared" si="303"/>
        <v>212.5</v>
      </c>
    </row>
    <row r="4241" spans="1:20" x14ac:dyDescent="0.2">
      <c r="A4241">
        <v>2009</v>
      </c>
      <c r="B4241">
        <v>250</v>
      </c>
      <c r="D4241" t="s">
        <v>140</v>
      </c>
      <c r="E4241" s="1">
        <v>0.5</v>
      </c>
      <c r="F4241">
        <v>7</v>
      </c>
      <c r="G4241" t="s">
        <v>125</v>
      </c>
      <c r="H4241" t="s">
        <v>61</v>
      </c>
      <c r="I4241" t="s">
        <v>177</v>
      </c>
      <c r="J4241" t="s">
        <v>16</v>
      </c>
      <c r="K4241" t="s">
        <v>17</v>
      </c>
      <c r="L4241" t="s">
        <v>18</v>
      </c>
      <c r="M4241">
        <v>4</v>
      </c>
      <c r="N4241">
        <v>15</v>
      </c>
      <c r="Q4241">
        <v>2.2700000000000001E-2</v>
      </c>
      <c r="R4241">
        <v>3.12</v>
      </c>
      <c r="S4241">
        <f t="shared" si="304"/>
        <v>106.03044532761471</v>
      </c>
      <c r="T4241">
        <f t="shared" si="303"/>
        <v>424.12178131045886</v>
      </c>
    </row>
    <row r="4242" spans="1:20" x14ac:dyDescent="0.2">
      <c r="A4242">
        <v>2009</v>
      </c>
      <c r="B4242">
        <v>250</v>
      </c>
      <c r="D4242" t="s">
        <v>140</v>
      </c>
      <c r="E4242" s="1">
        <v>0.5</v>
      </c>
      <c r="F4242">
        <v>7</v>
      </c>
      <c r="G4242" t="s">
        <v>125</v>
      </c>
      <c r="H4242" t="s">
        <v>61</v>
      </c>
      <c r="I4242" t="s">
        <v>177</v>
      </c>
      <c r="J4242" t="s">
        <v>509</v>
      </c>
      <c r="K4242" t="s">
        <v>17</v>
      </c>
      <c r="L4242" t="s">
        <v>19</v>
      </c>
      <c r="M4242">
        <v>3</v>
      </c>
      <c r="N4242">
        <v>15</v>
      </c>
      <c r="Q4242">
        <v>1.9300000000000001E-2</v>
      </c>
      <c r="R4242">
        <v>2.96</v>
      </c>
      <c r="S4242">
        <f t="shared" si="304"/>
        <v>58.450393035088091</v>
      </c>
      <c r="T4242">
        <f t="shared" si="303"/>
        <v>175.35117910526426</v>
      </c>
    </row>
    <row r="4243" spans="1:20" x14ac:dyDescent="0.2">
      <c r="A4243">
        <v>2009</v>
      </c>
      <c r="B4243">
        <v>250</v>
      </c>
      <c r="D4243" t="s">
        <v>140</v>
      </c>
      <c r="E4243" s="1">
        <v>0.5</v>
      </c>
      <c r="F4243">
        <v>7</v>
      </c>
      <c r="G4243" t="s">
        <v>125</v>
      </c>
      <c r="H4243" t="s">
        <v>61</v>
      </c>
      <c r="I4243" t="s">
        <v>177</v>
      </c>
      <c r="J4243" t="s">
        <v>44</v>
      </c>
      <c r="K4243" t="s">
        <v>21</v>
      </c>
      <c r="L4243" t="s">
        <v>22</v>
      </c>
      <c r="M4243">
        <v>1</v>
      </c>
      <c r="N4243">
        <v>15</v>
      </c>
      <c r="Q4243">
        <v>1.14E-2</v>
      </c>
      <c r="R4243">
        <v>3.1280000000000001</v>
      </c>
      <c r="S4243">
        <f t="shared" si="304"/>
        <v>54.414959423729201</v>
      </c>
      <c r="T4243">
        <f t="shared" si="303"/>
        <v>54.414959423729201</v>
      </c>
    </row>
    <row r="4244" spans="1:20" x14ac:dyDescent="0.2">
      <c r="A4244">
        <v>2009</v>
      </c>
      <c r="B4244">
        <v>250</v>
      </c>
      <c r="D4244" t="s">
        <v>140</v>
      </c>
      <c r="E4244" s="1">
        <v>0.5</v>
      </c>
      <c r="F4244">
        <v>7</v>
      </c>
      <c r="G4244" t="s">
        <v>125</v>
      </c>
      <c r="H4244" t="s">
        <v>61</v>
      </c>
      <c r="I4244" t="s">
        <v>177</v>
      </c>
      <c r="J4244" t="s">
        <v>23</v>
      </c>
      <c r="K4244" t="s">
        <v>118</v>
      </c>
      <c r="L4244" t="s">
        <v>132</v>
      </c>
      <c r="M4244">
        <v>11</v>
      </c>
      <c r="N4244">
        <v>15</v>
      </c>
      <c r="Q4244">
        <v>1.26E-2</v>
      </c>
      <c r="R4244">
        <v>3.0672999999999999</v>
      </c>
      <c r="S4244">
        <f t="shared" si="304"/>
        <v>51.026439339633377</v>
      </c>
      <c r="T4244">
        <f t="shared" si="303"/>
        <v>561.29083273596711</v>
      </c>
    </row>
    <row r="4245" spans="1:20" x14ac:dyDescent="0.2">
      <c r="A4245">
        <v>2009</v>
      </c>
      <c r="B4245">
        <v>250</v>
      </c>
      <c r="D4245" t="s">
        <v>140</v>
      </c>
      <c r="E4245" s="1">
        <v>0.5</v>
      </c>
      <c r="F4245">
        <v>7</v>
      </c>
      <c r="G4245" t="s">
        <v>125</v>
      </c>
      <c r="H4245" t="s">
        <v>61</v>
      </c>
      <c r="I4245" t="s">
        <v>177</v>
      </c>
      <c r="J4245" t="s">
        <v>26</v>
      </c>
      <c r="K4245" t="s">
        <v>17</v>
      </c>
      <c r="L4245" t="s">
        <v>121</v>
      </c>
      <c r="M4245">
        <v>26</v>
      </c>
      <c r="N4245">
        <v>7.5</v>
      </c>
      <c r="Q4245">
        <v>2.0199999999999999E-2</v>
      </c>
      <c r="R4245">
        <v>2.9594999999999998</v>
      </c>
      <c r="S4245">
        <f t="shared" si="304"/>
        <v>7.8540774295436098</v>
      </c>
      <c r="T4245">
        <f t="shared" si="303"/>
        <v>204.20601316813386</v>
      </c>
    </row>
    <row r="4246" spans="1:20" x14ac:dyDescent="0.2">
      <c r="A4246">
        <v>2009</v>
      </c>
      <c r="B4246">
        <v>250</v>
      </c>
      <c r="D4246" t="s">
        <v>140</v>
      </c>
      <c r="E4246" s="1">
        <v>0.5</v>
      </c>
      <c r="F4246">
        <v>7</v>
      </c>
      <c r="G4246" t="s">
        <v>125</v>
      </c>
      <c r="H4246" t="s">
        <v>61</v>
      </c>
      <c r="I4246" t="s">
        <v>177</v>
      </c>
      <c r="J4246" t="s">
        <v>26</v>
      </c>
      <c r="K4246" t="s">
        <v>118</v>
      </c>
      <c r="L4246" t="s">
        <v>27</v>
      </c>
      <c r="M4246">
        <v>6</v>
      </c>
      <c r="N4246">
        <v>7.5</v>
      </c>
      <c r="Q4246">
        <v>1.5900000000000001E-2</v>
      </c>
      <c r="R4246">
        <v>2.9718</v>
      </c>
      <c r="S4246">
        <f t="shared" si="304"/>
        <v>6.3372988368370082</v>
      </c>
      <c r="T4246">
        <f t="shared" si="303"/>
        <v>38.023793021022051</v>
      </c>
    </row>
    <row r="4247" spans="1:20" x14ac:dyDescent="0.2">
      <c r="A4247">
        <v>2009</v>
      </c>
      <c r="B4247">
        <v>250</v>
      </c>
      <c r="D4247" t="s">
        <v>140</v>
      </c>
      <c r="E4247" s="1">
        <v>0.5</v>
      </c>
      <c r="F4247">
        <v>7</v>
      </c>
      <c r="G4247" t="s">
        <v>125</v>
      </c>
      <c r="H4247" t="s">
        <v>61</v>
      </c>
      <c r="I4247" t="s">
        <v>177</v>
      </c>
      <c r="J4247" t="s">
        <v>44</v>
      </c>
      <c r="K4247" t="s">
        <v>21</v>
      </c>
      <c r="L4247" t="s">
        <v>22</v>
      </c>
      <c r="M4247">
        <v>1</v>
      </c>
      <c r="N4247">
        <v>7.5</v>
      </c>
      <c r="Q4247">
        <v>1.14E-2</v>
      </c>
      <c r="R4247">
        <v>3.1280000000000001</v>
      </c>
      <c r="S4247">
        <f t="shared" si="304"/>
        <v>6.2243855127961885</v>
      </c>
      <c r="T4247">
        <f t="shared" si="303"/>
        <v>6.2243855127961885</v>
      </c>
    </row>
    <row r="4248" spans="1:20" x14ac:dyDescent="0.2">
      <c r="A4248">
        <v>2009</v>
      </c>
      <c r="B4248">
        <v>250</v>
      </c>
      <c r="D4248" t="s">
        <v>140</v>
      </c>
      <c r="E4248" s="1">
        <v>0.5</v>
      </c>
      <c r="F4248">
        <v>7</v>
      </c>
      <c r="G4248" t="s">
        <v>125</v>
      </c>
      <c r="H4248" t="s">
        <v>61</v>
      </c>
      <c r="I4248" t="s">
        <v>177</v>
      </c>
      <c r="J4248" t="s">
        <v>23</v>
      </c>
      <c r="K4248" t="s">
        <v>118</v>
      </c>
      <c r="L4248" t="s">
        <v>132</v>
      </c>
      <c r="M4248">
        <v>7</v>
      </c>
      <c r="N4248">
        <v>7.5</v>
      </c>
      <c r="Q4248">
        <v>1.26E-2</v>
      </c>
      <c r="R4248">
        <v>3.0672999999999999</v>
      </c>
      <c r="S4248">
        <f t="shared" si="304"/>
        <v>6.0875978967715536</v>
      </c>
      <c r="T4248">
        <f t="shared" si="303"/>
        <v>42.613185277400873</v>
      </c>
    </row>
    <row r="4249" spans="1:20" x14ac:dyDescent="0.2">
      <c r="A4249">
        <v>2009</v>
      </c>
      <c r="B4249">
        <v>250</v>
      </c>
      <c r="D4249" t="s">
        <v>140</v>
      </c>
      <c r="E4249" s="1">
        <v>0.5</v>
      </c>
      <c r="F4249">
        <v>7</v>
      </c>
      <c r="G4249" t="s">
        <v>125</v>
      </c>
      <c r="H4249" t="s">
        <v>61</v>
      </c>
      <c r="I4249" t="s">
        <v>177</v>
      </c>
      <c r="J4249" t="s">
        <v>13</v>
      </c>
      <c r="K4249" t="s">
        <v>194</v>
      </c>
      <c r="L4249" t="s">
        <v>35</v>
      </c>
      <c r="M4249">
        <v>3</v>
      </c>
      <c r="N4249">
        <v>7.5</v>
      </c>
      <c r="Q4249">
        <v>3.2399999999999998E-2</v>
      </c>
      <c r="R4249">
        <v>2.379</v>
      </c>
      <c r="S4249">
        <f t="shared" si="304"/>
        <v>3.9112516180267258</v>
      </c>
      <c r="T4249">
        <f t="shared" si="303"/>
        <v>11.733754854080178</v>
      </c>
    </row>
    <row r="4250" spans="1:20" x14ac:dyDescent="0.2">
      <c r="A4250">
        <v>2009</v>
      </c>
      <c r="B4250">
        <v>250</v>
      </c>
      <c r="D4250" t="s">
        <v>140</v>
      </c>
      <c r="E4250" s="1">
        <v>0.5</v>
      </c>
      <c r="F4250">
        <v>7</v>
      </c>
      <c r="G4250" t="s">
        <v>125</v>
      </c>
      <c r="H4250" t="s">
        <v>61</v>
      </c>
      <c r="I4250" t="s">
        <v>177</v>
      </c>
      <c r="J4250" t="s">
        <v>509</v>
      </c>
      <c r="K4250" t="s">
        <v>17</v>
      </c>
      <c r="L4250" t="s">
        <v>19</v>
      </c>
      <c r="M4250">
        <v>2</v>
      </c>
      <c r="N4250">
        <v>2.5</v>
      </c>
      <c r="Q4250">
        <v>1.9300000000000001E-2</v>
      </c>
      <c r="R4250">
        <v>2.96</v>
      </c>
      <c r="S4250">
        <f t="shared" si="304"/>
        <v>0.29070984172599634</v>
      </c>
      <c r="T4250">
        <f t="shared" si="303"/>
        <v>0.58141968345199269</v>
      </c>
    </row>
    <row r="4251" spans="1:20" x14ac:dyDescent="0.2">
      <c r="A4251">
        <v>2009</v>
      </c>
      <c r="B4251">
        <v>250</v>
      </c>
      <c r="D4251" t="s">
        <v>140</v>
      </c>
      <c r="E4251" s="1">
        <v>0.5</v>
      </c>
      <c r="F4251">
        <v>7</v>
      </c>
      <c r="G4251" t="s">
        <v>125</v>
      </c>
      <c r="H4251" t="s">
        <v>61</v>
      </c>
      <c r="I4251" t="s">
        <v>177</v>
      </c>
      <c r="J4251" t="s">
        <v>26</v>
      </c>
      <c r="K4251" t="s">
        <v>118</v>
      </c>
      <c r="L4251" t="s">
        <v>27</v>
      </c>
      <c r="M4251">
        <v>30</v>
      </c>
      <c r="N4251">
        <v>2.5</v>
      </c>
      <c r="Q4251">
        <v>1.5900000000000001E-2</v>
      </c>
      <c r="R4251">
        <v>2.9718</v>
      </c>
      <c r="S4251">
        <f t="shared" si="304"/>
        <v>0.24210025233267859</v>
      </c>
      <c r="T4251">
        <f t="shared" si="303"/>
        <v>7.263007569980358</v>
      </c>
    </row>
    <row r="4252" spans="1:20" x14ac:dyDescent="0.2">
      <c r="A4252">
        <v>2009</v>
      </c>
      <c r="B4252">
        <v>250</v>
      </c>
      <c r="D4252" t="s">
        <v>140</v>
      </c>
      <c r="E4252" s="1">
        <v>0.5</v>
      </c>
      <c r="F4252">
        <v>7</v>
      </c>
      <c r="G4252" t="s">
        <v>125</v>
      </c>
      <c r="H4252" t="s">
        <v>61</v>
      </c>
      <c r="I4252" t="s">
        <v>177</v>
      </c>
      <c r="J4252" t="s">
        <v>23</v>
      </c>
      <c r="K4252" t="s">
        <v>33</v>
      </c>
      <c r="L4252" t="s">
        <v>34</v>
      </c>
      <c r="M4252">
        <v>8</v>
      </c>
      <c r="N4252">
        <v>2.5</v>
      </c>
      <c r="Q4252">
        <v>8.8999999999999999E-3</v>
      </c>
      <c r="R4252">
        <v>3</v>
      </c>
      <c r="S4252">
        <f t="shared" si="304"/>
        <v>0.13906250000000001</v>
      </c>
      <c r="T4252">
        <f t="shared" si="303"/>
        <v>1.1125</v>
      </c>
    </row>
    <row r="4253" spans="1:20" x14ac:dyDescent="0.2">
      <c r="A4253">
        <v>2009</v>
      </c>
      <c r="B4253">
        <v>251</v>
      </c>
      <c r="C4253">
        <v>71</v>
      </c>
      <c r="D4253" t="s">
        <v>140</v>
      </c>
      <c r="E4253" s="1">
        <v>0.5</v>
      </c>
      <c r="F4253">
        <v>5</v>
      </c>
      <c r="G4253" t="s">
        <v>136</v>
      </c>
      <c r="H4253" t="s">
        <v>61</v>
      </c>
      <c r="I4253" t="s">
        <v>177</v>
      </c>
      <c r="J4253" t="s">
        <v>44</v>
      </c>
      <c r="K4253" t="s">
        <v>21</v>
      </c>
      <c r="L4253" t="s">
        <v>22</v>
      </c>
      <c r="M4253">
        <v>4</v>
      </c>
      <c r="N4253">
        <v>35</v>
      </c>
      <c r="Q4253">
        <v>1.14E-2</v>
      </c>
      <c r="R4253">
        <v>3.1280000000000001</v>
      </c>
      <c r="S4253">
        <f t="shared" si="304"/>
        <v>770.45928631241588</v>
      </c>
      <c r="T4253">
        <f t="shared" si="303"/>
        <v>3081.8371452496635</v>
      </c>
    </row>
    <row r="4254" spans="1:20" x14ac:dyDescent="0.2">
      <c r="A4254">
        <v>2009</v>
      </c>
      <c r="B4254">
        <v>251</v>
      </c>
      <c r="C4254">
        <v>71</v>
      </c>
      <c r="D4254" t="s">
        <v>140</v>
      </c>
      <c r="E4254" s="1">
        <v>0.5</v>
      </c>
      <c r="F4254">
        <v>5</v>
      </c>
      <c r="G4254" t="s">
        <v>136</v>
      </c>
      <c r="H4254" t="s">
        <v>61</v>
      </c>
      <c r="I4254" t="s">
        <v>177</v>
      </c>
      <c r="J4254" t="s">
        <v>13</v>
      </c>
      <c r="K4254" t="s">
        <v>47</v>
      </c>
      <c r="L4254" t="s">
        <v>48</v>
      </c>
      <c r="M4254">
        <v>46</v>
      </c>
      <c r="N4254">
        <v>35</v>
      </c>
      <c r="P4254">
        <f>N4254/1.09917</f>
        <v>31.842208211650611</v>
      </c>
      <c r="Q4254">
        <v>1.7399999999999999E-2</v>
      </c>
      <c r="R4254">
        <v>3.08</v>
      </c>
      <c r="S4254">
        <f>Q4254*(P4254^R4254)</f>
        <v>740.96728909580781</v>
      </c>
      <c r="T4254">
        <f t="shared" si="303"/>
        <v>34084.495298407157</v>
      </c>
    </row>
    <row r="4255" spans="1:20" x14ac:dyDescent="0.2">
      <c r="A4255">
        <v>2009</v>
      </c>
      <c r="B4255">
        <v>251</v>
      </c>
      <c r="C4255">
        <v>71</v>
      </c>
      <c r="D4255" t="s">
        <v>140</v>
      </c>
      <c r="E4255" s="1">
        <v>0.5</v>
      </c>
      <c r="F4255">
        <v>5</v>
      </c>
      <c r="G4255" t="s">
        <v>136</v>
      </c>
      <c r="H4255" t="s">
        <v>61</v>
      </c>
      <c r="I4255" t="s">
        <v>177</v>
      </c>
      <c r="J4255" t="s">
        <v>16</v>
      </c>
      <c r="K4255" t="s">
        <v>28</v>
      </c>
      <c r="L4255" t="s">
        <v>29</v>
      </c>
      <c r="M4255">
        <v>20</v>
      </c>
      <c r="N4255">
        <v>25</v>
      </c>
      <c r="P4255">
        <f>N4255/1.14172</f>
        <v>21.89678730336685</v>
      </c>
      <c r="Q4255">
        <v>5.7999999999999996E-3</v>
      </c>
      <c r="R4255">
        <v>3.5539999999999998</v>
      </c>
      <c r="S4255">
        <f>Q4255*(P4255^R4255)</f>
        <v>336.62001464584171</v>
      </c>
      <c r="T4255">
        <f t="shared" si="303"/>
        <v>6732.4002929168346</v>
      </c>
    </row>
    <row r="4256" spans="1:20" x14ac:dyDescent="0.2">
      <c r="A4256">
        <v>2009</v>
      </c>
      <c r="B4256">
        <v>251</v>
      </c>
      <c r="C4256">
        <v>71</v>
      </c>
      <c r="D4256" t="s">
        <v>140</v>
      </c>
      <c r="E4256" s="1">
        <v>0.5</v>
      </c>
      <c r="F4256">
        <v>5</v>
      </c>
      <c r="G4256" t="s">
        <v>136</v>
      </c>
      <c r="H4256" t="s">
        <v>61</v>
      </c>
      <c r="I4256" t="s">
        <v>177</v>
      </c>
      <c r="J4256" t="s">
        <v>44</v>
      </c>
      <c r="K4256" t="s">
        <v>21</v>
      </c>
      <c r="L4256" t="s">
        <v>22</v>
      </c>
      <c r="M4256">
        <v>17</v>
      </c>
      <c r="N4256">
        <v>25</v>
      </c>
      <c r="Q4256">
        <v>1.14E-2</v>
      </c>
      <c r="R4256">
        <v>3.1280000000000001</v>
      </c>
      <c r="S4256">
        <f>Q4256*(N4256^R4256)</f>
        <v>268.94359042953022</v>
      </c>
      <c r="T4256">
        <f t="shared" si="303"/>
        <v>4572.041037302014</v>
      </c>
    </row>
    <row r="4257" spans="1:20" x14ac:dyDescent="0.2">
      <c r="A4257">
        <v>2009</v>
      </c>
      <c r="B4257">
        <v>251</v>
      </c>
      <c r="C4257">
        <v>71</v>
      </c>
      <c r="D4257" t="s">
        <v>140</v>
      </c>
      <c r="E4257" s="1">
        <v>0.5</v>
      </c>
      <c r="F4257">
        <v>5</v>
      </c>
      <c r="G4257" t="s">
        <v>136</v>
      </c>
      <c r="H4257" t="s">
        <v>61</v>
      </c>
      <c r="I4257" t="s">
        <v>177</v>
      </c>
      <c r="J4257" t="s">
        <v>23</v>
      </c>
      <c r="K4257" t="s">
        <v>118</v>
      </c>
      <c r="L4257" t="s">
        <v>37</v>
      </c>
      <c r="M4257">
        <v>1</v>
      </c>
      <c r="N4257">
        <v>25</v>
      </c>
      <c r="Q4257">
        <v>1.26E-2</v>
      </c>
      <c r="R4257">
        <v>3.0672999999999999</v>
      </c>
      <c r="S4257">
        <f>Q4257*(N4257^R4257)</f>
        <v>244.49609871054292</v>
      </c>
      <c r="T4257">
        <f t="shared" si="303"/>
        <v>244.49609871054292</v>
      </c>
    </row>
    <row r="4258" spans="1:20" x14ac:dyDescent="0.2">
      <c r="A4258">
        <v>2009</v>
      </c>
      <c r="B4258">
        <v>251</v>
      </c>
      <c r="C4258">
        <v>71</v>
      </c>
      <c r="D4258" t="s">
        <v>140</v>
      </c>
      <c r="E4258" s="1">
        <v>0.5</v>
      </c>
      <c r="F4258">
        <v>5</v>
      </c>
      <c r="G4258" t="s">
        <v>136</v>
      </c>
      <c r="H4258" t="s">
        <v>61</v>
      </c>
      <c r="I4258" t="s">
        <v>177</v>
      </c>
      <c r="J4258" t="s">
        <v>26</v>
      </c>
      <c r="K4258" t="s">
        <v>21</v>
      </c>
      <c r="L4258" t="s">
        <v>100</v>
      </c>
      <c r="M4258">
        <v>2</v>
      </c>
      <c r="N4258">
        <v>25</v>
      </c>
      <c r="P4258">
        <f>N4258/1.13645</f>
        <v>21.998328127062344</v>
      </c>
      <c r="Q4258">
        <v>1.35E-2</v>
      </c>
      <c r="R4258">
        <v>3.0430000000000001</v>
      </c>
      <c r="S4258">
        <f>Q4258*(P4258^R4258)</f>
        <v>164.14420378063221</v>
      </c>
      <c r="T4258">
        <f t="shared" si="303"/>
        <v>328.28840756126442</v>
      </c>
    </row>
    <row r="4259" spans="1:20" x14ac:dyDescent="0.2">
      <c r="A4259">
        <v>2009</v>
      </c>
      <c r="B4259">
        <v>251</v>
      </c>
      <c r="C4259">
        <v>71</v>
      </c>
      <c r="D4259" t="s">
        <v>140</v>
      </c>
      <c r="E4259" s="1">
        <v>0.5</v>
      </c>
      <c r="F4259">
        <v>5</v>
      </c>
      <c r="G4259" t="s">
        <v>136</v>
      </c>
      <c r="H4259" t="s">
        <v>61</v>
      </c>
      <c r="I4259" t="s">
        <v>177</v>
      </c>
      <c r="J4259" t="s">
        <v>16</v>
      </c>
      <c r="K4259" t="s">
        <v>17</v>
      </c>
      <c r="L4259" t="s">
        <v>18</v>
      </c>
      <c r="M4259">
        <v>11</v>
      </c>
      <c r="N4259">
        <v>15</v>
      </c>
      <c r="Q4259">
        <v>2.2700000000000001E-2</v>
      </c>
      <c r="R4259">
        <v>3.12</v>
      </c>
      <c r="S4259">
        <f t="shared" ref="S4259:S4270" si="305">Q4259*(N4259^R4259)</f>
        <v>106.03044532761471</v>
      </c>
      <c r="T4259">
        <f t="shared" si="303"/>
        <v>1166.3348986037618</v>
      </c>
    </row>
    <row r="4260" spans="1:20" x14ac:dyDescent="0.2">
      <c r="A4260">
        <v>2009</v>
      </c>
      <c r="B4260">
        <v>251</v>
      </c>
      <c r="C4260">
        <v>71</v>
      </c>
      <c r="D4260" t="s">
        <v>140</v>
      </c>
      <c r="E4260" s="1">
        <v>0.5</v>
      </c>
      <c r="F4260">
        <v>5</v>
      </c>
      <c r="G4260" t="s">
        <v>136</v>
      </c>
      <c r="H4260" t="s">
        <v>61</v>
      </c>
      <c r="I4260" t="s">
        <v>177</v>
      </c>
      <c r="J4260" t="s">
        <v>509</v>
      </c>
      <c r="K4260" t="s">
        <v>17</v>
      </c>
      <c r="L4260" t="s">
        <v>19</v>
      </c>
      <c r="M4260">
        <v>11</v>
      </c>
      <c r="N4260">
        <v>15</v>
      </c>
      <c r="Q4260">
        <v>1.9300000000000001E-2</v>
      </c>
      <c r="R4260">
        <v>2.96</v>
      </c>
      <c r="S4260">
        <f t="shared" si="305"/>
        <v>58.450393035088091</v>
      </c>
      <c r="T4260">
        <f t="shared" si="303"/>
        <v>642.95432338596902</v>
      </c>
    </row>
    <row r="4261" spans="1:20" x14ac:dyDescent="0.2">
      <c r="A4261">
        <v>2009</v>
      </c>
      <c r="B4261">
        <v>251</v>
      </c>
      <c r="C4261">
        <v>71</v>
      </c>
      <c r="D4261" t="s">
        <v>140</v>
      </c>
      <c r="E4261" s="1">
        <v>0.5</v>
      </c>
      <c r="F4261">
        <v>5</v>
      </c>
      <c r="G4261" t="s">
        <v>136</v>
      </c>
      <c r="H4261" t="s">
        <v>61</v>
      </c>
      <c r="I4261" t="s">
        <v>177</v>
      </c>
      <c r="J4261" t="s">
        <v>44</v>
      </c>
      <c r="K4261" t="s">
        <v>21</v>
      </c>
      <c r="L4261" t="s">
        <v>22</v>
      </c>
      <c r="M4261">
        <v>4</v>
      </c>
      <c r="N4261">
        <v>15</v>
      </c>
      <c r="Q4261">
        <v>1.14E-2</v>
      </c>
      <c r="R4261">
        <v>3.1280000000000001</v>
      </c>
      <c r="S4261">
        <f t="shared" si="305"/>
        <v>54.414959423729201</v>
      </c>
      <c r="T4261">
        <f t="shared" si="303"/>
        <v>217.6598376949168</v>
      </c>
    </row>
    <row r="4262" spans="1:20" x14ac:dyDescent="0.2">
      <c r="A4262">
        <v>2009</v>
      </c>
      <c r="B4262">
        <v>251</v>
      </c>
      <c r="C4262">
        <v>71</v>
      </c>
      <c r="D4262" t="s">
        <v>140</v>
      </c>
      <c r="E4262" s="1">
        <v>0.5</v>
      </c>
      <c r="F4262">
        <v>5</v>
      </c>
      <c r="G4262" t="s">
        <v>136</v>
      </c>
      <c r="H4262" t="s">
        <v>61</v>
      </c>
      <c r="I4262" t="s">
        <v>177</v>
      </c>
      <c r="J4262" t="s">
        <v>23</v>
      </c>
      <c r="K4262" t="s">
        <v>118</v>
      </c>
      <c r="L4262" t="s">
        <v>132</v>
      </c>
      <c r="M4262">
        <v>1</v>
      </c>
      <c r="N4262">
        <v>15</v>
      </c>
      <c r="Q4262">
        <v>1.26E-2</v>
      </c>
      <c r="R4262">
        <v>3.0672999999999999</v>
      </c>
      <c r="S4262">
        <f t="shared" si="305"/>
        <v>51.026439339633377</v>
      </c>
      <c r="T4262">
        <f t="shared" si="303"/>
        <v>51.026439339633377</v>
      </c>
    </row>
    <row r="4263" spans="1:20" x14ac:dyDescent="0.2">
      <c r="A4263">
        <v>2009</v>
      </c>
      <c r="B4263">
        <v>251</v>
      </c>
      <c r="C4263">
        <v>71</v>
      </c>
      <c r="D4263" t="s">
        <v>140</v>
      </c>
      <c r="E4263" s="1">
        <v>0.5</v>
      </c>
      <c r="F4263">
        <v>5</v>
      </c>
      <c r="G4263" t="s">
        <v>136</v>
      </c>
      <c r="H4263" t="s">
        <v>61</v>
      </c>
      <c r="I4263" t="s">
        <v>177</v>
      </c>
      <c r="J4263" t="s">
        <v>26</v>
      </c>
      <c r="K4263" t="s">
        <v>118</v>
      </c>
      <c r="L4263" t="s">
        <v>27</v>
      </c>
      <c r="M4263">
        <v>1</v>
      </c>
      <c r="N4263">
        <v>15</v>
      </c>
      <c r="Q4263">
        <v>1.5900000000000001E-2</v>
      </c>
      <c r="R4263">
        <v>2.9718</v>
      </c>
      <c r="S4263">
        <f t="shared" si="305"/>
        <v>49.717024408551566</v>
      </c>
      <c r="T4263">
        <f t="shared" si="303"/>
        <v>49.717024408551566</v>
      </c>
    </row>
    <row r="4264" spans="1:20" x14ac:dyDescent="0.2">
      <c r="A4264">
        <v>2009</v>
      </c>
      <c r="B4264">
        <v>251</v>
      </c>
      <c r="C4264">
        <v>71</v>
      </c>
      <c r="D4264" t="s">
        <v>140</v>
      </c>
      <c r="E4264" s="1">
        <v>0.5</v>
      </c>
      <c r="F4264">
        <v>5</v>
      </c>
      <c r="G4264" t="s">
        <v>136</v>
      </c>
      <c r="H4264" t="s">
        <v>61</v>
      </c>
      <c r="I4264" t="s">
        <v>177</v>
      </c>
      <c r="J4264" t="s">
        <v>26</v>
      </c>
      <c r="K4264" t="s">
        <v>118</v>
      </c>
      <c r="L4264" t="s">
        <v>27</v>
      </c>
      <c r="M4264">
        <v>1</v>
      </c>
      <c r="N4264">
        <v>7.5</v>
      </c>
      <c r="Q4264">
        <v>1.5900000000000001E-2</v>
      </c>
      <c r="R4264">
        <v>2.9718</v>
      </c>
      <c r="S4264">
        <f t="shared" si="305"/>
        <v>6.3372988368370082</v>
      </c>
      <c r="T4264">
        <f t="shared" si="303"/>
        <v>6.3372988368370082</v>
      </c>
    </row>
    <row r="4265" spans="1:20" x14ac:dyDescent="0.2">
      <c r="A4265">
        <v>2009</v>
      </c>
      <c r="B4265">
        <v>251</v>
      </c>
      <c r="C4265">
        <v>71</v>
      </c>
      <c r="D4265" t="s">
        <v>140</v>
      </c>
      <c r="E4265" s="1">
        <v>0.5</v>
      </c>
      <c r="F4265">
        <v>5</v>
      </c>
      <c r="G4265" t="s">
        <v>136</v>
      </c>
      <c r="H4265" t="s">
        <v>61</v>
      </c>
      <c r="I4265" t="s">
        <v>177</v>
      </c>
      <c r="J4265" t="s">
        <v>23</v>
      </c>
      <c r="K4265" t="s">
        <v>118</v>
      </c>
      <c r="L4265" t="s">
        <v>132</v>
      </c>
      <c r="M4265">
        <v>1</v>
      </c>
      <c r="N4265">
        <v>7.5</v>
      </c>
      <c r="Q4265">
        <v>1.26E-2</v>
      </c>
      <c r="R4265">
        <v>3.0672999999999999</v>
      </c>
      <c r="S4265">
        <f t="shared" si="305"/>
        <v>6.0875978967715536</v>
      </c>
      <c r="T4265">
        <f t="shared" si="303"/>
        <v>6.0875978967715536</v>
      </c>
    </row>
    <row r="4266" spans="1:20" x14ac:dyDescent="0.2">
      <c r="A4266">
        <v>2009</v>
      </c>
      <c r="B4266">
        <v>251</v>
      </c>
      <c r="C4266">
        <v>71</v>
      </c>
      <c r="D4266" t="s">
        <v>140</v>
      </c>
      <c r="E4266" s="1">
        <v>0.5</v>
      </c>
      <c r="F4266">
        <v>5</v>
      </c>
      <c r="G4266" t="s">
        <v>136</v>
      </c>
      <c r="H4266" t="s">
        <v>61</v>
      </c>
      <c r="I4266" t="s">
        <v>177</v>
      </c>
      <c r="J4266" t="s">
        <v>13</v>
      </c>
      <c r="K4266" t="s">
        <v>194</v>
      </c>
      <c r="L4266" t="s">
        <v>35</v>
      </c>
      <c r="M4266">
        <v>4</v>
      </c>
      <c r="N4266">
        <v>7.5</v>
      </c>
      <c r="Q4266">
        <v>3.2399999999999998E-2</v>
      </c>
      <c r="R4266">
        <v>2.379</v>
      </c>
      <c r="S4266">
        <f t="shared" si="305"/>
        <v>3.9112516180267258</v>
      </c>
      <c r="T4266">
        <f t="shared" si="303"/>
        <v>15.645006472106903</v>
      </c>
    </row>
    <row r="4267" spans="1:20" x14ac:dyDescent="0.2">
      <c r="A4267">
        <v>2009</v>
      </c>
      <c r="B4267">
        <v>251</v>
      </c>
      <c r="C4267">
        <v>71</v>
      </c>
      <c r="D4267" t="s">
        <v>140</v>
      </c>
      <c r="E4267" s="1">
        <v>0.5</v>
      </c>
      <c r="F4267">
        <v>5</v>
      </c>
      <c r="G4267" t="s">
        <v>136</v>
      </c>
      <c r="H4267" t="s">
        <v>61</v>
      </c>
      <c r="I4267" t="s">
        <v>177</v>
      </c>
      <c r="J4267" t="s">
        <v>26</v>
      </c>
      <c r="K4267" t="s">
        <v>118</v>
      </c>
      <c r="L4267" t="s">
        <v>27</v>
      </c>
      <c r="M4267">
        <v>25</v>
      </c>
      <c r="N4267">
        <v>2.5</v>
      </c>
      <c r="Q4267">
        <v>1.5900000000000001E-2</v>
      </c>
      <c r="R4267">
        <v>2.9718</v>
      </c>
      <c r="S4267">
        <f t="shared" si="305"/>
        <v>0.24210025233267859</v>
      </c>
      <c r="T4267">
        <f t="shared" si="303"/>
        <v>6.052506308316965</v>
      </c>
    </row>
    <row r="4268" spans="1:20" x14ac:dyDescent="0.2">
      <c r="A4268">
        <v>2009</v>
      </c>
      <c r="B4268">
        <v>251</v>
      </c>
      <c r="C4268">
        <v>71</v>
      </c>
      <c r="D4268" t="s">
        <v>140</v>
      </c>
      <c r="E4268" s="1">
        <v>0.5</v>
      </c>
      <c r="F4268">
        <v>5</v>
      </c>
      <c r="G4268" t="s">
        <v>136</v>
      </c>
      <c r="H4268" t="s">
        <v>61</v>
      </c>
      <c r="I4268" t="s">
        <v>177</v>
      </c>
      <c r="J4268" t="s">
        <v>13</v>
      </c>
      <c r="K4268" t="s">
        <v>194</v>
      </c>
      <c r="L4268" t="s">
        <v>138</v>
      </c>
      <c r="M4268">
        <v>2</v>
      </c>
      <c r="N4268">
        <v>2.5</v>
      </c>
      <c r="Q4268">
        <v>9.1000000000000004E-3</v>
      </c>
      <c r="R4268">
        <v>2.9904000000000002</v>
      </c>
      <c r="S4268">
        <f t="shared" si="305"/>
        <v>0.14094224804199171</v>
      </c>
      <c r="T4268">
        <f t="shared" si="303"/>
        <v>0.28188449608398342</v>
      </c>
    </row>
    <row r="4269" spans="1:20" x14ac:dyDescent="0.2">
      <c r="A4269">
        <v>2009</v>
      </c>
      <c r="B4269">
        <v>251</v>
      </c>
      <c r="C4269">
        <v>71</v>
      </c>
      <c r="D4269" t="s">
        <v>140</v>
      </c>
      <c r="E4269" s="1">
        <v>0.5</v>
      </c>
      <c r="F4269">
        <v>5</v>
      </c>
      <c r="G4269" t="s">
        <v>136</v>
      </c>
      <c r="H4269" t="s">
        <v>61</v>
      </c>
      <c r="I4269" t="s">
        <v>177</v>
      </c>
      <c r="J4269" t="s">
        <v>23</v>
      </c>
      <c r="K4269" t="s">
        <v>33</v>
      </c>
      <c r="L4269" t="s">
        <v>34</v>
      </c>
      <c r="M4269">
        <v>18</v>
      </c>
      <c r="N4269">
        <v>2.5</v>
      </c>
      <c r="Q4269">
        <v>8.8999999999999999E-3</v>
      </c>
      <c r="R4269">
        <v>3</v>
      </c>
      <c r="S4269">
        <f t="shared" si="305"/>
        <v>0.13906250000000001</v>
      </c>
      <c r="T4269">
        <f t="shared" si="303"/>
        <v>2.5031250000000003</v>
      </c>
    </row>
    <row r="4270" spans="1:20" x14ac:dyDescent="0.2">
      <c r="A4270">
        <v>2009</v>
      </c>
      <c r="B4270">
        <v>252</v>
      </c>
      <c r="D4270" t="s">
        <v>140</v>
      </c>
      <c r="E4270" s="1">
        <v>0.5</v>
      </c>
      <c r="F4270">
        <v>3</v>
      </c>
      <c r="G4270" t="s">
        <v>136</v>
      </c>
      <c r="H4270" t="s">
        <v>61</v>
      </c>
      <c r="I4270" t="s">
        <v>177</v>
      </c>
      <c r="J4270" t="s">
        <v>44</v>
      </c>
      <c r="K4270" t="s">
        <v>21</v>
      </c>
      <c r="L4270" t="s">
        <v>22</v>
      </c>
      <c r="M4270">
        <v>2</v>
      </c>
      <c r="N4270">
        <v>35</v>
      </c>
      <c r="Q4270">
        <v>1.14E-2</v>
      </c>
      <c r="R4270">
        <v>3.1280000000000001</v>
      </c>
      <c r="S4270">
        <f t="shared" si="305"/>
        <v>770.45928631241588</v>
      </c>
      <c r="T4270">
        <f t="shared" si="303"/>
        <v>1540.9185726248318</v>
      </c>
    </row>
    <row r="4271" spans="1:20" x14ac:dyDescent="0.2">
      <c r="A4271">
        <v>2009</v>
      </c>
      <c r="B4271">
        <v>252</v>
      </c>
      <c r="D4271" t="s">
        <v>140</v>
      </c>
      <c r="E4271" s="1">
        <v>0.5</v>
      </c>
      <c r="F4271">
        <v>3</v>
      </c>
      <c r="G4271" t="s">
        <v>136</v>
      </c>
      <c r="H4271" t="s">
        <v>61</v>
      </c>
      <c r="I4271" t="s">
        <v>177</v>
      </c>
      <c r="J4271" t="s">
        <v>13</v>
      </c>
      <c r="K4271" t="s">
        <v>47</v>
      </c>
      <c r="L4271" t="s">
        <v>48</v>
      </c>
      <c r="M4271">
        <v>100</v>
      </c>
      <c r="N4271">
        <v>35</v>
      </c>
      <c r="P4271">
        <f>N4271/1.09917</f>
        <v>31.842208211650611</v>
      </c>
      <c r="Q4271">
        <v>1.7399999999999999E-2</v>
      </c>
      <c r="R4271">
        <v>3.08</v>
      </c>
      <c r="S4271">
        <f>Q4271*(P4271^R4271)</f>
        <v>740.96728909580781</v>
      </c>
      <c r="T4271">
        <f t="shared" si="303"/>
        <v>74096.728909580779</v>
      </c>
    </row>
    <row r="4272" spans="1:20" x14ac:dyDescent="0.2">
      <c r="A4272">
        <v>2009</v>
      </c>
      <c r="B4272">
        <v>252</v>
      </c>
      <c r="D4272" t="s">
        <v>140</v>
      </c>
      <c r="E4272" s="1">
        <v>0.5</v>
      </c>
      <c r="F4272">
        <v>3</v>
      </c>
      <c r="G4272" t="s">
        <v>136</v>
      </c>
      <c r="H4272" t="s">
        <v>61</v>
      </c>
      <c r="I4272" t="s">
        <v>177</v>
      </c>
      <c r="J4272" t="s">
        <v>23</v>
      </c>
      <c r="K4272" t="s">
        <v>31</v>
      </c>
      <c r="L4272" t="s">
        <v>32</v>
      </c>
      <c r="M4272">
        <v>2</v>
      </c>
      <c r="N4272">
        <v>35</v>
      </c>
      <c r="Q4272">
        <v>7.9000000000000008E-3</v>
      </c>
      <c r="R4272">
        <v>3.0760000000000001</v>
      </c>
      <c r="S4272">
        <f>Q4272*(N4272^R4272)</f>
        <v>443.79294680201997</v>
      </c>
      <c r="T4272">
        <f t="shared" si="303"/>
        <v>887.58589360403994</v>
      </c>
    </row>
    <row r="4273" spans="1:21" x14ac:dyDescent="0.2">
      <c r="A4273">
        <v>2009</v>
      </c>
      <c r="B4273">
        <v>252</v>
      </c>
      <c r="D4273" t="s">
        <v>140</v>
      </c>
      <c r="E4273" s="1">
        <v>0.5</v>
      </c>
      <c r="F4273">
        <v>3</v>
      </c>
      <c r="G4273" t="s">
        <v>136</v>
      </c>
      <c r="H4273" t="s">
        <v>61</v>
      </c>
      <c r="I4273" t="s">
        <v>177</v>
      </c>
      <c r="J4273" t="s">
        <v>16</v>
      </c>
      <c r="K4273" t="s">
        <v>28</v>
      </c>
      <c r="L4273" t="s">
        <v>29</v>
      </c>
      <c r="M4273">
        <v>8</v>
      </c>
      <c r="N4273">
        <v>25</v>
      </c>
      <c r="P4273">
        <f>N4273/1.14172</f>
        <v>21.89678730336685</v>
      </c>
      <c r="Q4273">
        <v>5.7999999999999996E-3</v>
      </c>
      <c r="R4273">
        <v>3.5539999999999998</v>
      </c>
      <c r="S4273">
        <f>Q4273*(P4273^R4273)</f>
        <v>336.62001464584171</v>
      </c>
      <c r="T4273">
        <f t="shared" si="303"/>
        <v>2692.9601171667337</v>
      </c>
    </row>
    <row r="4274" spans="1:21" x14ac:dyDescent="0.2">
      <c r="A4274">
        <v>2009</v>
      </c>
      <c r="B4274">
        <v>252</v>
      </c>
      <c r="D4274" t="s">
        <v>140</v>
      </c>
      <c r="E4274" s="1">
        <v>0.5</v>
      </c>
      <c r="F4274">
        <v>3</v>
      </c>
      <c r="G4274" t="s">
        <v>136</v>
      </c>
      <c r="H4274" t="s">
        <v>61</v>
      </c>
      <c r="I4274" t="s">
        <v>177</v>
      </c>
      <c r="J4274" t="s">
        <v>44</v>
      </c>
      <c r="K4274" t="s">
        <v>21</v>
      </c>
      <c r="L4274" t="s">
        <v>22</v>
      </c>
      <c r="M4274">
        <v>1</v>
      </c>
      <c r="N4274">
        <v>25</v>
      </c>
      <c r="Q4274">
        <v>1.14E-2</v>
      </c>
      <c r="R4274">
        <v>3.1280000000000001</v>
      </c>
      <c r="S4274">
        <f t="shared" ref="S4274:S4285" si="306">Q4274*(N4274^R4274)</f>
        <v>268.94359042953022</v>
      </c>
      <c r="T4274">
        <f t="shared" si="303"/>
        <v>268.94359042953022</v>
      </c>
    </row>
    <row r="4275" spans="1:21" x14ac:dyDescent="0.2">
      <c r="A4275">
        <v>2009</v>
      </c>
      <c r="B4275">
        <v>252</v>
      </c>
      <c r="D4275" t="s">
        <v>140</v>
      </c>
      <c r="E4275" s="1">
        <v>0.5</v>
      </c>
      <c r="F4275">
        <v>3</v>
      </c>
      <c r="G4275" t="s">
        <v>136</v>
      </c>
      <c r="H4275" t="s">
        <v>61</v>
      </c>
      <c r="I4275" t="s">
        <v>177</v>
      </c>
      <c r="J4275" t="s">
        <v>16</v>
      </c>
      <c r="K4275" t="s">
        <v>17</v>
      </c>
      <c r="L4275" t="s">
        <v>18</v>
      </c>
      <c r="M4275">
        <v>6</v>
      </c>
      <c r="N4275">
        <v>15</v>
      </c>
      <c r="Q4275">
        <v>2.2700000000000001E-2</v>
      </c>
      <c r="R4275">
        <v>3.12</v>
      </c>
      <c r="S4275">
        <f t="shared" si="306"/>
        <v>106.03044532761471</v>
      </c>
      <c r="T4275">
        <f t="shared" si="303"/>
        <v>636.18267196568831</v>
      </c>
    </row>
    <row r="4276" spans="1:21" x14ac:dyDescent="0.2">
      <c r="A4276">
        <v>2009</v>
      </c>
      <c r="B4276">
        <v>252</v>
      </c>
      <c r="D4276" t="s">
        <v>140</v>
      </c>
      <c r="E4276" s="1">
        <v>0.5</v>
      </c>
      <c r="F4276">
        <v>3</v>
      </c>
      <c r="G4276" t="s">
        <v>136</v>
      </c>
      <c r="H4276" t="s">
        <v>61</v>
      </c>
      <c r="I4276" t="s">
        <v>177</v>
      </c>
      <c r="J4276" t="s">
        <v>23</v>
      </c>
      <c r="K4276" t="s">
        <v>118</v>
      </c>
      <c r="L4276" t="s">
        <v>132</v>
      </c>
      <c r="M4276">
        <v>7</v>
      </c>
      <c r="N4276">
        <v>15</v>
      </c>
      <c r="Q4276">
        <v>1.26E-2</v>
      </c>
      <c r="R4276">
        <v>3.0672999999999999</v>
      </c>
      <c r="S4276">
        <f t="shared" si="306"/>
        <v>51.026439339633377</v>
      </c>
      <c r="T4276">
        <f t="shared" si="303"/>
        <v>357.18507537743363</v>
      </c>
    </row>
    <row r="4277" spans="1:21" x14ac:dyDescent="0.2">
      <c r="A4277">
        <v>2009</v>
      </c>
      <c r="B4277">
        <v>252</v>
      </c>
      <c r="D4277" t="s">
        <v>140</v>
      </c>
      <c r="E4277" s="1">
        <v>0.5</v>
      </c>
      <c r="F4277">
        <v>3</v>
      </c>
      <c r="G4277" t="s">
        <v>136</v>
      </c>
      <c r="H4277" t="s">
        <v>61</v>
      </c>
      <c r="I4277" t="s">
        <v>177</v>
      </c>
      <c r="J4277" t="s">
        <v>44</v>
      </c>
      <c r="K4277" t="s">
        <v>33</v>
      </c>
      <c r="L4277" t="s">
        <v>167</v>
      </c>
      <c r="M4277">
        <v>2</v>
      </c>
      <c r="N4277">
        <v>15</v>
      </c>
      <c r="Q4277">
        <v>8.3999999999999995E-3</v>
      </c>
      <c r="R4277">
        <v>3.2</v>
      </c>
      <c r="S4277">
        <f t="shared" si="306"/>
        <v>48.727184147105021</v>
      </c>
      <c r="T4277">
        <f t="shared" si="303"/>
        <v>97.454368294210042</v>
      </c>
    </row>
    <row r="4278" spans="1:21" x14ac:dyDescent="0.2">
      <c r="A4278">
        <v>2009</v>
      </c>
      <c r="B4278">
        <v>252</v>
      </c>
      <c r="D4278" t="s">
        <v>140</v>
      </c>
      <c r="E4278" s="1">
        <v>0.5</v>
      </c>
      <c r="F4278">
        <v>3</v>
      </c>
      <c r="G4278" t="s">
        <v>136</v>
      </c>
      <c r="H4278" t="s">
        <v>61</v>
      </c>
      <c r="I4278" t="s">
        <v>177</v>
      </c>
      <c r="J4278" t="s">
        <v>26</v>
      </c>
      <c r="K4278" t="s">
        <v>118</v>
      </c>
      <c r="L4278" t="s">
        <v>27</v>
      </c>
      <c r="M4278">
        <v>1</v>
      </c>
      <c r="N4278">
        <v>7.5</v>
      </c>
      <c r="Q4278">
        <v>1.5900000000000001E-2</v>
      </c>
      <c r="R4278">
        <v>2.9718</v>
      </c>
      <c r="S4278">
        <f t="shared" si="306"/>
        <v>6.3372988368370082</v>
      </c>
      <c r="T4278">
        <f t="shared" si="303"/>
        <v>6.3372988368370082</v>
      </c>
    </row>
    <row r="4279" spans="1:21" x14ac:dyDescent="0.2">
      <c r="A4279">
        <v>2009</v>
      </c>
      <c r="B4279">
        <v>252</v>
      </c>
      <c r="D4279" t="s">
        <v>140</v>
      </c>
      <c r="E4279" s="1">
        <v>0.5</v>
      </c>
      <c r="F4279">
        <v>3</v>
      </c>
      <c r="G4279" t="s">
        <v>136</v>
      </c>
      <c r="H4279" t="s">
        <v>61</v>
      </c>
      <c r="I4279" t="s">
        <v>177</v>
      </c>
      <c r="J4279" t="s">
        <v>23</v>
      </c>
      <c r="K4279" t="s">
        <v>118</v>
      </c>
      <c r="L4279" t="s">
        <v>132</v>
      </c>
      <c r="M4279">
        <v>1</v>
      </c>
      <c r="N4279">
        <v>7.5</v>
      </c>
      <c r="Q4279">
        <v>1.26E-2</v>
      </c>
      <c r="R4279">
        <v>3.0672999999999999</v>
      </c>
      <c r="S4279">
        <f t="shared" si="306"/>
        <v>6.0875978967715536</v>
      </c>
      <c r="T4279">
        <f t="shared" si="303"/>
        <v>6.0875978967715536</v>
      </c>
    </row>
    <row r="4280" spans="1:21" x14ac:dyDescent="0.2">
      <c r="A4280">
        <v>2009</v>
      </c>
      <c r="B4280">
        <v>252</v>
      </c>
      <c r="D4280" t="s">
        <v>140</v>
      </c>
      <c r="E4280" s="1">
        <v>0.5</v>
      </c>
      <c r="F4280">
        <v>3</v>
      </c>
      <c r="G4280" t="s">
        <v>136</v>
      </c>
      <c r="H4280" t="s">
        <v>61</v>
      </c>
      <c r="I4280" t="s">
        <v>177</v>
      </c>
      <c r="J4280" t="s">
        <v>13</v>
      </c>
      <c r="K4280" t="s">
        <v>194</v>
      </c>
      <c r="L4280" t="s">
        <v>35</v>
      </c>
      <c r="M4280">
        <v>7</v>
      </c>
      <c r="N4280">
        <v>7.5</v>
      </c>
      <c r="Q4280">
        <v>3.2399999999999998E-2</v>
      </c>
      <c r="R4280">
        <v>2.379</v>
      </c>
      <c r="S4280">
        <f t="shared" si="306"/>
        <v>3.9112516180267258</v>
      </c>
      <c r="T4280">
        <f t="shared" si="303"/>
        <v>27.378761326187082</v>
      </c>
    </row>
    <row r="4281" spans="1:21" x14ac:dyDescent="0.2">
      <c r="A4281">
        <v>2009</v>
      </c>
      <c r="B4281">
        <v>252</v>
      </c>
      <c r="D4281" t="s">
        <v>140</v>
      </c>
      <c r="E4281" s="1">
        <v>0.5</v>
      </c>
      <c r="F4281">
        <v>3</v>
      </c>
      <c r="G4281" t="s">
        <v>136</v>
      </c>
      <c r="H4281" t="s">
        <v>61</v>
      </c>
      <c r="I4281" t="s">
        <v>177</v>
      </c>
      <c r="J4281" t="s">
        <v>26</v>
      </c>
      <c r="K4281" t="s">
        <v>118</v>
      </c>
      <c r="L4281" t="s">
        <v>27</v>
      </c>
      <c r="M4281">
        <v>3</v>
      </c>
      <c r="N4281">
        <v>2.5</v>
      </c>
      <c r="Q4281">
        <v>1.5900000000000001E-2</v>
      </c>
      <c r="R4281">
        <v>2.9718</v>
      </c>
      <c r="S4281">
        <f t="shared" si="306"/>
        <v>0.24210025233267859</v>
      </c>
      <c r="T4281">
        <f t="shared" si="303"/>
        <v>0.72630075699803576</v>
      </c>
    </row>
    <row r="4282" spans="1:21" x14ac:dyDescent="0.2">
      <c r="A4282">
        <v>2009</v>
      </c>
      <c r="B4282">
        <v>252</v>
      </c>
      <c r="D4282" t="s">
        <v>140</v>
      </c>
      <c r="E4282" s="1">
        <v>0.5</v>
      </c>
      <c r="F4282">
        <v>3</v>
      </c>
      <c r="G4282" t="s">
        <v>136</v>
      </c>
      <c r="H4282" t="s">
        <v>61</v>
      </c>
      <c r="I4282" t="s">
        <v>177</v>
      </c>
      <c r="J4282" t="s">
        <v>23</v>
      </c>
      <c r="K4282" t="s">
        <v>33</v>
      </c>
      <c r="L4282" t="s">
        <v>34</v>
      </c>
      <c r="M4282">
        <v>12</v>
      </c>
      <c r="N4282">
        <v>2.5</v>
      </c>
      <c r="Q4282">
        <v>8.8999999999999999E-3</v>
      </c>
      <c r="R4282">
        <v>3</v>
      </c>
      <c r="S4282">
        <f t="shared" si="306"/>
        <v>0.13906250000000001</v>
      </c>
      <c r="T4282">
        <f t="shared" si="303"/>
        <v>1.6687500000000002</v>
      </c>
    </row>
    <row r="4283" spans="1:21" x14ac:dyDescent="0.2">
      <c r="A4283">
        <v>2009</v>
      </c>
      <c r="B4283">
        <v>253</v>
      </c>
      <c r="D4283" t="s">
        <v>140</v>
      </c>
      <c r="E4283" s="1">
        <v>0.5</v>
      </c>
      <c r="F4283">
        <v>5</v>
      </c>
      <c r="G4283" t="s">
        <v>136</v>
      </c>
      <c r="H4283" t="s">
        <v>61</v>
      </c>
      <c r="I4283" t="s">
        <v>177</v>
      </c>
      <c r="J4283" t="s">
        <v>44</v>
      </c>
      <c r="K4283" t="s">
        <v>74</v>
      </c>
      <c r="L4283" t="s">
        <v>168</v>
      </c>
      <c r="M4283">
        <v>1</v>
      </c>
      <c r="N4283">
        <v>100</v>
      </c>
      <c r="Q4283">
        <v>1.3500000000000001E-3</v>
      </c>
      <c r="R4283">
        <v>3.0350000000000001</v>
      </c>
      <c r="S4283">
        <f t="shared" si="306"/>
        <v>1586.1116991683689</v>
      </c>
      <c r="T4283">
        <f t="shared" si="303"/>
        <v>1586.1116991683689</v>
      </c>
      <c r="U4283" t="s">
        <v>211</v>
      </c>
    </row>
    <row r="4284" spans="1:21" x14ac:dyDescent="0.2">
      <c r="A4284">
        <v>2009</v>
      </c>
      <c r="B4284">
        <v>253</v>
      </c>
      <c r="D4284" t="s">
        <v>140</v>
      </c>
      <c r="E4284" s="1">
        <v>0.5</v>
      </c>
      <c r="F4284">
        <v>5</v>
      </c>
      <c r="G4284" t="s">
        <v>136</v>
      </c>
      <c r="H4284" t="s">
        <v>61</v>
      </c>
      <c r="I4284" t="s">
        <v>177</v>
      </c>
      <c r="J4284" t="s">
        <v>13</v>
      </c>
      <c r="K4284" t="s">
        <v>14</v>
      </c>
      <c r="L4284" t="s">
        <v>42</v>
      </c>
      <c r="M4284">
        <v>4</v>
      </c>
      <c r="N4284">
        <v>35</v>
      </c>
      <c r="Q4284">
        <v>4.2200000000000001E-2</v>
      </c>
      <c r="R4284">
        <v>2.835</v>
      </c>
      <c r="S4284">
        <f t="shared" si="306"/>
        <v>1006.3414397267468</v>
      </c>
      <c r="T4284">
        <f t="shared" si="303"/>
        <v>4025.3657589069871</v>
      </c>
    </row>
    <row r="4285" spans="1:21" x14ac:dyDescent="0.2">
      <c r="A4285">
        <v>2009</v>
      </c>
      <c r="B4285">
        <v>253</v>
      </c>
      <c r="D4285" t="s">
        <v>140</v>
      </c>
      <c r="E4285" s="1">
        <v>0.5</v>
      </c>
      <c r="F4285">
        <v>5</v>
      </c>
      <c r="G4285" t="s">
        <v>136</v>
      </c>
      <c r="H4285" t="s">
        <v>61</v>
      </c>
      <c r="I4285" t="s">
        <v>177</v>
      </c>
      <c r="J4285" t="s">
        <v>44</v>
      </c>
      <c r="K4285" t="s">
        <v>21</v>
      </c>
      <c r="L4285" t="s">
        <v>22</v>
      </c>
      <c r="M4285">
        <v>28</v>
      </c>
      <c r="N4285">
        <v>35</v>
      </c>
      <c r="Q4285">
        <v>1.14E-2</v>
      </c>
      <c r="R4285">
        <v>3.1280000000000001</v>
      </c>
      <c r="S4285">
        <f t="shared" si="306"/>
        <v>770.45928631241588</v>
      </c>
      <c r="T4285">
        <f t="shared" si="303"/>
        <v>21572.860016747643</v>
      </c>
    </row>
    <row r="4286" spans="1:21" x14ac:dyDescent="0.2">
      <c r="A4286">
        <v>2009</v>
      </c>
      <c r="B4286">
        <v>253</v>
      </c>
      <c r="D4286" t="s">
        <v>140</v>
      </c>
      <c r="E4286" s="1">
        <v>0.5</v>
      </c>
      <c r="F4286">
        <v>5</v>
      </c>
      <c r="G4286" t="s">
        <v>136</v>
      </c>
      <c r="H4286" t="s">
        <v>61</v>
      </c>
      <c r="I4286" t="s">
        <v>177</v>
      </c>
      <c r="J4286" t="s">
        <v>13</v>
      </c>
      <c r="K4286" t="s">
        <v>47</v>
      </c>
      <c r="L4286" t="s">
        <v>48</v>
      </c>
      <c r="M4286">
        <v>8</v>
      </c>
      <c r="N4286">
        <v>35</v>
      </c>
      <c r="P4286">
        <f>N4286/1.09917</f>
        <v>31.842208211650611</v>
      </c>
      <c r="Q4286">
        <v>1.7399999999999999E-2</v>
      </c>
      <c r="R4286">
        <v>3.08</v>
      </c>
      <c r="S4286">
        <f>Q4286*(P4286^R4286)</f>
        <v>740.96728909580781</v>
      </c>
      <c r="T4286">
        <f t="shared" si="303"/>
        <v>5927.7383127664625</v>
      </c>
    </row>
    <row r="4287" spans="1:21" x14ac:dyDescent="0.2">
      <c r="A4287">
        <v>2009</v>
      </c>
      <c r="B4287">
        <v>253</v>
      </c>
      <c r="D4287" t="s">
        <v>140</v>
      </c>
      <c r="E4287" s="1">
        <v>0.5</v>
      </c>
      <c r="F4287">
        <v>5</v>
      </c>
      <c r="G4287" t="s">
        <v>136</v>
      </c>
      <c r="H4287" t="s">
        <v>61</v>
      </c>
      <c r="I4287" t="s">
        <v>177</v>
      </c>
      <c r="J4287" t="s">
        <v>23</v>
      </c>
      <c r="K4287" t="s">
        <v>49</v>
      </c>
      <c r="L4287" t="s">
        <v>50</v>
      </c>
      <c r="M4287">
        <v>1</v>
      </c>
      <c r="N4287">
        <v>35</v>
      </c>
      <c r="Q4287">
        <v>5.6099999999999997E-2</v>
      </c>
      <c r="R4287">
        <v>2.653</v>
      </c>
      <c r="S4287">
        <f>Q4287*(N4287^R4287)</f>
        <v>700.44716671055994</v>
      </c>
      <c r="T4287">
        <f t="shared" si="303"/>
        <v>700.44716671055994</v>
      </c>
    </row>
    <row r="4288" spans="1:21" x14ac:dyDescent="0.2">
      <c r="A4288">
        <v>2009</v>
      </c>
      <c r="B4288">
        <v>253</v>
      </c>
      <c r="D4288" t="s">
        <v>140</v>
      </c>
      <c r="E4288" s="1">
        <v>0.5</v>
      </c>
      <c r="F4288">
        <v>5</v>
      </c>
      <c r="G4288" t="s">
        <v>136</v>
      </c>
      <c r="H4288" t="s">
        <v>61</v>
      </c>
      <c r="I4288" t="s">
        <v>177</v>
      </c>
      <c r="J4288" t="s">
        <v>23</v>
      </c>
      <c r="K4288" t="s">
        <v>118</v>
      </c>
      <c r="L4288" t="s">
        <v>37</v>
      </c>
      <c r="M4288">
        <v>1</v>
      </c>
      <c r="N4288">
        <v>35</v>
      </c>
      <c r="Q4288">
        <v>1.26E-2</v>
      </c>
      <c r="R4288">
        <v>3.0672999999999999</v>
      </c>
      <c r="S4288">
        <f>Q4288*(N4288^R4288)</f>
        <v>686.26279947656167</v>
      </c>
      <c r="T4288">
        <f t="shared" si="303"/>
        <v>686.26279947656167</v>
      </c>
    </row>
    <row r="4289" spans="1:20" x14ac:dyDescent="0.2">
      <c r="A4289">
        <v>2009</v>
      </c>
      <c r="B4289">
        <v>253</v>
      </c>
      <c r="D4289" t="s">
        <v>140</v>
      </c>
      <c r="E4289" s="1">
        <v>0.5</v>
      </c>
      <c r="F4289">
        <v>5</v>
      </c>
      <c r="G4289" t="s">
        <v>136</v>
      </c>
      <c r="H4289" t="s">
        <v>61</v>
      </c>
      <c r="I4289" t="s">
        <v>177</v>
      </c>
      <c r="J4289" t="s">
        <v>13</v>
      </c>
      <c r="K4289" t="s">
        <v>17</v>
      </c>
      <c r="L4289" t="s">
        <v>127</v>
      </c>
      <c r="M4289">
        <v>1</v>
      </c>
      <c r="N4289">
        <v>25</v>
      </c>
      <c r="Q4289">
        <v>2.3900000000000001E-2</v>
      </c>
      <c r="R4289">
        <v>3.0819999999999999</v>
      </c>
      <c r="S4289">
        <f>Q4289*(N4289^R4289)</f>
        <v>486.23812459083422</v>
      </c>
      <c r="T4289">
        <f t="shared" si="303"/>
        <v>486.23812459083422</v>
      </c>
    </row>
    <row r="4290" spans="1:20" x14ac:dyDescent="0.2">
      <c r="A4290">
        <v>2009</v>
      </c>
      <c r="B4290">
        <v>253</v>
      </c>
      <c r="D4290" t="s">
        <v>140</v>
      </c>
      <c r="E4290" s="1">
        <v>0.5</v>
      </c>
      <c r="F4290">
        <v>5</v>
      </c>
      <c r="G4290" t="s">
        <v>136</v>
      </c>
      <c r="H4290" t="s">
        <v>61</v>
      </c>
      <c r="I4290" t="s">
        <v>177</v>
      </c>
      <c r="J4290" t="s">
        <v>23</v>
      </c>
      <c r="K4290" t="s">
        <v>28</v>
      </c>
      <c r="L4290" t="s">
        <v>60</v>
      </c>
      <c r="M4290">
        <v>1</v>
      </c>
      <c r="N4290">
        <v>35</v>
      </c>
      <c r="P4290">
        <f>N4290/1.26087</f>
        <v>27.758611117720307</v>
      </c>
      <c r="Q4290">
        <v>3.1399999999999997E-2</v>
      </c>
      <c r="R4290">
        <v>2.9</v>
      </c>
      <c r="S4290">
        <f>Q4290*(P4290^R4290)</f>
        <v>481.70712817666475</v>
      </c>
      <c r="T4290">
        <f t="shared" ref="T4290:T4353" si="307">M4290*S4290</f>
        <v>481.70712817666475</v>
      </c>
    </row>
    <row r="4291" spans="1:20" x14ac:dyDescent="0.2">
      <c r="A4291">
        <v>2009</v>
      </c>
      <c r="B4291">
        <v>253</v>
      </c>
      <c r="D4291" t="s">
        <v>140</v>
      </c>
      <c r="E4291" s="1">
        <v>0.5</v>
      </c>
      <c r="F4291">
        <v>5</v>
      </c>
      <c r="G4291" t="s">
        <v>136</v>
      </c>
      <c r="H4291" t="s">
        <v>61</v>
      </c>
      <c r="I4291" t="s">
        <v>177</v>
      </c>
      <c r="J4291" t="s">
        <v>13</v>
      </c>
      <c r="K4291" t="s">
        <v>14</v>
      </c>
      <c r="L4291" t="s">
        <v>15</v>
      </c>
      <c r="M4291">
        <v>1</v>
      </c>
      <c r="N4291">
        <v>25</v>
      </c>
      <c r="Q4291">
        <v>2.3599999999999999E-2</v>
      </c>
      <c r="R4291">
        <v>2.9750000000000001</v>
      </c>
      <c r="S4291">
        <f>Q4291*(N4291^R4291)</f>
        <v>340.23855775527943</v>
      </c>
      <c r="T4291">
        <f t="shared" si="307"/>
        <v>340.23855775527943</v>
      </c>
    </row>
    <row r="4292" spans="1:20" x14ac:dyDescent="0.2">
      <c r="A4292">
        <v>2009</v>
      </c>
      <c r="B4292">
        <v>253</v>
      </c>
      <c r="D4292" t="s">
        <v>140</v>
      </c>
      <c r="E4292" s="1">
        <v>0.5</v>
      </c>
      <c r="F4292">
        <v>5</v>
      </c>
      <c r="G4292" t="s">
        <v>136</v>
      </c>
      <c r="H4292" t="s">
        <v>61</v>
      </c>
      <c r="I4292" t="s">
        <v>177</v>
      </c>
      <c r="J4292" t="s">
        <v>16</v>
      </c>
      <c r="K4292" t="s">
        <v>28</v>
      </c>
      <c r="L4292" t="s">
        <v>29</v>
      </c>
      <c r="M4292">
        <v>20</v>
      </c>
      <c r="N4292">
        <v>25</v>
      </c>
      <c r="P4292">
        <f>N4292/1.14172</f>
        <v>21.89678730336685</v>
      </c>
      <c r="Q4292">
        <v>5.7999999999999996E-3</v>
      </c>
      <c r="R4292">
        <v>3.5539999999999998</v>
      </c>
      <c r="S4292">
        <f>Q4292*(P4292^R4292)</f>
        <v>336.62001464584171</v>
      </c>
      <c r="T4292">
        <f t="shared" si="307"/>
        <v>6732.4002929168346</v>
      </c>
    </row>
    <row r="4293" spans="1:20" x14ac:dyDescent="0.2">
      <c r="A4293">
        <v>2009</v>
      </c>
      <c r="B4293">
        <v>253</v>
      </c>
      <c r="D4293" t="s">
        <v>140</v>
      </c>
      <c r="E4293" s="1">
        <v>0.5</v>
      </c>
      <c r="F4293">
        <v>5</v>
      </c>
      <c r="G4293" t="s">
        <v>136</v>
      </c>
      <c r="H4293" t="s">
        <v>61</v>
      </c>
      <c r="I4293" t="s">
        <v>177</v>
      </c>
      <c r="J4293" t="s">
        <v>23</v>
      </c>
      <c r="K4293" t="s">
        <v>58</v>
      </c>
      <c r="L4293" t="s">
        <v>59</v>
      </c>
      <c r="M4293">
        <v>1</v>
      </c>
      <c r="N4293">
        <v>25</v>
      </c>
      <c r="Q4293">
        <v>2.0400000000000001E-2</v>
      </c>
      <c r="R4293">
        <v>2.9910000000000001</v>
      </c>
      <c r="S4293">
        <f>Q4293*(N4293^R4293)</f>
        <v>309.64832376527772</v>
      </c>
      <c r="T4293">
        <f t="shared" si="307"/>
        <v>309.64832376527772</v>
      </c>
    </row>
    <row r="4294" spans="1:20" x14ac:dyDescent="0.2">
      <c r="A4294">
        <v>2009</v>
      </c>
      <c r="B4294">
        <v>253</v>
      </c>
      <c r="D4294" t="s">
        <v>140</v>
      </c>
      <c r="E4294" s="1">
        <v>0.5</v>
      </c>
      <c r="F4294">
        <v>5</v>
      </c>
      <c r="G4294" t="s">
        <v>136</v>
      </c>
      <c r="H4294" t="s">
        <v>61</v>
      </c>
      <c r="I4294" t="s">
        <v>177</v>
      </c>
      <c r="J4294" t="s">
        <v>44</v>
      </c>
      <c r="K4294" t="s">
        <v>21</v>
      </c>
      <c r="L4294" t="s">
        <v>22</v>
      </c>
      <c r="M4294">
        <v>11</v>
      </c>
      <c r="N4294">
        <v>25</v>
      </c>
      <c r="Q4294">
        <v>1.14E-2</v>
      </c>
      <c r="R4294">
        <v>3.1280000000000001</v>
      </c>
      <c r="S4294">
        <f>Q4294*(N4294^R4294)</f>
        <v>268.94359042953022</v>
      </c>
      <c r="T4294">
        <f t="shared" si="307"/>
        <v>2958.3794947248325</v>
      </c>
    </row>
    <row r="4295" spans="1:20" x14ac:dyDescent="0.2">
      <c r="A4295">
        <v>2009</v>
      </c>
      <c r="B4295">
        <v>253</v>
      </c>
      <c r="D4295" t="s">
        <v>140</v>
      </c>
      <c r="E4295" s="1">
        <v>0.5</v>
      </c>
      <c r="F4295">
        <v>5</v>
      </c>
      <c r="G4295" t="s">
        <v>136</v>
      </c>
      <c r="H4295" t="s">
        <v>61</v>
      </c>
      <c r="I4295" t="s">
        <v>177</v>
      </c>
      <c r="J4295" t="s">
        <v>23</v>
      </c>
      <c r="K4295" t="s">
        <v>62</v>
      </c>
      <c r="L4295" t="s">
        <v>63</v>
      </c>
      <c r="M4295">
        <v>3</v>
      </c>
      <c r="N4295">
        <v>25</v>
      </c>
      <c r="P4295">
        <f>N4295/1.08</f>
        <v>23.148148148148145</v>
      </c>
      <c r="Q4295">
        <v>2.29E-2</v>
      </c>
      <c r="R4295">
        <v>2.9580000000000002</v>
      </c>
      <c r="S4295">
        <f>Q4295*(P4295^R4295)</f>
        <v>248.92846396069424</v>
      </c>
      <c r="T4295">
        <f t="shared" si="307"/>
        <v>746.78539188208276</v>
      </c>
    </row>
    <row r="4296" spans="1:20" x14ac:dyDescent="0.2">
      <c r="A4296">
        <v>2009</v>
      </c>
      <c r="B4296">
        <v>253</v>
      </c>
      <c r="D4296" t="s">
        <v>140</v>
      </c>
      <c r="E4296" s="1">
        <v>0.5</v>
      </c>
      <c r="F4296">
        <v>5</v>
      </c>
      <c r="G4296" t="s">
        <v>136</v>
      </c>
      <c r="H4296" t="s">
        <v>61</v>
      </c>
      <c r="I4296" t="s">
        <v>177</v>
      </c>
      <c r="J4296" t="s">
        <v>16</v>
      </c>
      <c r="K4296" t="s">
        <v>17</v>
      </c>
      <c r="L4296" t="s">
        <v>18</v>
      </c>
      <c r="M4296">
        <v>4</v>
      </c>
      <c r="N4296">
        <v>15</v>
      </c>
      <c r="Q4296">
        <v>2.2700000000000001E-2</v>
      </c>
      <c r="R4296">
        <v>3.12</v>
      </c>
      <c r="S4296">
        <f t="shared" ref="S4296:S4305" si="308">Q4296*(N4296^R4296)</f>
        <v>106.03044532761471</v>
      </c>
      <c r="T4296">
        <f t="shared" si="307"/>
        <v>424.12178131045886</v>
      </c>
    </row>
    <row r="4297" spans="1:20" x14ac:dyDescent="0.2">
      <c r="A4297">
        <v>2009</v>
      </c>
      <c r="B4297">
        <v>253</v>
      </c>
      <c r="D4297" t="s">
        <v>140</v>
      </c>
      <c r="E4297" s="1">
        <v>0.5</v>
      </c>
      <c r="F4297">
        <v>5</v>
      </c>
      <c r="G4297" t="s">
        <v>136</v>
      </c>
      <c r="H4297" t="s">
        <v>61</v>
      </c>
      <c r="I4297" t="s">
        <v>177</v>
      </c>
      <c r="J4297" t="s">
        <v>509</v>
      </c>
      <c r="K4297" t="s">
        <v>17</v>
      </c>
      <c r="L4297" t="s">
        <v>19</v>
      </c>
      <c r="M4297">
        <v>8</v>
      </c>
      <c r="N4297">
        <v>15</v>
      </c>
      <c r="Q4297">
        <v>1.9300000000000001E-2</v>
      </c>
      <c r="R4297">
        <v>2.96</v>
      </c>
      <c r="S4297">
        <f t="shared" si="308"/>
        <v>58.450393035088091</v>
      </c>
      <c r="T4297">
        <f t="shared" si="307"/>
        <v>467.60314428070473</v>
      </c>
    </row>
    <row r="4298" spans="1:20" x14ac:dyDescent="0.2">
      <c r="A4298">
        <v>2009</v>
      </c>
      <c r="B4298">
        <v>253</v>
      </c>
      <c r="D4298" t="s">
        <v>140</v>
      </c>
      <c r="E4298" s="1">
        <v>0.5</v>
      </c>
      <c r="F4298">
        <v>5</v>
      </c>
      <c r="G4298" t="s">
        <v>136</v>
      </c>
      <c r="H4298" t="s">
        <v>61</v>
      </c>
      <c r="I4298" t="s">
        <v>177</v>
      </c>
      <c r="J4298" t="s">
        <v>44</v>
      </c>
      <c r="K4298" t="s">
        <v>21</v>
      </c>
      <c r="L4298" t="s">
        <v>22</v>
      </c>
      <c r="M4298">
        <v>3</v>
      </c>
      <c r="N4298">
        <v>15</v>
      </c>
      <c r="Q4298">
        <v>1.14E-2</v>
      </c>
      <c r="R4298">
        <v>3.1280000000000001</v>
      </c>
      <c r="S4298">
        <f t="shared" si="308"/>
        <v>54.414959423729201</v>
      </c>
      <c r="T4298">
        <f t="shared" si="307"/>
        <v>163.24487827118759</v>
      </c>
    </row>
    <row r="4299" spans="1:20" x14ac:dyDescent="0.2">
      <c r="A4299">
        <v>2009</v>
      </c>
      <c r="B4299">
        <v>253</v>
      </c>
      <c r="D4299" t="s">
        <v>140</v>
      </c>
      <c r="E4299" s="1">
        <v>0.5</v>
      </c>
      <c r="F4299">
        <v>5</v>
      </c>
      <c r="G4299" t="s">
        <v>136</v>
      </c>
      <c r="H4299" t="s">
        <v>61</v>
      </c>
      <c r="I4299" t="s">
        <v>177</v>
      </c>
      <c r="J4299" t="s">
        <v>26</v>
      </c>
      <c r="K4299" t="s">
        <v>17</v>
      </c>
      <c r="L4299" t="s">
        <v>121</v>
      </c>
      <c r="M4299">
        <v>10</v>
      </c>
      <c r="N4299">
        <v>7.5</v>
      </c>
      <c r="Q4299">
        <v>2.0199999999999999E-2</v>
      </c>
      <c r="R4299">
        <v>2.9594999999999998</v>
      </c>
      <c r="S4299">
        <f t="shared" si="308"/>
        <v>7.8540774295436098</v>
      </c>
      <c r="T4299">
        <f t="shared" si="307"/>
        <v>78.540774295436094</v>
      </c>
    </row>
    <row r="4300" spans="1:20" x14ac:dyDescent="0.2">
      <c r="A4300">
        <v>2009</v>
      </c>
      <c r="B4300">
        <v>253</v>
      </c>
      <c r="D4300" t="s">
        <v>140</v>
      </c>
      <c r="E4300" s="1">
        <v>0.5</v>
      </c>
      <c r="F4300">
        <v>5</v>
      </c>
      <c r="G4300" t="s">
        <v>136</v>
      </c>
      <c r="H4300" t="s">
        <v>61</v>
      </c>
      <c r="I4300" t="s">
        <v>177</v>
      </c>
      <c r="J4300" t="s">
        <v>26</v>
      </c>
      <c r="K4300" t="s">
        <v>118</v>
      </c>
      <c r="L4300" t="s">
        <v>27</v>
      </c>
      <c r="M4300">
        <v>2</v>
      </c>
      <c r="N4300">
        <v>7.5</v>
      </c>
      <c r="Q4300">
        <v>1.5900000000000001E-2</v>
      </c>
      <c r="R4300">
        <v>2.9718</v>
      </c>
      <c r="S4300">
        <f t="shared" si="308"/>
        <v>6.3372988368370082</v>
      </c>
      <c r="T4300">
        <f t="shared" si="307"/>
        <v>12.674597673674016</v>
      </c>
    </row>
    <row r="4301" spans="1:20" x14ac:dyDescent="0.2">
      <c r="A4301">
        <v>2009</v>
      </c>
      <c r="B4301">
        <v>253</v>
      </c>
      <c r="D4301" t="s">
        <v>140</v>
      </c>
      <c r="E4301" s="1">
        <v>0.5</v>
      </c>
      <c r="F4301">
        <v>5</v>
      </c>
      <c r="G4301" t="s">
        <v>136</v>
      </c>
      <c r="H4301" t="s">
        <v>61</v>
      </c>
      <c r="I4301" t="s">
        <v>177</v>
      </c>
      <c r="J4301" t="s">
        <v>509</v>
      </c>
      <c r="K4301" t="s">
        <v>17</v>
      </c>
      <c r="L4301" t="s">
        <v>19</v>
      </c>
      <c r="M4301">
        <v>4</v>
      </c>
      <c r="N4301">
        <v>2.5</v>
      </c>
      <c r="Q4301">
        <v>1.9300000000000001E-2</v>
      </c>
      <c r="R4301">
        <v>2.96</v>
      </c>
      <c r="S4301">
        <f t="shared" si="308"/>
        <v>0.29070984172599634</v>
      </c>
      <c r="T4301">
        <f t="shared" si="307"/>
        <v>1.1628393669039854</v>
      </c>
    </row>
    <row r="4302" spans="1:20" x14ac:dyDescent="0.2">
      <c r="A4302">
        <v>2009</v>
      </c>
      <c r="B4302">
        <v>253</v>
      </c>
      <c r="D4302" t="s">
        <v>140</v>
      </c>
      <c r="E4302" s="1">
        <v>0.5</v>
      </c>
      <c r="F4302">
        <v>5</v>
      </c>
      <c r="G4302" t="s">
        <v>136</v>
      </c>
      <c r="H4302" t="s">
        <v>61</v>
      </c>
      <c r="I4302" t="s">
        <v>177</v>
      </c>
      <c r="J4302" t="s">
        <v>26</v>
      </c>
      <c r="K4302" t="s">
        <v>118</v>
      </c>
      <c r="L4302" t="s">
        <v>27</v>
      </c>
      <c r="M4302">
        <v>22</v>
      </c>
      <c r="N4302">
        <v>2.5</v>
      </c>
      <c r="Q4302">
        <v>1.5900000000000001E-2</v>
      </c>
      <c r="R4302">
        <v>2.9718</v>
      </c>
      <c r="S4302">
        <f t="shared" si="308"/>
        <v>0.24210025233267859</v>
      </c>
      <c r="T4302">
        <f t="shared" si="307"/>
        <v>5.326205551318929</v>
      </c>
    </row>
    <row r="4303" spans="1:20" x14ac:dyDescent="0.2">
      <c r="A4303">
        <v>2009</v>
      </c>
      <c r="B4303">
        <v>253</v>
      </c>
      <c r="D4303" t="s">
        <v>140</v>
      </c>
      <c r="E4303" s="1">
        <v>0.5</v>
      </c>
      <c r="F4303">
        <v>5</v>
      </c>
      <c r="G4303" t="s">
        <v>136</v>
      </c>
      <c r="H4303" t="s">
        <v>61</v>
      </c>
      <c r="I4303" t="s">
        <v>177</v>
      </c>
      <c r="J4303" t="s">
        <v>13</v>
      </c>
      <c r="K4303" t="s">
        <v>194</v>
      </c>
      <c r="L4303" t="s">
        <v>138</v>
      </c>
      <c r="M4303">
        <v>2</v>
      </c>
      <c r="N4303">
        <v>2.5</v>
      </c>
      <c r="Q4303">
        <v>9.1000000000000004E-3</v>
      </c>
      <c r="R4303">
        <v>2.9904000000000002</v>
      </c>
      <c r="S4303">
        <f t="shared" si="308"/>
        <v>0.14094224804199171</v>
      </c>
      <c r="T4303">
        <f t="shared" si="307"/>
        <v>0.28188449608398342</v>
      </c>
    </row>
    <row r="4304" spans="1:20" x14ac:dyDescent="0.2">
      <c r="A4304">
        <v>2009</v>
      </c>
      <c r="B4304">
        <v>253</v>
      </c>
      <c r="D4304" t="s">
        <v>140</v>
      </c>
      <c r="E4304" s="1">
        <v>0.5</v>
      </c>
      <c r="F4304">
        <v>5</v>
      </c>
      <c r="G4304" t="s">
        <v>136</v>
      </c>
      <c r="H4304" t="s">
        <v>61</v>
      </c>
      <c r="I4304" t="s">
        <v>177</v>
      </c>
      <c r="J4304" t="s">
        <v>23</v>
      </c>
      <c r="K4304" t="s">
        <v>33</v>
      </c>
      <c r="L4304" t="s">
        <v>34</v>
      </c>
      <c r="M4304">
        <v>8</v>
      </c>
      <c r="N4304">
        <v>2.5</v>
      </c>
      <c r="Q4304">
        <v>8.8999999999999999E-3</v>
      </c>
      <c r="R4304">
        <v>3</v>
      </c>
      <c r="S4304">
        <f t="shared" si="308"/>
        <v>0.13906250000000001</v>
      </c>
      <c r="T4304">
        <f t="shared" si="307"/>
        <v>1.1125</v>
      </c>
    </row>
    <row r="4305" spans="1:20" x14ac:dyDescent="0.2">
      <c r="A4305">
        <v>2009</v>
      </c>
      <c r="B4305">
        <v>254</v>
      </c>
      <c r="D4305" t="s">
        <v>140</v>
      </c>
      <c r="E4305" s="1">
        <v>0.5</v>
      </c>
      <c r="F4305">
        <v>8</v>
      </c>
      <c r="G4305" t="s">
        <v>125</v>
      </c>
      <c r="H4305" t="s">
        <v>61</v>
      </c>
      <c r="I4305" t="s">
        <v>177</v>
      </c>
      <c r="J4305" t="s">
        <v>44</v>
      </c>
      <c r="K4305" t="s">
        <v>21</v>
      </c>
      <c r="L4305" t="s">
        <v>22</v>
      </c>
      <c r="M4305">
        <v>12</v>
      </c>
      <c r="N4305">
        <v>35</v>
      </c>
      <c r="Q4305">
        <v>1.14E-2</v>
      </c>
      <c r="R4305">
        <v>3.1280000000000001</v>
      </c>
      <c r="S4305">
        <f t="shared" si="308"/>
        <v>770.45928631241588</v>
      </c>
      <c r="T4305">
        <f t="shared" si="307"/>
        <v>9245.5114357489911</v>
      </c>
    </row>
    <row r="4306" spans="1:20" x14ac:dyDescent="0.2">
      <c r="A4306">
        <v>2009</v>
      </c>
      <c r="B4306">
        <v>254</v>
      </c>
      <c r="D4306" t="s">
        <v>140</v>
      </c>
      <c r="E4306" s="1">
        <v>0.5</v>
      </c>
      <c r="F4306">
        <v>8</v>
      </c>
      <c r="G4306" t="s">
        <v>125</v>
      </c>
      <c r="H4306" t="s">
        <v>61</v>
      </c>
      <c r="I4306" t="s">
        <v>177</v>
      </c>
      <c r="J4306" t="s">
        <v>23</v>
      </c>
      <c r="K4306" t="s">
        <v>62</v>
      </c>
      <c r="L4306" t="s">
        <v>83</v>
      </c>
      <c r="M4306">
        <v>35</v>
      </c>
      <c r="N4306">
        <v>35</v>
      </c>
      <c r="P4306">
        <f>N4306*0.901</f>
        <v>31.535</v>
      </c>
      <c r="Q4306">
        <v>2.07E-2</v>
      </c>
      <c r="R4306">
        <v>3</v>
      </c>
      <c r="S4306">
        <f>Q4306*(P4306^R4306)</f>
        <v>649.15566504626247</v>
      </c>
      <c r="T4306">
        <f t="shared" si="307"/>
        <v>22720.448276619187</v>
      </c>
    </row>
    <row r="4307" spans="1:20" x14ac:dyDescent="0.2">
      <c r="A4307">
        <v>2009</v>
      </c>
      <c r="B4307">
        <v>254</v>
      </c>
      <c r="D4307" t="s">
        <v>140</v>
      </c>
      <c r="E4307" s="1">
        <v>0.5</v>
      </c>
      <c r="F4307">
        <v>8</v>
      </c>
      <c r="G4307" t="s">
        <v>125</v>
      </c>
      <c r="H4307" t="s">
        <v>61</v>
      </c>
      <c r="I4307" t="s">
        <v>177</v>
      </c>
      <c r="J4307" t="s">
        <v>13</v>
      </c>
      <c r="K4307" t="s">
        <v>17</v>
      </c>
      <c r="L4307" t="s">
        <v>127</v>
      </c>
      <c r="M4307">
        <v>2</v>
      </c>
      <c r="N4307">
        <v>25</v>
      </c>
      <c r="Q4307">
        <v>2.3900000000000001E-2</v>
      </c>
      <c r="R4307">
        <v>3.0819999999999999</v>
      </c>
      <c r="S4307">
        <f>Q4307*(N4307^R4307)</f>
        <v>486.23812459083422</v>
      </c>
      <c r="T4307">
        <f t="shared" si="307"/>
        <v>972.47624918166844</v>
      </c>
    </row>
    <row r="4308" spans="1:20" x14ac:dyDescent="0.2">
      <c r="A4308">
        <v>2009</v>
      </c>
      <c r="B4308">
        <v>254</v>
      </c>
      <c r="D4308" t="s">
        <v>140</v>
      </c>
      <c r="E4308" s="1">
        <v>0.5</v>
      </c>
      <c r="F4308">
        <v>8</v>
      </c>
      <c r="G4308" t="s">
        <v>125</v>
      </c>
      <c r="H4308" t="s">
        <v>61</v>
      </c>
      <c r="I4308" t="s">
        <v>177</v>
      </c>
      <c r="J4308" t="s">
        <v>23</v>
      </c>
      <c r="K4308" t="s">
        <v>31</v>
      </c>
      <c r="L4308" t="s">
        <v>32</v>
      </c>
      <c r="M4308">
        <v>7</v>
      </c>
      <c r="N4308">
        <v>35</v>
      </c>
      <c r="Q4308">
        <v>7.9000000000000008E-3</v>
      </c>
      <c r="R4308">
        <v>3.0760000000000001</v>
      </c>
      <c r="S4308">
        <f>Q4308*(N4308^R4308)</f>
        <v>443.79294680201997</v>
      </c>
      <c r="T4308">
        <f t="shared" si="307"/>
        <v>3106.5506276141396</v>
      </c>
    </row>
    <row r="4309" spans="1:20" x14ac:dyDescent="0.2">
      <c r="A4309">
        <v>2009</v>
      </c>
      <c r="B4309">
        <v>254</v>
      </c>
      <c r="D4309" t="s">
        <v>140</v>
      </c>
      <c r="E4309" s="1">
        <v>0.5</v>
      </c>
      <c r="F4309">
        <v>8</v>
      </c>
      <c r="G4309" t="s">
        <v>125</v>
      </c>
      <c r="H4309" t="s">
        <v>61</v>
      </c>
      <c r="I4309" t="s">
        <v>177</v>
      </c>
      <c r="J4309" t="s">
        <v>26</v>
      </c>
      <c r="K4309" t="s">
        <v>31</v>
      </c>
      <c r="L4309" t="s">
        <v>54</v>
      </c>
      <c r="M4309">
        <v>2</v>
      </c>
      <c r="N4309">
        <v>25</v>
      </c>
      <c r="P4309">
        <f>N4309*0.812715</f>
        <v>20.317875000000001</v>
      </c>
      <c r="Q4309">
        <v>0.111</v>
      </c>
      <c r="R4309">
        <v>2.72</v>
      </c>
      <c r="S4309">
        <f>Q4309*(P4309^R4309)</f>
        <v>400.63779005068659</v>
      </c>
      <c r="T4309">
        <f t="shared" si="307"/>
        <v>801.27558010137318</v>
      </c>
    </row>
    <row r="4310" spans="1:20" x14ac:dyDescent="0.2">
      <c r="A4310">
        <v>2009</v>
      </c>
      <c r="B4310">
        <v>254</v>
      </c>
      <c r="D4310" t="s">
        <v>140</v>
      </c>
      <c r="E4310" s="1">
        <v>0.5</v>
      </c>
      <c r="F4310">
        <v>8</v>
      </c>
      <c r="G4310" t="s">
        <v>125</v>
      </c>
      <c r="H4310" t="s">
        <v>61</v>
      </c>
      <c r="I4310" t="s">
        <v>177</v>
      </c>
      <c r="J4310" t="s">
        <v>13</v>
      </c>
      <c r="K4310" t="s">
        <v>14</v>
      </c>
      <c r="L4310" t="s">
        <v>42</v>
      </c>
      <c r="M4310">
        <v>2</v>
      </c>
      <c r="N4310">
        <v>25</v>
      </c>
      <c r="Q4310">
        <v>4.2200000000000001E-2</v>
      </c>
      <c r="R4310">
        <v>2.835</v>
      </c>
      <c r="S4310">
        <f>Q4310*(N4310^R4310)</f>
        <v>387.67908836882333</v>
      </c>
      <c r="T4310">
        <f t="shared" si="307"/>
        <v>775.35817673764666</v>
      </c>
    </row>
    <row r="4311" spans="1:20" x14ac:dyDescent="0.2">
      <c r="A4311">
        <v>2009</v>
      </c>
      <c r="B4311">
        <v>254</v>
      </c>
      <c r="D4311" t="s">
        <v>140</v>
      </c>
      <c r="E4311" s="1">
        <v>0.5</v>
      </c>
      <c r="F4311">
        <v>8</v>
      </c>
      <c r="G4311" t="s">
        <v>125</v>
      </c>
      <c r="H4311" t="s">
        <v>61</v>
      </c>
      <c r="I4311" t="s">
        <v>177</v>
      </c>
      <c r="J4311" t="s">
        <v>13</v>
      </c>
      <c r="K4311" t="s">
        <v>14</v>
      </c>
      <c r="L4311" t="s">
        <v>15</v>
      </c>
      <c r="M4311">
        <v>3</v>
      </c>
      <c r="N4311">
        <v>25</v>
      </c>
      <c r="Q4311">
        <v>2.3599999999999999E-2</v>
      </c>
      <c r="R4311">
        <v>2.9750000000000001</v>
      </c>
      <c r="S4311">
        <f>Q4311*(N4311^R4311)</f>
        <v>340.23855775527943</v>
      </c>
      <c r="T4311">
        <f t="shared" si="307"/>
        <v>1020.7156732658383</v>
      </c>
    </row>
    <row r="4312" spans="1:20" x14ac:dyDescent="0.2">
      <c r="A4312">
        <v>2009</v>
      </c>
      <c r="B4312">
        <v>254</v>
      </c>
      <c r="D4312" t="s">
        <v>140</v>
      </c>
      <c r="E4312" s="1">
        <v>0.5</v>
      </c>
      <c r="F4312">
        <v>8</v>
      </c>
      <c r="G4312" t="s">
        <v>125</v>
      </c>
      <c r="H4312" t="s">
        <v>61</v>
      </c>
      <c r="I4312" t="s">
        <v>177</v>
      </c>
      <c r="J4312" t="s">
        <v>16</v>
      </c>
      <c r="K4312" t="s">
        <v>28</v>
      </c>
      <c r="L4312" t="s">
        <v>29</v>
      </c>
      <c r="M4312">
        <v>17</v>
      </c>
      <c r="N4312">
        <v>25</v>
      </c>
      <c r="P4312">
        <f>N4312/1.14172</f>
        <v>21.89678730336685</v>
      </c>
      <c r="Q4312">
        <v>5.7999999999999996E-3</v>
      </c>
      <c r="R4312">
        <v>3.5539999999999998</v>
      </c>
      <c r="S4312">
        <f>Q4312*(P4312^R4312)</f>
        <v>336.62001464584171</v>
      </c>
      <c r="T4312">
        <f t="shared" si="307"/>
        <v>5722.5402489793087</v>
      </c>
    </row>
    <row r="4313" spans="1:20" x14ac:dyDescent="0.2">
      <c r="A4313">
        <v>2009</v>
      </c>
      <c r="B4313">
        <v>254</v>
      </c>
      <c r="D4313" t="s">
        <v>140</v>
      </c>
      <c r="E4313" s="1">
        <v>0.5</v>
      </c>
      <c r="F4313">
        <v>8</v>
      </c>
      <c r="G4313" t="s">
        <v>125</v>
      </c>
      <c r="H4313" t="s">
        <v>61</v>
      </c>
      <c r="I4313" t="s">
        <v>177</v>
      </c>
      <c r="J4313" t="s">
        <v>44</v>
      </c>
      <c r="K4313" t="s">
        <v>21</v>
      </c>
      <c r="L4313" t="s">
        <v>22</v>
      </c>
      <c r="M4313">
        <v>6</v>
      </c>
      <c r="N4313">
        <v>25</v>
      </c>
      <c r="Q4313">
        <v>1.14E-2</v>
      </c>
      <c r="R4313">
        <v>3.1280000000000001</v>
      </c>
      <c r="S4313">
        <f>Q4313*(N4313^R4313)</f>
        <v>268.94359042953022</v>
      </c>
      <c r="T4313">
        <f t="shared" si="307"/>
        <v>1613.6615425771813</v>
      </c>
    </row>
    <row r="4314" spans="1:20" x14ac:dyDescent="0.2">
      <c r="A4314">
        <v>2009</v>
      </c>
      <c r="B4314">
        <v>254</v>
      </c>
      <c r="D4314" t="s">
        <v>140</v>
      </c>
      <c r="E4314" s="1">
        <v>0.5</v>
      </c>
      <c r="F4314">
        <v>8</v>
      </c>
      <c r="G4314" t="s">
        <v>125</v>
      </c>
      <c r="H4314" t="s">
        <v>61</v>
      </c>
      <c r="I4314" t="s">
        <v>177</v>
      </c>
      <c r="J4314" t="s">
        <v>23</v>
      </c>
      <c r="K4314" t="s">
        <v>62</v>
      </c>
      <c r="L4314" t="s">
        <v>63</v>
      </c>
      <c r="M4314">
        <v>2</v>
      </c>
      <c r="N4314">
        <v>25</v>
      </c>
      <c r="P4314">
        <f>N4314/1.08</f>
        <v>23.148148148148145</v>
      </c>
      <c r="Q4314">
        <v>2.29E-2</v>
      </c>
      <c r="R4314">
        <v>2.9580000000000002</v>
      </c>
      <c r="S4314">
        <f>Q4314*(P4314^R4314)</f>
        <v>248.92846396069424</v>
      </c>
      <c r="T4314">
        <f t="shared" si="307"/>
        <v>497.85692792138849</v>
      </c>
    </row>
    <row r="4315" spans="1:20" x14ac:dyDescent="0.2">
      <c r="A4315">
        <v>2009</v>
      </c>
      <c r="B4315">
        <v>254</v>
      </c>
      <c r="D4315" t="s">
        <v>140</v>
      </c>
      <c r="E4315" s="1">
        <v>0.5</v>
      </c>
      <c r="F4315">
        <v>8</v>
      </c>
      <c r="G4315" t="s">
        <v>125</v>
      </c>
      <c r="H4315" t="s">
        <v>61</v>
      </c>
      <c r="I4315" t="s">
        <v>177</v>
      </c>
      <c r="J4315" t="s">
        <v>23</v>
      </c>
      <c r="K4315" t="s">
        <v>62</v>
      </c>
      <c r="L4315" t="s">
        <v>83</v>
      </c>
      <c r="M4315">
        <v>1</v>
      </c>
      <c r="N4315">
        <v>25</v>
      </c>
      <c r="P4315">
        <f>N4315*0.901</f>
        <v>22.525000000000002</v>
      </c>
      <c r="Q4315">
        <v>2.07E-2</v>
      </c>
      <c r="R4315">
        <v>3</v>
      </c>
      <c r="S4315">
        <f>Q4315*(P4315^R4315)</f>
        <v>236.57276422968752</v>
      </c>
      <c r="T4315">
        <f t="shared" si="307"/>
        <v>236.57276422968752</v>
      </c>
    </row>
    <row r="4316" spans="1:20" x14ac:dyDescent="0.2">
      <c r="A4316">
        <v>2009</v>
      </c>
      <c r="B4316">
        <v>254</v>
      </c>
      <c r="D4316" t="s">
        <v>140</v>
      </c>
      <c r="E4316" s="1">
        <v>0.5</v>
      </c>
      <c r="F4316">
        <v>8</v>
      </c>
      <c r="G4316" t="s">
        <v>125</v>
      </c>
      <c r="H4316" t="s">
        <v>61</v>
      </c>
      <c r="I4316" t="s">
        <v>177</v>
      </c>
      <c r="J4316" t="s">
        <v>23</v>
      </c>
      <c r="K4316" t="s">
        <v>31</v>
      </c>
      <c r="L4316" t="s">
        <v>32</v>
      </c>
      <c r="M4316">
        <v>2</v>
      </c>
      <c r="N4316">
        <v>25</v>
      </c>
      <c r="Q4316">
        <v>7.9000000000000008E-3</v>
      </c>
      <c r="R4316">
        <v>3.0760000000000001</v>
      </c>
      <c r="S4316">
        <f t="shared" ref="S4316:S4329" si="309">Q4316*(N4316^R4316)</f>
        <v>157.64875958225977</v>
      </c>
      <c r="T4316">
        <f t="shared" si="307"/>
        <v>315.29751916451954</v>
      </c>
    </row>
    <row r="4317" spans="1:20" x14ac:dyDescent="0.2">
      <c r="A4317">
        <v>2009</v>
      </c>
      <c r="B4317">
        <v>254</v>
      </c>
      <c r="D4317" t="s">
        <v>140</v>
      </c>
      <c r="E4317" s="1">
        <v>0.5</v>
      </c>
      <c r="F4317">
        <v>8</v>
      </c>
      <c r="G4317" t="s">
        <v>125</v>
      </c>
      <c r="H4317" t="s">
        <v>61</v>
      </c>
      <c r="I4317" t="s">
        <v>177</v>
      </c>
      <c r="J4317" t="s">
        <v>508</v>
      </c>
      <c r="K4317" t="s">
        <v>40</v>
      </c>
      <c r="L4317" t="s">
        <v>41</v>
      </c>
      <c r="M4317">
        <v>1</v>
      </c>
      <c r="N4317">
        <v>15</v>
      </c>
      <c r="Q4317">
        <v>2.2200000000000001E-2</v>
      </c>
      <c r="R4317">
        <v>3.14</v>
      </c>
      <c r="S4317">
        <f t="shared" si="309"/>
        <v>109.46607034280856</v>
      </c>
      <c r="T4317">
        <f t="shared" si="307"/>
        <v>109.46607034280856</v>
      </c>
    </row>
    <row r="4318" spans="1:20" x14ac:dyDescent="0.2">
      <c r="A4318">
        <v>2009</v>
      </c>
      <c r="B4318">
        <v>254</v>
      </c>
      <c r="D4318" t="s">
        <v>140</v>
      </c>
      <c r="E4318" s="1">
        <v>0.5</v>
      </c>
      <c r="F4318">
        <v>8</v>
      </c>
      <c r="G4318" t="s">
        <v>125</v>
      </c>
      <c r="H4318" t="s">
        <v>61</v>
      </c>
      <c r="I4318" t="s">
        <v>177</v>
      </c>
      <c r="J4318" t="s">
        <v>16</v>
      </c>
      <c r="K4318" t="s">
        <v>17</v>
      </c>
      <c r="L4318" t="s">
        <v>18</v>
      </c>
      <c r="M4318">
        <v>3</v>
      </c>
      <c r="N4318">
        <v>15</v>
      </c>
      <c r="Q4318">
        <v>2.2700000000000001E-2</v>
      </c>
      <c r="R4318">
        <v>3.12</v>
      </c>
      <c r="S4318">
        <f t="shared" si="309"/>
        <v>106.03044532761471</v>
      </c>
      <c r="T4318">
        <f t="shared" si="307"/>
        <v>318.09133598284416</v>
      </c>
    </row>
    <row r="4319" spans="1:20" x14ac:dyDescent="0.2">
      <c r="A4319">
        <v>2009</v>
      </c>
      <c r="B4319">
        <v>254</v>
      </c>
      <c r="D4319" t="s">
        <v>140</v>
      </c>
      <c r="E4319" s="1">
        <v>0.5</v>
      </c>
      <c r="F4319">
        <v>8</v>
      </c>
      <c r="G4319" t="s">
        <v>125</v>
      </c>
      <c r="H4319" t="s">
        <v>61</v>
      </c>
      <c r="I4319" t="s">
        <v>177</v>
      </c>
      <c r="J4319" t="s">
        <v>26</v>
      </c>
      <c r="K4319" t="s">
        <v>17</v>
      </c>
      <c r="L4319" t="s">
        <v>121</v>
      </c>
      <c r="M4319">
        <v>15</v>
      </c>
      <c r="N4319">
        <v>15</v>
      </c>
      <c r="Q4319">
        <v>2.0199999999999999E-2</v>
      </c>
      <c r="R4319">
        <v>2.9594999999999998</v>
      </c>
      <c r="S4319">
        <f t="shared" si="309"/>
        <v>61.093281166361997</v>
      </c>
      <c r="T4319">
        <f t="shared" si="307"/>
        <v>916.39921749542998</v>
      </c>
    </row>
    <row r="4320" spans="1:20" x14ac:dyDescent="0.2">
      <c r="A4320">
        <v>2009</v>
      </c>
      <c r="B4320">
        <v>254</v>
      </c>
      <c r="D4320" t="s">
        <v>140</v>
      </c>
      <c r="E4320" s="1">
        <v>0.5</v>
      </c>
      <c r="F4320">
        <v>8</v>
      </c>
      <c r="G4320" t="s">
        <v>125</v>
      </c>
      <c r="H4320" t="s">
        <v>61</v>
      </c>
      <c r="I4320" t="s">
        <v>177</v>
      </c>
      <c r="J4320" t="s">
        <v>509</v>
      </c>
      <c r="K4320" t="s">
        <v>17</v>
      </c>
      <c r="L4320" t="s">
        <v>19</v>
      </c>
      <c r="M4320">
        <v>3</v>
      </c>
      <c r="N4320">
        <v>15</v>
      </c>
      <c r="Q4320">
        <v>1.9300000000000001E-2</v>
      </c>
      <c r="R4320">
        <v>2.96</v>
      </c>
      <c r="S4320">
        <f t="shared" si="309"/>
        <v>58.450393035088091</v>
      </c>
      <c r="T4320">
        <f t="shared" si="307"/>
        <v>175.35117910526426</v>
      </c>
    </row>
    <row r="4321" spans="1:20" x14ac:dyDescent="0.2">
      <c r="A4321">
        <v>2009</v>
      </c>
      <c r="B4321">
        <v>254</v>
      </c>
      <c r="D4321" t="s">
        <v>140</v>
      </c>
      <c r="E4321" s="1">
        <v>0.5</v>
      </c>
      <c r="F4321">
        <v>8</v>
      </c>
      <c r="G4321" t="s">
        <v>125</v>
      </c>
      <c r="H4321" t="s">
        <v>61</v>
      </c>
      <c r="I4321" t="s">
        <v>177</v>
      </c>
      <c r="J4321" t="s">
        <v>44</v>
      </c>
      <c r="K4321" t="s">
        <v>21</v>
      </c>
      <c r="L4321" t="s">
        <v>22</v>
      </c>
      <c r="M4321">
        <v>7</v>
      </c>
      <c r="N4321">
        <v>15</v>
      </c>
      <c r="Q4321">
        <v>1.14E-2</v>
      </c>
      <c r="R4321">
        <v>3.1280000000000001</v>
      </c>
      <c r="S4321">
        <f t="shared" si="309"/>
        <v>54.414959423729201</v>
      </c>
      <c r="T4321">
        <f t="shared" si="307"/>
        <v>380.90471596610439</v>
      </c>
    </row>
    <row r="4322" spans="1:20" x14ac:dyDescent="0.2">
      <c r="A4322">
        <v>2009</v>
      </c>
      <c r="B4322">
        <v>254</v>
      </c>
      <c r="D4322" t="s">
        <v>140</v>
      </c>
      <c r="E4322" s="1">
        <v>0.5</v>
      </c>
      <c r="F4322">
        <v>8</v>
      </c>
      <c r="G4322" t="s">
        <v>125</v>
      </c>
      <c r="H4322" t="s">
        <v>61</v>
      </c>
      <c r="I4322" t="s">
        <v>177</v>
      </c>
      <c r="J4322" t="s">
        <v>23</v>
      </c>
      <c r="K4322" t="s">
        <v>118</v>
      </c>
      <c r="L4322" t="s">
        <v>37</v>
      </c>
      <c r="M4322">
        <v>1</v>
      </c>
      <c r="N4322">
        <v>15</v>
      </c>
      <c r="Q4322">
        <v>1.26E-2</v>
      </c>
      <c r="R4322">
        <v>3.0672999999999999</v>
      </c>
      <c r="S4322">
        <f t="shared" si="309"/>
        <v>51.026439339633377</v>
      </c>
      <c r="T4322">
        <f t="shared" si="307"/>
        <v>51.026439339633377</v>
      </c>
    </row>
    <row r="4323" spans="1:20" x14ac:dyDescent="0.2">
      <c r="A4323">
        <v>2009</v>
      </c>
      <c r="B4323">
        <v>254</v>
      </c>
      <c r="D4323" t="s">
        <v>140</v>
      </c>
      <c r="E4323" s="1">
        <v>0.5</v>
      </c>
      <c r="F4323">
        <v>8</v>
      </c>
      <c r="G4323" t="s">
        <v>125</v>
      </c>
      <c r="H4323" t="s">
        <v>61</v>
      </c>
      <c r="I4323" t="s">
        <v>177</v>
      </c>
      <c r="J4323" t="s">
        <v>26</v>
      </c>
      <c r="K4323" t="s">
        <v>17</v>
      </c>
      <c r="L4323" t="s">
        <v>121</v>
      </c>
      <c r="M4323">
        <v>12</v>
      </c>
      <c r="N4323">
        <v>7.5</v>
      </c>
      <c r="Q4323">
        <v>2.0199999999999999E-2</v>
      </c>
      <c r="R4323">
        <v>2.9594999999999998</v>
      </c>
      <c r="S4323">
        <f t="shared" si="309"/>
        <v>7.8540774295436098</v>
      </c>
      <c r="T4323">
        <f t="shared" si="307"/>
        <v>94.248929154523324</v>
      </c>
    </row>
    <row r="4324" spans="1:20" x14ac:dyDescent="0.2">
      <c r="A4324">
        <v>2009</v>
      </c>
      <c r="B4324">
        <v>254</v>
      </c>
      <c r="D4324" t="s">
        <v>140</v>
      </c>
      <c r="E4324" s="1">
        <v>0.5</v>
      </c>
      <c r="F4324">
        <v>8</v>
      </c>
      <c r="G4324" t="s">
        <v>125</v>
      </c>
      <c r="H4324" t="s">
        <v>61</v>
      </c>
      <c r="I4324" t="s">
        <v>177</v>
      </c>
      <c r="J4324" t="s">
        <v>26</v>
      </c>
      <c r="K4324" t="s">
        <v>193</v>
      </c>
      <c r="L4324" t="s">
        <v>160</v>
      </c>
      <c r="M4324">
        <v>1</v>
      </c>
      <c r="N4324">
        <v>7.5</v>
      </c>
      <c r="Q4324">
        <v>1.37E-2</v>
      </c>
      <c r="R4324">
        <v>3.1463000000000001</v>
      </c>
      <c r="S4324">
        <f t="shared" si="309"/>
        <v>7.7611454076712985</v>
      </c>
      <c r="T4324">
        <f t="shared" si="307"/>
        <v>7.7611454076712985</v>
      </c>
    </row>
    <row r="4325" spans="1:20" x14ac:dyDescent="0.2">
      <c r="A4325">
        <v>2009</v>
      </c>
      <c r="B4325">
        <v>254</v>
      </c>
      <c r="D4325" t="s">
        <v>140</v>
      </c>
      <c r="E4325" s="1">
        <v>0.5</v>
      </c>
      <c r="F4325">
        <v>8</v>
      </c>
      <c r="G4325" t="s">
        <v>125</v>
      </c>
      <c r="H4325" t="s">
        <v>61</v>
      </c>
      <c r="I4325" t="s">
        <v>177</v>
      </c>
      <c r="J4325" t="s">
        <v>509</v>
      </c>
      <c r="K4325" t="s">
        <v>17</v>
      </c>
      <c r="L4325" t="s">
        <v>19</v>
      </c>
      <c r="M4325">
        <v>1</v>
      </c>
      <c r="N4325">
        <v>7.5</v>
      </c>
      <c r="Q4325">
        <v>1.9300000000000001E-2</v>
      </c>
      <c r="R4325">
        <v>2.96</v>
      </c>
      <c r="S4325">
        <f t="shared" si="309"/>
        <v>7.5117071566069322</v>
      </c>
      <c r="T4325">
        <f t="shared" si="307"/>
        <v>7.5117071566069322</v>
      </c>
    </row>
    <row r="4326" spans="1:20" x14ac:dyDescent="0.2">
      <c r="A4326">
        <v>2009</v>
      </c>
      <c r="B4326">
        <v>254</v>
      </c>
      <c r="D4326" t="s">
        <v>140</v>
      </c>
      <c r="E4326" s="1">
        <v>0.5</v>
      </c>
      <c r="F4326">
        <v>8</v>
      </c>
      <c r="G4326" t="s">
        <v>125</v>
      </c>
      <c r="H4326" t="s">
        <v>61</v>
      </c>
      <c r="I4326" t="s">
        <v>177</v>
      </c>
      <c r="J4326" t="s">
        <v>44</v>
      </c>
      <c r="K4326" t="s">
        <v>21</v>
      </c>
      <c r="L4326" t="s">
        <v>22</v>
      </c>
      <c r="M4326">
        <v>3</v>
      </c>
      <c r="N4326">
        <v>7.5</v>
      </c>
      <c r="Q4326">
        <v>1.14E-2</v>
      </c>
      <c r="R4326">
        <v>3.1280000000000001</v>
      </c>
      <c r="S4326">
        <f t="shared" si="309"/>
        <v>6.2243855127961885</v>
      </c>
      <c r="T4326">
        <f t="shared" si="307"/>
        <v>18.673156538388564</v>
      </c>
    </row>
    <row r="4327" spans="1:20" x14ac:dyDescent="0.2">
      <c r="A4327">
        <v>2009</v>
      </c>
      <c r="B4327">
        <v>254</v>
      </c>
      <c r="D4327" t="s">
        <v>140</v>
      </c>
      <c r="E4327" s="1">
        <v>0.5</v>
      </c>
      <c r="F4327">
        <v>8</v>
      </c>
      <c r="G4327" t="s">
        <v>125</v>
      </c>
      <c r="H4327" t="s">
        <v>61</v>
      </c>
      <c r="I4327" t="s">
        <v>177</v>
      </c>
      <c r="J4327" t="s">
        <v>509</v>
      </c>
      <c r="K4327" t="s">
        <v>17</v>
      </c>
      <c r="L4327" t="s">
        <v>19</v>
      </c>
      <c r="M4327">
        <v>3</v>
      </c>
      <c r="N4327">
        <v>2.5</v>
      </c>
      <c r="Q4327">
        <v>1.9300000000000001E-2</v>
      </c>
      <c r="R4327">
        <v>2.96</v>
      </c>
      <c r="S4327">
        <f t="shared" si="309"/>
        <v>0.29070984172599634</v>
      </c>
      <c r="T4327">
        <f t="shared" si="307"/>
        <v>0.87212952517798903</v>
      </c>
    </row>
    <row r="4328" spans="1:20" x14ac:dyDescent="0.2">
      <c r="A4328">
        <v>2009</v>
      </c>
      <c r="B4328">
        <v>254</v>
      </c>
      <c r="D4328" t="s">
        <v>140</v>
      </c>
      <c r="E4328" s="1">
        <v>0.5</v>
      </c>
      <c r="F4328">
        <v>8</v>
      </c>
      <c r="G4328" t="s">
        <v>125</v>
      </c>
      <c r="H4328" t="s">
        <v>61</v>
      </c>
      <c r="I4328" t="s">
        <v>177</v>
      </c>
      <c r="J4328" t="s">
        <v>23</v>
      </c>
      <c r="K4328" t="s">
        <v>33</v>
      </c>
      <c r="L4328" t="s">
        <v>34</v>
      </c>
      <c r="M4328">
        <v>8</v>
      </c>
      <c r="N4328">
        <v>2.5</v>
      </c>
      <c r="Q4328">
        <v>8.8999999999999999E-3</v>
      </c>
      <c r="R4328">
        <v>3</v>
      </c>
      <c r="S4328">
        <f t="shared" si="309"/>
        <v>0.13906250000000001</v>
      </c>
      <c r="T4328">
        <f t="shared" si="307"/>
        <v>1.1125</v>
      </c>
    </row>
    <row r="4329" spans="1:20" x14ac:dyDescent="0.2">
      <c r="A4329">
        <v>2009</v>
      </c>
      <c r="B4329">
        <v>255</v>
      </c>
      <c r="D4329" t="s">
        <v>140</v>
      </c>
      <c r="E4329" s="1">
        <v>0.5</v>
      </c>
      <c r="F4329">
        <v>3</v>
      </c>
      <c r="G4329" t="s">
        <v>136</v>
      </c>
      <c r="H4329" t="s">
        <v>61</v>
      </c>
      <c r="I4329" t="s">
        <v>177</v>
      </c>
      <c r="J4329" t="s">
        <v>44</v>
      </c>
      <c r="K4329" t="s">
        <v>21</v>
      </c>
      <c r="L4329" t="s">
        <v>22</v>
      </c>
      <c r="M4329">
        <v>6</v>
      </c>
      <c r="N4329">
        <v>35</v>
      </c>
      <c r="Q4329">
        <v>1.14E-2</v>
      </c>
      <c r="R4329">
        <v>3.1280000000000001</v>
      </c>
      <c r="S4329">
        <f t="shared" si="309"/>
        <v>770.45928631241588</v>
      </c>
      <c r="T4329">
        <f t="shared" si="307"/>
        <v>4622.7557178744955</v>
      </c>
    </row>
    <row r="4330" spans="1:20" x14ac:dyDescent="0.2">
      <c r="A4330">
        <v>2009</v>
      </c>
      <c r="B4330">
        <v>255</v>
      </c>
      <c r="D4330" t="s">
        <v>140</v>
      </c>
      <c r="E4330" s="1">
        <v>0.5</v>
      </c>
      <c r="F4330">
        <v>3</v>
      </c>
      <c r="G4330" t="s">
        <v>136</v>
      </c>
      <c r="H4330" t="s">
        <v>61</v>
      </c>
      <c r="I4330" t="s">
        <v>177</v>
      </c>
      <c r="J4330" t="s">
        <v>13</v>
      </c>
      <c r="K4330" t="s">
        <v>47</v>
      </c>
      <c r="L4330" t="s">
        <v>48</v>
      </c>
      <c r="M4330">
        <v>26</v>
      </c>
      <c r="N4330">
        <v>35</v>
      </c>
      <c r="P4330">
        <f>N4330/1.09917</f>
        <v>31.842208211650611</v>
      </c>
      <c r="Q4330">
        <v>1.7399999999999999E-2</v>
      </c>
      <c r="R4330">
        <v>3.08</v>
      </c>
      <c r="S4330">
        <f>Q4330*(P4330^R4330)</f>
        <v>740.96728909580781</v>
      </c>
      <c r="T4330">
        <f t="shared" si="307"/>
        <v>19265.149516491005</v>
      </c>
    </row>
    <row r="4331" spans="1:20" x14ac:dyDescent="0.2">
      <c r="A4331">
        <v>2009</v>
      </c>
      <c r="B4331">
        <v>255</v>
      </c>
      <c r="D4331" t="s">
        <v>140</v>
      </c>
      <c r="E4331" s="1">
        <v>0.5</v>
      </c>
      <c r="F4331">
        <v>3</v>
      </c>
      <c r="G4331" t="s">
        <v>136</v>
      </c>
      <c r="H4331" t="s">
        <v>61</v>
      </c>
      <c r="I4331" t="s">
        <v>177</v>
      </c>
      <c r="J4331" t="s">
        <v>23</v>
      </c>
      <c r="K4331" t="s">
        <v>118</v>
      </c>
      <c r="L4331" t="s">
        <v>37</v>
      </c>
      <c r="M4331">
        <v>1</v>
      </c>
      <c r="N4331">
        <v>35</v>
      </c>
      <c r="Q4331">
        <v>1.26E-2</v>
      </c>
      <c r="R4331">
        <v>3.0672999999999999</v>
      </c>
      <c r="S4331">
        <f>Q4331*(N4331^R4331)</f>
        <v>686.26279947656167</v>
      </c>
      <c r="T4331">
        <f t="shared" si="307"/>
        <v>686.26279947656167</v>
      </c>
    </row>
    <row r="4332" spans="1:20" x14ac:dyDescent="0.2">
      <c r="A4332">
        <v>2009</v>
      </c>
      <c r="B4332">
        <v>255</v>
      </c>
      <c r="D4332" t="s">
        <v>140</v>
      </c>
      <c r="E4332" s="1">
        <v>0.5</v>
      </c>
      <c r="F4332">
        <v>3</v>
      </c>
      <c r="G4332" t="s">
        <v>136</v>
      </c>
      <c r="H4332" t="s">
        <v>61</v>
      </c>
      <c r="I4332" t="s">
        <v>177</v>
      </c>
      <c r="J4332" t="s">
        <v>16</v>
      </c>
      <c r="K4332" t="s">
        <v>28</v>
      </c>
      <c r="L4332" t="s">
        <v>29</v>
      </c>
      <c r="M4332">
        <v>16</v>
      </c>
      <c r="N4332">
        <v>25</v>
      </c>
      <c r="P4332">
        <f>N4332/1.14172</f>
        <v>21.89678730336685</v>
      </c>
      <c r="Q4332">
        <v>5.7999999999999996E-3</v>
      </c>
      <c r="R4332">
        <v>3.5539999999999998</v>
      </c>
      <c r="S4332">
        <f>Q4332*(P4332^R4332)</f>
        <v>336.62001464584171</v>
      </c>
      <c r="T4332">
        <f t="shared" si="307"/>
        <v>5385.9202343334673</v>
      </c>
    </row>
    <row r="4333" spans="1:20" x14ac:dyDescent="0.2">
      <c r="A4333">
        <v>2009</v>
      </c>
      <c r="B4333">
        <v>255</v>
      </c>
      <c r="D4333" t="s">
        <v>140</v>
      </c>
      <c r="E4333" s="1">
        <v>0.5</v>
      </c>
      <c r="F4333">
        <v>3</v>
      </c>
      <c r="G4333" t="s">
        <v>136</v>
      </c>
      <c r="H4333" t="s">
        <v>61</v>
      </c>
      <c r="I4333" t="s">
        <v>177</v>
      </c>
      <c r="J4333" t="s">
        <v>44</v>
      </c>
      <c r="K4333" t="s">
        <v>21</v>
      </c>
      <c r="L4333" t="s">
        <v>22</v>
      </c>
      <c r="M4333">
        <v>5</v>
      </c>
      <c r="N4333">
        <v>25</v>
      </c>
      <c r="Q4333">
        <v>1.14E-2</v>
      </c>
      <c r="R4333">
        <v>3.1280000000000001</v>
      </c>
      <c r="S4333">
        <f>Q4333*(N4333^R4333)</f>
        <v>268.94359042953022</v>
      </c>
      <c r="T4333">
        <f t="shared" si="307"/>
        <v>1344.717952147651</v>
      </c>
    </row>
    <row r="4334" spans="1:20" x14ac:dyDescent="0.2">
      <c r="A4334">
        <v>2009</v>
      </c>
      <c r="B4334">
        <v>255</v>
      </c>
      <c r="D4334" t="s">
        <v>140</v>
      </c>
      <c r="E4334" s="1">
        <v>0.5</v>
      </c>
      <c r="F4334">
        <v>3</v>
      </c>
      <c r="G4334" t="s">
        <v>136</v>
      </c>
      <c r="H4334" t="s">
        <v>61</v>
      </c>
      <c r="I4334" t="s">
        <v>177</v>
      </c>
      <c r="J4334" t="s">
        <v>23</v>
      </c>
      <c r="K4334" t="s">
        <v>62</v>
      </c>
      <c r="L4334" t="s">
        <v>63</v>
      </c>
      <c r="M4334">
        <v>1</v>
      </c>
      <c r="N4334">
        <v>25</v>
      </c>
      <c r="P4334">
        <f>N4334/1.08</f>
        <v>23.148148148148145</v>
      </c>
      <c r="Q4334">
        <v>2.29E-2</v>
      </c>
      <c r="R4334">
        <v>2.9580000000000002</v>
      </c>
      <c r="S4334">
        <f>Q4334*(P4334^R4334)</f>
        <v>248.92846396069424</v>
      </c>
      <c r="T4334">
        <f t="shared" si="307"/>
        <v>248.92846396069424</v>
      </c>
    </row>
    <row r="4335" spans="1:20" x14ac:dyDescent="0.2">
      <c r="A4335">
        <v>2009</v>
      </c>
      <c r="B4335">
        <v>255</v>
      </c>
      <c r="D4335" t="s">
        <v>140</v>
      </c>
      <c r="E4335" s="1">
        <v>0.5</v>
      </c>
      <c r="F4335">
        <v>3</v>
      </c>
      <c r="G4335" t="s">
        <v>136</v>
      </c>
      <c r="H4335" t="s">
        <v>61</v>
      </c>
      <c r="I4335" t="s">
        <v>177</v>
      </c>
      <c r="J4335" t="s">
        <v>16</v>
      </c>
      <c r="K4335" t="s">
        <v>17</v>
      </c>
      <c r="L4335" t="s">
        <v>18</v>
      </c>
      <c r="M4335">
        <v>2</v>
      </c>
      <c r="N4335">
        <v>15</v>
      </c>
      <c r="Q4335">
        <v>2.2700000000000001E-2</v>
      </c>
      <c r="R4335">
        <v>3.12</v>
      </c>
      <c r="S4335">
        <f t="shared" ref="S4335:S4347" si="310">Q4335*(N4335^R4335)</f>
        <v>106.03044532761471</v>
      </c>
      <c r="T4335">
        <f t="shared" si="307"/>
        <v>212.06089065522943</v>
      </c>
    </row>
    <row r="4336" spans="1:20" x14ac:dyDescent="0.2">
      <c r="A4336">
        <v>2009</v>
      </c>
      <c r="B4336">
        <v>255</v>
      </c>
      <c r="D4336" t="s">
        <v>140</v>
      </c>
      <c r="E4336" s="1">
        <v>0.5</v>
      </c>
      <c r="F4336">
        <v>3</v>
      </c>
      <c r="G4336" t="s">
        <v>136</v>
      </c>
      <c r="H4336" t="s">
        <v>61</v>
      </c>
      <c r="I4336" t="s">
        <v>177</v>
      </c>
      <c r="J4336" t="s">
        <v>509</v>
      </c>
      <c r="K4336" t="s">
        <v>17</v>
      </c>
      <c r="L4336" t="s">
        <v>19</v>
      </c>
      <c r="M4336">
        <v>4</v>
      </c>
      <c r="N4336">
        <v>15</v>
      </c>
      <c r="Q4336">
        <v>1.9300000000000001E-2</v>
      </c>
      <c r="R4336">
        <v>2.96</v>
      </c>
      <c r="S4336">
        <f t="shared" si="310"/>
        <v>58.450393035088091</v>
      </c>
      <c r="T4336">
        <f t="shared" si="307"/>
        <v>233.80157214035236</v>
      </c>
    </row>
    <row r="4337" spans="1:20" x14ac:dyDescent="0.2">
      <c r="A4337">
        <v>2009</v>
      </c>
      <c r="B4337">
        <v>255</v>
      </c>
      <c r="D4337" t="s">
        <v>140</v>
      </c>
      <c r="E4337" s="1">
        <v>0.5</v>
      </c>
      <c r="F4337">
        <v>3</v>
      </c>
      <c r="G4337" t="s">
        <v>136</v>
      </c>
      <c r="H4337" t="s">
        <v>61</v>
      </c>
      <c r="I4337" t="s">
        <v>177</v>
      </c>
      <c r="J4337" t="s">
        <v>44</v>
      </c>
      <c r="K4337" t="s">
        <v>21</v>
      </c>
      <c r="L4337" t="s">
        <v>22</v>
      </c>
      <c r="M4337">
        <v>2</v>
      </c>
      <c r="N4337">
        <v>15</v>
      </c>
      <c r="Q4337">
        <v>1.14E-2</v>
      </c>
      <c r="R4337">
        <v>3.1280000000000001</v>
      </c>
      <c r="S4337">
        <f t="shared" si="310"/>
        <v>54.414959423729201</v>
      </c>
      <c r="T4337">
        <f t="shared" si="307"/>
        <v>108.8299188474584</v>
      </c>
    </row>
    <row r="4338" spans="1:20" x14ac:dyDescent="0.2">
      <c r="A4338">
        <v>2009</v>
      </c>
      <c r="B4338">
        <v>255</v>
      </c>
      <c r="D4338" t="s">
        <v>140</v>
      </c>
      <c r="E4338" s="1">
        <v>0.5</v>
      </c>
      <c r="F4338">
        <v>3</v>
      </c>
      <c r="G4338" t="s">
        <v>136</v>
      </c>
      <c r="H4338" t="s">
        <v>61</v>
      </c>
      <c r="I4338" t="s">
        <v>177</v>
      </c>
      <c r="J4338" t="s">
        <v>23</v>
      </c>
      <c r="K4338" t="s">
        <v>118</v>
      </c>
      <c r="L4338" t="s">
        <v>132</v>
      </c>
      <c r="M4338">
        <v>3</v>
      </c>
      <c r="N4338">
        <v>15</v>
      </c>
      <c r="Q4338">
        <v>1.26E-2</v>
      </c>
      <c r="R4338">
        <v>3.0672999999999999</v>
      </c>
      <c r="S4338">
        <f t="shared" si="310"/>
        <v>51.026439339633377</v>
      </c>
      <c r="T4338">
        <f t="shared" si="307"/>
        <v>153.07931801890012</v>
      </c>
    </row>
    <row r="4339" spans="1:20" x14ac:dyDescent="0.2">
      <c r="A4339">
        <v>2009</v>
      </c>
      <c r="B4339">
        <v>255</v>
      </c>
      <c r="D4339" t="s">
        <v>140</v>
      </c>
      <c r="E4339" s="1">
        <v>0.5</v>
      </c>
      <c r="F4339">
        <v>3</v>
      </c>
      <c r="G4339" t="s">
        <v>136</v>
      </c>
      <c r="H4339" t="s">
        <v>61</v>
      </c>
      <c r="I4339" t="s">
        <v>177</v>
      </c>
      <c r="J4339" t="s">
        <v>26</v>
      </c>
      <c r="K4339" t="s">
        <v>17</v>
      </c>
      <c r="L4339" t="s">
        <v>121</v>
      </c>
      <c r="M4339">
        <v>19</v>
      </c>
      <c r="N4339">
        <v>7.5</v>
      </c>
      <c r="Q4339">
        <v>2.0199999999999999E-2</v>
      </c>
      <c r="R4339">
        <v>2.9594999999999998</v>
      </c>
      <c r="S4339">
        <f t="shared" si="310"/>
        <v>7.8540774295436098</v>
      </c>
      <c r="T4339">
        <f t="shared" si="307"/>
        <v>149.22747116132859</v>
      </c>
    </row>
    <row r="4340" spans="1:20" x14ac:dyDescent="0.2">
      <c r="A4340">
        <v>2009</v>
      </c>
      <c r="B4340">
        <v>255</v>
      </c>
      <c r="D4340" t="s">
        <v>140</v>
      </c>
      <c r="E4340" s="1">
        <v>0.5</v>
      </c>
      <c r="F4340">
        <v>3</v>
      </c>
      <c r="G4340" t="s">
        <v>136</v>
      </c>
      <c r="H4340" t="s">
        <v>61</v>
      </c>
      <c r="I4340" t="s">
        <v>177</v>
      </c>
      <c r="J4340" t="s">
        <v>26</v>
      </c>
      <c r="K4340" t="s">
        <v>118</v>
      </c>
      <c r="L4340" t="s">
        <v>27</v>
      </c>
      <c r="M4340">
        <v>2</v>
      </c>
      <c r="N4340">
        <v>7.5</v>
      </c>
      <c r="Q4340">
        <v>1.5900000000000001E-2</v>
      </c>
      <c r="R4340">
        <v>2.9718</v>
      </c>
      <c r="S4340">
        <f t="shared" si="310"/>
        <v>6.3372988368370082</v>
      </c>
      <c r="T4340">
        <f t="shared" si="307"/>
        <v>12.674597673674016</v>
      </c>
    </row>
    <row r="4341" spans="1:20" x14ac:dyDescent="0.2">
      <c r="A4341">
        <v>2009</v>
      </c>
      <c r="B4341">
        <v>255</v>
      </c>
      <c r="D4341" t="s">
        <v>140</v>
      </c>
      <c r="E4341" s="1">
        <v>0.5</v>
      </c>
      <c r="F4341">
        <v>3</v>
      </c>
      <c r="G4341" t="s">
        <v>136</v>
      </c>
      <c r="H4341" t="s">
        <v>61</v>
      </c>
      <c r="I4341" t="s">
        <v>177</v>
      </c>
      <c r="J4341" t="s">
        <v>23</v>
      </c>
      <c r="K4341" t="s">
        <v>118</v>
      </c>
      <c r="L4341" t="s">
        <v>132</v>
      </c>
      <c r="M4341">
        <v>2</v>
      </c>
      <c r="N4341">
        <v>7.5</v>
      </c>
      <c r="Q4341">
        <v>1.26E-2</v>
      </c>
      <c r="R4341">
        <v>3.0672999999999999</v>
      </c>
      <c r="S4341">
        <f t="shared" si="310"/>
        <v>6.0875978967715536</v>
      </c>
      <c r="T4341">
        <f t="shared" si="307"/>
        <v>12.175195793543107</v>
      </c>
    </row>
    <row r="4342" spans="1:20" x14ac:dyDescent="0.2">
      <c r="A4342">
        <v>2009</v>
      </c>
      <c r="B4342">
        <v>255</v>
      </c>
      <c r="D4342" t="s">
        <v>140</v>
      </c>
      <c r="E4342" s="1">
        <v>0.5</v>
      </c>
      <c r="F4342">
        <v>3</v>
      </c>
      <c r="G4342" t="s">
        <v>136</v>
      </c>
      <c r="H4342" t="s">
        <v>61</v>
      </c>
      <c r="I4342" t="s">
        <v>177</v>
      </c>
      <c r="J4342" t="s">
        <v>13</v>
      </c>
      <c r="K4342" t="s">
        <v>194</v>
      </c>
      <c r="L4342" t="s">
        <v>35</v>
      </c>
      <c r="M4342">
        <v>7</v>
      </c>
      <c r="N4342">
        <v>7.5</v>
      </c>
      <c r="Q4342">
        <v>3.2399999999999998E-2</v>
      </c>
      <c r="R4342">
        <v>2.379</v>
      </c>
      <c r="S4342">
        <f t="shared" si="310"/>
        <v>3.9112516180267258</v>
      </c>
      <c r="T4342">
        <f t="shared" si="307"/>
        <v>27.378761326187082</v>
      </c>
    </row>
    <row r="4343" spans="1:20" x14ac:dyDescent="0.2">
      <c r="A4343">
        <v>2009</v>
      </c>
      <c r="B4343">
        <v>255</v>
      </c>
      <c r="D4343" t="s">
        <v>140</v>
      </c>
      <c r="E4343" s="1">
        <v>0.5</v>
      </c>
      <c r="F4343">
        <v>3</v>
      </c>
      <c r="G4343" t="s">
        <v>136</v>
      </c>
      <c r="H4343" t="s">
        <v>61</v>
      </c>
      <c r="I4343" t="s">
        <v>177</v>
      </c>
      <c r="J4343" t="s">
        <v>26</v>
      </c>
      <c r="K4343" t="s">
        <v>118</v>
      </c>
      <c r="L4343" t="s">
        <v>27</v>
      </c>
      <c r="M4343">
        <v>7</v>
      </c>
      <c r="N4343">
        <v>2.5</v>
      </c>
      <c r="Q4343">
        <v>1.5900000000000001E-2</v>
      </c>
      <c r="R4343">
        <v>2.9718</v>
      </c>
      <c r="S4343">
        <f t="shared" si="310"/>
        <v>0.24210025233267859</v>
      </c>
      <c r="T4343">
        <f t="shared" si="307"/>
        <v>1.6947017663287502</v>
      </c>
    </row>
    <row r="4344" spans="1:20" x14ac:dyDescent="0.2">
      <c r="A4344">
        <v>2009</v>
      </c>
      <c r="B4344">
        <v>255</v>
      </c>
      <c r="D4344" t="s">
        <v>140</v>
      </c>
      <c r="E4344" s="1">
        <v>0.5</v>
      </c>
      <c r="F4344">
        <v>3</v>
      </c>
      <c r="G4344" t="s">
        <v>136</v>
      </c>
      <c r="H4344" t="s">
        <v>61</v>
      </c>
      <c r="I4344" t="s">
        <v>177</v>
      </c>
      <c r="J4344" t="s">
        <v>23</v>
      </c>
      <c r="K4344" t="s">
        <v>33</v>
      </c>
      <c r="L4344" t="s">
        <v>34</v>
      </c>
      <c r="M4344">
        <v>7</v>
      </c>
      <c r="N4344">
        <v>2.5</v>
      </c>
      <c r="Q4344">
        <v>8.8999999999999999E-3</v>
      </c>
      <c r="R4344">
        <v>3</v>
      </c>
      <c r="S4344">
        <f t="shared" si="310"/>
        <v>0.13906250000000001</v>
      </c>
      <c r="T4344">
        <f t="shared" si="307"/>
        <v>0.97343750000000007</v>
      </c>
    </row>
    <row r="4345" spans="1:20" x14ac:dyDescent="0.2">
      <c r="A4345">
        <v>2009</v>
      </c>
      <c r="B4345">
        <v>256</v>
      </c>
      <c r="C4345">
        <v>72</v>
      </c>
      <c r="D4345" t="s">
        <v>169</v>
      </c>
      <c r="E4345" s="1">
        <v>0.375</v>
      </c>
      <c r="F4345">
        <v>20</v>
      </c>
      <c r="G4345" t="s">
        <v>124</v>
      </c>
      <c r="H4345" t="s">
        <v>12</v>
      </c>
      <c r="I4345" t="s">
        <v>176</v>
      </c>
      <c r="J4345" t="s">
        <v>44</v>
      </c>
      <c r="K4345" t="s">
        <v>21</v>
      </c>
      <c r="L4345" t="s">
        <v>67</v>
      </c>
      <c r="M4345">
        <v>2</v>
      </c>
      <c r="N4345">
        <v>50</v>
      </c>
      <c r="Q4345">
        <v>1.5299999999999999E-2</v>
      </c>
      <c r="R4345">
        <v>3</v>
      </c>
      <c r="S4345">
        <f t="shared" si="310"/>
        <v>1912.5</v>
      </c>
      <c r="T4345">
        <f t="shared" si="307"/>
        <v>3825</v>
      </c>
    </row>
    <row r="4346" spans="1:20" x14ac:dyDescent="0.2">
      <c r="A4346">
        <v>2009</v>
      </c>
      <c r="B4346">
        <v>256</v>
      </c>
      <c r="C4346">
        <v>72</v>
      </c>
      <c r="D4346" t="s">
        <v>169</v>
      </c>
      <c r="E4346" s="1">
        <v>0.375</v>
      </c>
      <c r="F4346">
        <v>20</v>
      </c>
      <c r="G4346" t="s">
        <v>124</v>
      </c>
      <c r="H4346" t="s">
        <v>12</v>
      </c>
      <c r="I4346" t="s">
        <v>176</v>
      </c>
      <c r="J4346" t="s">
        <v>44</v>
      </c>
      <c r="K4346" t="s">
        <v>21</v>
      </c>
      <c r="L4346" t="s">
        <v>22</v>
      </c>
      <c r="M4346">
        <v>4</v>
      </c>
      <c r="N4346">
        <v>35</v>
      </c>
      <c r="Q4346">
        <v>1.14E-2</v>
      </c>
      <c r="R4346">
        <v>3.1280000000000001</v>
      </c>
      <c r="S4346">
        <f t="shared" si="310"/>
        <v>770.45928631241588</v>
      </c>
      <c r="T4346">
        <f t="shared" si="307"/>
        <v>3081.8371452496635</v>
      </c>
    </row>
    <row r="4347" spans="1:20" x14ac:dyDescent="0.2">
      <c r="A4347">
        <v>2009</v>
      </c>
      <c r="B4347">
        <v>256</v>
      </c>
      <c r="C4347">
        <v>72</v>
      </c>
      <c r="D4347" t="s">
        <v>169</v>
      </c>
      <c r="E4347" s="1">
        <v>0.375</v>
      </c>
      <c r="F4347">
        <v>20</v>
      </c>
      <c r="G4347" t="s">
        <v>124</v>
      </c>
      <c r="H4347" t="s">
        <v>12</v>
      </c>
      <c r="I4347" t="s">
        <v>176</v>
      </c>
      <c r="J4347" t="s">
        <v>13</v>
      </c>
      <c r="K4347" t="s">
        <v>14</v>
      </c>
      <c r="L4347" t="s">
        <v>15</v>
      </c>
      <c r="M4347">
        <v>2</v>
      </c>
      <c r="N4347">
        <v>25</v>
      </c>
      <c r="Q4347">
        <v>2.3599999999999999E-2</v>
      </c>
      <c r="R4347">
        <v>2.9750000000000001</v>
      </c>
      <c r="S4347">
        <f t="shared" si="310"/>
        <v>340.23855775527943</v>
      </c>
      <c r="T4347">
        <f t="shared" si="307"/>
        <v>680.47711551055886</v>
      </c>
    </row>
    <row r="4348" spans="1:20" x14ac:dyDescent="0.2">
      <c r="A4348">
        <v>2009</v>
      </c>
      <c r="B4348">
        <v>256</v>
      </c>
      <c r="C4348">
        <v>72</v>
      </c>
      <c r="D4348" t="s">
        <v>169</v>
      </c>
      <c r="E4348" s="1">
        <v>0.375</v>
      </c>
      <c r="F4348">
        <v>20</v>
      </c>
      <c r="G4348" t="s">
        <v>124</v>
      </c>
      <c r="H4348" t="s">
        <v>12</v>
      </c>
      <c r="I4348" t="s">
        <v>176</v>
      </c>
      <c r="J4348" t="s">
        <v>16</v>
      </c>
      <c r="K4348" t="s">
        <v>28</v>
      </c>
      <c r="L4348" t="s">
        <v>29</v>
      </c>
      <c r="M4348">
        <v>12</v>
      </c>
      <c r="N4348">
        <v>25</v>
      </c>
      <c r="P4348">
        <f>N4348/1.14172</f>
        <v>21.89678730336685</v>
      </c>
      <c r="Q4348">
        <v>5.7999999999999996E-3</v>
      </c>
      <c r="R4348">
        <v>3.5539999999999998</v>
      </c>
      <c r="S4348">
        <f>Q4348*(P4348^R4348)</f>
        <v>336.62001464584171</v>
      </c>
      <c r="T4348">
        <f t="shared" si="307"/>
        <v>4039.4401757501005</v>
      </c>
    </row>
    <row r="4349" spans="1:20" x14ac:dyDescent="0.2">
      <c r="A4349">
        <v>2009</v>
      </c>
      <c r="B4349">
        <v>256</v>
      </c>
      <c r="C4349">
        <v>72</v>
      </c>
      <c r="D4349" t="s">
        <v>169</v>
      </c>
      <c r="E4349" s="1">
        <v>0.375</v>
      </c>
      <c r="F4349">
        <v>20</v>
      </c>
      <c r="G4349" t="s">
        <v>124</v>
      </c>
      <c r="H4349" t="s">
        <v>12</v>
      </c>
      <c r="I4349" t="s">
        <v>176</v>
      </c>
      <c r="J4349" t="s">
        <v>44</v>
      </c>
      <c r="K4349" t="s">
        <v>21</v>
      </c>
      <c r="L4349" t="s">
        <v>22</v>
      </c>
      <c r="M4349">
        <v>3</v>
      </c>
      <c r="N4349">
        <v>25</v>
      </c>
      <c r="Q4349">
        <v>1.14E-2</v>
      </c>
      <c r="R4349">
        <v>3.1280000000000001</v>
      </c>
      <c r="S4349">
        <f>Q4349*(N4349^R4349)</f>
        <v>268.94359042953022</v>
      </c>
      <c r="T4349">
        <f t="shared" si="307"/>
        <v>806.83077128859065</v>
      </c>
    </row>
    <row r="4350" spans="1:20" x14ac:dyDescent="0.2">
      <c r="A4350">
        <v>2009</v>
      </c>
      <c r="B4350">
        <v>256</v>
      </c>
      <c r="C4350">
        <v>72</v>
      </c>
      <c r="D4350" t="s">
        <v>169</v>
      </c>
      <c r="E4350" s="1">
        <v>0.375</v>
      </c>
      <c r="F4350">
        <v>20</v>
      </c>
      <c r="G4350" t="s">
        <v>124</v>
      </c>
      <c r="H4350" t="s">
        <v>12</v>
      </c>
      <c r="I4350" t="s">
        <v>176</v>
      </c>
      <c r="J4350" t="s">
        <v>23</v>
      </c>
      <c r="K4350" t="s">
        <v>62</v>
      </c>
      <c r="L4350" t="s">
        <v>63</v>
      </c>
      <c r="M4350">
        <v>1</v>
      </c>
      <c r="N4350">
        <v>25</v>
      </c>
      <c r="P4350">
        <f>N4350/1.08</f>
        <v>23.148148148148145</v>
      </c>
      <c r="Q4350">
        <v>2.29E-2</v>
      </c>
      <c r="R4350">
        <v>2.9580000000000002</v>
      </c>
      <c r="S4350">
        <f>Q4350*(P4350^R4350)</f>
        <v>248.92846396069424</v>
      </c>
      <c r="T4350">
        <f t="shared" si="307"/>
        <v>248.92846396069424</v>
      </c>
    </row>
    <row r="4351" spans="1:20" x14ac:dyDescent="0.2">
      <c r="A4351">
        <v>2009</v>
      </c>
      <c r="B4351">
        <v>256</v>
      </c>
      <c r="C4351">
        <v>72</v>
      </c>
      <c r="D4351" t="s">
        <v>169</v>
      </c>
      <c r="E4351" s="1">
        <v>0.375</v>
      </c>
      <c r="F4351">
        <v>20</v>
      </c>
      <c r="G4351" t="s">
        <v>124</v>
      </c>
      <c r="H4351" t="s">
        <v>12</v>
      </c>
      <c r="I4351" t="s">
        <v>176</v>
      </c>
      <c r="J4351" t="s">
        <v>26</v>
      </c>
      <c r="K4351" t="s">
        <v>17</v>
      </c>
      <c r="L4351" t="s">
        <v>121</v>
      </c>
      <c r="M4351">
        <v>15</v>
      </c>
      <c r="N4351">
        <v>7.5</v>
      </c>
      <c r="Q4351">
        <v>2.0199999999999999E-2</v>
      </c>
      <c r="R4351">
        <v>2.9594999999999998</v>
      </c>
      <c r="S4351">
        <f t="shared" ref="S4351:S4357" si="311">Q4351*(N4351^R4351)</f>
        <v>7.8540774295436098</v>
      </c>
      <c r="T4351">
        <f t="shared" si="307"/>
        <v>117.81116144315415</v>
      </c>
    </row>
    <row r="4352" spans="1:20" x14ac:dyDescent="0.2">
      <c r="A4352">
        <v>2009</v>
      </c>
      <c r="B4352">
        <v>256</v>
      </c>
      <c r="C4352">
        <v>72</v>
      </c>
      <c r="D4352" t="s">
        <v>169</v>
      </c>
      <c r="E4352" s="1">
        <v>0.375</v>
      </c>
      <c r="F4352">
        <v>20</v>
      </c>
      <c r="G4352" t="s">
        <v>124</v>
      </c>
      <c r="H4352" t="s">
        <v>12</v>
      </c>
      <c r="I4352" t="s">
        <v>176</v>
      </c>
      <c r="J4352" t="s">
        <v>26</v>
      </c>
      <c r="K4352" t="s">
        <v>118</v>
      </c>
      <c r="L4352" t="s">
        <v>27</v>
      </c>
      <c r="M4352">
        <v>6</v>
      </c>
      <c r="N4352">
        <v>7.5</v>
      </c>
      <c r="Q4352">
        <v>1.5900000000000001E-2</v>
      </c>
      <c r="R4352">
        <v>2.9718</v>
      </c>
      <c r="S4352">
        <f t="shared" si="311"/>
        <v>6.3372988368370082</v>
      </c>
      <c r="T4352">
        <f t="shared" si="307"/>
        <v>38.023793021022051</v>
      </c>
    </row>
    <row r="4353" spans="1:20" x14ac:dyDescent="0.2">
      <c r="A4353">
        <v>2009</v>
      </c>
      <c r="B4353">
        <v>256</v>
      </c>
      <c r="C4353">
        <v>72</v>
      </c>
      <c r="D4353" t="s">
        <v>169</v>
      </c>
      <c r="E4353" s="1">
        <v>0.375</v>
      </c>
      <c r="F4353">
        <v>20</v>
      </c>
      <c r="G4353" t="s">
        <v>124</v>
      </c>
      <c r="H4353" t="s">
        <v>12</v>
      </c>
      <c r="I4353" t="s">
        <v>176</v>
      </c>
      <c r="J4353" t="s">
        <v>44</v>
      </c>
      <c r="K4353" t="s">
        <v>21</v>
      </c>
      <c r="L4353" t="s">
        <v>22</v>
      </c>
      <c r="M4353">
        <v>1</v>
      </c>
      <c r="N4353">
        <v>7.5</v>
      </c>
      <c r="Q4353">
        <v>1.14E-2</v>
      </c>
      <c r="R4353">
        <v>3.1280000000000001</v>
      </c>
      <c r="S4353">
        <f t="shared" si="311"/>
        <v>6.2243855127961885</v>
      </c>
      <c r="T4353">
        <f t="shared" si="307"/>
        <v>6.2243855127961885</v>
      </c>
    </row>
    <row r="4354" spans="1:20" x14ac:dyDescent="0.2">
      <c r="A4354">
        <v>2009</v>
      </c>
      <c r="B4354">
        <v>256</v>
      </c>
      <c r="C4354">
        <v>72</v>
      </c>
      <c r="D4354" t="s">
        <v>169</v>
      </c>
      <c r="E4354" s="1">
        <v>0.375</v>
      </c>
      <c r="F4354">
        <v>20</v>
      </c>
      <c r="G4354" t="s">
        <v>124</v>
      </c>
      <c r="H4354" t="s">
        <v>12</v>
      </c>
      <c r="I4354" t="s">
        <v>176</v>
      </c>
      <c r="J4354" t="s">
        <v>23</v>
      </c>
      <c r="K4354" t="s">
        <v>118</v>
      </c>
      <c r="L4354" t="s">
        <v>30</v>
      </c>
      <c r="M4354">
        <v>1</v>
      </c>
      <c r="N4354">
        <v>7.5</v>
      </c>
      <c r="Q4354">
        <v>9.2800000000000001E-3</v>
      </c>
      <c r="R4354">
        <v>3.07</v>
      </c>
      <c r="S4354">
        <f t="shared" si="311"/>
        <v>4.5080222907771104</v>
      </c>
      <c r="T4354">
        <f t="shared" ref="T4354:T4417" si="312">M4354*S4354</f>
        <v>4.5080222907771104</v>
      </c>
    </row>
    <row r="4355" spans="1:20" x14ac:dyDescent="0.2">
      <c r="A4355">
        <v>2009</v>
      </c>
      <c r="B4355">
        <v>256</v>
      </c>
      <c r="C4355">
        <v>72</v>
      </c>
      <c r="D4355" t="s">
        <v>169</v>
      </c>
      <c r="E4355" s="1">
        <v>0.375</v>
      </c>
      <c r="F4355">
        <v>20</v>
      </c>
      <c r="G4355" t="s">
        <v>124</v>
      </c>
      <c r="H4355" t="s">
        <v>12</v>
      </c>
      <c r="I4355" t="s">
        <v>176</v>
      </c>
      <c r="J4355" t="s">
        <v>26</v>
      </c>
      <c r="K4355" t="s">
        <v>118</v>
      </c>
      <c r="L4355" t="s">
        <v>27</v>
      </c>
      <c r="M4355">
        <v>2</v>
      </c>
      <c r="N4355">
        <v>2.5</v>
      </c>
      <c r="Q4355">
        <v>1.5900000000000001E-2</v>
      </c>
      <c r="R4355">
        <v>2.9718</v>
      </c>
      <c r="S4355">
        <f t="shared" si="311"/>
        <v>0.24210025233267859</v>
      </c>
      <c r="T4355">
        <f t="shared" si="312"/>
        <v>0.48420050466535719</v>
      </c>
    </row>
    <row r="4356" spans="1:20" x14ac:dyDescent="0.2">
      <c r="A4356">
        <v>2009</v>
      </c>
      <c r="B4356">
        <v>257</v>
      </c>
      <c r="C4356">
        <v>73</v>
      </c>
      <c r="D4356" t="s">
        <v>169</v>
      </c>
      <c r="E4356" s="1">
        <v>0.375</v>
      </c>
      <c r="F4356">
        <v>20</v>
      </c>
      <c r="G4356" t="s">
        <v>124</v>
      </c>
      <c r="H4356" t="s">
        <v>36</v>
      </c>
      <c r="I4356" t="s">
        <v>176</v>
      </c>
      <c r="J4356" t="s">
        <v>20</v>
      </c>
      <c r="K4356" t="s">
        <v>197</v>
      </c>
      <c r="L4356" t="s">
        <v>165</v>
      </c>
      <c r="M4356">
        <v>1</v>
      </c>
      <c r="N4356">
        <v>85</v>
      </c>
      <c r="Q4356">
        <v>2.69E-2</v>
      </c>
      <c r="R4356">
        <v>2.98</v>
      </c>
      <c r="S4356">
        <f t="shared" si="311"/>
        <v>15115.4359947333</v>
      </c>
      <c r="T4356">
        <f t="shared" si="312"/>
        <v>15115.4359947333</v>
      </c>
    </row>
    <row r="4357" spans="1:20" x14ac:dyDescent="0.2">
      <c r="A4357">
        <v>2009</v>
      </c>
      <c r="B4357">
        <v>257</v>
      </c>
      <c r="C4357">
        <v>73</v>
      </c>
      <c r="D4357" t="s">
        <v>169</v>
      </c>
      <c r="E4357" s="1">
        <v>0.375</v>
      </c>
      <c r="F4357">
        <v>20</v>
      </c>
      <c r="G4357" t="s">
        <v>124</v>
      </c>
      <c r="H4357" t="s">
        <v>36</v>
      </c>
      <c r="I4357" t="s">
        <v>176</v>
      </c>
      <c r="J4357" t="s">
        <v>13</v>
      </c>
      <c r="K4357" t="s">
        <v>51</v>
      </c>
      <c r="L4357" t="s">
        <v>57</v>
      </c>
      <c r="M4357">
        <v>2</v>
      </c>
      <c r="N4357">
        <v>50</v>
      </c>
      <c r="O4357" t="s">
        <v>46</v>
      </c>
      <c r="Q4357">
        <v>1.6199999999999999E-2</v>
      </c>
      <c r="R4357">
        <v>3.0251999999999999</v>
      </c>
      <c r="S4357">
        <f t="shared" si="311"/>
        <v>2234.8021044952443</v>
      </c>
      <c r="T4357">
        <f t="shared" si="312"/>
        <v>4469.6042089904886</v>
      </c>
    </row>
    <row r="4358" spans="1:20" x14ac:dyDescent="0.2">
      <c r="A4358">
        <v>2009</v>
      </c>
      <c r="B4358">
        <v>257</v>
      </c>
      <c r="C4358">
        <v>73</v>
      </c>
      <c r="D4358" t="s">
        <v>169</v>
      </c>
      <c r="E4358" s="1">
        <v>0.375</v>
      </c>
      <c r="F4358">
        <v>20</v>
      </c>
      <c r="G4358" t="s">
        <v>124</v>
      </c>
      <c r="H4358" t="s">
        <v>36</v>
      </c>
      <c r="I4358" t="s">
        <v>176</v>
      </c>
      <c r="J4358" t="s">
        <v>20</v>
      </c>
      <c r="K4358" t="s">
        <v>68</v>
      </c>
      <c r="L4358" t="s">
        <v>69</v>
      </c>
      <c r="M4358">
        <v>1</v>
      </c>
      <c r="N4358">
        <v>45</v>
      </c>
      <c r="P4358">
        <f>N4358*0.863</f>
        <v>38.835000000000001</v>
      </c>
      <c r="Q4358">
        <v>2.5100000000000001E-2</v>
      </c>
      <c r="R4358">
        <v>2.84</v>
      </c>
      <c r="S4358">
        <f>Q4358*(P4358^R4358)</f>
        <v>818.5927999638775</v>
      </c>
      <c r="T4358">
        <f t="shared" si="312"/>
        <v>818.5927999638775</v>
      </c>
    </row>
    <row r="4359" spans="1:20" x14ac:dyDescent="0.2">
      <c r="A4359">
        <v>2009</v>
      </c>
      <c r="B4359">
        <v>257</v>
      </c>
      <c r="C4359">
        <v>73</v>
      </c>
      <c r="D4359" t="s">
        <v>169</v>
      </c>
      <c r="E4359" s="1">
        <v>0.375</v>
      </c>
      <c r="F4359">
        <v>20</v>
      </c>
      <c r="G4359" t="s">
        <v>124</v>
      </c>
      <c r="H4359" t="s">
        <v>36</v>
      </c>
      <c r="I4359" t="s">
        <v>176</v>
      </c>
      <c r="J4359" t="s">
        <v>44</v>
      </c>
      <c r="K4359" t="s">
        <v>21</v>
      </c>
      <c r="L4359" t="s">
        <v>22</v>
      </c>
      <c r="M4359">
        <v>6</v>
      </c>
      <c r="N4359">
        <v>35</v>
      </c>
      <c r="Q4359">
        <v>1.14E-2</v>
      </c>
      <c r="R4359">
        <v>3.1280000000000001</v>
      </c>
      <c r="S4359">
        <f>Q4359*(N4359^R4359)</f>
        <v>770.45928631241588</v>
      </c>
      <c r="T4359">
        <f t="shared" si="312"/>
        <v>4622.7557178744955</v>
      </c>
    </row>
    <row r="4360" spans="1:20" x14ac:dyDescent="0.2">
      <c r="A4360">
        <v>2009</v>
      </c>
      <c r="B4360">
        <v>257</v>
      </c>
      <c r="C4360">
        <v>73</v>
      </c>
      <c r="D4360" t="s">
        <v>169</v>
      </c>
      <c r="E4360" s="1">
        <v>0.375</v>
      </c>
      <c r="F4360">
        <v>20</v>
      </c>
      <c r="G4360" t="s">
        <v>124</v>
      </c>
      <c r="H4360" t="s">
        <v>36</v>
      </c>
      <c r="I4360" t="s">
        <v>176</v>
      </c>
      <c r="J4360" t="s">
        <v>23</v>
      </c>
      <c r="K4360" t="s">
        <v>31</v>
      </c>
      <c r="L4360" t="s">
        <v>32</v>
      </c>
      <c r="M4360">
        <v>1</v>
      </c>
      <c r="N4360">
        <v>35</v>
      </c>
      <c r="Q4360">
        <v>7.9000000000000008E-3</v>
      </c>
      <c r="R4360">
        <v>3.0760000000000001</v>
      </c>
      <c r="S4360">
        <f>Q4360*(N4360^R4360)</f>
        <v>443.79294680201997</v>
      </c>
      <c r="T4360">
        <f t="shared" si="312"/>
        <v>443.79294680201997</v>
      </c>
    </row>
    <row r="4361" spans="1:20" x14ac:dyDescent="0.2">
      <c r="A4361">
        <v>2009</v>
      </c>
      <c r="B4361">
        <v>257</v>
      </c>
      <c r="C4361">
        <v>73</v>
      </c>
      <c r="D4361" t="s">
        <v>169</v>
      </c>
      <c r="E4361" s="1">
        <v>0.375</v>
      </c>
      <c r="F4361">
        <v>20</v>
      </c>
      <c r="G4361" t="s">
        <v>124</v>
      </c>
      <c r="H4361" t="s">
        <v>36</v>
      </c>
      <c r="I4361" t="s">
        <v>176</v>
      </c>
      <c r="J4361" t="s">
        <v>13</v>
      </c>
      <c r="K4361" t="s">
        <v>14</v>
      </c>
      <c r="L4361" t="s">
        <v>15</v>
      </c>
      <c r="M4361">
        <v>3</v>
      </c>
      <c r="N4361">
        <v>25</v>
      </c>
      <c r="Q4361">
        <v>2.3599999999999999E-2</v>
      </c>
      <c r="R4361">
        <v>2.9750000000000001</v>
      </c>
      <c r="S4361">
        <f>Q4361*(N4361^R4361)</f>
        <v>340.23855775527943</v>
      </c>
      <c r="T4361">
        <f t="shared" si="312"/>
        <v>1020.7156732658383</v>
      </c>
    </row>
    <row r="4362" spans="1:20" x14ac:dyDescent="0.2">
      <c r="A4362">
        <v>2009</v>
      </c>
      <c r="B4362">
        <v>257</v>
      </c>
      <c r="C4362">
        <v>73</v>
      </c>
      <c r="D4362" t="s">
        <v>169</v>
      </c>
      <c r="E4362" s="1">
        <v>0.375</v>
      </c>
      <c r="F4362">
        <v>20</v>
      </c>
      <c r="G4362" t="s">
        <v>124</v>
      </c>
      <c r="H4362" t="s">
        <v>36</v>
      </c>
      <c r="I4362" t="s">
        <v>176</v>
      </c>
      <c r="J4362" t="s">
        <v>16</v>
      </c>
      <c r="K4362" t="s">
        <v>28</v>
      </c>
      <c r="L4362" t="s">
        <v>29</v>
      </c>
      <c r="M4362">
        <v>4</v>
      </c>
      <c r="N4362">
        <v>25</v>
      </c>
      <c r="P4362">
        <f>N4362/1.14172</f>
        <v>21.89678730336685</v>
      </c>
      <c r="Q4362">
        <v>5.7999999999999996E-3</v>
      </c>
      <c r="R4362">
        <v>3.5539999999999998</v>
      </c>
      <c r="S4362">
        <f>Q4362*(P4362^R4362)</f>
        <v>336.62001464584171</v>
      </c>
      <c r="T4362">
        <f t="shared" si="312"/>
        <v>1346.4800585833668</v>
      </c>
    </row>
    <row r="4363" spans="1:20" x14ac:dyDescent="0.2">
      <c r="A4363">
        <v>2009</v>
      </c>
      <c r="B4363">
        <v>257</v>
      </c>
      <c r="C4363">
        <v>73</v>
      </c>
      <c r="D4363" t="s">
        <v>169</v>
      </c>
      <c r="E4363" s="1">
        <v>0.375</v>
      </c>
      <c r="F4363">
        <v>20</v>
      </c>
      <c r="G4363" t="s">
        <v>124</v>
      </c>
      <c r="H4363" t="s">
        <v>36</v>
      </c>
      <c r="I4363" t="s">
        <v>176</v>
      </c>
      <c r="J4363" t="s">
        <v>44</v>
      </c>
      <c r="K4363" t="s">
        <v>21</v>
      </c>
      <c r="L4363" t="s">
        <v>45</v>
      </c>
      <c r="M4363">
        <v>1</v>
      </c>
      <c r="N4363">
        <v>25</v>
      </c>
      <c r="Q4363">
        <v>1.5299999999999999E-2</v>
      </c>
      <c r="R4363">
        <v>3.0038</v>
      </c>
      <c r="S4363">
        <f t="shared" ref="S4363:S4373" si="313">Q4363*(N4363^R4363)</f>
        <v>242.00460433547849</v>
      </c>
      <c r="T4363">
        <f t="shared" si="312"/>
        <v>242.00460433547849</v>
      </c>
    </row>
    <row r="4364" spans="1:20" x14ac:dyDescent="0.2">
      <c r="A4364">
        <v>2009</v>
      </c>
      <c r="B4364">
        <v>257</v>
      </c>
      <c r="C4364">
        <v>73</v>
      </c>
      <c r="D4364" t="s">
        <v>169</v>
      </c>
      <c r="E4364" s="1">
        <v>0.375</v>
      </c>
      <c r="F4364">
        <v>20</v>
      </c>
      <c r="G4364" t="s">
        <v>124</v>
      </c>
      <c r="H4364" t="s">
        <v>36</v>
      </c>
      <c r="I4364" t="s">
        <v>176</v>
      </c>
      <c r="J4364" t="s">
        <v>508</v>
      </c>
      <c r="K4364" t="s">
        <v>40</v>
      </c>
      <c r="L4364" t="s">
        <v>41</v>
      </c>
      <c r="M4364">
        <v>2</v>
      </c>
      <c r="N4364">
        <v>15</v>
      </c>
      <c r="Q4364">
        <v>2.2200000000000001E-2</v>
      </c>
      <c r="R4364">
        <v>3.14</v>
      </c>
      <c r="S4364">
        <f t="shared" si="313"/>
        <v>109.46607034280856</v>
      </c>
      <c r="T4364">
        <f t="shared" si="312"/>
        <v>218.93214068561713</v>
      </c>
    </row>
    <row r="4365" spans="1:20" x14ac:dyDescent="0.2">
      <c r="A4365">
        <v>2009</v>
      </c>
      <c r="B4365">
        <v>257</v>
      </c>
      <c r="C4365">
        <v>73</v>
      </c>
      <c r="D4365" t="s">
        <v>169</v>
      </c>
      <c r="E4365" s="1">
        <v>0.375</v>
      </c>
      <c r="F4365">
        <v>20</v>
      </c>
      <c r="G4365" t="s">
        <v>124</v>
      </c>
      <c r="H4365" t="s">
        <v>36</v>
      </c>
      <c r="I4365" t="s">
        <v>176</v>
      </c>
      <c r="J4365" t="s">
        <v>23</v>
      </c>
      <c r="K4365" t="s">
        <v>118</v>
      </c>
      <c r="L4365" t="s">
        <v>132</v>
      </c>
      <c r="M4365">
        <v>2</v>
      </c>
      <c r="N4365">
        <v>15</v>
      </c>
      <c r="Q4365">
        <v>1.26E-2</v>
      </c>
      <c r="R4365">
        <v>3.0672999999999999</v>
      </c>
      <c r="S4365">
        <f t="shared" si="313"/>
        <v>51.026439339633377</v>
      </c>
      <c r="T4365">
        <f t="shared" si="312"/>
        <v>102.05287867926675</v>
      </c>
    </row>
    <row r="4366" spans="1:20" x14ac:dyDescent="0.2">
      <c r="A4366">
        <v>2009</v>
      </c>
      <c r="B4366">
        <v>257</v>
      </c>
      <c r="C4366">
        <v>73</v>
      </c>
      <c r="D4366" t="s">
        <v>169</v>
      </c>
      <c r="E4366" s="1">
        <v>0.375</v>
      </c>
      <c r="F4366">
        <v>20</v>
      </c>
      <c r="G4366" t="s">
        <v>124</v>
      </c>
      <c r="H4366" t="s">
        <v>36</v>
      </c>
      <c r="I4366" t="s">
        <v>176</v>
      </c>
      <c r="J4366" t="s">
        <v>26</v>
      </c>
      <c r="K4366" t="s">
        <v>17</v>
      </c>
      <c r="L4366" t="s">
        <v>121</v>
      </c>
      <c r="M4366">
        <v>17</v>
      </c>
      <c r="N4366">
        <v>7.5</v>
      </c>
      <c r="Q4366">
        <v>2.0199999999999999E-2</v>
      </c>
      <c r="R4366">
        <v>2.9594999999999998</v>
      </c>
      <c r="S4366">
        <f t="shared" si="313"/>
        <v>7.8540774295436098</v>
      </c>
      <c r="T4366">
        <f t="shared" si="312"/>
        <v>133.51931630224138</v>
      </c>
    </row>
    <row r="4367" spans="1:20" x14ac:dyDescent="0.2">
      <c r="A4367">
        <v>2009</v>
      </c>
      <c r="B4367">
        <v>257</v>
      </c>
      <c r="C4367">
        <v>73</v>
      </c>
      <c r="D4367" t="s">
        <v>169</v>
      </c>
      <c r="E4367" s="1">
        <v>0.375</v>
      </c>
      <c r="F4367">
        <v>20</v>
      </c>
      <c r="G4367" t="s">
        <v>124</v>
      </c>
      <c r="H4367" t="s">
        <v>36</v>
      </c>
      <c r="I4367" t="s">
        <v>176</v>
      </c>
      <c r="J4367" t="s">
        <v>26</v>
      </c>
      <c r="K4367" t="s">
        <v>118</v>
      </c>
      <c r="L4367" t="s">
        <v>27</v>
      </c>
      <c r="M4367">
        <v>12</v>
      </c>
      <c r="N4367">
        <v>7.5</v>
      </c>
      <c r="Q4367">
        <v>1.5900000000000001E-2</v>
      </c>
      <c r="R4367">
        <v>2.9718</v>
      </c>
      <c r="S4367">
        <f t="shared" si="313"/>
        <v>6.3372988368370082</v>
      </c>
      <c r="T4367">
        <f t="shared" si="312"/>
        <v>76.047586042044102</v>
      </c>
    </row>
    <row r="4368" spans="1:20" x14ac:dyDescent="0.2">
      <c r="A4368">
        <v>2009</v>
      </c>
      <c r="B4368">
        <v>257</v>
      </c>
      <c r="C4368">
        <v>73</v>
      </c>
      <c r="D4368" t="s">
        <v>169</v>
      </c>
      <c r="E4368" s="1">
        <v>0.375</v>
      </c>
      <c r="F4368">
        <v>20</v>
      </c>
      <c r="G4368" t="s">
        <v>124</v>
      </c>
      <c r="H4368" t="s">
        <v>36</v>
      </c>
      <c r="I4368" t="s">
        <v>176</v>
      </c>
      <c r="J4368" t="s">
        <v>23</v>
      </c>
      <c r="K4368" t="s">
        <v>118</v>
      </c>
      <c r="L4368" t="s">
        <v>132</v>
      </c>
      <c r="M4368">
        <v>6</v>
      </c>
      <c r="N4368">
        <v>7.5</v>
      </c>
      <c r="Q4368">
        <v>1.26E-2</v>
      </c>
      <c r="R4368">
        <v>3.0672999999999999</v>
      </c>
      <c r="S4368">
        <f t="shared" si="313"/>
        <v>6.0875978967715536</v>
      </c>
      <c r="T4368">
        <f t="shared" si="312"/>
        <v>36.525587380629318</v>
      </c>
    </row>
    <row r="4369" spans="1:21" x14ac:dyDescent="0.2">
      <c r="A4369">
        <v>2009</v>
      </c>
      <c r="B4369">
        <v>257</v>
      </c>
      <c r="C4369">
        <v>73</v>
      </c>
      <c r="D4369" t="s">
        <v>169</v>
      </c>
      <c r="E4369" s="1">
        <v>0.375</v>
      </c>
      <c r="F4369">
        <v>20</v>
      </c>
      <c r="G4369" t="s">
        <v>124</v>
      </c>
      <c r="H4369" t="s">
        <v>36</v>
      </c>
      <c r="I4369" t="s">
        <v>176</v>
      </c>
      <c r="J4369" t="s">
        <v>23</v>
      </c>
      <c r="K4369" t="s">
        <v>118</v>
      </c>
      <c r="L4369" t="s">
        <v>30</v>
      </c>
      <c r="M4369">
        <v>1</v>
      </c>
      <c r="N4369">
        <v>7.5</v>
      </c>
      <c r="Q4369">
        <v>9.2800000000000001E-3</v>
      </c>
      <c r="R4369">
        <v>3.07</v>
      </c>
      <c r="S4369">
        <f t="shared" si="313"/>
        <v>4.5080222907771104</v>
      </c>
      <c r="T4369">
        <f t="shared" si="312"/>
        <v>4.5080222907771104</v>
      </c>
    </row>
    <row r="4370" spans="1:21" x14ac:dyDescent="0.2">
      <c r="A4370">
        <v>2009</v>
      </c>
      <c r="B4370">
        <v>257</v>
      </c>
      <c r="C4370">
        <v>73</v>
      </c>
      <c r="D4370" t="s">
        <v>169</v>
      </c>
      <c r="E4370" s="1">
        <v>0.375</v>
      </c>
      <c r="F4370">
        <v>20</v>
      </c>
      <c r="G4370" t="s">
        <v>124</v>
      </c>
      <c r="H4370" t="s">
        <v>36</v>
      </c>
      <c r="I4370" t="s">
        <v>176</v>
      </c>
      <c r="J4370" t="s">
        <v>26</v>
      </c>
      <c r="K4370" t="s">
        <v>17</v>
      </c>
      <c r="L4370" t="s">
        <v>121</v>
      </c>
      <c r="M4370">
        <v>2</v>
      </c>
      <c r="N4370">
        <v>2.5</v>
      </c>
      <c r="Q4370">
        <v>2.0199999999999999E-2</v>
      </c>
      <c r="R4370">
        <v>2.9594999999999998</v>
      </c>
      <c r="S4370">
        <f t="shared" si="313"/>
        <v>0.30412689296657719</v>
      </c>
      <c r="T4370">
        <f t="shared" si="312"/>
        <v>0.60825378593315438</v>
      </c>
    </row>
    <row r="4371" spans="1:21" x14ac:dyDescent="0.2">
      <c r="A4371">
        <v>2009</v>
      </c>
      <c r="B4371">
        <v>257</v>
      </c>
      <c r="C4371">
        <v>73</v>
      </c>
      <c r="D4371" t="s">
        <v>169</v>
      </c>
      <c r="E4371" s="1">
        <v>0.375</v>
      </c>
      <c r="F4371">
        <v>20</v>
      </c>
      <c r="G4371" t="s">
        <v>124</v>
      </c>
      <c r="H4371" t="s">
        <v>36</v>
      </c>
      <c r="I4371" t="s">
        <v>176</v>
      </c>
      <c r="J4371" t="s">
        <v>26</v>
      </c>
      <c r="K4371" t="s">
        <v>118</v>
      </c>
      <c r="L4371" t="s">
        <v>27</v>
      </c>
      <c r="M4371">
        <v>4</v>
      </c>
      <c r="N4371">
        <v>2.5</v>
      </c>
      <c r="Q4371">
        <v>1.5900000000000001E-2</v>
      </c>
      <c r="R4371">
        <v>2.9718</v>
      </c>
      <c r="S4371">
        <f t="shared" si="313"/>
        <v>0.24210025233267859</v>
      </c>
      <c r="T4371">
        <f t="shared" si="312"/>
        <v>0.96840100933071438</v>
      </c>
    </row>
    <row r="4372" spans="1:21" x14ac:dyDescent="0.2">
      <c r="A4372">
        <v>2009</v>
      </c>
      <c r="B4372">
        <v>258</v>
      </c>
      <c r="C4372">
        <v>74</v>
      </c>
      <c r="D4372" t="s">
        <v>169</v>
      </c>
      <c r="E4372" s="1">
        <v>0.375</v>
      </c>
      <c r="F4372">
        <v>20</v>
      </c>
      <c r="G4372" t="s">
        <v>124</v>
      </c>
      <c r="H4372" t="s">
        <v>36</v>
      </c>
      <c r="I4372" t="s">
        <v>176</v>
      </c>
      <c r="J4372" t="s">
        <v>44</v>
      </c>
      <c r="K4372" t="s">
        <v>21</v>
      </c>
      <c r="L4372" t="s">
        <v>22</v>
      </c>
      <c r="M4372">
        <v>7</v>
      </c>
      <c r="N4372">
        <v>35</v>
      </c>
      <c r="Q4372">
        <v>1.14E-2</v>
      </c>
      <c r="R4372">
        <v>3.1280000000000001</v>
      </c>
      <c r="S4372">
        <f t="shared" si="313"/>
        <v>770.45928631241588</v>
      </c>
      <c r="T4372">
        <f t="shared" si="312"/>
        <v>5393.2150041869108</v>
      </c>
    </row>
    <row r="4373" spans="1:21" x14ac:dyDescent="0.2">
      <c r="A4373">
        <v>2009</v>
      </c>
      <c r="B4373">
        <v>258</v>
      </c>
      <c r="C4373">
        <v>74</v>
      </c>
      <c r="D4373" t="s">
        <v>169</v>
      </c>
      <c r="E4373" s="1">
        <v>0.375</v>
      </c>
      <c r="F4373">
        <v>20</v>
      </c>
      <c r="G4373" t="s">
        <v>124</v>
      </c>
      <c r="H4373" t="s">
        <v>36</v>
      </c>
      <c r="I4373" t="s">
        <v>176</v>
      </c>
      <c r="J4373" t="s">
        <v>13</v>
      </c>
      <c r="K4373" t="s">
        <v>14</v>
      </c>
      <c r="L4373" t="s">
        <v>15</v>
      </c>
      <c r="M4373">
        <v>3</v>
      </c>
      <c r="N4373">
        <v>25</v>
      </c>
      <c r="Q4373">
        <v>2.3599999999999999E-2</v>
      </c>
      <c r="R4373">
        <v>2.9750000000000001</v>
      </c>
      <c r="S4373">
        <f t="shared" si="313"/>
        <v>340.23855775527943</v>
      </c>
      <c r="T4373">
        <f t="shared" si="312"/>
        <v>1020.7156732658383</v>
      </c>
    </row>
    <row r="4374" spans="1:21" x14ac:dyDescent="0.2">
      <c r="A4374">
        <v>2009</v>
      </c>
      <c r="B4374">
        <v>258</v>
      </c>
      <c r="C4374">
        <v>74</v>
      </c>
      <c r="D4374" t="s">
        <v>169</v>
      </c>
      <c r="E4374" s="1">
        <v>0.375</v>
      </c>
      <c r="F4374">
        <v>20</v>
      </c>
      <c r="G4374" t="s">
        <v>124</v>
      </c>
      <c r="H4374" t="s">
        <v>36</v>
      </c>
      <c r="I4374" t="s">
        <v>176</v>
      </c>
      <c r="J4374" t="s">
        <v>16</v>
      </c>
      <c r="K4374" t="s">
        <v>28</v>
      </c>
      <c r="L4374" t="s">
        <v>29</v>
      </c>
      <c r="M4374">
        <v>4</v>
      </c>
      <c r="N4374">
        <v>25</v>
      </c>
      <c r="P4374">
        <f>N4374/1.14172</f>
        <v>21.89678730336685</v>
      </c>
      <c r="Q4374">
        <v>5.7999999999999996E-3</v>
      </c>
      <c r="R4374">
        <v>3.5539999999999998</v>
      </c>
      <c r="S4374">
        <f>Q4374*(P4374^R4374)</f>
        <v>336.62001464584171</v>
      </c>
      <c r="T4374">
        <f t="shared" si="312"/>
        <v>1346.4800585833668</v>
      </c>
    </row>
    <row r="4375" spans="1:21" x14ac:dyDescent="0.2">
      <c r="A4375">
        <v>2009</v>
      </c>
      <c r="B4375">
        <v>258</v>
      </c>
      <c r="C4375">
        <v>74</v>
      </c>
      <c r="D4375" t="s">
        <v>169</v>
      </c>
      <c r="E4375" s="1">
        <v>0.375</v>
      </c>
      <c r="F4375">
        <v>20</v>
      </c>
      <c r="G4375" t="s">
        <v>124</v>
      </c>
      <c r="H4375" t="s">
        <v>36</v>
      </c>
      <c r="I4375" t="s">
        <v>176</v>
      </c>
      <c r="J4375" t="s">
        <v>44</v>
      </c>
      <c r="K4375" t="s">
        <v>21</v>
      </c>
      <c r="L4375" t="s">
        <v>22</v>
      </c>
      <c r="M4375">
        <v>6</v>
      </c>
      <c r="N4375">
        <v>25</v>
      </c>
      <c r="Q4375">
        <v>1.14E-2</v>
      </c>
      <c r="R4375">
        <v>3.1280000000000001</v>
      </c>
      <c r="S4375">
        <f t="shared" ref="S4375:S4390" si="314">Q4375*(N4375^R4375)</f>
        <v>268.94359042953022</v>
      </c>
      <c r="T4375">
        <f t="shared" si="312"/>
        <v>1613.6615425771813</v>
      </c>
    </row>
    <row r="4376" spans="1:21" x14ac:dyDescent="0.2">
      <c r="A4376">
        <v>2009</v>
      </c>
      <c r="B4376">
        <v>258</v>
      </c>
      <c r="C4376">
        <v>74</v>
      </c>
      <c r="D4376" t="s">
        <v>169</v>
      </c>
      <c r="E4376" s="1">
        <v>0.375</v>
      </c>
      <c r="F4376">
        <v>20</v>
      </c>
      <c r="G4376" t="s">
        <v>124</v>
      </c>
      <c r="H4376" t="s">
        <v>36</v>
      </c>
      <c r="I4376" t="s">
        <v>176</v>
      </c>
      <c r="J4376" t="s">
        <v>23</v>
      </c>
      <c r="K4376" t="s">
        <v>118</v>
      </c>
      <c r="L4376" t="s">
        <v>132</v>
      </c>
      <c r="M4376">
        <v>3</v>
      </c>
      <c r="N4376">
        <v>15</v>
      </c>
      <c r="Q4376">
        <v>1.26E-2</v>
      </c>
      <c r="R4376">
        <v>3.0672999999999999</v>
      </c>
      <c r="S4376">
        <f t="shared" si="314"/>
        <v>51.026439339633377</v>
      </c>
      <c r="T4376">
        <f t="shared" si="312"/>
        <v>153.07931801890012</v>
      </c>
    </row>
    <row r="4377" spans="1:21" x14ac:dyDescent="0.2">
      <c r="A4377">
        <v>2009</v>
      </c>
      <c r="B4377">
        <v>258</v>
      </c>
      <c r="C4377">
        <v>74</v>
      </c>
      <c r="D4377" t="s">
        <v>169</v>
      </c>
      <c r="E4377" s="1">
        <v>0.375</v>
      </c>
      <c r="F4377">
        <v>20</v>
      </c>
      <c r="G4377" t="s">
        <v>124</v>
      </c>
      <c r="H4377" t="s">
        <v>36</v>
      </c>
      <c r="I4377" t="s">
        <v>176</v>
      </c>
      <c r="J4377" t="s">
        <v>26</v>
      </c>
      <c r="K4377" t="s">
        <v>118</v>
      </c>
      <c r="L4377" t="s">
        <v>27</v>
      </c>
      <c r="M4377">
        <v>1</v>
      </c>
      <c r="N4377">
        <v>15</v>
      </c>
      <c r="Q4377">
        <v>1.5900000000000001E-2</v>
      </c>
      <c r="R4377">
        <v>2.9718</v>
      </c>
      <c r="S4377">
        <f t="shared" si="314"/>
        <v>49.717024408551566</v>
      </c>
      <c r="T4377">
        <f t="shared" si="312"/>
        <v>49.717024408551566</v>
      </c>
    </row>
    <row r="4378" spans="1:21" x14ac:dyDescent="0.2">
      <c r="A4378">
        <v>2009</v>
      </c>
      <c r="B4378">
        <v>258</v>
      </c>
      <c r="C4378">
        <v>74</v>
      </c>
      <c r="D4378" t="s">
        <v>169</v>
      </c>
      <c r="E4378" s="1">
        <v>0.375</v>
      </c>
      <c r="F4378">
        <v>20</v>
      </c>
      <c r="G4378" t="s">
        <v>124</v>
      </c>
      <c r="H4378" t="s">
        <v>36</v>
      </c>
      <c r="I4378" t="s">
        <v>176</v>
      </c>
      <c r="J4378" t="s">
        <v>26</v>
      </c>
      <c r="K4378" t="s">
        <v>17</v>
      </c>
      <c r="L4378" t="s">
        <v>121</v>
      </c>
      <c r="M4378">
        <v>3</v>
      </c>
      <c r="N4378">
        <v>7.5</v>
      </c>
      <c r="Q4378">
        <v>2.0199999999999999E-2</v>
      </c>
      <c r="R4378">
        <v>2.9594999999999998</v>
      </c>
      <c r="S4378">
        <f t="shared" si="314"/>
        <v>7.8540774295436098</v>
      </c>
      <c r="T4378">
        <f t="shared" si="312"/>
        <v>23.562232288630831</v>
      </c>
    </row>
    <row r="4379" spans="1:21" x14ac:dyDescent="0.2">
      <c r="A4379">
        <v>2009</v>
      </c>
      <c r="B4379">
        <v>258</v>
      </c>
      <c r="C4379">
        <v>74</v>
      </c>
      <c r="D4379" t="s">
        <v>169</v>
      </c>
      <c r="E4379" s="1">
        <v>0.375</v>
      </c>
      <c r="F4379">
        <v>20</v>
      </c>
      <c r="G4379" t="s">
        <v>124</v>
      </c>
      <c r="H4379" t="s">
        <v>36</v>
      </c>
      <c r="I4379" t="s">
        <v>176</v>
      </c>
      <c r="J4379" t="s">
        <v>26</v>
      </c>
      <c r="K4379" t="s">
        <v>118</v>
      </c>
      <c r="L4379" t="s">
        <v>27</v>
      </c>
      <c r="M4379">
        <v>5</v>
      </c>
      <c r="N4379">
        <v>7.5</v>
      </c>
      <c r="Q4379">
        <v>1.5900000000000001E-2</v>
      </c>
      <c r="R4379">
        <v>2.9718</v>
      </c>
      <c r="S4379">
        <f t="shared" si="314"/>
        <v>6.3372988368370082</v>
      </c>
      <c r="T4379">
        <f t="shared" si="312"/>
        <v>31.68649418418504</v>
      </c>
    </row>
    <row r="4380" spans="1:21" x14ac:dyDescent="0.2">
      <c r="A4380">
        <v>2009</v>
      </c>
      <c r="B4380">
        <v>258</v>
      </c>
      <c r="C4380">
        <v>74</v>
      </c>
      <c r="D4380" t="s">
        <v>169</v>
      </c>
      <c r="E4380" s="1">
        <v>0.375</v>
      </c>
      <c r="F4380">
        <v>20</v>
      </c>
      <c r="G4380" t="s">
        <v>124</v>
      </c>
      <c r="H4380" t="s">
        <v>36</v>
      </c>
      <c r="I4380" t="s">
        <v>176</v>
      </c>
      <c r="J4380" t="s">
        <v>44</v>
      </c>
      <c r="K4380" t="s">
        <v>21</v>
      </c>
      <c r="L4380" t="s">
        <v>22</v>
      </c>
      <c r="M4380">
        <v>1</v>
      </c>
      <c r="N4380">
        <v>7.5</v>
      </c>
      <c r="Q4380">
        <v>1.14E-2</v>
      </c>
      <c r="R4380">
        <v>3.1280000000000001</v>
      </c>
      <c r="S4380">
        <f t="shared" si="314"/>
        <v>6.2243855127961885</v>
      </c>
      <c r="T4380">
        <f t="shared" si="312"/>
        <v>6.2243855127961885</v>
      </c>
    </row>
    <row r="4381" spans="1:21" x14ac:dyDescent="0.2">
      <c r="A4381">
        <v>2009</v>
      </c>
      <c r="B4381">
        <v>258</v>
      </c>
      <c r="C4381">
        <v>74</v>
      </c>
      <c r="D4381" t="s">
        <v>169</v>
      </c>
      <c r="E4381" s="1">
        <v>0.375</v>
      </c>
      <c r="F4381">
        <v>20</v>
      </c>
      <c r="G4381" t="s">
        <v>124</v>
      </c>
      <c r="H4381" t="s">
        <v>36</v>
      </c>
      <c r="I4381" t="s">
        <v>176</v>
      </c>
      <c r="J4381" t="s">
        <v>23</v>
      </c>
      <c r="K4381" t="s">
        <v>118</v>
      </c>
      <c r="L4381" t="s">
        <v>132</v>
      </c>
      <c r="M4381">
        <v>4</v>
      </c>
      <c r="N4381">
        <v>7.5</v>
      </c>
      <c r="Q4381">
        <v>1.26E-2</v>
      </c>
      <c r="R4381">
        <v>3.0672999999999999</v>
      </c>
      <c r="S4381">
        <f t="shared" si="314"/>
        <v>6.0875978967715536</v>
      </c>
      <c r="T4381">
        <f t="shared" si="312"/>
        <v>24.350391587086214</v>
      </c>
    </row>
    <row r="4382" spans="1:21" x14ac:dyDescent="0.2">
      <c r="A4382">
        <v>2009</v>
      </c>
      <c r="B4382">
        <v>258</v>
      </c>
      <c r="C4382">
        <v>74</v>
      </c>
      <c r="D4382" t="s">
        <v>169</v>
      </c>
      <c r="E4382" s="1">
        <v>0.375</v>
      </c>
      <c r="F4382">
        <v>20</v>
      </c>
      <c r="G4382" t="s">
        <v>124</v>
      </c>
      <c r="H4382" t="s">
        <v>36</v>
      </c>
      <c r="I4382" t="s">
        <v>176</v>
      </c>
      <c r="J4382" t="s">
        <v>509</v>
      </c>
      <c r="K4382" t="s">
        <v>17</v>
      </c>
      <c r="L4382" t="s">
        <v>19</v>
      </c>
      <c r="M4382">
        <v>3</v>
      </c>
      <c r="N4382">
        <v>2.5</v>
      </c>
      <c r="Q4382">
        <v>1.9300000000000001E-2</v>
      </c>
      <c r="R4382">
        <v>2.96</v>
      </c>
      <c r="S4382">
        <f t="shared" si="314"/>
        <v>0.29070984172599634</v>
      </c>
      <c r="T4382">
        <f t="shared" si="312"/>
        <v>0.87212952517798903</v>
      </c>
    </row>
    <row r="4383" spans="1:21" x14ac:dyDescent="0.2">
      <c r="A4383">
        <v>2009</v>
      </c>
      <c r="B4383">
        <v>258</v>
      </c>
      <c r="C4383">
        <v>74</v>
      </c>
      <c r="D4383" t="s">
        <v>169</v>
      </c>
      <c r="E4383" s="1">
        <v>0.375</v>
      </c>
      <c r="F4383">
        <v>20</v>
      </c>
      <c r="G4383" t="s">
        <v>124</v>
      </c>
      <c r="H4383" t="s">
        <v>36</v>
      </c>
      <c r="I4383" t="s">
        <v>176</v>
      </c>
      <c r="J4383" t="s">
        <v>16</v>
      </c>
      <c r="K4383" t="s">
        <v>72</v>
      </c>
      <c r="L4383" t="s">
        <v>157</v>
      </c>
      <c r="M4383">
        <v>1</v>
      </c>
      <c r="N4383">
        <v>2.5</v>
      </c>
      <c r="Q4383">
        <v>2.1299999999999999E-2</v>
      </c>
      <c r="R4383">
        <v>2.8235000000000001</v>
      </c>
      <c r="S4383">
        <f t="shared" si="314"/>
        <v>0.28311522044385118</v>
      </c>
      <c r="T4383">
        <f t="shared" si="312"/>
        <v>0.28311522044385118</v>
      </c>
      <c r="U4383" t="s">
        <v>209</v>
      </c>
    </row>
    <row r="4384" spans="1:21" x14ac:dyDescent="0.2">
      <c r="A4384">
        <v>2009</v>
      </c>
      <c r="B4384">
        <v>259</v>
      </c>
      <c r="C4384">
        <v>75</v>
      </c>
      <c r="D4384" t="s">
        <v>169</v>
      </c>
      <c r="E4384" s="1">
        <v>0.375</v>
      </c>
      <c r="F4384">
        <v>20</v>
      </c>
      <c r="G4384" t="s">
        <v>124</v>
      </c>
      <c r="H4384" t="s">
        <v>61</v>
      </c>
      <c r="I4384" t="s">
        <v>176</v>
      </c>
      <c r="J4384" t="s">
        <v>13</v>
      </c>
      <c r="K4384" t="s">
        <v>51</v>
      </c>
      <c r="L4384" t="s">
        <v>57</v>
      </c>
      <c r="M4384">
        <v>4</v>
      </c>
      <c r="N4384">
        <v>60</v>
      </c>
      <c r="O4384" t="s">
        <v>46</v>
      </c>
      <c r="Q4384">
        <v>1.6199999999999999E-2</v>
      </c>
      <c r="R4384">
        <v>3.0251999999999999</v>
      </c>
      <c r="S4384">
        <f t="shared" si="314"/>
        <v>3879.521626552199</v>
      </c>
      <c r="T4384">
        <f t="shared" si="312"/>
        <v>15518.086506208796</v>
      </c>
    </row>
    <row r="4385" spans="1:20" x14ac:dyDescent="0.2">
      <c r="A4385">
        <v>2009</v>
      </c>
      <c r="B4385">
        <v>259</v>
      </c>
      <c r="C4385">
        <v>75</v>
      </c>
      <c r="D4385" t="s">
        <v>169</v>
      </c>
      <c r="E4385" s="1">
        <v>0.375</v>
      </c>
      <c r="F4385">
        <v>20</v>
      </c>
      <c r="G4385" t="s">
        <v>124</v>
      </c>
      <c r="H4385" t="s">
        <v>61</v>
      </c>
      <c r="I4385" t="s">
        <v>176</v>
      </c>
      <c r="J4385" t="s">
        <v>13</v>
      </c>
      <c r="K4385" t="s">
        <v>51</v>
      </c>
      <c r="L4385" t="s">
        <v>57</v>
      </c>
      <c r="M4385">
        <v>2</v>
      </c>
      <c r="N4385">
        <v>50</v>
      </c>
      <c r="O4385" t="s">
        <v>53</v>
      </c>
      <c r="Q4385">
        <v>1.6199999999999999E-2</v>
      </c>
      <c r="R4385">
        <v>3.0251999999999999</v>
      </c>
      <c r="S4385">
        <f t="shared" si="314"/>
        <v>2234.8021044952443</v>
      </c>
      <c r="T4385">
        <f t="shared" si="312"/>
        <v>4469.6042089904886</v>
      </c>
    </row>
    <row r="4386" spans="1:20" x14ac:dyDescent="0.2">
      <c r="A4386">
        <v>2009</v>
      </c>
      <c r="B4386">
        <v>259</v>
      </c>
      <c r="C4386">
        <v>75</v>
      </c>
      <c r="D4386" t="s">
        <v>169</v>
      </c>
      <c r="E4386" s="1">
        <v>0.375</v>
      </c>
      <c r="F4386">
        <v>20</v>
      </c>
      <c r="G4386" t="s">
        <v>124</v>
      </c>
      <c r="H4386" t="s">
        <v>61</v>
      </c>
      <c r="I4386" t="s">
        <v>176</v>
      </c>
      <c r="J4386" t="s">
        <v>23</v>
      </c>
      <c r="K4386" t="s">
        <v>91</v>
      </c>
      <c r="L4386" t="s">
        <v>92</v>
      </c>
      <c r="M4386">
        <v>1</v>
      </c>
      <c r="N4386">
        <v>25</v>
      </c>
      <c r="Q4386">
        <v>0.53300000000000003</v>
      </c>
      <c r="R4386">
        <v>2.2759999999999998</v>
      </c>
      <c r="S4386">
        <f t="shared" si="314"/>
        <v>809.91355729585462</v>
      </c>
      <c r="T4386">
        <f t="shared" si="312"/>
        <v>809.91355729585462</v>
      </c>
    </row>
    <row r="4387" spans="1:20" x14ac:dyDescent="0.2">
      <c r="A4387">
        <v>2009</v>
      </c>
      <c r="B4387">
        <v>259</v>
      </c>
      <c r="C4387">
        <v>75</v>
      </c>
      <c r="D4387" t="s">
        <v>169</v>
      </c>
      <c r="E4387" s="1">
        <v>0.375</v>
      </c>
      <c r="F4387">
        <v>20</v>
      </c>
      <c r="G4387" t="s">
        <v>124</v>
      </c>
      <c r="H4387" t="s">
        <v>61</v>
      </c>
      <c r="I4387" t="s">
        <v>176</v>
      </c>
      <c r="J4387" t="s">
        <v>44</v>
      </c>
      <c r="K4387" t="s">
        <v>21</v>
      </c>
      <c r="L4387" t="s">
        <v>22</v>
      </c>
      <c r="M4387">
        <v>7</v>
      </c>
      <c r="N4387">
        <v>35</v>
      </c>
      <c r="Q4387">
        <v>1.14E-2</v>
      </c>
      <c r="R4387">
        <v>3.1280000000000001</v>
      </c>
      <c r="S4387">
        <f t="shared" si="314"/>
        <v>770.45928631241588</v>
      </c>
      <c r="T4387">
        <f t="shared" si="312"/>
        <v>5393.2150041869108</v>
      </c>
    </row>
    <row r="4388" spans="1:20" x14ac:dyDescent="0.2">
      <c r="A4388">
        <v>2009</v>
      </c>
      <c r="B4388">
        <v>259</v>
      </c>
      <c r="C4388">
        <v>75</v>
      </c>
      <c r="D4388" t="s">
        <v>169</v>
      </c>
      <c r="E4388" s="1">
        <v>0.375</v>
      </c>
      <c r="F4388">
        <v>20</v>
      </c>
      <c r="G4388" t="s">
        <v>124</v>
      </c>
      <c r="H4388" t="s">
        <v>61</v>
      </c>
      <c r="I4388" t="s">
        <v>176</v>
      </c>
      <c r="J4388" t="s">
        <v>23</v>
      </c>
      <c r="K4388" t="s">
        <v>31</v>
      </c>
      <c r="L4388" t="s">
        <v>32</v>
      </c>
      <c r="M4388">
        <v>3</v>
      </c>
      <c r="N4388">
        <v>35</v>
      </c>
      <c r="Q4388">
        <v>7.9000000000000008E-3</v>
      </c>
      <c r="R4388">
        <v>3.0760000000000001</v>
      </c>
      <c r="S4388">
        <f t="shared" si="314"/>
        <v>443.79294680201997</v>
      </c>
      <c r="T4388">
        <f t="shared" si="312"/>
        <v>1331.3788404060599</v>
      </c>
    </row>
    <row r="4389" spans="1:20" x14ac:dyDescent="0.2">
      <c r="A4389">
        <v>2009</v>
      </c>
      <c r="B4389">
        <v>259</v>
      </c>
      <c r="C4389">
        <v>75</v>
      </c>
      <c r="D4389" t="s">
        <v>169</v>
      </c>
      <c r="E4389" s="1">
        <v>0.375</v>
      </c>
      <c r="F4389">
        <v>20</v>
      </c>
      <c r="G4389" t="s">
        <v>124</v>
      </c>
      <c r="H4389" t="s">
        <v>61</v>
      </c>
      <c r="I4389" t="s">
        <v>176</v>
      </c>
      <c r="J4389" t="s">
        <v>508</v>
      </c>
      <c r="K4389" t="s">
        <v>24</v>
      </c>
      <c r="L4389" t="s">
        <v>25</v>
      </c>
      <c r="M4389">
        <v>2</v>
      </c>
      <c r="N4389">
        <v>25</v>
      </c>
      <c r="Q4389">
        <v>4.2799999999999998E-2</v>
      </c>
      <c r="R4389">
        <v>2.8580000000000001</v>
      </c>
      <c r="S4389">
        <f t="shared" si="314"/>
        <v>423.40532317837847</v>
      </c>
      <c r="T4389">
        <f t="shared" si="312"/>
        <v>846.81064635675693</v>
      </c>
    </row>
    <row r="4390" spans="1:20" x14ac:dyDescent="0.2">
      <c r="A4390">
        <v>2009</v>
      </c>
      <c r="B4390">
        <v>259</v>
      </c>
      <c r="C4390">
        <v>75</v>
      </c>
      <c r="D4390" t="s">
        <v>169</v>
      </c>
      <c r="E4390" s="1">
        <v>0.375</v>
      </c>
      <c r="F4390">
        <v>20</v>
      </c>
      <c r="G4390" t="s">
        <v>124</v>
      </c>
      <c r="H4390" t="s">
        <v>61</v>
      </c>
      <c r="I4390" t="s">
        <v>176</v>
      </c>
      <c r="J4390" t="s">
        <v>13</v>
      </c>
      <c r="K4390" t="s">
        <v>14</v>
      </c>
      <c r="L4390" t="s">
        <v>15</v>
      </c>
      <c r="M4390">
        <v>6</v>
      </c>
      <c r="N4390">
        <v>25</v>
      </c>
      <c r="Q4390">
        <v>2.3599999999999999E-2</v>
      </c>
      <c r="R4390">
        <v>2.9750000000000001</v>
      </c>
      <c r="S4390">
        <f t="shared" si="314"/>
        <v>340.23855775527943</v>
      </c>
      <c r="T4390">
        <f t="shared" si="312"/>
        <v>2041.4313465316766</v>
      </c>
    </row>
    <row r="4391" spans="1:20" x14ac:dyDescent="0.2">
      <c r="A4391">
        <v>2009</v>
      </c>
      <c r="B4391">
        <v>259</v>
      </c>
      <c r="C4391">
        <v>75</v>
      </c>
      <c r="D4391" t="s">
        <v>169</v>
      </c>
      <c r="E4391" s="1">
        <v>0.375</v>
      </c>
      <c r="F4391">
        <v>20</v>
      </c>
      <c r="G4391" t="s">
        <v>124</v>
      </c>
      <c r="H4391" t="s">
        <v>61</v>
      </c>
      <c r="I4391" t="s">
        <v>176</v>
      </c>
      <c r="J4391" t="s">
        <v>16</v>
      </c>
      <c r="K4391" t="s">
        <v>28</v>
      </c>
      <c r="L4391" t="s">
        <v>29</v>
      </c>
      <c r="M4391">
        <v>7</v>
      </c>
      <c r="N4391">
        <v>25</v>
      </c>
      <c r="P4391">
        <f>N4391/1.14172</f>
        <v>21.89678730336685</v>
      </c>
      <c r="Q4391">
        <v>5.7999999999999996E-3</v>
      </c>
      <c r="R4391">
        <v>3.5539999999999998</v>
      </c>
      <c r="S4391">
        <f>Q4391*(P4391^R4391)</f>
        <v>336.62001464584171</v>
      </c>
      <c r="T4391">
        <f t="shared" si="312"/>
        <v>2356.3401025208918</v>
      </c>
    </row>
    <row r="4392" spans="1:20" x14ac:dyDescent="0.2">
      <c r="A4392">
        <v>2009</v>
      </c>
      <c r="B4392">
        <v>259</v>
      </c>
      <c r="C4392">
        <v>75</v>
      </c>
      <c r="D4392" t="s">
        <v>169</v>
      </c>
      <c r="E4392" s="1">
        <v>0.375</v>
      </c>
      <c r="F4392">
        <v>20</v>
      </c>
      <c r="G4392" t="s">
        <v>124</v>
      </c>
      <c r="H4392" t="s">
        <v>61</v>
      </c>
      <c r="I4392" t="s">
        <v>176</v>
      </c>
      <c r="J4392" t="s">
        <v>508</v>
      </c>
      <c r="K4392" t="s">
        <v>40</v>
      </c>
      <c r="L4392" t="s">
        <v>170</v>
      </c>
      <c r="M4392">
        <v>1</v>
      </c>
      <c r="N4392">
        <v>15</v>
      </c>
      <c r="Q4392">
        <v>2.5600000000000001E-2</v>
      </c>
      <c r="R4392">
        <v>3.0005999999999999</v>
      </c>
      <c r="S4392">
        <f t="shared" ref="S4392:S4400" si="315">Q4392*(N4392^R4392)</f>
        <v>86.540499435371672</v>
      </c>
      <c r="T4392">
        <f t="shared" si="312"/>
        <v>86.540499435371672</v>
      </c>
    </row>
    <row r="4393" spans="1:20" x14ac:dyDescent="0.2">
      <c r="A4393">
        <v>2009</v>
      </c>
      <c r="B4393">
        <v>259</v>
      </c>
      <c r="C4393">
        <v>75</v>
      </c>
      <c r="D4393" t="s">
        <v>169</v>
      </c>
      <c r="E4393" s="1">
        <v>0.375</v>
      </c>
      <c r="F4393">
        <v>20</v>
      </c>
      <c r="G4393" t="s">
        <v>124</v>
      </c>
      <c r="H4393" t="s">
        <v>61</v>
      </c>
      <c r="I4393" t="s">
        <v>176</v>
      </c>
      <c r="J4393" t="s">
        <v>26</v>
      </c>
      <c r="K4393" t="s">
        <v>17</v>
      </c>
      <c r="L4393" t="s">
        <v>121</v>
      </c>
      <c r="M4393">
        <v>8</v>
      </c>
      <c r="N4393">
        <v>7.5</v>
      </c>
      <c r="Q4393">
        <v>2.0199999999999999E-2</v>
      </c>
      <c r="R4393">
        <v>2.9594999999999998</v>
      </c>
      <c r="S4393">
        <f t="shared" si="315"/>
        <v>7.8540774295436098</v>
      </c>
      <c r="T4393">
        <f t="shared" si="312"/>
        <v>62.832619436348878</v>
      </c>
    </row>
    <row r="4394" spans="1:20" x14ac:dyDescent="0.2">
      <c r="A4394">
        <v>2009</v>
      </c>
      <c r="B4394">
        <v>259</v>
      </c>
      <c r="C4394">
        <v>75</v>
      </c>
      <c r="D4394" t="s">
        <v>169</v>
      </c>
      <c r="E4394" s="1">
        <v>0.375</v>
      </c>
      <c r="F4394">
        <v>20</v>
      </c>
      <c r="G4394" t="s">
        <v>124</v>
      </c>
      <c r="H4394" t="s">
        <v>61</v>
      </c>
      <c r="I4394" t="s">
        <v>176</v>
      </c>
      <c r="J4394" t="s">
        <v>26</v>
      </c>
      <c r="K4394" t="s">
        <v>118</v>
      </c>
      <c r="L4394" t="s">
        <v>27</v>
      </c>
      <c r="M4394">
        <v>6</v>
      </c>
      <c r="N4394">
        <v>7.5</v>
      </c>
      <c r="Q4394">
        <v>1.5900000000000001E-2</v>
      </c>
      <c r="R4394">
        <v>2.9718</v>
      </c>
      <c r="S4394">
        <f t="shared" si="315"/>
        <v>6.3372988368370082</v>
      </c>
      <c r="T4394">
        <f t="shared" si="312"/>
        <v>38.023793021022051</v>
      </c>
    </row>
    <row r="4395" spans="1:20" x14ac:dyDescent="0.2">
      <c r="A4395">
        <v>2009</v>
      </c>
      <c r="B4395">
        <v>259</v>
      </c>
      <c r="C4395">
        <v>75</v>
      </c>
      <c r="D4395" t="s">
        <v>169</v>
      </c>
      <c r="E4395" s="1">
        <v>0.375</v>
      </c>
      <c r="F4395">
        <v>20</v>
      </c>
      <c r="G4395" t="s">
        <v>124</v>
      </c>
      <c r="H4395" t="s">
        <v>61</v>
      </c>
      <c r="I4395" t="s">
        <v>176</v>
      </c>
      <c r="J4395" t="s">
        <v>23</v>
      </c>
      <c r="K4395" t="s">
        <v>118</v>
      </c>
      <c r="L4395" t="s">
        <v>30</v>
      </c>
      <c r="M4395">
        <v>1</v>
      </c>
      <c r="N4395">
        <v>7.5</v>
      </c>
      <c r="Q4395">
        <v>9.2800000000000001E-3</v>
      </c>
      <c r="R4395">
        <v>3.07</v>
      </c>
      <c r="S4395">
        <f t="shared" si="315"/>
        <v>4.5080222907771104</v>
      </c>
      <c r="T4395">
        <f t="shared" si="312"/>
        <v>4.5080222907771104</v>
      </c>
    </row>
    <row r="4396" spans="1:20" x14ac:dyDescent="0.2">
      <c r="A4396">
        <v>2009</v>
      </c>
      <c r="B4396">
        <v>259</v>
      </c>
      <c r="C4396">
        <v>75</v>
      </c>
      <c r="D4396" t="s">
        <v>169</v>
      </c>
      <c r="E4396" s="1">
        <v>0.375</v>
      </c>
      <c r="F4396">
        <v>20</v>
      </c>
      <c r="G4396" t="s">
        <v>124</v>
      </c>
      <c r="H4396" t="s">
        <v>61</v>
      </c>
      <c r="I4396" t="s">
        <v>176</v>
      </c>
      <c r="J4396" t="s">
        <v>26</v>
      </c>
      <c r="K4396" t="s">
        <v>118</v>
      </c>
      <c r="L4396" t="s">
        <v>27</v>
      </c>
      <c r="M4396">
        <v>12</v>
      </c>
      <c r="N4396">
        <v>2.5</v>
      </c>
      <c r="Q4396">
        <v>1.5900000000000001E-2</v>
      </c>
      <c r="R4396">
        <v>2.9718</v>
      </c>
      <c r="S4396">
        <f t="shared" si="315"/>
        <v>0.24210025233267859</v>
      </c>
      <c r="T4396">
        <f t="shared" si="312"/>
        <v>2.905203027992143</v>
      </c>
    </row>
    <row r="4397" spans="1:20" x14ac:dyDescent="0.2">
      <c r="A4397">
        <v>2009</v>
      </c>
      <c r="B4397">
        <v>260</v>
      </c>
      <c r="C4397">
        <v>76</v>
      </c>
      <c r="D4397" t="s">
        <v>169</v>
      </c>
      <c r="E4397" s="1">
        <v>0.375</v>
      </c>
      <c r="F4397">
        <v>18</v>
      </c>
      <c r="G4397" t="s">
        <v>124</v>
      </c>
      <c r="H4397" t="s">
        <v>61</v>
      </c>
      <c r="I4397" t="s">
        <v>176</v>
      </c>
      <c r="J4397" t="s">
        <v>13</v>
      </c>
      <c r="K4397" t="s">
        <v>51</v>
      </c>
      <c r="L4397" t="s">
        <v>52</v>
      </c>
      <c r="M4397">
        <v>1</v>
      </c>
      <c r="N4397">
        <v>40</v>
      </c>
      <c r="O4397" t="s">
        <v>46</v>
      </c>
      <c r="Q4397">
        <v>1.6199999999999999E-2</v>
      </c>
      <c r="R4397">
        <v>3.0251999999999999</v>
      </c>
      <c r="S4397">
        <f t="shared" si="315"/>
        <v>1137.8025435833395</v>
      </c>
      <c r="T4397">
        <f t="shared" si="312"/>
        <v>1137.8025435833395</v>
      </c>
    </row>
    <row r="4398" spans="1:20" x14ac:dyDescent="0.2">
      <c r="A4398">
        <v>2009</v>
      </c>
      <c r="B4398">
        <v>260</v>
      </c>
      <c r="C4398">
        <v>76</v>
      </c>
      <c r="D4398" t="s">
        <v>169</v>
      </c>
      <c r="E4398" s="1">
        <v>0.375</v>
      </c>
      <c r="F4398">
        <v>18</v>
      </c>
      <c r="G4398" t="s">
        <v>124</v>
      </c>
      <c r="H4398" t="s">
        <v>61</v>
      </c>
      <c r="I4398" t="s">
        <v>176</v>
      </c>
      <c r="J4398" t="s">
        <v>13</v>
      </c>
      <c r="K4398" t="s">
        <v>14</v>
      </c>
      <c r="L4398" t="s">
        <v>15</v>
      </c>
      <c r="M4398">
        <v>2</v>
      </c>
      <c r="N4398">
        <v>35</v>
      </c>
      <c r="Q4398">
        <v>2.3599999999999999E-2</v>
      </c>
      <c r="R4398">
        <v>2.9750000000000001</v>
      </c>
      <c r="S4398">
        <f t="shared" si="315"/>
        <v>925.79415579786985</v>
      </c>
      <c r="T4398">
        <f t="shared" si="312"/>
        <v>1851.5883115957397</v>
      </c>
    </row>
    <row r="4399" spans="1:20" x14ac:dyDescent="0.2">
      <c r="A4399">
        <v>2009</v>
      </c>
      <c r="B4399">
        <v>260</v>
      </c>
      <c r="C4399">
        <v>76</v>
      </c>
      <c r="D4399" t="s">
        <v>169</v>
      </c>
      <c r="E4399" s="1">
        <v>0.375</v>
      </c>
      <c r="F4399">
        <v>18</v>
      </c>
      <c r="G4399" t="s">
        <v>124</v>
      </c>
      <c r="H4399" t="s">
        <v>61</v>
      </c>
      <c r="I4399" t="s">
        <v>176</v>
      </c>
      <c r="J4399" t="s">
        <v>23</v>
      </c>
      <c r="K4399" t="s">
        <v>91</v>
      </c>
      <c r="L4399" t="s">
        <v>92</v>
      </c>
      <c r="M4399">
        <v>1</v>
      </c>
      <c r="N4399">
        <v>25</v>
      </c>
      <c r="Q4399">
        <v>0.53300000000000003</v>
      </c>
      <c r="R4399">
        <v>2.2759999999999998</v>
      </c>
      <c r="S4399">
        <f t="shared" si="315"/>
        <v>809.91355729585462</v>
      </c>
      <c r="T4399">
        <f t="shared" si="312"/>
        <v>809.91355729585462</v>
      </c>
    </row>
    <row r="4400" spans="1:20" x14ac:dyDescent="0.2">
      <c r="A4400">
        <v>2009</v>
      </c>
      <c r="B4400">
        <v>260</v>
      </c>
      <c r="C4400">
        <v>76</v>
      </c>
      <c r="D4400" t="s">
        <v>169</v>
      </c>
      <c r="E4400" s="1">
        <v>0.375</v>
      </c>
      <c r="F4400">
        <v>18</v>
      </c>
      <c r="G4400" t="s">
        <v>124</v>
      </c>
      <c r="H4400" t="s">
        <v>61</v>
      </c>
      <c r="I4400" t="s">
        <v>176</v>
      </c>
      <c r="J4400" t="s">
        <v>44</v>
      </c>
      <c r="K4400" t="s">
        <v>21</v>
      </c>
      <c r="L4400" t="s">
        <v>22</v>
      </c>
      <c r="M4400">
        <v>7</v>
      </c>
      <c r="N4400">
        <v>35</v>
      </c>
      <c r="Q4400">
        <v>1.14E-2</v>
      </c>
      <c r="R4400">
        <v>3.1280000000000001</v>
      </c>
      <c r="S4400">
        <f t="shared" si="315"/>
        <v>770.45928631241588</v>
      </c>
      <c r="T4400">
        <f t="shared" si="312"/>
        <v>5393.2150041869108</v>
      </c>
    </row>
    <row r="4401" spans="1:21" x14ac:dyDescent="0.2">
      <c r="A4401">
        <v>2009</v>
      </c>
      <c r="B4401">
        <v>260</v>
      </c>
      <c r="C4401">
        <v>76</v>
      </c>
      <c r="D4401" t="s">
        <v>169</v>
      </c>
      <c r="E4401" s="1">
        <v>0.375</v>
      </c>
      <c r="F4401">
        <v>18</v>
      </c>
      <c r="G4401" t="s">
        <v>124</v>
      </c>
      <c r="H4401" t="s">
        <v>61</v>
      </c>
      <c r="I4401" t="s">
        <v>176</v>
      </c>
      <c r="J4401" t="s">
        <v>13</v>
      </c>
      <c r="K4401" t="s">
        <v>47</v>
      </c>
      <c r="L4401" t="s">
        <v>48</v>
      </c>
      <c r="M4401">
        <v>1</v>
      </c>
      <c r="N4401">
        <v>35</v>
      </c>
      <c r="P4401">
        <f>N4401/1.09917</f>
        <v>31.842208211650611</v>
      </c>
      <c r="Q4401">
        <v>1.7399999999999999E-2</v>
      </c>
      <c r="R4401">
        <v>3.08</v>
      </c>
      <c r="S4401">
        <f>Q4401*(P4401^R4401)</f>
        <v>740.96728909580781</v>
      </c>
      <c r="T4401">
        <f t="shared" si="312"/>
        <v>740.96728909580781</v>
      </c>
    </row>
    <row r="4402" spans="1:21" x14ac:dyDescent="0.2">
      <c r="A4402">
        <v>2009</v>
      </c>
      <c r="B4402">
        <v>260</v>
      </c>
      <c r="C4402">
        <v>76</v>
      </c>
      <c r="D4402" t="s">
        <v>169</v>
      </c>
      <c r="E4402" s="1">
        <v>0.375</v>
      </c>
      <c r="F4402">
        <v>18</v>
      </c>
      <c r="G4402" t="s">
        <v>124</v>
      </c>
      <c r="H4402" t="s">
        <v>61</v>
      </c>
      <c r="I4402" t="s">
        <v>176</v>
      </c>
      <c r="J4402" t="s">
        <v>23</v>
      </c>
      <c r="K4402" t="s">
        <v>62</v>
      </c>
      <c r="L4402" t="s">
        <v>63</v>
      </c>
      <c r="M4402">
        <v>2</v>
      </c>
      <c r="N4402">
        <v>35</v>
      </c>
      <c r="P4402">
        <f>N4402/1.08</f>
        <v>32.407407407407405</v>
      </c>
      <c r="Q4402">
        <v>2.29E-2</v>
      </c>
      <c r="R4402">
        <v>2.9580000000000002</v>
      </c>
      <c r="S4402">
        <f>Q4402*(P4402^R4402)</f>
        <v>673.47470511666143</v>
      </c>
      <c r="T4402">
        <f t="shared" si="312"/>
        <v>1346.9494102333229</v>
      </c>
    </row>
    <row r="4403" spans="1:21" x14ac:dyDescent="0.2">
      <c r="A4403">
        <v>2009</v>
      </c>
      <c r="B4403">
        <v>260</v>
      </c>
      <c r="C4403">
        <v>76</v>
      </c>
      <c r="D4403" t="s">
        <v>169</v>
      </c>
      <c r="E4403" s="1">
        <v>0.375</v>
      </c>
      <c r="F4403">
        <v>18</v>
      </c>
      <c r="G4403" t="s">
        <v>124</v>
      </c>
      <c r="H4403" t="s">
        <v>61</v>
      </c>
      <c r="I4403" t="s">
        <v>176</v>
      </c>
      <c r="J4403" t="s">
        <v>508</v>
      </c>
      <c r="K4403" t="s">
        <v>24</v>
      </c>
      <c r="L4403" t="s">
        <v>25</v>
      </c>
      <c r="M4403">
        <v>1</v>
      </c>
      <c r="N4403">
        <v>25</v>
      </c>
      <c r="Q4403">
        <v>4.2799999999999998E-2</v>
      </c>
      <c r="R4403">
        <v>2.8580000000000001</v>
      </c>
      <c r="S4403">
        <f>Q4403*(N4403^R4403)</f>
        <v>423.40532317837847</v>
      </c>
      <c r="T4403">
        <f t="shared" si="312"/>
        <v>423.40532317837847</v>
      </c>
    </row>
    <row r="4404" spans="1:21" x14ac:dyDescent="0.2">
      <c r="A4404">
        <v>2009</v>
      </c>
      <c r="B4404">
        <v>260</v>
      </c>
      <c r="C4404">
        <v>76</v>
      </c>
      <c r="D4404" t="s">
        <v>169</v>
      </c>
      <c r="E4404" s="1">
        <v>0.375</v>
      </c>
      <c r="F4404">
        <v>18</v>
      </c>
      <c r="G4404" t="s">
        <v>124</v>
      </c>
      <c r="H4404" t="s">
        <v>61</v>
      </c>
      <c r="I4404" t="s">
        <v>176</v>
      </c>
      <c r="J4404" t="s">
        <v>26</v>
      </c>
      <c r="K4404" t="s">
        <v>31</v>
      </c>
      <c r="L4404" t="s">
        <v>54</v>
      </c>
      <c r="M4404">
        <v>2</v>
      </c>
      <c r="N4404">
        <v>25</v>
      </c>
      <c r="P4404">
        <f>N4404*0.812715</f>
        <v>20.317875000000001</v>
      </c>
      <c r="Q4404">
        <v>0.111</v>
      </c>
      <c r="R4404">
        <v>2.72</v>
      </c>
      <c r="S4404">
        <f>Q4404*(P4404^R4404)</f>
        <v>400.63779005068659</v>
      </c>
      <c r="T4404">
        <f t="shared" si="312"/>
        <v>801.27558010137318</v>
      </c>
    </row>
    <row r="4405" spans="1:21" x14ac:dyDescent="0.2">
      <c r="A4405">
        <v>2009</v>
      </c>
      <c r="B4405">
        <v>260</v>
      </c>
      <c r="C4405">
        <v>76</v>
      </c>
      <c r="D4405" t="s">
        <v>169</v>
      </c>
      <c r="E4405" s="1">
        <v>0.375</v>
      </c>
      <c r="F4405">
        <v>18</v>
      </c>
      <c r="G4405" t="s">
        <v>124</v>
      </c>
      <c r="H4405" t="s">
        <v>61</v>
      </c>
      <c r="I4405" t="s">
        <v>176</v>
      </c>
      <c r="J4405" t="s">
        <v>16</v>
      </c>
      <c r="K4405" t="s">
        <v>28</v>
      </c>
      <c r="L4405" t="s">
        <v>29</v>
      </c>
      <c r="M4405">
        <v>7</v>
      </c>
      <c r="N4405">
        <v>25</v>
      </c>
      <c r="P4405">
        <f>N4405/1.14172</f>
        <v>21.89678730336685</v>
      </c>
      <c r="Q4405">
        <v>5.7999999999999996E-3</v>
      </c>
      <c r="R4405">
        <v>3.5539999999999998</v>
      </c>
      <c r="S4405">
        <f>Q4405*(P4405^R4405)</f>
        <v>336.62001464584171</v>
      </c>
      <c r="T4405">
        <f t="shared" si="312"/>
        <v>2356.3401025208918</v>
      </c>
    </row>
    <row r="4406" spans="1:21" x14ac:dyDescent="0.2">
      <c r="A4406">
        <v>2009</v>
      </c>
      <c r="B4406">
        <v>260</v>
      </c>
      <c r="C4406">
        <v>76</v>
      </c>
      <c r="D4406" t="s">
        <v>169</v>
      </c>
      <c r="E4406" s="1">
        <v>0.375</v>
      </c>
      <c r="F4406">
        <v>18</v>
      </c>
      <c r="G4406" t="s">
        <v>124</v>
      </c>
      <c r="H4406" t="s">
        <v>61</v>
      </c>
      <c r="I4406" t="s">
        <v>176</v>
      </c>
      <c r="J4406" t="s">
        <v>44</v>
      </c>
      <c r="K4406" t="s">
        <v>74</v>
      </c>
      <c r="L4406" t="s">
        <v>168</v>
      </c>
      <c r="M4406">
        <v>1</v>
      </c>
      <c r="N4406">
        <v>60</v>
      </c>
      <c r="Q4406">
        <v>1.3500000000000001E-3</v>
      </c>
      <c r="R4406">
        <v>3.0350000000000001</v>
      </c>
      <c r="S4406">
        <f>Q4406*(N4406^R4406)</f>
        <v>336.52924673071095</v>
      </c>
      <c r="T4406">
        <f t="shared" si="312"/>
        <v>336.52924673071095</v>
      </c>
    </row>
    <row r="4407" spans="1:21" x14ac:dyDescent="0.2">
      <c r="A4407">
        <v>2009</v>
      </c>
      <c r="B4407">
        <v>260</v>
      </c>
      <c r="C4407">
        <v>76</v>
      </c>
      <c r="D4407" t="s">
        <v>169</v>
      </c>
      <c r="E4407" s="1">
        <v>0.375</v>
      </c>
      <c r="F4407">
        <v>18</v>
      </c>
      <c r="G4407" t="s">
        <v>124</v>
      </c>
      <c r="H4407" t="s">
        <v>61</v>
      </c>
      <c r="I4407" t="s">
        <v>176</v>
      </c>
      <c r="J4407" t="s">
        <v>509</v>
      </c>
      <c r="K4407" t="s">
        <v>17</v>
      </c>
      <c r="L4407" t="s">
        <v>19</v>
      </c>
      <c r="M4407">
        <v>1</v>
      </c>
      <c r="N4407">
        <v>15</v>
      </c>
      <c r="Q4407">
        <v>1.9300000000000001E-2</v>
      </c>
      <c r="R4407">
        <v>2.96</v>
      </c>
      <c r="S4407">
        <f>Q4407*(N4407^R4407)</f>
        <v>58.450393035088091</v>
      </c>
      <c r="T4407">
        <f t="shared" si="312"/>
        <v>58.450393035088091</v>
      </c>
    </row>
    <row r="4408" spans="1:21" x14ac:dyDescent="0.2">
      <c r="A4408">
        <v>2009</v>
      </c>
      <c r="B4408">
        <v>260</v>
      </c>
      <c r="C4408">
        <v>76</v>
      </c>
      <c r="D4408" t="s">
        <v>169</v>
      </c>
      <c r="E4408" s="1">
        <v>0.375</v>
      </c>
      <c r="F4408">
        <v>18</v>
      </c>
      <c r="G4408" t="s">
        <v>124</v>
      </c>
      <c r="H4408" t="s">
        <v>61</v>
      </c>
      <c r="I4408" t="s">
        <v>176</v>
      </c>
      <c r="J4408" t="s">
        <v>23</v>
      </c>
      <c r="K4408" t="s">
        <v>118</v>
      </c>
      <c r="L4408" t="s">
        <v>132</v>
      </c>
      <c r="M4408">
        <v>3</v>
      </c>
      <c r="N4408">
        <v>15</v>
      </c>
      <c r="Q4408">
        <v>1.26E-2</v>
      </c>
      <c r="R4408">
        <v>3.0672999999999999</v>
      </c>
      <c r="S4408">
        <f>Q4408*(N4408^R4408)</f>
        <v>51.026439339633377</v>
      </c>
      <c r="T4408">
        <f t="shared" si="312"/>
        <v>153.07931801890012</v>
      </c>
    </row>
    <row r="4409" spans="1:21" x14ac:dyDescent="0.2">
      <c r="A4409">
        <v>2009</v>
      </c>
      <c r="B4409">
        <v>260</v>
      </c>
      <c r="C4409">
        <v>76</v>
      </c>
      <c r="D4409" t="s">
        <v>169</v>
      </c>
      <c r="E4409" s="1">
        <v>0.375</v>
      </c>
      <c r="F4409">
        <v>18</v>
      </c>
      <c r="G4409" t="s">
        <v>124</v>
      </c>
      <c r="H4409" t="s">
        <v>61</v>
      </c>
      <c r="I4409" t="s">
        <v>176</v>
      </c>
      <c r="J4409" t="s">
        <v>26</v>
      </c>
      <c r="K4409" t="s">
        <v>21</v>
      </c>
      <c r="L4409" t="s">
        <v>100</v>
      </c>
      <c r="M4409">
        <v>3</v>
      </c>
      <c r="N4409">
        <v>15</v>
      </c>
      <c r="P4409">
        <f>N4409/1.13645</f>
        <v>13.198996876237407</v>
      </c>
      <c r="Q4409">
        <v>1.35E-2</v>
      </c>
      <c r="R4409">
        <v>3.0430000000000001</v>
      </c>
      <c r="S4409">
        <f>Q4409*(P4409^R4409)</f>
        <v>34.684848873003531</v>
      </c>
      <c r="T4409">
        <f t="shared" si="312"/>
        <v>104.05454661901059</v>
      </c>
    </row>
    <row r="4410" spans="1:21" x14ac:dyDescent="0.2">
      <c r="A4410">
        <v>2009</v>
      </c>
      <c r="B4410">
        <v>260</v>
      </c>
      <c r="C4410">
        <v>76</v>
      </c>
      <c r="D4410" t="s">
        <v>169</v>
      </c>
      <c r="E4410" s="1">
        <v>0.375</v>
      </c>
      <c r="F4410">
        <v>18</v>
      </c>
      <c r="G4410" t="s">
        <v>124</v>
      </c>
      <c r="H4410" t="s">
        <v>61</v>
      </c>
      <c r="I4410" t="s">
        <v>176</v>
      </c>
      <c r="J4410" t="s">
        <v>26</v>
      </c>
      <c r="K4410" t="s">
        <v>17</v>
      </c>
      <c r="L4410" t="s">
        <v>121</v>
      </c>
      <c r="M4410">
        <v>20</v>
      </c>
      <c r="N4410">
        <v>7.5</v>
      </c>
      <c r="Q4410">
        <v>2.0199999999999999E-2</v>
      </c>
      <c r="R4410">
        <v>2.9594999999999998</v>
      </c>
      <c r="S4410">
        <f t="shared" ref="S4410:S4421" si="316">Q4410*(N4410^R4410)</f>
        <v>7.8540774295436098</v>
      </c>
      <c r="T4410">
        <f t="shared" si="312"/>
        <v>157.08154859087219</v>
      </c>
    </row>
    <row r="4411" spans="1:21" x14ac:dyDescent="0.2">
      <c r="A4411">
        <v>2009</v>
      </c>
      <c r="B4411">
        <v>260</v>
      </c>
      <c r="C4411">
        <v>76</v>
      </c>
      <c r="D4411" t="s">
        <v>169</v>
      </c>
      <c r="E4411" s="1">
        <v>0.375</v>
      </c>
      <c r="F4411">
        <v>18</v>
      </c>
      <c r="G4411" t="s">
        <v>124</v>
      </c>
      <c r="H4411" t="s">
        <v>61</v>
      </c>
      <c r="I4411" t="s">
        <v>176</v>
      </c>
      <c r="J4411" t="s">
        <v>509</v>
      </c>
      <c r="K4411" t="s">
        <v>17</v>
      </c>
      <c r="L4411" t="s">
        <v>19</v>
      </c>
      <c r="M4411">
        <v>4</v>
      </c>
      <c r="N4411">
        <v>7.5</v>
      </c>
      <c r="Q4411">
        <v>1.9300000000000001E-2</v>
      </c>
      <c r="R4411">
        <v>2.96</v>
      </c>
      <c r="S4411">
        <f t="shared" si="316"/>
        <v>7.5117071566069322</v>
      </c>
      <c r="T4411">
        <f t="shared" si="312"/>
        <v>30.046828626427729</v>
      </c>
    </row>
    <row r="4412" spans="1:21" x14ac:dyDescent="0.2">
      <c r="A4412">
        <v>2009</v>
      </c>
      <c r="B4412">
        <v>260</v>
      </c>
      <c r="C4412">
        <v>76</v>
      </c>
      <c r="D4412" t="s">
        <v>169</v>
      </c>
      <c r="E4412" s="1">
        <v>0.375</v>
      </c>
      <c r="F4412">
        <v>18</v>
      </c>
      <c r="G4412" t="s">
        <v>124</v>
      </c>
      <c r="H4412" t="s">
        <v>61</v>
      </c>
      <c r="I4412" t="s">
        <v>176</v>
      </c>
      <c r="J4412" t="s">
        <v>26</v>
      </c>
      <c r="K4412" t="s">
        <v>118</v>
      </c>
      <c r="L4412" t="s">
        <v>27</v>
      </c>
      <c r="M4412">
        <v>9</v>
      </c>
      <c r="N4412">
        <v>7.5</v>
      </c>
      <c r="Q4412">
        <v>1.5900000000000001E-2</v>
      </c>
      <c r="R4412">
        <v>2.9718</v>
      </c>
      <c r="S4412">
        <f t="shared" si="316"/>
        <v>6.3372988368370082</v>
      </c>
      <c r="T4412">
        <f t="shared" si="312"/>
        <v>57.035689531533073</v>
      </c>
    </row>
    <row r="4413" spans="1:21" x14ac:dyDescent="0.2">
      <c r="A4413">
        <v>2009</v>
      </c>
      <c r="B4413">
        <v>260</v>
      </c>
      <c r="C4413">
        <v>76</v>
      </c>
      <c r="D4413" t="s">
        <v>169</v>
      </c>
      <c r="E4413" s="1">
        <v>0.375</v>
      </c>
      <c r="F4413">
        <v>18</v>
      </c>
      <c r="G4413" t="s">
        <v>124</v>
      </c>
      <c r="H4413" t="s">
        <v>61</v>
      </c>
      <c r="I4413" t="s">
        <v>176</v>
      </c>
      <c r="J4413" t="s">
        <v>44</v>
      </c>
      <c r="K4413" t="s">
        <v>21</v>
      </c>
      <c r="L4413" t="s">
        <v>22</v>
      </c>
      <c r="M4413">
        <v>1</v>
      </c>
      <c r="N4413">
        <v>7.5</v>
      </c>
      <c r="Q4413">
        <v>1.14E-2</v>
      </c>
      <c r="R4413">
        <v>3.1280000000000001</v>
      </c>
      <c r="S4413">
        <f t="shared" si="316"/>
        <v>6.2243855127961885</v>
      </c>
      <c r="T4413">
        <f t="shared" si="312"/>
        <v>6.2243855127961885</v>
      </c>
    </row>
    <row r="4414" spans="1:21" x14ac:dyDescent="0.2">
      <c r="A4414">
        <v>2009</v>
      </c>
      <c r="B4414">
        <v>260</v>
      </c>
      <c r="C4414">
        <v>76</v>
      </c>
      <c r="D4414" t="s">
        <v>169</v>
      </c>
      <c r="E4414" s="1">
        <v>0.375</v>
      </c>
      <c r="F4414">
        <v>18</v>
      </c>
      <c r="G4414" t="s">
        <v>124</v>
      </c>
      <c r="H4414" t="s">
        <v>61</v>
      </c>
      <c r="I4414" t="s">
        <v>176</v>
      </c>
      <c r="J4414" t="s">
        <v>23</v>
      </c>
      <c r="K4414" t="s">
        <v>118</v>
      </c>
      <c r="L4414" t="s">
        <v>132</v>
      </c>
      <c r="M4414">
        <v>4</v>
      </c>
      <c r="N4414">
        <v>7.5</v>
      </c>
      <c r="Q4414">
        <v>1.26E-2</v>
      </c>
      <c r="R4414">
        <v>3.0672999999999999</v>
      </c>
      <c r="S4414">
        <f t="shared" si="316"/>
        <v>6.0875978967715536</v>
      </c>
      <c r="T4414">
        <f t="shared" si="312"/>
        <v>24.350391587086214</v>
      </c>
    </row>
    <row r="4415" spans="1:21" x14ac:dyDescent="0.2">
      <c r="A4415">
        <v>2009</v>
      </c>
      <c r="B4415">
        <v>260</v>
      </c>
      <c r="C4415">
        <v>76</v>
      </c>
      <c r="D4415" t="s">
        <v>169</v>
      </c>
      <c r="E4415" s="1">
        <v>0.375</v>
      </c>
      <c r="F4415">
        <v>18</v>
      </c>
      <c r="G4415" t="s">
        <v>124</v>
      </c>
      <c r="H4415" t="s">
        <v>61</v>
      </c>
      <c r="I4415" t="s">
        <v>176</v>
      </c>
      <c r="J4415" t="s">
        <v>509</v>
      </c>
      <c r="K4415" t="s">
        <v>17</v>
      </c>
      <c r="L4415" t="s">
        <v>107</v>
      </c>
      <c r="M4415">
        <v>1</v>
      </c>
      <c r="N4415">
        <v>2.5</v>
      </c>
      <c r="Q4415">
        <v>3.49E-2</v>
      </c>
      <c r="R4415">
        <v>2.9108999999999998</v>
      </c>
      <c r="S4415">
        <f t="shared" si="316"/>
        <v>0.50256124877797914</v>
      </c>
      <c r="T4415">
        <f t="shared" si="312"/>
        <v>0.50256124877797914</v>
      </c>
    </row>
    <row r="4416" spans="1:21" x14ac:dyDescent="0.2">
      <c r="A4416">
        <v>2009</v>
      </c>
      <c r="B4416">
        <v>260</v>
      </c>
      <c r="C4416">
        <v>76</v>
      </c>
      <c r="D4416" t="s">
        <v>169</v>
      </c>
      <c r="E4416" s="1">
        <v>0.375</v>
      </c>
      <c r="F4416">
        <v>18</v>
      </c>
      <c r="G4416" t="s">
        <v>124</v>
      </c>
      <c r="H4416" t="s">
        <v>61</v>
      </c>
      <c r="I4416" t="s">
        <v>176</v>
      </c>
      <c r="J4416" t="s">
        <v>16</v>
      </c>
      <c r="K4416" t="s">
        <v>72</v>
      </c>
      <c r="L4416" t="s">
        <v>157</v>
      </c>
      <c r="M4416">
        <v>7</v>
      </c>
      <c r="N4416">
        <v>2.5</v>
      </c>
      <c r="Q4416">
        <v>2.1299999999999999E-2</v>
      </c>
      <c r="R4416">
        <v>2.8235000000000001</v>
      </c>
      <c r="S4416">
        <f t="shared" si="316"/>
        <v>0.28311522044385118</v>
      </c>
      <c r="T4416">
        <f t="shared" si="312"/>
        <v>1.9818065431069583</v>
      </c>
      <c r="U4416" t="s">
        <v>209</v>
      </c>
    </row>
    <row r="4417" spans="1:20" x14ac:dyDescent="0.2">
      <c r="A4417">
        <v>2009</v>
      </c>
      <c r="B4417">
        <v>260</v>
      </c>
      <c r="C4417">
        <v>76</v>
      </c>
      <c r="D4417" t="s">
        <v>169</v>
      </c>
      <c r="E4417" s="1">
        <v>0.375</v>
      </c>
      <c r="F4417">
        <v>18</v>
      </c>
      <c r="G4417" t="s">
        <v>124</v>
      </c>
      <c r="H4417" t="s">
        <v>61</v>
      </c>
      <c r="I4417" t="s">
        <v>176</v>
      </c>
      <c r="J4417" t="s">
        <v>26</v>
      </c>
      <c r="K4417" t="s">
        <v>118</v>
      </c>
      <c r="L4417" t="s">
        <v>27</v>
      </c>
      <c r="M4417">
        <v>22</v>
      </c>
      <c r="N4417">
        <v>2.5</v>
      </c>
      <c r="Q4417">
        <v>1.5900000000000001E-2</v>
      </c>
      <c r="R4417">
        <v>2.9718</v>
      </c>
      <c r="S4417">
        <f t="shared" si="316"/>
        <v>0.24210025233267859</v>
      </c>
      <c r="T4417">
        <f t="shared" si="312"/>
        <v>5.326205551318929</v>
      </c>
    </row>
    <row r="4418" spans="1:20" x14ac:dyDescent="0.2">
      <c r="A4418">
        <v>2009</v>
      </c>
      <c r="B4418">
        <v>261</v>
      </c>
      <c r="C4418">
        <v>77</v>
      </c>
      <c r="D4418" t="s">
        <v>169</v>
      </c>
      <c r="E4418" s="1">
        <v>0.375</v>
      </c>
      <c r="F4418">
        <v>15</v>
      </c>
      <c r="G4418" t="s">
        <v>125</v>
      </c>
      <c r="H4418" t="s">
        <v>36</v>
      </c>
      <c r="I4418" t="s">
        <v>176</v>
      </c>
      <c r="J4418" t="s">
        <v>13</v>
      </c>
      <c r="K4418" t="s">
        <v>51</v>
      </c>
      <c r="L4418" t="s">
        <v>57</v>
      </c>
      <c r="M4418">
        <v>1</v>
      </c>
      <c r="N4418">
        <v>45</v>
      </c>
      <c r="O4418" t="s">
        <v>53</v>
      </c>
      <c r="Q4418">
        <v>1.6199999999999999E-2</v>
      </c>
      <c r="R4418">
        <v>3.0251999999999999</v>
      </c>
      <c r="S4418">
        <f t="shared" si="316"/>
        <v>1624.8508847285632</v>
      </c>
      <c r="T4418">
        <f t="shared" ref="T4418:T4481" si="317">M4418*S4418</f>
        <v>1624.8508847285632</v>
      </c>
    </row>
    <row r="4419" spans="1:20" x14ac:dyDescent="0.2">
      <c r="A4419">
        <v>2009</v>
      </c>
      <c r="B4419">
        <v>261</v>
      </c>
      <c r="C4419">
        <v>77</v>
      </c>
      <c r="D4419" t="s">
        <v>169</v>
      </c>
      <c r="E4419" s="1">
        <v>0.375</v>
      </c>
      <c r="F4419">
        <v>15</v>
      </c>
      <c r="G4419" t="s">
        <v>125</v>
      </c>
      <c r="H4419" t="s">
        <v>36</v>
      </c>
      <c r="I4419" t="s">
        <v>176</v>
      </c>
      <c r="J4419" t="s">
        <v>44</v>
      </c>
      <c r="K4419" t="s">
        <v>21</v>
      </c>
      <c r="L4419" t="s">
        <v>22</v>
      </c>
      <c r="M4419">
        <v>4</v>
      </c>
      <c r="N4419">
        <v>35</v>
      </c>
      <c r="Q4419">
        <v>1.14E-2</v>
      </c>
      <c r="R4419">
        <v>3.1280000000000001</v>
      </c>
      <c r="S4419">
        <f t="shared" si="316"/>
        <v>770.45928631241588</v>
      </c>
      <c r="T4419">
        <f t="shared" si="317"/>
        <v>3081.8371452496635</v>
      </c>
    </row>
    <row r="4420" spans="1:20" x14ac:dyDescent="0.2">
      <c r="A4420">
        <v>2009</v>
      </c>
      <c r="B4420">
        <v>261</v>
      </c>
      <c r="C4420">
        <v>77</v>
      </c>
      <c r="D4420" t="s">
        <v>169</v>
      </c>
      <c r="E4420" s="1">
        <v>0.375</v>
      </c>
      <c r="F4420">
        <v>15</v>
      </c>
      <c r="G4420" t="s">
        <v>125</v>
      </c>
      <c r="H4420" t="s">
        <v>36</v>
      </c>
      <c r="I4420" t="s">
        <v>176</v>
      </c>
      <c r="J4420" t="s">
        <v>13</v>
      </c>
      <c r="K4420" t="s">
        <v>51</v>
      </c>
      <c r="L4420" t="s">
        <v>52</v>
      </c>
      <c r="M4420">
        <v>1</v>
      </c>
      <c r="N4420">
        <v>35</v>
      </c>
      <c r="O4420" t="s">
        <v>53</v>
      </c>
      <c r="Q4420">
        <v>1.6199999999999999E-2</v>
      </c>
      <c r="R4420">
        <v>3.0251999999999999</v>
      </c>
      <c r="S4420">
        <f t="shared" si="316"/>
        <v>759.67819720000477</v>
      </c>
      <c r="T4420">
        <f t="shared" si="317"/>
        <v>759.67819720000477</v>
      </c>
    </row>
    <row r="4421" spans="1:20" x14ac:dyDescent="0.2">
      <c r="A4421">
        <v>2009</v>
      </c>
      <c r="B4421">
        <v>261</v>
      </c>
      <c r="C4421">
        <v>77</v>
      </c>
      <c r="D4421" t="s">
        <v>169</v>
      </c>
      <c r="E4421" s="1">
        <v>0.375</v>
      </c>
      <c r="F4421">
        <v>15</v>
      </c>
      <c r="G4421" t="s">
        <v>125</v>
      </c>
      <c r="H4421" t="s">
        <v>36</v>
      </c>
      <c r="I4421" t="s">
        <v>176</v>
      </c>
      <c r="J4421" t="s">
        <v>13</v>
      </c>
      <c r="K4421" t="s">
        <v>14</v>
      </c>
      <c r="L4421" t="s">
        <v>15</v>
      </c>
      <c r="M4421">
        <v>2</v>
      </c>
      <c r="N4421">
        <v>25</v>
      </c>
      <c r="Q4421">
        <v>2.3599999999999999E-2</v>
      </c>
      <c r="R4421">
        <v>2.9750000000000001</v>
      </c>
      <c r="S4421">
        <f t="shared" si="316"/>
        <v>340.23855775527943</v>
      </c>
      <c r="T4421">
        <f t="shared" si="317"/>
        <v>680.47711551055886</v>
      </c>
    </row>
    <row r="4422" spans="1:20" x14ac:dyDescent="0.2">
      <c r="A4422">
        <v>2009</v>
      </c>
      <c r="B4422">
        <v>261</v>
      </c>
      <c r="C4422">
        <v>77</v>
      </c>
      <c r="D4422" t="s">
        <v>169</v>
      </c>
      <c r="E4422" s="1">
        <v>0.375</v>
      </c>
      <c r="F4422">
        <v>15</v>
      </c>
      <c r="G4422" t="s">
        <v>125</v>
      </c>
      <c r="H4422" t="s">
        <v>36</v>
      </c>
      <c r="I4422" t="s">
        <v>176</v>
      </c>
      <c r="J4422" t="s">
        <v>16</v>
      </c>
      <c r="K4422" t="s">
        <v>28</v>
      </c>
      <c r="L4422" t="s">
        <v>29</v>
      </c>
      <c r="M4422">
        <v>12</v>
      </c>
      <c r="N4422">
        <v>25</v>
      </c>
      <c r="P4422">
        <f>N4422/1.14172</f>
        <v>21.89678730336685</v>
      </c>
      <c r="Q4422">
        <v>5.7999999999999996E-3</v>
      </c>
      <c r="R4422">
        <v>3.5539999999999998</v>
      </c>
      <c r="S4422">
        <f>Q4422*(P4422^R4422)</f>
        <v>336.62001464584171</v>
      </c>
      <c r="T4422">
        <f t="shared" si="317"/>
        <v>4039.4401757501005</v>
      </c>
    </row>
    <row r="4423" spans="1:20" x14ac:dyDescent="0.2">
      <c r="A4423">
        <v>2009</v>
      </c>
      <c r="B4423">
        <v>261</v>
      </c>
      <c r="C4423">
        <v>77</v>
      </c>
      <c r="D4423" t="s">
        <v>169</v>
      </c>
      <c r="E4423" s="1">
        <v>0.375</v>
      </c>
      <c r="F4423">
        <v>15</v>
      </c>
      <c r="G4423" t="s">
        <v>125</v>
      </c>
      <c r="H4423" t="s">
        <v>36</v>
      </c>
      <c r="I4423" t="s">
        <v>176</v>
      </c>
      <c r="J4423" t="s">
        <v>44</v>
      </c>
      <c r="K4423" t="s">
        <v>21</v>
      </c>
      <c r="L4423" t="s">
        <v>22</v>
      </c>
      <c r="M4423">
        <v>7</v>
      </c>
      <c r="N4423">
        <v>25</v>
      </c>
      <c r="Q4423">
        <v>1.14E-2</v>
      </c>
      <c r="R4423">
        <v>3.1280000000000001</v>
      </c>
      <c r="S4423">
        <f>Q4423*(N4423^R4423)</f>
        <v>268.94359042953022</v>
      </c>
      <c r="T4423">
        <f t="shared" si="317"/>
        <v>1882.6051330067116</v>
      </c>
    </row>
    <row r="4424" spans="1:20" x14ac:dyDescent="0.2">
      <c r="A4424">
        <v>2009</v>
      </c>
      <c r="B4424">
        <v>261</v>
      </c>
      <c r="C4424">
        <v>77</v>
      </c>
      <c r="D4424" t="s">
        <v>169</v>
      </c>
      <c r="E4424" s="1">
        <v>0.375</v>
      </c>
      <c r="F4424">
        <v>15</v>
      </c>
      <c r="G4424" t="s">
        <v>125</v>
      </c>
      <c r="H4424" t="s">
        <v>36</v>
      </c>
      <c r="I4424" t="s">
        <v>176</v>
      </c>
      <c r="J4424" t="s">
        <v>13</v>
      </c>
      <c r="K4424" t="s">
        <v>47</v>
      </c>
      <c r="L4424" t="s">
        <v>48</v>
      </c>
      <c r="M4424">
        <v>1</v>
      </c>
      <c r="N4424">
        <v>25</v>
      </c>
      <c r="P4424">
        <f>N4424/1.09917</f>
        <v>22.744434436893293</v>
      </c>
      <c r="Q4424">
        <v>1.7399999999999999E-2</v>
      </c>
      <c r="R4424">
        <v>3.08</v>
      </c>
      <c r="S4424">
        <f>Q4424*(P4424^R4424)</f>
        <v>262.86011045493552</v>
      </c>
      <c r="T4424">
        <f t="shared" si="317"/>
        <v>262.86011045493552</v>
      </c>
    </row>
    <row r="4425" spans="1:20" x14ac:dyDescent="0.2">
      <c r="A4425">
        <v>2009</v>
      </c>
      <c r="B4425">
        <v>261</v>
      </c>
      <c r="C4425">
        <v>77</v>
      </c>
      <c r="D4425" t="s">
        <v>169</v>
      </c>
      <c r="E4425" s="1">
        <v>0.375</v>
      </c>
      <c r="F4425">
        <v>15</v>
      </c>
      <c r="G4425" t="s">
        <v>125</v>
      </c>
      <c r="H4425" t="s">
        <v>36</v>
      </c>
      <c r="I4425" t="s">
        <v>176</v>
      </c>
      <c r="J4425" t="s">
        <v>509</v>
      </c>
      <c r="K4425" t="s">
        <v>17</v>
      </c>
      <c r="L4425" t="s">
        <v>19</v>
      </c>
      <c r="M4425">
        <v>1</v>
      </c>
      <c r="N4425">
        <v>15</v>
      </c>
      <c r="Q4425">
        <v>1.9300000000000001E-2</v>
      </c>
      <c r="R4425">
        <v>2.96</v>
      </c>
      <c r="S4425">
        <f t="shared" ref="S4425:S4431" si="318">Q4425*(N4425^R4425)</f>
        <v>58.450393035088091</v>
      </c>
      <c r="T4425">
        <f t="shared" si="317"/>
        <v>58.450393035088091</v>
      </c>
    </row>
    <row r="4426" spans="1:20" x14ac:dyDescent="0.2">
      <c r="A4426">
        <v>2009</v>
      </c>
      <c r="B4426">
        <v>261</v>
      </c>
      <c r="C4426">
        <v>77</v>
      </c>
      <c r="D4426" t="s">
        <v>169</v>
      </c>
      <c r="E4426" s="1">
        <v>0.375</v>
      </c>
      <c r="F4426">
        <v>15</v>
      </c>
      <c r="G4426" t="s">
        <v>125</v>
      </c>
      <c r="H4426" t="s">
        <v>36</v>
      </c>
      <c r="I4426" t="s">
        <v>176</v>
      </c>
      <c r="J4426" t="s">
        <v>23</v>
      </c>
      <c r="K4426" t="s">
        <v>118</v>
      </c>
      <c r="L4426" t="s">
        <v>132</v>
      </c>
      <c r="M4426">
        <v>6</v>
      </c>
      <c r="N4426">
        <v>15</v>
      </c>
      <c r="Q4426">
        <v>1.26E-2</v>
      </c>
      <c r="R4426">
        <v>3.0672999999999999</v>
      </c>
      <c r="S4426">
        <f t="shared" si="318"/>
        <v>51.026439339633377</v>
      </c>
      <c r="T4426">
        <f t="shared" si="317"/>
        <v>306.15863603780025</v>
      </c>
    </row>
    <row r="4427" spans="1:20" x14ac:dyDescent="0.2">
      <c r="A4427">
        <v>2009</v>
      </c>
      <c r="B4427">
        <v>261</v>
      </c>
      <c r="C4427">
        <v>77</v>
      </c>
      <c r="D4427" t="s">
        <v>169</v>
      </c>
      <c r="E4427" s="1">
        <v>0.375</v>
      </c>
      <c r="F4427">
        <v>15</v>
      </c>
      <c r="G4427" t="s">
        <v>125</v>
      </c>
      <c r="H4427" t="s">
        <v>36</v>
      </c>
      <c r="I4427" t="s">
        <v>176</v>
      </c>
      <c r="J4427" t="s">
        <v>26</v>
      </c>
      <c r="K4427" t="s">
        <v>17</v>
      </c>
      <c r="L4427" t="s">
        <v>121</v>
      </c>
      <c r="M4427">
        <v>6</v>
      </c>
      <c r="N4427">
        <v>7.5</v>
      </c>
      <c r="Q4427">
        <v>2.0199999999999999E-2</v>
      </c>
      <c r="R4427">
        <v>2.9594999999999998</v>
      </c>
      <c r="S4427">
        <f t="shared" si="318"/>
        <v>7.8540774295436098</v>
      </c>
      <c r="T4427">
        <f t="shared" si="317"/>
        <v>47.124464577261662</v>
      </c>
    </row>
    <row r="4428" spans="1:20" x14ac:dyDescent="0.2">
      <c r="A4428">
        <v>2009</v>
      </c>
      <c r="B4428">
        <v>261</v>
      </c>
      <c r="C4428">
        <v>77</v>
      </c>
      <c r="D4428" t="s">
        <v>169</v>
      </c>
      <c r="E4428" s="1">
        <v>0.375</v>
      </c>
      <c r="F4428">
        <v>15</v>
      </c>
      <c r="G4428" t="s">
        <v>125</v>
      </c>
      <c r="H4428" t="s">
        <v>36</v>
      </c>
      <c r="I4428" t="s">
        <v>176</v>
      </c>
      <c r="J4428" t="s">
        <v>26</v>
      </c>
      <c r="K4428" t="s">
        <v>118</v>
      </c>
      <c r="L4428" t="s">
        <v>27</v>
      </c>
      <c r="M4428">
        <v>15</v>
      </c>
      <c r="N4428">
        <v>7.5</v>
      </c>
      <c r="Q4428">
        <v>1.5900000000000001E-2</v>
      </c>
      <c r="R4428">
        <v>2.9718</v>
      </c>
      <c r="S4428">
        <f t="shared" si="318"/>
        <v>6.3372988368370082</v>
      </c>
      <c r="T4428">
        <f t="shared" si="317"/>
        <v>95.059482552555124</v>
      </c>
    </row>
    <row r="4429" spans="1:20" x14ac:dyDescent="0.2">
      <c r="A4429">
        <v>2009</v>
      </c>
      <c r="B4429">
        <v>261</v>
      </c>
      <c r="C4429">
        <v>77</v>
      </c>
      <c r="D4429" t="s">
        <v>169</v>
      </c>
      <c r="E4429" s="1">
        <v>0.375</v>
      </c>
      <c r="F4429">
        <v>15</v>
      </c>
      <c r="G4429" t="s">
        <v>125</v>
      </c>
      <c r="H4429" t="s">
        <v>36</v>
      </c>
      <c r="I4429" t="s">
        <v>176</v>
      </c>
      <c r="J4429" t="s">
        <v>23</v>
      </c>
      <c r="K4429" t="s">
        <v>118</v>
      </c>
      <c r="L4429" t="s">
        <v>132</v>
      </c>
      <c r="M4429">
        <v>6</v>
      </c>
      <c r="N4429">
        <v>7.5</v>
      </c>
      <c r="Q4429">
        <v>1.26E-2</v>
      </c>
      <c r="R4429">
        <v>3.0672999999999999</v>
      </c>
      <c r="S4429">
        <f t="shared" si="318"/>
        <v>6.0875978967715536</v>
      </c>
      <c r="T4429">
        <f t="shared" si="317"/>
        <v>36.525587380629318</v>
      </c>
    </row>
    <row r="4430" spans="1:20" x14ac:dyDescent="0.2">
      <c r="A4430">
        <v>2009</v>
      </c>
      <c r="B4430">
        <v>261</v>
      </c>
      <c r="C4430">
        <v>77</v>
      </c>
      <c r="D4430" t="s">
        <v>169</v>
      </c>
      <c r="E4430" s="1">
        <v>0.375</v>
      </c>
      <c r="F4430">
        <v>15</v>
      </c>
      <c r="G4430" t="s">
        <v>125</v>
      </c>
      <c r="H4430" t="s">
        <v>36</v>
      </c>
      <c r="I4430" t="s">
        <v>176</v>
      </c>
      <c r="J4430" t="s">
        <v>23</v>
      </c>
      <c r="K4430" t="s">
        <v>118</v>
      </c>
      <c r="L4430" t="s">
        <v>30</v>
      </c>
      <c r="M4430">
        <v>2</v>
      </c>
      <c r="N4430">
        <v>7.5</v>
      </c>
      <c r="Q4430">
        <v>9.2800000000000001E-3</v>
      </c>
      <c r="R4430">
        <v>3.07</v>
      </c>
      <c r="S4430">
        <f t="shared" si="318"/>
        <v>4.5080222907771104</v>
      </c>
      <c r="T4430">
        <f t="shared" si="317"/>
        <v>9.0160445815542207</v>
      </c>
    </row>
    <row r="4431" spans="1:20" x14ac:dyDescent="0.2">
      <c r="A4431">
        <v>2009</v>
      </c>
      <c r="B4431">
        <v>261</v>
      </c>
      <c r="C4431">
        <v>77</v>
      </c>
      <c r="D4431" t="s">
        <v>169</v>
      </c>
      <c r="E4431" s="1">
        <v>0.375</v>
      </c>
      <c r="F4431">
        <v>15</v>
      </c>
      <c r="G4431" t="s">
        <v>125</v>
      </c>
      <c r="H4431" t="s">
        <v>36</v>
      </c>
      <c r="I4431" t="s">
        <v>176</v>
      </c>
      <c r="J4431" t="s">
        <v>26</v>
      </c>
      <c r="K4431" t="s">
        <v>118</v>
      </c>
      <c r="L4431" t="s">
        <v>27</v>
      </c>
      <c r="M4431">
        <v>12</v>
      </c>
      <c r="N4431">
        <v>2.5</v>
      </c>
      <c r="Q4431">
        <v>1.5900000000000001E-2</v>
      </c>
      <c r="R4431">
        <v>2.9718</v>
      </c>
      <c r="S4431">
        <f t="shared" si="318"/>
        <v>0.24210025233267859</v>
      </c>
      <c r="T4431">
        <f t="shared" si="317"/>
        <v>2.905203027992143</v>
      </c>
    </row>
    <row r="4432" spans="1:20" x14ac:dyDescent="0.2">
      <c r="A4432">
        <v>2009</v>
      </c>
      <c r="B4432">
        <v>262</v>
      </c>
      <c r="D4432" t="s">
        <v>169</v>
      </c>
      <c r="E4432" s="1">
        <v>0.375</v>
      </c>
      <c r="F4432">
        <v>10</v>
      </c>
      <c r="G4432" t="s">
        <v>125</v>
      </c>
      <c r="H4432" t="s">
        <v>36</v>
      </c>
      <c r="I4432" t="s">
        <v>176</v>
      </c>
      <c r="J4432" t="s">
        <v>23</v>
      </c>
      <c r="K4432" t="s">
        <v>118</v>
      </c>
      <c r="L4432" t="s">
        <v>43</v>
      </c>
      <c r="M4432">
        <v>1</v>
      </c>
      <c r="N4432">
        <v>45</v>
      </c>
      <c r="P4432">
        <f>N4432/1.08175</f>
        <v>41.599260457591868</v>
      </c>
      <c r="Q4432">
        <v>1.4500000000000001E-2</v>
      </c>
      <c r="R4432">
        <v>3.0529999999999999</v>
      </c>
      <c r="S4432">
        <f>Q4432*(P4432^R4432)</f>
        <v>1271.8513909213236</v>
      </c>
      <c r="T4432">
        <f t="shared" si="317"/>
        <v>1271.8513909213236</v>
      </c>
    </row>
    <row r="4433" spans="1:20" x14ac:dyDescent="0.2">
      <c r="A4433">
        <v>2009</v>
      </c>
      <c r="B4433">
        <v>262</v>
      </c>
      <c r="D4433" t="s">
        <v>169</v>
      </c>
      <c r="E4433" s="1">
        <v>0.375</v>
      </c>
      <c r="F4433">
        <v>10</v>
      </c>
      <c r="G4433" t="s">
        <v>125</v>
      </c>
      <c r="H4433" t="s">
        <v>36</v>
      </c>
      <c r="I4433" t="s">
        <v>176</v>
      </c>
      <c r="J4433" t="s">
        <v>23</v>
      </c>
      <c r="K4433" t="s">
        <v>91</v>
      </c>
      <c r="L4433" t="s">
        <v>92</v>
      </c>
      <c r="M4433">
        <v>1</v>
      </c>
      <c r="N4433">
        <v>25</v>
      </c>
      <c r="Q4433">
        <v>0.53300000000000003</v>
      </c>
      <c r="R4433">
        <v>2.2759999999999998</v>
      </c>
      <c r="S4433">
        <f>Q4433*(N4433^R4433)</f>
        <v>809.91355729585462</v>
      </c>
      <c r="T4433">
        <f t="shared" si="317"/>
        <v>809.91355729585462</v>
      </c>
    </row>
    <row r="4434" spans="1:20" x14ac:dyDescent="0.2">
      <c r="A4434">
        <v>2009</v>
      </c>
      <c r="B4434">
        <v>262</v>
      </c>
      <c r="D4434" t="s">
        <v>169</v>
      </c>
      <c r="E4434" s="1">
        <v>0.375</v>
      </c>
      <c r="F4434">
        <v>10</v>
      </c>
      <c r="G4434" t="s">
        <v>125</v>
      </c>
      <c r="H4434" t="s">
        <v>36</v>
      </c>
      <c r="I4434" t="s">
        <v>176</v>
      </c>
      <c r="J4434" t="s">
        <v>44</v>
      </c>
      <c r="K4434" t="s">
        <v>21</v>
      </c>
      <c r="L4434" t="s">
        <v>22</v>
      </c>
      <c r="M4434">
        <v>6</v>
      </c>
      <c r="N4434">
        <v>35</v>
      </c>
      <c r="Q4434">
        <v>1.14E-2</v>
      </c>
      <c r="R4434">
        <v>3.1280000000000001</v>
      </c>
      <c r="S4434">
        <f>Q4434*(N4434^R4434)</f>
        <v>770.45928631241588</v>
      </c>
      <c r="T4434">
        <f t="shared" si="317"/>
        <v>4622.7557178744955</v>
      </c>
    </row>
    <row r="4435" spans="1:20" x14ac:dyDescent="0.2">
      <c r="A4435">
        <v>2009</v>
      </c>
      <c r="B4435">
        <v>262</v>
      </c>
      <c r="D4435" t="s">
        <v>169</v>
      </c>
      <c r="E4435" s="1">
        <v>0.375</v>
      </c>
      <c r="F4435">
        <v>10</v>
      </c>
      <c r="G4435" t="s">
        <v>125</v>
      </c>
      <c r="H4435" t="s">
        <v>36</v>
      </c>
      <c r="I4435" t="s">
        <v>176</v>
      </c>
      <c r="J4435" t="s">
        <v>23</v>
      </c>
      <c r="K4435" t="s">
        <v>118</v>
      </c>
      <c r="L4435" t="s">
        <v>43</v>
      </c>
      <c r="M4435">
        <v>1</v>
      </c>
      <c r="N4435">
        <v>35</v>
      </c>
      <c r="P4435">
        <f>N4435/1.08175</f>
        <v>32.354980355904786</v>
      </c>
      <c r="Q4435">
        <v>1.4500000000000001E-2</v>
      </c>
      <c r="R4435">
        <v>3.0529999999999999</v>
      </c>
      <c r="S4435">
        <f>Q4435*(P4435^R4435)</f>
        <v>590.49782747127915</v>
      </c>
      <c r="T4435">
        <f t="shared" si="317"/>
        <v>590.49782747127915</v>
      </c>
    </row>
    <row r="4436" spans="1:20" x14ac:dyDescent="0.2">
      <c r="A4436">
        <v>2009</v>
      </c>
      <c r="B4436">
        <v>262</v>
      </c>
      <c r="D4436" t="s">
        <v>169</v>
      </c>
      <c r="E4436" s="1">
        <v>0.375</v>
      </c>
      <c r="F4436">
        <v>10</v>
      </c>
      <c r="G4436" t="s">
        <v>125</v>
      </c>
      <c r="H4436" t="s">
        <v>36</v>
      </c>
      <c r="I4436" t="s">
        <v>176</v>
      </c>
      <c r="J4436" t="s">
        <v>508</v>
      </c>
      <c r="K4436" t="s">
        <v>24</v>
      </c>
      <c r="L4436" t="s">
        <v>25</v>
      </c>
      <c r="M4436">
        <v>1</v>
      </c>
      <c r="N4436">
        <v>25</v>
      </c>
      <c r="Q4436">
        <v>4.2799999999999998E-2</v>
      </c>
      <c r="R4436">
        <v>2.8580000000000001</v>
      </c>
      <c r="S4436">
        <f>Q4436*(N4436^R4436)</f>
        <v>423.40532317837847</v>
      </c>
      <c r="T4436">
        <f t="shared" si="317"/>
        <v>423.40532317837847</v>
      </c>
    </row>
    <row r="4437" spans="1:20" x14ac:dyDescent="0.2">
      <c r="A4437">
        <v>2009</v>
      </c>
      <c r="B4437">
        <v>262</v>
      </c>
      <c r="D4437" t="s">
        <v>169</v>
      </c>
      <c r="E4437" s="1">
        <v>0.375</v>
      </c>
      <c r="F4437">
        <v>10</v>
      </c>
      <c r="G4437" t="s">
        <v>125</v>
      </c>
      <c r="H4437" t="s">
        <v>36</v>
      </c>
      <c r="I4437" t="s">
        <v>176</v>
      </c>
      <c r="J4437" t="s">
        <v>13</v>
      </c>
      <c r="K4437" t="s">
        <v>14</v>
      </c>
      <c r="L4437" t="s">
        <v>15</v>
      </c>
      <c r="M4437">
        <v>1</v>
      </c>
      <c r="N4437">
        <v>25</v>
      </c>
      <c r="Q4437">
        <v>2.3599999999999999E-2</v>
      </c>
      <c r="R4437">
        <v>2.9750000000000001</v>
      </c>
      <c r="S4437">
        <f>Q4437*(N4437^R4437)</f>
        <v>340.23855775527943</v>
      </c>
      <c r="T4437">
        <f t="shared" si="317"/>
        <v>340.23855775527943</v>
      </c>
    </row>
    <row r="4438" spans="1:20" x14ac:dyDescent="0.2">
      <c r="A4438">
        <v>2009</v>
      </c>
      <c r="B4438">
        <v>262</v>
      </c>
      <c r="D4438" t="s">
        <v>169</v>
      </c>
      <c r="E4438" s="1">
        <v>0.375</v>
      </c>
      <c r="F4438">
        <v>10</v>
      </c>
      <c r="G4438" t="s">
        <v>125</v>
      </c>
      <c r="H4438" t="s">
        <v>36</v>
      </c>
      <c r="I4438" t="s">
        <v>176</v>
      </c>
      <c r="J4438" t="s">
        <v>16</v>
      </c>
      <c r="K4438" t="s">
        <v>28</v>
      </c>
      <c r="L4438" t="s">
        <v>29</v>
      </c>
      <c r="M4438">
        <v>7</v>
      </c>
      <c r="N4438">
        <v>25</v>
      </c>
      <c r="P4438">
        <f>N4438/1.14172</f>
        <v>21.89678730336685</v>
      </c>
      <c r="Q4438">
        <v>5.7999999999999996E-3</v>
      </c>
      <c r="R4438">
        <v>3.5539999999999998</v>
      </c>
      <c r="S4438">
        <f>Q4438*(P4438^R4438)</f>
        <v>336.62001464584171</v>
      </c>
      <c r="T4438">
        <f t="shared" si="317"/>
        <v>2356.3401025208918</v>
      </c>
    </row>
    <row r="4439" spans="1:20" x14ac:dyDescent="0.2">
      <c r="A4439">
        <v>2009</v>
      </c>
      <c r="B4439">
        <v>262</v>
      </c>
      <c r="D4439" t="s">
        <v>169</v>
      </c>
      <c r="E4439" s="1">
        <v>0.375</v>
      </c>
      <c r="F4439">
        <v>10</v>
      </c>
      <c r="G4439" t="s">
        <v>125</v>
      </c>
      <c r="H4439" t="s">
        <v>36</v>
      </c>
      <c r="I4439" t="s">
        <v>176</v>
      </c>
      <c r="J4439" t="s">
        <v>44</v>
      </c>
      <c r="K4439" t="s">
        <v>21</v>
      </c>
      <c r="L4439" t="s">
        <v>22</v>
      </c>
      <c r="M4439">
        <v>7</v>
      </c>
      <c r="N4439">
        <v>25</v>
      </c>
      <c r="Q4439">
        <v>1.14E-2</v>
      </c>
      <c r="R4439">
        <v>3.1280000000000001</v>
      </c>
      <c r="S4439">
        <f t="shared" ref="S4439:S4448" si="319">Q4439*(N4439^R4439)</f>
        <v>268.94359042953022</v>
      </c>
      <c r="T4439">
        <f t="shared" si="317"/>
        <v>1882.6051330067116</v>
      </c>
    </row>
    <row r="4440" spans="1:20" x14ac:dyDescent="0.2">
      <c r="A4440">
        <v>2009</v>
      </c>
      <c r="B4440">
        <v>262</v>
      </c>
      <c r="D4440" t="s">
        <v>169</v>
      </c>
      <c r="E4440" s="1">
        <v>0.375</v>
      </c>
      <c r="F4440">
        <v>10</v>
      </c>
      <c r="G4440" t="s">
        <v>125</v>
      </c>
      <c r="H4440" t="s">
        <v>36</v>
      </c>
      <c r="I4440" t="s">
        <v>176</v>
      </c>
      <c r="J4440" t="s">
        <v>44</v>
      </c>
      <c r="K4440" t="s">
        <v>21</v>
      </c>
      <c r="L4440" t="s">
        <v>45</v>
      </c>
      <c r="M4440">
        <v>1</v>
      </c>
      <c r="N4440">
        <v>25</v>
      </c>
      <c r="Q4440">
        <v>1.5299999999999999E-2</v>
      </c>
      <c r="R4440">
        <v>3.0038</v>
      </c>
      <c r="S4440">
        <f t="shared" si="319"/>
        <v>242.00460433547849</v>
      </c>
      <c r="T4440">
        <f t="shared" si="317"/>
        <v>242.00460433547849</v>
      </c>
    </row>
    <row r="4441" spans="1:20" x14ac:dyDescent="0.2">
      <c r="A4441">
        <v>2009</v>
      </c>
      <c r="B4441">
        <v>262</v>
      </c>
      <c r="D4441" t="s">
        <v>169</v>
      </c>
      <c r="E4441" s="1">
        <v>0.375</v>
      </c>
      <c r="F4441">
        <v>10</v>
      </c>
      <c r="G4441" t="s">
        <v>125</v>
      </c>
      <c r="H4441" t="s">
        <v>36</v>
      </c>
      <c r="I4441" t="s">
        <v>176</v>
      </c>
      <c r="J4441" t="s">
        <v>26</v>
      </c>
      <c r="K4441" t="s">
        <v>17</v>
      </c>
      <c r="L4441" t="s">
        <v>121</v>
      </c>
      <c r="M4441">
        <v>20</v>
      </c>
      <c r="N4441">
        <v>7.5</v>
      </c>
      <c r="Q4441">
        <v>2.0199999999999999E-2</v>
      </c>
      <c r="R4441">
        <v>2.9594999999999998</v>
      </c>
      <c r="S4441">
        <f t="shared" si="319"/>
        <v>7.8540774295436098</v>
      </c>
      <c r="T4441">
        <f t="shared" si="317"/>
        <v>157.08154859087219</v>
      </c>
    </row>
    <row r="4442" spans="1:20" x14ac:dyDescent="0.2">
      <c r="A4442">
        <v>2009</v>
      </c>
      <c r="B4442">
        <v>262</v>
      </c>
      <c r="D4442" t="s">
        <v>169</v>
      </c>
      <c r="E4442" s="1">
        <v>0.375</v>
      </c>
      <c r="F4442">
        <v>10</v>
      </c>
      <c r="G4442" t="s">
        <v>125</v>
      </c>
      <c r="H4442" t="s">
        <v>36</v>
      </c>
      <c r="I4442" t="s">
        <v>176</v>
      </c>
      <c r="J4442" t="s">
        <v>509</v>
      </c>
      <c r="K4442" t="s">
        <v>17</v>
      </c>
      <c r="L4442" t="s">
        <v>19</v>
      </c>
      <c r="M4442">
        <v>1</v>
      </c>
      <c r="N4442">
        <v>7.5</v>
      </c>
      <c r="Q4442">
        <v>1.9300000000000001E-2</v>
      </c>
      <c r="R4442">
        <v>2.96</v>
      </c>
      <c r="S4442">
        <f t="shared" si="319"/>
        <v>7.5117071566069322</v>
      </c>
      <c r="T4442">
        <f t="shared" si="317"/>
        <v>7.5117071566069322</v>
      </c>
    </row>
    <row r="4443" spans="1:20" x14ac:dyDescent="0.2">
      <c r="A4443">
        <v>2009</v>
      </c>
      <c r="B4443">
        <v>262</v>
      </c>
      <c r="D4443" t="s">
        <v>169</v>
      </c>
      <c r="E4443" s="1">
        <v>0.375</v>
      </c>
      <c r="F4443">
        <v>10</v>
      </c>
      <c r="G4443" t="s">
        <v>125</v>
      </c>
      <c r="H4443" t="s">
        <v>36</v>
      </c>
      <c r="I4443" t="s">
        <v>176</v>
      </c>
      <c r="J4443" t="s">
        <v>26</v>
      </c>
      <c r="K4443" t="s">
        <v>118</v>
      </c>
      <c r="L4443" t="s">
        <v>27</v>
      </c>
      <c r="M4443">
        <v>7</v>
      </c>
      <c r="N4443">
        <v>7.5</v>
      </c>
      <c r="Q4443">
        <v>1.5900000000000001E-2</v>
      </c>
      <c r="R4443">
        <v>2.9718</v>
      </c>
      <c r="S4443">
        <f t="shared" si="319"/>
        <v>6.3372988368370082</v>
      </c>
      <c r="T4443">
        <f t="shared" si="317"/>
        <v>44.361091857859059</v>
      </c>
    </row>
    <row r="4444" spans="1:20" x14ac:dyDescent="0.2">
      <c r="A4444">
        <v>2009</v>
      </c>
      <c r="B4444">
        <v>262</v>
      </c>
      <c r="D4444" t="s">
        <v>169</v>
      </c>
      <c r="E4444" s="1">
        <v>0.375</v>
      </c>
      <c r="F4444">
        <v>10</v>
      </c>
      <c r="G4444" t="s">
        <v>125</v>
      </c>
      <c r="H4444" t="s">
        <v>36</v>
      </c>
      <c r="I4444" t="s">
        <v>176</v>
      </c>
      <c r="J4444" t="s">
        <v>23</v>
      </c>
      <c r="K4444" t="s">
        <v>118</v>
      </c>
      <c r="L4444" t="s">
        <v>132</v>
      </c>
      <c r="M4444">
        <v>8</v>
      </c>
      <c r="N4444">
        <v>7.5</v>
      </c>
      <c r="Q4444">
        <v>1.26E-2</v>
      </c>
      <c r="R4444">
        <v>3.0672999999999999</v>
      </c>
      <c r="S4444">
        <f t="shared" si="319"/>
        <v>6.0875978967715536</v>
      </c>
      <c r="T4444">
        <f t="shared" si="317"/>
        <v>48.700783174172429</v>
      </c>
    </row>
    <row r="4445" spans="1:20" x14ac:dyDescent="0.2">
      <c r="A4445">
        <v>2009</v>
      </c>
      <c r="B4445">
        <v>262</v>
      </c>
      <c r="D4445" t="s">
        <v>169</v>
      </c>
      <c r="E4445" s="1">
        <v>0.375</v>
      </c>
      <c r="F4445">
        <v>10</v>
      </c>
      <c r="G4445" t="s">
        <v>125</v>
      </c>
      <c r="H4445" t="s">
        <v>36</v>
      </c>
      <c r="I4445" t="s">
        <v>176</v>
      </c>
      <c r="J4445" t="s">
        <v>13</v>
      </c>
      <c r="K4445" t="s">
        <v>194</v>
      </c>
      <c r="L4445" t="s">
        <v>35</v>
      </c>
      <c r="M4445">
        <v>3</v>
      </c>
      <c r="N4445">
        <v>7.5</v>
      </c>
      <c r="Q4445">
        <v>3.2399999999999998E-2</v>
      </c>
      <c r="R4445">
        <v>2.379</v>
      </c>
      <c r="S4445">
        <f t="shared" si="319"/>
        <v>3.9112516180267258</v>
      </c>
      <c r="T4445">
        <f t="shared" si="317"/>
        <v>11.733754854080178</v>
      </c>
    </row>
    <row r="4446" spans="1:20" x14ac:dyDescent="0.2">
      <c r="A4446">
        <v>2009</v>
      </c>
      <c r="B4446">
        <v>262</v>
      </c>
      <c r="D4446" t="s">
        <v>169</v>
      </c>
      <c r="E4446" s="1">
        <v>0.375</v>
      </c>
      <c r="F4446">
        <v>10</v>
      </c>
      <c r="G4446" t="s">
        <v>125</v>
      </c>
      <c r="H4446" t="s">
        <v>36</v>
      </c>
      <c r="I4446" t="s">
        <v>176</v>
      </c>
      <c r="J4446" t="s">
        <v>509</v>
      </c>
      <c r="K4446" t="s">
        <v>17</v>
      </c>
      <c r="L4446" t="s">
        <v>19</v>
      </c>
      <c r="M4446">
        <v>6</v>
      </c>
      <c r="N4446">
        <v>2.5</v>
      </c>
      <c r="Q4446">
        <v>1.9300000000000001E-2</v>
      </c>
      <c r="R4446">
        <v>2.96</v>
      </c>
      <c r="S4446">
        <f t="shared" si="319"/>
        <v>0.29070984172599634</v>
      </c>
      <c r="T4446">
        <f t="shared" si="317"/>
        <v>1.7442590503559781</v>
      </c>
    </row>
    <row r="4447" spans="1:20" x14ac:dyDescent="0.2">
      <c r="A4447">
        <v>2009</v>
      </c>
      <c r="B4447">
        <v>262</v>
      </c>
      <c r="D4447" t="s">
        <v>169</v>
      </c>
      <c r="E4447" s="1">
        <v>0.375</v>
      </c>
      <c r="F4447">
        <v>10</v>
      </c>
      <c r="G4447" t="s">
        <v>125</v>
      </c>
      <c r="H4447" t="s">
        <v>36</v>
      </c>
      <c r="I4447" t="s">
        <v>176</v>
      </c>
      <c r="J4447" t="s">
        <v>26</v>
      </c>
      <c r="K4447" t="s">
        <v>118</v>
      </c>
      <c r="L4447" t="s">
        <v>27</v>
      </c>
      <c r="M4447">
        <v>27</v>
      </c>
      <c r="N4447">
        <v>2.5</v>
      </c>
      <c r="Q4447">
        <v>1.5900000000000001E-2</v>
      </c>
      <c r="R4447">
        <v>2.9718</v>
      </c>
      <c r="S4447">
        <f t="shared" si="319"/>
        <v>0.24210025233267859</v>
      </c>
      <c r="T4447">
        <f t="shared" si="317"/>
        <v>6.536706812982322</v>
      </c>
    </row>
    <row r="4448" spans="1:20" x14ac:dyDescent="0.2">
      <c r="A4448">
        <v>2009</v>
      </c>
      <c r="B4448">
        <v>262</v>
      </c>
      <c r="D4448" t="s">
        <v>169</v>
      </c>
      <c r="E4448" s="1">
        <v>0.375</v>
      </c>
      <c r="F4448">
        <v>10</v>
      </c>
      <c r="G4448" t="s">
        <v>125</v>
      </c>
      <c r="H4448" t="s">
        <v>36</v>
      </c>
      <c r="I4448" t="s">
        <v>176</v>
      </c>
      <c r="J4448" t="s">
        <v>23</v>
      </c>
      <c r="K4448" t="s">
        <v>33</v>
      </c>
      <c r="L4448" t="s">
        <v>34</v>
      </c>
      <c r="M4448">
        <v>12</v>
      </c>
      <c r="N4448">
        <v>2.5</v>
      </c>
      <c r="Q4448">
        <v>8.8999999999999999E-3</v>
      </c>
      <c r="R4448">
        <v>3</v>
      </c>
      <c r="S4448">
        <f t="shared" si="319"/>
        <v>0.13906250000000001</v>
      </c>
      <c r="T4448">
        <f t="shared" si="317"/>
        <v>1.6687500000000002</v>
      </c>
    </row>
    <row r="4449" spans="1:20" x14ac:dyDescent="0.2">
      <c r="A4449">
        <v>2009</v>
      </c>
      <c r="B4449">
        <v>263</v>
      </c>
      <c r="D4449" t="s">
        <v>169</v>
      </c>
      <c r="E4449" s="1">
        <v>0.375</v>
      </c>
      <c r="F4449">
        <v>12</v>
      </c>
      <c r="G4449" t="s">
        <v>125</v>
      </c>
      <c r="H4449" t="s">
        <v>12</v>
      </c>
      <c r="I4449" t="s">
        <v>176</v>
      </c>
      <c r="J4449" t="s">
        <v>23</v>
      </c>
      <c r="K4449" t="s">
        <v>28</v>
      </c>
      <c r="L4449" t="s">
        <v>60</v>
      </c>
      <c r="M4449">
        <v>1</v>
      </c>
      <c r="N4449">
        <v>60</v>
      </c>
      <c r="P4449">
        <f>N4449/1.26087</f>
        <v>47.586190487520525</v>
      </c>
      <c r="Q4449">
        <v>3.1399999999999997E-2</v>
      </c>
      <c r="R4449">
        <v>2.9</v>
      </c>
      <c r="S4449">
        <f>Q4449*(P4449^R4449)</f>
        <v>2299.4521171594952</v>
      </c>
      <c r="T4449">
        <f t="shared" si="317"/>
        <v>2299.4521171594952</v>
      </c>
    </row>
    <row r="4450" spans="1:20" x14ac:dyDescent="0.2">
      <c r="A4450">
        <v>2009</v>
      </c>
      <c r="B4450">
        <v>263</v>
      </c>
      <c r="D4450" t="s">
        <v>169</v>
      </c>
      <c r="E4450" s="1">
        <v>0.375</v>
      </c>
      <c r="F4450">
        <v>12</v>
      </c>
      <c r="G4450" t="s">
        <v>125</v>
      </c>
      <c r="H4450" t="s">
        <v>12</v>
      </c>
      <c r="I4450" t="s">
        <v>176</v>
      </c>
      <c r="J4450" t="s">
        <v>44</v>
      </c>
      <c r="K4450" t="s">
        <v>21</v>
      </c>
      <c r="L4450" t="s">
        <v>22</v>
      </c>
      <c r="M4450">
        <v>8</v>
      </c>
      <c r="N4450">
        <v>35</v>
      </c>
      <c r="Q4450">
        <v>1.14E-2</v>
      </c>
      <c r="R4450">
        <v>3.1280000000000001</v>
      </c>
      <c r="S4450">
        <f>Q4450*(N4450^R4450)</f>
        <v>770.45928631241588</v>
      </c>
      <c r="T4450">
        <f t="shared" si="317"/>
        <v>6163.6742904993271</v>
      </c>
    </row>
    <row r="4451" spans="1:20" x14ac:dyDescent="0.2">
      <c r="A4451">
        <v>2009</v>
      </c>
      <c r="B4451">
        <v>263</v>
      </c>
      <c r="D4451" t="s">
        <v>169</v>
      </c>
      <c r="E4451" s="1">
        <v>0.375</v>
      </c>
      <c r="F4451">
        <v>12</v>
      </c>
      <c r="G4451" t="s">
        <v>125</v>
      </c>
      <c r="H4451" t="s">
        <v>12</v>
      </c>
      <c r="I4451" t="s">
        <v>176</v>
      </c>
      <c r="J4451" t="s">
        <v>23</v>
      </c>
      <c r="K4451" t="s">
        <v>31</v>
      </c>
      <c r="L4451" t="s">
        <v>32</v>
      </c>
      <c r="M4451">
        <v>1</v>
      </c>
      <c r="N4451">
        <v>35</v>
      </c>
      <c r="Q4451">
        <v>7.9000000000000008E-3</v>
      </c>
      <c r="R4451">
        <v>3.0760000000000001</v>
      </c>
      <c r="S4451">
        <f>Q4451*(N4451^R4451)</f>
        <v>443.79294680201997</v>
      </c>
      <c r="T4451">
        <f t="shared" si="317"/>
        <v>443.79294680201997</v>
      </c>
    </row>
    <row r="4452" spans="1:20" x14ac:dyDescent="0.2">
      <c r="A4452">
        <v>2009</v>
      </c>
      <c r="B4452">
        <v>263</v>
      </c>
      <c r="D4452" t="s">
        <v>169</v>
      </c>
      <c r="E4452" s="1">
        <v>0.375</v>
      </c>
      <c r="F4452">
        <v>12</v>
      </c>
      <c r="G4452" t="s">
        <v>125</v>
      </c>
      <c r="H4452" t="s">
        <v>12</v>
      </c>
      <c r="I4452" t="s">
        <v>176</v>
      </c>
      <c r="J4452" t="s">
        <v>16</v>
      </c>
      <c r="K4452" t="s">
        <v>28</v>
      </c>
      <c r="L4452" t="s">
        <v>29</v>
      </c>
      <c r="M4452">
        <v>25</v>
      </c>
      <c r="N4452">
        <v>25</v>
      </c>
      <c r="P4452">
        <f>N4452/1.14172</f>
        <v>21.89678730336685</v>
      </c>
      <c r="Q4452">
        <v>5.7999999999999996E-3</v>
      </c>
      <c r="R4452">
        <v>3.5539999999999998</v>
      </c>
      <c r="S4452">
        <f>Q4452*(P4452^R4452)</f>
        <v>336.62001464584171</v>
      </c>
      <c r="T4452">
        <f t="shared" si="317"/>
        <v>8415.5003661460432</v>
      </c>
    </row>
    <row r="4453" spans="1:20" x14ac:dyDescent="0.2">
      <c r="A4453">
        <v>2009</v>
      </c>
      <c r="B4453">
        <v>263</v>
      </c>
      <c r="D4453" t="s">
        <v>169</v>
      </c>
      <c r="E4453" s="1">
        <v>0.375</v>
      </c>
      <c r="F4453">
        <v>12</v>
      </c>
      <c r="G4453" t="s">
        <v>125</v>
      </c>
      <c r="H4453" t="s">
        <v>12</v>
      </c>
      <c r="I4453" t="s">
        <v>176</v>
      </c>
      <c r="J4453" t="s">
        <v>44</v>
      </c>
      <c r="K4453" t="s">
        <v>21</v>
      </c>
      <c r="L4453" t="s">
        <v>22</v>
      </c>
      <c r="M4453">
        <v>4</v>
      </c>
      <c r="N4453">
        <v>25</v>
      </c>
      <c r="Q4453">
        <v>1.14E-2</v>
      </c>
      <c r="R4453">
        <v>3.1280000000000001</v>
      </c>
      <c r="S4453">
        <f t="shared" ref="S4453:S4467" si="320">Q4453*(N4453^R4453)</f>
        <v>268.94359042953022</v>
      </c>
      <c r="T4453">
        <f t="shared" si="317"/>
        <v>1075.7743617181209</v>
      </c>
    </row>
    <row r="4454" spans="1:20" x14ac:dyDescent="0.2">
      <c r="A4454">
        <v>2009</v>
      </c>
      <c r="B4454">
        <v>263</v>
      </c>
      <c r="D4454" t="s">
        <v>169</v>
      </c>
      <c r="E4454" s="1">
        <v>0.375</v>
      </c>
      <c r="F4454">
        <v>12</v>
      </c>
      <c r="G4454" t="s">
        <v>125</v>
      </c>
      <c r="H4454" t="s">
        <v>12</v>
      </c>
      <c r="I4454" t="s">
        <v>176</v>
      </c>
      <c r="J4454" t="s">
        <v>44</v>
      </c>
      <c r="K4454" t="s">
        <v>21</v>
      </c>
      <c r="L4454" t="s">
        <v>45</v>
      </c>
      <c r="M4454">
        <v>1</v>
      </c>
      <c r="N4454">
        <v>25</v>
      </c>
      <c r="Q4454">
        <v>1.5299999999999999E-2</v>
      </c>
      <c r="R4454">
        <v>3.0038</v>
      </c>
      <c r="S4454">
        <f t="shared" si="320"/>
        <v>242.00460433547849</v>
      </c>
      <c r="T4454">
        <f t="shared" si="317"/>
        <v>242.00460433547849</v>
      </c>
    </row>
    <row r="4455" spans="1:20" x14ac:dyDescent="0.2">
      <c r="A4455">
        <v>2009</v>
      </c>
      <c r="B4455">
        <v>263</v>
      </c>
      <c r="D4455" t="s">
        <v>169</v>
      </c>
      <c r="E4455" s="1">
        <v>0.375</v>
      </c>
      <c r="F4455">
        <v>12</v>
      </c>
      <c r="G4455" t="s">
        <v>125</v>
      </c>
      <c r="H4455" t="s">
        <v>12</v>
      </c>
      <c r="I4455" t="s">
        <v>176</v>
      </c>
      <c r="J4455" t="s">
        <v>23</v>
      </c>
      <c r="K4455" t="s">
        <v>118</v>
      </c>
      <c r="L4455" t="s">
        <v>132</v>
      </c>
      <c r="M4455">
        <v>2</v>
      </c>
      <c r="N4455">
        <v>15</v>
      </c>
      <c r="Q4455">
        <v>1.26E-2</v>
      </c>
      <c r="R4455">
        <v>3.0672999999999999</v>
      </c>
      <c r="S4455">
        <f t="shared" si="320"/>
        <v>51.026439339633377</v>
      </c>
      <c r="T4455">
        <f t="shared" si="317"/>
        <v>102.05287867926675</v>
      </c>
    </row>
    <row r="4456" spans="1:20" x14ac:dyDescent="0.2">
      <c r="A4456">
        <v>2009</v>
      </c>
      <c r="B4456">
        <v>263</v>
      </c>
      <c r="D4456" t="s">
        <v>169</v>
      </c>
      <c r="E4456" s="1">
        <v>0.375</v>
      </c>
      <c r="F4456">
        <v>12</v>
      </c>
      <c r="G4456" t="s">
        <v>125</v>
      </c>
      <c r="H4456" t="s">
        <v>12</v>
      </c>
      <c r="I4456" t="s">
        <v>176</v>
      </c>
      <c r="J4456" t="s">
        <v>23</v>
      </c>
      <c r="K4456" t="s">
        <v>118</v>
      </c>
      <c r="L4456" t="s">
        <v>30</v>
      </c>
      <c r="M4456">
        <v>1</v>
      </c>
      <c r="N4456">
        <v>15</v>
      </c>
      <c r="Q4456">
        <v>9.2800000000000001E-3</v>
      </c>
      <c r="R4456">
        <v>3.07</v>
      </c>
      <c r="S4456">
        <f t="shared" si="320"/>
        <v>37.857169670187268</v>
      </c>
      <c r="T4456">
        <f t="shared" si="317"/>
        <v>37.857169670187268</v>
      </c>
    </row>
    <row r="4457" spans="1:20" x14ac:dyDescent="0.2">
      <c r="A4457">
        <v>2009</v>
      </c>
      <c r="B4457">
        <v>263</v>
      </c>
      <c r="D4457" t="s">
        <v>169</v>
      </c>
      <c r="E4457" s="1">
        <v>0.375</v>
      </c>
      <c r="F4457">
        <v>12</v>
      </c>
      <c r="G4457" t="s">
        <v>125</v>
      </c>
      <c r="H4457" t="s">
        <v>12</v>
      </c>
      <c r="I4457" t="s">
        <v>176</v>
      </c>
      <c r="J4457" t="s">
        <v>509</v>
      </c>
      <c r="K4457" t="s">
        <v>17</v>
      </c>
      <c r="L4457" t="s">
        <v>19</v>
      </c>
      <c r="M4457">
        <v>1</v>
      </c>
      <c r="N4457">
        <v>7.5</v>
      </c>
      <c r="Q4457">
        <v>1.9300000000000001E-2</v>
      </c>
      <c r="R4457">
        <v>2.96</v>
      </c>
      <c r="S4457">
        <f t="shared" si="320"/>
        <v>7.5117071566069322</v>
      </c>
      <c r="T4457">
        <f t="shared" si="317"/>
        <v>7.5117071566069322</v>
      </c>
    </row>
    <row r="4458" spans="1:20" x14ac:dyDescent="0.2">
      <c r="A4458">
        <v>2009</v>
      </c>
      <c r="B4458">
        <v>263</v>
      </c>
      <c r="D4458" t="s">
        <v>169</v>
      </c>
      <c r="E4458" s="1">
        <v>0.375</v>
      </c>
      <c r="F4458">
        <v>12</v>
      </c>
      <c r="G4458" t="s">
        <v>125</v>
      </c>
      <c r="H4458" t="s">
        <v>12</v>
      </c>
      <c r="I4458" t="s">
        <v>176</v>
      </c>
      <c r="J4458" t="s">
        <v>26</v>
      </c>
      <c r="K4458" t="s">
        <v>118</v>
      </c>
      <c r="L4458" t="s">
        <v>27</v>
      </c>
      <c r="M4458">
        <v>7</v>
      </c>
      <c r="N4458">
        <v>7.5</v>
      </c>
      <c r="Q4458">
        <v>1.5900000000000001E-2</v>
      </c>
      <c r="R4458">
        <v>2.9718</v>
      </c>
      <c r="S4458">
        <f t="shared" si="320"/>
        <v>6.3372988368370082</v>
      </c>
      <c r="T4458">
        <f t="shared" si="317"/>
        <v>44.361091857859059</v>
      </c>
    </row>
    <row r="4459" spans="1:20" x14ac:dyDescent="0.2">
      <c r="A4459">
        <v>2009</v>
      </c>
      <c r="B4459">
        <v>263</v>
      </c>
      <c r="D4459" t="s">
        <v>169</v>
      </c>
      <c r="E4459" s="1">
        <v>0.375</v>
      </c>
      <c r="F4459">
        <v>12</v>
      </c>
      <c r="G4459" t="s">
        <v>125</v>
      </c>
      <c r="H4459" t="s">
        <v>12</v>
      </c>
      <c r="I4459" t="s">
        <v>176</v>
      </c>
      <c r="J4459" t="s">
        <v>23</v>
      </c>
      <c r="K4459" t="s">
        <v>118</v>
      </c>
      <c r="L4459" t="s">
        <v>37</v>
      </c>
      <c r="M4459">
        <v>2</v>
      </c>
      <c r="N4459">
        <v>7.5</v>
      </c>
      <c r="Q4459">
        <v>1.26E-2</v>
      </c>
      <c r="R4459">
        <v>3.0672999999999999</v>
      </c>
      <c r="S4459">
        <f t="shared" si="320"/>
        <v>6.0875978967715536</v>
      </c>
      <c r="T4459">
        <f t="shared" si="317"/>
        <v>12.175195793543107</v>
      </c>
    </row>
    <row r="4460" spans="1:20" x14ac:dyDescent="0.2">
      <c r="A4460">
        <v>2009</v>
      </c>
      <c r="B4460">
        <v>263</v>
      </c>
      <c r="D4460" t="s">
        <v>169</v>
      </c>
      <c r="E4460" s="1">
        <v>0.375</v>
      </c>
      <c r="F4460">
        <v>12</v>
      </c>
      <c r="G4460" t="s">
        <v>125</v>
      </c>
      <c r="H4460" t="s">
        <v>12</v>
      </c>
      <c r="I4460" t="s">
        <v>176</v>
      </c>
      <c r="J4460" t="s">
        <v>23</v>
      </c>
      <c r="K4460" t="s">
        <v>118</v>
      </c>
      <c r="L4460" t="s">
        <v>132</v>
      </c>
      <c r="M4460">
        <v>4</v>
      </c>
      <c r="N4460">
        <v>7.5</v>
      </c>
      <c r="Q4460">
        <v>1.26E-2</v>
      </c>
      <c r="R4460">
        <v>3.0672999999999999</v>
      </c>
      <c r="S4460">
        <f t="shared" si="320"/>
        <v>6.0875978967715536</v>
      </c>
      <c r="T4460">
        <f t="shared" si="317"/>
        <v>24.350391587086214</v>
      </c>
    </row>
    <row r="4461" spans="1:20" x14ac:dyDescent="0.2">
      <c r="A4461">
        <v>2009</v>
      </c>
      <c r="B4461">
        <v>263</v>
      </c>
      <c r="D4461" t="s">
        <v>169</v>
      </c>
      <c r="E4461" s="1">
        <v>0.375</v>
      </c>
      <c r="F4461">
        <v>12</v>
      </c>
      <c r="G4461" t="s">
        <v>125</v>
      </c>
      <c r="H4461" t="s">
        <v>12</v>
      </c>
      <c r="I4461" t="s">
        <v>176</v>
      </c>
      <c r="J4461" t="s">
        <v>23</v>
      </c>
      <c r="K4461" t="s">
        <v>118</v>
      </c>
      <c r="L4461" t="s">
        <v>30</v>
      </c>
      <c r="M4461">
        <v>1</v>
      </c>
      <c r="N4461">
        <v>7.5</v>
      </c>
      <c r="Q4461">
        <v>9.2800000000000001E-3</v>
      </c>
      <c r="R4461">
        <v>3.07</v>
      </c>
      <c r="S4461">
        <f t="shared" si="320"/>
        <v>4.5080222907771104</v>
      </c>
      <c r="T4461">
        <f t="shared" si="317"/>
        <v>4.5080222907771104</v>
      </c>
    </row>
    <row r="4462" spans="1:20" x14ac:dyDescent="0.2">
      <c r="A4462">
        <v>2009</v>
      </c>
      <c r="B4462">
        <v>263</v>
      </c>
      <c r="D4462" t="s">
        <v>169</v>
      </c>
      <c r="E4462" s="1">
        <v>0.375</v>
      </c>
      <c r="F4462">
        <v>12</v>
      </c>
      <c r="G4462" t="s">
        <v>125</v>
      </c>
      <c r="H4462" t="s">
        <v>12</v>
      </c>
      <c r="I4462" t="s">
        <v>176</v>
      </c>
      <c r="J4462" t="s">
        <v>509</v>
      </c>
      <c r="K4462" t="s">
        <v>17</v>
      </c>
      <c r="L4462" t="s">
        <v>19</v>
      </c>
      <c r="M4462">
        <v>1</v>
      </c>
      <c r="N4462">
        <v>2.5</v>
      </c>
      <c r="Q4462">
        <v>1.9300000000000001E-2</v>
      </c>
      <c r="R4462">
        <v>2.96</v>
      </c>
      <c r="S4462">
        <f t="shared" si="320"/>
        <v>0.29070984172599634</v>
      </c>
      <c r="T4462">
        <f t="shared" si="317"/>
        <v>0.29070984172599634</v>
      </c>
    </row>
    <row r="4463" spans="1:20" x14ac:dyDescent="0.2">
      <c r="A4463">
        <v>2009</v>
      </c>
      <c r="B4463">
        <v>263</v>
      </c>
      <c r="D4463" t="s">
        <v>169</v>
      </c>
      <c r="E4463" s="1">
        <v>0.375</v>
      </c>
      <c r="F4463">
        <v>12</v>
      </c>
      <c r="G4463" t="s">
        <v>125</v>
      </c>
      <c r="H4463" t="s">
        <v>12</v>
      </c>
      <c r="I4463" t="s">
        <v>176</v>
      </c>
      <c r="J4463" t="s">
        <v>26</v>
      </c>
      <c r="K4463" t="s">
        <v>118</v>
      </c>
      <c r="L4463" t="s">
        <v>27</v>
      </c>
      <c r="M4463">
        <v>7</v>
      </c>
      <c r="N4463">
        <v>2.5</v>
      </c>
      <c r="Q4463">
        <v>1.5900000000000001E-2</v>
      </c>
      <c r="R4463">
        <v>2.9718</v>
      </c>
      <c r="S4463">
        <f t="shared" si="320"/>
        <v>0.24210025233267859</v>
      </c>
      <c r="T4463">
        <f t="shared" si="317"/>
        <v>1.6947017663287502</v>
      </c>
    </row>
    <row r="4464" spans="1:20" x14ac:dyDescent="0.2">
      <c r="A4464">
        <v>2009</v>
      </c>
      <c r="B4464">
        <v>264</v>
      </c>
      <c r="D4464" t="s">
        <v>169</v>
      </c>
      <c r="E4464" s="1">
        <v>0.375</v>
      </c>
      <c r="F4464">
        <v>9</v>
      </c>
      <c r="G4464" t="s">
        <v>125</v>
      </c>
      <c r="H4464" t="s">
        <v>36</v>
      </c>
      <c r="I4464" t="s">
        <v>176</v>
      </c>
      <c r="J4464" t="s">
        <v>44</v>
      </c>
      <c r="K4464" t="s">
        <v>21</v>
      </c>
      <c r="L4464" t="s">
        <v>22</v>
      </c>
      <c r="M4464">
        <v>6</v>
      </c>
      <c r="N4464">
        <v>35</v>
      </c>
      <c r="Q4464">
        <v>1.14E-2</v>
      </c>
      <c r="R4464">
        <v>3.1280000000000001</v>
      </c>
      <c r="S4464">
        <f t="shared" si="320"/>
        <v>770.45928631241588</v>
      </c>
      <c r="T4464">
        <f t="shared" si="317"/>
        <v>4622.7557178744955</v>
      </c>
    </row>
    <row r="4465" spans="1:20" x14ac:dyDescent="0.2">
      <c r="A4465">
        <v>2009</v>
      </c>
      <c r="B4465">
        <v>264</v>
      </c>
      <c r="D4465" t="s">
        <v>169</v>
      </c>
      <c r="E4465" s="1">
        <v>0.375</v>
      </c>
      <c r="F4465">
        <v>9</v>
      </c>
      <c r="G4465" t="s">
        <v>125</v>
      </c>
      <c r="H4465" t="s">
        <v>36</v>
      </c>
      <c r="I4465" t="s">
        <v>176</v>
      </c>
      <c r="J4465" t="s">
        <v>23</v>
      </c>
      <c r="K4465" t="s">
        <v>31</v>
      </c>
      <c r="L4465" t="s">
        <v>32</v>
      </c>
      <c r="M4465">
        <v>2</v>
      </c>
      <c r="N4465">
        <v>35</v>
      </c>
      <c r="Q4465">
        <v>7.9000000000000008E-3</v>
      </c>
      <c r="R4465">
        <v>3.0760000000000001</v>
      </c>
      <c r="S4465">
        <f t="shared" si="320"/>
        <v>443.79294680201997</v>
      </c>
      <c r="T4465">
        <f t="shared" si="317"/>
        <v>887.58589360403994</v>
      </c>
    </row>
    <row r="4466" spans="1:20" x14ac:dyDescent="0.2">
      <c r="A4466">
        <v>2009</v>
      </c>
      <c r="B4466">
        <v>264</v>
      </c>
      <c r="D4466" t="s">
        <v>169</v>
      </c>
      <c r="E4466" s="1">
        <v>0.375</v>
      </c>
      <c r="F4466">
        <v>9</v>
      </c>
      <c r="G4466" t="s">
        <v>125</v>
      </c>
      <c r="H4466" t="s">
        <v>36</v>
      </c>
      <c r="I4466" t="s">
        <v>176</v>
      </c>
      <c r="J4466" t="s">
        <v>508</v>
      </c>
      <c r="K4466" t="s">
        <v>24</v>
      </c>
      <c r="L4466" t="s">
        <v>25</v>
      </c>
      <c r="M4466">
        <v>1</v>
      </c>
      <c r="N4466">
        <v>25</v>
      </c>
      <c r="Q4466">
        <v>4.2799999999999998E-2</v>
      </c>
      <c r="R4466">
        <v>2.8580000000000001</v>
      </c>
      <c r="S4466">
        <f t="shared" si="320"/>
        <v>423.40532317837847</v>
      </c>
      <c r="T4466">
        <f t="shared" si="317"/>
        <v>423.40532317837847</v>
      </c>
    </row>
    <row r="4467" spans="1:20" x14ac:dyDescent="0.2">
      <c r="A4467">
        <v>2009</v>
      </c>
      <c r="B4467">
        <v>264</v>
      </c>
      <c r="D4467" t="s">
        <v>169</v>
      </c>
      <c r="E4467" s="1">
        <v>0.375</v>
      </c>
      <c r="F4467">
        <v>9</v>
      </c>
      <c r="G4467" t="s">
        <v>125</v>
      </c>
      <c r="H4467" t="s">
        <v>36</v>
      </c>
      <c r="I4467" t="s">
        <v>176</v>
      </c>
      <c r="J4467" t="s">
        <v>13</v>
      </c>
      <c r="K4467" t="s">
        <v>14</v>
      </c>
      <c r="L4467" t="s">
        <v>15</v>
      </c>
      <c r="M4467">
        <v>3</v>
      </c>
      <c r="N4467">
        <v>25</v>
      </c>
      <c r="Q4467">
        <v>2.3599999999999999E-2</v>
      </c>
      <c r="R4467">
        <v>2.9750000000000001</v>
      </c>
      <c r="S4467">
        <f t="shared" si="320"/>
        <v>340.23855775527943</v>
      </c>
      <c r="T4467">
        <f t="shared" si="317"/>
        <v>1020.7156732658383</v>
      </c>
    </row>
    <row r="4468" spans="1:20" x14ac:dyDescent="0.2">
      <c r="A4468">
        <v>2009</v>
      </c>
      <c r="B4468">
        <v>264</v>
      </c>
      <c r="D4468" t="s">
        <v>169</v>
      </c>
      <c r="E4468" s="1">
        <v>0.375</v>
      </c>
      <c r="F4468">
        <v>9</v>
      </c>
      <c r="G4468" t="s">
        <v>125</v>
      </c>
      <c r="H4468" t="s">
        <v>36</v>
      </c>
      <c r="I4468" t="s">
        <v>176</v>
      </c>
      <c r="J4468" t="s">
        <v>16</v>
      </c>
      <c r="K4468" t="s">
        <v>28</v>
      </c>
      <c r="L4468" t="s">
        <v>29</v>
      </c>
      <c r="M4468">
        <v>25</v>
      </c>
      <c r="N4468">
        <v>25</v>
      </c>
      <c r="P4468">
        <f>N4468/1.14172</f>
        <v>21.89678730336685</v>
      </c>
      <c r="Q4468">
        <v>5.7999999999999996E-3</v>
      </c>
      <c r="R4468">
        <v>3.5539999999999998</v>
      </c>
      <c r="S4468">
        <f>Q4468*(P4468^R4468)</f>
        <v>336.62001464584171</v>
      </c>
      <c r="T4468">
        <f t="shared" si="317"/>
        <v>8415.5003661460432</v>
      </c>
    </row>
    <row r="4469" spans="1:20" x14ac:dyDescent="0.2">
      <c r="A4469">
        <v>2009</v>
      </c>
      <c r="B4469">
        <v>264</v>
      </c>
      <c r="D4469" t="s">
        <v>169</v>
      </c>
      <c r="E4469" s="1">
        <v>0.375</v>
      </c>
      <c r="F4469">
        <v>9</v>
      </c>
      <c r="G4469" t="s">
        <v>125</v>
      </c>
      <c r="H4469" t="s">
        <v>36</v>
      </c>
      <c r="I4469" t="s">
        <v>176</v>
      </c>
      <c r="J4469" t="s">
        <v>44</v>
      </c>
      <c r="K4469" t="s">
        <v>21</v>
      </c>
      <c r="L4469" t="s">
        <v>22</v>
      </c>
      <c r="M4469">
        <v>2</v>
      </c>
      <c r="N4469">
        <v>25</v>
      </c>
      <c r="Q4469">
        <v>1.14E-2</v>
      </c>
      <c r="R4469">
        <v>3.1280000000000001</v>
      </c>
      <c r="S4469">
        <f t="shared" ref="S4469:S4478" si="321">Q4469*(N4469^R4469)</f>
        <v>268.94359042953022</v>
      </c>
      <c r="T4469">
        <f t="shared" si="317"/>
        <v>537.88718085906044</v>
      </c>
    </row>
    <row r="4470" spans="1:20" x14ac:dyDescent="0.2">
      <c r="A4470">
        <v>2009</v>
      </c>
      <c r="B4470">
        <v>264</v>
      </c>
      <c r="D4470" t="s">
        <v>169</v>
      </c>
      <c r="E4470" s="1">
        <v>0.375</v>
      </c>
      <c r="F4470">
        <v>9</v>
      </c>
      <c r="G4470" t="s">
        <v>125</v>
      </c>
      <c r="H4470" t="s">
        <v>36</v>
      </c>
      <c r="I4470" t="s">
        <v>176</v>
      </c>
      <c r="J4470" t="s">
        <v>23</v>
      </c>
      <c r="K4470" t="s">
        <v>118</v>
      </c>
      <c r="L4470" t="s">
        <v>132</v>
      </c>
      <c r="M4470">
        <v>2</v>
      </c>
      <c r="N4470">
        <v>15</v>
      </c>
      <c r="Q4470">
        <v>1.26E-2</v>
      </c>
      <c r="R4470">
        <v>3.0672999999999999</v>
      </c>
      <c r="S4470">
        <f t="shared" si="321"/>
        <v>51.026439339633377</v>
      </c>
      <c r="T4470">
        <f t="shared" si="317"/>
        <v>102.05287867926675</v>
      </c>
    </row>
    <row r="4471" spans="1:20" x14ac:dyDescent="0.2">
      <c r="A4471">
        <v>2009</v>
      </c>
      <c r="B4471">
        <v>264</v>
      </c>
      <c r="D4471" t="s">
        <v>169</v>
      </c>
      <c r="E4471" s="1">
        <v>0.375</v>
      </c>
      <c r="F4471">
        <v>9</v>
      </c>
      <c r="G4471" t="s">
        <v>125</v>
      </c>
      <c r="H4471" t="s">
        <v>36</v>
      </c>
      <c r="I4471" t="s">
        <v>176</v>
      </c>
      <c r="J4471" t="s">
        <v>23</v>
      </c>
      <c r="K4471" t="s">
        <v>118</v>
      </c>
      <c r="L4471" t="s">
        <v>30</v>
      </c>
      <c r="M4471">
        <v>1</v>
      </c>
      <c r="N4471">
        <v>15</v>
      </c>
      <c r="Q4471">
        <v>9.2800000000000001E-3</v>
      </c>
      <c r="R4471">
        <v>3.07</v>
      </c>
      <c r="S4471">
        <f t="shared" si="321"/>
        <v>37.857169670187268</v>
      </c>
      <c r="T4471">
        <f t="shared" si="317"/>
        <v>37.857169670187268</v>
      </c>
    </row>
    <row r="4472" spans="1:20" x14ac:dyDescent="0.2">
      <c r="A4472">
        <v>2009</v>
      </c>
      <c r="B4472">
        <v>264</v>
      </c>
      <c r="D4472" t="s">
        <v>169</v>
      </c>
      <c r="E4472" s="1">
        <v>0.375</v>
      </c>
      <c r="F4472">
        <v>9</v>
      </c>
      <c r="G4472" t="s">
        <v>125</v>
      </c>
      <c r="H4472" t="s">
        <v>36</v>
      </c>
      <c r="I4472" t="s">
        <v>176</v>
      </c>
      <c r="J4472" t="s">
        <v>26</v>
      </c>
      <c r="K4472" t="s">
        <v>17</v>
      </c>
      <c r="L4472" t="s">
        <v>121</v>
      </c>
      <c r="M4472">
        <v>15</v>
      </c>
      <c r="N4472">
        <v>7.5</v>
      </c>
      <c r="Q4472">
        <v>2.0199999999999999E-2</v>
      </c>
      <c r="R4472">
        <v>2.9594999999999998</v>
      </c>
      <c r="S4472">
        <f t="shared" si="321"/>
        <v>7.8540774295436098</v>
      </c>
      <c r="T4472">
        <f t="shared" si="317"/>
        <v>117.81116144315415</v>
      </c>
    </row>
    <row r="4473" spans="1:20" x14ac:dyDescent="0.2">
      <c r="A4473">
        <v>2009</v>
      </c>
      <c r="B4473">
        <v>264</v>
      </c>
      <c r="D4473" t="s">
        <v>169</v>
      </c>
      <c r="E4473" s="1">
        <v>0.375</v>
      </c>
      <c r="F4473">
        <v>9</v>
      </c>
      <c r="G4473" t="s">
        <v>125</v>
      </c>
      <c r="H4473" t="s">
        <v>36</v>
      </c>
      <c r="I4473" t="s">
        <v>176</v>
      </c>
      <c r="J4473" t="s">
        <v>509</v>
      </c>
      <c r="K4473" t="s">
        <v>17</v>
      </c>
      <c r="L4473" t="s">
        <v>19</v>
      </c>
      <c r="M4473">
        <v>2</v>
      </c>
      <c r="N4473">
        <v>7.5</v>
      </c>
      <c r="Q4473">
        <v>1.9300000000000001E-2</v>
      </c>
      <c r="R4473">
        <v>2.96</v>
      </c>
      <c r="S4473">
        <f t="shared" si="321"/>
        <v>7.5117071566069322</v>
      </c>
      <c r="T4473">
        <f t="shared" si="317"/>
        <v>15.023414313213864</v>
      </c>
    </row>
    <row r="4474" spans="1:20" x14ac:dyDescent="0.2">
      <c r="A4474">
        <v>2009</v>
      </c>
      <c r="B4474">
        <v>264</v>
      </c>
      <c r="D4474" t="s">
        <v>169</v>
      </c>
      <c r="E4474" s="1">
        <v>0.375</v>
      </c>
      <c r="F4474">
        <v>9</v>
      </c>
      <c r="G4474" t="s">
        <v>125</v>
      </c>
      <c r="H4474" t="s">
        <v>36</v>
      </c>
      <c r="I4474" t="s">
        <v>176</v>
      </c>
      <c r="J4474" t="s">
        <v>26</v>
      </c>
      <c r="K4474" t="s">
        <v>118</v>
      </c>
      <c r="L4474" t="s">
        <v>27</v>
      </c>
      <c r="M4474">
        <v>3</v>
      </c>
      <c r="N4474">
        <v>7.5</v>
      </c>
      <c r="Q4474">
        <v>1.5900000000000001E-2</v>
      </c>
      <c r="R4474">
        <v>2.9718</v>
      </c>
      <c r="S4474">
        <f t="shared" si="321"/>
        <v>6.3372988368370082</v>
      </c>
      <c r="T4474">
        <f t="shared" si="317"/>
        <v>19.011896510511026</v>
      </c>
    </row>
    <row r="4475" spans="1:20" x14ac:dyDescent="0.2">
      <c r="A4475">
        <v>2009</v>
      </c>
      <c r="B4475">
        <v>264</v>
      </c>
      <c r="D4475" t="s">
        <v>169</v>
      </c>
      <c r="E4475" s="1">
        <v>0.375</v>
      </c>
      <c r="F4475">
        <v>9</v>
      </c>
      <c r="G4475" t="s">
        <v>125</v>
      </c>
      <c r="H4475" t="s">
        <v>36</v>
      </c>
      <c r="I4475" t="s">
        <v>176</v>
      </c>
      <c r="J4475" t="s">
        <v>23</v>
      </c>
      <c r="K4475" t="s">
        <v>118</v>
      </c>
      <c r="L4475" t="s">
        <v>132</v>
      </c>
      <c r="M4475">
        <v>7</v>
      </c>
      <c r="N4475">
        <v>7.5</v>
      </c>
      <c r="Q4475">
        <v>1.26E-2</v>
      </c>
      <c r="R4475">
        <v>3.0672999999999999</v>
      </c>
      <c r="S4475">
        <f t="shared" si="321"/>
        <v>6.0875978967715536</v>
      </c>
      <c r="T4475">
        <f t="shared" si="317"/>
        <v>42.613185277400873</v>
      </c>
    </row>
    <row r="4476" spans="1:20" x14ac:dyDescent="0.2">
      <c r="A4476">
        <v>2009</v>
      </c>
      <c r="B4476">
        <v>264</v>
      </c>
      <c r="D4476" t="s">
        <v>169</v>
      </c>
      <c r="E4476" s="1">
        <v>0.375</v>
      </c>
      <c r="F4476">
        <v>9</v>
      </c>
      <c r="G4476" t="s">
        <v>125</v>
      </c>
      <c r="H4476" t="s">
        <v>36</v>
      </c>
      <c r="I4476" t="s">
        <v>176</v>
      </c>
      <c r="J4476" t="s">
        <v>13</v>
      </c>
      <c r="K4476" t="s">
        <v>194</v>
      </c>
      <c r="L4476" t="s">
        <v>35</v>
      </c>
      <c r="M4476">
        <v>1</v>
      </c>
      <c r="N4476">
        <v>7.5</v>
      </c>
      <c r="Q4476">
        <v>3.2399999999999998E-2</v>
      </c>
      <c r="R4476">
        <v>2.379</v>
      </c>
      <c r="S4476">
        <f t="shared" si="321"/>
        <v>3.9112516180267258</v>
      </c>
      <c r="T4476">
        <f t="shared" si="317"/>
        <v>3.9112516180267258</v>
      </c>
    </row>
    <row r="4477" spans="1:20" x14ac:dyDescent="0.2">
      <c r="A4477">
        <v>2009</v>
      </c>
      <c r="B4477">
        <v>264</v>
      </c>
      <c r="D4477" t="s">
        <v>169</v>
      </c>
      <c r="E4477" s="1">
        <v>0.375</v>
      </c>
      <c r="F4477">
        <v>9</v>
      </c>
      <c r="G4477" t="s">
        <v>125</v>
      </c>
      <c r="H4477" t="s">
        <v>36</v>
      </c>
      <c r="I4477" t="s">
        <v>176</v>
      </c>
      <c r="J4477" t="s">
        <v>509</v>
      </c>
      <c r="K4477" t="s">
        <v>17</v>
      </c>
      <c r="L4477" t="s">
        <v>19</v>
      </c>
      <c r="M4477">
        <v>3</v>
      </c>
      <c r="N4477">
        <v>2.5</v>
      </c>
      <c r="Q4477">
        <v>1.9300000000000001E-2</v>
      </c>
      <c r="R4477">
        <v>2.96</v>
      </c>
      <c r="S4477">
        <f t="shared" si="321"/>
        <v>0.29070984172599634</v>
      </c>
      <c r="T4477">
        <f t="shared" si="317"/>
        <v>0.87212952517798903</v>
      </c>
    </row>
    <row r="4478" spans="1:20" x14ac:dyDescent="0.2">
      <c r="A4478">
        <v>2009</v>
      </c>
      <c r="B4478">
        <v>264</v>
      </c>
      <c r="D4478" t="s">
        <v>169</v>
      </c>
      <c r="E4478" s="1">
        <v>0.375</v>
      </c>
      <c r="F4478">
        <v>9</v>
      </c>
      <c r="G4478" t="s">
        <v>125</v>
      </c>
      <c r="H4478" t="s">
        <v>36</v>
      </c>
      <c r="I4478" t="s">
        <v>176</v>
      </c>
      <c r="J4478" t="s">
        <v>23</v>
      </c>
      <c r="K4478" t="s">
        <v>33</v>
      </c>
      <c r="L4478" t="s">
        <v>34</v>
      </c>
      <c r="M4478">
        <v>3</v>
      </c>
      <c r="N4478">
        <v>2.5</v>
      </c>
      <c r="Q4478">
        <v>8.8999999999999999E-3</v>
      </c>
      <c r="R4478">
        <v>3</v>
      </c>
      <c r="S4478">
        <f t="shared" si="321"/>
        <v>0.13906250000000001</v>
      </c>
      <c r="T4478">
        <f t="shared" si="317"/>
        <v>0.41718750000000004</v>
      </c>
    </row>
    <row r="4479" spans="1:20" x14ac:dyDescent="0.2">
      <c r="A4479">
        <v>2009</v>
      </c>
      <c r="B4479">
        <v>265</v>
      </c>
      <c r="D4479" t="s">
        <v>169</v>
      </c>
      <c r="E4479" s="1">
        <v>0.375</v>
      </c>
      <c r="F4479">
        <v>7</v>
      </c>
      <c r="G4479" t="s">
        <v>125</v>
      </c>
      <c r="H4479" t="s">
        <v>61</v>
      </c>
      <c r="I4479" t="s">
        <v>176</v>
      </c>
      <c r="J4479" t="s">
        <v>23</v>
      </c>
      <c r="K4479" t="s">
        <v>118</v>
      </c>
      <c r="L4479" t="s">
        <v>43</v>
      </c>
      <c r="M4479">
        <v>2</v>
      </c>
      <c r="N4479">
        <v>40</v>
      </c>
      <c r="P4479">
        <f>N4479/1.08175</f>
        <v>36.977120406748327</v>
      </c>
      <c r="Q4479">
        <v>1.4500000000000001E-2</v>
      </c>
      <c r="R4479">
        <v>3.0529999999999999</v>
      </c>
      <c r="S4479">
        <f>Q4479*(P4479^R4479)</f>
        <v>887.70306266338639</v>
      </c>
      <c r="T4479">
        <f t="shared" si="317"/>
        <v>1775.4061253267728</v>
      </c>
    </row>
    <row r="4480" spans="1:20" x14ac:dyDescent="0.2">
      <c r="A4480">
        <v>2009</v>
      </c>
      <c r="B4480">
        <v>265</v>
      </c>
      <c r="D4480" t="s">
        <v>169</v>
      </c>
      <c r="E4480" s="1">
        <v>0.375</v>
      </c>
      <c r="F4480">
        <v>7</v>
      </c>
      <c r="G4480" t="s">
        <v>125</v>
      </c>
      <c r="H4480" t="s">
        <v>61</v>
      </c>
      <c r="I4480" t="s">
        <v>176</v>
      </c>
      <c r="J4480" t="s">
        <v>44</v>
      </c>
      <c r="K4480" t="s">
        <v>21</v>
      </c>
      <c r="L4480" t="s">
        <v>22</v>
      </c>
      <c r="M4480">
        <v>6</v>
      </c>
      <c r="N4480">
        <v>35</v>
      </c>
      <c r="Q4480">
        <v>1.14E-2</v>
      </c>
      <c r="R4480">
        <v>3.1280000000000001</v>
      </c>
      <c r="S4480">
        <f>Q4480*(N4480^R4480)</f>
        <v>770.45928631241588</v>
      </c>
      <c r="T4480">
        <f t="shared" si="317"/>
        <v>4622.7557178744955</v>
      </c>
    </row>
    <row r="4481" spans="1:20" x14ac:dyDescent="0.2">
      <c r="A4481">
        <v>2009</v>
      </c>
      <c r="B4481">
        <v>265</v>
      </c>
      <c r="D4481" t="s">
        <v>169</v>
      </c>
      <c r="E4481" s="1">
        <v>0.375</v>
      </c>
      <c r="F4481">
        <v>7</v>
      </c>
      <c r="G4481" t="s">
        <v>125</v>
      </c>
      <c r="H4481" t="s">
        <v>61</v>
      </c>
      <c r="I4481" t="s">
        <v>176</v>
      </c>
      <c r="J4481" t="s">
        <v>26</v>
      </c>
      <c r="K4481" t="s">
        <v>31</v>
      </c>
      <c r="L4481" t="s">
        <v>54</v>
      </c>
      <c r="M4481">
        <v>2</v>
      </c>
      <c r="N4481">
        <v>25</v>
      </c>
      <c r="P4481">
        <f>N4481*0.812715</f>
        <v>20.317875000000001</v>
      </c>
      <c r="Q4481">
        <v>0.111</v>
      </c>
      <c r="R4481">
        <v>2.72</v>
      </c>
      <c r="S4481">
        <f>Q4481*(P4481^R4481)</f>
        <v>400.63779005068659</v>
      </c>
      <c r="T4481">
        <f t="shared" si="317"/>
        <v>801.27558010137318</v>
      </c>
    </row>
    <row r="4482" spans="1:20" x14ac:dyDescent="0.2">
      <c r="A4482">
        <v>2009</v>
      </c>
      <c r="B4482">
        <v>265</v>
      </c>
      <c r="D4482" t="s">
        <v>169</v>
      </c>
      <c r="E4482" s="1">
        <v>0.375</v>
      </c>
      <c r="F4482">
        <v>7</v>
      </c>
      <c r="G4482" t="s">
        <v>125</v>
      </c>
      <c r="H4482" t="s">
        <v>61</v>
      </c>
      <c r="I4482" t="s">
        <v>176</v>
      </c>
      <c r="J4482" t="s">
        <v>16</v>
      </c>
      <c r="K4482" t="s">
        <v>28</v>
      </c>
      <c r="L4482" t="s">
        <v>29</v>
      </c>
      <c r="M4482">
        <v>14</v>
      </c>
      <c r="N4482">
        <v>25</v>
      </c>
      <c r="P4482">
        <f>N4482/1.14172</f>
        <v>21.89678730336685</v>
      </c>
      <c r="Q4482">
        <v>5.7999999999999996E-3</v>
      </c>
      <c r="R4482">
        <v>3.5539999999999998</v>
      </c>
      <c r="S4482">
        <f>Q4482*(P4482^R4482)</f>
        <v>336.62001464584171</v>
      </c>
      <c r="T4482">
        <f t="shared" ref="T4482:T4545" si="322">M4482*S4482</f>
        <v>4712.6802050417837</v>
      </c>
    </row>
    <row r="4483" spans="1:20" x14ac:dyDescent="0.2">
      <c r="A4483">
        <v>2009</v>
      </c>
      <c r="B4483">
        <v>265</v>
      </c>
      <c r="D4483" t="s">
        <v>169</v>
      </c>
      <c r="E4483" s="1">
        <v>0.375</v>
      </c>
      <c r="F4483">
        <v>7</v>
      </c>
      <c r="G4483" t="s">
        <v>125</v>
      </c>
      <c r="H4483" t="s">
        <v>61</v>
      </c>
      <c r="I4483" t="s">
        <v>176</v>
      </c>
      <c r="J4483" t="s">
        <v>44</v>
      </c>
      <c r="K4483" t="s">
        <v>21</v>
      </c>
      <c r="L4483" t="s">
        <v>22</v>
      </c>
      <c r="M4483">
        <v>6</v>
      </c>
      <c r="N4483">
        <v>25</v>
      </c>
      <c r="Q4483">
        <v>1.14E-2</v>
      </c>
      <c r="R4483">
        <v>3.1280000000000001</v>
      </c>
      <c r="S4483">
        <f t="shared" ref="S4483:S4494" si="323">Q4483*(N4483^R4483)</f>
        <v>268.94359042953022</v>
      </c>
      <c r="T4483">
        <f t="shared" si="322"/>
        <v>1613.6615425771813</v>
      </c>
    </row>
    <row r="4484" spans="1:20" x14ac:dyDescent="0.2">
      <c r="A4484">
        <v>2009</v>
      </c>
      <c r="B4484">
        <v>265</v>
      </c>
      <c r="D4484" t="s">
        <v>169</v>
      </c>
      <c r="E4484" s="1">
        <v>0.375</v>
      </c>
      <c r="F4484">
        <v>7</v>
      </c>
      <c r="G4484" t="s">
        <v>125</v>
      </c>
      <c r="H4484" t="s">
        <v>61</v>
      </c>
      <c r="I4484" t="s">
        <v>176</v>
      </c>
      <c r="J4484" t="s">
        <v>509</v>
      </c>
      <c r="K4484" t="s">
        <v>17</v>
      </c>
      <c r="L4484" t="s">
        <v>19</v>
      </c>
      <c r="M4484">
        <v>4</v>
      </c>
      <c r="N4484">
        <v>15</v>
      </c>
      <c r="Q4484">
        <v>1.9300000000000001E-2</v>
      </c>
      <c r="R4484">
        <v>2.96</v>
      </c>
      <c r="S4484">
        <f t="shared" si="323"/>
        <v>58.450393035088091</v>
      </c>
      <c r="T4484">
        <f t="shared" si="322"/>
        <v>233.80157214035236</v>
      </c>
    </row>
    <row r="4485" spans="1:20" x14ac:dyDescent="0.2">
      <c r="A4485">
        <v>2009</v>
      </c>
      <c r="B4485">
        <v>265</v>
      </c>
      <c r="D4485" t="s">
        <v>169</v>
      </c>
      <c r="E4485" s="1">
        <v>0.375</v>
      </c>
      <c r="F4485">
        <v>7</v>
      </c>
      <c r="G4485" t="s">
        <v>125</v>
      </c>
      <c r="H4485" t="s">
        <v>61</v>
      </c>
      <c r="I4485" t="s">
        <v>176</v>
      </c>
      <c r="J4485" t="s">
        <v>44</v>
      </c>
      <c r="K4485" t="s">
        <v>21</v>
      </c>
      <c r="L4485" t="s">
        <v>22</v>
      </c>
      <c r="M4485">
        <v>2</v>
      </c>
      <c r="N4485">
        <v>15</v>
      </c>
      <c r="Q4485">
        <v>1.14E-2</v>
      </c>
      <c r="R4485">
        <v>3.1280000000000001</v>
      </c>
      <c r="S4485">
        <f t="shared" si="323"/>
        <v>54.414959423729201</v>
      </c>
      <c r="T4485">
        <f t="shared" si="322"/>
        <v>108.8299188474584</v>
      </c>
    </row>
    <row r="4486" spans="1:20" x14ac:dyDescent="0.2">
      <c r="A4486">
        <v>2009</v>
      </c>
      <c r="B4486">
        <v>265</v>
      </c>
      <c r="D4486" t="s">
        <v>169</v>
      </c>
      <c r="E4486" s="1">
        <v>0.375</v>
      </c>
      <c r="F4486">
        <v>7</v>
      </c>
      <c r="G4486" t="s">
        <v>125</v>
      </c>
      <c r="H4486" t="s">
        <v>61</v>
      </c>
      <c r="I4486" t="s">
        <v>176</v>
      </c>
      <c r="J4486" t="s">
        <v>23</v>
      </c>
      <c r="K4486" t="s">
        <v>118</v>
      </c>
      <c r="L4486" t="s">
        <v>132</v>
      </c>
      <c r="M4486">
        <v>3</v>
      </c>
      <c r="N4486">
        <v>15</v>
      </c>
      <c r="Q4486">
        <v>1.26E-2</v>
      </c>
      <c r="R4486">
        <v>3.0672999999999999</v>
      </c>
      <c r="S4486">
        <f t="shared" si="323"/>
        <v>51.026439339633377</v>
      </c>
      <c r="T4486">
        <f t="shared" si="322"/>
        <v>153.07931801890012</v>
      </c>
    </row>
    <row r="4487" spans="1:20" x14ac:dyDescent="0.2">
      <c r="A4487">
        <v>2009</v>
      </c>
      <c r="B4487">
        <v>265</v>
      </c>
      <c r="D4487" t="s">
        <v>169</v>
      </c>
      <c r="E4487" s="1">
        <v>0.375</v>
      </c>
      <c r="F4487">
        <v>7</v>
      </c>
      <c r="G4487" t="s">
        <v>125</v>
      </c>
      <c r="H4487" t="s">
        <v>61</v>
      </c>
      <c r="I4487" t="s">
        <v>176</v>
      </c>
      <c r="J4487" t="s">
        <v>509</v>
      </c>
      <c r="K4487" t="s">
        <v>17</v>
      </c>
      <c r="L4487" t="s">
        <v>19</v>
      </c>
      <c r="M4487">
        <v>2</v>
      </c>
      <c r="N4487">
        <v>7.5</v>
      </c>
      <c r="Q4487">
        <v>1.9300000000000001E-2</v>
      </c>
      <c r="R4487">
        <v>2.96</v>
      </c>
      <c r="S4487">
        <f t="shared" si="323"/>
        <v>7.5117071566069322</v>
      </c>
      <c r="T4487">
        <f t="shared" si="322"/>
        <v>15.023414313213864</v>
      </c>
    </row>
    <row r="4488" spans="1:20" x14ac:dyDescent="0.2">
      <c r="A4488">
        <v>2009</v>
      </c>
      <c r="B4488">
        <v>265</v>
      </c>
      <c r="D4488" t="s">
        <v>169</v>
      </c>
      <c r="E4488" s="1">
        <v>0.375</v>
      </c>
      <c r="F4488">
        <v>7</v>
      </c>
      <c r="G4488" t="s">
        <v>125</v>
      </c>
      <c r="H4488" t="s">
        <v>61</v>
      </c>
      <c r="I4488" t="s">
        <v>176</v>
      </c>
      <c r="J4488" t="s">
        <v>26</v>
      </c>
      <c r="K4488" t="s">
        <v>118</v>
      </c>
      <c r="L4488" t="s">
        <v>27</v>
      </c>
      <c r="M4488">
        <v>9</v>
      </c>
      <c r="N4488">
        <v>7.5</v>
      </c>
      <c r="Q4488">
        <v>1.5900000000000001E-2</v>
      </c>
      <c r="R4488">
        <v>2.9718</v>
      </c>
      <c r="S4488">
        <f t="shared" si="323"/>
        <v>6.3372988368370082</v>
      </c>
      <c r="T4488">
        <f t="shared" si="322"/>
        <v>57.035689531533073</v>
      </c>
    </row>
    <row r="4489" spans="1:20" x14ac:dyDescent="0.2">
      <c r="A4489">
        <v>2009</v>
      </c>
      <c r="B4489">
        <v>265</v>
      </c>
      <c r="D4489" t="s">
        <v>169</v>
      </c>
      <c r="E4489" s="1">
        <v>0.375</v>
      </c>
      <c r="F4489">
        <v>7</v>
      </c>
      <c r="G4489" t="s">
        <v>125</v>
      </c>
      <c r="H4489" t="s">
        <v>61</v>
      </c>
      <c r="I4489" t="s">
        <v>176</v>
      </c>
      <c r="J4489" t="s">
        <v>23</v>
      </c>
      <c r="K4489" t="s">
        <v>118</v>
      </c>
      <c r="L4489" t="s">
        <v>132</v>
      </c>
      <c r="M4489">
        <v>6</v>
      </c>
      <c r="N4489">
        <v>7.5</v>
      </c>
      <c r="Q4489">
        <v>1.26E-2</v>
      </c>
      <c r="R4489">
        <v>3.0672999999999999</v>
      </c>
      <c r="S4489">
        <f t="shared" si="323"/>
        <v>6.0875978967715536</v>
      </c>
      <c r="T4489">
        <f t="shared" si="322"/>
        <v>36.525587380629318</v>
      </c>
    </row>
    <row r="4490" spans="1:20" x14ac:dyDescent="0.2">
      <c r="A4490">
        <v>2009</v>
      </c>
      <c r="B4490">
        <v>265</v>
      </c>
      <c r="D4490" t="s">
        <v>169</v>
      </c>
      <c r="E4490" s="1">
        <v>0.375</v>
      </c>
      <c r="F4490">
        <v>7</v>
      </c>
      <c r="G4490" t="s">
        <v>125</v>
      </c>
      <c r="H4490" t="s">
        <v>61</v>
      </c>
      <c r="I4490" t="s">
        <v>176</v>
      </c>
      <c r="J4490" t="s">
        <v>13</v>
      </c>
      <c r="K4490" t="s">
        <v>194</v>
      </c>
      <c r="L4490" t="s">
        <v>35</v>
      </c>
      <c r="M4490">
        <v>8</v>
      </c>
      <c r="N4490">
        <v>7.5</v>
      </c>
      <c r="Q4490">
        <v>3.2399999999999998E-2</v>
      </c>
      <c r="R4490">
        <v>2.379</v>
      </c>
      <c r="S4490">
        <f t="shared" si="323"/>
        <v>3.9112516180267258</v>
      </c>
      <c r="T4490">
        <f t="shared" si="322"/>
        <v>31.290012944213807</v>
      </c>
    </row>
    <row r="4491" spans="1:20" x14ac:dyDescent="0.2">
      <c r="A4491">
        <v>2009</v>
      </c>
      <c r="B4491">
        <v>265</v>
      </c>
      <c r="D4491" t="s">
        <v>169</v>
      </c>
      <c r="E4491" s="1">
        <v>0.375</v>
      </c>
      <c r="F4491">
        <v>7</v>
      </c>
      <c r="G4491" t="s">
        <v>125</v>
      </c>
      <c r="H4491" t="s">
        <v>61</v>
      </c>
      <c r="I4491" t="s">
        <v>176</v>
      </c>
      <c r="J4491" t="s">
        <v>509</v>
      </c>
      <c r="K4491" t="s">
        <v>17</v>
      </c>
      <c r="L4491" t="s">
        <v>19</v>
      </c>
      <c r="M4491">
        <v>7</v>
      </c>
      <c r="N4491">
        <v>2.5</v>
      </c>
      <c r="Q4491">
        <v>1.9300000000000001E-2</v>
      </c>
      <c r="R4491">
        <v>2.96</v>
      </c>
      <c r="S4491">
        <f t="shared" si="323"/>
        <v>0.29070984172599634</v>
      </c>
      <c r="T4491">
        <f t="shared" si="322"/>
        <v>2.0349688920819746</v>
      </c>
    </row>
    <row r="4492" spans="1:20" x14ac:dyDescent="0.2">
      <c r="A4492">
        <v>2009</v>
      </c>
      <c r="B4492">
        <v>265</v>
      </c>
      <c r="D4492" t="s">
        <v>169</v>
      </c>
      <c r="E4492" s="1">
        <v>0.375</v>
      </c>
      <c r="F4492">
        <v>7</v>
      </c>
      <c r="G4492" t="s">
        <v>125</v>
      </c>
      <c r="H4492" t="s">
        <v>61</v>
      </c>
      <c r="I4492" t="s">
        <v>176</v>
      </c>
      <c r="J4492" t="s">
        <v>26</v>
      </c>
      <c r="K4492" t="s">
        <v>118</v>
      </c>
      <c r="L4492" t="s">
        <v>27</v>
      </c>
      <c r="M4492">
        <v>7</v>
      </c>
      <c r="N4492">
        <v>2.5</v>
      </c>
      <c r="Q4492">
        <v>1.5900000000000001E-2</v>
      </c>
      <c r="R4492">
        <v>2.9718</v>
      </c>
      <c r="S4492">
        <f t="shared" si="323"/>
        <v>0.24210025233267859</v>
      </c>
      <c r="T4492">
        <f t="shared" si="322"/>
        <v>1.6947017663287502</v>
      </c>
    </row>
    <row r="4493" spans="1:20" x14ac:dyDescent="0.2">
      <c r="A4493">
        <v>2009</v>
      </c>
      <c r="B4493">
        <v>265</v>
      </c>
      <c r="D4493" t="s">
        <v>169</v>
      </c>
      <c r="E4493" s="1">
        <v>0.375</v>
      </c>
      <c r="F4493">
        <v>7</v>
      </c>
      <c r="G4493" t="s">
        <v>125</v>
      </c>
      <c r="H4493" t="s">
        <v>61</v>
      </c>
      <c r="I4493" t="s">
        <v>176</v>
      </c>
      <c r="J4493" t="s">
        <v>23</v>
      </c>
      <c r="K4493" t="s">
        <v>33</v>
      </c>
      <c r="L4493" t="s">
        <v>34</v>
      </c>
      <c r="M4493">
        <v>9</v>
      </c>
      <c r="N4493">
        <v>2.5</v>
      </c>
      <c r="Q4493">
        <v>8.8999999999999999E-3</v>
      </c>
      <c r="R4493">
        <v>3</v>
      </c>
      <c r="S4493">
        <f t="shared" si="323"/>
        <v>0.13906250000000001</v>
      </c>
      <c r="T4493">
        <f t="shared" si="322"/>
        <v>1.2515625000000001</v>
      </c>
    </row>
    <row r="4494" spans="1:20" x14ac:dyDescent="0.2">
      <c r="A4494">
        <v>2009</v>
      </c>
      <c r="B4494">
        <v>266</v>
      </c>
      <c r="D4494" t="s">
        <v>169</v>
      </c>
      <c r="E4494" s="1">
        <v>0.375</v>
      </c>
      <c r="F4494">
        <v>3</v>
      </c>
      <c r="G4494" t="s">
        <v>136</v>
      </c>
      <c r="H4494" t="s">
        <v>12</v>
      </c>
      <c r="I4494" t="s">
        <v>178</v>
      </c>
      <c r="J4494" t="s">
        <v>44</v>
      </c>
      <c r="K4494" t="s">
        <v>21</v>
      </c>
      <c r="L4494" t="s">
        <v>22</v>
      </c>
      <c r="M4494">
        <v>3</v>
      </c>
      <c r="N4494">
        <v>35</v>
      </c>
      <c r="Q4494">
        <v>1.14E-2</v>
      </c>
      <c r="R4494">
        <v>3.1280000000000001</v>
      </c>
      <c r="S4494">
        <f t="shared" si="323"/>
        <v>770.45928631241588</v>
      </c>
      <c r="T4494">
        <f t="shared" si="322"/>
        <v>2311.3778589372478</v>
      </c>
    </row>
    <row r="4495" spans="1:20" x14ac:dyDescent="0.2">
      <c r="A4495">
        <v>2009</v>
      </c>
      <c r="B4495">
        <v>266</v>
      </c>
      <c r="D4495" t="s">
        <v>169</v>
      </c>
      <c r="E4495" s="1">
        <v>0.375</v>
      </c>
      <c r="F4495">
        <v>3</v>
      </c>
      <c r="G4495" t="s">
        <v>136</v>
      </c>
      <c r="H4495" t="s">
        <v>12</v>
      </c>
      <c r="I4495" t="s">
        <v>178</v>
      </c>
      <c r="J4495" t="s">
        <v>13</v>
      </c>
      <c r="K4495" t="s">
        <v>47</v>
      </c>
      <c r="L4495" t="s">
        <v>48</v>
      </c>
      <c r="M4495">
        <v>1</v>
      </c>
      <c r="N4495">
        <v>35</v>
      </c>
      <c r="P4495">
        <f>N4495/1.09917</f>
        <v>31.842208211650611</v>
      </c>
      <c r="Q4495">
        <v>1.7399999999999999E-2</v>
      </c>
      <c r="R4495">
        <v>3.08</v>
      </c>
      <c r="S4495">
        <f>Q4495*(P4495^R4495)</f>
        <v>740.96728909580781</v>
      </c>
      <c r="T4495">
        <f t="shared" si="322"/>
        <v>740.96728909580781</v>
      </c>
    </row>
    <row r="4496" spans="1:20" x14ac:dyDescent="0.2">
      <c r="A4496">
        <v>2009</v>
      </c>
      <c r="B4496">
        <v>266</v>
      </c>
      <c r="D4496" t="s">
        <v>169</v>
      </c>
      <c r="E4496" s="1">
        <v>0.375</v>
      </c>
      <c r="F4496">
        <v>3</v>
      </c>
      <c r="G4496" t="s">
        <v>136</v>
      </c>
      <c r="H4496" t="s">
        <v>12</v>
      </c>
      <c r="I4496" t="s">
        <v>178</v>
      </c>
      <c r="J4496" t="s">
        <v>13</v>
      </c>
      <c r="K4496" t="s">
        <v>14</v>
      </c>
      <c r="L4496" t="s">
        <v>15</v>
      </c>
      <c r="M4496">
        <v>1</v>
      </c>
      <c r="N4496">
        <v>25</v>
      </c>
      <c r="Q4496">
        <v>2.3599999999999999E-2</v>
      </c>
      <c r="R4496">
        <v>2.9750000000000001</v>
      </c>
      <c r="S4496">
        <f>Q4496*(N4496^R4496)</f>
        <v>340.23855775527943</v>
      </c>
      <c r="T4496">
        <f t="shared" si="322"/>
        <v>340.23855775527943</v>
      </c>
    </row>
    <row r="4497" spans="1:20" x14ac:dyDescent="0.2">
      <c r="A4497">
        <v>2009</v>
      </c>
      <c r="B4497">
        <v>266</v>
      </c>
      <c r="D4497" t="s">
        <v>169</v>
      </c>
      <c r="E4497" s="1">
        <v>0.375</v>
      </c>
      <c r="F4497">
        <v>3</v>
      </c>
      <c r="G4497" t="s">
        <v>136</v>
      </c>
      <c r="H4497" t="s">
        <v>12</v>
      </c>
      <c r="I4497" t="s">
        <v>178</v>
      </c>
      <c r="J4497" t="s">
        <v>16</v>
      </c>
      <c r="K4497" t="s">
        <v>28</v>
      </c>
      <c r="L4497" t="s">
        <v>29</v>
      </c>
      <c r="M4497">
        <v>12</v>
      </c>
      <c r="N4497">
        <v>25</v>
      </c>
      <c r="P4497">
        <f>N4497/1.14172</f>
        <v>21.89678730336685</v>
      </c>
      <c r="Q4497">
        <v>5.7999999999999996E-3</v>
      </c>
      <c r="R4497">
        <v>3.5539999999999998</v>
      </c>
      <c r="S4497">
        <f>Q4497*(P4497^R4497)</f>
        <v>336.62001464584171</v>
      </c>
      <c r="T4497">
        <f t="shared" si="322"/>
        <v>4039.4401757501005</v>
      </c>
    </row>
    <row r="4498" spans="1:20" x14ac:dyDescent="0.2">
      <c r="A4498">
        <v>2009</v>
      </c>
      <c r="B4498">
        <v>266</v>
      </c>
      <c r="D4498" t="s">
        <v>169</v>
      </c>
      <c r="E4498" s="1">
        <v>0.375</v>
      </c>
      <c r="F4498">
        <v>3</v>
      </c>
      <c r="G4498" t="s">
        <v>136</v>
      </c>
      <c r="H4498" t="s">
        <v>12</v>
      </c>
      <c r="I4498" t="s">
        <v>178</v>
      </c>
      <c r="J4498" t="s">
        <v>44</v>
      </c>
      <c r="K4498" t="s">
        <v>21</v>
      </c>
      <c r="L4498" t="s">
        <v>22</v>
      </c>
      <c r="M4498">
        <v>5</v>
      </c>
      <c r="N4498">
        <v>25</v>
      </c>
      <c r="Q4498">
        <v>1.14E-2</v>
      </c>
      <c r="R4498">
        <v>3.1280000000000001</v>
      </c>
      <c r="S4498">
        <f t="shared" ref="S4498:S4514" si="324">Q4498*(N4498^R4498)</f>
        <v>268.94359042953022</v>
      </c>
      <c r="T4498">
        <f t="shared" si="322"/>
        <v>1344.717952147651</v>
      </c>
    </row>
    <row r="4499" spans="1:20" x14ac:dyDescent="0.2">
      <c r="A4499">
        <v>2009</v>
      </c>
      <c r="B4499">
        <v>266</v>
      </c>
      <c r="D4499" t="s">
        <v>169</v>
      </c>
      <c r="E4499" s="1">
        <v>0.375</v>
      </c>
      <c r="F4499">
        <v>3</v>
      </c>
      <c r="G4499" t="s">
        <v>136</v>
      </c>
      <c r="H4499" t="s">
        <v>12</v>
      </c>
      <c r="I4499" t="s">
        <v>178</v>
      </c>
      <c r="J4499" t="s">
        <v>16</v>
      </c>
      <c r="K4499" t="s">
        <v>17</v>
      </c>
      <c r="L4499" t="s">
        <v>18</v>
      </c>
      <c r="M4499">
        <v>2</v>
      </c>
      <c r="N4499">
        <v>15</v>
      </c>
      <c r="Q4499">
        <v>2.2700000000000001E-2</v>
      </c>
      <c r="R4499">
        <v>3.12</v>
      </c>
      <c r="S4499">
        <f t="shared" si="324"/>
        <v>106.03044532761471</v>
      </c>
      <c r="T4499">
        <f t="shared" si="322"/>
        <v>212.06089065522943</v>
      </c>
    </row>
    <row r="4500" spans="1:20" x14ac:dyDescent="0.2">
      <c r="A4500">
        <v>2009</v>
      </c>
      <c r="B4500">
        <v>266</v>
      </c>
      <c r="D4500" t="s">
        <v>169</v>
      </c>
      <c r="E4500" s="1">
        <v>0.375</v>
      </c>
      <c r="F4500">
        <v>3</v>
      </c>
      <c r="G4500" t="s">
        <v>136</v>
      </c>
      <c r="H4500" t="s">
        <v>12</v>
      </c>
      <c r="I4500" t="s">
        <v>178</v>
      </c>
      <c r="J4500" t="s">
        <v>13</v>
      </c>
      <c r="K4500" t="s">
        <v>14</v>
      </c>
      <c r="L4500" t="s">
        <v>15</v>
      </c>
      <c r="M4500">
        <v>1</v>
      </c>
      <c r="N4500">
        <v>15</v>
      </c>
      <c r="Q4500">
        <v>2.3599999999999999E-2</v>
      </c>
      <c r="R4500">
        <v>2.9750000000000001</v>
      </c>
      <c r="S4500">
        <f t="shared" si="324"/>
        <v>74.436080804008085</v>
      </c>
      <c r="T4500">
        <f t="shared" si="322"/>
        <v>74.436080804008085</v>
      </c>
    </row>
    <row r="4501" spans="1:20" x14ac:dyDescent="0.2">
      <c r="A4501">
        <v>2009</v>
      </c>
      <c r="B4501">
        <v>266</v>
      </c>
      <c r="D4501" t="s">
        <v>169</v>
      </c>
      <c r="E4501" s="1">
        <v>0.375</v>
      </c>
      <c r="F4501">
        <v>3</v>
      </c>
      <c r="G4501" t="s">
        <v>136</v>
      </c>
      <c r="H4501" t="s">
        <v>12</v>
      </c>
      <c r="I4501" t="s">
        <v>178</v>
      </c>
      <c r="J4501" t="s">
        <v>44</v>
      </c>
      <c r="K4501" t="s">
        <v>21</v>
      </c>
      <c r="L4501" t="s">
        <v>22</v>
      </c>
      <c r="M4501">
        <v>2</v>
      </c>
      <c r="N4501">
        <v>15</v>
      </c>
      <c r="Q4501">
        <v>1.14E-2</v>
      </c>
      <c r="R4501">
        <v>3.1280000000000001</v>
      </c>
      <c r="S4501">
        <f t="shared" si="324"/>
        <v>54.414959423729201</v>
      </c>
      <c r="T4501">
        <f t="shared" si="322"/>
        <v>108.8299188474584</v>
      </c>
    </row>
    <row r="4502" spans="1:20" x14ac:dyDescent="0.2">
      <c r="A4502">
        <v>2009</v>
      </c>
      <c r="B4502">
        <v>266</v>
      </c>
      <c r="D4502" t="s">
        <v>169</v>
      </c>
      <c r="E4502" s="1">
        <v>0.375</v>
      </c>
      <c r="F4502">
        <v>3</v>
      </c>
      <c r="G4502" t="s">
        <v>136</v>
      </c>
      <c r="H4502" t="s">
        <v>12</v>
      </c>
      <c r="I4502" t="s">
        <v>178</v>
      </c>
      <c r="J4502" t="s">
        <v>23</v>
      </c>
      <c r="K4502" t="s">
        <v>118</v>
      </c>
      <c r="L4502" t="s">
        <v>132</v>
      </c>
      <c r="M4502">
        <v>2</v>
      </c>
      <c r="N4502">
        <v>15</v>
      </c>
      <c r="Q4502">
        <v>1.26E-2</v>
      </c>
      <c r="R4502">
        <v>3.0672999999999999</v>
      </c>
      <c r="S4502">
        <f t="shared" si="324"/>
        <v>51.026439339633377</v>
      </c>
      <c r="T4502">
        <f t="shared" si="322"/>
        <v>102.05287867926675</v>
      </c>
    </row>
    <row r="4503" spans="1:20" x14ac:dyDescent="0.2">
      <c r="A4503">
        <v>2009</v>
      </c>
      <c r="B4503">
        <v>266</v>
      </c>
      <c r="D4503" t="s">
        <v>169</v>
      </c>
      <c r="E4503" s="1">
        <v>0.375</v>
      </c>
      <c r="F4503">
        <v>3</v>
      </c>
      <c r="G4503" t="s">
        <v>136</v>
      </c>
      <c r="H4503" t="s">
        <v>12</v>
      </c>
      <c r="I4503" t="s">
        <v>178</v>
      </c>
      <c r="J4503" t="s">
        <v>509</v>
      </c>
      <c r="K4503" t="s">
        <v>17</v>
      </c>
      <c r="L4503" t="s">
        <v>19</v>
      </c>
      <c r="M4503">
        <v>1</v>
      </c>
      <c r="N4503">
        <v>7.5</v>
      </c>
      <c r="Q4503">
        <v>1.9300000000000001E-2</v>
      </c>
      <c r="R4503">
        <v>2.96</v>
      </c>
      <c r="S4503">
        <f t="shared" si="324"/>
        <v>7.5117071566069322</v>
      </c>
      <c r="T4503">
        <f t="shared" si="322"/>
        <v>7.5117071566069322</v>
      </c>
    </row>
    <row r="4504" spans="1:20" x14ac:dyDescent="0.2">
      <c r="A4504">
        <v>2009</v>
      </c>
      <c r="B4504">
        <v>266</v>
      </c>
      <c r="D4504" t="s">
        <v>169</v>
      </c>
      <c r="E4504" s="1">
        <v>0.375</v>
      </c>
      <c r="F4504">
        <v>3</v>
      </c>
      <c r="G4504" t="s">
        <v>136</v>
      </c>
      <c r="H4504" t="s">
        <v>12</v>
      </c>
      <c r="I4504" t="s">
        <v>178</v>
      </c>
      <c r="J4504" t="s">
        <v>23</v>
      </c>
      <c r="K4504" t="s">
        <v>118</v>
      </c>
      <c r="L4504" t="s">
        <v>132</v>
      </c>
      <c r="M4504">
        <v>6</v>
      </c>
      <c r="N4504">
        <v>7.5</v>
      </c>
      <c r="Q4504">
        <v>1.26E-2</v>
      </c>
      <c r="R4504">
        <v>3.0672999999999999</v>
      </c>
      <c r="S4504">
        <f t="shared" si="324"/>
        <v>6.0875978967715536</v>
      </c>
      <c r="T4504">
        <f t="shared" si="322"/>
        <v>36.525587380629318</v>
      </c>
    </row>
    <row r="4505" spans="1:20" x14ac:dyDescent="0.2">
      <c r="A4505">
        <v>2009</v>
      </c>
      <c r="B4505">
        <v>266</v>
      </c>
      <c r="D4505" t="s">
        <v>169</v>
      </c>
      <c r="E4505" s="1">
        <v>0.375</v>
      </c>
      <c r="F4505">
        <v>3</v>
      </c>
      <c r="G4505" t="s">
        <v>136</v>
      </c>
      <c r="H4505" t="s">
        <v>12</v>
      </c>
      <c r="I4505" t="s">
        <v>178</v>
      </c>
      <c r="J4505" t="s">
        <v>23</v>
      </c>
      <c r="K4505" t="s">
        <v>118</v>
      </c>
      <c r="L4505" t="s">
        <v>30</v>
      </c>
      <c r="M4505">
        <v>1</v>
      </c>
      <c r="N4505">
        <v>7.5</v>
      </c>
      <c r="Q4505">
        <v>9.2800000000000001E-3</v>
      </c>
      <c r="R4505">
        <v>3.07</v>
      </c>
      <c r="S4505">
        <f t="shared" si="324"/>
        <v>4.5080222907771104</v>
      </c>
      <c r="T4505">
        <f t="shared" si="322"/>
        <v>4.5080222907771104</v>
      </c>
    </row>
    <row r="4506" spans="1:20" x14ac:dyDescent="0.2">
      <c r="A4506">
        <v>2009</v>
      </c>
      <c r="B4506">
        <v>266</v>
      </c>
      <c r="D4506" t="s">
        <v>169</v>
      </c>
      <c r="E4506" s="1">
        <v>0.375</v>
      </c>
      <c r="F4506">
        <v>3</v>
      </c>
      <c r="G4506" t="s">
        <v>136</v>
      </c>
      <c r="H4506" t="s">
        <v>12</v>
      </c>
      <c r="I4506" t="s">
        <v>178</v>
      </c>
      <c r="J4506" t="s">
        <v>13</v>
      </c>
      <c r="K4506" t="s">
        <v>194</v>
      </c>
      <c r="L4506" t="s">
        <v>35</v>
      </c>
      <c r="M4506">
        <v>3</v>
      </c>
      <c r="N4506">
        <v>7.5</v>
      </c>
      <c r="Q4506">
        <v>3.2399999999999998E-2</v>
      </c>
      <c r="R4506">
        <v>2.379</v>
      </c>
      <c r="S4506">
        <f t="shared" si="324"/>
        <v>3.9112516180267258</v>
      </c>
      <c r="T4506">
        <f t="shared" si="322"/>
        <v>11.733754854080178</v>
      </c>
    </row>
    <row r="4507" spans="1:20" x14ac:dyDescent="0.2">
      <c r="A4507">
        <v>2009</v>
      </c>
      <c r="B4507">
        <v>266</v>
      </c>
      <c r="D4507" t="s">
        <v>169</v>
      </c>
      <c r="E4507" s="1">
        <v>0.375</v>
      </c>
      <c r="F4507">
        <v>3</v>
      </c>
      <c r="G4507" t="s">
        <v>136</v>
      </c>
      <c r="H4507" t="s">
        <v>12</v>
      </c>
      <c r="I4507" t="s">
        <v>178</v>
      </c>
      <c r="J4507" t="s">
        <v>509</v>
      </c>
      <c r="K4507" t="s">
        <v>17</v>
      </c>
      <c r="L4507" t="s">
        <v>19</v>
      </c>
      <c r="M4507">
        <v>2</v>
      </c>
      <c r="N4507">
        <v>2.5</v>
      </c>
      <c r="Q4507">
        <v>1.9300000000000001E-2</v>
      </c>
      <c r="R4507">
        <v>2.96</v>
      </c>
      <c r="S4507">
        <f t="shared" si="324"/>
        <v>0.29070984172599634</v>
      </c>
      <c r="T4507">
        <f t="shared" si="322"/>
        <v>0.58141968345199269</v>
      </c>
    </row>
    <row r="4508" spans="1:20" x14ac:dyDescent="0.2">
      <c r="A4508">
        <v>2009</v>
      </c>
      <c r="B4508">
        <v>266</v>
      </c>
      <c r="D4508" t="s">
        <v>169</v>
      </c>
      <c r="E4508" s="1">
        <v>0.375</v>
      </c>
      <c r="F4508">
        <v>3</v>
      </c>
      <c r="G4508" t="s">
        <v>136</v>
      </c>
      <c r="H4508" t="s">
        <v>12</v>
      </c>
      <c r="I4508" t="s">
        <v>178</v>
      </c>
      <c r="J4508" t="s">
        <v>23</v>
      </c>
      <c r="K4508" t="s">
        <v>33</v>
      </c>
      <c r="L4508" t="s">
        <v>34</v>
      </c>
      <c r="M4508">
        <v>3</v>
      </c>
      <c r="N4508">
        <v>2.5</v>
      </c>
      <c r="Q4508">
        <v>8.8999999999999999E-3</v>
      </c>
      <c r="R4508">
        <v>3</v>
      </c>
      <c r="S4508">
        <f t="shared" si="324"/>
        <v>0.13906250000000001</v>
      </c>
      <c r="T4508">
        <f t="shared" si="322"/>
        <v>0.41718750000000004</v>
      </c>
    </row>
    <row r="4509" spans="1:20" x14ac:dyDescent="0.2">
      <c r="A4509">
        <v>2009</v>
      </c>
      <c r="B4509">
        <v>267</v>
      </c>
      <c r="C4509">
        <v>82</v>
      </c>
      <c r="D4509" t="s">
        <v>93</v>
      </c>
      <c r="E4509" s="1">
        <v>0.375</v>
      </c>
      <c r="F4509">
        <v>15</v>
      </c>
      <c r="G4509" t="s">
        <v>125</v>
      </c>
      <c r="H4509" t="s">
        <v>12</v>
      </c>
      <c r="I4509" t="s">
        <v>176</v>
      </c>
      <c r="J4509" t="s">
        <v>44</v>
      </c>
      <c r="K4509" t="s">
        <v>21</v>
      </c>
      <c r="L4509" t="s">
        <v>22</v>
      </c>
      <c r="M4509">
        <v>2</v>
      </c>
      <c r="N4509">
        <v>35</v>
      </c>
      <c r="Q4509">
        <v>1.14E-2</v>
      </c>
      <c r="R4509">
        <v>3.1280000000000001</v>
      </c>
      <c r="S4509">
        <f t="shared" si="324"/>
        <v>770.45928631241588</v>
      </c>
      <c r="T4509">
        <f t="shared" si="322"/>
        <v>1540.9185726248318</v>
      </c>
    </row>
    <row r="4510" spans="1:20" x14ac:dyDescent="0.2">
      <c r="A4510">
        <v>2009</v>
      </c>
      <c r="B4510">
        <v>267</v>
      </c>
      <c r="C4510">
        <v>82</v>
      </c>
      <c r="D4510" t="s">
        <v>93</v>
      </c>
      <c r="E4510" s="1">
        <v>0.375</v>
      </c>
      <c r="F4510">
        <v>15</v>
      </c>
      <c r="G4510" t="s">
        <v>125</v>
      </c>
      <c r="H4510" t="s">
        <v>12</v>
      </c>
      <c r="I4510" t="s">
        <v>176</v>
      </c>
      <c r="J4510" t="s">
        <v>13</v>
      </c>
      <c r="K4510" t="s">
        <v>14</v>
      </c>
      <c r="L4510" t="s">
        <v>15</v>
      </c>
      <c r="M4510">
        <v>7</v>
      </c>
      <c r="N4510">
        <v>25</v>
      </c>
      <c r="Q4510">
        <v>2.3599999999999999E-2</v>
      </c>
      <c r="R4510">
        <v>2.9750000000000001</v>
      </c>
      <c r="S4510">
        <f t="shared" si="324"/>
        <v>340.23855775527943</v>
      </c>
      <c r="T4510">
        <f t="shared" si="322"/>
        <v>2381.6699042869559</v>
      </c>
    </row>
    <row r="4511" spans="1:20" x14ac:dyDescent="0.2">
      <c r="A4511">
        <v>2009</v>
      </c>
      <c r="B4511">
        <v>267</v>
      </c>
      <c r="C4511">
        <v>82</v>
      </c>
      <c r="D4511" t="s">
        <v>93</v>
      </c>
      <c r="E4511" s="1">
        <v>0.375</v>
      </c>
      <c r="F4511">
        <v>15</v>
      </c>
      <c r="G4511" t="s">
        <v>125</v>
      </c>
      <c r="H4511" t="s">
        <v>12</v>
      </c>
      <c r="I4511" t="s">
        <v>176</v>
      </c>
      <c r="J4511" t="s">
        <v>44</v>
      </c>
      <c r="K4511" t="s">
        <v>21</v>
      </c>
      <c r="L4511" t="s">
        <v>22</v>
      </c>
      <c r="M4511">
        <v>2</v>
      </c>
      <c r="N4511">
        <v>25</v>
      </c>
      <c r="Q4511">
        <v>1.14E-2</v>
      </c>
      <c r="R4511">
        <v>3.1280000000000001</v>
      </c>
      <c r="S4511">
        <f t="shared" si="324"/>
        <v>268.94359042953022</v>
      </c>
      <c r="T4511">
        <f t="shared" si="322"/>
        <v>537.88718085906044</v>
      </c>
    </row>
    <row r="4512" spans="1:20" x14ac:dyDescent="0.2">
      <c r="A4512">
        <v>2009</v>
      </c>
      <c r="B4512">
        <v>267</v>
      </c>
      <c r="C4512">
        <v>82</v>
      </c>
      <c r="D4512" t="s">
        <v>93</v>
      </c>
      <c r="E4512" s="1">
        <v>0.375</v>
      </c>
      <c r="F4512">
        <v>15</v>
      </c>
      <c r="G4512" t="s">
        <v>125</v>
      </c>
      <c r="H4512" t="s">
        <v>12</v>
      </c>
      <c r="I4512" t="s">
        <v>176</v>
      </c>
      <c r="J4512" t="s">
        <v>26</v>
      </c>
      <c r="K4512" t="s">
        <v>118</v>
      </c>
      <c r="L4512" t="s">
        <v>27</v>
      </c>
      <c r="M4512">
        <v>32</v>
      </c>
      <c r="N4512">
        <v>2.5</v>
      </c>
      <c r="Q4512">
        <v>1.5900000000000001E-2</v>
      </c>
      <c r="R4512">
        <v>2.9718</v>
      </c>
      <c r="S4512">
        <f t="shared" si="324"/>
        <v>0.24210025233267859</v>
      </c>
      <c r="T4512">
        <f t="shared" si="322"/>
        <v>7.747208074645715</v>
      </c>
    </row>
    <row r="4513" spans="1:20" x14ac:dyDescent="0.2">
      <c r="A4513">
        <v>2009</v>
      </c>
      <c r="B4513">
        <v>268</v>
      </c>
      <c r="C4513">
        <v>83</v>
      </c>
      <c r="D4513" t="s">
        <v>93</v>
      </c>
      <c r="E4513" s="1">
        <v>0.375</v>
      </c>
      <c r="F4513">
        <v>15</v>
      </c>
      <c r="G4513" t="s">
        <v>125</v>
      </c>
      <c r="H4513" t="s">
        <v>12</v>
      </c>
      <c r="I4513" t="s">
        <v>176</v>
      </c>
      <c r="J4513" t="s">
        <v>44</v>
      </c>
      <c r="K4513" t="s">
        <v>21</v>
      </c>
      <c r="L4513" t="s">
        <v>22</v>
      </c>
      <c r="M4513">
        <v>3</v>
      </c>
      <c r="N4513">
        <v>35</v>
      </c>
      <c r="Q4513">
        <v>1.14E-2</v>
      </c>
      <c r="R4513">
        <v>3.1280000000000001</v>
      </c>
      <c r="S4513">
        <f t="shared" si="324"/>
        <v>770.45928631241588</v>
      </c>
      <c r="T4513">
        <f t="shared" si="322"/>
        <v>2311.3778589372478</v>
      </c>
    </row>
    <row r="4514" spans="1:20" x14ac:dyDescent="0.2">
      <c r="A4514">
        <v>2009</v>
      </c>
      <c r="B4514">
        <v>268</v>
      </c>
      <c r="C4514">
        <v>83</v>
      </c>
      <c r="D4514" t="s">
        <v>93</v>
      </c>
      <c r="E4514" s="1">
        <v>0.375</v>
      </c>
      <c r="F4514">
        <v>15</v>
      </c>
      <c r="G4514" t="s">
        <v>125</v>
      </c>
      <c r="H4514" t="s">
        <v>12</v>
      </c>
      <c r="I4514" t="s">
        <v>176</v>
      </c>
      <c r="J4514" t="s">
        <v>13</v>
      </c>
      <c r="K4514" t="s">
        <v>14</v>
      </c>
      <c r="L4514" t="s">
        <v>15</v>
      </c>
      <c r="M4514">
        <v>2</v>
      </c>
      <c r="N4514">
        <v>25</v>
      </c>
      <c r="Q4514">
        <v>2.3599999999999999E-2</v>
      </c>
      <c r="R4514">
        <v>2.9750000000000001</v>
      </c>
      <c r="S4514">
        <f t="shared" si="324"/>
        <v>340.23855775527943</v>
      </c>
      <c r="T4514">
        <f t="shared" si="322"/>
        <v>680.47711551055886</v>
      </c>
    </row>
    <row r="4515" spans="1:20" x14ac:dyDescent="0.2">
      <c r="A4515">
        <v>2009</v>
      </c>
      <c r="B4515">
        <v>268</v>
      </c>
      <c r="C4515">
        <v>83</v>
      </c>
      <c r="D4515" t="s">
        <v>93</v>
      </c>
      <c r="E4515" s="1">
        <v>0.375</v>
      </c>
      <c r="F4515">
        <v>15</v>
      </c>
      <c r="G4515" t="s">
        <v>125</v>
      </c>
      <c r="H4515" t="s">
        <v>12</v>
      </c>
      <c r="I4515" t="s">
        <v>176</v>
      </c>
      <c r="J4515" t="s">
        <v>16</v>
      </c>
      <c r="K4515" t="s">
        <v>28</v>
      </c>
      <c r="L4515" t="s">
        <v>29</v>
      </c>
      <c r="M4515">
        <v>15</v>
      </c>
      <c r="N4515">
        <v>25</v>
      </c>
      <c r="P4515">
        <f>N4515/1.14172</f>
        <v>21.89678730336685</v>
      </c>
      <c r="Q4515">
        <v>5.7999999999999996E-3</v>
      </c>
      <c r="R4515">
        <v>3.5539999999999998</v>
      </c>
      <c r="S4515">
        <f>Q4515*(P4515^R4515)</f>
        <v>336.62001464584171</v>
      </c>
      <c r="T4515">
        <f t="shared" si="322"/>
        <v>5049.3002196876259</v>
      </c>
    </row>
    <row r="4516" spans="1:20" x14ac:dyDescent="0.2">
      <c r="A4516">
        <v>2009</v>
      </c>
      <c r="B4516">
        <v>268</v>
      </c>
      <c r="C4516">
        <v>83</v>
      </c>
      <c r="D4516" t="s">
        <v>93</v>
      </c>
      <c r="E4516" s="1">
        <v>0.375</v>
      </c>
      <c r="F4516">
        <v>15</v>
      </c>
      <c r="G4516" t="s">
        <v>125</v>
      </c>
      <c r="H4516" t="s">
        <v>12</v>
      </c>
      <c r="I4516" t="s">
        <v>176</v>
      </c>
      <c r="J4516" t="s">
        <v>44</v>
      </c>
      <c r="K4516" t="s">
        <v>21</v>
      </c>
      <c r="L4516" t="s">
        <v>22</v>
      </c>
      <c r="M4516">
        <v>3</v>
      </c>
      <c r="N4516">
        <v>25</v>
      </c>
      <c r="Q4516">
        <v>1.14E-2</v>
      </c>
      <c r="R4516">
        <v>3.1280000000000001</v>
      </c>
      <c r="S4516">
        <f>Q4516*(N4516^R4516)</f>
        <v>268.94359042953022</v>
      </c>
      <c r="T4516">
        <f t="shared" si="322"/>
        <v>806.83077128859065</v>
      </c>
    </row>
    <row r="4517" spans="1:20" x14ac:dyDescent="0.2">
      <c r="A4517">
        <v>2009</v>
      </c>
      <c r="B4517">
        <v>268</v>
      </c>
      <c r="C4517">
        <v>83</v>
      </c>
      <c r="D4517" t="s">
        <v>93</v>
      </c>
      <c r="E4517" s="1">
        <v>0.375</v>
      </c>
      <c r="F4517">
        <v>15</v>
      </c>
      <c r="G4517" t="s">
        <v>125</v>
      </c>
      <c r="H4517" t="s">
        <v>12</v>
      </c>
      <c r="I4517" t="s">
        <v>176</v>
      </c>
      <c r="J4517" t="s">
        <v>26</v>
      </c>
      <c r="K4517" t="s">
        <v>118</v>
      </c>
      <c r="L4517" t="s">
        <v>27</v>
      </c>
      <c r="M4517">
        <v>2</v>
      </c>
      <c r="N4517">
        <v>7.5</v>
      </c>
      <c r="Q4517">
        <v>1.5900000000000001E-2</v>
      </c>
      <c r="R4517">
        <v>2.9718</v>
      </c>
      <c r="S4517">
        <f>Q4517*(N4517^R4517)</f>
        <v>6.3372988368370082</v>
      </c>
      <c r="T4517">
        <f t="shared" si="322"/>
        <v>12.674597673674016</v>
      </c>
    </row>
    <row r="4518" spans="1:20" x14ac:dyDescent="0.2">
      <c r="A4518">
        <v>2009</v>
      </c>
      <c r="B4518">
        <v>268</v>
      </c>
      <c r="C4518">
        <v>83</v>
      </c>
      <c r="D4518" t="s">
        <v>93</v>
      </c>
      <c r="E4518" s="1">
        <v>0.375</v>
      </c>
      <c r="F4518">
        <v>15</v>
      </c>
      <c r="G4518" t="s">
        <v>125</v>
      </c>
      <c r="H4518" t="s">
        <v>12</v>
      </c>
      <c r="I4518" t="s">
        <v>176</v>
      </c>
      <c r="J4518" t="s">
        <v>26</v>
      </c>
      <c r="K4518" t="s">
        <v>118</v>
      </c>
      <c r="L4518" t="s">
        <v>27</v>
      </c>
      <c r="M4518">
        <v>37</v>
      </c>
      <c r="N4518">
        <v>2.5</v>
      </c>
      <c r="Q4518">
        <v>1.5900000000000001E-2</v>
      </c>
      <c r="R4518">
        <v>2.9718</v>
      </c>
      <c r="S4518">
        <f>Q4518*(N4518^R4518)</f>
        <v>0.24210025233267859</v>
      </c>
      <c r="T4518">
        <f t="shared" si="322"/>
        <v>8.957709336309108</v>
      </c>
    </row>
    <row r="4519" spans="1:20" x14ac:dyDescent="0.2">
      <c r="A4519">
        <v>2009</v>
      </c>
      <c r="B4519">
        <v>269</v>
      </c>
      <c r="C4519">
        <v>84</v>
      </c>
      <c r="D4519" t="s">
        <v>93</v>
      </c>
      <c r="E4519" s="1">
        <v>0.375</v>
      </c>
      <c r="F4519">
        <v>15</v>
      </c>
      <c r="G4519" t="s">
        <v>125</v>
      </c>
      <c r="H4519" t="s">
        <v>12</v>
      </c>
      <c r="I4519" t="s">
        <v>176</v>
      </c>
      <c r="J4519" t="s">
        <v>44</v>
      </c>
      <c r="K4519" t="s">
        <v>21</v>
      </c>
      <c r="L4519" t="s">
        <v>22</v>
      </c>
      <c r="M4519">
        <v>3</v>
      </c>
      <c r="N4519">
        <v>35</v>
      </c>
      <c r="Q4519">
        <v>1.14E-2</v>
      </c>
      <c r="R4519">
        <v>3.1280000000000001</v>
      </c>
      <c r="S4519">
        <f>Q4519*(N4519^R4519)</f>
        <v>770.45928631241588</v>
      </c>
      <c r="T4519">
        <f t="shared" si="322"/>
        <v>2311.3778589372478</v>
      </c>
    </row>
    <row r="4520" spans="1:20" x14ac:dyDescent="0.2">
      <c r="A4520">
        <v>2009</v>
      </c>
      <c r="B4520">
        <v>269</v>
      </c>
      <c r="C4520">
        <v>84</v>
      </c>
      <c r="D4520" t="s">
        <v>93</v>
      </c>
      <c r="E4520" s="1">
        <v>0.375</v>
      </c>
      <c r="F4520">
        <v>15</v>
      </c>
      <c r="G4520" t="s">
        <v>125</v>
      </c>
      <c r="H4520" t="s">
        <v>12</v>
      </c>
      <c r="I4520" t="s">
        <v>176</v>
      </c>
      <c r="J4520" t="s">
        <v>23</v>
      </c>
      <c r="K4520" t="s">
        <v>118</v>
      </c>
      <c r="L4520" t="s">
        <v>37</v>
      </c>
      <c r="M4520">
        <v>1</v>
      </c>
      <c r="N4520">
        <v>35</v>
      </c>
      <c r="Q4520">
        <v>1.26E-2</v>
      </c>
      <c r="R4520">
        <v>3.0672999999999999</v>
      </c>
      <c r="S4520">
        <f>Q4520*(N4520^R4520)</f>
        <v>686.26279947656167</v>
      </c>
      <c r="T4520">
        <f t="shared" si="322"/>
        <v>686.26279947656167</v>
      </c>
    </row>
    <row r="4521" spans="1:20" x14ac:dyDescent="0.2">
      <c r="A4521">
        <v>2009</v>
      </c>
      <c r="B4521">
        <v>269</v>
      </c>
      <c r="C4521">
        <v>84</v>
      </c>
      <c r="D4521" t="s">
        <v>93</v>
      </c>
      <c r="E4521" s="1">
        <v>0.375</v>
      </c>
      <c r="F4521">
        <v>15</v>
      </c>
      <c r="G4521" t="s">
        <v>125</v>
      </c>
      <c r="H4521" t="s">
        <v>12</v>
      </c>
      <c r="I4521" t="s">
        <v>176</v>
      </c>
      <c r="J4521" t="s">
        <v>44</v>
      </c>
      <c r="K4521" t="s">
        <v>104</v>
      </c>
      <c r="L4521" t="s">
        <v>105</v>
      </c>
      <c r="M4521">
        <v>1</v>
      </c>
      <c r="N4521">
        <v>50</v>
      </c>
      <c r="P4521">
        <f>N4521*0.902479</f>
        <v>45.123950000000001</v>
      </c>
      <c r="Q4521">
        <v>2.7E-2</v>
      </c>
      <c r="R4521">
        <v>2.629</v>
      </c>
      <c r="S4521">
        <f>Q4521*(P4521^R4521)</f>
        <v>603.67064065895704</v>
      </c>
      <c r="T4521">
        <f t="shared" si="322"/>
        <v>603.67064065895704</v>
      </c>
    </row>
    <row r="4522" spans="1:20" x14ac:dyDescent="0.2">
      <c r="A4522">
        <v>2009</v>
      </c>
      <c r="B4522">
        <v>269</v>
      </c>
      <c r="C4522">
        <v>84</v>
      </c>
      <c r="D4522" t="s">
        <v>93</v>
      </c>
      <c r="E4522" s="1">
        <v>0.375</v>
      </c>
      <c r="F4522">
        <v>15</v>
      </c>
      <c r="G4522" t="s">
        <v>125</v>
      </c>
      <c r="H4522" t="s">
        <v>12</v>
      </c>
      <c r="I4522" t="s">
        <v>176</v>
      </c>
      <c r="J4522" t="s">
        <v>23</v>
      </c>
      <c r="K4522" t="s">
        <v>31</v>
      </c>
      <c r="L4522" t="s">
        <v>32</v>
      </c>
      <c r="M4522">
        <v>1</v>
      </c>
      <c r="N4522">
        <v>35</v>
      </c>
      <c r="Q4522">
        <v>7.9000000000000008E-3</v>
      </c>
      <c r="R4522">
        <v>3.0760000000000001</v>
      </c>
      <c r="S4522">
        <f>Q4522*(N4522^R4522)</f>
        <v>443.79294680201997</v>
      </c>
      <c r="T4522">
        <f t="shared" si="322"/>
        <v>443.79294680201997</v>
      </c>
    </row>
    <row r="4523" spans="1:20" x14ac:dyDescent="0.2">
      <c r="A4523">
        <v>2009</v>
      </c>
      <c r="B4523">
        <v>269</v>
      </c>
      <c r="C4523">
        <v>84</v>
      </c>
      <c r="D4523" t="s">
        <v>93</v>
      </c>
      <c r="E4523" s="1">
        <v>0.375</v>
      </c>
      <c r="F4523">
        <v>15</v>
      </c>
      <c r="G4523" t="s">
        <v>125</v>
      </c>
      <c r="H4523" t="s">
        <v>12</v>
      </c>
      <c r="I4523" t="s">
        <v>176</v>
      </c>
      <c r="J4523" t="s">
        <v>508</v>
      </c>
      <c r="K4523" t="s">
        <v>24</v>
      </c>
      <c r="L4523" t="s">
        <v>25</v>
      </c>
      <c r="M4523">
        <v>1</v>
      </c>
      <c r="N4523">
        <v>25</v>
      </c>
      <c r="Q4523">
        <v>4.2799999999999998E-2</v>
      </c>
      <c r="R4523">
        <v>2.8580000000000001</v>
      </c>
      <c r="S4523">
        <f>Q4523*(N4523^R4523)</f>
        <v>423.40532317837847</v>
      </c>
      <c r="T4523">
        <f t="shared" si="322"/>
        <v>423.40532317837847</v>
      </c>
    </row>
    <row r="4524" spans="1:20" x14ac:dyDescent="0.2">
      <c r="A4524">
        <v>2009</v>
      </c>
      <c r="B4524">
        <v>269</v>
      </c>
      <c r="C4524">
        <v>84</v>
      </c>
      <c r="D4524" t="s">
        <v>93</v>
      </c>
      <c r="E4524" s="1">
        <v>0.375</v>
      </c>
      <c r="F4524">
        <v>15</v>
      </c>
      <c r="G4524" t="s">
        <v>125</v>
      </c>
      <c r="H4524" t="s">
        <v>12</v>
      </c>
      <c r="I4524" t="s">
        <v>176</v>
      </c>
      <c r="J4524" t="s">
        <v>13</v>
      </c>
      <c r="K4524" t="s">
        <v>14</v>
      </c>
      <c r="L4524" t="s">
        <v>15</v>
      </c>
      <c r="M4524">
        <v>7</v>
      </c>
      <c r="N4524">
        <v>25</v>
      </c>
      <c r="Q4524">
        <v>2.3599999999999999E-2</v>
      </c>
      <c r="R4524">
        <v>2.9750000000000001</v>
      </c>
      <c r="S4524">
        <f>Q4524*(N4524^R4524)</f>
        <v>340.23855775527943</v>
      </c>
      <c r="T4524">
        <f t="shared" si="322"/>
        <v>2381.6699042869559</v>
      </c>
    </row>
    <row r="4525" spans="1:20" x14ac:dyDescent="0.2">
      <c r="A4525">
        <v>2009</v>
      </c>
      <c r="B4525">
        <v>269</v>
      </c>
      <c r="C4525">
        <v>84</v>
      </c>
      <c r="D4525" t="s">
        <v>93</v>
      </c>
      <c r="E4525" s="1">
        <v>0.375</v>
      </c>
      <c r="F4525">
        <v>15</v>
      </c>
      <c r="G4525" t="s">
        <v>125</v>
      </c>
      <c r="H4525" t="s">
        <v>12</v>
      </c>
      <c r="I4525" t="s">
        <v>176</v>
      </c>
      <c r="J4525" t="s">
        <v>16</v>
      </c>
      <c r="K4525" t="s">
        <v>28</v>
      </c>
      <c r="L4525" t="s">
        <v>29</v>
      </c>
      <c r="M4525">
        <v>7</v>
      </c>
      <c r="N4525">
        <v>25</v>
      </c>
      <c r="P4525">
        <f>N4525/1.14172</f>
        <v>21.89678730336685</v>
      </c>
      <c r="Q4525">
        <v>5.7999999999999996E-3</v>
      </c>
      <c r="R4525">
        <v>3.5539999999999998</v>
      </c>
      <c r="S4525">
        <f>Q4525*(P4525^R4525)</f>
        <v>336.62001464584171</v>
      </c>
      <c r="T4525">
        <f t="shared" si="322"/>
        <v>2356.3401025208918</v>
      </c>
    </row>
    <row r="4526" spans="1:20" x14ac:dyDescent="0.2">
      <c r="A4526">
        <v>2009</v>
      </c>
      <c r="B4526">
        <v>269</v>
      </c>
      <c r="C4526">
        <v>84</v>
      </c>
      <c r="D4526" t="s">
        <v>93</v>
      </c>
      <c r="E4526" s="1">
        <v>0.375</v>
      </c>
      <c r="F4526">
        <v>15</v>
      </c>
      <c r="G4526" t="s">
        <v>125</v>
      </c>
      <c r="H4526" t="s">
        <v>12</v>
      </c>
      <c r="I4526" t="s">
        <v>176</v>
      </c>
      <c r="J4526" t="s">
        <v>44</v>
      </c>
      <c r="K4526" t="s">
        <v>21</v>
      </c>
      <c r="L4526" t="s">
        <v>22</v>
      </c>
      <c r="M4526">
        <v>4</v>
      </c>
      <c r="N4526">
        <v>25</v>
      </c>
      <c r="Q4526">
        <v>1.14E-2</v>
      </c>
      <c r="R4526">
        <v>3.1280000000000001</v>
      </c>
      <c r="S4526">
        <f t="shared" ref="S4526:S4531" si="325">Q4526*(N4526^R4526)</f>
        <v>268.94359042953022</v>
      </c>
      <c r="T4526">
        <f t="shared" si="322"/>
        <v>1075.7743617181209</v>
      </c>
    </row>
    <row r="4527" spans="1:20" x14ac:dyDescent="0.2">
      <c r="A4527">
        <v>2009</v>
      </c>
      <c r="B4527">
        <v>269</v>
      </c>
      <c r="C4527">
        <v>84</v>
      </c>
      <c r="D4527" t="s">
        <v>93</v>
      </c>
      <c r="E4527" s="1">
        <v>0.375</v>
      </c>
      <c r="F4527">
        <v>15</v>
      </c>
      <c r="G4527" t="s">
        <v>125</v>
      </c>
      <c r="H4527" t="s">
        <v>12</v>
      </c>
      <c r="I4527" t="s">
        <v>176</v>
      </c>
      <c r="J4527" t="s">
        <v>16</v>
      </c>
      <c r="K4527" t="s">
        <v>17</v>
      </c>
      <c r="L4527" t="s">
        <v>18</v>
      </c>
      <c r="M4527">
        <v>4</v>
      </c>
      <c r="N4527">
        <v>15</v>
      </c>
      <c r="Q4527">
        <v>2.2700000000000001E-2</v>
      </c>
      <c r="R4527">
        <v>3.12</v>
      </c>
      <c r="S4527">
        <f t="shared" si="325"/>
        <v>106.03044532761471</v>
      </c>
      <c r="T4527">
        <f t="shared" si="322"/>
        <v>424.12178131045886</v>
      </c>
    </row>
    <row r="4528" spans="1:20" x14ac:dyDescent="0.2">
      <c r="A4528">
        <v>2009</v>
      </c>
      <c r="B4528">
        <v>269</v>
      </c>
      <c r="C4528">
        <v>84</v>
      </c>
      <c r="D4528" t="s">
        <v>93</v>
      </c>
      <c r="E4528" s="1">
        <v>0.375</v>
      </c>
      <c r="F4528">
        <v>15</v>
      </c>
      <c r="G4528" t="s">
        <v>125</v>
      </c>
      <c r="H4528" t="s">
        <v>12</v>
      </c>
      <c r="I4528" t="s">
        <v>176</v>
      </c>
      <c r="J4528" t="s">
        <v>26</v>
      </c>
      <c r="K4528" t="s">
        <v>118</v>
      </c>
      <c r="L4528" t="s">
        <v>27</v>
      </c>
      <c r="M4528">
        <v>2</v>
      </c>
      <c r="N4528">
        <v>7.5</v>
      </c>
      <c r="Q4528">
        <v>1.5900000000000001E-2</v>
      </c>
      <c r="R4528">
        <v>2.9718</v>
      </c>
      <c r="S4528">
        <f t="shared" si="325"/>
        <v>6.3372988368370082</v>
      </c>
      <c r="T4528">
        <f t="shared" si="322"/>
        <v>12.674597673674016</v>
      </c>
    </row>
    <row r="4529" spans="1:20" x14ac:dyDescent="0.2">
      <c r="A4529">
        <v>2009</v>
      </c>
      <c r="B4529">
        <v>269</v>
      </c>
      <c r="C4529">
        <v>84</v>
      </c>
      <c r="D4529" t="s">
        <v>93</v>
      </c>
      <c r="E4529" s="1">
        <v>0.375</v>
      </c>
      <c r="F4529">
        <v>15</v>
      </c>
      <c r="G4529" t="s">
        <v>125</v>
      </c>
      <c r="H4529" t="s">
        <v>12</v>
      </c>
      <c r="I4529" t="s">
        <v>176</v>
      </c>
      <c r="J4529" t="s">
        <v>26</v>
      </c>
      <c r="K4529" t="s">
        <v>118</v>
      </c>
      <c r="L4529" t="s">
        <v>27</v>
      </c>
      <c r="M4529">
        <v>157</v>
      </c>
      <c r="N4529">
        <v>2.5</v>
      </c>
      <c r="Q4529">
        <v>1.5900000000000001E-2</v>
      </c>
      <c r="R4529">
        <v>2.9718</v>
      </c>
      <c r="S4529">
        <f t="shared" si="325"/>
        <v>0.24210025233267859</v>
      </c>
      <c r="T4529">
        <f t="shared" si="322"/>
        <v>38.00973961623054</v>
      </c>
    </row>
    <row r="4530" spans="1:20" x14ac:dyDescent="0.2">
      <c r="A4530">
        <v>2009</v>
      </c>
      <c r="B4530">
        <v>270</v>
      </c>
      <c r="C4530">
        <v>85</v>
      </c>
      <c r="D4530" t="s">
        <v>93</v>
      </c>
      <c r="E4530" s="1">
        <v>0.375</v>
      </c>
      <c r="F4530">
        <v>15</v>
      </c>
      <c r="G4530" t="s">
        <v>125</v>
      </c>
      <c r="H4530" t="s">
        <v>12</v>
      </c>
      <c r="I4530" t="s">
        <v>176</v>
      </c>
      <c r="J4530" t="s">
        <v>44</v>
      </c>
      <c r="K4530" t="s">
        <v>21</v>
      </c>
      <c r="L4530" t="s">
        <v>22</v>
      </c>
      <c r="M4530">
        <v>2</v>
      </c>
      <c r="N4530">
        <v>35</v>
      </c>
      <c r="Q4530">
        <v>1.14E-2</v>
      </c>
      <c r="R4530">
        <v>3.1280000000000001</v>
      </c>
      <c r="S4530">
        <f t="shared" si="325"/>
        <v>770.45928631241588</v>
      </c>
      <c r="T4530">
        <f t="shared" si="322"/>
        <v>1540.9185726248318</v>
      </c>
    </row>
    <row r="4531" spans="1:20" x14ac:dyDescent="0.2">
      <c r="A4531">
        <v>2009</v>
      </c>
      <c r="B4531">
        <v>270</v>
      </c>
      <c r="C4531">
        <v>85</v>
      </c>
      <c r="D4531" t="s">
        <v>93</v>
      </c>
      <c r="E4531" s="1">
        <v>0.375</v>
      </c>
      <c r="F4531">
        <v>15</v>
      </c>
      <c r="G4531" t="s">
        <v>125</v>
      </c>
      <c r="H4531" t="s">
        <v>12</v>
      </c>
      <c r="I4531" t="s">
        <v>176</v>
      </c>
      <c r="J4531" t="s">
        <v>13</v>
      </c>
      <c r="K4531" t="s">
        <v>14</v>
      </c>
      <c r="L4531" t="s">
        <v>15</v>
      </c>
      <c r="M4531">
        <v>2</v>
      </c>
      <c r="N4531">
        <v>25</v>
      </c>
      <c r="Q4531">
        <v>2.3599999999999999E-2</v>
      </c>
      <c r="R4531">
        <v>2.9750000000000001</v>
      </c>
      <c r="S4531">
        <f t="shared" si="325"/>
        <v>340.23855775527943</v>
      </c>
      <c r="T4531">
        <f t="shared" si="322"/>
        <v>680.47711551055886</v>
      </c>
    </row>
    <row r="4532" spans="1:20" x14ac:dyDescent="0.2">
      <c r="A4532">
        <v>2009</v>
      </c>
      <c r="B4532">
        <v>270</v>
      </c>
      <c r="C4532">
        <v>85</v>
      </c>
      <c r="D4532" t="s">
        <v>93</v>
      </c>
      <c r="E4532" s="1">
        <v>0.375</v>
      </c>
      <c r="F4532">
        <v>15</v>
      </c>
      <c r="G4532" t="s">
        <v>125</v>
      </c>
      <c r="H4532" t="s">
        <v>12</v>
      </c>
      <c r="I4532" t="s">
        <v>176</v>
      </c>
      <c r="J4532" t="s">
        <v>16</v>
      </c>
      <c r="K4532" t="s">
        <v>28</v>
      </c>
      <c r="L4532" t="s">
        <v>29</v>
      </c>
      <c r="M4532">
        <v>6</v>
      </c>
      <c r="N4532">
        <v>25</v>
      </c>
      <c r="P4532">
        <f>N4532/1.14172</f>
        <v>21.89678730336685</v>
      </c>
      <c r="Q4532">
        <v>5.7999999999999996E-3</v>
      </c>
      <c r="R4532">
        <v>3.5539999999999998</v>
      </c>
      <c r="S4532">
        <f>Q4532*(P4532^R4532)</f>
        <v>336.62001464584171</v>
      </c>
      <c r="T4532">
        <f t="shared" si="322"/>
        <v>2019.7200878750502</v>
      </c>
    </row>
    <row r="4533" spans="1:20" x14ac:dyDescent="0.2">
      <c r="A4533">
        <v>2009</v>
      </c>
      <c r="B4533">
        <v>270</v>
      </c>
      <c r="C4533">
        <v>85</v>
      </c>
      <c r="D4533" t="s">
        <v>93</v>
      </c>
      <c r="E4533" s="1">
        <v>0.375</v>
      </c>
      <c r="F4533">
        <v>15</v>
      </c>
      <c r="G4533" t="s">
        <v>125</v>
      </c>
      <c r="H4533" t="s">
        <v>12</v>
      </c>
      <c r="I4533" t="s">
        <v>176</v>
      </c>
      <c r="J4533" t="s">
        <v>44</v>
      </c>
      <c r="K4533" t="s">
        <v>21</v>
      </c>
      <c r="L4533" t="s">
        <v>22</v>
      </c>
      <c r="M4533">
        <v>1</v>
      </c>
      <c r="N4533">
        <v>25</v>
      </c>
      <c r="Q4533">
        <v>1.14E-2</v>
      </c>
      <c r="R4533">
        <v>3.1280000000000001</v>
      </c>
      <c r="S4533">
        <f>Q4533*(N4533^R4533)</f>
        <v>268.94359042953022</v>
      </c>
      <c r="T4533">
        <f t="shared" si="322"/>
        <v>268.94359042953022</v>
      </c>
    </row>
    <row r="4534" spans="1:20" x14ac:dyDescent="0.2">
      <c r="A4534">
        <v>2009</v>
      </c>
      <c r="B4534">
        <v>270</v>
      </c>
      <c r="C4534">
        <v>85</v>
      </c>
      <c r="D4534" t="s">
        <v>93</v>
      </c>
      <c r="E4534" s="1">
        <v>0.375</v>
      </c>
      <c r="F4534">
        <v>15</v>
      </c>
      <c r="G4534" t="s">
        <v>125</v>
      </c>
      <c r="H4534" t="s">
        <v>12</v>
      </c>
      <c r="I4534" t="s">
        <v>176</v>
      </c>
      <c r="J4534" t="s">
        <v>26</v>
      </c>
      <c r="K4534" t="s">
        <v>118</v>
      </c>
      <c r="L4534" t="s">
        <v>27</v>
      </c>
      <c r="M4534">
        <v>2</v>
      </c>
      <c r="N4534">
        <v>7.5</v>
      </c>
      <c r="Q4534">
        <v>1.5900000000000001E-2</v>
      </c>
      <c r="R4534">
        <v>2.9718</v>
      </c>
      <c r="S4534">
        <f>Q4534*(N4534^R4534)</f>
        <v>6.3372988368370082</v>
      </c>
      <c r="T4534">
        <f t="shared" si="322"/>
        <v>12.674597673674016</v>
      </c>
    </row>
    <row r="4535" spans="1:20" x14ac:dyDescent="0.2">
      <c r="A4535">
        <v>2009</v>
      </c>
      <c r="B4535">
        <v>270</v>
      </c>
      <c r="C4535">
        <v>85</v>
      </c>
      <c r="D4535" t="s">
        <v>93</v>
      </c>
      <c r="E4535" s="1">
        <v>0.375</v>
      </c>
      <c r="F4535">
        <v>15</v>
      </c>
      <c r="G4535" t="s">
        <v>125</v>
      </c>
      <c r="H4535" t="s">
        <v>12</v>
      </c>
      <c r="I4535" t="s">
        <v>176</v>
      </c>
      <c r="J4535" t="s">
        <v>26</v>
      </c>
      <c r="K4535" t="s">
        <v>118</v>
      </c>
      <c r="L4535" t="s">
        <v>27</v>
      </c>
      <c r="M4535">
        <v>150</v>
      </c>
      <c r="N4535">
        <v>2.5</v>
      </c>
      <c r="Q4535">
        <v>1.5900000000000001E-2</v>
      </c>
      <c r="R4535">
        <v>2.9718</v>
      </c>
      <c r="S4535">
        <f>Q4535*(N4535^R4535)</f>
        <v>0.24210025233267859</v>
      </c>
      <c r="T4535">
        <f t="shared" si="322"/>
        <v>36.315037849901792</v>
      </c>
    </row>
    <row r="4536" spans="1:20" x14ac:dyDescent="0.2">
      <c r="A4536">
        <v>2009</v>
      </c>
      <c r="B4536">
        <v>271</v>
      </c>
      <c r="C4536">
        <v>86</v>
      </c>
      <c r="D4536" t="s">
        <v>93</v>
      </c>
      <c r="E4536" s="1">
        <v>0.375</v>
      </c>
      <c r="F4536">
        <v>15</v>
      </c>
      <c r="G4536" t="s">
        <v>124</v>
      </c>
      <c r="H4536" t="s">
        <v>36</v>
      </c>
      <c r="I4536" t="s">
        <v>176</v>
      </c>
      <c r="J4536" t="s">
        <v>13</v>
      </c>
      <c r="K4536" t="s">
        <v>51</v>
      </c>
      <c r="L4536" t="s">
        <v>57</v>
      </c>
      <c r="M4536">
        <v>1</v>
      </c>
      <c r="N4536">
        <v>40</v>
      </c>
      <c r="O4536" t="s">
        <v>46</v>
      </c>
      <c r="Q4536">
        <v>1.6199999999999999E-2</v>
      </c>
      <c r="R4536">
        <v>3.0251999999999999</v>
      </c>
      <c r="S4536">
        <f>Q4536*(N4536^R4536)</f>
        <v>1137.8025435833395</v>
      </c>
      <c r="T4536">
        <f t="shared" si="322"/>
        <v>1137.8025435833395</v>
      </c>
    </row>
    <row r="4537" spans="1:20" x14ac:dyDescent="0.2">
      <c r="A4537">
        <v>2009</v>
      </c>
      <c r="B4537">
        <v>271</v>
      </c>
      <c r="C4537">
        <v>86</v>
      </c>
      <c r="D4537" t="s">
        <v>93</v>
      </c>
      <c r="E4537" s="1">
        <v>0.375</v>
      </c>
      <c r="F4537">
        <v>15</v>
      </c>
      <c r="G4537" t="s">
        <v>124</v>
      </c>
      <c r="H4537" t="s">
        <v>36</v>
      </c>
      <c r="I4537" t="s">
        <v>176</v>
      </c>
      <c r="J4537" t="s">
        <v>44</v>
      </c>
      <c r="K4537" t="s">
        <v>21</v>
      </c>
      <c r="L4537" t="s">
        <v>22</v>
      </c>
      <c r="M4537">
        <v>7</v>
      </c>
      <c r="N4537">
        <v>35</v>
      </c>
      <c r="Q4537">
        <v>1.14E-2</v>
      </c>
      <c r="R4537">
        <v>3.1280000000000001</v>
      </c>
      <c r="S4537">
        <f>Q4537*(N4537^R4537)</f>
        <v>770.45928631241588</v>
      </c>
      <c r="T4537">
        <f t="shared" si="322"/>
        <v>5393.2150041869108</v>
      </c>
    </row>
    <row r="4538" spans="1:20" x14ac:dyDescent="0.2">
      <c r="A4538">
        <v>2009</v>
      </c>
      <c r="B4538">
        <v>271</v>
      </c>
      <c r="C4538">
        <v>86</v>
      </c>
      <c r="D4538" t="s">
        <v>93</v>
      </c>
      <c r="E4538" s="1">
        <v>0.375</v>
      </c>
      <c r="F4538">
        <v>15</v>
      </c>
      <c r="G4538" t="s">
        <v>124</v>
      </c>
      <c r="H4538" t="s">
        <v>36</v>
      </c>
      <c r="I4538" t="s">
        <v>176</v>
      </c>
      <c r="J4538" t="s">
        <v>13</v>
      </c>
      <c r="K4538" t="s">
        <v>47</v>
      </c>
      <c r="L4538" t="s">
        <v>48</v>
      </c>
      <c r="M4538">
        <v>1</v>
      </c>
      <c r="N4538">
        <v>35</v>
      </c>
      <c r="P4538">
        <f>N4538/1.09917</f>
        <v>31.842208211650611</v>
      </c>
      <c r="Q4538">
        <v>1.7399999999999999E-2</v>
      </c>
      <c r="R4538">
        <v>3.08</v>
      </c>
      <c r="S4538">
        <f>Q4538*(P4538^R4538)</f>
        <v>740.96728909580781</v>
      </c>
      <c r="T4538">
        <f t="shared" si="322"/>
        <v>740.96728909580781</v>
      </c>
    </row>
    <row r="4539" spans="1:20" x14ac:dyDescent="0.2">
      <c r="A4539">
        <v>2009</v>
      </c>
      <c r="B4539">
        <v>271</v>
      </c>
      <c r="C4539">
        <v>86</v>
      </c>
      <c r="D4539" t="s">
        <v>93</v>
      </c>
      <c r="E4539" s="1">
        <v>0.375</v>
      </c>
      <c r="F4539">
        <v>15</v>
      </c>
      <c r="G4539" t="s">
        <v>124</v>
      </c>
      <c r="H4539" t="s">
        <v>36</v>
      </c>
      <c r="I4539" t="s">
        <v>176</v>
      </c>
      <c r="J4539" t="s">
        <v>23</v>
      </c>
      <c r="K4539" t="s">
        <v>31</v>
      </c>
      <c r="L4539" t="s">
        <v>32</v>
      </c>
      <c r="M4539">
        <v>4</v>
      </c>
      <c r="N4539">
        <v>35</v>
      </c>
      <c r="Q4539">
        <v>7.9000000000000008E-3</v>
      </c>
      <c r="R4539">
        <v>3.0760000000000001</v>
      </c>
      <c r="S4539">
        <f>Q4539*(N4539^R4539)</f>
        <v>443.79294680201997</v>
      </c>
      <c r="T4539">
        <f t="shared" si="322"/>
        <v>1775.1717872080799</v>
      </c>
    </row>
    <row r="4540" spans="1:20" x14ac:dyDescent="0.2">
      <c r="A4540">
        <v>2009</v>
      </c>
      <c r="B4540">
        <v>271</v>
      </c>
      <c r="C4540">
        <v>86</v>
      </c>
      <c r="D4540" t="s">
        <v>93</v>
      </c>
      <c r="E4540" s="1">
        <v>0.375</v>
      </c>
      <c r="F4540">
        <v>15</v>
      </c>
      <c r="G4540" t="s">
        <v>124</v>
      </c>
      <c r="H4540" t="s">
        <v>36</v>
      </c>
      <c r="I4540" t="s">
        <v>176</v>
      </c>
      <c r="J4540" t="s">
        <v>13</v>
      </c>
      <c r="K4540" t="s">
        <v>14</v>
      </c>
      <c r="L4540" t="s">
        <v>15</v>
      </c>
      <c r="M4540">
        <v>3</v>
      </c>
      <c r="N4540">
        <v>25</v>
      </c>
      <c r="Q4540">
        <v>2.3599999999999999E-2</v>
      </c>
      <c r="R4540">
        <v>2.9750000000000001</v>
      </c>
      <c r="S4540">
        <f>Q4540*(N4540^R4540)</f>
        <v>340.23855775527943</v>
      </c>
      <c r="T4540">
        <f t="shared" si="322"/>
        <v>1020.7156732658383</v>
      </c>
    </row>
    <row r="4541" spans="1:20" x14ac:dyDescent="0.2">
      <c r="A4541">
        <v>2009</v>
      </c>
      <c r="B4541">
        <v>271</v>
      </c>
      <c r="C4541">
        <v>86</v>
      </c>
      <c r="D4541" t="s">
        <v>93</v>
      </c>
      <c r="E4541" s="1">
        <v>0.375</v>
      </c>
      <c r="F4541">
        <v>15</v>
      </c>
      <c r="G4541" t="s">
        <v>124</v>
      </c>
      <c r="H4541" t="s">
        <v>36</v>
      </c>
      <c r="I4541" t="s">
        <v>176</v>
      </c>
      <c r="J4541" t="s">
        <v>16</v>
      </c>
      <c r="K4541" t="s">
        <v>28</v>
      </c>
      <c r="L4541" t="s">
        <v>29</v>
      </c>
      <c r="M4541">
        <v>2</v>
      </c>
      <c r="N4541">
        <v>25</v>
      </c>
      <c r="P4541">
        <f>N4541/1.14172</f>
        <v>21.89678730336685</v>
      </c>
      <c r="Q4541">
        <v>5.7999999999999996E-3</v>
      </c>
      <c r="R4541">
        <v>3.5539999999999998</v>
      </c>
      <c r="S4541">
        <f>Q4541*(P4541^R4541)</f>
        <v>336.62001464584171</v>
      </c>
      <c r="T4541">
        <f t="shared" si="322"/>
        <v>673.24002929168341</v>
      </c>
    </row>
    <row r="4542" spans="1:20" x14ac:dyDescent="0.2">
      <c r="A4542">
        <v>2009</v>
      </c>
      <c r="B4542">
        <v>271</v>
      </c>
      <c r="C4542">
        <v>86</v>
      </c>
      <c r="D4542" t="s">
        <v>93</v>
      </c>
      <c r="E4542" s="1">
        <v>0.375</v>
      </c>
      <c r="F4542">
        <v>15</v>
      </c>
      <c r="G4542" t="s">
        <v>124</v>
      </c>
      <c r="H4542" t="s">
        <v>36</v>
      </c>
      <c r="I4542" t="s">
        <v>176</v>
      </c>
      <c r="J4542" t="s">
        <v>44</v>
      </c>
      <c r="K4542" t="s">
        <v>21</v>
      </c>
      <c r="L4542" t="s">
        <v>22</v>
      </c>
      <c r="M4542">
        <v>5</v>
      </c>
      <c r="N4542">
        <v>25</v>
      </c>
      <c r="Q4542">
        <v>1.14E-2</v>
      </c>
      <c r="R4542">
        <v>3.1280000000000001</v>
      </c>
      <c r="S4542">
        <f t="shared" ref="S4542:S4553" si="326">Q4542*(N4542^R4542)</f>
        <v>268.94359042953022</v>
      </c>
      <c r="T4542">
        <f t="shared" si="322"/>
        <v>1344.717952147651</v>
      </c>
    </row>
    <row r="4543" spans="1:20" x14ac:dyDescent="0.2">
      <c r="A4543">
        <v>2009</v>
      </c>
      <c r="B4543">
        <v>271</v>
      </c>
      <c r="C4543">
        <v>86</v>
      </c>
      <c r="D4543" t="s">
        <v>93</v>
      </c>
      <c r="E4543" s="1">
        <v>0.375</v>
      </c>
      <c r="F4543">
        <v>15</v>
      </c>
      <c r="G4543" t="s">
        <v>124</v>
      </c>
      <c r="H4543" t="s">
        <v>36</v>
      </c>
      <c r="I4543" t="s">
        <v>176</v>
      </c>
      <c r="J4543" t="s">
        <v>23</v>
      </c>
      <c r="K4543" t="s">
        <v>118</v>
      </c>
      <c r="L4543" t="s">
        <v>81</v>
      </c>
      <c r="M4543">
        <v>1</v>
      </c>
      <c r="N4543">
        <v>25</v>
      </c>
      <c r="Q4543">
        <v>1.26E-2</v>
      </c>
      <c r="R4543">
        <v>3.0672999999999999</v>
      </c>
      <c r="S4543">
        <f t="shared" si="326"/>
        <v>244.49609871054292</v>
      </c>
      <c r="T4543">
        <f t="shared" si="322"/>
        <v>244.49609871054292</v>
      </c>
    </row>
    <row r="4544" spans="1:20" x14ac:dyDescent="0.2">
      <c r="A4544">
        <v>2009</v>
      </c>
      <c r="B4544">
        <v>271</v>
      </c>
      <c r="C4544">
        <v>86</v>
      </c>
      <c r="D4544" t="s">
        <v>93</v>
      </c>
      <c r="E4544" s="1">
        <v>0.375</v>
      </c>
      <c r="F4544">
        <v>15</v>
      </c>
      <c r="G4544" t="s">
        <v>124</v>
      </c>
      <c r="H4544" t="s">
        <v>36</v>
      </c>
      <c r="I4544" t="s">
        <v>176</v>
      </c>
      <c r="J4544" t="s">
        <v>26</v>
      </c>
      <c r="K4544" t="s">
        <v>118</v>
      </c>
      <c r="L4544" t="s">
        <v>27</v>
      </c>
      <c r="M4544">
        <v>12</v>
      </c>
      <c r="N4544">
        <v>7.5</v>
      </c>
      <c r="Q4544">
        <v>1.5900000000000001E-2</v>
      </c>
      <c r="R4544">
        <v>2.9718</v>
      </c>
      <c r="S4544">
        <f t="shared" si="326"/>
        <v>6.3372988368370082</v>
      </c>
      <c r="T4544">
        <f t="shared" si="322"/>
        <v>76.047586042044102</v>
      </c>
    </row>
    <row r="4545" spans="1:20" x14ac:dyDescent="0.2">
      <c r="A4545">
        <v>2009</v>
      </c>
      <c r="B4545">
        <v>271</v>
      </c>
      <c r="C4545">
        <v>86</v>
      </c>
      <c r="D4545" t="s">
        <v>93</v>
      </c>
      <c r="E4545" s="1">
        <v>0.375</v>
      </c>
      <c r="F4545">
        <v>15</v>
      </c>
      <c r="G4545" t="s">
        <v>124</v>
      </c>
      <c r="H4545" t="s">
        <v>36</v>
      </c>
      <c r="I4545" t="s">
        <v>176</v>
      </c>
      <c r="J4545" t="s">
        <v>23</v>
      </c>
      <c r="K4545" t="s">
        <v>118</v>
      </c>
      <c r="L4545" t="s">
        <v>81</v>
      </c>
      <c r="M4545">
        <v>2</v>
      </c>
      <c r="N4545">
        <v>7.5</v>
      </c>
      <c r="Q4545">
        <v>1.26E-2</v>
      </c>
      <c r="R4545">
        <v>3.0672999999999999</v>
      </c>
      <c r="S4545">
        <f t="shared" si="326"/>
        <v>6.0875978967715536</v>
      </c>
      <c r="T4545">
        <f t="shared" si="322"/>
        <v>12.175195793543107</v>
      </c>
    </row>
    <row r="4546" spans="1:20" x14ac:dyDescent="0.2">
      <c r="A4546">
        <v>2009</v>
      </c>
      <c r="B4546">
        <v>271</v>
      </c>
      <c r="C4546">
        <v>86</v>
      </c>
      <c r="D4546" t="s">
        <v>93</v>
      </c>
      <c r="E4546" s="1">
        <v>0.375</v>
      </c>
      <c r="F4546">
        <v>15</v>
      </c>
      <c r="G4546" t="s">
        <v>124</v>
      </c>
      <c r="H4546" t="s">
        <v>36</v>
      </c>
      <c r="I4546" t="s">
        <v>176</v>
      </c>
      <c r="J4546" t="s">
        <v>23</v>
      </c>
      <c r="K4546" t="s">
        <v>118</v>
      </c>
      <c r="L4546" t="s">
        <v>132</v>
      </c>
      <c r="M4546">
        <v>1</v>
      </c>
      <c r="N4546">
        <v>7.5</v>
      </c>
      <c r="Q4546">
        <v>1.26E-2</v>
      </c>
      <c r="R4546">
        <v>3.0672999999999999</v>
      </c>
      <c r="S4546">
        <f t="shared" si="326"/>
        <v>6.0875978967715536</v>
      </c>
      <c r="T4546">
        <f t="shared" ref="T4546:T4609" si="327">M4546*S4546</f>
        <v>6.0875978967715536</v>
      </c>
    </row>
    <row r="4547" spans="1:20" x14ac:dyDescent="0.2">
      <c r="A4547">
        <v>2009</v>
      </c>
      <c r="B4547">
        <v>271</v>
      </c>
      <c r="C4547">
        <v>86</v>
      </c>
      <c r="D4547" t="s">
        <v>93</v>
      </c>
      <c r="E4547" s="1">
        <v>0.375</v>
      </c>
      <c r="F4547">
        <v>15</v>
      </c>
      <c r="G4547" t="s">
        <v>124</v>
      </c>
      <c r="H4547" t="s">
        <v>36</v>
      </c>
      <c r="I4547" t="s">
        <v>176</v>
      </c>
      <c r="J4547" t="s">
        <v>23</v>
      </c>
      <c r="K4547" t="s">
        <v>118</v>
      </c>
      <c r="L4547" t="s">
        <v>37</v>
      </c>
      <c r="M4547">
        <v>1</v>
      </c>
      <c r="N4547">
        <v>7.5</v>
      </c>
      <c r="Q4547">
        <v>1.26E-2</v>
      </c>
      <c r="R4547">
        <v>3.0672999999999999</v>
      </c>
      <c r="S4547">
        <f t="shared" si="326"/>
        <v>6.0875978967715536</v>
      </c>
      <c r="T4547">
        <f t="shared" si="327"/>
        <v>6.0875978967715536</v>
      </c>
    </row>
    <row r="4548" spans="1:20" x14ac:dyDescent="0.2">
      <c r="A4548">
        <v>2009</v>
      </c>
      <c r="B4548">
        <v>271</v>
      </c>
      <c r="C4548">
        <v>86</v>
      </c>
      <c r="D4548" t="s">
        <v>93</v>
      </c>
      <c r="E4548" s="1">
        <v>0.375</v>
      </c>
      <c r="F4548">
        <v>15</v>
      </c>
      <c r="G4548" t="s">
        <v>124</v>
      </c>
      <c r="H4548" t="s">
        <v>36</v>
      </c>
      <c r="I4548" t="s">
        <v>176</v>
      </c>
      <c r="J4548" t="s">
        <v>26</v>
      </c>
      <c r="K4548" t="s">
        <v>118</v>
      </c>
      <c r="L4548" t="s">
        <v>27</v>
      </c>
      <c r="M4548">
        <v>95</v>
      </c>
      <c r="N4548">
        <v>2.5</v>
      </c>
      <c r="Q4548">
        <v>1.5900000000000001E-2</v>
      </c>
      <c r="R4548">
        <v>2.9718</v>
      </c>
      <c r="S4548">
        <f t="shared" si="326"/>
        <v>0.24210025233267859</v>
      </c>
      <c r="T4548">
        <f t="shared" si="327"/>
        <v>22.999523971604468</v>
      </c>
    </row>
    <row r="4549" spans="1:20" x14ac:dyDescent="0.2">
      <c r="A4549">
        <v>2009</v>
      </c>
      <c r="B4549">
        <v>271</v>
      </c>
      <c r="C4549">
        <v>86</v>
      </c>
      <c r="D4549" t="s">
        <v>93</v>
      </c>
      <c r="E4549" s="1">
        <v>0.375</v>
      </c>
      <c r="F4549">
        <v>15</v>
      </c>
      <c r="G4549" t="s">
        <v>124</v>
      </c>
      <c r="H4549" t="s">
        <v>36</v>
      </c>
      <c r="I4549" t="s">
        <v>176</v>
      </c>
      <c r="J4549" t="s">
        <v>23</v>
      </c>
      <c r="K4549" t="s">
        <v>33</v>
      </c>
      <c r="L4549" t="s">
        <v>34</v>
      </c>
      <c r="M4549">
        <v>3</v>
      </c>
      <c r="N4549">
        <v>2.5</v>
      </c>
      <c r="Q4549">
        <v>8.8999999999999999E-3</v>
      </c>
      <c r="R4549">
        <v>3</v>
      </c>
      <c r="S4549">
        <f t="shared" si="326"/>
        <v>0.13906250000000001</v>
      </c>
      <c r="T4549">
        <f t="shared" si="327"/>
        <v>0.41718750000000004</v>
      </c>
    </row>
    <row r="4550" spans="1:20" x14ac:dyDescent="0.2">
      <c r="A4550">
        <v>2009</v>
      </c>
      <c r="B4550">
        <v>272</v>
      </c>
      <c r="D4550" t="s">
        <v>93</v>
      </c>
      <c r="E4550" s="1">
        <v>0.375</v>
      </c>
      <c r="F4550">
        <v>8</v>
      </c>
      <c r="G4550" t="s">
        <v>125</v>
      </c>
      <c r="H4550" t="s">
        <v>61</v>
      </c>
      <c r="I4550" t="s">
        <v>176</v>
      </c>
      <c r="J4550" t="s">
        <v>20</v>
      </c>
      <c r="K4550" t="s">
        <v>78</v>
      </c>
      <c r="L4550" t="s">
        <v>79</v>
      </c>
      <c r="M4550">
        <v>1</v>
      </c>
      <c r="N4550">
        <v>80</v>
      </c>
      <c r="Q4550">
        <v>7.0000000000000001E-3</v>
      </c>
      <c r="R4550" s="39">
        <v>2.972</v>
      </c>
      <c r="S4550">
        <f t="shared" si="326"/>
        <v>3170.1621859536208</v>
      </c>
      <c r="T4550">
        <f t="shared" si="327"/>
        <v>3170.1621859536208</v>
      </c>
    </row>
    <row r="4551" spans="1:20" x14ac:dyDescent="0.2">
      <c r="A4551">
        <v>2009</v>
      </c>
      <c r="B4551">
        <v>272</v>
      </c>
      <c r="D4551" t="s">
        <v>93</v>
      </c>
      <c r="E4551" s="1">
        <v>0.375</v>
      </c>
      <c r="F4551">
        <v>8</v>
      </c>
      <c r="G4551" t="s">
        <v>125</v>
      </c>
      <c r="H4551" t="s">
        <v>61</v>
      </c>
      <c r="I4551" t="s">
        <v>176</v>
      </c>
      <c r="J4551" t="s">
        <v>13</v>
      </c>
      <c r="K4551" t="s">
        <v>51</v>
      </c>
      <c r="L4551" t="s">
        <v>57</v>
      </c>
      <c r="M4551">
        <v>1</v>
      </c>
      <c r="N4551">
        <v>50</v>
      </c>
      <c r="O4551" t="s">
        <v>53</v>
      </c>
      <c r="Q4551">
        <v>1.6199999999999999E-2</v>
      </c>
      <c r="R4551">
        <v>3.0251999999999999</v>
      </c>
      <c r="S4551">
        <f t="shared" si="326"/>
        <v>2234.8021044952443</v>
      </c>
      <c r="T4551">
        <f t="shared" si="327"/>
        <v>2234.8021044952443</v>
      </c>
    </row>
    <row r="4552" spans="1:20" x14ac:dyDescent="0.2">
      <c r="A4552">
        <v>2009</v>
      </c>
      <c r="B4552">
        <v>272</v>
      </c>
      <c r="D4552" t="s">
        <v>93</v>
      </c>
      <c r="E4552" s="1">
        <v>0.375</v>
      </c>
      <c r="F4552">
        <v>8</v>
      </c>
      <c r="G4552" t="s">
        <v>125</v>
      </c>
      <c r="H4552" t="s">
        <v>61</v>
      </c>
      <c r="I4552" t="s">
        <v>176</v>
      </c>
      <c r="J4552" t="s">
        <v>23</v>
      </c>
      <c r="K4552" t="s">
        <v>91</v>
      </c>
      <c r="L4552" t="s">
        <v>92</v>
      </c>
      <c r="M4552">
        <v>1</v>
      </c>
      <c r="N4552">
        <v>25</v>
      </c>
      <c r="Q4552">
        <v>0.53300000000000003</v>
      </c>
      <c r="R4552">
        <v>2.2759999999999998</v>
      </c>
      <c r="S4552">
        <f t="shared" si="326"/>
        <v>809.91355729585462</v>
      </c>
      <c r="T4552">
        <f t="shared" si="327"/>
        <v>809.91355729585462</v>
      </c>
    </row>
    <row r="4553" spans="1:20" x14ac:dyDescent="0.2">
      <c r="A4553">
        <v>2009</v>
      </c>
      <c r="B4553">
        <v>272</v>
      </c>
      <c r="D4553" t="s">
        <v>93</v>
      </c>
      <c r="E4553" s="1">
        <v>0.375</v>
      </c>
      <c r="F4553">
        <v>8</v>
      </c>
      <c r="G4553" t="s">
        <v>125</v>
      </c>
      <c r="H4553" t="s">
        <v>61</v>
      </c>
      <c r="I4553" t="s">
        <v>176</v>
      </c>
      <c r="J4553" t="s">
        <v>44</v>
      </c>
      <c r="K4553" t="s">
        <v>21</v>
      </c>
      <c r="L4553" t="s">
        <v>22</v>
      </c>
      <c r="M4553">
        <v>7</v>
      </c>
      <c r="N4553">
        <v>35</v>
      </c>
      <c r="Q4553">
        <v>1.14E-2</v>
      </c>
      <c r="R4553">
        <v>3.1280000000000001</v>
      </c>
      <c r="S4553">
        <f t="shared" si="326"/>
        <v>770.45928631241588</v>
      </c>
      <c r="T4553">
        <f t="shared" si="327"/>
        <v>5393.2150041869108</v>
      </c>
    </row>
    <row r="4554" spans="1:20" x14ac:dyDescent="0.2">
      <c r="A4554">
        <v>2009</v>
      </c>
      <c r="B4554">
        <v>272</v>
      </c>
      <c r="D4554" t="s">
        <v>93</v>
      </c>
      <c r="E4554" s="1">
        <v>0.375</v>
      </c>
      <c r="F4554">
        <v>8</v>
      </c>
      <c r="G4554" t="s">
        <v>125</v>
      </c>
      <c r="H4554" t="s">
        <v>61</v>
      </c>
      <c r="I4554" t="s">
        <v>176</v>
      </c>
      <c r="J4554" t="s">
        <v>13</v>
      </c>
      <c r="K4554" t="s">
        <v>47</v>
      </c>
      <c r="L4554" t="s">
        <v>48</v>
      </c>
      <c r="M4554">
        <v>2</v>
      </c>
      <c r="N4554">
        <v>35</v>
      </c>
      <c r="P4554">
        <f>N4554/1.09917</f>
        <v>31.842208211650611</v>
      </c>
      <c r="Q4554">
        <v>1.7399999999999999E-2</v>
      </c>
      <c r="R4554">
        <v>3.08</v>
      </c>
      <c r="S4554">
        <f>Q4554*(P4554^R4554)</f>
        <v>740.96728909580781</v>
      </c>
      <c r="T4554">
        <f t="shared" si="327"/>
        <v>1481.9345781916156</v>
      </c>
    </row>
    <row r="4555" spans="1:20" x14ac:dyDescent="0.2">
      <c r="A4555">
        <v>2009</v>
      </c>
      <c r="B4555">
        <v>272</v>
      </c>
      <c r="D4555" t="s">
        <v>93</v>
      </c>
      <c r="E4555" s="1">
        <v>0.375</v>
      </c>
      <c r="F4555">
        <v>8</v>
      </c>
      <c r="G4555" t="s">
        <v>125</v>
      </c>
      <c r="H4555" t="s">
        <v>61</v>
      </c>
      <c r="I4555" t="s">
        <v>176</v>
      </c>
      <c r="J4555" t="s">
        <v>23</v>
      </c>
      <c r="K4555" t="s">
        <v>62</v>
      </c>
      <c r="L4555" t="s">
        <v>83</v>
      </c>
      <c r="M4555">
        <v>2</v>
      </c>
      <c r="N4555">
        <v>35</v>
      </c>
      <c r="P4555">
        <f>N4555*0.901</f>
        <v>31.535</v>
      </c>
      <c r="Q4555">
        <v>2.07E-2</v>
      </c>
      <c r="R4555">
        <v>3</v>
      </c>
      <c r="S4555">
        <f>Q4555*(P4555^R4555)</f>
        <v>649.15566504626247</v>
      </c>
      <c r="T4555">
        <f t="shared" si="327"/>
        <v>1298.3113300925249</v>
      </c>
    </row>
    <row r="4556" spans="1:20" x14ac:dyDescent="0.2">
      <c r="A4556">
        <v>2009</v>
      </c>
      <c r="B4556">
        <v>272</v>
      </c>
      <c r="D4556" t="s">
        <v>93</v>
      </c>
      <c r="E4556" s="1">
        <v>0.375</v>
      </c>
      <c r="F4556">
        <v>8</v>
      </c>
      <c r="G4556" t="s">
        <v>125</v>
      </c>
      <c r="H4556" t="s">
        <v>61</v>
      </c>
      <c r="I4556" t="s">
        <v>176</v>
      </c>
      <c r="J4556" t="s">
        <v>13</v>
      </c>
      <c r="K4556" t="s">
        <v>17</v>
      </c>
      <c r="L4556" t="s">
        <v>127</v>
      </c>
      <c r="M4556">
        <v>1</v>
      </c>
      <c r="N4556">
        <v>25</v>
      </c>
      <c r="Q4556">
        <v>2.3900000000000001E-2</v>
      </c>
      <c r="R4556">
        <v>3.0819999999999999</v>
      </c>
      <c r="S4556">
        <f>Q4556*(N4556^R4556)</f>
        <v>486.23812459083422</v>
      </c>
      <c r="T4556">
        <f t="shared" si="327"/>
        <v>486.23812459083422</v>
      </c>
    </row>
    <row r="4557" spans="1:20" x14ac:dyDescent="0.2">
      <c r="A4557">
        <v>2009</v>
      </c>
      <c r="B4557">
        <v>272</v>
      </c>
      <c r="D4557" t="s">
        <v>93</v>
      </c>
      <c r="E4557" s="1">
        <v>0.375</v>
      </c>
      <c r="F4557">
        <v>8</v>
      </c>
      <c r="G4557" t="s">
        <v>125</v>
      </c>
      <c r="H4557" t="s">
        <v>61</v>
      </c>
      <c r="I4557" t="s">
        <v>176</v>
      </c>
      <c r="J4557" t="s">
        <v>23</v>
      </c>
      <c r="K4557" t="s">
        <v>70</v>
      </c>
      <c r="L4557" t="s">
        <v>71</v>
      </c>
      <c r="M4557">
        <v>1</v>
      </c>
      <c r="N4557">
        <v>35</v>
      </c>
      <c r="P4557">
        <f>N4557*0.84141</f>
        <v>29.449349999999999</v>
      </c>
      <c r="Q4557">
        <v>1.8800000000000001E-2</v>
      </c>
      <c r="R4557">
        <v>3</v>
      </c>
      <c r="S4557">
        <f>Q4557*(P4557^R4557)</f>
        <v>480.15890754210886</v>
      </c>
      <c r="T4557">
        <f t="shared" si="327"/>
        <v>480.15890754210886</v>
      </c>
    </row>
    <row r="4558" spans="1:20" x14ac:dyDescent="0.2">
      <c r="A4558">
        <v>2009</v>
      </c>
      <c r="B4558">
        <v>272</v>
      </c>
      <c r="D4558" t="s">
        <v>93</v>
      </c>
      <c r="E4558" s="1">
        <v>0.375</v>
      </c>
      <c r="F4558">
        <v>8</v>
      </c>
      <c r="G4558" t="s">
        <v>125</v>
      </c>
      <c r="H4558" t="s">
        <v>61</v>
      </c>
      <c r="I4558" t="s">
        <v>176</v>
      </c>
      <c r="J4558" t="s">
        <v>23</v>
      </c>
      <c r="K4558" t="s">
        <v>31</v>
      </c>
      <c r="L4558" t="s">
        <v>32</v>
      </c>
      <c r="M4558">
        <v>4</v>
      </c>
      <c r="N4558">
        <v>35</v>
      </c>
      <c r="Q4558">
        <v>7.9000000000000008E-3</v>
      </c>
      <c r="R4558">
        <v>3.0760000000000001</v>
      </c>
      <c r="S4558">
        <f>Q4558*(N4558^R4558)</f>
        <v>443.79294680201997</v>
      </c>
      <c r="T4558">
        <f t="shared" si="327"/>
        <v>1775.1717872080799</v>
      </c>
    </row>
    <row r="4559" spans="1:20" x14ac:dyDescent="0.2">
      <c r="A4559">
        <v>2009</v>
      </c>
      <c r="B4559">
        <v>272</v>
      </c>
      <c r="D4559" t="s">
        <v>93</v>
      </c>
      <c r="E4559" s="1">
        <v>0.375</v>
      </c>
      <c r="F4559">
        <v>8</v>
      </c>
      <c r="G4559" t="s">
        <v>125</v>
      </c>
      <c r="H4559" t="s">
        <v>61</v>
      </c>
      <c r="I4559" t="s">
        <v>176</v>
      </c>
      <c r="J4559" t="s">
        <v>26</v>
      </c>
      <c r="K4559" t="s">
        <v>31</v>
      </c>
      <c r="L4559" t="s">
        <v>54</v>
      </c>
      <c r="M4559">
        <v>9</v>
      </c>
      <c r="N4559">
        <v>25</v>
      </c>
      <c r="P4559">
        <f>N4559*0.812715</f>
        <v>20.317875000000001</v>
      </c>
      <c r="Q4559">
        <v>0.111</v>
      </c>
      <c r="R4559">
        <v>2.72</v>
      </c>
      <c r="S4559">
        <f>Q4559*(P4559^R4559)</f>
        <v>400.63779005068659</v>
      </c>
      <c r="T4559">
        <f t="shared" si="327"/>
        <v>3605.7401104561795</v>
      </c>
    </row>
    <row r="4560" spans="1:20" x14ac:dyDescent="0.2">
      <c r="A4560">
        <v>2009</v>
      </c>
      <c r="B4560">
        <v>272</v>
      </c>
      <c r="D4560" t="s">
        <v>93</v>
      </c>
      <c r="E4560" s="1">
        <v>0.375</v>
      </c>
      <c r="F4560">
        <v>8</v>
      </c>
      <c r="G4560" t="s">
        <v>125</v>
      </c>
      <c r="H4560" t="s">
        <v>61</v>
      </c>
      <c r="I4560" t="s">
        <v>176</v>
      </c>
      <c r="J4560" t="s">
        <v>13</v>
      </c>
      <c r="K4560" t="s">
        <v>14</v>
      </c>
      <c r="L4560" t="s">
        <v>15</v>
      </c>
      <c r="M4560">
        <v>4</v>
      </c>
      <c r="N4560">
        <v>25</v>
      </c>
      <c r="Q4560">
        <v>2.3599999999999999E-2</v>
      </c>
      <c r="R4560">
        <v>2.9750000000000001</v>
      </c>
      <c r="S4560">
        <f>Q4560*(N4560^R4560)</f>
        <v>340.23855775527943</v>
      </c>
      <c r="T4560">
        <f t="shared" si="327"/>
        <v>1360.9542310211177</v>
      </c>
    </row>
    <row r="4561" spans="1:20" x14ac:dyDescent="0.2">
      <c r="A4561">
        <v>2009</v>
      </c>
      <c r="B4561">
        <v>272</v>
      </c>
      <c r="D4561" t="s">
        <v>93</v>
      </c>
      <c r="E4561" s="1">
        <v>0.375</v>
      </c>
      <c r="F4561">
        <v>8</v>
      </c>
      <c r="G4561" t="s">
        <v>125</v>
      </c>
      <c r="H4561" t="s">
        <v>61</v>
      </c>
      <c r="I4561" t="s">
        <v>176</v>
      </c>
      <c r="J4561" t="s">
        <v>16</v>
      </c>
      <c r="K4561" t="s">
        <v>28</v>
      </c>
      <c r="L4561" t="s">
        <v>29</v>
      </c>
      <c r="M4561">
        <v>12</v>
      </c>
      <c r="N4561">
        <v>25</v>
      </c>
      <c r="P4561">
        <f>N4561/1.14172</f>
        <v>21.89678730336685</v>
      </c>
      <c r="Q4561">
        <v>5.7999999999999996E-3</v>
      </c>
      <c r="R4561">
        <v>3.5539999999999998</v>
      </c>
      <c r="S4561">
        <f>Q4561*(P4561^R4561)</f>
        <v>336.62001464584171</v>
      </c>
      <c r="T4561">
        <f t="shared" si="327"/>
        <v>4039.4401757501005</v>
      </c>
    </row>
    <row r="4562" spans="1:20" x14ac:dyDescent="0.2">
      <c r="A4562">
        <v>2009</v>
      </c>
      <c r="B4562">
        <v>272</v>
      </c>
      <c r="D4562" t="s">
        <v>93</v>
      </c>
      <c r="E4562" s="1">
        <v>0.375</v>
      </c>
      <c r="F4562">
        <v>8</v>
      </c>
      <c r="G4562" t="s">
        <v>125</v>
      </c>
      <c r="H4562" t="s">
        <v>61</v>
      </c>
      <c r="I4562" t="s">
        <v>176</v>
      </c>
      <c r="J4562" t="s">
        <v>44</v>
      </c>
      <c r="K4562" t="s">
        <v>21</v>
      </c>
      <c r="L4562" t="s">
        <v>22</v>
      </c>
      <c r="M4562">
        <v>6</v>
      </c>
      <c r="N4562">
        <v>25</v>
      </c>
      <c r="Q4562">
        <v>1.14E-2</v>
      </c>
      <c r="R4562">
        <v>3.1280000000000001</v>
      </c>
      <c r="S4562">
        <f t="shared" ref="S4562:S4578" si="328">Q4562*(N4562^R4562)</f>
        <v>268.94359042953022</v>
      </c>
      <c r="T4562">
        <f t="shared" si="327"/>
        <v>1613.6615425771813</v>
      </c>
    </row>
    <row r="4563" spans="1:20" x14ac:dyDescent="0.2">
      <c r="A4563">
        <v>2009</v>
      </c>
      <c r="B4563">
        <v>272</v>
      </c>
      <c r="D4563" t="s">
        <v>93</v>
      </c>
      <c r="E4563" s="1">
        <v>0.375</v>
      </c>
      <c r="F4563">
        <v>8</v>
      </c>
      <c r="G4563" t="s">
        <v>125</v>
      </c>
      <c r="H4563" t="s">
        <v>61</v>
      </c>
      <c r="I4563" t="s">
        <v>176</v>
      </c>
      <c r="J4563" t="s">
        <v>44</v>
      </c>
      <c r="K4563" t="s">
        <v>21</v>
      </c>
      <c r="L4563" t="s">
        <v>45</v>
      </c>
      <c r="M4563">
        <v>1</v>
      </c>
      <c r="N4563">
        <v>25</v>
      </c>
      <c r="Q4563">
        <v>1.5299999999999999E-2</v>
      </c>
      <c r="R4563">
        <v>3.0038</v>
      </c>
      <c r="S4563">
        <f t="shared" si="328"/>
        <v>242.00460433547849</v>
      </c>
      <c r="T4563">
        <f t="shared" si="327"/>
        <v>242.00460433547849</v>
      </c>
    </row>
    <row r="4564" spans="1:20" x14ac:dyDescent="0.2">
      <c r="A4564">
        <v>2009</v>
      </c>
      <c r="B4564">
        <v>272</v>
      </c>
      <c r="D4564" t="s">
        <v>93</v>
      </c>
      <c r="E4564" s="1">
        <v>0.375</v>
      </c>
      <c r="F4564">
        <v>8</v>
      </c>
      <c r="G4564" t="s">
        <v>125</v>
      </c>
      <c r="H4564" t="s">
        <v>61</v>
      </c>
      <c r="I4564" t="s">
        <v>176</v>
      </c>
      <c r="J4564" t="s">
        <v>23</v>
      </c>
      <c r="K4564" t="s">
        <v>31</v>
      </c>
      <c r="L4564" t="s">
        <v>108</v>
      </c>
      <c r="M4564">
        <v>1</v>
      </c>
      <c r="N4564">
        <v>15</v>
      </c>
      <c r="Q4564" s="2">
        <v>2.1899999999999999E-2</v>
      </c>
      <c r="R4564" s="2">
        <v>3.0470000000000002</v>
      </c>
      <c r="S4564">
        <f t="shared" si="328"/>
        <v>83.944873923971386</v>
      </c>
      <c r="T4564">
        <f t="shared" si="327"/>
        <v>83.944873923971386</v>
      </c>
    </row>
    <row r="4565" spans="1:20" x14ac:dyDescent="0.2">
      <c r="A4565">
        <v>2009</v>
      </c>
      <c r="B4565">
        <v>272</v>
      </c>
      <c r="D4565" t="s">
        <v>93</v>
      </c>
      <c r="E4565" s="1">
        <v>0.375</v>
      </c>
      <c r="F4565">
        <v>8</v>
      </c>
      <c r="G4565" t="s">
        <v>125</v>
      </c>
      <c r="H4565" t="s">
        <v>61</v>
      </c>
      <c r="I4565" t="s">
        <v>176</v>
      </c>
      <c r="J4565" t="s">
        <v>509</v>
      </c>
      <c r="K4565" t="s">
        <v>17</v>
      </c>
      <c r="L4565" t="s">
        <v>19</v>
      </c>
      <c r="M4565">
        <v>3</v>
      </c>
      <c r="N4565">
        <v>15</v>
      </c>
      <c r="Q4565">
        <v>1.9300000000000001E-2</v>
      </c>
      <c r="R4565">
        <v>2.96</v>
      </c>
      <c r="S4565">
        <f t="shared" si="328"/>
        <v>58.450393035088091</v>
      </c>
      <c r="T4565">
        <f t="shared" si="327"/>
        <v>175.35117910526426</v>
      </c>
    </row>
    <row r="4566" spans="1:20" x14ac:dyDescent="0.2">
      <c r="A4566">
        <v>2009</v>
      </c>
      <c r="B4566">
        <v>272</v>
      </c>
      <c r="D4566" t="s">
        <v>93</v>
      </c>
      <c r="E4566" s="1">
        <v>0.375</v>
      </c>
      <c r="F4566">
        <v>8</v>
      </c>
      <c r="G4566" t="s">
        <v>125</v>
      </c>
      <c r="H4566" t="s">
        <v>61</v>
      </c>
      <c r="I4566" t="s">
        <v>176</v>
      </c>
      <c r="J4566" t="s">
        <v>23</v>
      </c>
      <c r="K4566" t="s">
        <v>118</v>
      </c>
      <c r="L4566" t="s">
        <v>132</v>
      </c>
      <c r="M4566">
        <v>3</v>
      </c>
      <c r="N4566">
        <v>15</v>
      </c>
      <c r="Q4566">
        <v>1.26E-2</v>
      </c>
      <c r="R4566">
        <v>3.0672999999999999</v>
      </c>
      <c r="S4566">
        <f t="shared" si="328"/>
        <v>51.026439339633377</v>
      </c>
      <c r="T4566">
        <f t="shared" si="327"/>
        <v>153.07931801890012</v>
      </c>
    </row>
    <row r="4567" spans="1:20" x14ac:dyDescent="0.2">
      <c r="A4567">
        <v>2009</v>
      </c>
      <c r="B4567">
        <v>272</v>
      </c>
      <c r="D4567" t="s">
        <v>93</v>
      </c>
      <c r="E4567" s="1">
        <v>0.375</v>
      </c>
      <c r="F4567">
        <v>8</v>
      </c>
      <c r="G4567" t="s">
        <v>125</v>
      </c>
      <c r="H4567" t="s">
        <v>61</v>
      </c>
      <c r="I4567" t="s">
        <v>176</v>
      </c>
      <c r="J4567" t="s">
        <v>23</v>
      </c>
      <c r="K4567" t="s">
        <v>118</v>
      </c>
      <c r="L4567" t="s">
        <v>30</v>
      </c>
      <c r="M4567">
        <v>1</v>
      </c>
      <c r="N4567">
        <v>15</v>
      </c>
      <c r="Q4567">
        <v>9.2800000000000001E-3</v>
      </c>
      <c r="R4567">
        <v>3.07</v>
      </c>
      <c r="S4567">
        <f t="shared" si="328"/>
        <v>37.857169670187268</v>
      </c>
      <c r="T4567">
        <f t="shared" si="327"/>
        <v>37.857169670187268</v>
      </c>
    </row>
    <row r="4568" spans="1:20" x14ac:dyDescent="0.2">
      <c r="A4568">
        <v>2009</v>
      </c>
      <c r="B4568">
        <v>272</v>
      </c>
      <c r="D4568" t="s">
        <v>93</v>
      </c>
      <c r="E4568" s="1">
        <v>0.375</v>
      </c>
      <c r="F4568">
        <v>8</v>
      </c>
      <c r="G4568" t="s">
        <v>125</v>
      </c>
      <c r="H4568" t="s">
        <v>61</v>
      </c>
      <c r="I4568" t="s">
        <v>176</v>
      </c>
      <c r="J4568" t="s">
        <v>26</v>
      </c>
      <c r="K4568" t="s">
        <v>17</v>
      </c>
      <c r="L4568" t="s">
        <v>121</v>
      </c>
      <c r="M4568">
        <v>7</v>
      </c>
      <c r="N4568">
        <v>7.5</v>
      </c>
      <c r="Q4568">
        <v>2.0199999999999999E-2</v>
      </c>
      <c r="R4568">
        <v>2.9594999999999998</v>
      </c>
      <c r="S4568">
        <f t="shared" si="328"/>
        <v>7.8540774295436098</v>
      </c>
      <c r="T4568">
        <f t="shared" si="327"/>
        <v>54.97854200680527</v>
      </c>
    </row>
    <row r="4569" spans="1:20" x14ac:dyDescent="0.2">
      <c r="A4569">
        <v>2009</v>
      </c>
      <c r="B4569">
        <v>272</v>
      </c>
      <c r="D4569" t="s">
        <v>93</v>
      </c>
      <c r="E4569" s="1">
        <v>0.375</v>
      </c>
      <c r="F4569">
        <v>8</v>
      </c>
      <c r="G4569" t="s">
        <v>125</v>
      </c>
      <c r="H4569" t="s">
        <v>61</v>
      </c>
      <c r="I4569" t="s">
        <v>176</v>
      </c>
      <c r="J4569" t="s">
        <v>509</v>
      </c>
      <c r="K4569" t="s">
        <v>17</v>
      </c>
      <c r="L4569" t="s">
        <v>19</v>
      </c>
      <c r="M4569">
        <v>2</v>
      </c>
      <c r="N4569">
        <v>7.5</v>
      </c>
      <c r="Q4569">
        <v>1.9300000000000001E-2</v>
      </c>
      <c r="R4569">
        <v>2.96</v>
      </c>
      <c r="S4569">
        <f t="shared" si="328"/>
        <v>7.5117071566069322</v>
      </c>
      <c r="T4569">
        <f t="shared" si="327"/>
        <v>15.023414313213864</v>
      </c>
    </row>
    <row r="4570" spans="1:20" x14ac:dyDescent="0.2">
      <c r="A4570">
        <v>2009</v>
      </c>
      <c r="B4570">
        <v>272</v>
      </c>
      <c r="D4570" t="s">
        <v>93</v>
      </c>
      <c r="E4570" s="1">
        <v>0.375</v>
      </c>
      <c r="F4570">
        <v>8</v>
      </c>
      <c r="G4570" t="s">
        <v>125</v>
      </c>
      <c r="H4570" t="s">
        <v>61</v>
      </c>
      <c r="I4570" t="s">
        <v>176</v>
      </c>
      <c r="J4570" t="s">
        <v>13</v>
      </c>
      <c r="K4570" t="s">
        <v>51</v>
      </c>
      <c r="L4570" t="s">
        <v>57</v>
      </c>
      <c r="M4570">
        <v>1</v>
      </c>
      <c r="N4570">
        <v>7.5</v>
      </c>
      <c r="Q4570">
        <v>1.6199999999999999E-2</v>
      </c>
      <c r="R4570">
        <v>3.0251999999999999</v>
      </c>
      <c r="S4570">
        <f t="shared" si="328"/>
        <v>7.1903552614113293</v>
      </c>
      <c r="T4570">
        <f t="shared" si="327"/>
        <v>7.1903552614113293</v>
      </c>
    </row>
    <row r="4571" spans="1:20" x14ac:dyDescent="0.2">
      <c r="A4571">
        <v>2009</v>
      </c>
      <c r="B4571">
        <v>272</v>
      </c>
      <c r="D4571" t="s">
        <v>93</v>
      </c>
      <c r="E4571" s="1">
        <v>0.375</v>
      </c>
      <c r="F4571">
        <v>8</v>
      </c>
      <c r="G4571" t="s">
        <v>125</v>
      </c>
      <c r="H4571" t="s">
        <v>61</v>
      </c>
      <c r="I4571" t="s">
        <v>176</v>
      </c>
      <c r="J4571" t="s">
        <v>26</v>
      </c>
      <c r="K4571" t="s">
        <v>118</v>
      </c>
      <c r="L4571" t="s">
        <v>27</v>
      </c>
      <c r="M4571">
        <v>9</v>
      </c>
      <c r="N4571">
        <v>7.5</v>
      </c>
      <c r="Q4571">
        <v>1.5900000000000001E-2</v>
      </c>
      <c r="R4571">
        <v>2.9718</v>
      </c>
      <c r="S4571">
        <f t="shared" si="328"/>
        <v>6.3372988368370082</v>
      </c>
      <c r="T4571">
        <f t="shared" si="327"/>
        <v>57.035689531533073</v>
      </c>
    </row>
    <row r="4572" spans="1:20" x14ac:dyDescent="0.2">
      <c r="A4572">
        <v>2009</v>
      </c>
      <c r="B4572">
        <v>272</v>
      </c>
      <c r="D4572" t="s">
        <v>93</v>
      </c>
      <c r="E4572" s="1">
        <v>0.375</v>
      </c>
      <c r="F4572">
        <v>8</v>
      </c>
      <c r="G4572" t="s">
        <v>125</v>
      </c>
      <c r="H4572" t="s">
        <v>61</v>
      </c>
      <c r="I4572" t="s">
        <v>176</v>
      </c>
      <c r="J4572" t="s">
        <v>23</v>
      </c>
      <c r="K4572" t="s">
        <v>118</v>
      </c>
      <c r="L4572" t="s">
        <v>37</v>
      </c>
      <c r="M4572">
        <v>1</v>
      </c>
      <c r="N4572">
        <v>7.5</v>
      </c>
      <c r="Q4572">
        <v>1.26E-2</v>
      </c>
      <c r="R4572">
        <v>3.0672999999999999</v>
      </c>
      <c r="S4572">
        <f t="shared" si="328"/>
        <v>6.0875978967715536</v>
      </c>
      <c r="T4572">
        <f t="shared" si="327"/>
        <v>6.0875978967715536</v>
      </c>
    </row>
    <row r="4573" spans="1:20" x14ac:dyDescent="0.2">
      <c r="A4573">
        <v>2009</v>
      </c>
      <c r="B4573">
        <v>272</v>
      </c>
      <c r="D4573" t="s">
        <v>93</v>
      </c>
      <c r="E4573" s="1">
        <v>0.375</v>
      </c>
      <c r="F4573">
        <v>8</v>
      </c>
      <c r="G4573" t="s">
        <v>125</v>
      </c>
      <c r="H4573" t="s">
        <v>61</v>
      </c>
      <c r="I4573" t="s">
        <v>176</v>
      </c>
      <c r="J4573" t="s">
        <v>23</v>
      </c>
      <c r="K4573" t="s">
        <v>118</v>
      </c>
      <c r="L4573" t="s">
        <v>132</v>
      </c>
      <c r="M4573">
        <v>4</v>
      </c>
      <c r="N4573">
        <v>7.5</v>
      </c>
      <c r="Q4573">
        <v>1.26E-2</v>
      </c>
      <c r="R4573">
        <v>3.0672999999999999</v>
      </c>
      <c r="S4573">
        <f t="shared" si="328"/>
        <v>6.0875978967715536</v>
      </c>
      <c r="T4573">
        <f t="shared" si="327"/>
        <v>24.350391587086214</v>
      </c>
    </row>
    <row r="4574" spans="1:20" x14ac:dyDescent="0.2">
      <c r="A4574">
        <v>2009</v>
      </c>
      <c r="B4574">
        <v>272</v>
      </c>
      <c r="D4574" t="s">
        <v>93</v>
      </c>
      <c r="E4574" s="1">
        <v>0.375</v>
      </c>
      <c r="F4574">
        <v>8</v>
      </c>
      <c r="G4574" t="s">
        <v>125</v>
      </c>
      <c r="H4574" t="s">
        <v>61</v>
      </c>
      <c r="I4574" t="s">
        <v>176</v>
      </c>
      <c r="J4574" t="s">
        <v>23</v>
      </c>
      <c r="K4574" t="s">
        <v>118</v>
      </c>
      <c r="L4574" t="s">
        <v>30</v>
      </c>
      <c r="M4574">
        <v>1</v>
      </c>
      <c r="N4574">
        <v>7.5</v>
      </c>
      <c r="Q4574">
        <v>9.2800000000000001E-3</v>
      </c>
      <c r="R4574">
        <v>3.07</v>
      </c>
      <c r="S4574">
        <f t="shared" si="328"/>
        <v>4.5080222907771104</v>
      </c>
      <c r="T4574">
        <f t="shared" si="327"/>
        <v>4.5080222907771104</v>
      </c>
    </row>
    <row r="4575" spans="1:20" x14ac:dyDescent="0.2">
      <c r="A4575">
        <v>2009</v>
      </c>
      <c r="B4575">
        <v>272</v>
      </c>
      <c r="D4575" t="s">
        <v>93</v>
      </c>
      <c r="E4575" s="1">
        <v>0.375</v>
      </c>
      <c r="F4575">
        <v>8</v>
      </c>
      <c r="G4575" t="s">
        <v>125</v>
      </c>
      <c r="H4575" t="s">
        <v>61</v>
      </c>
      <c r="I4575" t="s">
        <v>176</v>
      </c>
      <c r="J4575" t="s">
        <v>13</v>
      </c>
      <c r="K4575" t="s">
        <v>194</v>
      </c>
      <c r="L4575" t="s">
        <v>35</v>
      </c>
      <c r="M4575">
        <v>1</v>
      </c>
      <c r="N4575">
        <v>7.5</v>
      </c>
      <c r="Q4575">
        <v>3.2399999999999998E-2</v>
      </c>
      <c r="R4575">
        <v>2.379</v>
      </c>
      <c r="S4575">
        <f t="shared" si="328"/>
        <v>3.9112516180267258</v>
      </c>
      <c r="T4575">
        <f t="shared" si="327"/>
        <v>3.9112516180267258</v>
      </c>
    </row>
    <row r="4576" spans="1:20" x14ac:dyDescent="0.2">
      <c r="A4576">
        <v>2009</v>
      </c>
      <c r="B4576">
        <v>272</v>
      </c>
      <c r="D4576" t="s">
        <v>93</v>
      </c>
      <c r="E4576" s="1">
        <v>0.375</v>
      </c>
      <c r="F4576">
        <v>8</v>
      </c>
      <c r="G4576" t="s">
        <v>125</v>
      </c>
      <c r="H4576" t="s">
        <v>61</v>
      </c>
      <c r="I4576" t="s">
        <v>176</v>
      </c>
      <c r="J4576" t="s">
        <v>26</v>
      </c>
      <c r="K4576" t="s">
        <v>118</v>
      </c>
      <c r="L4576" t="s">
        <v>27</v>
      </c>
      <c r="M4576">
        <v>39</v>
      </c>
      <c r="N4576">
        <v>2.5</v>
      </c>
      <c r="Q4576">
        <v>1.5900000000000001E-2</v>
      </c>
      <c r="R4576">
        <v>2.9718</v>
      </c>
      <c r="S4576">
        <f t="shared" si="328"/>
        <v>0.24210025233267859</v>
      </c>
      <c r="T4576">
        <f t="shared" si="327"/>
        <v>9.441909840974466</v>
      </c>
    </row>
    <row r="4577" spans="1:20" x14ac:dyDescent="0.2">
      <c r="A4577">
        <v>2009</v>
      </c>
      <c r="B4577">
        <v>272</v>
      </c>
      <c r="D4577" t="s">
        <v>93</v>
      </c>
      <c r="E4577" s="1">
        <v>0.375</v>
      </c>
      <c r="F4577">
        <v>8</v>
      </c>
      <c r="G4577" t="s">
        <v>125</v>
      </c>
      <c r="H4577" t="s">
        <v>61</v>
      </c>
      <c r="I4577" t="s">
        <v>176</v>
      </c>
      <c r="J4577" t="s">
        <v>23</v>
      </c>
      <c r="K4577" t="s">
        <v>33</v>
      </c>
      <c r="L4577" t="s">
        <v>34</v>
      </c>
      <c r="M4577">
        <v>1</v>
      </c>
      <c r="N4577">
        <v>2.5</v>
      </c>
      <c r="Q4577">
        <v>8.8999999999999999E-3</v>
      </c>
      <c r="R4577">
        <v>3</v>
      </c>
      <c r="S4577">
        <f t="shared" si="328"/>
        <v>0.13906250000000001</v>
      </c>
      <c r="T4577">
        <f t="shared" si="327"/>
        <v>0.13906250000000001</v>
      </c>
    </row>
    <row r="4578" spans="1:20" x14ac:dyDescent="0.2">
      <c r="A4578">
        <v>2009</v>
      </c>
      <c r="B4578">
        <v>273</v>
      </c>
      <c r="D4578" t="s">
        <v>93</v>
      </c>
      <c r="E4578" s="1">
        <v>0.375</v>
      </c>
      <c r="F4578">
        <v>8</v>
      </c>
      <c r="G4578" t="s">
        <v>125</v>
      </c>
      <c r="H4578" t="s">
        <v>36</v>
      </c>
      <c r="I4578" t="s">
        <v>176</v>
      </c>
      <c r="J4578" t="s">
        <v>44</v>
      </c>
      <c r="K4578" t="s">
        <v>21</v>
      </c>
      <c r="L4578" t="s">
        <v>22</v>
      </c>
      <c r="M4578">
        <v>1</v>
      </c>
      <c r="N4578">
        <v>35</v>
      </c>
      <c r="Q4578">
        <v>1.14E-2</v>
      </c>
      <c r="R4578">
        <v>3.1280000000000001</v>
      </c>
      <c r="S4578">
        <f t="shared" si="328"/>
        <v>770.45928631241588</v>
      </c>
      <c r="T4578">
        <f t="shared" si="327"/>
        <v>770.45928631241588</v>
      </c>
    </row>
    <row r="4579" spans="1:20" x14ac:dyDescent="0.2">
      <c r="A4579">
        <v>2009</v>
      </c>
      <c r="B4579">
        <v>273</v>
      </c>
      <c r="D4579" t="s">
        <v>93</v>
      </c>
      <c r="E4579" s="1">
        <v>0.375</v>
      </c>
      <c r="F4579">
        <v>8</v>
      </c>
      <c r="G4579" t="s">
        <v>125</v>
      </c>
      <c r="H4579" t="s">
        <v>36</v>
      </c>
      <c r="I4579" t="s">
        <v>176</v>
      </c>
      <c r="J4579" t="s">
        <v>13</v>
      </c>
      <c r="K4579" t="s">
        <v>47</v>
      </c>
      <c r="L4579" t="s">
        <v>48</v>
      </c>
      <c r="M4579">
        <v>2</v>
      </c>
      <c r="N4579">
        <v>35</v>
      </c>
      <c r="P4579">
        <f>N4579/1.09917</f>
        <v>31.842208211650611</v>
      </c>
      <c r="Q4579">
        <v>1.7399999999999999E-2</v>
      </c>
      <c r="R4579">
        <v>3.08</v>
      </c>
      <c r="S4579">
        <f>Q4579*(P4579^R4579)</f>
        <v>740.96728909580781</v>
      </c>
      <c r="T4579">
        <f t="shared" si="327"/>
        <v>1481.9345781916156</v>
      </c>
    </row>
    <row r="4580" spans="1:20" x14ac:dyDescent="0.2">
      <c r="A4580">
        <v>2009</v>
      </c>
      <c r="B4580">
        <v>273</v>
      </c>
      <c r="D4580" t="s">
        <v>93</v>
      </c>
      <c r="E4580" s="1">
        <v>0.375</v>
      </c>
      <c r="F4580">
        <v>8</v>
      </c>
      <c r="G4580" t="s">
        <v>125</v>
      </c>
      <c r="H4580" t="s">
        <v>36</v>
      </c>
      <c r="I4580" t="s">
        <v>176</v>
      </c>
      <c r="J4580" t="s">
        <v>23</v>
      </c>
      <c r="K4580" t="s">
        <v>31</v>
      </c>
      <c r="L4580" t="s">
        <v>32</v>
      </c>
      <c r="M4580">
        <v>5</v>
      </c>
      <c r="N4580">
        <v>35</v>
      </c>
      <c r="Q4580">
        <v>7.9000000000000008E-3</v>
      </c>
      <c r="R4580">
        <v>3.0760000000000001</v>
      </c>
      <c r="S4580">
        <f>Q4580*(N4580^R4580)</f>
        <v>443.79294680201997</v>
      </c>
      <c r="T4580">
        <f t="shared" si="327"/>
        <v>2218.9647340101001</v>
      </c>
    </row>
    <row r="4581" spans="1:20" x14ac:dyDescent="0.2">
      <c r="A4581">
        <v>2009</v>
      </c>
      <c r="B4581">
        <v>273</v>
      </c>
      <c r="D4581" t="s">
        <v>93</v>
      </c>
      <c r="E4581" s="1">
        <v>0.375</v>
      </c>
      <c r="F4581">
        <v>8</v>
      </c>
      <c r="G4581" t="s">
        <v>125</v>
      </c>
      <c r="H4581" t="s">
        <v>36</v>
      </c>
      <c r="I4581" t="s">
        <v>176</v>
      </c>
      <c r="J4581" t="s">
        <v>26</v>
      </c>
      <c r="K4581" t="s">
        <v>31</v>
      </c>
      <c r="L4581" t="s">
        <v>54</v>
      </c>
      <c r="M4581">
        <v>6</v>
      </c>
      <c r="N4581">
        <v>25</v>
      </c>
      <c r="P4581">
        <f>N4581*0.812715</f>
        <v>20.317875000000001</v>
      </c>
      <c r="Q4581">
        <v>0.111</v>
      </c>
      <c r="R4581">
        <v>2.72</v>
      </c>
      <c r="S4581">
        <f>Q4581*(P4581^R4581)</f>
        <v>400.63779005068659</v>
      </c>
      <c r="T4581">
        <f t="shared" si="327"/>
        <v>2403.8267403041195</v>
      </c>
    </row>
    <row r="4582" spans="1:20" x14ac:dyDescent="0.2">
      <c r="A4582">
        <v>2009</v>
      </c>
      <c r="B4582">
        <v>273</v>
      </c>
      <c r="D4582" t="s">
        <v>93</v>
      </c>
      <c r="E4582" s="1">
        <v>0.375</v>
      </c>
      <c r="F4582">
        <v>8</v>
      </c>
      <c r="G4582" t="s">
        <v>125</v>
      </c>
      <c r="H4582" t="s">
        <v>36</v>
      </c>
      <c r="I4582" t="s">
        <v>176</v>
      </c>
      <c r="J4582" t="s">
        <v>13</v>
      </c>
      <c r="K4582" t="s">
        <v>14</v>
      </c>
      <c r="L4582" t="s">
        <v>15</v>
      </c>
      <c r="M4582">
        <v>3</v>
      </c>
      <c r="N4582">
        <v>25</v>
      </c>
      <c r="Q4582">
        <v>2.3599999999999999E-2</v>
      </c>
      <c r="R4582">
        <v>2.9750000000000001</v>
      </c>
      <c r="S4582">
        <f>Q4582*(N4582^R4582)</f>
        <v>340.23855775527943</v>
      </c>
      <c r="T4582">
        <f t="shared" si="327"/>
        <v>1020.7156732658383</v>
      </c>
    </row>
    <row r="4583" spans="1:20" x14ac:dyDescent="0.2">
      <c r="A4583">
        <v>2009</v>
      </c>
      <c r="B4583">
        <v>273</v>
      </c>
      <c r="D4583" t="s">
        <v>93</v>
      </c>
      <c r="E4583" s="1">
        <v>0.375</v>
      </c>
      <c r="F4583">
        <v>8</v>
      </c>
      <c r="G4583" t="s">
        <v>125</v>
      </c>
      <c r="H4583" t="s">
        <v>36</v>
      </c>
      <c r="I4583" t="s">
        <v>176</v>
      </c>
      <c r="J4583" t="s">
        <v>16</v>
      </c>
      <c r="K4583" t="s">
        <v>28</v>
      </c>
      <c r="L4583" t="s">
        <v>29</v>
      </c>
      <c r="M4583">
        <v>16</v>
      </c>
      <c r="N4583">
        <v>25</v>
      </c>
      <c r="P4583">
        <f>N4583/1.14172</f>
        <v>21.89678730336685</v>
      </c>
      <c r="Q4583">
        <v>5.7999999999999996E-3</v>
      </c>
      <c r="R4583">
        <v>3.5539999999999998</v>
      </c>
      <c r="S4583">
        <f>Q4583*(P4583^R4583)</f>
        <v>336.62001464584171</v>
      </c>
      <c r="T4583">
        <f t="shared" si="327"/>
        <v>5385.9202343334673</v>
      </c>
    </row>
    <row r="4584" spans="1:20" x14ac:dyDescent="0.2">
      <c r="A4584">
        <v>2009</v>
      </c>
      <c r="B4584">
        <v>273</v>
      </c>
      <c r="D4584" t="s">
        <v>93</v>
      </c>
      <c r="E4584" s="1">
        <v>0.375</v>
      </c>
      <c r="F4584">
        <v>8</v>
      </c>
      <c r="G4584" t="s">
        <v>125</v>
      </c>
      <c r="H4584" t="s">
        <v>36</v>
      </c>
      <c r="I4584" t="s">
        <v>176</v>
      </c>
      <c r="J4584" t="s">
        <v>44</v>
      </c>
      <c r="K4584" t="s">
        <v>21</v>
      </c>
      <c r="L4584" t="s">
        <v>22</v>
      </c>
      <c r="M4584">
        <v>3</v>
      </c>
      <c r="N4584">
        <v>25</v>
      </c>
      <c r="Q4584">
        <v>1.14E-2</v>
      </c>
      <c r="R4584">
        <v>3.1280000000000001</v>
      </c>
      <c r="S4584">
        <f t="shared" ref="S4584:S4591" si="329">Q4584*(N4584^R4584)</f>
        <v>268.94359042953022</v>
      </c>
      <c r="T4584">
        <f t="shared" si="327"/>
        <v>806.83077128859065</v>
      </c>
    </row>
    <row r="4585" spans="1:20" x14ac:dyDescent="0.2">
      <c r="A4585">
        <v>2009</v>
      </c>
      <c r="B4585">
        <v>273</v>
      </c>
      <c r="D4585" t="s">
        <v>93</v>
      </c>
      <c r="E4585" s="1">
        <v>0.375</v>
      </c>
      <c r="F4585">
        <v>8</v>
      </c>
      <c r="G4585" t="s">
        <v>125</v>
      </c>
      <c r="H4585" t="s">
        <v>36</v>
      </c>
      <c r="I4585" t="s">
        <v>176</v>
      </c>
      <c r="J4585" t="s">
        <v>509</v>
      </c>
      <c r="K4585" t="s">
        <v>17</v>
      </c>
      <c r="L4585" t="s">
        <v>19</v>
      </c>
      <c r="M4585">
        <v>1</v>
      </c>
      <c r="N4585">
        <v>15</v>
      </c>
      <c r="Q4585">
        <v>1.9300000000000001E-2</v>
      </c>
      <c r="R4585">
        <v>2.96</v>
      </c>
      <c r="S4585">
        <f t="shared" si="329"/>
        <v>58.450393035088091</v>
      </c>
      <c r="T4585">
        <f t="shared" si="327"/>
        <v>58.450393035088091</v>
      </c>
    </row>
    <row r="4586" spans="1:20" x14ac:dyDescent="0.2">
      <c r="A4586">
        <v>2009</v>
      </c>
      <c r="B4586">
        <v>273</v>
      </c>
      <c r="D4586" t="s">
        <v>93</v>
      </c>
      <c r="E4586" s="1">
        <v>0.375</v>
      </c>
      <c r="F4586">
        <v>8</v>
      </c>
      <c r="G4586" t="s">
        <v>125</v>
      </c>
      <c r="H4586" t="s">
        <v>36</v>
      </c>
      <c r="I4586" t="s">
        <v>176</v>
      </c>
      <c r="J4586" t="s">
        <v>44</v>
      </c>
      <c r="K4586" t="s">
        <v>21</v>
      </c>
      <c r="L4586" t="s">
        <v>22</v>
      </c>
      <c r="M4586">
        <v>4</v>
      </c>
      <c r="N4586">
        <v>15</v>
      </c>
      <c r="Q4586">
        <v>1.14E-2</v>
      </c>
      <c r="R4586">
        <v>3.1280000000000001</v>
      </c>
      <c r="S4586">
        <f t="shared" si="329"/>
        <v>54.414959423729201</v>
      </c>
      <c r="T4586">
        <f t="shared" si="327"/>
        <v>217.6598376949168</v>
      </c>
    </row>
    <row r="4587" spans="1:20" x14ac:dyDescent="0.2">
      <c r="A4587">
        <v>2009</v>
      </c>
      <c r="B4587">
        <v>273</v>
      </c>
      <c r="D4587" t="s">
        <v>93</v>
      </c>
      <c r="E4587" s="1">
        <v>0.375</v>
      </c>
      <c r="F4587">
        <v>8</v>
      </c>
      <c r="G4587" t="s">
        <v>125</v>
      </c>
      <c r="H4587" t="s">
        <v>36</v>
      </c>
      <c r="I4587" t="s">
        <v>176</v>
      </c>
      <c r="J4587" t="s">
        <v>26</v>
      </c>
      <c r="K4587" t="s">
        <v>118</v>
      </c>
      <c r="L4587" t="s">
        <v>27</v>
      </c>
      <c r="M4587">
        <v>4</v>
      </c>
      <c r="N4587">
        <v>7.5</v>
      </c>
      <c r="Q4587">
        <v>1.5900000000000001E-2</v>
      </c>
      <c r="R4587">
        <v>2.9718</v>
      </c>
      <c r="S4587">
        <f t="shared" si="329"/>
        <v>6.3372988368370082</v>
      </c>
      <c r="T4587">
        <f t="shared" si="327"/>
        <v>25.349195347348033</v>
      </c>
    </row>
    <row r="4588" spans="1:20" x14ac:dyDescent="0.2">
      <c r="A4588">
        <v>2009</v>
      </c>
      <c r="B4588">
        <v>273</v>
      </c>
      <c r="D4588" t="s">
        <v>93</v>
      </c>
      <c r="E4588" s="1">
        <v>0.375</v>
      </c>
      <c r="F4588">
        <v>8</v>
      </c>
      <c r="G4588" t="s">
        <v>125</v>
      </c>
      <c r="H4588" t="s">
        <v>36</v>
      </c>
      <c r="I4588" t="s">
        <v>176</v>
      </c>
      <c r="J4588" t="s">
        <v>26</v>
      </c>
      <c r="K4588" t="s">
        <v>118</v>
      </c>
      <c r="L4588" t="s">
        <v>27</v>
      </c>
      <c r="M4588">
        <v>100</v>
      </c>
      <c r="N4588">
        <v>2.5</v>
      </c>
      <c r="Q4588">
        <v>1.5900000000000001E-2</v>
      </c>
      <c r="R4588">
        <v>2.9718</v>
      </c>
      <c r="S4588">
        <f t="shared" si="329"/>
        <v>0.24210025233267859</v>
      </c>
      <c r="T4588">
        <f t="shared" si="327"/>
        <v>24.21002523326786</v>
      </c>
    </row>
    <row r="4589" spans="1:20" x14ac:dyDescent="0.2">
      <c r="A4589">
        <v>2009</v>
      </c>
      <c r="B4589">
        <v>273</v>
      </c>
      <c r="D4589" t="s">
        <v>93</v>
      </c>
      <c r="E4589" s="1">
        <v>0.375</v>
      </c>
      <c r="F4589">
        <v>8</v>
      </c>
      <c r="G4589" t="s">
        <v>125</v>
      </c>
      <c r="H4589" t="s">
        <v>36</v>
      </c>
      <c r="I4589" t="s">
        <v>176</v>
      </c>
      <c r="J4589" t="s">
        <v>23</v>
      </c>
      <c r="K4589" t="s">
        <v>33</v>
      </c>
      <c r="L4589" t="s">
        <v>34</v>
      </c>
      <c r="M4589">
        <v>7</v>
      </c>
      <c r="N4589">
        <v>2.5</v>
      </c>
      <c r="Q4589">
        <v>8.8999999999999999E-3</v>
      </c>
      <c r="R4589">
        <v>3</v>
      </c>
      <c r="S4589">
        <f t="shared" si="329"/>
        <v>0.13906250000000001</v>
      </c>
      <c r="T4589">
        <f t="shared" si="327"/>
        <v>0.97343750000000007</v>
      </c>
    </row>
    <row r="4590" spans="1:20" x14ac:dyDescent="0.2">
      <c r="A4590">
        <v>2009</v>
      </c>
      <c r="B4590">
        <v>274</v>
      </c>
      <c r="D4590" t="s">
        <v>93</v>
      </c>
      <c r="E4590" s="1">
        <v>0.375</v>
      </c>
      <c r="F4590">
        <v>8</v>
      </c>
      <c r="G4590" t="s">
        <v>125</v>
      </c>
      <c r="H4590" t="s">
        <v>61</v>
      </c>
      <c r="I4590" t="s">
        <v>176</v>
      </c>
      <c r="J4590" t="s">
        <v>23</v>
      </c>
      <c r="K4590" t="s">
        <v>102</v>
      </c>
      <c r="L4590" t="s">
        <v>103</v>
      </c>
      <c r="M4590">
        <v>1</v>
      </c>
      <c r="N4590">
        <v>100</v>
      </c>
      <c r="Q4590">
        <v>2E-3</v>
      </c>
      <c r="R4590">
        <v>3</v>
      </c>
      <c r="S4590">
        <f t="shared" si="329"/>
        <v>2000</v>
      </c>
      <c r="T4590">
        <f t="shared" si="327"/>
        <v>2000</v>
      </c>
    </row>
    <row r="4591" spans="1:20" x14ac:dyDescent="0.2">
      <c r="A4591">
        <v>2009</v>
      </c>
      <c r="B4591">
        <v>274</v>
      </c>
      <c r="D4591" t="s">
        <v>93</v>
      </c>
      <c r="E4591" s="1">
        <v>0.375</v>
      </c>
      <c r="F4591">
        <v>8</v>
      </c>
      <c r="G4591" t="s">
        <v>125</v>
      </c>
      <c r="H4591" t="s">
        <v>61</v>
      </c>
      <c r="I4591" t="s">
        <v>176</v>
      </c>
      <c r="J4591" t="s">
        <v>44</v>
      </c>
      <c r="K4591" t="s">
        <v>21</v>
      </c>
      <c r="L4591" t="s">
        <v>22</v>
      </c>
      <c r="M4591">
        <v>2</v>
      </c>
      <c r="N4591">
        <v>35</v>
      </c>
      <c r="Q4591">
        <v>1.14E-2</v>
      </c>
      <c r="R4591">
        <v>3.1280000000000001</v>
      </c>
      <c r="S4591">
        <f t="shared" si="329"/>
        <v>770.45928631241588</v>
      </c>
      <c r="T4591">
        <f t="shared" si="327"/>
        <v>1540.9185726248318</v>
      </c>
    </row>
    <row r="4592" spans="1:20" x14ac:dyDescent="0.2">
      <c r="A4592">
        <v>2009</v>
      </c>
      <c r="B4592">
        <v>274</v>
      </c>
      <c r="D4592" t="s">
        <v>93</v>
      </c>
      <c r="E4592" s="1">
        <v>0.375</v>
      </c>
      <c r="F4592">
        <v>8</v>
      </c>
      <c r="G4592" t="s">
        <v>125</v>
      </c>
      <c r="H4592" t="s">
        <v>61</v>
      </c>
      <c r="I4592" t="s">
        <v>176</v>
      </c>
      <c r="J4592" t="s">
        <v>13</v>
      </c>
      <c r="K4592" t="s">
        <v>47</v>
      </c>
      <c r="L4592" t="s">
        <v>48</v>
      </c>
      <c r="M4592">
        <v>18</v>
      </c>
      <c r="N4592">
        <v>35</v>
      </c>
      <c r="P4592">
        <f>N4592/1.09917</f>
        <v>31.842208211650611</v>
      </c>
      <c r="Q4592">
        <v>1.7399999999999999E-2</v>
      </c>
      <c r="R4592">
        <v>3.08</v>
      </c>
      <c r="S4592">
        <f>Q4592*(P4592^R4592)</f>
        <v>740.96728909580781</v>
      </c>
      <c r="T4592">
        <f t="shared" si="327"/>
        <v>13337.411203724541</v>
      </c>
    </row>
    <row r="4593" spans="1:20" x14ac:dyDescent="0.2">
      <c r="A4593">
        <v>2009</v>
      </c>
      <c r="B4593">
        <v>274</v>
      </c>
      <c r="D4593" t="s">
        <v>93</v>
      </c>
      <c r="E4593" s="1">
        <v>0.375</v>
      </c>
      <c r="F4593">
        <v>8</v>
      </c>
      <c r="G4593" t="s">
        <v>125</v>
      </c>
      <c r="H4593" t="s">
        <v>61</v>
      </c>
      <c r="I4593" t="s">
        <v>176</v>
      </c>
      <c r="J4593" t="s">
        <v>26</v>
      </c>
      <c r="K4593" t="s">
        <v>31</v>
      </c>
      <c r="L4593" t="s">
        <v>54</v>
      </c>
      <c r="M4593">
        <v>1</v>
      </c>
      <c r="N4593">
        <v>25</v>
      </c>
      <c r="P4593">
        <f>N4593*0.812715</f>
        <v>20.317875000000001</v>
      </c>
      <c r="Q4593">
        <v>0.111</v>
      </c>
      <c r="R4593">
        <v>2.72</v>
      </c>
      <c r="S4593">
        <f>Q4593*(P4593^R4593)</f>
        <v>400.63779005068659</v>
      </c>
      <c r="T4593">
        <f t="shared" si="327"/>
        <v>400.63779005068659</v>
      </c>
    </row>
    <row r="4594" spans="1:20" x14ac:dyDescent="0.2">
      <c r="A4594">
        <v>2009</v>
      </c>
      <c r="B4594">
        <v>274</v>
      </c>
      <c r="D4594" t="s">
        <v>93</v>
      </c>
      <c r="E4594" s="1">
        <v>0.375</v>
      </c>
      <c r="F4594">
        <v>8</v>
      </c>
      <c r="G4594" t="s">
        <v>125</v>
      </c>
      <c r="H4594" t="s">
        <v>61</v>
      </c>
      <c r="I4594" t="s">
        <v>176</v>
      </c>
      <c r="J4594" t="s">
        <v>16</v>
      </c>
      <c r="K4594" t="s">
        <v>28</v>
      </c>
      <c r="L4594" t="s">
        <v>29</v>
      </c>
      <c r="M4594">
        <v>7</v>
      </c>
      <c r="N4594">
        <v>25</v>
      </c>
      <c r="P4594">
        <f>N4594/1.14172</f>
        <v>21.89678730336685</v>
      </c>
      <c r="Q4594">
        <v>5.7999999999999996E-3</v>
      </c>
      <c r="R4594">
        <v>3.5539999999999998</v>
      </c>
      <c r="S4594">
        <f>Q4594*(P4594^R4594)</f>
        <v>336.62001464584171</v>
      </c>
      <c r="T4594">
        <f t="shared" si="327"/>
        <v>2356.3401025208918</v>
      </c>
    </row>
    <row r="4595" spans="1:20" x14ac:dyDescent="0.2">
      <c r="A4595">
        <v>2009</v>
      </c>
      <c r="B4595">
        <v>274</v>
      </c>
      <c r="D4595" t="s">
        <v>93</v>
      </c>
      <c r="E4595" s="1">
        <v>0.375</v>
      </c>
      <c r="F4595">
        <v>8</v>
      </c>
      <c r="G4595" t="s">
        <v>125</v>
      </c>
      <c r="H4595" t="s">
        <v>61</v>
      </c>
      <c r="I4595" t="s">
        <v>176</v>
      </c>
      <c r="J4595" t="s">
        <v>44</v>
      </c>
      <c r="K4595" t="s">
        <v>21</v>
      </c>
      <c r="L4595" t="s">
        <v>22</v>
      </c>
      <c r="M4595">
        <v>4</v>
      </c>
      <c r="N4595">
        <v>25</v>
      </c>
      <c r="Q4595">
        <v>1.14E-2</v>
      </c>
      <c r="R4595">
        <v>3.1280000000000001</v>
      </c>
      <c r="S4595">
        <f t="shared" ref="S4595:S4611" si="330">Q4595*(N4595^R4595)</f>
        <v>268.94359042953022</v>
      </c>
      <c r="T4595">
        <f t="shared" si="327"/>
        <v>1075.7743617181209</v>
      </c>
    </row>
    <row r="4596" spans="1:20" x14ac:dyDescent="0.2">
      <c r="A4596">
        <v>2009</v>
      </c>
      <c r="B4596">
        <v>274</v>
      </c>
      <c r="D4596" t="s">
        <v>93</v>
      </c>
      <c r="E4596" s="1">
        <v>0.375</v>
      </c>
      <c r="F4596">
        <v>8</v>
      </c>
      <c r="G4596" t="s">
        <v>125</v>
      </c>
      <c r="H4596" t="s">
        <v>61</v>
      </c>
      <c r="I4596" t="s">
        <v>176</v>
      </c>
      <c r="J4596" t="s">
        <v>44</v>
      </c>
      <c r="K4596" t="s">
        <v>21</v>
      </c>
      <c r="L4596" t="s">
        <v>45</v>
      </c>
      <c r="M4596">
        <v>1</v>
      </c>
      <c r="N4596">
        <v>25</v>
      </c>
      <c r="Q4596">
        <v>1.5299999999999999E-2</v>
      </c>
      <c r="R4596">
        <v>3.0038</v>
      </c>
      <c r="S4596">
        <f t="shared" si="330"/>
        <v>242.00460433547849</v>
      </c>
      <c r="T4596">
        <f t="shared" si="327"/>
        <v>242.00460433547849</v>
      </c>
    </row>
    <row r="4597" spans="1:20" x14ac:dyDescent="0.2">
      <c r="A4597">
        <v>2009</v>
      </c>
      <c r="B4597">
        <v>274</v>
      </c>
      <c r="D4597" t="s">
        <v>93</v>
      </c>
      <c r="E4597" s="1">
        <v>0.375</v>
      </c>
      <c r="F4597">
        <v>8</v>
      </c>
      <c r="G4597" t="s">
        <v>125</v>
      </c>
      <c r="H4597" t="s">
        <v>61</v>
      </c>
      <c r="I4597" t="s">
        <v>176</v>
      </c>
      <c r="J4597" t="s">
        <v>16</v>
      </c>
      <c r="K4597" t="s">
        <v>17</v>
      </c>
      <c r="L4597" t="s">
        <v>18</v>
      </c>
      <c r="M4597">
        <v>3</v>
      </c>
      <c r="N4597">
        <v>15</v>
      </c>
      <c r="Q4597">
        <v>2.2700000000000001E-2</v>
      </c>
      <c r="R4597">
        <v>3.12</v>
      </c>
      <c r="S4597">
        <f t="shared" si="330"/>
        <v>106.03044532761471</v>
      </c>
      <c r="T4597">
        <f t="shared" si="327"/>
        <v>318.09133598284416</v>
      </c>
    </row>
    <row r="4598" spans="1:20" x14ac:dyDescent="0.2">
      <c r="A4598">
        <v>2009</v>
      </c>
      <c r="B4598">
        <v>274</v>
      </c>
      <c r="D4598" t="s">
        <v>93</v>
      </c>
      <c r="E4598" s="1">
        <v>0.375</v>
      </c>
      <c r="F4598">
        <v>8</v>
      </c>
      <c r="G4598" t="s">
        <v>125</v>
      </c>
      <c r="H4598" t="s">
        <v>61</v>
      </c>
      <c r="I4598" t="s">
        <v>176</v>
      </c>
      <c r="J4598" t="s">
        <v>26</v>
      </c>
      <c r="K4598" t="s">
        <v>17</v>
      </c>
      <c r="L4598" t="s">
        <v>121</v>
      </c>
      <c r="M4598">
        <v>4</v>
      </c>
      <c r="N4598">
        <v>15</v>
      </c>
      <c r="Q4598">
        <v>2.0199999999999999E-2</v>
      </c>
      <c r="R4598">
        <v>2.9594999999999998</v>
      </c>
      <c r="S4598">
        <f t="shared" si="330"/>
        <v>61.093281166361997</v>
      </c>
      <c r="T4598">
        <f t="shared" si="327"/>
        <v>244.37312466544799</v>
      </c>
    </row>
    <row r="4599" spans="1:20" x14ac:dyDescent="0.2">
      <c r="A4599">
        <v>2009</v>
      </c>
      <c r="B4599">
        <v>274</v>
      </c>
      <c r="D4599" t="s">
        <v>93</v>
      </c>
      <c r="E4599" s="1">
        <v>0.375</v>
      </c>
      <c r="F4599">
        <v>8</v>
      </c>
      <c r="G4599" t="s">
        <v>125</v>
      </c>
      <c r="H4599" t="s">
        <v>61</v>
      </c>
      <c r="I4599" t="s">
        <v>176</v>
      </c>
      <c r="J4599" t="s">
        <v>509</v>
      </c>
      <c r="K4599" t="s">
        <v>17</v>
      </c>
      <c r="L4599" t="s">
        <v>19</v>
      </c>
      <c r="M4599">
        <v>8</v>
      </c>
      <c r="N4599">
        <v>15</v>
      </c>
      <c r="Q4599">
        <v>1.9300000000000001E-2</v>
      </c>
      <c r="R4599">
        <v>2.96</v>
      </c>
      <c r="S4599">
        <f t="shared" si="330"/>
        <v>58.450393035088091</v>
      </c>
      <c r="T4599">
        <f t="shared" si="327"/>
        <v>467.60314428070473</v>
      </c>
    </row>
    <row r="4600" spans="1:20" x14ac:dyDescent="0.2">
      <c r="A4600">
        <v>2009</v>
      </c>
      <c r="B4600">
        <v>274</v>
      </c>
      <c r="D4600" t="s">
        <v>93</v>
      </c>
      <c r="E4600" s="1">
        <v>0.375</v>
      </c>
      <c r="F4600">
        <v>8</v>
      </c>
      <c r="G4600" t="s">
        <v>125</v>
      </c>
      <c r="H4600" t="s">
        <v>61</v>
      </c>
      <c r="I4600" t="s">
        <v>176</v>
      </c>
      <c r="J4600" t="s">
        <v>23</v>
      </c>
      <c r="K4600" t="s">
        <v>118</v>
      </c>
      <c r="L4600" t="s">
        <v>132</v>
      </c>
      <c r="M4600">
        <v>4</v>
      </c>
      <c r="N4600">
        <v>15</v>
      </c>
      <c r="Q4600">
        <v>1.26E-2</v>
      </c>
      <c r="R4600">
        <v>3.0672999999999999</v>
      </c>
      <c r="S4600">
        <f t="shared" si="330"/>
        <v>51.026439339633377</v>
      </c>
      <c r="T4600">
        <f t="shared" si="327"/>
        <v>204.10575735853351</v>
      </c>
    </row>
    <row r="4601" spans="1:20" x14ac:dyDescent="0.2">
      <c r="A4601">
        <v>2009</v>
      </c>
      <c r="B4601">
        <v>274</v>
      </c>
      <c r="D4601" t="s">
        <v>93</v>
      </c>
      <c r="E4601" s="1">
        <v>0.375</v>
      </c>
      <c r="F4601">
        <v>8</v>
      </c>
      <c r="G4601" t="s">
        <v>125</v>
      </c>
      <c r="H4601" t="s">
        <v>61</v>
      </c>
      <c r="I4601" t="s">
        <v>176</v>
      </c>
      <c r="J4601" t="s">
        <v>23</v>
      </c>
      <c r="K4601" t="s">
        <v>118</v>
      </c>
      <c r="L4601" t="s">
        <v>30</v>
      </c>
      <c r="M4601">
        <v>2</v>
      </c>
      <c r="N4601">
        <v>15</v>
      </c>
      <c r="Q4601">
        <v>9.2800000000000001E-3</v>
      </c>
      <c r="R4601">
        <v>3.07</v>
      </c>
      <c r="S4601">
        <f t="shared" si="330"/>
        <v>37.857169670187268</v>
      </c>
      <c r="T4601">
        <f t="shared" si="327"/>
        <v>75.714339340374536</v>
      </c>
    </row>
    <row r="4602" spans="1:20" x14ac:dyDescent="0.2">
      <c r="A4602">
        <v>2009</v>
      </c>
      <c r="B4602">
        <v>274</v>
      </c>
      <c r="D4602" t="s">
        <v>93</v>
      </c>
      <c r="E4602" s="1">
        <v>0.375</v>
      </c>
      <c r="F4602">
        <v>8</v>
      </c>
      <c r="G4602" t="s">
        <v>125</v>
      </c>
      <c r="H4602" t="s">
        <v>61</v>
      </c>
      <c r="I4602" t="s">
        <v>176</v>
      </c>
      <c r="J4602" t="s">
        <v>26</v>
      </c>
      <c r="K4602" t="s">
        <v>17</v>
      </c>
      <c r="L4602" t="s">
        <v>121</v>
      </c>
      <c r="M4602">
        <v>25</v>
      </c>
      <c r="N4602">
        <v>7.5</v>
      </c>
      <c r="Q4602">
        <v>2.0199999999999999E-2</v>
      </c>
      <c r="R4602">
        <v>2.9594999999999998</v>
      </c>
      <c r="S4602">
        <f t="shared" si="330"/>
        <v>7.8540774295436098</v>
      </c>
      <c r="T4602">
        <f t="shared" si="327"/>
        <v>196.35193573859024</v>
      </c>
    </row>
    <row r="4603" spans="1:20" x14ac:dyDescent="0.2">
      <c r="A4603">
        <v>2009</v>
      </c>
      <c r="B4603">
        <v>274</v>
      </c>
      <c r="D4603" t="s">
        <v>93</v>
      </c>
      <c r="E4603" s="1">
        <v>0.375</v>
      </c>
      <c r="F4603">
        <v>8</v>
      </c>
      <c r="G4603" t="s">
        <v>125</v>
      </c>
      <c r="H4603" t="s">
        <v>61</v>
      </c>
      <c r="I4603" t="s">
        <v>176</v>
      </c>
      <c r="J4603" t="s">
        <v>509</v>
      </c>
      <c r="K4603" t="s">
        <v>17</v>
      </c>
      <c r="L4603" t="s">
        <v>19</v>
      </c>
      <c r="M4603">
        <v>2</v>
      </c>
      <c r="N4603">
        <v>7.5</v>
      </c>
      <c r="Q4603">
        <v>1.9300000000000001E-2</v>
      </c>
      <c r="R4603">
        <v>2.96</v>
      </c>
      <c r="S4603">
        <f t="shared" si="330"/>
        <v>7.5117071566069322</v>
      </c>
      <c r="T4603">
        <f t="shared" si="327"/>
        <v>15.023414313213864</v>
      </c>
    </row>
    <row r="4604" spans="1:20" x14ac:dyDescent="0.2">
      <c r="A4604">
        <v>2009</v>
      </c>
      <c r="B4604">
        <v>274</v>
      </c>
      <c r="D4604" t="s">
        <v>93</v>
      </c>
      <c r="E4604" s="1">
        <v>0.375</v>
      </c>
      <c r="F4604">
        <v>8</v>
      </c>
      <c r="G4604" t="s">
        <v>125</v>
      </c>
      <c r="H4604" t="s">
        <v>61</v>
      </c>
      <c r="I4604" t="s">
        <v>176</v>
      </c>
      <c r="J4604" t="s">
        <v>26</v>
      </c>
      <c r="K4604" t="s">
        <v>118</v>
      </c>
      <c r="L4604" t="s">
        <v>27</v>
      </c>
      <c r="M4604">
        <v>4</v>
      </c>
      <c r="N4604">
        <v>7.5</v>
      </c>
      <c r="Q4604">
        <v>1.5900000000000001E-2</v>
      </c>
      <c r="R4604">
        <v>2.9718</v>
      </c>
      <c r="S4604">
        <f t="shared" si="330"/>
        <v>6.3372988368370082</v>
      </c>
      <c r="T4604">
        <f t="shared" si="327"/>
        <v>25.349195347348033</v>
      </c>
    </row>
    <row r="4605" spans="1:20" x14ac:dyDescent="0.2">
      <c r="A4605">
        <v>2009</v>
      </c>
      <c r="B4605">
        <v>274</v>
      </c>
      <c r="D4605" t="s">
        <v>93</v>
      </c>
      <c r="E4605" s="1">
        <v>0.375</v>
      </c>
      <c r="F4605">
        <v>8</v>
      </c>
      <c r="G4605" t="s">
        <v>125</v>
      </c>
      <c r="H4605" t="s">
        <v>61</v>
      </c>
      <c r="I4605" t="s">
        <v>176</v>
      </c>
      <c r="J4605" t="s">
        <v>23</v>
      </c>
      <c r="K4605" t="s">
        <v>118</v>
      </c>
      <c r="L4605" t="s">
        <v>132</v>
      </c>
      <c r="M4605">
        <v>12</v>
      </c>
      <c r="N4605">
        <v>7.5</v>
      </c>
      <c r="Q4605">
        <v>1.26E-2</v>
      </c>
      <c r="R4605">
        <v>3.0672999999999999</v>
      </c>
      <c r="S4605">
        <f t="shared" si="330"/>
        <v>6.0875978967715536</v>
      </c>
      <c r="T4605">
        <f t="shared" si="327"/>
        <v>73.051174761258636</v>
      </c>
    </row>
    <row r="4606" spans="1:20" x14ac:dyDescent="0.2">
      <c r="A4606">
        <v>2009</v>
      </c>
      <c r="B4606">
        <v>274</v>
      </c>
      <c r="D4606" t="s">
        <v>93</v>
      </c>
      <c r="E4606" s="1">
        <v>0.375</v>
      </c>
      <c r="F4606">
        <v>8</v>
      </c>
      <c r="G4606" t="s">
        <v>125</v>
      </c>
      <c r="H4606" t="s">
        <v>61</v>
      </c>
      <c r="I4606" t="s">
        <v>176</v>
      </c>
      <c r="J4606" t="s">
        <v>23</v>
      </c>
      <c r="K4606" t="s">
        <v>118</v>
      </c>
      <c r="L4606" t="s">
        <v>37</v>
      </c>
      <c r="M4606">
        <v>1</v>
      </c>
      <c r="N4606">
        <v>7.5</v>
      </c>
      <c r="Q4606">
        <v>1.26E-2</v>
      </c>
      <c r="R4606">
        <v>3.0672999999999999</v>
      </c>
      <c r="S4606">
        <f t="shared" si="330"/>
        <v>6.0875978967715536</v>
      </c>
      <c r="T4606">
        <f t="shared" si="327"/>
        <v>6.0875978967715536</v>
      </c>
    </row>
    <row r="4607" spans="1:20" x14ac:dyDescent="0.2">
      <c r="A4607">
        <v>2009</v>
      </c>
      <c r="B4607">
        <v>274</v>
      </c>
      <c r="D4607" t="s">
        <v>93</v>
      </c>
      <c r="E4607" s="1">
        <v>0.375</v>
      </c>
      <c r="F4607">
        <v>8</v>
      </c>
      <c r="G4607" t="s">
        <v>125</v>
      </c>
      <c r="H4607" t="s">
        <v>61</v>
      </c>
      <c r="I4607" t="s">
        <v>176</v>
      </c>
      <c r="J4607" t="s">
        <v>23</v>
      </c>
      <c r="K4607" t="s">
        <v>118</v>
      </c>
      <c r="L4607" t="s">
        <v>30</v>
      </c>
      <c r="M4607">
        <v>1</v>
      </c>
      <c r="N4607">
        <v>7.5</v>
      </c>
      <c r="Q4607">
        <v>9.2800000000000001E-3</v>
      </c>
      <c r="R4607">
        <v>3.07</v>
      </c>
      <c r="S4607">
        <f t="shared" si="330"/>
        <v>4.5080222907771104</v>
      </c>
      <c r="T4607">
        <f t="shared" si="327"/>
        <v>4.5080222907771104</v>
      </c>
    </row>
    <row r="4608" spans="1:20" x14ac:dyDescent="0.2">
      <c r="A4608">
        <v>2009</v>
      </c>
      <c r="B4608">
        <v>274</v>
      </c>
      <c r="D4608" t="s">
        <v>93</v>
      </c>
      <c r="E4608" s="1">
        <v>0.375</v>
      </c>
      <c r="F4608">
        <v>8</v>
      </c>
      <c r="G4608" t="s">
        <v>125</v>
      </c>
      <c r="H4608" t="s">
        <v>61</v>
      </c>
      <c r="I4608" t="s">
        <v>176</v>
      </c>
      <c r="J4608" t="s">
        <v>26</v>
      </c>
      <c r="K4608" t="s">
        <v>118</v>
      </c>
      <c r="L4608" t="s">
        <v>27</v>
      </c>
      <c r="M4608">
        <v>15</v>
      </c>
      <c r="N4608">
        <v>2.5</v>
      </c>
      <c r="Q4608">
        <v>1.5900000000000001E-2</v>
      </c>
      <c r="R4608">
        <v>2.9718</v>
      </c>
      <c r="S4608">
        <f t="shared" si="330"/>
        <v>0.24210025233267859</v>
      </c>
      <c r="T4608">
        <f t="shared" si="327"/>
        <v>3.631503784990179</v>
      </c>
    </row>
    <row r="4609" spans="1:20" x14ac:dyDescent="0.2">
      <c r="A4609">
        <v>2009</v>
      </c>
      <c r="B4609">
        <v>274</v>
      </c>
      <c r="D4609" t="s">
        <v>93</v>
      </c>
      <c r="E4609" s="1">
        <v>0.375</v>
      </c>
      <c r="F4609">
        <v>8</v>
      </c>
      <c r="G4609" t="s">
        <v>125</v>
      </c>
      <c r="H4609" t="s">
        <v>61</v>
      </c>
      <c r="I4609" t="s">
        <v>176</v>
      </c>
      <c r="J4609" t="s">
        <v>23</v>
      </c>
      <c r="K4609" t="s">
        <v>33</v>
      </c>
      <c r="L4609" t="s">
        <v>34</v>
      </c>
      <c r="M4609">
        <v>4</v>
      </c>
      <c r="N4609">
        <v>2.5</v>
      </c>
      <c r="Q4609">
        <v>8.8999999999999999E-3</v>
      </c>
      <c r="R4609">
        <v>3</v>
      </c>
      <c r="S4609">
        <f t="shared" si="330"/>
        <v>0.13906250000000001</v>
      </c>
      <c r="T4609">
        <f t="shared" si="327"/>
        <v>0.55625000000000002</v>
      </c>
    </row>
    <row r="4610" spans="1:20" x14ac:dyDescent="0.2">
      <c r="A4610">
        <v>2009</v>
      </c>
      <c r="B4610">
        <v>275</v>
      </c>
      <c r="D4610" t="s">
        <v>93</v>
      </c>
      <c r="E4610" s="1">
        <v>0.375</v>
      </c>
      <c r="F4610">
        <v>8</v>
      </c>
      <c r="G4610" t="s">
        <v>125</v>
      </c>
      <c r="H4610" t="s">
        <v>61</v>
      </c>
      <c r="I4610" t="s">
        <v>176</v>
      </c>
      <c r="J4610" t="s">
        <v>13</v>
      </c>
      <c r="K4610" t="s">
        <v>14</v>
      </c>
      <c r="L4610" t="s">
        <v>42</v>
      </c>
      <c r="M4610">
        <v>2</v>
      </c>
      <c r="N4610">
        <v>35</v>
      </c>
      <c r="Q4610">
        <v>4.2200000000000001E-2</v>
      </c>
      <c r="R4610">
        <v>2.835</v>
      </c>
      <c r="S4610">
        <f t="shared" si="330"/>
        <v>1006.3414397267468</v>
      </c>
      <c r="T4610">
        <f t="shared" ref="T4610:T4673" si="331">M4610*S4610</f>
        <v>2012.6828794534936</v>
      </c>
    </row>
    <row r="4611" spans="1:20" x14ac:dyDescent="0.2">
      <c r="A4611">
        <v>2009</v>
      </c>
      <c r="B4611">
        <v>275</v>
      </c>
      <c r="D4611" t="s">
        <v>93</v>
      </c>
      <c r="E4611" s="1">
        <v>0.375</v>
      </c>
      <c r="F4611">
        <v>8</v>
      </c>
      <c r="G4611" t="s">
        <v>125</v>
      </c>
      <c r="H4611" t="s">
        <v>61</v>
      </c>
      <c r="I4611" t="s">
        <v>176</v>
      </c>
      <c r="J4611" t="s">
        <v>44</v>
      </c>
      <c r="K4611" t="s">
        <v>21</v>
      </c>
      <c r="L4611" t="s">
        <v>22</v>
      </c>
      <c r="M4611">
        <v>7</v>
      </c>
      <c r="N4611">
        <v>35</v>
      </c>
      <c r="Q4611">
        <v>1.14E-2</v>
      </c>
      <c r="R4611">
        <v>3.1280000000000001</v>
      </c>
      <c r="S4611">
        <f t="shared" si="330"/>
        <v>770.45928631241588</v>
      </c>
      <c r="T4611">
        <f t="shared" si="331"/>
        <v>5393.2150041869108</v>
      </c>
    </row>
    <row r="4612" spans="1:20" x14ac:dyDescent="0.2">
      <c r="A4612">
        <v>2009</v>
      </c>
      <c r="B4612">
        <v>275</v>
      </c>
      <c r="D4612" t="s">
        <v>93</v>
      </c>
      <c r="E4612" s="1">
        <v>0.375</v>
      </c>
      <c r="F4612">
        <v>8</v>
      </c>
      <c r="G4612" t="s">
        <v>125</v>
      </c>
      <c r="H4612" t="s">
        <v>61</v>
      </c>
      <c r="I4612" t="s">
        <v>176</v>
      </c>
      <c r="J4612" t="s">
        <v>13</v>
      </c>
      <c r="K4612" t="s">
        <v>47</v>
      </c>
      <c r="L4612" t="s">
        <v>48</v>
      </c>
      <c r="M4612">
        <v>13</v>
      </c>
      <c r="N4612">
        <v>35</v>
      </c>
      <c r="P4612">
        <f>N4612/1.09917</f>
        <v>31.842208211650611</v>
      </c>
      <c r="Q4612">
        <v>1.7399999999999999E-2</v>
      </c>
      <c r="R4612">
        <v>3.08</v>
      </c>
      <c r="S4612">
        <f>Q4612*(P4612^R4612)</f>
        <v>740.96728909580781</v>
      </c>
      <c r="T4612">
        <f t="shared" si="331"/>
        <v>9632.5747582455024</v>
      </c>
    </row>
    <row r="4613" spans="1:20" x14ac:dyDescent="0.2">
      <c r="A4613">
        <v>2009</v>
      </c>
      <c r="B4613">
        <v>275</v>
      </c>
      <c r="D4613" t="s">
        <v>93</v>
      </c>
      <c r="E4613" s="1">
        <v>0.375</v>
      </c>
      <c r="F4613">
        <v>8</v>
      </c>
      <c r="G4613" t="s">
        <v>125</v>
      </c>
      <c r="H4613" t="s">
        <v>61</v>
      </c>
      <c r="I4613" t="s">
        <v>176</v>
      </c>
      <c r="J4613" t="s">
        <v>23</v>
      </c>
      <c r="K4613" t="s">
        <v>118</v>
      </c>
      <c r="L4613" t="s">
        <v>37</v>
      </c>
      <c r="M4613">
        <v>2</v>
      </c>
      <c r="N4613">
        <v>35</v>
      </c>
      <c r="Q4613">
        <v>1.26E-2</v>
      </c>
      <c r="R4613">
        <v>3.0672999999999999</v>
      </c>
      <c r="S4613">
        <f>Q4613*(N4613^R4613)</f>
        <v>686.26279947656167</v>
      </c>
      <c r="T4613">
        <f t="shared" si="331"/>
        <v>1372.5255989531233</v>
      </c>
    </row>
    <row r="4614" spans="1:20" x14ac:dyDescent="0.2">
      <c r="A4614">
        <v>2009</v>
      </c>
      <c r="B4614">
        <v>275</v>
      </c>
      <c r="D4614" t="s">
        <v>93</v>
      </c>
      <c r="E4614" s="1">
        <v>0.375</v>
      </c>
      <c r="F4614">
        <v>8</v>
      </c>
      <c r="G4614" t="s">
        <v>125</v>
      </c>
      <c r="H4614" t="s">
        <v>61</v>
      </c>
      <c r="I4614" t="s">
        <v>176</v>
      </c>
      <c r="J4614" t="s">
        <v>26</v>
      </c>
      <c r="K4614" t="s">
        <v>31</v>
      </c>
      <c r="L4614" t="s">
        <v>54</v>
      </c>
      <c r="M4614">
        <v>7</v>
      </c>
      <c r="N4614">
        <v>25</v>
      </c>
      <c r="P4614">
        <f>N4614*0.812715</f>
        <v>20.317875000000001</v>
      </c>
      <c r="Q4614">
        <v>0.111</v>
      </c>
      <c r="R4614">
        <v>2.72</v>
      </c>
      <c r="S4614">
        <f>Q4614*(P4614^R4614)</f>
        <v>400.63779005068659</v>
      </c>
      <c r="T4614">
        <f t="shared" si="331"/>
        <v>2804.4645303548059</v>
      </c>
    </row>
    <row r="4615" spans="1:20" x14ac:dyDescent="0.2">
      <c r="A4615">
        <v>2009</v>
      </c>
      <c r="B4615">
        <v>275</v>
      </c>
      <c r="D4615" t="s">
        <v>93</v>
      </c>
      <c r="E4615" s="1">
        <v>0.375</v>
      </c>
      <c r="F4615">
        <v>8</v>
      </c>
      <c r="G4615" t="s">
        <v>125</v>
      </c>
      <c r="H4615" t="s">
        <v>61</v>
      </c>
      <c r="I4615" t="s">
        <v>176</v>
      </c>
      <c r="J4615" t="s">
        <v>13</v>
      </c>
      <c r="K4615" t="s">
        <v>14</v>
      </c>
      <c r="L4615" t="s">
        <v>15</v>
      </c>
      <c r="M4615">
        <v>1</v>
      </c>
      <c r="N4615">
        <v>25</v>
      </c>
      <c r="Q4615">
        <v>2.3599999999999999E-2</v>
      </c>
      <c r="R4615">
        <v>2.9750000000000001</v>
      </c>
      <c r="S4615">
        <f>Q4615*(N4615^R4615)</f>
        <v>340.23855775527943</v>
      </c>
      <c r="T4615">
        <f t="shared" si="331"/>
        <v>340.23855775527943</v>
      </c>
    </row>
    <row r="4616" spans="1:20" x14ac:dyDescent="0.2">
      <c r="A4616">
        <v>2009</v>
      </c>
      <c r="B4616">
        <v>275</v>
      </c>
      <c r="D4616" t="s">
        <v>93</v>
      </c>
      <c r="E4616" s="1">
        <v>0.375</v>
      </c>
      <c r="F4616">
        <v>8</v>
      </c>
      <c r="G4616" t="s">
        <v>125</v>
      </c>
      <c r="H4616" t="s">
        <v>61</v>
      </c>
      <c r="I4616" t="s">
        <v>176</v>
      </c>
      <c r="J4616" t="s">
        <v>44</v>
      </c>
      <c r="K4616" t="s">
        <v>21</v>
      </c>
      <c r="L4616" t="s">
        <v>22</v>
      </c>
      <c r="M4616">
        <v>7</v>
      </c>
      <c r="N4616">
        <v>25</v>
      </c>
      <c r="Q4616">
        <v>1.14E-2</v>
      </c>
      <c r="R4616">
        <v>3.1280000000000001</v>
      </c>
      <c r="S4616">
        <f>Q4616*(N4616^R4616)</f>
        <v>268.94359042953022</v>
      </c>
      <c r="T4616">
        <f t="shared" si="331"/>
        <v>1882.6051330067116</v>
      </c>
    </row>
    <row r="4617" spans="1:20" x14ac:dyDescent="0.2">
      <c r="A4617">
        <v>2009</v>
      </c>
      <c r="B4617">
        <v>275</v>
      </c>
      <c r="D4617" t="s">
        <v>93</v>
      </c>
      <c r="E4617" s="1">
        <v>0.375</v>
      </c>
      <c r="F4617">
        <v>8</v>
      </c>
      <c r="G4617" t="s">
        <v>125</v>
      </c>
      <c r="H4617" t="s">
        <v>61</v>
      </c>
      <c r="I4617" t="s">
        <v>176</v>
      </c>
      <c r="J4617" t="s">
        <v>23</v>
      </c>
      <c r="K4617" t="s">
        <v>62</v>
      </c>
      <c r="L4617" t="s">
        <v>83</v>
      </c>
      <c r="M4617">
        <v>2</v>
      </c>
      <c r="N4617">
        <v>25</v>
      </c>
      <c r="P4617">
        <f>N4617*0.901</f>
        <v>22.525000000000002</v>
      </c>
      <c r="Q4617">
        <v>2.07E-2</v>
      </c>
      <c r="R4617">
        <v>3</v>
      </c>
      <c r="S4617">
        <f>Q4617*(P4617^R4617)</f>
        <v>236.57276422968752</v>
      </c>
      <c r="T4617">
        <f t="shared" si="331"/>
        <v>473.14552845937504</v>
      </c>
    </row>
    <row r="4618" spans="1:20" x14ac:dyDescent="0.2">
      <c r="A4618">
        <v>2009</v>
      </c>
      <c r="B4618">
        <v>275</v>
      </c>
      <c r="D4618" t="s">
        <v>93</v>
      </c>
      <c r="E4618" s="1">
        <v>0.375</v>
      </c>
      <c r="F4618">
        <v>8</v>
      </c>
      <c r="G4618" t="s">
        <v>125</v>
      </c>
      <c r="H4618" t="s">
        <v>61</v>
      </c>
      <c r="I4618" t="s">
        <v>176</v>
      </c>
      <c r="J4618" t="s">
        <v>26</v>
      </c>
      <c r="K4618" t="s">
        <v>17</v>
      </c>
      <c r="L4618" t="s">
        <v>121</v>
      </c>
      <c r="M4618">
        <v>6</v>
      </c>
      <c r="N4618">
        <v>15</v>
      </c>
      <c r="Q4618">
        <v>2.0199999999999999E-2</v>
      </c>
      <c r="R4618">
        <v>2.9594999999999998</v>
      </c>
      <c r="S4618">
        <f t="shared" ref="S4618:S4627" si="332">Q4618*(N4618^R4618)</f>
        <v>61.093281166361997</v>
      </c>
      <c r="T4618">
        <f t="shared" si="331"/>
        <v>366.55968699817197</v>
      </c>
    </row>
    <row r="4619" spans="1:20" x14ac:dyDescent="0.2">
      <c r="A4619">
        <v>2009</v>
      </c>
      <c r="B4619">
        <v>275</v>
      </c>
      <c r="D4619" t="s">
        <v>93</v>
      </c>
      <c r="E4619" s="1">
        <v>0.375</v>
      </c>
      <c r="F4619">
        <v>8</v>
      </c>
      <c r="G4619" t="s">
        <v>125</v>
      </c>
      <c r="H4619" t="s">
        <v>61</v>
      </c>
      <c r="I4619" t="s">
        <v>176</v>
      </c>
      <c r="J4619" t="s">
        <v>509</v>
      </c>
      <c r="K4619" t="s">
        <v>17</v>
      </c>
      <c r="L4619" t="s">
        <v>19</v>
      </c>
      <c r="M4619">
        <v>8</v>
      </c>
      <c r="N4619">
        <v>15</v>
      </c>
      <c r="Q4619">
        <v>1.9300000000000001E-2</v>
      </c>
      <c r="R4619">
        <v>2.96</v>
      </c>
      <c r="S4619">
        <f t="shared" si="332"/>
        <v>58.450393035088091</v>
      </c>
      <c r="T4619">
        <f t="shared" si="331"/>
        <v>467.60314428070473</v>
      </c>
    </row>
    <row r="4620" spans="1:20" x14ac:dyDescent="0.2">
      <c r="A4620">
        <v>2009</v>
      </c>
      <c r="B4620">
        <v>275</v>
      </c>
      <c r="D4620" t="s">
        <v>93</v>
      </c>
      <c r="E4620" s="1">
        <v>0.375</v>
      </c>
      <c r="F4620">
        <v>8</v>
      </c>
      <c r="G4620" t="s">
        <v>125</v>
      </c>
      <c r="H4620" t="s">
        <v>61</v>
      </c>
      <c r="I4620" t="s">
        <v>176</v>
      </c>
      <c r="J4620" t="s">
        <v>44</v>
      </c>
      <c r="K4620" t="s">
        <v>21</v>
      </c>
      <c r="L4620" t="s">
        <v>22</v>
      </c>
      <c r="M4620">
        <v>1</v>
      </c>
      <c r="N4620">
        <v>15</v>
      </c>
      <c r="Q4620">
        <v>1.14E-2</v>
      </c>
      <c r="R4620">
        <v>3.1280000000000001</v>
      </c>
      <c r="S4620">
        <f t="shared" si="332"/>
        <v>54.414959423729201</v>
      </c>
      <c r="T4620">
        <f t="shared" si="331"/>
        <v>54.414959423729201</v>
      </c>
    </row>
    <row r="4621" spans="1:20" x14ac:dyDescent="0.2">
      <c r="A4621">
        <v>2009</v>
      </c>
      <c r="B4621">
        <v>275</v>
      </c>
      <c r="D4621" t="s">
        <v>93</v>
      </c>
      <c r="E4621" s="1">
        <v>0.375</v>
      </c>
      <c r="F4621">
        <v>8</v>
      </c>
      <c r="G4621" t="s">
        <v>125</v>
      </c>
      <c r="H4621" t="s">
        <v>61</v>
      </c>
      <c r="I4621" t="s">
        <v>176</v>
      </c>
      <c r="J4621" t="s">
        <v>23</v>
      </c>
      <c r="K4621" t="s">
        <v>118</v>
      </c>
      <c r="L4621" t="s">
        <v>30</v>
      </c>
      <c r="M4621">
        <v>3</v>
      </c>
      <c r="N4621">
        <v>15</v>
      </c>
      <c r="Q4621">
        <v>9.2800000000000001E-3</v>
      </c>
      <c r="R4621">
        <v>3.07</v>
      </c>
      <c r="S4621">
        <f t="shared" si="332"/>
        <v>37.857169670187268</v>
      </c>
      <c r="T4621">
        <f t="shared" si="331"/>
        <v>113.57150901056181</v>
      </c>
    </row>
    <row r="4622" spans="1:20" x14ac:dyDescent="0.2">
      <c r="A4622">
        <v>2009</v>
      </c>
      <c r="B4622">
        <v>275</v>
      </c>
      <c r="D4622" t="s">
        <v>93</v>
      </c>
      <c r="E4622" s="1">
        <v>0.375</v>
      </c>
      <c r="F4622">
        <v>8</v>
      </c>
      <c r="G4622" t="s">
        <v>125</v>
      </c>
      <c r="H4622" t="s">
        <v>61</v>
      </c>
      <c r="I4622" t="s">
        <v>176</v>
      </c>
      <c r="J4622" t="s">
        <v>26</v>
      </c>
      <c r="K4622" t="s">
        <v>17</v>
      </c>
      <c r="L4622" t="s">
        <v>121</v>
      </c>
      <c r="M4622">
        <v>35</v>
      </c>
      <c r="N4622">
        <v>7.5</v>
      </c>
      <c r="Q4622">
        <v>2.0199999999999999E-2</v>
      </c>
      <c r="R4622">
        <v>2.9594999999999998</v>
      </c>
      <c r="S4622">
        <f t="shared" si="332"/>
        <v>7.8540774295436098</v>
      </c>
      <c r="T4622">
        <f t="shared" si="331"/>
        <v>274.89271003402632</v>
      </c>
    </row>
    <row r="4623" spans="1:20" x14ac:dyDescent="0.2">
      <c r="A4623">
        <v>2009</v>
      </c>
      <c r="B4623">
        <v>275</v>
      </c>
      <c r="D4623" t="s">
        <v>93</v>
      </c>
      <c r="E4623" s="1">
        <v>0.375</v>
      </c>
      <c r="F4623">
        <v>8</v>
      </c>
      <c r="G4623" t="s">
        <v>125</v>
      </c>
      <c r="H4623" t="s">
        <v>61</v>
      </c>
      <c r="I4623" t="s">
        <v>176</v>
      </c>
      <c r="J4623" t="s">
        <v>509</v>
      </c>
      <c r="K4623" t="s">
        <v>17</v>
      </c>
      <c r="L4623" t="s">
        <v>19</v>
      </c>
      <c r="M4623">
        <v>2</v>
      </c>
      <c r="N4623">
        <v>7.5</v>
      </c>
      <c r="Q4623">
        <v>1.9300000000000001E-2</v>
      </c>
      <c r="R4623">
        <v>2.96</v>
      </c>
      <c r="S4623">
        <f t="shared" si="332"/>
        <v>7.5117071566069322</v>
      </c>
      <c r="T4623">
        <f t="shared" si="331"/>
        <v>15.023414313213864</v>
      </c>
    </row>
    <row r="4624" spans="1:20" x14ac:dyDescent="0.2">
      <c r="A4624">
        <v>2009</v>
      </c>
      <c r="B4624">
        <v>275</v>
      </c>
      <c r="D4624" t="s">
        <v>93</v>
      </c>
      <c r="E4624" s="1">
        <v>0.375</v>
      </c>
      <c r="F4624">
        <v>8</v>
      </c>
      <c r="G4624" t="s">
        <v>125</v>
      </c>
      <c r="H4624" t="s">
        <v>61</v>
      </c>
      <c r="I4624" t="s">
        <v>176</v>
      </c>
      <c r="J4624" t="s">
        <v>26</v>
      </c>
      <c r="K4624" t="s">
        <v>118</v>
      </c>
      <c r="L4624" t="s">
        <v>27</v>
      </c>
      <c r="M4624">
        <v>10</v>
      </c>
      <c r="N4624">
        <v>7.5</v>
      </c>
      <c r="Q4624">
        <v>1.5900000000000001E-2</v>
      </c>
      <c r="R4624">
        <v>2.9718</v>
      </c>
      <c r="S4624">
        <f t="shared" si="332"/>
        <v>6.3372988368370082</v>
      </c>
      <c r="T4624">
        <f t="shared" si="331"/>
        <v>63.372988368370081</v>
      </c>
    </row>
    <row r="4625" spans="1:20" x14ac:dyDescent="0.2">
      <c r="A4625">
        <v>2009</v>
      </c>
      <c r="B4625">
        <v>275</v>
      </c>
      <c r="D4625" t="s">
        <v>93</v>
      </c>
      <c r="E4625" s="1">
        <v>0.375</v>
      </c>
      <c r="F4625">
        <v>8</v>
      </c>
      <c r="G4625" t="s">
        <v>125</v>
      </c>
      <c r="H4625" t="s">
        <v>61</v>
      </c>
      <c r="I4625" t="s">
        <v>176</v>
      </c>
      <c r="J4625" t="s">
        <v>23</v>
      </c>
      <c r="K4625" t="s">
        <v>118</v>
      </c>
      <c r="L4625" t="s">
        <v>30</v>
      </c>
      <c r="M4625">
        <v>1</v>
      </c>
      <c r="N4625">
        <v>7.5</v>
      </c>
      <c r="Q4625">
        <v>9.2800000000000001E-3</v>
      </c>
      <c r="R4625">
        <v>3.07</v>
      </c>
      <c r="S4625">
        <f t="shared" si="332"/>
        <v>4.5080222907771104</v>
      </c>
      <c r="T4625">
        <f t="shared" si="331"/>
        <v>4.5080222907771104</v>
      </c>
    </row>
    <row r="4626" spans="1:20" x14ac:dyDescent="0.2">
      <c r="A4626">
        <v>2009</v>
      </c>
      <c r="B4626">
        <v>275</v>
      </c>
      <c r="D4626" t="s">
        <v>93</v>
      </c>
      <c r="E4626" s="1">
        <v>0.375</v>
      </c>
      <c r="F4626">
        <v>8</v>
      </c>
      <c r="G4626" t="s">
        <v>125</v>
      </c>
      <c r="H4626" t="s">
        <v>61</v>
      </c>
      <c r="I4626" t="s">
        <v>176</v>
      </c>
      <c r="J4626" t="s">
        <v>26</v>
      </c>
      <c r="K4626" t="s">
        <v>118</v>
      </c>
      <c r="L4626" t="s">
        <v>27</v>
      </c>
      <c r="M4626">
        <v>80</v>
      </c>
      <c r="N4626">
        <v>2.5</v>
      </c>
      <c r="Q4626">
        <v>1.5900000000000001E-2</v>
      </c>
      <c r="R4626">
        <v>2.9718</v>
      </c>
      <c r="S4626">
        <f t="shared" si="332"/>
        <v>0.24210025233267859</v>
      </c>
      <c r="T4626">
        <f t="shared" si="331"/>
        <v>19.368020186614288</v>
      </c>
    </row>
    <row r="4627" spans="1:20" x14ac:dyDescent="0.2">
      <c r="A4627">
        <v>2009</v>
      </c>
      <c r="B4627">
        <v>276</v>
      </c>
      <c r="D4627" t="s">
        <v>93</v>
      </c>
      <c r="E4627" s="1">
        <v>0.375</v>
      </c>
      <c r="F4627">
        <v>8</v>
      </c>
      <c r="G4627" t="s">
        <v>125</v>
      </c>
      <c r="H4627" t="s">
        <v>61</v>
      </c>
      <c r="I4627" t="s">
        <v>176</v>
      </c>
      <c r="J4627" t="s">
        <v>44</v>
      </c>
      <c r="K4627" t="s">
        <v>21</v>
      </c>
      <c r="L4627" t="s">
        <v>22</v>
      </c>
      <c r="M4627">
        <v>4</v>
      </c>
      <c r="N4627">
        <v>35</v>
      </c>
      <c r="Q4627">
        <v>1.14E-2</v>
      </c>
      <c r="R4627">
        <v>3.1280000000000001</v>
      </c>
      <c r="S4627">
        <f t="shared" si="332"/>
        <v>770.45928631241588</v>
      </c>
      <c r="T4627">
        <f t="shared" si="331"/>
        <v>3081.8371452496635</v>
      </c>
    </row>
    <row r="4628" spans="1:20" x14ac:dyDescent="0.2">
      <c r="A4628">
        <v>2009</v>
      </c>
      <c r="B4628">
        <v>276</v>
      </c>
      <c r="D4628" t="s">
        <v>93</v>
      </c>
      <c r="E4628" s="1">
        <v>0.375</v>
      </c>
      <c r="F4628">
        <v>8</v>
      </c>
      <c r="G4628" t="s">
        <v>125</v>
      </c>
      <c r="H4628" t="s">
        <v>61</v>
      </c>
      <c r="I4628" t="s">
        <v>176</v>
      </c>
      <c r="J4628" t="s">
        <v>23</v>
      </c>
      <c r="K4628" t="s">
        <v>70</v>
      </c>
      <c r="L4628" t="s">
        <v>71</v>
      </c>
      <c r="M4628">
        <v>2</v>
      </c>
      <c r="N4628">
        <v>35</v>
      </c>
      <c r="P4628">
        <f>N4628*0.84141</f>
        <v>29.449349999999999</v>
      </c>
      <c r="Q4628">
        <v>1.8800000000000001E-2</v>
      </c>
      <c r="R4628">
        <v>3</v>
      </c>
      <c r="S4628">
        <f>Q4628*(P4628^R4628)</f>
        <v>480.15890754210886</v>
      </c>
      <c r="T4628">
        <f t="shared" si="331"/>
        <v>960.31781508421773</v>
      </c>
    </row>
    <row r="4629" spans="1:20" x14ac:dyDescent="0.2">
      <c r="A4629">
        <v>2009</v>
      </c>
      <c r="B4629">
        <v>276</v>
      </c>
      <c r="D4629" t="s">
        <v>93</v>
      </c>
      <c r="E4629" s="1">
        <v>0.375</v>
      </c>
      <c r="F4629">
        <v>8</v>
      </c>
      <c r="G4629" t="s">
        <v>125</v>
      </c>
      <c r="H4629" t="s">
        <v>61</v>
      </c>
      <c r="I4629" t="s">
        <v>176</v>
      </c>
      <c r="J4629" t="s">
        <v>26</v>
      </c>
      <c r="K4629" t="s">
        <v>31</v>
      </c>
      <c r="L4629" t="s">
        <v>54</v>
      </c>
      <c r="M4629">
        <v>3</v>
      </c>
      <c r="N4629">
        <v>25</v>
      </c>
      <c r="P4629">
        <f>N4629*0.812715</f>
        <v>20.317875000000001</v>
      </c>
      <c r="Q4629">
        <v>0.111</v>
      </c>
      <c r="R4629">
        <v>2.72</v>
      </c>
      <c r="S4629">
        <f>Q4629*(P4629^R4629)</f>
        <v>400.63779005068659</v>
      </c>
      <c r="T4629">
        <f t="shared" si="331"/>
        <v>1201.9133701520598</v>
      </c>
    </row>
    <row r="4630" spans="1:20" x14ac:dyDescent="0.2">
      <c r="A4630">
        <v>2009</v>
      </c>
      <c r="B4630">
        <v>276</v>
      </c>
      <c r="D4630" t="s">
        <v>93</v>
      </c>
      <c r="E4630" s="1">
        <v>0.375</v>
      </c>
      <c r="F4630">
        <v>8</v>
      </c>
      <c r="G4630" t="s">
        <v>125</v>
      </c>
      <c r="H4630" t="s">
        <v>61</v>
      </c>
      <c r="I4630" t="s">
        <v>176</v>
      </c>
      <c r="J4630" t="s">
        <v>13</v>
      </c>
      <c r="K4630" t="s">
        <v>14</v>
      </c>
      <c r="L4630" t="s">
        <v>15</v>
      </c>
      <c r="M4630">
        <v>1</v>
      </c>
      <c r="N4630">
        <v>25</v>
      </c>
      <c r="Q4630">
        <v>2.3599999999999999E-2</v>
      </c>
      <c r="R4630">
        <v>2.9750000000000001</v>
      </c>
      <c r="S4630">
        <f>Q4630*(N4630^R4630)</f>
        <v>340.23855775527943</v>
      </c>
      <c r="T4630">
        <f t="shared" si="331"/>
        <v>340.23855775527943</v>
      </c>
    </row>
    <row r="4631" spans="1:20" x14ac:dyDescent="0.2">
      <c r="A4631">
        <v>2009</v>
      </c>
      <c r="B4631">
        <v>276</v>
      </c>
      <c r="D4631" t="s">
        <v>93</v>
      </c>
      <c r="E4631" s="1">
        <v>0.375</v>
      </c>
      <c r="F4631">
        <v>8</v>
      </c>
      <c r="G4631" t="s">
        <v>125</v>
      </c>
      <c r="H4631" t="s">
        <v>61</v>
      </c>
      <c r="I4631" t="s">
        <v>176</v>
      </c>
      <c r="J4631" t="s">
        <v>16</v>
      </c>
      <c r="K4631" t="s">
        <v>28</v>
      </c>
      <c r="L4631" t="s">
        <v>29</v>
      </c>
      <c r="M4631">
        <v>7</v>
      </c>
      <c r="N4631">
        <v>25</v>
      </c>
      <c r="P4631">
        <f>N4631/1.14172</f>
        <v>21.89678730336685</v>
      </c>
      <c r="Q4631">
        <v>5.7999999999999996E-3</v>
      </c>
      <c r="R4631">
        <v>3.5539999999999998</v>
      </c>
      <c r="S4631">
        <f>Q4631*(P4631^R4631)</f>
        <v>336.62001464584171</v>
      </c>
      <c r="T4631">
        <f t="shared" si="331"/>
        <v>2356.3401025208918</v>
      </c>
    </row>
    <row r="4632" spans="1:20" x14ac:dyDescent="0.2">
      <c r="A4632">
        <v>2009</v>
      </c>
      <c r="B4632">
        <v>276</v>
      </c>
      <c r="D4632" t="s">
        <v>93</v>
      </c>
      <c r="E4632" s="1">
        <v>0.375</v>
      </c>
      <c r="F4632">
        <v>8</v>
      </c>
      <c r="G4632" t="s">
        <v>125</v>
      </c>
      <c r="H4632" t="s">
        <v>61</v>
      </c>
      <c r="I4632" t="s">
        <v>176</v>
      </c>
      <c r="J4632" t="s">
        <v>44</v>
      </c>
      <c r="K4632" t="s">
        <v>21</v>
      </c>
      <c r="L4632" t="s">
        <v>22</v>
      </c>
      <c r="M4632">
        <v>4</v>
      </c>
      <c r="N4632">
        <v>25</v>
      </c>
      <c r="Q4632">
        <v>1.14E-2</v>
      </c>
      <c r="R4632">
        <v>3.1280000000000001</v>
      </c>
      <c r="S4632">
        <f t="shared" ref="S4632:S4646" si="333">Q4632*(N4632^R4632)</f>
        <v>268.94359042953022</v>
      </c>
      <c r="T4632">
        <f t="shared" si="331"/>
        <v>1075.7743617181209</v>
      </c>
    </row>
    <row r="4633" spans="1:20" x14ac:dyDescent="0.2">
      <c r="A4633">
        <v>2009</v>
      </c>
      <c r="B4633">
        <v>276</v>
      </c>
      <c r="D4633" t="s">
        <v>93</v>
      </c>
      <c r="E4633" s="1">
        <v>0.375</v>
      </c>
      <c r="F4633">
        <v>8</v>
      </c>
      <c r="G4633" t="s">
        <v>125</v>
      </c>
      <c r="H4633" t="s">
        <v>61</v>
      </c>
      <c r="I4633" t="s">
        <v>176</v>
      </c>
      <c r="J4633" t="s">
        <v>23</v>
      </c>
      <c r="K4633" t="s">
        <v>118</v>
      </c>
      <c r="L4633" t="s">
        <v>37</v>
      </c>
      <c r="M4633">
        <v>1</v>
      </c>
      <c r="N4633">
        <v>25</v>
      </c>
      <c r="Q4633">
        <v>1.26E-2</v>
      </c>
      <c r="R4633">
        <v>3.0672999999999999</v>
      </c>
      <c r="S4633">
        <f t="shared" si="333"/>
        <v>244.49609871054292</v>
      </c>
      <c r="T4633">
        <f t="shared" si="331"/>
        <v>244.49609871054292</v>
      </c>
    </row>
    <row r="4634" spans="1:20" x14ac:dyDescent="0.2">
      <c r="A4634">
        <v>2009</v>
      </c>
      <c r="B4634">
        <v>276</v>
      </c>
      <c r="D4634" t="s">
        <v>93</v>
      </c>
      <c r="E4634" s="1">
        <v>0.375</v>
      </c>
      <c r="F4634">
        <v>8</v>
      </c>
      <c r="G4634" t="s">
        <v>125</v>
      </c>
      <c r="H4634" t="s">
        <v>61</v>
      </c>
      <c r="I4634" t="s">
        <v>176</v>
      </c>
      <c r="J4634" t="s">
        <v>16</v>
      </c>
      <c r="K4634" t="s">
        <v>17</v>
      </c>
      <c r="L4634" t="s">
        <v>18</v>
      </c>
      <c r="M4634">
        <v>4</v>
      </c>
      <c r="N4634">
        <v>15</v>
      </c>
      <c r="Q4634">
        <v>2.2700000000000001E-2</v>
      </c>
      <c r="R4634">
        <v>3.12</v>
      </c>
      <c r="S4634">
        <f t="shared" si="333"/>
        <v>106.03044532761471</v>
      </c>
      <c r="T4634">
        <f t="shared" si="331"/>
        <v>424.12178131045886</v>
      </c>
    </row>
    <row r="4635" spans="1:20" x14ac:dyDescent="0.2">
      <c r="A4635">
        <v>2009</v>
      </c>
      <c r="B4635">
        <v>276</v>
      </c>
      <c r="D4635" t="s">
        <v>93</v>
      </c>
      <c r="E4635" s="1">
        <v>0.375</v>
      </c>
      <c r="F4635">
        <v>8</v>
      </c>
      <c r="G4635" t="s">
        <v>125</v>
      </c>
      <c r="H4635" t="s">
        <v>61</v>
      </c>
      <c r="I4635" t="s">
        <v>176</v>
      </c>
      <c r="J4635" t="s">
        <v>509</v>
      </c>
      <c r="K4635" t="s">
        <v>17</v>
      </c>
      <c r="L4635" t="s">
        <v>19</v>
      </c>
      <c r="M4635">
        <v>4</v>
      </c>
      <c r="N4635">
        <v>15</v>
      </c>
      <c r="Q4635">
        <v>1.9300000000000001E-2</v>
      </c>
      <c r="R4635">
        <v>2.96</v>
      </c>
      <c r="S4635">
        <f t="shared" si="333"/>
        <v>58.450393035088091</v>
      </c>
      <c r="T4635">
        <f t="shared" si="331"/>
        <v>233.80157214035236</v>
      </c>
    </row>
    <row r="4636" spans="1:20" x14ac:dyDescent="0.2">
      <c r="A4636">
        <v>2009</v>
      </c>
      <c r="B4636">
        <v>276</v>
      </c>
      <c r="D4636" t="s">
        <v>93</v>
      </c>
      <c r="E4636" s="1">
        <v>0.375</v>
      </c>
      <c r="F4636">
        <v>8</v>
      </c>
      <c r="G4636" t="s">
        <v>125</v>
      </c>
      <c r="H4636" t="s">
        <v>61</v>
      </c>
      <c r="I4636" t="s">
        <v>176</v>
      </c>
      <c r="J4636" t="s">
        <v>23</v>
      </c>
      <c r="K4636" t="s">
        <v>118</v>
      </c>
      <c r="L4636" t="s">
        <v>132</v>
      </c>
      <c r="M4636">
        <v>3</v>
      </c>
      <c r="N4636">
        <v>15</v>
      </c>
      <c r="Q4636">
        <v>1.26E-2</v>
      </c>
      <c r="R4636">
        <v>3.0672999999999999</v>
      </c>
      <c r="S4636">
        <f t="shared" si="333"/>
        <v>51.026439339633377</v>
      </c>
      <c r="T4636">
        <f t="shared" si="331"/>
        <v>153.07931801890012</v>
      </c>
    </row>
    <row r="4637" spans="1:20" x14ac:dyDescent="0.2">
      <c r="A4637">
        <v>2009</v>
      </c>
      <c r="B4637">
        <v>276</v>
      </c>
      <c r="D4637" t="s">
        <v>93</v>
      </c>
      <c r="E4637" s="1">
        <v>0.375</v>
      </c>
      <c r="F4637">
        <v>8</v>
      </c>
      <c r="G4637" t="s">
        <v>125</v>
      </c>
      <c r="H4637" t="s">
        <v>61</v>
      </c>
      <c r="I4637" t="s">
        <v>176</v>
      </c>
      <c r="J4637" t="s">
        <v>23</v>
      </c>
      <c r="K4637" t="s">
        <v>118</v>
      </c>
      <c r="L4637" t="s">
        <v>30</v>
      </c>
      <c r="M4637">
        <v>1</v>
      </c>
      <c r="N4637">
        <v>15</v>
      </c>
      <c r="Q4637">
        <v>9.2800000000000001E-3</v>
      </c>
      <c r="R4637">
        <v>3.07</v>
      </c>
      <c r="S4637">
        <f t="shared" si="333"/>
        <v>37.857169670187268</v>
      </c>
      <c r="T4637">
        <f t="shared" si="331"/>
        <v>37.857169670187268</v>
      </c>
    </row>
    <row r="4638" spans="1:20" x14ac:dyDescent="0.2">
      <c r="A4638">
        <v>2009</v>
      </c>
      <c r="B4638">
        <v>276</v>
      </c>
      <c r="D4638" t="s">
        <v>93</v>
      </c>
      <c r="E4638" s="1">
        <v>0.375</v>
      </c>
      <c r="F4638">
        <v>8</v>
      </c>
      <c r="G4638" t="s">
        <v>125</v>
      </c>
      <c r="H4638" t="s">
        <v>61</v>
      </c>
      <c r="I4638" t="s">
        <v>176</v>
      </c>
      <c r="J4638" t="s">
        <v>26</v>
      </c>
      <c r="K4638" t="s">
        <v>17</v>
      </c>
      <c r="L4638" t="s">
        <v>121</v>
      </c>
      <c r="M4638">
        <v>6</v>
      </c>
      <c r="N4638">
        <v>7.5</v>
      </c>
      <c r="Q4638">
        <v>2.0199999999999999E-2</v>
      </c>
      <c r="R4638">
        <v>2.9594999999999998</v>
      </c>
      <c r="S4638">
        <f t="shared" si="333"/>
        <v>7.8540774295436098</v>
      </c>
      <c r="T4638">
        <f t="shared" si="331"/>
        <v>47.124464577261662</v>
      </c>
    </row>
    <row r="4639" spans="1:20" x14ac:dyDescent="0.2">
      <c r="A4639">
        <v>2009</v>
      </c>
      <c r="B4639">
        <v>276</v>
      </c>
      <c r="D4639" t="s">
        <v>93</v>
      </c>
      <c r="E4639" s="1">
        <v>0.375</v>
      </c>
      <c r="F4639">
        <v>8</v>
      </c>
      <c r="G4639" t="s">
        <v>125</v>
      </c>
      <c r="H4639" t="s">
        <v>61</v>
      </c>
      <c r="I4639" t="s">
        <v>176</v>
      </c>
      <c r="J4639" t="s">
        <v>509</v>
      </c>
      <c r="K4639" t="s">
        <v>17</v>
      </c>
      <c r="L4639" t="s">
        <v>19</v>
      </c>
      <c r="M4639">
        <v>3</v>
      </c>
      <c r="N4639">
        <v>7.5</v>
      </c>
      <c r="Q4639">
        <v>1.9300000000000001E-2</v>
      </c>
      <c r="R4639">
        <v>2.96</v>
      </c>
      <c r="S4639">
        <f t="shared" si="333"/>
        <v>7.5117071566069322</v>
      </c>
      <c r="T4639">
        <f t="shared" si="331"/>
        <v>22.535121469820798</v>
      </c>
    </row>
    <row r="4640" spans="1:20" x14ac:dyDescent="0.2">
      <c r="A4640">
        <v>2009</v>
      </c>
      <c r="B4640">
        <v>276</v>
      </c>
      <c r="D4640" t="s">
        <v>93</v>
      </c>
      <c r="E4640" s="1">
        <v>0.375</v>
      </c>
      <c r="F4640">
        <v>8</v>
      </c>
      <c r="G4640" t="s">
        <v>125</v>
      </c>
      <c r="H4640" t="s">
        <v>61</v>
      </c>
      <c r="I4640" t="s">
        <v>176</v>
      </c>
      <c r="J4640" t="s">
        <v>44</v>
      </c>
      <c r="K4640" t="s">
        <v>21</v>
      </c>
      <c r="L4640" t="s">
        <v>22</v>
      </c>
      <c r="M4640">
        <v>2</v>
      </c>
      <c r="N4640">
        <v>7.5</v>
      </c>
      <c r="Q4640">
        <v>1.14E-2</v>
      </c>
      <c r="R4640">
        <v>3.1280000000000001</v>
      </c>
      <c r="S4640">
        <f t="shared" si="333"/>
        <v>6.2243855127961885</v>
      </c>
      <c r="T4640">
        <f t="shared" si="331"/>
        <v>12.448771025592377</v>
      </c>
    </row>
    <row r="4641" spans="1:20" x14ac:dyDescent="0.2">
      <c r="A4641">
        <v>2009</v>
      </c>
      <c r="B4641">
        <v>276</v>
      </c>
      <c r="D4641" t="s">
        <v>93</v>
      </c>
      <c r="E4641" s="1">
        <v>0.375</v>
      </c>
      <c r="F4641">
        <v>8</v>
      </c>
      <c r="G4641" t="s">
        <v>125</v>
      </c>
      <c r="H4641" t="s">
        <v>61</v>
      </c>
      <c r="I4641" t="s">
        <v>176</v>
      </c>
      <c r="J4641" t="s">
        <v>23</v>
      </c>
      <c r="K4641" t="s">
        <v>118</v>
      </c>
      <c r="L4641" t="s">
        <v>132</v>
      </c>
      <c r="M4641">
        <v>9</v>
      </c>
      <c r="N4641">
        <v>7.5</v>
      </c>
      <c r="Q4641">
        <v>1.26E-2</v>
      </c>
      <c r="R4641">
        <v>3.0672999999999999</v>
      </c>
      <c r="S4641">
        <f t="shared" si="333"/>
        <v>6.0875978967715536</v>
      </c>
      <c r="T4641">
        <f t="shared" si="331"/>
        <v>54.788381070943984</v>
      </c>
    </row>
    <row r="4642" spans="1:20" x14ac:dyDescent="0.2">
      <c r="A4642">
        <v>2009</v>
      </c>
      <c r="B4642">
        <v>276</v>
      </c>
      <c r="D4642" t="s">
        <v>93</v>
      </c>
      <c r="E4642" s="1">
        <v>0.375</v>
      </c>
      <c r="F4642">
        <v>8</v>
      </c>
      <c r="G4642" t="s">
        <v>125</v>
      </c>
      <c r="H4642" t="s">
        <v>61</v>
      </c>
      <c r="I4642" t="s">
        <v>176</v>
      </c>
      <c r="J4642" t="s">
        <v>26</v>
      </c>
      <c r="K4642" t="s">
        <v>118</v>
      </c>
      <c r="L4642" t="s">
        <v>27</v>
      </c>
      <c r="M4642">
        <v>13</v>
      </c>
      <c r="N4642">
        <v>2.5</v>
      </c>
      <c r="Q4642">
        <v>1.5900000000000001E-2</v>
      </c>
      <c r="R4642">
        <v>2.9718</v>
      </c>
      <c r="S4642">
        <f t="shared" si="333"/>
        <v>0.24210025233267859</v>
      </c>
      <c r="T4642">
        <f t="shared" si="331"/>
        <v>3.1473032803248215</v>
      </c>
    </row>
    <row r="4643" spans="1:20" x14ac:dyDescent="0.2">
      <c r="A4643">
        <v>2009</v>
      </c>
      <c r="B4643">
        <v>276</v>
      </c>
      <c r="D4643" t="s">
        <v>93</v>
      </c>
      <c r="E4643" s="1">
        <v>0.375</v>
      </c>
      <c r="F4643">
        <v>8</v>
      </c>
      <c r="G4643" t="s">
        <v>125</v>
      </c>
      <c r="H4643" t="s">
        <v>61</v>
      </c>
      <c r="I4643" t="s">
        <v>176</v>
      </c>
      <c r="J4643" t="s">
        <v>23</v>
      </c>
      <c r="K4643" t="s">
        <v>118</v>
      </c>
      <c r="L4643" t="s">
        <v>132</v>
      </c>
      <c r="M4643">
        <v>2</v>
      </c>
      <c r="N4643">
        <v>2.5</v>
      </c>
      <c r="Q4643">
        <v>1.26E-2</v>
      </c>
      <c r="R4643">
        <v>3.0672999999999999</v>
      </c>
      <c r="S4643">
        <f t="shared" si="333"/>
        <v>0.20939771281975608</v>
      </c>
      <c r="T4643">
        <f t="shared" si="331"/>
        <v>0.41879542563951216</v>
      </c>
    </row>
    <row r="4644" spans="1:20" x14ac:dyDescent="0.2">
      <c r="A4644">
        <v>2009</v>
      </c>
      <c r="B4644">
        <v>276</v>
      </c>
      <c r="D4644" t="s">
        <v>93</v>
      </c>
      <c r="E4644" s="1">
        <v>0.375</v>
      </c>
      <c r="F4644">
        <v>8</v>
      </c>
      <c r="G4644" t="s">
        <v>125</v>
      </c>
      <c r="H4644" t="s">
        <v>61</v>
      </c>
      <c r="I4644" t="s">
        <v>176</v>
      </c>
      <c r="J4644" t="s">
        <v>23</v>
      </c>
      <c r="K4644" t="s">
        <v>33</v>
      </c>
      <c r="L4644" t="s">
        <v>34</v>
      </c>
      <c r="M4644">
        <v>2</v>
      </c>
      <c r="N4644">
        <v>2.5</v>
      </c>
      <c r="Q4644">
        <v>8.8999999999999999E-3</v>
      </c>
      <c r="R4644">
        <v>3</v>
      </c>
      <c r="S4644">
        <f t="shared" si="333"/>
        <v>0.13906250000000001</v>
      </c>
      <c r="T4644">
        <f t="shared" si="331"/>
        <v>0.27812500000000001</v>
      </c>
    </row>
    <row r="4645" spans="1:20" x14ac:dyDescent="0.2">
      <c r="A4645">
        <v>2009</v>
      </c>
      <c r="B4645">
        <v>277</v>
      </c>
      <c r="D4645" t="s">
        <v>93</v>
      </c>
      <c r="E4645" s="1">
        <v>0.375</v>
      </c>
      <c r="F4645">
        <v>5</v>
      </c>
      <c r="G4645" t="s">
        <v>125</v>
      </c>
      <c r="H4645" t="s">
        <v>36</v>
      </c>
      <c r="I4645" t="s">
        <v>176</v>
      </c>
      <c r="J4645" t="s">
        <v>44</v>
      </c>
      <c r="K4645" t="s">
        <v>21</v>
      </c>
      <c r="L4645" t="s">
        <v>22</v>
      </c>
      <c r="M4645">
        <v>4</v>
      </c>
      <c r="N4645">
        <v>35</v>
      </c>
      <c r="Q4645">
        <v>1.14E-2</v>
      </c>
      <c r="R4645">
        <v>3.1280000000000001</v>
      </c>
      <c r="S4645">
        <f t="shared" si="333"/>
        <v>770.45928631241588</v>
      </c>
      <c r="T4645">
        <f t="shared" si="331"/>
        <v>3081.8371452496635</v>
      </c>
    </row>
    <row r="4646" spans="1:20" x14ac:dyDescent="0.2">
      <c r="A4646">
        <v>2009</v>
      </c>
      <c r="B4646">
        <v>277</v>
      </c>
      <c r="D4646" t="s">
        <v>93</v>
      </c>
      <c r="E4646" s="1">
        <v>0.375</v>
      </c>
      <c r="F4646">
        <v>5</v>
      </c>
      <c r="G4646" t="s">
        <v>125</v>
      </c>
      <c r="H4646" t="s">
        <v>36</v>
      </c>
      <c r="I4646" t="s">
        <v>176</v>
      </c>
      <c r="J4646" t="s">
        <v>23</v>
      </c>
      <c r="K4646" t="s">
        <v>31</v>
      </c>
      <c r="L4646" t="s">
        <v>32</v>
      </c>
      <c r="M4646">
        <v>1</v>
      </c>
      <c r="N4646">
        <v>35</v>
      </c>
      <c r="Q4646">
        <v>7.9000000000000008E-3</v>
      </c>
      <c r="R4646">
        <v>3.0760000000000001</v>
      </c>
      <c r="S4646">
        <f t="shared" si="333"/>
        <v>443.79294680201997</v>
      </c>
      <c r="T4646">
        <f t="shared" si="331"/>
        <v>443.79294680201997</v>
      </c>
    </row>
    <row r="4647" spans="1:20" x14ac:dyDescent="0.2">
      <c r="A4647">
        <v>2009</v>
      </c>
      <c r="B4647">
        <v>277</v>
      </c>
      <c r="D4647" t="s">
        <v>93</v>
      </c>
      <c r="E4647" s="1">
        <v>0.375</v>
      </c>
      <c r="F4647">
        <v>5</v>
      </c>
      <c r="G4647" t="s">
        <v>125</v>
      </c>
      <c r="H4647" t="s">
        <v>36</v>
      </c>
      <c r="I4647" t="s">
        <v>176</v>
      </c>
      <c r="J4647" t="s">
        <v>26</v>
      </c>
      <c r="K4647" t="s">
        <v>31</v>
      </c>
      <c r="L4647" t="s">
        <v>54</v>
      </c>
      <c r="M4647">
        <v>1</v>
      </c>
      <c r="N4647">
        <v>25</v>
      </c>
      <c r="P4647">
        <f>N4647*0.812715</f>
        <v>20.317875000000001</v>
      </c>
      <c r="Q4647">
        <v>0.111</v>
      </c>
      <c r="R4647">
        <v>2.72</v>
      </c>
      <c r="S4647">
        <f>Q4647*(P4647^R4647)</f>
        <v>400.63779005068659</v>
      </c>
      <c r="T4647">
        <f t="shared" si="331"/>
        <v>400.63779005068659</v>
      </c>
    </row>
    <row r="4648" spans="1:20" x14ac:dyDescent="0.2">
      <c r="A4648">
        <v>2009</v>
      </c>
      <c r="B4648">
        <v>277</v>
      </c>
      <c r="D4648" t="s">
        <v>93</v>
      </c>
      <c r="E4648" s="1">
        <v>0.375</v>
      </c>
      <c r="F4648">
        <v>5</v>
      </c>
      <c r="G4648" t="s">
        <v>125</v>
      </c>
      <c r="H4648" t="s">
        <v>36</v>
      </c>
      <c r="I4648" t="s">
        <v>176</v>
      </c>
      <c r="J4648" t="s">
        <v>13</v>
      </c>
      <c r="K4648" t="s">
        <v>14</v>
      </c>
      <c r="L4648" t="s">
        <v>15</v>
      </c>
      <c r="M4648">
        <v>6</v>
      </c>
      <c r="N4648">
        <v>25</v>
      </c>
      <c r="Q4648">
        <v>2.3599999999999999E-2</v>
      </c>
      <c r="R4648">
        <v>2.9750000000000001</v>
      </c>
      <c r="S4648">
        <f>Q4648*(N4648^R4648)</f>
        <v>340.23855775527943</v>
      </c>
      <c r="T4648">
        <f t="shared" si="331"/>
        <v>2041.4313465316766</v>
      </c>
    </row>
    <row r="4649" spans="1:20" x14ac:dyDescent="0.2">
      <c r="A4649">
        <v>2009</v>
      </c>
      <c r="B4649">
        <v>277</v>
      </c>
      <c r="D4649" t="s">
        <v>93</v>
      </c>
      <c r="E4649" s="1">
        <v>0.375</v>
      </c>
      <c r="F4649">
        <v>5</v>
      </c>
      <c r="G4649" t="s">
        <v>125</v>
      </c>
      <c r="H4649" t="s">
        <v>36</v>
      </c>
      <c r="I4649" t="s">
        <v>176</v>
      </c>
      <c r="J4649" t="s">
        <v>16</v>
      </c>
      <c r="K4649" t="s">
        <v>28</v>
      </c>
      <c r="L4649" t="s">
        <v>29</v>
      </c>
      <c r="M4649">
        <v>25</v>
      </c>
      <c r="N4649">
        <v>25</v>
      </c>
      <c r="P4649">
        <f>N4649/1.14172</f>
        <v>21.89678730336685</v>
      </c>
      <c r="Q4649">
        <v>5.7999999999999996E-3</v>
      </c>
      <c r="R4649">
        <v>3.5539999999999998</v>
      </c>
      <c r="S4649">
        <f>Q4649*(P4649^R4649)</f>
        <v>336.62001464584171</v>
      </c>
      <c r="T4649">
        <f t="shared" si="331"/>
        <v>8415.5003661460432</v>
      </c>
    </row>
    <row r="4650" spans="1:20" x14ac:dyDescent="0.2">
      <c r="A4650">
        <v>2009</v>
      </c>
      <c r="B4650">
        <v>277</v>
      </c>
      <c r="D4650" t="s">
        <v>93</v>
      </c>
      <c r="E4650" s="1">
        <v>0.375</v>
      </c>
      <c r="F4650">
        <v>5</v>
      </c>
      <c r="G4650" t="s">
        <v>125</v>
      </c>
      <c r="H4650" t="s">
        <v>36</v>
      </c>
      <c r="I4650" t="s">
        <v>176</v>
      </c>
      <c r="J4650" t="s">
        <v>44</v>
      </c>
      <c r="K4650" t="s">
        <v>21</v>
      </c>
      <c r="L4650" t="s">
        <v>22</v>
      </c>
      <c r="M4650">
        <v>2</v>
      </c>
      <c r="N4650">
        <v>25</v>
      </c>
      <c r="Q4650">
        <v>1.14E-2</v>
      </c>
      <c r="R4650">
        <v>3.1280000000000001</v>
      </c>
      <c r="S4650">
        <f t="shared" ref="S4650:S4663" si="334">Q4650*(N4650^R4650)</f>
        <v>268.94359042953022</v>
      </c>
      <c r="T4650">
        <f t="shared" si="331"/>
        <v>537.88718085906044</v>
      </c>
    </row>
    <row r="4651" spans="1:20" x14ac:dyDescent="0.2">
      <c r="A4651">
        <v>2009</v>
      </c>
      <c r="B4651">
        <v>277</v>
      </c>
      <c r="D4651" t="s">
        <v>93</v>
      </c>
      <c r="E4651" s="1">
        <v>0.375</v>
      </c>
      <c r="F4651">
        <v>5</v>
      </c>
      <c r="G4651" t="s">
        <v>125</v>
      </c>
      <c r="H4651" t="s">
        <v>36</v>
      </c>
      <c r="I4651" t="s">
        <v>176</v>
      </c>
      <c r="J4651" t="s">
        <v>509</v>
      </c>
      <c r="K4651" t="s">
        <v>17</v>
      </c>
      <c r="L4651" t="s">
        <v>19</v>
      </c>
      <c r="M4651">
        <v>2</v>
      </c>
      <c r="N4651">
        <v>15</v>
      </c>
      <c r="Q4651">
        <v>1.9300000000000001E-2</v>
      </c>
      <c r="R4651">
        <v>2.96</v>
      </c>
      <c r="S4651">
        <f t="shared" si="334"/>
        <v>58.450393035088091</v>
      </c>
      <c r="T4651">
        <f t="shared" si="331"/>
        <v>116.90078607017618</v>
      </c>
    </row>
    <row r="4652" spans="1:20" x14ac:dyDescent="0.2">
      <c r="A4652">
        <v>2009</v>
      </c>
      <c r="B4652">
        <v>277</v>
      </c>
      <c r="D4652" t="s">
        <v>93</v>
      </c>
      <c r="E4652" s="1">
        <v>0.375</v>
      </c>
      <c r="F4652">
        <v>5</v>
      </c>
      <c r="G4652" t="s">
        <v>125</v>
      </c>
      <c r="H4652" t="s">
        <v>36</v>
      </c>
      <c r="I4652" t="s">
        <v>176</v>
      </c>
      <c r="J4652" t="s">
        <v>44</v>
      </c>
      <c r="K4652" t="s">
        <v>21</v>
      </c>
      <c r="L4652" t="s">
        <v>22</v>
      </c>
      <c r="M4652">
        <v>2</v>
      </c>
      <c r="N4652">
        <v>15</v>
      </c>
      <c r="Q4652">
        <v>1.14E-2</v>
      </c>
      <c r="R4652">
        <v>3.1280000000000001</v>
      </c>
      <c r="S4652">
        <f t="shared" si="334"/>
        <v>54.414959423729201</v>
      </c>
      <c r="T4652">
        <f t="shared" si="331"/>
        <v>108.8299188474584</v>
      </c>
    </row>
    <row r="4653" spans="1:20" x14ac:dyDescent="0.2">
      <c r="A4653">
        <v>2009</v>
      </c>
      <c r="B4653">
        <v>277</v>
      </c>
      <c r="D4653" t="s">
        <v>93</v>
      </c>
      <c r="E4653" s="1">
        <v>0.375</v>
      </c>
      <c r="F4653">
        <v>5</v>
      </c>
      <c r="G4653" t="s">
        <v>125</v>
      </c>
      <c r="H4653" t="s">
        <v>36</v>
      </c>
      <c r="I4653" t="s">
        <v>176</v>
      </c>
      <c r="J4653" t="s">
        <v>23</v>
      </c>
      <c r="K4653" t="s">
        <v>118</v>
      </c>
      <c r="L4653" t="s">
        <v>132</v>
      </c>
      <c r="M4653">
        <v>3</v>
      </c>
      <c r="N4653">
        <v>15</v>
      </c>
      <c r="Q4653">
        <v>1.26E-2</v>
      </c>
      <c r="R4653">
        <v>3.0672999999999999</v>
      </c>
      <c r="S4653">
        <f t="shared" si="334"/>
        <v>51.026439339633377</v>
      </c>
      <c r="T4653">
        <f t="shared" si="331"/>
        <v>153.07931801890012</v>
      </c>
    </row>
    <row r="4654" spans="1:20" x14ac:dyDescent="0.2">
      <c r="A4654">
        <v>2009</v>
      </c>
      <c r="B4654">
        <v>277</v>
      </c>
      <c r="D4654" t="s">
        <v>93</v>
      </c>
      <c r="E4654" s="1">
        <v>0.375</v>
      </c>
      <c r="F4654">
        <v>5</v>
      </c>
      <c r="G4654" t="s">
        <v>125</v>
      </c>
      <c r="H4654" t="s">
        <v>36</v>
      </c>
      <c r="I4654" t="s">
        <v>176</v>
      </c>
      <c r="J4654" t="s">
        <v>26</v>
      </c>
      <c r="K4654" t="s">
        <v>118</v>
      </c>
      <c r="L4654" t="s">
        <v>27</v>
      </c>
      <c r="M4654">
        <v>5</v>
      </c>
      <c r="N4654">
        <v>7.5</v>
      </c>
      <c r="Q4654">
        <v>1.5900000000000001E-2</v>
      </c>
      <c r="R4654">
        <v>2.9718</v>
      </c>
      <c r="S4654">
        <f t="shared" si="334"/>
        <v>6.3372988368370082</v>
      </c>
      <c r="T4654">
        <f t="shared" si="331"/>
        <v>31.68649418418504</v>
      </c>
    </row>
    <row r="4655" spans="1:20" x14ac:dyDescent="0.2">
      <c r="A4655">
        <v>2009</v>
      </c>
      <c r="B4655">
        <v>277</v>
      </c>
      <c r="D4655" t="s">
        <v>93</v>
      </c>
      <c r="E4655" s="1">
        <v>0.375</v>
      </c>
      <c r="F4655">
        <v>5</v>
      </c>
      <c r="G4655" t="s">
        <v>125</v>
      </c>
      <c r="H4655" t="s">
        <v>36</v>
      </c>
      <c r="I4655" t="s">
        <v>176</v>
      </c>
      <c r="J4655" t="s">
        <v>23</v>
      </c>
      <c r="K4655" t="s">
        <v>118</v>
      </c>
      <c r="L4655" t="s">
        <v>132</v>
      </c>
      <c r="M4655">
        <v>23</v>
      </c>
      <c r="N4655">
        <v>7.5</v>
      </c>
      <c r="Q4655">
        <v>1.26E-2</v>
      </c>
      <c r="R4655">
        <v>3.0672999999999999</v>
      </c>
      <c r="S4655">
        <f t="shared" si="334"/>
        <v>6.0875978967715536</v>
      </c>
      <c r="T4655">
        <f t="shared" si="331"/>
        <v>140.01475162574573</v>
      </c>
    </row>
    <row r="4656" spans="1:20" x14ac:dyDescent="0.2">
      <c r="A4656">
        <v>2009</v>
      </c>
      <c r="B4656">
        <v>277</v>
      </c>
      <c r="D4656" t="s">
        <v>93</v>
      </c>
      <c r="E4656" s="1">
        <v>0.375</v>
      </c>
      <c r="F4656">
        <v>5</v>
      </c>
      <c r="G4656" t="s">
        <v>125</v>
      </c>
      <c r="H4656" t="s">
        <v>36</v>
      </c>
      <c r="I4656" t="s">
        <v>176</v>
      </c>
      <c r="J4656" t="s">
        <v>26</v>
      </c>
      <c r="K4656" t="s">
        <v>118</v>
      </c>
      <c r="L4656" t="s">
        <v>27</v>
      </c>
      <c r="M4656">
        <v>90</v>
      </c>
      <c r="N4656">
        <v>2.5</v>
      </c>
      <c r="Q4656">
        <v>1.5900000000000001E-2</v>
      </c>
      <c r="R4656">
        <v>2.9718</v>
      </c>
      <c r="S4656">
        <f t="shared" si="334"/>
        <v>0.24210025233267859</v>
      </c>
      <c r="T4656">
        <f t="shared" si="331"/>
        <v>21.789022709941072</v>
      </c>
    </row>
    <row r="4657" spans="1:20" x14ac:dyDescent="0.2">
      <c r="A4657">
        <v>2009</v>
      </c>
      <c r="B4657">
        <v>278</v>
      </c>
      <c r="D4657" t="s">
        <v>128</v>
      </c>
      <c r="E4657" s="1">
        <v>0.375</v>
      </c>
      <c r="F4657">
        <v>7</v>
      </c>
      <c r="G4657" t="s">
        <v>136</v>
      </c>
      <c r="H4657" t="s">
        <v>36</v>
      </c>
      <c r="I4657" t="s">
        <v>176</v>
      </c>
      <c r="J4657" t="s">
        <v>13</v>
      </c>
      <c r="K4657" t="s">
        <v>51</v>
      </c>
      <c r="L4657" t="s">
        <v>57</v>
      </c>
      <c r="M4657">
        <v>1</v>
      </c>
      <c r="N4657">
        <v>45</v>
      </c>
      <c r="O4657" t="s">
        <v>53</v>
      </c>
      <c r="Q4657">
        <v>1.6199999999999999E-2</v>
      </c>
      <c r="R4657">
        <v>3.0251999999999999</v>
      </c>
      <c r="S4657">
        <f t="shared" si="334"/>
        <v>1624.8508847285632</v>
      </c>
      <c r="T4657">
        <f t="shared" si="331"/>
        <v>1624.8508847285632</v>
      </c>
    </row>
    <row r="4658" spans="1:20" x14ac:dyDescent="0.2">
      <c r="A4658">
        <v>2009</v>
      </c>
      <c r="B4658">
        <v>278</v>
      </c>
      <c r="D4658" t="s">
        <v>128</v>
      </c>
      <c r="E4658" s="1">
        <v>0.375</v>
      </c>
      <c r="F4658">
        <v>7</v>
      </c>
      <c r="G4658" t="s">
        <v>136</v>
      </c>
      <c r="H4658" t="s">
        <v>36</v>
      </c>
      <c r="I4658" t="s">
        <v>176</v>
      </c>
      <c r="J4658" t="s">
        <v>44</v>
      </c>
      <c r="K4658" t="s">
        <v>21</v>
      </c>
      <c r="L4658" t="s">
        <v>22</v>
      </c>
      <c r="M4658">
        <v>2</v>
      </c>
      <c r="N4658">
        <v>35</v>
      </c>
      <c r="Q4658">
        <v>1.14E-2</v>
      </c>
      <c r="R4658">
        <v>3.1280000000000001</v>
      </c>
      <c r="S4658">
        <f t="shared" si="334"/>
        <v>770.45928631241588</v>
      </c>
      <c r="T4658">
        <f t="shared" si="331"/>
        <v>1540.9185726248318</v>
      </c>
    </row>
    <row r="4659" spans="1:20" x14ac:dyDescent="0.2">
      <c r="A4659">
        <v>2009</v>
      </c>
      <c r="B4659">
        <v>278</v>
      </c>
      <c r="D4659" t="s">
        <v>128</v>
      </c>
      <c r="E4659" s="1">
        <v>0.375</v>
      </c>
      <c r="F4659">
        <v>7</v>
      </c>
      <c r="G4659" t="s">
        <v>136</v>
      </c>
      <c r="H4659" t="s">
        <v>36</v>
      </c>
      <c r="I4659" t="s">
        <v>176</v>
      </c>
      <c r="J4659" t="s">
        <v>13</v>
      </c>
      <c r="K4659" t="s">
        <v>51</v>
      </c>
      <c r="L4659" t="s">
        <v>52</v>
      </c>
      <c r="M4659">
        <v>1</v>
      </c>
      <c r="N4659">
        <v>35</v>
      </c>
      <c r="O4659" t="s">
        <v>53</v>
      </c>
      <c r="Q4659">
        <v>1.6199999999999999E-2</v>
      </c>
      <c r="R4659">
        <v>3.0251999999999999</v>
      </c>
      <c r="S4659">
        <f t="shared" si="334"/>
        <v>759.67819720000477</v>
      </c>
      <c r="T4659">
        <f t="shared" si="331"/>
        <v>759.67819720000477</v>
      </c>
    </row>
    <row r="4660" spans="1:20" x14ac:dyDescent="0.2">
      <c r="A4660">
        <v>2009</v>
      </c>
      <c r="B4660">
        <v>278</v>
      </c>
      <c r="D4660" t="s">
        <v>128</v>
      </c>
      <c r="E4660" s="1">
        <v>0.375</v>
      </c>
      <c r="F4660">
        <v>7</v>
      </c>
      <c r="G4660" t="s">
        <v>136</v>
      </c>
      <c r="H4660" t="s">
        <v>36</v>
      </c>
      <c r="I4660" t="s">
        <v>176</v>
      </c>
      <c r="J4660" t="s">
        <v>23</v>
      </c>
      <c r="K4660" t="s">
        <v>118</v>
      </c>
      <c r="L4660" t="s">
        <v>37</v>
      </c>
      <c r="M4660">
        <v>2</v>
      </c>
      <c r="N4660">
        <v>35</v>
      </c>
      <c r="Q4660">
        <v>1.26E-2</v>
      </c>
      <c r="R4660">
        <v>3.0672999999999999</v>
      </c>
      <c r="S4660">
        <f t="shared" si="334"/>
        <v>686.26279947656167</v>
      </c>
      <c r="T4660">
        <f t="shared" si="331"/>
        <v>1372.5255989531233</v>
      </c>
    </row>
    <row r="4661" spans="1:20" x14ac:dyDescent="0.2">
      <c r="A4661">
        <v>2009</v>
      </c>
      <c r="B4661">
        <v>278</v>
      </c>
      <c r="D4661" t="s">
        <v>128</v>
      </c>
      <c r="E4661" s="1">
        <v>0.375</v>
      </c>
      <c r="F4661">
        <v>7</v>
      </c>
      <c r="G4661" t="s">
        <v>136</v>
      </c>
      <c r="H4661" t="s">
        <v>36</v>
      </c>
      <c r="I4661" t="s">
        <v>176</v>
      </c>
      <c r="J4661" t="s">
        <v>508</v>
      </c>
      <c r="K4661" t="s">
        <v>24</v>
      </c>
      <c r="L4661" t="s">
        <v>25</v>
      </c>
      <c r="M4661">
        <v>1</v>
      </c>
      <c r="N4661">
        <v>25</v>
      </c>
      <c r="Q4661">
        <v>4.2799999999999998E-2</v>
      </c>
      <c r="R4661">
        <v>2.8580000000000001</v>
      </c>
      <c r="S4661">
        <f t="shared" si="334"/>
        <v>423.40532317837847</v>
      </c>
      <c r="T4661">
        <f t="shared" si="331"/>
        <v>423.40532317837847</v>
      </c>
    </row>
    <row r="4662" spans="1:20" x14ac:dyDescent="0.2">
      <c r="A4662">
        <v>2009</v>
      </c>
      <c r="B4662">
        <v>278</v>
      </c>
      <c r="D4662" t="s">
        <v>128</v>
      </c>
      <c r="E4662" s="1">
        <v>0.375</v>
      </c>
      <c r="F4662">
        <v>7</v>
      </c>
      <c r="G4662" t="s">
        <v>136</v>
      </c>
      <c r="H4662" t="s">
        <v>36</v>
      </c>
      <c r="I4662" t="s">
        <v>176</v>
      </c>
      <c r="J4662" t="s">
        <v>13</v>
      </c>
      <c r="K4662" t="s">
        <v>14</v>
      </c>
      <c r="L4662" t="s">
        <v>42</v>
      </c>
      <c r="M4662">
        <v>1</v>
      </c>
      <c r="N4662">
        <v>25</v>
      </c>
      <c r="Q4662">
        <v>4.2200000000000001E-2</v>
      </c>
      <c r="R4662">
        <v>2.835</v>
      </c>
      <c r="S4662">
        <f t="shared" si="334"/>
        <v>387.67908836882333</v>
      </c>
      <c r="T4662">
        <f t="shared" si="331"/>
        <v>387.67908836882333</v>
      </c>
    </row>
    <row r="4663" spans="1:20" x14ac:dyDescent="0.2">
      <c r="A4663">
        <v>2009</v>
      </c>
      <c r="B4663">
        <v>278</v>
      </c>
      <c r="D4663" t="s">
        <v>128</v>
      </c>
      <c r="E4663" s="1">
        <v>0.375</v>
      </c>
      <c r="F4663">
        <v>7</v>
      </c>
      <c r="G4663" t="s">
        <v>136</v>
      </c>
      <c r="H4663" t="s">
        <v>36</v>
      </c>
      <c r="I4663" t="s">
        <v>176</v>
      </c>
      <c r="J4663" t="s">
        <v>13</v>
      </c>
      <c r="K4663" t="s">
        <v>14</v>
      </c>
      <c r="L4663" t="s">
        <v>15</v>
      </c>
      <c r="M4663">
        <v>6</v>
      </c>
      <c r="N4663">
        <v>25</v>
      </c>
      <c r="Q4663">
        <v>2.3599999999999999E-2</v>
      </c>
      <c r="R4663">
        <v>2.9750000000000001</v>
      </c>
      <c r="S4663">
        <f t="shared" si="334"/>
        <v>340.23855775527943</v>
      </c>
      <c r="T4663">
        <f t="shared" si="331"/>
        <v>2041.4313465316766</v>
      </c>
    </row>
    <row r="4664" spans="1:20" x14ac:dyDescent="0.2">
      <c r="A4664">
        <v>2009</v>
      </c>
      <c r="B4664">
        <v>278</v>
      </c>
      <c r="D4664" t="s">
        <v>128</v>
      </c>
      <c r="E4664" s="1">
        <v>0.375</v>
      </c>
      <c r="F4664">
        <v>7</v>
      </c>
      <c r="G4664" t="s">
        <v>136</v>
      </c>
      <c r="H4664" t="s">
        <v>36</v>
      </c>
      <c r="I4664" t="s">
        <v>176</v>
      </c>
      <c r="J4664" t="s">
        <v>16</v>
      </c>
      <c r="K4664" t="s">
        <v>28</v>
      </c>
      <c r="L4664" t="s">
        <v>29</v>
      </c>
      <c r="M4664">
        <v>20</v>
      </c>
      <c r="N4664">
        <v>25</v>
      </c>
      <c r="P4664">
        <f>N4664/1.14172</f>
        <v>21.89678730336685</v>
      </c>
      <c r="Q4664">
        <v>5.7999999999999996E-3</v>
      </c>
      <c r="R4664">
        <v>3.5539999999999998</v>
      </c>
      <c r="S4664">
        <f>Q4664*(P4664^R4664)</f>
        <v>336.62001464584171</v>
      </c>
      <c r="T4664">
        <f t="shared" si="331"/>
        <v>6732.4002929168346</v>
      </c>
    </row>
    <row r="4665" spans="1:20" x14ac:dyDescent="0.2">
      <c r="A4665">
        <v>2009</v>
      </c>
      <c r="B4665">
        <v>278</v>
      </c>
      <c r="D4665" t="s">
        <v>128</v>
      </c>
      <c r="E4665" s="1">
        <v>0.375</v>
      </c>
      <c r="F4665">
        <v>7</v>
      </c>
      <c r="G4665" t="s">
        <v>136</v>
      </c>
      <c r="H4665" t="s">
        <v>36</v>
      </c>
      <c r="I4665" t="s">
        <v>176</v>
      </c>
      <c r="J4665" t="s">
        <v>44</v>
      </c>
      <c r="K4665" t="s">
        <v>21</v>
      </c>
      <c r="L4665" t="s">
        <v>22</v>
      </c>
      <c r="M4665">
        <v>6</v>
      </c>
      <c r="N4665">
        <v>25</v>
      </c>
      <c r="Q4665">
        <v>1.14E-2</v>
      </c>
      <c r="R4665">
        <v>3.1280000000000001</v>
      </c>
      <c r="S4665">
        <f>Q4665*(N4665^R4665)</f>
        <v>268.94359042953022</v>
      </c>
      <c r="T4665">
        <f t="shared" si="331"/>
        <v>1613.6615425771813</v>
      </c>
    </row>
    <row r="4666" spans="1:20" x14ac:dyDescent="0.2">
      <c r="A4666">
        <v>2009</v>
      </c>
      <c r="B4666">
        <v>278</v>
      </c>
      <c r="D4666" t="s">
        <v>128</v>
      </c>
      <c r="E4666" s="1">
        <v>0.375</v>
      </c>
      <c r="F4666">
        <v>7</v>
      </c>
      <c r="G4666" t="s">
        <v>136</v>
      </c>
      <c r="H4666" t="s">
        <v>36</v>
      </c>
      <c r="I4666" t="s">
        <v>176</v>
      </c>
      <c r="J4666" t="s">
        <v>23</v>
      </c>
      <c r="K4666" t="s">
        <v>62</v>
      </c>
      <c r="L4666" t="s">
        <v>63</v>
      </c>
      <c r="M4666">
        <v>1</v>
      </c>
      <c r="N4666">
        <v>25</v>
      </c>
      <c r="P4666">
        <f>N4666/1.08</f>
        <v>23.148148148148145</v>
      </c>
      <c r="Q4666">
        <v>2.29E-2</v>
      </c>
      <c r="R4666">
        <v>2.9580000000000002</v>
      </c>
      <c r="S4666">
        <f>Q4666*(P4666^R4666)</f>
        <v>248.92846396069424</v>
      </c>
      <c r="T4666">
        <f t="shared" si="331"/>
        <v>248.92846396069424</v>
      </c>
    </row>
    <row r="4667" spans="1:20" x14ac:dyDescent="0.2">
      <c r="A4667">
        <v>2009</v>
      </c>
      <c r="B4667">
        <v>278</v>
      </c>
      <c r="D4667" t="s">
        <v>128</v>
      </c>
      <c r="E4667" s="1">
        <v>0.375</v>
      </c>
      <c r="F4667">
        <v>7</v>
      </c>
      <c r="G4667" t="s">
        <v>136</v>
      </c>
      <c r="H4667" t="s">
        <v>36</v>
      </c>
      <c r="I4667" t="s">
        <v>176</v>
      </c>
      <c r="J4667" t="s">
        <v>13</v>
      </c>
      <c r="K4667" t="s">
        <v>14</v>
      </c>
      <c r="L4667" t="s">
        <v>15</v>
      </c>
      <c r="M4667">
        <v>1</v>
      </c>
      <c r="N4667">
        <v>15</v>
      </c>
      <c r="Q4667">
        <v>2.3599999999999999E-2</v>
      </c>
      <c r="R4667">
        <v>2.9750000000000001</v>
      </c>
      <c r="S4667">
        <f t="shared" ref="S4667:S4674" si="335">Q4667*(N4667^R4667)</f>
        <v>74.436080804008085</v>
      </c>
      <c r="T4667">
        <f t="shared" si="331"/>
        <v>74.436080804008085</v>
      </c>
    </row>
    <row r="4668" spans="1:20" x14ac:dyDescent="0.2">
      <c r="A4668">
        <v>2009</v>
      </c>
      <c r="B4668">
        <v>278</v>
      </c>
      <c r="D4668" t="s">
        <v>128</v>
      </c>
      <c r="E4668" s="1">
        <v>0.375</v>
      </c>
      <c r="F4668">
        <v>7</v>
      </c>
      <c r="G4668" t="s">
        <v>136</v>
      </c>
      <c r="H4668" t="s">
        <v>36</v>
      </c>
      <c r="I4668" t="s">
        <v>176</v>
      </c>
      <c r="J4668" t="s">
        <v>26</v>
      </c>
      <c r="K4668" t="s">
        <v>17</v>
      </c>
      <c r="L4668" t="s">
        <v>121</v>
      </c>
      <c r="M4668">
        <v>8</v>
      </c>
      <c r="N4668">
        <v>7.5</v>
      </c>
      <c r="Q4668">
        <v>2.0199999999999999E-2</v>
      </c>
      <c r="R4668">
        <v>2.9594999999999998</v>
      </c>
      <c r="S4668">
        <f t="shared" si="335"/>
        <v>7.8540774295436098</v>
      </c>
      <c r="T4668">
        <f t="shared" si="331"/>
        <v>62.832619436348878</v>
      </c>
    </row>
    <row r="4669" spans="1:20" x14ac:dyDescent="0.2">
      <c r="A4669">
        <v>2009</v>
      </c>
      <c r="B4669">
        <v>278</v>
      </c>
      <c r="D4669" t="s">
        <v>128</v>
      </c>
      <c r="E4669" s="1">
        <v>0.375</v>
      </c>
      <c r="F4669">
        <v>7</v>
      </c>
      <c r="G4669" t="s">
        <v>136</v>
      </c>
      <c r="H4669" t="s">
        <v>36</v>
      </c>
      <c r="I4669" t="s">
        <v>176</v>
      </c>
      <c r="J4669" t="s">
        <v>26</v>
      </c>
      <c r="K4669" t="s">
        <v>118</v>
      </c>
      <c r="L4669" t="s">
        <v>27</v>
      </c>
      <c r="M4669">
        <v>7</v>
      </c>
      <c r="N4669">
        <v>7.5</v>
      </c>
      <c r="Q4669">
        <v>1.5900000000000001E-2</v>
      </c>
      <c r="R4669">
        <v>2.9718</v>
      </c>
      <c r="S4669">
        <f t="shared" si="335"/>
        <v>6.3372988368370082</v>
      </c>
      <c r="T4669">
        <f t="shared" si="331"/>
        <v>44.361091857859059</v>
      </c>
    </row>
    <row r="4670" spans="1:20" x14ac:dyDescent="0.2">
      <c r="A4670">
        <v>2009</v>
      </c>
      <c r="B4670">
        <v>278</v>
      </c>
      <c r="D4670" t="s">
        <v>128</v>
      </c>
      <c r="E4670" s="1">
        <v>0.375</v>
      </c>
      <c r="F4670">
        <v>7</v>
      </c>
      <c r="G4670" t="s">
        <v>136</v>
      </c>
      <c r="H4670" t="s">
        <v>36</v>
      </c>
      <c r="I4670" t="s">
        <v>176</v>
      </c>
      <c r="J4670" t="s">
        <v>26</v>
      </c>
      <c r="K4670" t="s">
        <v>118</v>
      </c>
      <c r="L4670" t="s">
        <v>27</v>
      </c>
      <c r="M4670">
        <v>15</v>
      </c>
      <c r="N4670">
        <v>2.5</v>
      </c>
      <c r="Q4670">
        <v>1.5900000000000001E-2</v>
      </c>
      <c r="R4670">
        <v>2.9718</v>
      </c>
      <c r="S4670">
        <f t="shared" si="335"/>
        <v>0.24210025233267859</v>
      </c>
      <c r="T4670">
        <f t="shared" si="331"/>
        <v>3.631503784990179</v>
      </c>
    </row>
    <row r="4671" spans="1:20" x14ac:dyDescent="0.2">
      <c r="A4671">
        <v>2009</v>
      </c>
      <c r="B4671">
        <v>279</v>
      </c>
      <c r="D4671" t="s">
        <v>128</v>
      </c>
      <c r="E4671" s="1">
        <v>0.375</v>
      </c>
      <c r="F4671">
        <v>7</v>
      </c>
      <c r="G4671" t="s">
        <v>136</v>
      </c>
      <c r="H4671" t="s">
        <v>36</v>
      </c>
      <c r="I4671" t="s">
        <v>176</v>
      </c>
      <c r="J4671" t="s">
        <v>13</v>
      </c>
      <c r="K4671" t="s">
        <v>51</v>
      </c>
      <c r="L4671" t="s">
        <v>57</v>
      </c>
      <c r="M4671">
        <v>1</v>
      </c>
      <c r="N4671">
        <v>50</v>
      </c>
      <c r="O4671" t="s">
        <v>53</v>
      </c>
      <c r="Q4671">
        <v>1.6199999999999999E-2</v>
      </c>
      <c r="R4671">
        <v>3.0251999999999999</v>
      </c>
      <c r="S4671">
        <f t="shared" si="335"/>
        <v>2234.8021044952443</v>
      </c>
      <c r="T4671">
        <f t="shared" si="331"/>
        <v>2234.8021044952443</v>
      </c>
    </row>
    <row r="4672" spans="1:20" x14ac:dyDescent="0.2">
      <c r="A4672">
        <v>2009</v>
      </c>
      <c r="B4672">
        <v>279</v>
      </c>
      <c r="D4672" t="s">
        <v>128</v>
      </c>
      <c r="E4672" s="1">
        <v>0.375</v>
      </c>
      <c r="F4672">
        <v>7</v>
      </c>
      <c r="G4672" t="s">
        <v>136</v>
      </c>
      <c r="H4672" t="s">
        <v>36</v>
      </c>
      <c r="I4672" t="s">
        <v>176</v>
      </c>
      <c r="J4672" t="s">
        <v>13</v>
      </c>
      <c r="K4672" t="s">
        <v>51</v>
      </c>
      <c r="L4672" t="s">
        <v>57</v>
      </c>
      <c r="M4672">
        <v>2</v>
      </c>
      <c r="N4672">
        <v>40</v>
      </c>
      <c r="O4672" t="s">
        <v>53</v>
      </c>
      <c r="Q4672">
        <v>1.6199999999999999E-2</v>
      </c>
      <c r="R4672">
        <v>3.0251999999999999</v>
      </c>
      <c r="S4672">
        <f t="shared" si="335"/>
        <v>1137.8025435833395</v>
      </c>
      <c r="T4672">
        <f t="shared" si="331"/>
        <v>2275.6050871666789</v>
      </c>
    </row>
    <row r="4673" spans="1:20" x14ac:dyDescent="0.2">
      <c r="A4673">
        <v>2009</v>
      </c>
      <c r="B4673">
        <v>279</v>
      </c>
      <c r="D4673" t="s">
        <v>128</v>
      </c>
      <c r="E4673" s="1">
        <v>0.375</v>
      </c>
      <c r="F4673">
        <v>7</v>
      </c>
      <c r="G4673" t="s">
        <v>136</v>
      </c>
      <c r="H4673" t="s">
        <v>36</v>
      </c>
      <c r="I4673" t="s">
        <v>176</v>
      </c>
      <c r="J4673" t="s">
        <v>13</v>
      </c>
      <c r="K4673" t="s">
        <v>51</v>
      </c>
      <c r="L4673" t="s">
        <v>52</v>
      </c>
      <c r="M4673">
        <v>1</v>
      </c>
      <c r="N4673">
        <v>40</v>
      </c>
      <c r="O4673" t="s">
        <v>53</v>
      </c>
      <c r="Q4673">
        <v>1.6199999999999999E-2</v>
      </c>
      <c r="R4673">
        <v>3.0251999999999999</v>
      </c>
      <c r="S4673">
        <f t="shared" si="335"/>
        <v>1137.8025435833395</v>
      </c>
      <c r="T4673">
        <f t="shared" si="331"/>
        <v>1137.8025435833395</v>
      </c>
    </row>
    <row r="4674" spans="1:20" x14ac:dyDescent="0.2">
      <c r="A4674">
        <v>2009</v>
      </c>
      <c r="B4674">
        <v>279</v>
      </c>
      <c r="D4674" t="s">
        <v>128</v>
      </c>
      <c r="E4674" s="1">
        <v>0.375</v>
      </c>
      <c r="F4674">
        <v>7</v>
      </c>
      <c r="G4674" t="s">
        <v>136</v>
      </c>
      <c r="H4674" t="s">
        <v>36</v>
      </c>
      <c r="I4674" t="s">
        <v>176</v>
      </c>
      <c r="J4674" t="s">
        <v>44</v>
      </c>
      <c r="K4674" t="s">
        <v>21</v>
      </c>
      <c r="L4674" t="s">
        <v>22</v>
      </c>
      <c r="M4674">
        <v>9</v>
      </c>
      <c r="N4674">
        <v>35</v>
      </c>
      <c r="Q4674">
        <v>1.14E-2</v>
      </c>
      <c r="R4674">
        <v>3.1280000000000001</v>
      </c>
      <c r="S4674">
        <f t="shared" si="335"/>
        <v>770.45928631241588</v>
      </c>
      <c r="T4674">
        <f t="shared" ref="T4674:T4737" si="336">M4674*S4674</f>
        <v>6934.1335768117433</v>
      </c>
    </row>
    <row r="4675" spans="1:20" x14ac:dyDescent="0.2">
      <c r="A4675">
        <v>2009</v>
      </c>
      <c r="B4675">
        <v>279</v>
      </c>
      <c r="D4675" t="s">
        <v>128</v>
      </c>
      <c r="E4675" s="1">
        <v>0.375</v>
      </c>
      <c r="F4675">
        <v>7</v>
      </c>
      <c r="G4675" t="s">
        <v>136</v>
      </c>
      <c r="H4675" t="s">
        <v>36</v>
      </c>
      <c r="I4675" t="s">
        <v>176</v>
      </c>
      <c r="J4675" t="s">
        <v>13</v>
      </c>
      <c r="K4675" t="s">
        <v>47</v>
      </c>
      <c r="L4675" t="s">
        <v>48</v>
      </c>
      <c r="M4675">
        <v>1</v>
      </c>
      <c r="N4675">
        <v>35</v>
      </c>
      <c r="P4675">
        <f>N4675/1.09917</f>
        <v>31.842208211650611</v>
      </c>
      <c r="Q4675">
        <v>1.7399999999999999E-2</v>
      </c>
      <c r="R4675">
        <v>3.08</v>
      </c>
      <c r="S4675">
        <f>Q4675*(P4675^R4675)</f>
        <v>740.96728909580781</v>
      </c>
      <c r="T4675">
        <f t="shared" si="336"/>
        <v>740.96728909580781</v>
      </c>
    </row>
    <row r="4676" spans="1:20" x14ac:dyDescent="0.2">
      <c r="A4676">
        <v>2009</v>
      </c>
      <c r="B4676">
        <v>279</v>
      </c>
      <c r="D4676" t="s">
        <v>128</v>
      </c>
      <c r="E4676" s="1">
        <v>0.375</v>
      </c>
      <c r="F4676">
        <v>7</v>
      </c>
      <c r="G4676" t="s">
        <v>136</v>
      </c>
      <c r="H4676" t="s">
        <v>36</v>
      </c>
      <c r="I4676" t="s">
        <v>176</v>
      </c>
      <c r="J4676" t="s">
        <v>23</v>
      </c>
      <c r="K4676" t="s">
        <v>118</v>
      </c>
      <c r="L4676" t="s">
        <v>37</v>
      </c>
      <c r="M4676">
        <v>1</v>
      </c>
      <c r="N4676">
        <v>35</v>
      </c>
      <c r="Q4676">
        <v>1.26E-2</v>
      </c>
      <c r="R4676">
        <v>3.0672999999999999</v>
      </c>
      <c r="S4676">
        <f>Q4676*(N4676^R4676)</f>
        <v>686.26279947656167</v>
      </c>
      <c r="T4676">
        <f t="shared" si="336"/>
        <v>686.26279947656167</v>
      </c>
    </row>
    <row r="4677" spans="1:20" x14ac:dyDescent="0.2">
      <c r="A4677">
        <v>2009</v>
      </c>
      <c r="B4677">
        <v>279</v>
      </c>
      <c r="D4677" t="s">
        <v>128</v>
      </c>
      <c r="E4677" s="1">
        <v>0.375</v>
      </c>
      <c r="F4677">
        <v>7</v>
      </c>
      <c r="G4677" t="s">
        <v>136</v>
      </c>
      <c r="H4677" t="s">
        <v>36</v>
      </c>
      <c r="I4677" t="s">
        <v>176</v>
      </c>
      <c r="J4677" t="s">
        <v>508</v>
      </c>
      <c r="K4677" t="s">
        <v>24</v>
      </c>
      <c r="L4677" t="s">
        <v>25</v>
      </c>
      <c r="M4677">
        <v>1</v>
      </c>
      <c r="N4677">
        <v>25</v>
      </c>
      <c r="Q4677">
        <v>4.2799999999999998E-2</v>
      </c>
      <c r="R4677">
        <v>2.8580000000000001</v>
      </c>
      <c r="S4677">
        <f>Q4677*(N4677^R4677)</f>
        <v>423.40532317837847</v>
      </c>
      <c r="T4677">
        <f t="shared" si="336"/>
        <v>423.40532317837847</v>
      </c>
    </row>
    <row r="4678" spans="1:20" x14ac:dyDescent="0.2">
      <c r="A4678">
        <v>2009</v>
      </c>
      <c r="B4678">
        <v>279</v>
      </c>
      <c r="D4678" t="s">
        <v>128</v>
      </c>
      <c r="E4678" s="1">
        <v>0.375</v>
      </c>
      <c r="F4678">
        <v>7</v>
      </c>
      <c r="G4678" t="s">
        <v>136</v>
      </c>
      <c r="H4678" t="s">
        <v>36</v>
      </c>
      <c r="I4678" t="s">
        <v>176</v>
      </c>
      <c r="J4678" t="s">
        <v>26</v>
      </c>
      <c r="K4678" t="s">
        <v>31</v>
      </c>
      <c r="L4678" t="s">
        <v>54</v>
      </c>
      <c r="M4678">
        <v>1</v>
      </c>
      <c r="N4678">
        <v>25</v>
      </c>
      <c r="P4678">
        <f>N4678*0.812715</f>
        <v>20.317875000000001</v>
      </c>
      <c r="Q4678">
        <v>0.111</v>
      </c>
      <c r="R4678">
        <v>2.72</v>
      </c>
      <c r="S4678">
        <f>Q4678*(P4678^R4678)</f>
        <v>400.63779005068659</v>
      </c>
      <c r="T4678">
        <f t="shared" si="336"/>
        <v>400.63779005068659</v>
      </c>
    </row>
    <row r="4679" spans="1:20" x14ac:dyDescent="0.2">
      <c r="A4679">
        <v>2009</v>
      </c>
      <c r="B4679">
        <v>279</v>
      </c>
      <c r="D4679" t="s">
        <v>128</v>
      </c>
      <c r="E4679" s="1">
        <v>0.375</v>
      </c>
      <c r="F4679">
        <v>7</v>
      </c>
      <c r="G4679" t="s">
        <v>136</v>
      </c>
      <c r="H4679" t="s">
        <v>36</v>
      </c>
      <c r="I4679" t="s">
        <v>176</v>
      </c>
      <c r="J4679" t="s">
        <v>16</v>
      </c>
      <c r="K4679" t="s">
        <v>28</v>
      </c>
      <c r="L4679" t="s">
        <v>29</v>
      </c>
      <c r="M4679">
        <v>8</v>
      </c>
      <c r="N4679">
        <v>25</v>
      </c>
      <c r="P4679">
        <f>N4679/1.14172</f>
        <v>21.89678730336685</v>
      </c>
      <c r="Q4679">
        <v>5.7999999999999996E-3</v>
      </c>
      <c r="R4679">
        <v>3.5539999999999998</v>
      </c>
      <c r="S4679">
        <f>Q4679*(P4679^R4679)</f>
        <v>336.62001464584171</v>
      </c>
      <c r="T4679">
        <f t="shared" si="336"/>
        <v>2692.9601171667337</v>
      </c>
    </row>
    <row r="4680" spans="1:20" x14ac:dyDescent="0.2">
      <c r="A4680">
        <v>2009</v>
      </c>
      <c r="B4680">
        <v>279</v>
      </c>
      <c r="D4680" t="s">
        <v>128</v>
      </c>
      <c r="E4680" s="1">
        <v>0.375</v>
      </c>
      <c r="F4680">
        <v>7</v>
      </c>
      <c r="G4680" t="s">
        <v>136</v>
      </c>
      <c r="H4680" t="s">
        <v>36</v>
      </c>
      <c r="I4680" t="s">
        <v>176</v>
      </c>
      <c r="J4680" t="s">
        <v>44</v>
      </c>
      <c r="K4680" t="s">
        <v>21</v>
      </c>
      <c r="L4680" t="s">
        <v>22</v>
      </c>
      <c r="M4680">
        <v>3</v>
      </c>
      <c r="N4680">
        <v>25</v>
      </c>
      <c r="Q4680">
        <v>1.14E-2</v>
      </c>
      <c r="R4680">
        <v>3.1280000000000001</v>
      </c>
      <c r="S4680">
        <f t="shared" ref="S4680:S4692" si="337">Q4680*(N4680^R4680)</f>
        <v>268.94359042953022</v>
      </c>
      <c r="T4680">
        <f t="shared" si="336"/>
        <v>806.83077128859065</v>
      </c>
    </row>
    <row r="4681" spans="1:20" x14ac:dyDescent="0.2">
      <c r="A4681">
        <v>2009</v>
      </c>
      <c r="B4681">
        <v>279</v>
      </c>
      <c r="D4681" t="s">
        <v>128</v>
      </c>
      <c r="E4681" s="1">
        <v>0.375</v>
      </c>
      <c r="F4681">
        <v>7</v>
      </c>
      <c r="G4681" t="s">
        <v>136</v>
      </c>
      <c r="H4681" t="s">
        <v>36</v>
      </c>
      <c r="I4681" t="s">
        <v>176</v>
      </c>
      <c r="J4681" t="s">
        <v>23</v>
      </c>
      <c r="K4681" t="s">
        <v>118</v>
      </c>
      <c r="L4681" t="s">
        <v>37</v>
      </c>
      <c r="M4681">
        <v>1</v>
      </c>
      <c r="N4681">
        <v>25</v>
      </c>
      <c r="Q4681">
        <v>1.26E-2</v>
      </c>
      <c r="R4681">
        <v>3.0672999999999999</v>
      </c>
      <c r="S4681">
        <f t="shared" si="337"/>
        <v>244.49609871054292</v>
      </c>
      <c r="T4681">
        <f t="shared" si="336"/>
        <v>244.49609871054292</v>
      </c>
    </row>
    <row r="4682" spans="1:20" x14ac:dyDescent="0.2">
      <c r="A4682">
        <v>2009</v>
      </c>
      <c r="B4682">
        <v>279</v>
      </c>
      <c r="D4682" t="s">
        <v>128</v>
      </c>
      <c r="E4682" s="1">
        <v>0.375</v>
      </c>
      <c r="F4682">
        <v>7</v>
      </c>
      <c r="G4682" t="s">
        <v>136</v>
      </c>
      <c r="H4682" t="s">
        <v>36</v>
      </c>
      <c r="I4682" t="s">
        <v>176</v>
      </c>
      <c r="J4682" t="s">
        <v>16</v>
      </c>
      <c r="K4682" t="s">
        <v>17</v>
      </c>
      <c r="L4682" t="s">
        <v>18</v>
      </c>
      <c r="M4682">
        <v>3</v>
      </c>
      <c r="N4682">
        <v>15</v>
      </c>
      <c r="Q4682">
        <v>2.2700000000000001E-2</v>
      </c>
      <c r="R4682">
        <v>3.12</v>
      </c>
      <c r="S4682">
        <f t="shared" si="337"/>
        <v>106.03044532761471</v>
      </c>
      <c r="T4682">
        <f t="shared" si="336"/>
        <v>318.09133598284416</v>
      </c>
    </row>
    <row r="4683" spans="1:20" x14ac:dyDescent="0.2">
      <c r="A4683">
        <v>2009</v>
      </c>
      <c r="B4683">
        <v>279</v>
      </c>
      <c r="D4683" t="s">
        <v>128</v>
      </c>
      <c r="E4683" s="1">
        <v>0.375</v>
      </c>
      <c r="F4683">
        <v>7</v>
      </c>
      <c r="G4683" t="s">
        <v>136</v>
      </c>
      <c r="H4683" t="s">
        <v>36</v>
      </c>
      <c r="I4683" t="s">
        <v>176</v>
      </c>
      <c r="J4683" t="s">
        <v>509</v>
      </c>
      <c r="K4683" t="s">
        <v>17</v>
      </c>
      <c r="L4683" t="s">
        <v>19</v>
      </c>
      <c r="M4683">
        <v>2</v>
      </c>
      <c r="N4683">
        <v>15</v>
      </c>
      <c r="Q4683">
        <v>1.9300000000000001E-2</v>
      </c>
      <c r="R4683">
        <v>2.96</v>
      </c>
      <c r="S4683">
        <f t="shared" si="337"/>
        <v>58.450393035088091</v>
      </c>
      <c r="T4683">
        <f t="shared" si="336"/>
        <v>116.90078607017618</v>
      </c>
    </row>
    <row r="4684" spans="1:20" x14ac:dyDescent="0.2">
      <c r="A4684">
        <v>2009</v>
      </c>
      <c r="B4684">
        <v>279</v>
      </c>
      <c r="D4684" t="s">
        <v>128</v>
      </c>
      <c r="E4684" s="1">
        <v>0.375</v>
      </c>
      <c r="F4684">
        <v>7</v>
      </c>
      <c r="G4684" t="s">
        <v>136</v>
      </c>
      <c r="H4684" t="s">
        <v>36</v>
      </c>
      <c r="I4684" t="s">
        <v>176</v>
      </c>
      <c r="J4684" t="s">
        <v>26</v>
      </c>
      <c r="K4684" t="s">
        <v>118</v>
      </c>
      <c r="L4684" t="s">
        <v>27</v>
      </c>
      <c r="M4684">
        <v>4</v>
      </c>
      <c r="N4684">
        <v>7.5</v>
      </c>
      <c r="Q4684">
        <v>1.5900000000000001E-2</v>
      </c>
      <c r="R4684">
        <v>2.9718</v>
      </c>
      <c r="S4684">
        <f t="shared" si="337"/>
        <v>6.3372988368370082</v>
      </c>
      <c r="T4684">
        <f t="shared" si="336"/>
        <v>25.349195347348033</v>
      </c>
    </row>
    <row r="4685" spans="1:20" x14ac:dyDescent="0.2">
      <c r="A4685">
        <v>2009</v>
      </c>
      <c r="B4685">
        <v>279</v>
      </c>
      <c r="D4685" t="s">
        <v>128</v>
      </c>
      <c r="E4685" s="1">
        <v>0.375</v>
      </c>
      <c r="F4685">
        <v>7</v>
      </c>
      <c r="G4685" t="s">
        <v>136</v>
      </c>
      <c r="H4685" t="s">
        <v>36</v>
      </c>
      <c r="I4685" t="s">
        <v>176</v>
      </c>
      <c r="J4685" t="s">
        <v>13</v>
      </c>
      <c r="K4685" t="s">
        <v>194</v>
      </c>
      <c r="L4685" t="s">
        <v>35</v>
      </c>
      <c r="M4685">
        <v>3</v>
      </c>
      <c r="N4685">
        <v>7.5</v>
      </c>
      <c r="Q4685">
        <v>3.2399999999999998E-2</v>
      </c>
      <c r="R4685">
        <v>2.379</v>
      </c>
      <c r="S4685">
        <f t="shared" si="337"/>
        <v>3.9112516180267258</v>
      </c>
      <c r="T4685">
        <f t="shared" si="336"/>
        <v>11.733754854080178</v>
      </c>
    </row>
    <row r="4686" spans="1:20" x14ac:dyDescent="0.2">
      <c r="A4686">
        <v>2009</v>
      </c>
      <c r="B4686">
        <v>279</v>
      </c>
      <c r="D4686" t="s">
        <v>128</v>
      </c>
      <c r="E4686" s="1">
        <v>0.375</v>
      </c>
      <c r="F4686">
        <v>7</v>
      </c>
      <c r="G4686" t="s">
        <v>136</v>
      </c>
      <c r="H4686" t="s">
        <v>36</v>
      </c>
      <c r="I4686" t="s">
        <v>176</v>
      </c>
      <c r="J4686" t="s">
        <v>26</v>
      </c>
      <c r="K4686" t="s">
        <v>118</v>
      </c>
      <c r="L4686" t="s">
        <v>27</v>
      </c>
      <c r="M4686">
        <v>25</v>
      </c>
      <c r="N4686">
        <v>2.5</v>
      </c>
      <c r="Q4686">
        <v>1.5900000000000001E-2</v>
      </c>
      <c r="R4686">
        <v>2.9718</v>
      </c>
      <c r="S4686">
        <f t="shared" si="337"/>
        <v>0.24210025233267859</v>
      </c>
      <c r="T4686">
        <f t="shared" si="336"/>
        <v>6.052506308316965</v>
      </c>
    </row>
    <row r="4687" spans="1:20" x14ac:dyDescent="0.2">
      <c r="A4687">
        <v>2009</v>
      </c>
      <c r="B4687">
        <v>279</v>
      </c>
      <c r="D4687" t="s">
        <v>128</v>
      </c>
      <c r="E4687" s="1">
        <v>0.375</v>
      </c>
      <c r="F4687">
        <v>7</v>
      </c>
      <c r="G4687" t="s">
        <v>136</v>
      </c>
      <c r="H4687" t="s">
        <v>36</v>
      </c>
      <c r="I4687" t="s">
        <v>176</v>
      </c>
      <c r="J4687" t="s">
        <v>23</v>
      </c>
      <c r="K4687" t="s">
        <v>33</v>
      </c>
      <c r="L4687" t="s">
        <v>34</v>
      </c>
      <c r="M4687">
        <v>4</v>
      </c>
      <c r="N4687">
        <v>2.5</v>
      </c>
      <c r="Q4687">
        <v>8.8999999999999999E-3</v>
      </c>
      <c r="R4687">
        <v>3</v>
      </c>
      <c r="S4687">
        <f t="shared" si="337"/>
        <v>0.13906250000000001</v>
      </c>
      <c r="T4687">
        <f t="shared" si="336"/>
        <v>0.55625000000000002</v>
      </c>
    </row>
    <row r="4688" spans="1:20" x14ac:dyDescent="0.2">
      <c r="A4688">
        <v>2009</v>
      </c>
      <c r="B4688">
        <v>280</v>
      </c>
      <c r="D4688" t="s">
        <v>128</v>
      </c>
      <c r="E4688" s="1">
        <v>0.375</v>
      </c>
      <c r="F4688">
        <v>7</v>
      </c>
      <c r="G4688" t="s">
        <v>136</v>
      </c>
      <c r="H4688" t="s">
        <v>36</v>
      </c>
      <c r="I4688" t="s">
        <v>176</v>
      </c>
      <c r="J4688" t="s">
        <v>13</v>
      </c>
      <c r="K4688" t="s">
        <v>51</v>
      </c>
      <c r="L4688" t="s">
        <v>57</v>
      </c>
      <c r="M4688">
        <v>1</v>
      </c>
      <c r="N4688">
        <v>55</v>
      </c>
      <c r="O4688" t="s">
        <v>46</v>
      </c>
      <c r="Q4688">
        <v>1.6199999999999999E-2</v>
      </c>
      <c r="R4688">
        <v>3.0251999999999999</v>
      </c>
      <c r="S4688">
        <f t="shared" si="337"/>
        <v>2981.6744427047388</v>
      </c>
      <c r="T4688">
        <f t="shared" si="336"/>
        <v>2981.6744427047388</v>
      </c>
    </row>
    <row r="4689" spans="1:20" x14ac:dyDescent="0.2">
      <c r="A4689">
        <v>2009</v>
      </c>
      <c r="B4689">
        <v>280</v>
      </c>
      <c r="D4689" t="s">
        <v>128</v>
      </c>
      <c r="E4689" s="1">
        <v>0.375</v>
      </c>
      <c r="F4689">
        <v>7</v>
      </c>
      <c r="G4689" t="s">
        <v>136</v>
      </c>
      <c r="H4689" t="s">
        <v>36</v>
      </c>
      <c r="I4689" t="s">
        <v>176</v>
      </c>
      <c r="J4689" t="s">
        <v>13</v>
      </c>
      <c r="K4689" t="s">
        <v>51</v>
      </c>
      <c r="L4689" t="s">
        <v>52</v>
      </c>
      <c r="M4689">
        <v>3</v>
      </c>
      <c r="N4689">
        <v>50</v>
      </c>
      <c r="O4689" t="s">
        <v>46</v>
      </c>
      <c r="Q4689">
        <v>1.6199999999999999E-2</v>
      </c>
      <c r="R4689">
        <v>3.0251999999999999</v>
      </c>
      <c r="S4689">
        <f t="shared" si="337"/>
        <v>2234.8021044952443</v>
      </c>
      <c r="T4689">
        <f t="shared" si="336"/>
        <v>6704.4063134857333</v>
      </c>
    </row>
    <row r="4690" spans="1:20" x14ac:dyDescent="0.2">
      <c r="A4690">
        <v>2009</v>
      </c>
      <c r="B4690">
        <v>280</v>
      </c>
      <c r="D4690" t="s">
        <v>128</v>
      </c>
      <c r="E4690" s="1">
        <v>0.375</v>
      </c>
      <c r="F4690">
        <v>7</v>
      </c>
      <c r="G4690" t="s">
        <v>136</v>
      </c>
      <c r="H4690" t="s">
        <v>36</v>
      </c>
      <c r="I4690" t="s">
        <v>176</v>
      </c>
      <c r="J4690" t="s">
        <v>13</v>
      </c>
      <c r="K4690" t="s">
        <v>51</v>
      </c>
      <c r="L4690" t="s">
        <v>52</v>
      </c>
      <c r="M4690">
        <v>3</v>
      </c>
      <c r="N4690">
        <v>40</v>
      </c>
      <c r="O4690" t="s">
        <v>53</v>
      </c>
      <c r="Q4690">
        <v>1.6199999999999999E-2</v>
      </c>
      <c r="R4690">
        <v>3.0251999999999999</v>
      </c>
      <c r="S4690">
        <f t="shared" si="337"/>
        <v>1137.8025435833395</v>
      </c>
      <c r="T4690">
        <f t="shared" si="336"/>
        <v>3413.4076307500181</v>
      </c>
    </row>
    <row r="4691" spans="1:20" x14ac:dyDescent="0.2">
      <c r="A4691">
        <v>2009</v>
      </c>
      <c r="B4691">
        <v>280</v>
      </c>
      <c r="D4691" t="s">
        <v>128</v>
      </c>
      <c r="E4691" s="1">
        <v>0.375</v>
      </c>
      <c r="F4691">
        <v>7</v>
      </c>
      <c r="G4691" t="s">
        <v>136</v>
      </c>
      <c r="H4691" t="s">
        <v>36</v>
      </c>
      <c r="I4691" t="s">
        <v>176</v>
      </c>
      <c r="J4691" t="s">
        <v>13</v>
      </c>
      <c r="K4691" t="s">
        <v>14</v>
      </c>
      <c r="L4691" t="s">
        <v>42</v>
      </c>
      <c r="M4691">
        <v>2</v>
      </c>
      <c r="N4691">
        <v>35</v>
      </c>
      <c r="Q4691">
        <v>4.2200000000000001E-2</v>
      </c>
      <c r="R4691">
        <v>2.835</v>
      </c>
      <c r="S4691">
        <f t="shared" si="337"/>
        <v>1006.3414397267468</v>
      </c>
      <c r="T4691">
        <f t="shared" si="336"/>
        <v>2012.6828794534936</v>
      </c>
    </row>
    <row r="4692" spans="1:20" x14ac:dyDescent="0.2">
      <c r="A4692">
        <v>2009</v>
      </c>
      <c r="B4692">
        <v>280</v>
      </c>
      <c r="D4692" t="s">
        <v>128</v>
      </c>
      <c r="E4692" s="1">
        <v>0.375</v>
      </c>
      <c r="F4692">
        <v>7</v>
      </c>
      <c r="G4692" t="s">
        <v>136</v>
      </c>
      <c r="H4692" t="s">
        <v>36</v>
      </c>
      <c r="I4692" t="s">
        <v>176</v>
      </c>
      <c r="J4692" t="s">
        <v>44</v>
      </c>
      <c r="K4692" t="s">
        <v>21</v>
      </c>
      <c r="L4692" t="s">
        <v>22</v>
      </c>
      <c r="M4692">
        <v>4</v>
      </c>
      <c r="N4692">
        <v>35</v>
      </c>
      <c r="Q4692">
        <v>1.14E-2</v>
      </c>
      <c r="R4692">
        <v>3.1280000000000001</v>
      </c>
      <c r="S4692">
        <f t="shared" si="337"/>
        <v>770.45928631241588</v>
      </c>
      <c r="T4692">
        <f t="shared" si="336"/>
        <v>3081.8371452496635</v>
      </c>
    </row>
    <row r="4693" spans="1:20" x14ac:dyDescent="0.2">
      <c r="A4693">
        <v>2009</v>
      </c>
      <c r="B4693">
        <v>280</v>
      </c>
      <c r="D4693" t="s">
        <v>128</v>
      </c>
      <c r="E4693" s="1">
        <v>0.375</v>
      </c>
      <c r="F4693">
        <v>7</v>
      </c>
      <c r="G4693" t="s">
        <v>136</v>
      </c>
      <c r="H4693" t="s">
        <v>36</v>
      </c>
      <c r="I4693" t="s">
        <v>176</v>
      </c>
      <c r="J4693" t="s">
        <v>13</v>
      </c>
      <c r="K4693" t="s">
        <v>47</v>
      </c>
      <c r="L4693" t="s">
        <v>48</v>
      </c>
      <c r="M4693">
        <v>3</v>
      </c>
      <c r="N4693">
        <v>35</v>
      </c>
      <c r="P4693">
        <f>N4693/1.09917</f>
        <v>31.842208211650611</v>
      </c>
      <c r="Q4693">
        <v>1.7399999999999999E-2</v>
      </c>
      <c r="R4693">
        <v>3.08</v>
      </c>
      <c r="S4693">
        <f>Q4693*(P4693^R4693)</f>
        <v>740.96728909580781</v>
      </c>
      <c r="T4693">
        <f t="shared" si="336"/>
        <v>2222.9018672874236</v>
      </c>
    </row>
    <row r="4694" spans="1:20" x14ac:dyDescent="0.2">
      <c r="A4694">
        <v>2009</v>
      </c>
      <c r="B4694">
        <v>280</v>
      </c>
      <c r="D4694" t="s">
        <v>128</v>
      </c>
      <c r="E4694" s="1">
        <v>0.375</v>
      </c>
      <c r="F4694">
        <v>7</v>
      </c>
      <c r="G4694" t="s">
        <v>136</v>
      </c>
      <c r="H4694" t="s">
        <v>36</v>
      </c>
      <c r="I4694" t="s">
        <v>176</v>
      </c>
      <c r="J4694" t="s">
        <v>23</v>
      </c>
      <c r="K4694" t="s">
        <v>31</v>
      </c>
      <c r="L4694" t="s">
        <v>32</v>
      </c>
      <c r="M4694">
        <v>3</v>
      </c>
      <c r="N4694">
        <v>35</v>
      </c>
      <c r="Q4694">
        <v>7.9000000000000008E-3</v>
      </c>
      <c r="R4694">
        <v>3.0760000000000001</v>
      </c>
      <c r="S4694">
        <f>Q4694*(N4694^R4694)</f>
        <v>443.79294680201997</v>
      </c>
      <c r="T4694">
        <f t="shared" si="336"/>
        <v>1331.3788404060599</v>
      </c>
    </row>
    <row r="4695" spans="1:20" x14ac:dyDescent="0.2">
      <c r="A4695">
        <v>2009</v>
      </c>
      <c r="B4695">
        <v>280</v>
      </c>
      <c r="D4695" t="s">
        <v>128</v>
      </c>
      <c r="E4695" s="1">
        <v>0.375</v>
      </c>
      <c r="F4695">
        <v>7</v>
      </c>
      <c r="G4695" t="s">
        <v>136</v>
      </c>
      <c r="H4695" t="s">
        <v>36</v>
      </c>
      <c r="I4695" t="s">
        <v>176</v>
      </c>
      <c r="J4695" t="s">
        <v>26</v>
      </c>
      <c r="K4695" t="s">
        <v>31</v>
      </c>
      <c r="L4695" t="s">
        <v>54</v>
      </c>
      <c r="M4695">
        <v>4</v>
      </c>
      <c r="N4695">
        <v>25</v>
      </c>
      <c r="P4695">
        <f>N4695*0.812715</f>
        <v>20.317875000000001</v>
      </c>
      <c r="Q4695">
        <v>0.111</v>
      </c>
      <c r="R4695">
        <v>2.72</v>
      </c>
      <c r="S4695">
        <f>Q4695*(P4695^R4695)</f>
        <v>400.63779005068659</v>
      </c>
      <c r="T4695">
        <f t="shared" si="336"/>
        <v>1602.5511602027464</v>
      </c>
    </row>
    <row r="4696" spans="1:20" x14ac:dyDescent="0.2">
      <c r="A4696">
        <v>2009</v>
      </c>
      <c r="B4696">
        <v>280</v>
      </c>
      <c r="D4696" t="s">
        <v>128</v>
      </c>
      <c r="E4696" s="1">
        <v>0.375</v>
      </c>
      <c r="F4696">
        <v>7</v>
      </c>
      <c r="G4696" t="s">
        <v>136</v>
      </c>
      <c r="H4696" t="s">
        <v>36</v>
      </c>
      <c r="I4696" t="s">
        <v>176</v>
      </c>
      <c r="J4696" t="s">
        <v>13</v>
      </c>
      <c r="K4696" t="s">
        <v>14</v>
      </c>
      <c r="L4696" t="s">
        <v>15</v>
      </c>
      <c r="M4696">
        <v>2</v>
      </c>
      <c r="N4696">
        <v>25</v>
      </c>
      <c r="Q4696">
        <v>2.3599999999999999E-2</v>
      </c>
      <c r="R4696">
        <v>2.9750000000000001</v>
      </c>
      <c r="S4696">
        <f>Q4696*(N4696^R4696)</f>
        <v>340.23855775527943</v>
      </c>
      <c r="T4696">
        <f t="shared" si="336"/>
        <v>680.47711551055886</v>
      </c>
    </row>
    <row r="4697" spans="1:20" x14ac:dyDescent="0.2">
      <c r="A4697">
        <v>2009</v>
      </c>
      <c r="B4697">
        <v>280</v>
      </c>
      <c r="D4697" t="s">
        <v>128</v>
      </c>
      <c r="E4697" s="1">
        <v>0.375</v>
      </c>
      <c r="F4697">
        <v>7</v>
      </c>
      <c r="G4697" t="s">
        <v>136</v>
      </c>
      <c r="H4697" t="s">
        <v>36</v>
      </c>
      <c r="I4697" t="s">
        <v>176</v>
      </c>
      <c r="J4697" t="s">
        <v>16</v>
      </c>
      <c r="K4697" t="s">
        <v>28</v>
      </c>
      <c r="L4697" t="s">
        <v>29</v>
      </c>
      <c r="M4697">
        <v>8</v>
      </c>
      <c r="N4697">
        <v>25</v>
      </c>
      <c r="P4697">
        <f>N4697/1.14172</f>
        <v>21.89678730336685</v>
      </c>
      <c r="Q4697">
        <v>5.7999999999999996E-3</v>
      </c>
      <c r="R4697">
        <v>3.5539999999999998</v>
      </c>
      <c r="S4697">
        <f>Q4697*(P4697^R4697)</f>
        <v>336.62001464584171</v>
      </c>
      <c r="T4697">
        <f t="shared" si="336"/>
        <v>2692.9601171667337</v>
      </c>
    </row>
    <row r="4698" spans="1:20" x14ac:dyDescent="0.2">
      <c r="A4698">
        <v>2009</v>
      </c>
      <c r="B4698">
        <v>280</v>
      </c>
      <c r="D4698" t="s">
        <v>128</v>
      </c>
      <c r="E4698" s="1">
        <v>0.375</v>
      </c>
      <c r="F4698">
        <v>7</v>
      </c>
      <c r="G4698" t="s">
        <v>136</v>
      </c>
      <c r="H4698" t="s">
        <v>36</v>
      </c>
      <c r="I4698" t="s">
        <v>176</v>
      </c>
      <c r="J4698" t="s">
        <v>44</v>
      </c>
      <c r="K4698" t="s">
        <v>21</v>
      </c>
      <c r="L4698" t="s">
        <v>22</v>
      </c>
      <c r="M4698">
        <v>3</v>
      </c>
      <c r="N4698">
        <v>25</v>
      </c>
      <c r="Q4698">
        <v>1.14E-2</v>
      </c>
      <c r="R4698">
        <v>3.1280000000000001</v>
      </c>
      <c r="S4698">
        <f t="shared" ref="S4698:S4709" si="338">Q4698*(N4698^R4698)</f>
        <v>268.94359042953022</v>
      </c>
      <c r="T4698">
        <f t="shared" si="336"/>
        <v>806.83077128859065</v>
      </c>
    </row>
    <row r="4699" spans="1:20" x14ac:dyDescent="0.2">
      <c r="A4699">
        <v>2009</v>
      </c>
      <c r="B4699">
        <v>280</v>
      </c>
      <c r="D4699" t="s">
        <v>128</v>
      </c>
      <c r="E4699" s="1">
        <v>0.375</v>
      </c>
      <c r="F4699">
        <v>7</v>
      </c>
      <c r="G4699" t="s">
        <v>136</v>
      </c>
      <c r="H4699" t="s">
        <v>36</v>
      </c>
      <c r="I4699" t="s">
        <v>176</v>
      </c>
      <c r="J4699" t="s">
        <v>508</v>
      </c>
      <c r="K4699" t="s">
        <v>40</v>
      </c>
      <c r="L4699" t="s">
        <v>41</v>
      </c>
      <c r="M4699">
        <v>3</v>
      </c>
      <c r="N4699">
        <v>15</v>
      </c>
      <c r="Q4699">
        <v>2.2200000000000001E-2</v>
      </c>
      <c r="R4699">
        <v>3.14</v>
      </c>
      <c r="S4699">
        <f t="shared" si="338"/>
        <v>109.46607034280856</v>
      </c>
      <c r="T4699">
        <f t="shared" si="336"/>
        <v>328.39821102842569</v>
      </c>
    </row>
    <row r="4700" spans="1:20" x14ac:dyDescent="0.2">
      <c r="A4700">
        <v>2009</v>
      </c>
      <c r="B4700">
        <v>280</v>
      </c>
      <c r="D4700" t="s">
        <v>128</v>
      </c>
      <c r="E4700" s="1">
        <v>0.375</v>
      </c>
      <c r="F4700">
        <v>7</v>
      </c>
      <c r="G4700" t="s">
        <v>136</v>
      </c>
      <c r="H4700" t="s">
        <v>36</v>
      </c>
      <c r="I4700" t="s">
        <v>176</v>
      </c>
      <c r="J4700" t="s">
        <v>509</v>
      </c>
      <c r="K4700" t="s">
        <v>17</v>
      </c>
      <c r="L4700" t="s">
        <v>127</v>
      </c>
      <c r="M4700">
        <v>1</v>
      </c>
      <c r="N4700">
        <v>15</v>
      </c>
      <c r="Q4700">
        <v>2.3900000000000001E-2</v>
      </c>
      <c r="R4700">
        <v>3.0819999999999999</v>
      </c>
      <c r="S4700">
        <f t="shared" si="338"/>
        <v>100.71894345437795</v>
      </c>
      <c r="T4700">
        <f t="shared" si="336"/>
        <v>100.71894345437795</v>
      </c>
    </row>
    <row r="4701" spans="1:20" x14ac:dyDescent="0.2">
      <c r="A4701">
        <v>2009</v>
      </c>
      <c r="B4701">
        <v>280</v>
      </c>
      <c r="D4701" t="s">
        <v>128</v>
      </c>
      <c r="E4701" s="1">
        <v>0.375</v>
      </c>
      <c r="F4701">
        <v>7</v>
      </c>
      <c r="G4701" t="s">
        <v>136</v>
      </c>
      <c r="H4701" t="s">
        <v>36</v>
      </c>
      <c r="I4701" t="s">
        <v>176</v>
      </c>
      <c r="J4701" t="s">
        <v>16</v>
      </c>
      <c r="K4701" t="s">
        <v>49</v>
      </c>
      <c r="L4701" t="s">
        <v>66</v>
      </c>
      <c r="M4701">
        <v>1</v>
      </c>
      <c r="N4701">
        <v>7.5</v>
      </c>
      <c r="Q4701">
        <v>6.83E-2</v>
      </c>
      <c r="R4701">
        <v>2.5630000000000002</v>
      </c>
      <c r="S4701">
        <f t="shared" si="338"/>
        <v>11.945455692126167</v>
      </c>
      <c r="T4701">
        <f t="shared" si="336"/>
        <v>11.945455692126167</v>
      </c>
    </row>
    <row r="4702" spans="1:20" x14ac:dyDescent="0.2">
      <c r="A4702">
        <v>2009</v>
      </c>
      <c r="B4702">
        <v>280</v>
      </c>
      <c r="D4702" t="s">
        <v>128</v>
      </c>
      <c r="E4702" s="1">
        <v>0.375</v>
      </c>
      <c r="F4702">
        <v>7</v>
      </c>
      <c r="G4702" t="s">
        <v>136</v>
      </c>
      <c r="H4702" t="s">
        <v>36</v>
      </c>
      <c r="I4702" t="s">
        <v>176</v>
      </c>
      <c r="J4702" t="s">
        <v>26</v>
      </c>
      <c r="K4702" t="s">
        <v>17</v>
      </c>
      <c r="L4702" t="s">
        <v>121</v>
      </c>
      <c r="M4702">
        <v>7</v>
      </c>
      <c r="N4702">
        <v>7.5</v>
      </c>
      <c r="Q4702">
        <v>2.0199999999999999E-2</v>
      </c>
      <c r="R4702">
        <v>2.9594999999999998</v>
      </c>
      <c r="S4702">
        <f t="shared" si="338"/>
        <v>7.8540774295436098</v>
      </c>
      <c r="T4702">
        <f t="shared" si="336"/>
        <v>54.97854200680527</v>
      </c>
    </row>
    <row r="4703" spans="1:20" x14ac:dyDescent="0.2">
      <c r="A4703">
        <v>2009</v>
      </c>
      <c r="B4703">
        <v>280</v>
      </c>
      <c r="D4703" t="s">
        <v>128</v>
      </c>
      <c r="E4703" s="1">
        <v>0.375</v>
      </c>
      <c r="F4703">
        <v>7</v>
      </c>
      <c r="G4703" t="s">
        <v>136</v>
      </c>
      <c r="H4703" t="s">
        <v>36</v>
      </c>
      <c r="I4703" t="s">
        <v>176</v>
      </c>
      <c r="J4703" t="s">
        <v>26</v>
      </c>
      <c r="K4703" t="s">
        <v>118</v>
      </c>
      <c r="L4703" t="s">
        <v>27</v>
      </c>
      <c r="M4703">
        <v>5</v>
      </c>
      <c r="N4703">
        <v>7.5</v>
      </c>
      <c r="Q4703">
        <v>1.5900000000000001E-2</v>
      </c>
      <c r="R4703">
        <v>2.9718</v>
      </c>
      <c r="S4703">
        <f t="shared" si="338"/>
        <v>6.3372988368370082</v>
      </c>
      <c r="T4703">
        <f t="shared" si="336"/>
        <v>31.68649418418504</v>
      </c>
    </row>
    <row r="4704" spans="1:20" x14ac:dyDescent="0.2">
      <c r="A4704">
        <v>2009</v>
      </c>
      <c r="B4704">
        <v>280</v>
      </c>
      <c r="D4704" t="s">
        <v>128</v>
      </c>
      <c r="E4704" s="1">
        <v>0.375</v>
      </c>
      <c r="F4704">
        <v>7</v>
      </c>
      <c r="G4704" t="s">
        <v>136</v>
      </c>
      <c r="H4704" t="s">
        <v>36</v>
      </c>
      <c r="I4704" t="s">
        <v>176</v>
      </c>
      <c r="J4704" t="s">
        <v>23</v>
      </c>
      <c r="K4704" t="s">
        <v>118</v>
      </c>
      <c r="L4704" t="s">
        <v>132</v>
      </c>
      <c r="M4704">
        <v>7</v>
      </c>
      <c r="N4704">
        <v>7.5</v>
      </c>
      <c r="Q4704">
        <v>1.26E-2</v>
      </c>
      <c r="R4704">
        <v>3.0672999999999999</v>
      </c>
      <c r="S4704">
        <f t="shared" si="338"/>
        <v>6.0875978967715536</v>
      </c>
      <c r="T4704">
        <f t="shared" si="336"/>
        <v>42.613185277400873</v>
      </c>
    </row>
    <row r="4705" spans="1:20" x14ac:dyDescent="0.2">
      <c r="A4705">
        <v>2009</v>
      </c>
      <c r="B4705">
        <v>280</v>
      </c>
      <c r="D4705" t="s">
        <v>128</v>
      </c>
      <c r="E4705" s="1">
        <v>0.375</v>
      </c>
      <c r="F4705">
        <v>7</v>
      </c>
      <c r="G4705" t="s">
        <v>136</v>
      </c>
      <c r="H4705" t="s">
        <v>36</v>
      </c>
      <c r="I4705" t="s">
        <v>176</v>
      </c>
      <c r="J4705" t="s">
        <v>26</v>
      </c>
      <c r="K4705" t="s">
        <v>118</v>
      </c>
      <c r="L4705" t="s">
        <v>27</v>
      </c>
      <c r="M4705">
        <v>3</v>
      </c>
      <c r="N4705">
        <v>2.5</v>
      </c>
      <c r="Q4705">
        <v>1.5900000000000001E-2</v>
      </c>
      <c r="R4705">
        <v>2.9718</v>
      </c>
      <c r="S4705">
        <f t="shared" si="338"/>
        <v>0.24210025233267859</v>
      </c>
      <c r="T4705">
        <f t="shared" si="336"/>
        <v>0.72630075699803576</v>
      </c>
    </row>
    <row r="4706" spans="1:20" x14ac:dyDescent="0.2">
      <c r="A4706">
        <v>2009</v>
      </c>
      <c r="B4706">
        <v>280</v>
      </c>
      <c r="D4706" t="s">
        <v>128</v>
      </c>
      <c r="E4706" s="1">
        <v>0.375</v>
      </c>
      <c r="F4706">
        <v>7</v>
      </c>
      <c r="G4706" t="s">
        <v>136</v>
      </c>
      <c r="H4706" t="s">
        <v>36</v>
      </c>
      <c r="I4706" t="s">
        <v>176</v>
      </c>
      <c r="J4706" t="s">
        <v>23</v>
      </c>
      <c r="K4706" t="s">
        <v>33</v>
      </c>
      <c r="L4706" t="s">
        <v>34</v>
      </c>
      <c r="M4706">
        <v>3</v>
      </c>
      <c r="N4706">
        <v>2.5</v>
      </c>
      <c r="Q4706">
        <v>8.8999999999999999E-3</v>
      </c>
      <c r="R4706">
        <v>3</v>
      </c>
      <c r="S4706">
        <f t="shared" si="338"/>
        <v>0.13906250000000001</v>
      </c>
      <c r="T4706">
        <f t="shared" si="336"/>
        <v>0.41718750000000004</v>
      </c>
    </row>
    <row r="4707" spans="1:20" x14ac:dyDescent="0.2">
      <c r="A4707">
        <v>2009</v>
      </c>
      <c r="B4707">
        <v>281</v>
      </c>
      <c r="D4707" t="s">
        <v>128</v>
      </c>
      <c r="E4707" s="1">
        <v>0.375</v>
      </c>
      <c r="F4707">
        <v>7</v>
      </c>
      <c r="G4707" t="s">
        <v>136</v>
      </c>
      <c r="H4707" t="s">
        <v>36</v>
      </c>
      <c r="I4707" t="s">
        <v>176</v>
      </c>
      <c r="J4707" t="s">
        <v>13</v>
      </c>
      <c r="K4707" t="s">
        <v>51</v>
      </c>
      <c r="L4707" t="s">
        <v>52</v>
      </c>
      <c r="M4707">
        <v>1</v>
      </c>
      <c r="N4707">
        <v>55</v>
      </c>
      <c r="O4707" t="s">
        <v>46</v>
      </c>
      <c r="Q4707">
        <v>1.6199999999999999E-2</v>
      </c>
      <c r="R4707">
        <v>3.0251999999999999</v>
      </c>
      <c r="S4707">
        <f t="shared" si="338"/>
        <v>2981.6744427047388</v>
      </c>
      <c r="T4707">
        <f t="shared" si="336"/>
        <v>2981.6744427047388</v>
      </c>
    </row>
    <row r="4708" spans="1:20" x14ac:dyDescent="0.2">
      <c r="A4708">
        <v>2009</v>
      </c>
      <c r="B4708">
        <v>281</v>
      </c>
      <c r="D4708" t="s">
        <v>128</v>
      </c>
      <c r="E4708" s="1">
        <v>0.375</v>
      </c>
      <c r="F4708">
        <v>7</v>
      </c>
      <c r="G4708" t="s">
        <v>136</v>
      </c>
      <c r="H4708" t="s">
        <v>36</v>
      </c>
      <c r="I4708" t="s">
        <v>176</v>
      </c>
      <c r="J4708" t="s">
        <v>13</v>
      </c>
      <c r="K4708" t="s">
        <v>51</v>
      </c>
      <c r="L4708" t="s">
        <v>57</v>
      </c>
      <c r="M4708">
        <v>1</v>
      </c>
      <c r="N4708">
        <v>55</v>
      </c>
      <c r="O4708" t="s">
        <v>53</v>
      </c>
      <c r="Q4708">
        <v>1.6199999999999999E-2</v>
      </c>
      <c r="R4708">
        <v>3.0251999999999999</v>
      </c>
      <c r="S4708">
        <f t="shared" si="338"/>
        <v>2981.6744427047388</v>
      </c>
      <c r="T4708">
        <f t="shared" si="336"/>
        <v>2981.6744427047388</v>
      </c>
    </row>
    <row r="4709" spans="1:20" x14ac:dyDescent="0.2">
      <c r="A4709">
        <v>2009</v>
      </c>
      <c r="B4709">
        <v>281</v>
      </c>
      <c r="D4709" t="s">
        <v>128</v>
      </c>
      <c r="E4709" s="1">
        <v>0.375</v>
      </c>
      <c r="F4709">
        <v>7</v>
      </c>
      <c r="G4709" t="s">
        <v>136</v>
      </c>
      <c r="H4709" t="s">
        <v>36</v>
      </c>
      <c r="I4709" t="s">
        <v>176</v>
      </c>
      <c r="J4709" t="s">
        <v>44</v>
      </c>
      <c r="K4709" t="s">
        <v>21</v>
      </c>
      <c r="L4709" t="s">
        <v>22</v>
      </c>
      <c r="M4709">
        <v>4</v>
      </c>
      <c r="N4709">
        <v>35</v>
      </c>
      <c r="Q4709">
        <v>1.14E-2</v>
      </c>
      <c r="R4709">
        <v>3.1280000000000001</v>
      </c>
      <c r="S4709">
        <f t="shared" si="338"/>
        <v>770.45928631241588</v>
      </c>
      <c r="T4709">
        <f t="shared" si="336"/>
        <v>3081.8371452496635</v>
      </c>
    </row>
    <row r="4710" spans="1:20" x14ac:dyDescent="0.2">
      <c r="A4710">
        <v>2009</v>
      </c>
      <c r="B4710">
        <v>281</v>
      </c>
      <c r="D4710" t="s">
        <v>128</v>
      </c>
      <c r="E4710" s="1">
        <v>0.375</v>
      </c>
      <c r="F4710">
        <v>7</v>
      </c>
      <c r="G4710" t="s">
        <v>136</v>
      </c>
      <c r="H4710" t="s">
        <v>36</v>
      </c>
      <c r="I4710" t="s">
        <v>176</v>
      </c>
      <c r="J4710" t="s">
        <v>13</v>
      </c>
      <c r="K4710" t="s">
        <v>47</v>
      </c>
      <c r="L4710" t="s">
        <v>48</v>
      </c>
      <c r="M4710">
        <v>11</v>
      </c>
      <c r="N4710">
        <v>35</v>
      </c>
      <c r="P4710">
        <f>N4710/1.09917</f>
        <v>31.842208211650611</v>
      </c>
      <c r="Q4710">
        <v>1.7399999999999999E-2</v>
      </c>
      <c r="R4710">
        <v>3.08</v>
      </c>
      <c r="S4710">
        <f>Q4710*(P4710^R4710)</f>
        <v>740.96728909580781</v>
      </c>
      <c r="T4710">
        <f t="shared" si="336"/>
        <v>8150.6401800538861</v>
      </c>
    </row>
    <row r="4711" spans="1:20" x14ac:dyDescent="0.2">
      <c r="A4711">
        <v>2009</v>
      </c>
      <c r="B4711">
        <v>281</v>
      </c>
      <c r="D4711" t="s">
        <v>128</v>
      </c>
      <c r="E4711" s="1">
        <v>0.375</v>
      </c>
      <c r="F4711">
        <v>7</v>
      </c>
      <c r="G4711" t="s">
        <v>136</v>
      </c>
      <c r="H4711" t="s">
        <v>36</v>
      </c>
      <c r="I4711" t="s">
        <v>176</v>
      </c>
      <c r="J4711" t="s">
        <v>23</v>
      </c>
      <c r="K4711" t="s">
        <v>31</v>
      </c>
      <c r="L4711" t="s">
        <v>32</v>
      </c>
      <c r="M4711">
        <v>1</v>
      </c>
      <c r="N4711">
        <v>35</v>
      </c>
      <c r="Q4711">
        <v>7.9000000000000008E-3</v>
      </c>
      <c r="R4711">
        <v>3.0760000000000001</v>
      </c>
      <c r="S4711">
        <f>Q4711*(N4711^R4711)</f>
        <v>443.79294680201997</v>
      </c>
      <c r="T4711">
        <f t="shared" si="336"/>
        <v>443.79294680201997</v>
      </c>
    </row>
    <row r="4712" spans="1:20" x14ac:dyDescent="0.2">
      <c r="A4712">
        <v>2009</v>
      </c>
      <c r="B4712">
        <v>281</v>
      </c>
      <c r="D4712" t="s">
        <v>128</v>
      </c>
      <c r="E4712" s="1">
        <v>0.375</v>
      </c>
      <c r="F4712">
        <v>7</v>
      </c>
      <c r="G4712" t="s">
        <v>136</v>
      </c>
      <c r="H4712" t="s">
        <v>36</v>
      </c>
      <c r="I4712" t="s">
        <v>176</v>
      </c>
      <c r="J4712" t="s">
        <v>13</v>
      </c>
      <c r="K4712" t="s">
        <v>14</v>
      </c>
      <c r="L4712" t="s">
        <v>15</v>
      </c>
      <c r="M4712">
        <v>11</v>
      </c>
      <c r="N4712">
        <v>25</v>
      </c>
      <c r="Q4712">
        <v>2.3599999999999999E-2</v>
      </c>
      <c r="R4712">
        <v>2.9750000000000001</v>
      </c>
      <c r="S4712">
        <f>Q4712*(N4712^R4712)</f>
        <v>340.23855775527943</v>
      </c>
      <c r="T4712">
        <f t="shared" si="336"/>
        <v>3742.6241353080736</v>
      </c>
    </row>
    <row r="4713" spans="1:20" x14ac:dyDescent="0.2">
      <c r="A4713">
        <v>2009</v>
      </c>
      <c r="B4713">
        <v>281</v>
      </c>
      <c r="D4713" t="s">
        <v>128</v>
      </c>
      <c r="E4713" s="1">
        <v>0.375</v>
      </c>
      <c r="F4713">
        <v>7</v>
      </c>
      <c r="G4713" t="s">
        <v>136</v>
      </c>
      <c r="H4713" t="s">
        <v>36</v>
      </c>
      <c r="I4713" t="s">
        <v>176</v>
      </c>
      <c r="J4713" t="s">
        <v>16</v>
      </c>
      <c r="K4713" t="s">
        <v>28</v>
      </c>
      <c r="L4713" t="s">
        <v>29</v>
      </c>
      <c r="M4713">
        <v>14</v>
      </c>
      <c r="N4713">
        <v>25</v>
      </c>
      <c r="P4713">
        <f>N4713/1.14172</f>
        <v>21.89678730336685</v>
      </c>
      <c r="Q4713">
        <v>5.7999999999999996E-3</v>
      </c>
      <c r="R4713">
        <v>3.5539999999999998</v>
      </c>
      <c r="S4713">
        <f>Q4713*(P4713^R4713)</f>
        <v>336.62001464584171</v>
      </c>
      <c r="T4713">
        <f t="shared" si="336"/>
        <v>4712.6802050417837</v>
      </c>
    </row>
    <row r="4714" spans="1:20" x14ac:dyDescent="0.2">
      <c r="A4714">
        <v>2009</v>
      </c>
      <c r="B4714">
        <v>281</v>
      </c>
      <c r="D4714" t="s">
        <v>128</v>
      </c>
      <c r="E4714" s="1">
        <v>0.375</v>
      </c>
      <c r="F4714">
        <v>7</v>
      </c>
      <c r="G4714" t="s">
        <v>136</v>
      </c>
      <c r="H4714" t="s">
        <v>36</v>
      </c>
      <c r="I4714" t="s">
        <v>176</v>
      </c>
      <c r="J4714" t="s">
        <v>508</v>
      </c>
      <c r="K4714" t="s">
        <v>49</v>
      </c>
      <c r="L4714" t="s">
        <v>50</v>
      </c>
      <c r="M4714">
        <v>3</v>
      </c>
      <c r="N4714">
        <v>25</v>
      </c>
      <c r="Q4714">
        <v>5.6099999999999997E-2</v>
      </c>
      <c r="R4714">
        <v>2.653</v>
      </c>
      <c r="S4714">
        <f t="shared" ref="S4714:S4724" si="339">Q4714*(N4714^R4714)</f>
        <v>286.87830370223014</v>
      </c>
      <c r="T4714">
        <f t="shared" si="336"/>
        <v>860.63491110669042</v>
      </c>
    </row>
    <row r="4715" spans="1:20" x14ac:dyDescent="0.2">
      <c r="A4715">
        <v>2009</v>
      </c>
      <c r="B4715">
        <v>281</v>
      </c>
      <c r="D4715" t="s">
        <v>128</v>
      </c>
      <c r="E4715" s="1">
        <v>0.375</v>
      </c>
      <c r="F4715">
        <v>7</v>
      </c>
      <c r="G4715" t="s">
        <v>136</v>
      </c>
      <c r="H4715" t="s">
        <v>36</v>
      </c>
      <c r="I4715" t="s">
        <v>176</v>
      </c>
      <c r="J4715" t="s">
        <v>44</v>
      </c>
      <c r="K4715" t="s">
        <v>21</v>
      </c>
      <c r="L4715" t="s">
        <v>22</v>
      </c>
      <c r="M4715">
        <v>5</v>
      </c>
      <c r="N4715">
        <v>25</v>
      </c>
      <c r="Q4715">
        <v>1.14E-2</v>
      </c>
      <c r="R4715">
        <v>3.1280000000000001</v>
      </c>
      <c r="S4715">
        <f t="shared" si="339"/>
        <v>268.94359042953022</v>
      </c>
      <c r="T4715">
        <f t="shared" si="336"/>
        <v>1344.717952147651</v>
      </c>
    </row>
    <row r="4716" spans="1:20" x14ac:dyDescent="0.2">
      <c r="A4716">
        <v>2009</v>
      </c>
      <c r="B4716">
        <v>281</v>
      </c>
      <c r="D4716" t="s">
        <v>128</v>
      </c>
      <c r="E4716" s="1">
        <v>0.375</v>
      </c>
      <c r="F4716">
        <v>7</v>
      </c>
      <c r="G4716" t="s">
        <v>136</v>
      </c>
      <c r="H4716" t="s">
        <v>36</v>
      </c>
      <c r="I4716" t="s">
        <v>176</v>
      </c>
      <c r="J4716" t="s">
        <v>23</v>
      </c>
      <c r="K4716" t="s">
        <v>31</v>
      </c>
      <c r="L4716" t="s">
        <v>32</v>
      </c>
      <c r="M4716">
        <v>3</v>
      </c>
      <c r="N4716">
        <v>25</v>
      </c>
      <c r="Q4716">
        <v>7.9000000000000008E-3</v>
      </c>
      <c r="R4716">
        <v>3.0760000000000001</v>
      </c>
      <c r="S4716">
        <f t="shared" si="339"/>
        <v>157.64875958225977</v>
      </c>
      <c r="T4716">
        <f t="shared" si="336"/>
        <v>472.94627874677929</v>
      </c>
    </row>
    <row r="4717" spans="1:20" x14ac:dyDescent="0.2">
      <c r="A4717">
        <v>2009</v>
      </c>
      <c r="B4717">
        <v>281</v>
      </c>
      <c r="D4717" t="s">
        <v>128</v>
      </c>
      <c r="E4717" s="1">
        <v>0.375</v>
      </c>
      <c r="F4717">
        <v>7</v>
      </c>
      <c r="G4717" t="s">
        <v>136</v>
      </c>
      <c r="H4717" t="s">
        <v>36</v>
      </c>
      <c r="I4717" t="s">
        <v>176</v>
      </c>
      <c r="J4717" t="s">
        <v>13</v>
      </c>
      <c r="K4717" t="s">
        <v>14</v>
      </c>
      <c r="L4717" t="s">
        <v>15</v>
      </c>
      <c r="M4717">
        <v>2</v>
      </c>
      <c r="N4717">
        <v>15</v>
      </c>
      <c r="Q4717">
        <v>2.3599999999999999E-2</v>
      </c>
      <c r="R4717">
        <v>2.9750000000000001</v>
      </c>
      <c r="S4717">
        <f t="shared" si="339"/>
        <v>74.436080804008085</v>
      </c>
      <c r="T4717">
        <f t="shared" si="336"/>
        <v>148.87216160801617</v>
      </c>
    </row>
    <row r="4718" spans="1:20" x14ac:dyDescent="0.2">
      <c r="A4718">
        <v>2009</v>
      </c>
      <c r="B4718">
        <v>281</v>
      </c>
      <c r="D4718" t="s">
        <v>128</v>
      </c>
      <c r="E4718" s="1">
        <v>0.375</v>
      </c>
      <c r="F4718">
        <v>7</v>
      </c>
      <c r="G4718" t="s">
        <v>136</v>
      </c>
      <c r="H4718" t="s">
        <v>36</v>
      </c>
      <c r="I4718" t="s">
        <v>176</v>
      </c>
      <c r="J4718" t="s">
        <v>26</v>
      </c>
      <c r="K4718" t="s">
        <v>118</v>
      </c>
      <c r="L4718" t="s">
        <v>27</v>
      </c>
      <c r="M4718">
        <v>14</v>
      </c>
      <c r="N4718">
        <v>7.5</v>
      </c>
      <c r="Q4718">
        <v>1.5900000000000001E-2</v>
      </c>
      <c r="R4718">
        <v>2.9718</v>
      </c>
      <c r="S4718">
        <f t="shared" si="339"/>
        <v>6.3372988368370082</v>
      </c>
      <c r="T4718">
        <f t="shared" si="336"/>
        <v>88.722183715718117</v>
      </c>
    </row>
    <row r="4719" spans="1:20" x14ac:dyDescent="0.2">
      <c r="A4719">
        <v>2009</v>
      </c>
      <c r="B4719">
        <v>281</v>
      </c>
      <c r="D4719" t="s">
        <v>128</v>
      </c>
      <c r="E4719" s="1">
        <v>0.375</v>
      </c>
      <c r="F4719">
        <v>7</v>
      </c>
      <c r="G4719" t="s">
        <v>136</v>
      </c>
      <c r="H4719" t="s">
        <v>36</v>
      </c>
      <c r="I4719" t="s">
        <v>176</v>
      </c>
      <c r="J4719" t="s">
        <v>23</v>
      </c>
      <c r="K4719" t="s">
        <v>118</v>
      </c>
      <c r="L4719" t="s">
        <v>132</v>
      </c>
      <c r="M4719">
        <v>3</v>
      </c>
      <c r="N4719">
        <v>7.5</v>
      </c>
      <c r="Q4719">
        <v>1.26E-2</v>
      </c>
      <c r="R4719">
        <v>3.0672999999999999</v>
      </c>
      <c r="S4719">
        <f t="shared" si="339"/>
        <v>6.0875978967715536</v>
      </c>
      <c r="T4719">
        <f t="shared" si="336"/>
        <v>18.262793690314659</v>
      </c>
    </row>
    <row r="4720" spans="1:20" x14ac:dyDescent="0.2">
      <c r="A4720">
        <v>2009</v>
      </c>
      <c r="B4720">
        <v>281</v>
      </c>
      <c r="D4720" t="s">
        <v>128</v>
      </c>
      <c r="E4720" s="1">
        <v>0.375</v>
      </c>
      <c r="F4720">
        <v>7</v>
      </c>
      <c r="G4720" t="s">
        <v>136</v>
      </c>
      <c r="H4720" t="s">
        <v>36</v>
      </c>
      <c r="I4720" t="s">
        <v>176</v>
      </c>
      <c r="J4720" t="s">
        <v>26</v>
      </c>
      <c r="K4720" t="s">
        <v>118</v>
      </c>
      <c r="L4720" t="s">
        <v>27</v>
      </c>
      <c r="M4720">
        <v>20</v>
      </c>
      <c r="N4720">
        <v>2.5</v>
      </c>
      <c r="Q4720">
        <v>1.5900000000000001E-2</v>
      </c>
      <c r="R4720">
        <v>2.9718</v>
      </c>
      <c r="S4720">
        <f t="shared" si="339"/>
        <v>0.24210025233267859</v>
      </c>
      <c r="T4720">
        <f t="shared" si="336"/>
        <v>4.842005046653572</v>
      </c>
    </row>
    <row r="4721" spans="1:20" x14ac:dyDescent="0.2">
      <c r="A4721">
        <v>2009</v>
      </c>
      <c r="B4721">
        <v>281</v>
      </c>
      <c r="D4721" t="s">
        <v>128</v>
      </c>
      <c r="E4721" s="1">
        <v>0.375</v>
      </c>
      <c r="F4721">
        <v>7</v>
      </c>
      <c r="G4721" t="s">
        <v>136</v>
      </c>
      <c r="H4721" t="s">
        <v>36</v>
      </c>
      <c r="I4721" t="s">
        <v>176</v>
      </c>
      <c r="J4721" t="s">
        <v>23</v>
      </c>
      <c r="K4721" t="s">
        <v>33</v>
      </c>
      <c r="L4721" t="s">
        <v>34</v>
      </c>
      <c r="M4721">
        <v>3</v>
      </c>
      <c r="N4721">
        <v>2.5</v>
      </c>
      <c r="Q4721">
        <v>8.8999999999999999E-3</v>
      </c>
      <c r="R4721">
        <v>3</v>
      </c>
      <c r="S4721">
        <f t="shared" si="339"/>
        <v>0.13906250000000001</v>
      </c>
      <c r="T4721">
        <f t="shared" si="336"/>
        <v>0.41718750000000004</v>
      </c>
    </row>
    <row r="4722" spans="1:20" x14ac:dyDescent="0.2">
      <c r="A4722">
        <v>2009</v>
      </c>
      <c r="B4722">
        <v>281</v>
      </c>
      <c r="D4722" t="s">
        <v>128</v>
      </c>
      <c r="E4722" s="1">
        <v>0.375</v>
      </c>
      <c r="F4722">
        <v>7</v>
      </c>
      <c r="G4722" t="s">
        <v>136</v>
      </c>
      <c r="H4722" t="s">
        <v>36</v>
      </c>
      <c r="I4722" t="s">
        <v>176</v>
      </c>
      <c r="L4722" t="s">
        <v>182</v>
      </c>
      <c r="M4722">
        <v>100</v>
      </c>
      <c r="N4722">
        <v>2.5</v>
      </c>
      <c r="R4722"/>
      <c r="S4722">
        <f t="shared" si="339"/>
        <v>0</v>
      </c>
      <c r="T4722">
        <f t="shared" si="336"/>
        <v>0</v>
      </c>
    </row>
    <row r="4723" spans="1:20" x14ac:dyDescent="0.2">
      <c r="A4723">
        <v>2009</v>
      </c>
      <c r="B4723">
        <v>282</v>
      </c>
      <c r="D4723" t="s">
        <v>128</v>
      </c>
      <c r="E4723" s="1">
        <v>0.375</v>
      </c>
      <c r="F4723">
        <v>6</v>
      </c>
      <c r="G4723" t="s">
        <v>136</v>
      </c>
      <c r="H4723" t="s">
        <v>12</v>
      </c>
      <c r="I4723" t="s">
        <v>176</v>
      </c>
      <c r="J4723" t="s">
        <v>13</v>
      </c>
      <c r="K4723" t="s">
        <v>51</v>
      </c>
      <c r="L4723" t="s">
        <v>52</v>
      </c>
      <c r="M4723">
        <v>1</v>
      </c>
      <c r="N4723">
        <v>55</v>
      </c>
      <c r="O4723" t="s">
        <v>46</v>
      </c>
      <c r="Q4723">
        <v>1.6199999999999999E-2</v>
      </c>
      <c r="R4723">
        <v>3.0251999999999999</v>
      </c>
      <c r="S4723">
        <f t="shared" si="339"/>
        <v>2981.6744427047388</v>
      </c>
      <c r="T4723">
        <f t="shared" si="336"/>
        <v>2981.6744427047388</v>
      </c>
    </row>
    <row r="4724" spans="1:20" x14ac:dyDescent="0.2">
      <c r="A4724">
        <v>2009</v>
      </c>
      <c r="B4724">
        <v>282</v>
      </c>
      <c r="D4724" t="s">
        <v>128</v>
      </c>
      <c r="E4724" s="1">
        <v>0.375</v>
      </c>
      <c r="F4724">
        <v>6</v>
      </c>
      <c r="G4724" t="s">
        <v>136</v>
      </c>
      <c r="H4724" t="s">
        <v>12</v>
      </c>
      <c r="I4724" t="s">
        <v>176</v>
      </c>
      <c r="J4724" t="s">
        <v>44</v>
      </c>
      <c r="K4724" t="s">
        <v>21</v>
      </c>
      <c r="L4724" t="s">
        <v>22</v>
      </c>
      <c r="M4724">
        <v>2</v>
      </c>
      <c r="N4724">
        <v>35</v>
      </c>
      <c r="Q4724">
        <v>1.14E-2</v>
      </c>
      <c r="R4724">
        <v>3.1280000000000001</v>
      </c>
      <c r="S4724">
        <f t="shared" si="339"/>
        <v>770.45928631241588</v>
      </c>
      <c r="T4724">
        <f t="shared" si="336"/>
        <v>1540.9185726248318</v>
      </c>
    </row>
    <row r="4725" spans="1:20" x14ac:dyDescent="0.2">
      <c r="A4725">
        <v>2009</v>
      </c>
      <c r="B4725">
        <v>282</v>
      </c>
      <c r="D4725" t="s">
        <v>128</v>
      </c>
      <c r="E4725" s="1">
        <v>0.375</v>
      </c>
      <c r="F4725">
        <v>6</v>
      </c>
      <c r="G4725" t="s">
        <v>136</v>
      </c>
      <c r="H4725" t="s">
        <v>12</v>
      </c>
      <c r="I4725" t="s">
        <v>176</v>
      </c>
      <c r="J4725" t="s">
        <v>13</v>
      </c>
      <c r="K4725" t="s">
        <v>47</v>
      </c>
      <c r="L4725" t="s">
        <v>48</v>
      </c>
      <c r="M4725">
        <v>1</v>
      </c>
      <c r="N4725">
        <v>35</v>
      </c>
      <c r="P4725">
        <f>N4725/1.09917</f>
        <v>31.842208211650611</v>
      </c>
      <c r="Q4725">
        <v>1.7399999999999999E-2</v>
      </c>
      <c r="R4725">
        <v>3.08</v>
      </c>
      <c r="S4725">
        <f>Q4725*(P4725^R4725)</f>
        <v>740.96728909580781</v>
      </c>
      <c r="T4725">
        <f t="shared" si="336"/>
        <v>740.96728909580781</v>
      </c>
    </row>
    <row r="4726" spans="1:20" x14ac:dyDescent="0.2">
      <c r="A4726">
        <v>2009</v>
      </c>
      <c r="B4726">
        <v>282</v>
      </c>
      <c r="D4726" t="s">
        <v>128</v>
      </c>
      <c r="E4726" s="1">
        <v>0.375</v>
      </c>
      <c r="F4726">
        <v>6</v>
      </c>
      <c r="G4726" t="s">
        <v>136</v>
      </c>
      <c r="H4726" t="s">
        <v>12</v>
      </c>
      <c r="I4726" t="s">
        <v>176</v>
      </c>
      <c r="J4726" t="s">
        <v>13</v>
      </c>
      <c r="K4726" t="s">
        <v>17</v>
      </c>
      <c r="L4726" t="s">
        <v>127</v>
      </c>
      <c r="M4726">
        <v>1</v>
      </c>
      <c r="N4726">
        <v>25</v>
      </c>
      <c r="Q4726">
        <v>2.3900000000000001E-2</v>
      </c>
      <c r="R4726">
        <v>3.0819999999999999</v>
      </c>
      <c r="S4726">
        <f>Q4726*(N4726^R4726)</f>
        <v>486.23812459083422</v>
      </c>
      <c r="T4726">
        <f t="shared" si="336"/>
        <v>486.23812459083422</v>
      </c>
    </row>
    <row r="4727" spans="1:20" x14ac:dyDescent="0.2">
      <c r="A4727">
        <v>2009</v>
      </c>
      <c r="B4727">
        <v>282</v>
      </c>
      <c r="D4727" t="s">
        <v>128</v>
      </c>
      <c r="E4727" s="1">
        <v>0.375</v>
      </c>
      <c r="F4727">
        <v>6</v>
      </c>
      <c r="G4727" t="s">
        <v>136</v>
      </c>
      <c r="H4727" t="s">
        <v>12</v>
      </c>
      <c r="I4727" t="s">
        <v>176</v>
      </c>
      <c r="J4727" t="s">
        <v>13</v>
      </c>
      <c r="K4727" t="s">
        <v>14</v>
      </c>
      <c r="L4727" t="s">
        <v>15</v>
      </c>
      <c r="M4727">
        <v>4</v>
      </c>
      <c r="N4727">
        <v>25</v>
      </c>
      <c r="Q4727">
        <v>2.3599999999999999E-2</v>
      </c>
      <c r="R4727">
        <v>2.9750000000000001</v>
      </c>
      <c r="S4727">
        <f>Q4727*(N4727^R4727)</f>
        <v>340.23855775527943</v>
      </c>
      <c r="T4727">
        <f t="shared" si="336"/>
        <v>1360.9542310211177</v>
      </c>
    </row>
    <row r="4728" spans="1:20" x14ac:dyDescent="0.2">
      <c r="A4728">
        <v>2009</v>
      </c>
      <c r="B4728">
        <v>282</v>
      </c>
      <c r="D4728" t="s">
        <v>128</v>
      </c>
      <c r="E4728" s="1">
        <v>0.375</v>
      </c>
      <c r="F4728">
        <v>6</v>
      </c>
      <c r="G4728" t="s">
        <v>136</v>
      </c>
      <c r="H4728" t="s">
        <v>12</v>
      </c>
      <c r="I4728" t="s">
        <v>176</v>
      </c>
      <c r="J4728" t="s">
        <v>16</v>
      </c>
      <c r="K4728" t="s">
        <v>28</v>
      </c>
      <c r="L4728" t="s">
        <v>29</v>
      </c>
      <c r="M4728">
        <v>4</v>
      </c>
      <c r="N4728">
        <v>25</v>
      </c>
      <c r="P4728">
        <f>N4728/1.14172</f>
        <v>21.89678730336685</v>
      </c>
      <c r="Q4728">
        <v>5.7999999999999996E-3</v>
      </c>
      <c r="R4728">
        <v>3.5539999999999998</v>
      </c>
      <c r="S4728">
        <f>Q4728*(P4728^R4728)</f>
        <v>336.62001464584171</v>
      </c>
      <c r="T4728">
        <f t="shared" si="336"/>
        <v>1346.4800585833668</v>
      </c>
    </row>
    <row r="4729" spans="1:20" x14ac:dyDescent="0.2">
      <c r="A4729">
        <v>2009</v>
      </c>
      <c r="B4729">
        <v>282</v>
      </c>
      <c r="D4729" t="s">
        <v>128</v>
      </c>
      <c r="E4729" s="1">
        <v>0.375</v>
      </c>
      <c r="F4729">
        <v>6</v>
      </c>
      <c r="G4729" t="s">
        <v>136</v>
      </c>
      <c r="H4729" t="s">
        <v>12</v>
      </c>
      <c r="I4729" t="s">
        <v>176</v>
      </c>
      <c r="J4729" t="s">
        <v>44</v>
      </c>
      <c r="K4729" t="s">
        <v>21</v>
      </c>
      <c r="L4729" t="s">
        <v>22</v>
      </c>
      <c r="M4729">
        <v>2</v>
      </c>
      <c r="N4729">
        <v>25</v>
      </c>
      <c r="Q4729">
        <v>1.14E-2</v>
      </c>
      <c r="R4729">
        <v>3.1280000000000001</v>
      </c>
      <c r="S4729">
        <f t="shared" ref="S4729:S4740" si="340">Q4729*(N4729^R4729)</f>
        <v>268.94359042953022</v>
      </c>
      <c r="T4729">
        <f t="shared" si="336"/>
        <v>537.88718085906044</v>
      </c>
    </row>
    <row r="4730" spans="1:20" x14ac:dyDescent="0.2">
      <c r="A4730">
        <v>2009</v>
      </c>
      <c r="B4730">
        <v>282</v>
      </c>
      <c r="D4730" t="s">
        <v>128</v>
      </c>
      <c r="E4730" s="1">
        <v>0.375</v>
      </c>
      <c r="F4730">
        <v>6</v>
      </c>
      <c r="G4730" t="s">
        <v>136</v>
      </c>
      <c r="H4730" t="s">
        <v>12</v>
      </c>
      <c r="I4730" t="s">
        <v>176</v>
      </c>
      <c r="J4730" t="s">
        <v>16</v>
      </c>
      <c r="K4730" t="s">
        <v>17</v>
      </c>
      <c r="L4730" t="s">
        <v>18</v>
      </c>
      <c r="M4730">
        <v>1</v>
      </c>
      <c r="N4730">
        <v>15</v>
      </c>
      <c r="Q4730">
        <v>2.2700000000000001E-2</v>
      </c>
      <c r="R4730">
        <v>3.12</v>
      </c>
      <c r="S4730">
        <f t="shared" si="340"/>
        <v>106.03044532761471</v>
      </c>
      <c r="T4730">
        <f t="shared" si="336"/>
        <v>106.03044532761471</v>
      </c>
    </row>
    <row r="4731" spans="1:20" x14ac:dyDescent="0.2">
      <c r="A4731">
        <v>2009</v>
      </c>
      <c r="B4731">
        <v>282</v>
      </c>
      <c r="D4731" t="s">
        <v>128</v>
      </c>
      <c r="E4731" s="1">
        <v>0.375</v>
      </c>
      <c r="F4731">
        <v>6</v>
      </c>
      <c r="G4731" t="s">
        <v>136</v>
      </c>
      <c r="H4731" t="s">
        <v>12</v>
      </c>
      <c r="I4731" t="s">
        <v>176</v>
      </c>
      <c r="J4731" t="s">
        <v>13</v>
      </c>
      <c r="K4731" t="s">
        <v>14</v>
      </c>
      <c r="L4731" t="s">
        <v>15</v>
      </c>
      <c r="M4731">
        <v>2</v>
      </c>
      <c r="N4731">
        <v>15</v>
      </c>
      <c r="Q4731">
        <v>2.3599999999999999E-2</v>
      </c>
      <c r="R4731">
        <v>2.9750000000000001</v>
      </c>
      <c r="S4731">
        <f t="shared" si="340"/>
        <v>74.436080804008085</v>
      </c>
      <c r="T4731">
        <f t="shared" si="336"/>
        <v>148.87216160801617</v>
      </c>
    </row>
    <row r="4732" spans="1:20" x14ac:dyDescent="0.2">
      <c r="A4732">
        <v>2009</v>
      </c>
      <c r="B4732">
        <v>282</v>
      </c>
      <c r="D4732" t="s">
        <v>128</v>
      </c>
      <c r="E4732" s="1">
        <v>0.375</v>
      </c>
      <c r="F4732">
        <v>6</v>
      </c>
      <c r="G4732" t="s">
        <v>136</v>
      </c>
      <c r="H4732" t="s">
        <v>12</v>
      </c>
      <c r="I4732" t="s">
        <v>176</v>
      </c>
      <c r="J4732" t="s">
        <v>509</v>
      </c>
      <c r="K4732" t="s">
        <v>17</v>
      </c>
      <c r="L4732" t="s">
        <v>19</v>
      </c>
      <c r="M4732">
        <v>1</v>
      </c>
      <c r="N4732">
        <v>15</v>
      </c>
      <c r="Q4732">
        <v>1.9300000000000001E-2</v>
      </c>
      <c r="R4732">
        <v>2.96</v>
      </c>
      <c r="S4732">
        <f t="shared" si="340"/>
        <v>58.450393035088091</v>
      </c>
      <c r="T4732">
        <f t="shared" si="336"/>
        <v>58.450393035088091</v>
      </c>
    </row>
    <row r="4733" spans="1:20" x14ac:dyDescent="0.2">
      <c r="A4733">
        <v>2009</v>
      </c>
      <c r="B4733">
        <v>282</v>
      </c>
      <c r="D4733" t="s">
        <v>128</v>
      </c>
      <c r="E4733" s="1">
        <v>0.375</v>
      </c>
      <c r="F4733">
        <v>6</v>
      </c>
      <c r="G4733" t="s">
        <v>136</v>
      </c>
      <c r="H4733" t="s">
        <v>12</v>
      </c>
      <c r="I4733" t="s">
        <v>176</v>
      </c>
      <c r="J4733" t="s">
        <v>23</v>
      </c>
      <c r="K4733" t="s">
        <v>118</v>
      </c>
      <c r="L4733" t="s">
        <v>132</v>
      </c>
      <c r="M4733">
        <v>1</v>
      </c>
      <c r="N4733">
        <v>15</v>
      </c>
      <c r="Q4733">
        <v>1.26E-2</v>
      </c>
      <c r="R4733">
        <v>3.0672999999999999</v>
      </c>
      <c r="S4733">
        <f t="shared" si="340"/>
        <v>51.026439339633377</v>
      </c>
      <c r="T4733">
        <f t="shared" si="336"/>
        <v>51.026439339633377</v>
      </c>
    </row>
    <row r="4734" spans="1:20" x14ac:dyDescent="0.2">
      <c r="A4734">
        <v>2009</v>
      </c>
      <c r="B4734">
        <v>282</v>
      </c>
      <c r="D4734" t="s">
        <v>128</v>
      </c>
      <c r="E4734" s="1">
        <v>0.375</v>
      </c>
      <c r="F4734">
        <v>6</v>
      </c>
      <c r="G4734" t="s">
        <v>136</v>
      </c>
      <c r="H4734" t="s">
        <v>12</v>
      </c>
      <c r="I4734" t="s">
        <v>176</v>
      </c>
      <c r="J4734" t="s">
        <v>509</v>
      </c>
      <c r="K4734" t="s">
        <v>17</v>
      </c>
      <c r="L4734" t="s">
        <v>19</v>
      </c>
      <c r="M4734">
        <v>1</v>
      </c>
      <c r="N4734">
        <v>7.5</v>
      </c>
      <c r="Q4734">
        <v>1.9300000000000001E-2</v>
      </c>
      <c r="R4734">
        <v>2.96</v>
      </c>
      <c r="S4734">
        <f t="shared" si="340"/>
        <v>7.5117071566069322</v>
      </c>
      <c r="T4734">
        <f t="shared" si="336"/>
        <v>7.5117071566069322</v>
      </c>
    </row>
    <row r="4735" spans="1:20" x14ac:dyDescent="0.2">
      <c r="A4735">
        <v>2009</v>
      </c>
      <c r="B4735">
        <v>282</v>
      </c>
      <c r="D4735" t="s">
        <v>128</v>
      </c>
      <c r="E4735" s="1">
        <v>0.375</v>
      </c>
      <c r="F4735">
        <v>6</v>
      </c>
      <c r="G4735" t="s">
        <v>136</v>
      </c>
      <c r="H4735" t="s">
        <v>12</v>
      </c>
      <c r="I4735" t="s">
        <v>176</v>
      </c>
      <c r="J4735" t="s">
        <v>26</v>
      </c>
      <c r="K4735" t="s">
        <v>118</v>
      </c>
      <c r="L4735" t="s">
        <v>27</v>
      </c>
      <c r="M4735">
        <v>7</v>
      </c>
      <c r="N4735">
        <v>7.5</v>
      </c>
      <c r="Q4735">
        <v>1.5900000000000001E-2</v>
      </c>
      <c r="R4735">
        <v>2.9718</v>
      </c>
      <c r="S4735">
        <f t="shared" si="340"/>
        <v>6.3372988368370082</v>
      </c>
      <c r="T4735">
        <f t="shared" si="336"/>
        <v>44.361091857859059</v>
      </c>
    </row>
    <row r="4736" spans="1:20" x14ac:dyDescent="0.2">
      <c r="A4736">
        <v>2009</v>
      </c>
      <c r="B4736">
        <v>282</v>
      </c>
      <c r="D4736" t="s">
        <v>128</v>
      </c>
      <c r="E4736" s="1">
        <v>0.375</v>
      </c>
      <c r="F4736">
        <v>6</v>
      </c>
      <c r="G4736" t="s">
        <v>136</v>
      </c>
      <c r="H4736" t="s">
        <v>12</v>
      </c>
      <c r="I4736" t="s">
        <v>176</v>
      </c>
      <c r="J4736" t="s">
        <v>23</v>
      </c>
      <c r="K4736" t="s">
        <v>118</v>
      </c>
      <c r="L4736" t="s">
        <v>132</v>
      </c>
      <c r="M4736">
        <v>3</v>
      </c>
      <c r="N4736">
        <v>7.5</v>
      </c>
      <c r="Q4736">
        <v>1.26E-2</v>
      </c>
      <c r="R4736">
        <v>3.0672999999999999</v>
      </c>
      <c r="S4736">
        <f t="shared" si="340"/>
        <v>6.0875978967715536</v>
      </c>
      <c r="T4736">
        <f t="shared" si="336"/>
        <v>18.262793690314659</v>
      </c>
    </row>
    <row r="4737" spans="1:20" x14ac:dyDescent="0.2">
      <c r="A4737">
        <v>2009</v>
      </c>
      <c r="B4737">
        <v>282</v>
      </c>
      <c r="D4737" t="s">
        <v>128</v>
      </c>
      <c r="E4737" s="1">
        <v>0.375</v>
      </c>
      <c r="F4737">
        <v>6</v>
      </c>
      <c r="G4737" t="s">
        <v>136</v>
      </c>
      <c r="H4737" t="s">
        <v>12</v>
      </c>
      <c r="I4737" t="s">
        <v>176</v>
      </c>
      <c r="J4737" t="s">
        <v>26</v>
      </c>
      <c r="K4737" t="s">
        <v>118</v>
      </c>
      <c r="L4737" t="s">
        <v>27</v>
      </c>
      <c r="M4737">
        <v>8</v>
      </c>
      <c r="N4737">
        <v>2.5</v>
      </c>
      <c r="Q4737">
        <v>1.5900000000000001E-2</v>
      </c>
      <c r="R4737">
        <v>2.9718</v>
      </c>
      <c r="S4737">
        <f t="shared" si="340"/>
        <v>0.24210025233267859</v>
      </c>
      <c r="T4737">
        <f t="shared" si="336"/>
        <v>1.9368020186614288</v>
      </c>
    </row>
    <row r="4738" spans="1:20" x14ac:dyDescent="0.2">
      <c r="A4738">
        <v>2009</v>
      </c>
      <c r="B4738">
        <v>282</v>
      </c>
      <c r="D4738" t="s">
        <v>128</v>
      </c>
      <c r="E4738" s="1">
        <v>0.375</v>
      </c>
      <c r="F4738">
        <v>6</v>
      </c>
      <c r="G4738" t="s">
        <v>136</v>
      </c>
      <c r="H4738" t="s">
        <v>12</v>
      </c>
      <c r="I4738" t="s">
        <v>176</v>
      </c>
      <c r="J4738" t="s">
        <v>23</v>
      </c>
      <c r="K4738" t="s">
        <v>118</v>
      </c>
      <c r="L4738" t="s">
        <v>132</v>
      </c>
      <c r="M4738">
        <v>2</v>
      </c>
      <c r="N4738">
        <v>2.5</v>
      </c>
      <c r="Q4738">
        <v>1.26E-2</v>
      </c>
      <c r="R4738">
        <v>3.0672999999999999</v>
      </c>
      <c r="S4738">
        <f t="shared" si="340"/>
        <v>0.20939771281975608</v>
      </c>
      <c r="T4738">
        <f t="shared" ref="T4738:T4801" si="341">M4738*S4738</f>
        <v>0.41879542563951216</v>
      </c>
    </row>
    <row r="4739" spans="1:20" x14ac:dyDescent="0.2">
      <c r="A4739">
        <v>2009</v>
      </c>
      <c r="B4739">
        <v>283</v>
      </c>
      <c r="D4739" t="s">
        <v>128</v>
      </c>
      <c r="E4739" s="1">
        <v>0.375</v>
      </c>
      <c r="F4739">
        <v>5</v>
      </c>
      <c r="G4739" t="s">
        <v>136</v>
      </c>
      <c r="H4739" t="s">
        <v>36</v>
      </c>
      <c r="I4739" t="s">
        <v>176</v>
      </c>
      <c r="J4739" t="s">
        <v>13</v>
      </c>
      <c r="K4739" t="s">
        <v>51</v>
      </c>
      <c r="L4739" t="s">
        <v>57</v>
      </c>
      <c r="M4739">
        <v>1</v>
      </c>
      <c r="N4739">
        <v>55</v>
      </c>
      <c r="Q4739">
        <v>1.6199999999999999E-2</v>
      </c>
      <c r="R4739">
        <v>3.0251999999999999</v>
      </c>
      <c r="S4739">
        <f t="shared" si="340"/>
        <v>2981.6744427047388</v>
      </c>
      <c r="T4739">
        <f t="shared" si="341"/>
        <v>2981.6744427047388</v>
      </c>
    </row>
    <row r="4740" spans="1:20" x14ac:dyDescent="0.2">
      <c r="A4740">
        <v>2009</v>
      </c>
      <c r="B4740">
        <v>283</v>
      </c>
      <c r="D4740" t="s">
        <v>128</v>
      </c>
      <c r="E4740" s="1">
        <v>0.375</v>
      </c>
      <c r="F4740">
        <v>5</v>
      </c>
      <c r="G4740" t="s">
        <v>136</v>
      </c>
      <c r="H4740" t="s">
        <v>36</v>
      </c>
      <c r="I4740" t="s">
        <v>176</v>
      </c>
      <c r="J4740" t="s">
        <v>44</v>
      </c>
      <c r="K4740" t="s">
        <v>21</v>
      </c>
      <c r="L4740" t="s">
        <v>22</v>
      </c>
      <c r="M4740">
        <v>7</v>
      </c>
      <c r="N4740">
        <v>35</v>
      </c>
      <c r="Q4740">
        <v>1.14E-2</v>
      </c>
      <c r="R4740">
        <v>3.1280000000000001</v>
      </c>
      <c r="S4740">
        <f t="shared" si="340"/>
        <v>770.45928631241588</v>
      </c>
      <c r="T4740">
        <f t="shared" si="341"/>
        <v>5393.2150041869108</v>
      </c>
    </row>
    <row r="4741" spans="1:20" x14ac:dyDescent="0.2">
      <c r="A4741">
        <v>2009</v>
      </c>
      <c r="B4741">
        <v>283</v>
      </c>
      <c r="D4741" t="s">
        <v>128</v>
      </c>
      <c r="E4741" s="1">
        <v>0.375</v>
      </c>
      <c r="F4741">
        <v>5</v>
      </c>
      <c r="G4741" t="s">
        <v>136</v>
      </c>
      <c r="H4741" t="s">
        <v>36</v>
      </c>
      <c r="I4741" t="s">
        <v>176</v>
      </c>
      <c r="J4741" t="s">
        <v>13</v>
      </c>
      <c r="K4741" t="s">
        <v>47</v>
      </c>
      <c r="L4741" t="s">
        <v>48</v>
      </c>
      <c r="M4741">
        <v>7</v>
      </c>
      <c r="N4741">
        <v>35</v>
      </c>
      <c r="P4741">
        <f>N4741/1.09917</f>
        <v>31.842208211650611</v>
      </c>
      <c r="Q4741">
        <v>1.7399999999999999E-2</v>
      </c>
      <c r="R4741">
        <v>3.08</v>
      </c>
      <c r="S4741">
        <f>Q4741*(P4741^R4741)</f>
        <v>740.96728909580781</v>
      </c>
      <c r="T4741">
        <f t="shared" si="341"/>
        <v>5186.7710236706544</v>
      </c>
    </row>
    <row r="4742" spans="1:20" x14ac:dyDescent="0.2">
      <c r="A4742">
        <v>2009</v>
      </c>
      <c r="B4742">
        <v>283</v>
      </c>
      <c r="D4742" t="s">
        <v>128</v>
      </c>
      <c r="E4742" s="1">
        <v>0.375</v>
      </c>
      <c r="F4742">
        <v>5</v>
      </c>
      <c r="G4742" t="s">
        <v>136</v>
      </c>
      <c r="H4742" t="s">
        <v>36</v>
      </c>
      <c r="I4742" t="s">
        <v>176</v>
      </c>
      <c r="J4742" t="s">
        <v>23</v>
      </c>
      <c r="K4742" t="s">
        <v>49</v>
      </c>
      <c r="L4742" t="s">
        <v>50</v>
      </c>
      <c r="M4742">
        <v>1</v>
      </c>
      <c r="N4742">
        <v>35</v>
      </c>
      <c r="Q4742">
        <v>5.6099999999999997E-2</v>
      </c>
      <c r="R4742">
        <v>2.653</v>
      </c>
      <c r="S4742">
        <f>Q4742*(N4742^R4742)</f>
        <v>700.44716671055994</v>
      </c>
      <c r="T4742">
        <f t="shared" si="341"/>
        <v>700.44716671055994</v>
      </c>
    </row>
    <row r="4743" spans="1:20" x14ac:dyDescent="0.2">
      <c r="A4743">
        <v>2009</v>
      </c>
      <c r="B4743">
        <v>283</v>
      </c>
      <c r="D4743" t="s">
        <v>128</v>
      </c>
      <c r="E4743" s="1">
        <v>0.375</v>
      </c>
      <c r="F4743">
        <v>5</v>
      </c>
      <c r="G4743" t="s">
        <v>136</v>
      </c>
      <c r="H4743" t="s">
        <v>36</v>
      </c>
      <c r="I4743" t="s">
        <v>176</v>
      </c>
      <c r="J4743" t="s">
        <v>23</v>
      </c>
      <c r="K4743" t="s">
        <v>49</v>
      </c>
      <c r="L4743" t="s">
        <v>66</v>
      </c>
      <c r="M4743">
        <v>1</v>
      </c>
      <c r="N4743">
        <v>35</v>
      </c>
      <c r="Q4743">
        <v>6.83E-2</v>
      </c>
      <c r="R4743">
        <v>2.5630000000000002</v>
      </c>
      <c r="S4743">
        <f>Q4743*(N4743^R4743)</f>
        <v>619.2515486362737</v>
      </c>
      <c r="T4743">
        <f t="shared" si="341"/>
        <v>619.2515486362737</v>
      </c>
    </row>
    <row r="4744" spans="1:20" x14ac:dyDescent="0.2">
      <c r="A4744">
        <v>2009</v>
      </c>
      <c r="B4744">
        <v>283</v>
      </c>
      <c r="D4744" t="s">
        <v>128</v>
      </c>
      <c r="E4744" s="1">
        <v>0.375</v>
      </c>
      <c r="F4744">
        <v>5</v>
      </c>
      <c r="G4744" t="s">
        <v>136</v>
      </c>
      <c r="H4744" t="s">
        <v>36</v>
      </c>
      <c r="I4744" t="s">
        <v>176</v>
      </c>
      <c r="J4744" t="s">
        <v>13</v>
      </c>
      <c r="K4744" t="s">
        <v>17</v>
      </c>
      <c r="L4744" t="s">
        <v>127</v>
      </c>
      <c r="M4744">
        <v>1</v>
      </c>
      <c r="N4744">
        <v>25</v>
      </c>
      <c r="Q4744">
        <v>2.3900000000000001E-2</v>
      </c>
      <c r="R4744">
        <v>3.0819999999999999</v>
      </c>
      <c r="S4744">
        <f>Q4744*(N4744^R4744)</f>
        <v>486.23812459083422</v>
      </c>
      <c r="T4744">
        <f t="shared" si="341"/>
        <v>486.23812459083422</v>
      </c>
    </row>
    <row r="4745" spans="1:20" x14ac:dyDescent="0.2">
      <c r="A4745">
        <v>2009</v>
      </c>
      <c r="B4745">
        <v>283</v>
      </c>
      <c r="D4745" t="s">
        <v>128</v>
      </c>
      <c r="E4745" s="1">
        <v>0.375</v>
      </c>
      <c r="F4745">
        <v>5</v>
      </c>
      <c r="G4745" t="s">
        <v>136</v>
      </c>
      <c r="H4745" t="s">
        <v>36</v>
      </c>
      <c r="I4745" t="s">
        <v>176</v>
      </c>
      <c r="J4745" t="s">
        <v>23</v>
      </c>
      <c r="K4745" t="s">
        <v>31</v>
      </c>
      <c r="L4745" t="s">
        <v>32</v>
      </c>
      <c r="M4745">
        <v>1</v>
      </c>
      <c r="N4745">
        <v>35</v>
      </c>
      <c r="Q4745">
        <v>7.9000000000000008E-3</v>
      </c>
      <c r="R4745">
        <v>3.0760000000000001</v>
      </c>
      <c r="S4745">
        <f>Q4745*(N4745^R4745)</f>
        <v>443.79294680201997</v>
      </c>
      <c r="T4745">
        <f t="shared" si="341"/>
        <v>443.79294680201997</v>
      </c>
    </row>
    <row r="4746" spans="1:20" x14ac:dyDescent="0.2">
      <c r="A4746">
        <v>2009</v>
      </c>
      <c r="B4746">
        <v>283</v>
      </c>
      <c r="D4746" t="s">
        <v>128</v>
      </c>
      <c r="E4746" s="1">
        <v>0.375</v>
      </c>
      <c r="F4746">
        <v>5</v>
      </c>
      <c r="G4746" t="s">
        <v>136</v>
      </c>
      <c r="H4746" t="s">
        <v>36</v>
      </c>
      <c r="I4746" t="s">
        <v>176</v>
      </c>
      <c r="J4746" t="s">
        <v>13</v>
      </c>
      <c r="K4746" t="s">
        <v>14</v>
      </c>
      <c r="L4746" t="s">
        <v>15</v>
      </c>
      <c r="M4746">
        <v>12</v>
      </c>
      <c r="N4746">
        <v>25</v>
      </c>
      <c r="Q4746">
        <v>2.3599999999999999E-2</v>
      </c>
      <c r="R4746">
        <v>2.9750000000000001</v>
      </c>
      <c r="S4746">
        <f>Q4746*(N4746^R4746)</f>
        <v>340.23855775527943</v>
      </c>
      <c r="T4746">
        <f t="shared" si="341"/>
        <v>4082.8626930633532</v>
      </c>
    </row>
    <row r="4747" spans="1:20" x14ac:dyDescent="0.2">
      <c r="A4747">
        <v>2009</v>
      </c>
      <c r="B4747">
        <v>283</v>
      </c>
      <c r="D4747" t="s">
        <v>128</v>
      </c>
      <c r="E4747" s="1">
        <v>0.375</v>
      </c>
      <c r="F4747">
        <v>5</v>
      </c>
      <c r="G4747" t="s">
        <v>136</v>
      </c>
      <c r="H4747" t="s">
        <v>36</v>
      </c>
      <c r="I4747" t="s">
        <v>176</v>
      </c>
      <c r="J4747" t="s">
        <v>16</v>
      </c>
      <c r="K4747" t="s">
        <v>28</v>
      </c>
      <c r="L4747" t="s">
        <v>29</v>
      </c>
      <c r="M4747">
        <v>4</v>
      </c>
      <c r="N4747">
        <v>25</v>
      </c>
      <c r="P4747">
        <f>N4747/1.14172</f>
        <v>21.89678730336685</v>
      </c>
      <c r="Q4747">
        <v>5.7999999999999996E-3</v>
      </c>
      <c r="R4747">
        <v>3.5539999999999998</v>
      </c>
      <c r="S4747">
        <f>Q4747*(P4747^R4747)</f>
        <v>336.62001464584171</v>
      </c>
      <c r="T4747">
        <f t="shared" si="341"/>
        <v>1346.4800585833668</v>
      </c>
    </row>
    <row r="4748" spans="1:20" x14ac:dyDescent="0.2">
      <c r="A4748">
        <v>2009</v>
      </c>
      <c r="B4748">
        <v>283</v>
      </c>
      <c r="D4748" t="s">
        <v>128</v>
      </c>
      <c r="E4748" s="1">
        <v>0.375</v>
      </c>
      <c r="F4748">
        <v>5</v>
      </c>
      <c r="G4748" t="s">
        <v>136</v>
      </c>
      <c r="H4748" t="s">
        <v>36</v>
      </c>
      <c r="I4748" t="s">
        <v>176</v>
      </c>
      <c r="J4748" t="s">
        <v>44</v>
      </c>
      <c r="K4748" t="s">
        <v>21</v>
      </c>
      <c r="L4748" t="s">
        <v>22</v>
      </c>
      <c r="M4748">
        <v>4</v>
      </c>
      <c r="N4748">
        <v>25</v>
      </c>
      <c r="Q4748">
        <v>1.14E-2</v>
      </c>
      <c r="R4748">
        <v>3.1280000000000001</v>
      </c>
      <c r="S4748">
        <f>Q4748*(N4748^R4748)</f>
        <v>268.94359042953022</v>
      </c>
      <c r="T4748">
        <f t="shared" si="341"/>
        <v>1075.7743617181209</v>
      </c>
    </row>
    <row r="4749" spans="1:20" x14ac:dyDescent="0.2">
      <c r="A4749">
        <v>2009</v>
      </c>
      <c r="B4749">
        <v>283</v>
      </c>
      <c r="D4749" t="s">
        <v>128</v>
      </c>
      <c r="E4749" s="1">
        <v>0.375</v>
      </c>
      <c r="F4749">
        <v>5</v>
      </c>
      <c r="G4749" t="s">
        <v>136</v>
      </c>
      <c r="H4749" t="s">
        <v>36</v>
      </c>
      <c r="I4749" t="s">
        <v>176</v>
      </c>
      <c r="J4749" t="s">
        <v>23</v>
      </c>
      <c r="K4749" t="s">
        <v>62</v>
      </c>
      <c r="L4749" t="s">
        <v>63</v>
      </c>
      <c r="M4749">
        <v>1</v>
      </c>
      <c r="N4749">
        <v>25</v>
      </c>
      <c r="P4749">
        <f>N4749/1.08</f>
        <v>23.148148148148145</v>
      </c>
      <c r="Q4749">
        <v>2.29E-2</v>
      </c>
      <c r="R4749">
        <v>2.9580000000000002</v>
      </c>
      <c r="S4749">
        <f>Q4749*(P4749^R4749)</f>
        <v>248.92846396069424</v>
      </c>
      <c r="T4749">
        <f t="shared" si="341"/>
        <v>248.92846396069424</v>
      </c>
    </row>
    <row r="4750" spans="1:20" x14ac:dyDescent="0.2">
      <c r="A4750">
        <v>2009</v>
      </c>
      <c r="B4750">
        <v>283</v>
      </c>
      <c r="D4750" t="s">
        <v>128</v>
      </c>
      <c r="E4750" s="1">
        <v>0.375</v>
      </c>
      <c r="F4750">
        <v>5</v>
      </c>
      <c r="G4750" t="s">
        <v>136</v>
      </c>
      <c r="H4750" t="s">
        <v>36</v>
      </c>
      <c r="I4750" t="s">
        <v>176</v>
      </c>
      <c r="J4750" t="s">
        <v>23</v>
      </c>
      <c r="K4750" t="s">
        <v>31</v>
      </c>
      <c r="L4750" t="s">
        <v>32</v>
      </c>
      <c r="M4750">
        <v>1</v>
      </c>
      <c r="N4750">
        <v>25</v>
      </c>
      <c r="Q4750">
        <v>7.9000000000000008E-3</v>
      </c>
      <c r="R4750">
        <v>3.0760000000000001</v>
      </c>
      <c r="S4750">
        <f t="shared" ref="S4750:S4762" si="342">Q4750*(N4750^R4750)</f>
        <v>157.64875958225977</v>
      </c>
      <c r="T4750">
        <f t="shared" si="341"/>
        <v>157.64875958225977</v>
      </c>
    </row>
    <row r="4751" spans="1:20" x14ac:dyDescent="0.2">
      <c r="A4751">
        <v>2009</v>
      </c>
      <c r="B4751">
        <v>283</v>
      </c>
      <c r="D4751" t="s">
        <v>128</v>
      </c>
      <c r="E4751" s="1">
        <v>0.375</v>
      </c>
      <c r="F4751">
        <v>5</v>
      </c>
      <c r="G4751" t="s">
        <v>136</v>
      </c>
      <c r="H4751" t="s">
        <v>36</v>
      </c>
      <c r="I4751" t="s">
        <v>176</v>
      </c>
      <c r="J4751" t="s">
        <v>509</v>
      </c>
      <c r="K4751" t="s">
        <v>17</v>
      </c>
      <c r="L4751" t="s">
        <v>19</v>
      </c>
      <c r="M4751">
        <v>2</v>
      </c>
      <c r="N4751">
        <v>15</v>
      </c>
      <c r="Q4751">
        <v>1.9300000000000001E-2</v>
      </c>
      <c r="R4751">
        <v>2.96</v>
      </c>
      <c r="S4751">
        <f t="shared" si="342"/>
        <v>58.450393035088091</v>
      </c>
      <c r="T4751">
        <f t="shared" si="341"/>
        <v>116.90078607017618</v>
      </c>
    </row>
    <row r="4752" spans="1:20" x14ac:dyDescent="0.2">
      <c r="A4752">
        <v>2009</v>
      </c>
      <c r="B4752">
        <v>283</v>
      </c>
      <c r="D4752" t="s">
        <v>128</v>
      </c>
      <c r="E4752" s="1">
        <v>0.375</v>
      </c>
      <c r="F4752">
        <v>5</v>
      </c>
      <c r="G4752" t="s">
        <v>136</v>
      </c>
      <c r="H4752" t="s">
        <v>36</v>
      </c>
      <c r="I4752" t="s">
        <v>176</v>
      </c>
      <c r="J4752" t="s">
        <v>23</v>
      </c>
      <c r="K4752" t="s">
        <v>118</v>
      </c>
      <c r="L4752" t="s">
        <v>132</v>
      </c>
      <c r="M4752">
        <v>2</v>
      </c>
      <c r="N4752">
        <v>15</v>
      </c>
      <c r="Q4752">
        <v>1.26E-2</v>
      </c>
      <c r="R4752">
        <v>3.0672999999999999</v>
      </c>
      <c r="S4752">
        <f t="shared" si="342"/>
        <v>51.026439339633377</v>
      </c>
      <c r="T4752">
        <f t="shared" si="341"/>
        <v>102.05287867926675</v>
      </c>
    </row>
    <row r="4753" spans="1:20" x14ac:dyDescent="0.2">
      <c r="A4753">
        <v>2009</v>
      </c>
      <c r="B4753">
        <v>283</v>
      </c>
      <c r="D4753" t="s">
        <v>128</v>
      </c>
      <c r="E4753" s="1">
        <v>0.375</v>
      </c>
      <c r="F4753">
        <v>5</v>
      </c>
      <c r="G4753" t="s">
        <v>136</v>
      </c>
      <c r="H4753" t="s">
        <v>36</v>
      </c>
      <c r="I4753" t="s">
        <v>176</v>
      </c>
      <c r="J4753" t="s">
        <v>26</v>
      </c>
      <c r="K4753" t="s">
        <v>118</v>
      </c>
      <c r="L4753" t="s">
        <v>27</v>
      </c>
      <c r="M4753">
        <v>3</v>
      </c>
      <c r="N4753">
        <v>15</v>
      </c>
      <c r="Q4753">
        <v>1.5900000000000001E-2</v>
      </c>
      <c r="R4753">
        <v>2.9718</v>
      </c>
      <c r="S4753">
        <f t="shared" si="342"/>
        <v>49.717024408551566</v>
      </c>
      <c r="T4753">
        <f t="shared" si="341"/>
        <v>149.1510732256547</v>
      </c>
    </row>
    <row r="4754" spans="1:20" x14ac:dyDescent="0.2">
      <c r="A4754">
        <v>2009</v>
      </c>
      <c r="B4754">
        <v>283</v>
      </c>
      <c r="D4754" t="s">
        <v>128</v>
      </c>
      <c r="E4754" s="1">
        <v>0.375</v>
      </c>
      <c r="F4754">
        <v>5</v>
      </c>
      <c r="G4754" t="s">
        <v>136</v>
      </c>
      <c r="H4754" t="s">
        <v>36</v>
      </c>
      <c r="I4754" t="s">
        <v>176</v>
      </c>
      <c r="J4754" t="s">
        <v>509</v>
      </c>
      <c r="K4754" t="s">
        <v>17</v>
      </c>
      <c r="L4754" t="s">
        <v>19</v>
      </c>
      <c r="M4754">
        <v>2</v>
      </c>
      <c r="N4754">
        <v>7.5</v>
      </c>
      <c r="Q4754">
        <v>1.9300000000000001E-2</v>
      </c>
      <c r="R4754">
        <v>2.96</v>
      </c>
      <c r="S4754">
        <f t="shared" si="342"/>
        <v>7.5117071566069322</v>
      </c>
      <c r="T4754">
        <f t="shared" si="341"/>
        <v>15.023414313213864</v>
      </c>
    </row>
    <row r="4755" spans="1:20" x14ac:dyDescent="0.2">
      <c r="A4755">
        <v>2009</v>
      </c>
      <c r="B4755">
        <v>283</v>
      </c>
      <c r="D4755" t="s">
        <v>128</v>
      </c>
      <c r="E4755" s="1">
        <v>0.375</v>
      </c>
      <c r="F4755">
        <v>5</v>
      </c>
      <c r="G4755" t="s">
        <v>136</v>
      </c>
      <c r="H4755" t="s">
        <v>36</v>
      </c>
      <c r="I4755" t="s">
        <v>176</v>
      </c>
      <c r="J4755" t="s">
        <v>26</v>
      </c>
      <c r="K4755" t="s">
        <v>118</v>
      </c>
      <c r="L4755" t="s">
        <v>27</v>
      </c>
      <c r="M4755">
        <v>12</v>
      </c>
      <c r="N4755">
        <v>7.5</v>
      </c>
      <c r="Q4755">
        <v>1.5900000000000001E-2</v>
      </c>
      <c r="R4755">
        <v>2.9718</v>
      </c>
      <c r="S4755">
        <f t="shared" si="342"/>
        <v>6.3372988368370082</v>
      </c>
      <c r="T4755">
        <f t="shared" si="341"/>
        <v>76.047586042044102</v>
      </c>
    </row>
    <row r="4756" spans="1:20" x14ac:dyDescent="0.2">
      <c r="A4756">
        <v>2009</v>
      </c>
      <c r="B4756">
        <v>283</v>
      </c>
      <c r="D4756" t="s">
        <v>128</v>
      </c>
      <c r="E4756" s="1">
        <v>0.375</v>
      </c>
      <c r="F4756">
        <v>5</v>
      </c>
      <c r="G4756" t="s">
        <v>136</v>
      </c>
      <c r="H4756" t="s">
        <v>36</v>
      </c>
      <c r="I4756" t="s">
        <v>176</v>
      </c>
      <c r="J4756" t="s">
        <v>23</v>
      </c>
      <c r="K4756" t="s">
        <v>118</v>
      </c>
      <c r="L4756" t="s">
        <v>132</v>
      </c>
      <c r="M4756">
        <v>3</v>
      </c>
      <c r="N4756">
        <v>7.5</v>
      </c>
      <c r="Q4756">
        <v>1.26E-2</v>
      </c>
      <c r="R4756">
        <v>3.0672999999999999</v>
      </c>
      <c r="S4756">
        <f t="shared" si="342"/>
        <v>6.0875978967715536</v>
      </c>
      <c r="T4756">
        <f t="shared" si="341"/>
        <v>18.262793690314659</v>
      </c>
    </row>
    <row r="4757" spans="1:20" x14ac:dyDescent="0.2">
      <c r="A4757">
        <v>2009</v>
      </c>
      <c r="B4757">
        <v>283</v>
      </c>
      <c r="D4757" t="s">
        <v>128</v>
      </c>
      <c r="E4757" s="1">
        <v>0.375</v>
      </c>
      <c r="F4757">
        <v>5</v>
      </c>
      <c r="G4757" t="s">
        <v>136</v>
      </c>
      <c r="H4757" t="s">
        <v>36</v>
      </c>
      <c r="I4757" t="s">
        <v>176</v>
      </c>
      <c r="J4757" t="s">
        <v>26</v>
      </c>
      <c r="K4757" t="s">
        <v>118</v>
      </c>
      <c r="L4757" t="s">
        <v>27</v>
      </c>
      <c r="M4757">
        <v>4</v>
      </c>
      <c r="N4757">
        <v>2.5</v>
      </c>
      <c r="Q4757">
        <v>1.5900000000000001E-2</v>
      </c>
      <c r="R4757">
        <v>2.9718</v>
      </c>
      <c r="S4757">
        <f t="shared" si="342"/>
        <v>0.24210025233267859</v>
      </c>
      <c r="T4757">
        <f t="shared" si="341"/>
        <v>0.96840100933071438</v>
      </c>
    </row>
    <row r="4758" spans="1:20" x14ac:dyDescent="0.2">
      <c r="A4758">
        <v>2009</v>
      </c>
      <c r="B4758">
        <v>284</v>
      </c>
      <c r="D4758" t="s">
        <v>128</v>
      </c>
      <c r="E4758" s="1">
        <v>0.375</v>
      </c>
      <c r="F4758">
        <v>5</v>
      </c>
      <c r="G4758" t="s">
        <v>136</v>
      </c>
      <c r="H4758" t="s">
        <v>36</v>
      </c>
      <c r="I4758" t="s">
        <v>176</v>
      </c>
      <c r="J4758" t="s">
        <v>23</v>
      </c>
      <c r="K4758" t="s">
        <v>28</v>
      </c>
      <c r="L4758" t="s">
        <v>56</v>
      </c>
      <c r="M4758">
        <v>1</v>
      </c>
      <c r="N4758">
        <v>60</v>
      </c>
      <c r="Q4758">
        <v>2.1700000000000001E-2</v>
      </c>
      <c r="R4758">
        <v>3</v>
      </c>
      <c r="S4758">
        <f t="shared" si="342"/>
        <v>4687.2</v>
      </c>
      <c r="T4758">
        <f t="shared" si="341"/>
        <v>4687.2</v>
      </c>
    </row>
    <row r="4759" spans="1:20" x14ac:dyDescent="0.2">
      <c r="A4759">
        <v>2009</v>
      </c>
      <c r="B4759">
        <v>284</v>
      </c>
      <c r="D4759" t="s">
        <v>128</v>
      </c>
      <c r="E4759" s="1">
        <v>0.375</v>
      </c>
      <c r="F4759">
        <v>5</v>
      </c>
      <c r="G4759" t="s">
        <v>136</v>
      </c>
      <c r="H4759" t="s">
        <v>36</v>
      </c>
      <c r="I4759" t="s">
        <v>176</v>
      </c>
      <c r="J4759" t="s">
        <v>13</v>
      </c>
      <c r="K4759" t="s">
        <v>51</v>
      </c>
      <c r="L4759" t="s">
        <v>52</v>
      </c>
      <c r="M4759">
        <v>2</v>
      </c>
      <c r="N4759">
        <v>40</v>
      </c>
      <c r="O4759" t="s">
        <v>53</v>
      </c>
      <c r="Q4759">
        <v>1.6199999999999999E-2</v>
      </c>
      <c r="R4759">
        <v>3.0251999999999999</v>
      </c>
      <c r="S4759">
        <f t="shared" si="342"/>
        <v>1137.8025435833395</v>
      </c>
      <c r="T4759">
        <f t="shared" si="341"/>
        <v>2275.6050871666789</v>
      </c>
    </row>
    <row r="4760" spans="1:20" x14ac:dyDescent="0.2">
      <c r="A4760">
        <v>2009</v>
      </c>
      <c r="B4760">
        <v>284</v>
      </c>
      <c r="D4760" t="s">
        <v>128</v>
      </c>
      <c r="E4760" s="1">
        <v>0.375</v>
      </c>
      <c r="F4760">
        <v>5</v>
      </c>
      <c r="G4760" t="s">
        <v>136</v>
      </c>
      <c r="H4760" t="s">
        <v>36</v>
      </c>
      <c r="I4760" t="s">
        <v>176</v>
      </c>
      <c r="J4760" t="s">
        <v>13</v>
      </c>
      <c r="K4760" t="s">
        <v>14</v>
      </c>
      <c r="L4760" t="s">
        <v>42</v>
      </c>
      <c r="M4760">
        <v>2</v>
      </c>
      <c r="N4760">
        <v>35</v>
      </c>
      <c r="Q4760">
        <v>4.2200000000000001E-2</v>
      </c>
      <c r="R4760">
        <v>2.835</v>
      </c>
      <c r="S4760">
        <f t="shared" si="342"/>
        <v>1006.3414397267468</v>
      </c>
      <c r="T4760">
        <f t="shared" si="341"/>
        <v>2012.6828794534936</v>
      </c>
    </row>
    <row r="4761" spans="1:20" x14ac:dyDescent="0.2">
      <c r="A4761">
        <v>2009</v>
      </c>
      <c r="B4761">
        <v>284</v>
      </c>
      <c r="D4761" t="s">
        <v>128</v>
      </c>
      <c r="E4761" s="1">
        <v>0.375</v>
      </c>
      <c r="F4761">
        <v>5</v>
      </c>
      <c r="G4761" t="s">
        <v>136</v>
      </c>
      <c r="H4761" t="s">
        <v>36</v>
      </c>
      <c r="I4761" t="s">
        <v>176</v>
      </c>
      <c r="J4761" t="s">
        <v>44</v>
      </c>
      <c r="K4761" t="s">
        <v>21</v>
      </c>
      <c r="L4761" t="s">
        <v>22</v>
      </c>
      <c r="M4761">
        <v>4</v>
      </c>
      <c r="N4761">
        <v>35</v>
      </c>
      <c r="Q4761">
        <v>1.14E-2</v>
      </c>
      <c r="R4761">
        <v>3.1280000000000001</v>
      </c>
      <c r="S4761">
        <f t="shared" si="342"/>
        <v>770.45928631241588</v>
      </c>
      <c r="T4761">
        <f t="shared" si="341"/>
        <v>3081.8371452496635</v>
      </c>
    </row>
    <row r="4762" spans="1:20" x14ac:dyDescent="0.2">
      <c r="A4762">
        <v>2009</v>
      </c>
      <c r="B4762">
        <v>284</v>
      </c>
      <c r="D4762" t="s">
        <v>128</v>
      </c>
      <c r="E4762" s="1">
        <v>0.375</v>
      </c>
      <c r="F4762">
        <v>5</v>
      </c>
      <c r="G4762" t="s">
        <v>136</v>
      </c>
      <c r="H4762" t="s">
        <v>36</v>
      </c>
      <c r="I4762" t="s">
        <v>176</v>
      </c>
      <c r="J4762" t="s">
        <v>23</v>
      </c>
      <c r="K4762" t="s">
        <v>118</v>
      </c>
      <c r="L4762" t="s">
        <v>37</v>
      </c>
      <c r="M4762">
        <v>1</v>
      </c>
      <c r="N4762">
        <v>35</v>
      </c>
      <c r="Q4762">
        <v>1.26E-2</v>
      </c>
      <c r="R4762">
        <v>3.0672999999999999</v>
      </c>
      <c r="S4762">
        <f t="shared" si="342"/>
        <v>686.26279947656167</v>
      </c>
      <c r="T4762">
        <f t="shared" si="341"/>
        <v>686.26279947656167</v>
      </c>
    </row>
    <row r="4763" spans="1:20" x14ac:dyDescent="0.2">
      <c r="A4763">
        <v>2009</v>
      </c>
      <c r="B4763">
        <v>284</v>
      </c>
      <c r="D4763" t="s">
        <v>128</v>
      </c>
      <c r="E4763" s="1">
        <v>0.375</v>
      </c>
      <c r="F4763">
        <v>5</v>
      </c>
      <c r="G4763" t="s">
        <v>136</v>
      </c>
      <c r="H4763" t="s">
        <v>36</v>
      </c>
      <c r="I4763" t="s">
        <v>176</v>
      </c>
      <c r="J4763" t="s">
        <v>26</v>
      </c>
      <c r="K4763" t="s">
        <v>31</v>
      </c>
      <c r="L4763" t="s">
        <v>54</v>
      </c>
      <c r="M4763">
        <v>7</v>
      </c>
      <c r="N4763">
        <v>25</v>
      </c>
      <c r="P4763">
        <f>N4763*0.812715</f>
        <v>20.317875000000001</v>
      </c>
      <c r="Q4763">
        <v>0.111</v>
      </c>
      <c r="R4763">
        <v>2.72</v>
      </c>
      <c r="S4763">
        <f>Q4763*(P4763^R4763)</f>
        <v>400.63779005068659</v>
      </c>
      <c r="T4763">
        <f t="shared" si="341"/>
        <v>2804.4645303548059</v>
      </c>
    </row>
    <row r="4764" spans="1:20" x14ac:dyDescent="0.2">
      <c r="A4764">
        <v>2009</v>
      </c>
      <c r="B4764">
        <v>284</v>
      </c>
      <c r="D4764" t="s">
        <v>128</v>
      </c>
      <c r="E4764" s="1">
        <v>0.375</v>
      </c>
      <c r="F4764">
        <v>5</v>
      </c>
      <c r="G4764" t="s">
        <v>136</v>
      </c>
      <c r="H4764" t="s">
        <v>36</v>
      </c>
      <c r="I4764" t="s">
        <v>176</v>
      </c>
      <c r="J4764" t="s">
        <v>13</v>
      </c>
      <c r="K4764" t="s">
        <v>14</v>
      </c>
      <c r="L4764" t="s">
        <v>15</v>
      </c>
      <c r="M4764">
        <v>9</v>
      </c>
      <c r="N4764">
        <v>25</v>
      </c>
      <c r="Q4764">
        <v>2.3599999999999999E-2</v>
      </c>
      <c r="R4764">
        <v>2.9750000000000001</v>
      </c>
      <c r="S4764">
        <f>Q4764*(N4764^R4764)</f>
        <v>340.23855775527943</v>
      </c>
      <c r="T4764">
        <f t="shared" si="341"/>
        <v>3062.147019797515</v>
      </c>
    </row>
    <row r="4765" spans="1:20" x14ac:dyDescent="0.2">
      <c r="A4765">
        <v>2009</v>
      </c>
      <c r="B4765">
        <v>284</v>
      </c>
      <c r="D4765" t="s">
        <v>128</v>
      </c>
      <c r="E4765" s="1">
        <v>0.375</v>
      </c>
      <c r="F4765">
        <v>5</v>
      </c>
      <c r="G4765" t="s">
        <v>136</v>
      </c>
      <c r="H4765" t="s">
        <v>36</v>
      </c>
      <c r="I4765" t="s">
        <v>176</v>
      </c>
      <c r="J4765" t="s">
        <v>16</v>
      </c>
      <c r="K4765" t="s">
        <v>28</v>
      </c>
      <c r="L4765" t="s">
        <v>29</v>
      </c>
      <c r="M4765">
        <v>10</v>
      </c>
      <c r="N4765">
        <v>25</v>
      </c>
      <c r="P4765">
        <f>N4765/1.14172</f>
        <v>21.89678730336685</v>
      </c>
      <c r="Q4765">
        <v>5.7999999999999996E-3</v>
      </c>
      <c r="R4765">
        <v>3.5539999999999998</v>
      </c>
      <c r="S4765">
        <f>Q4765*(P4765^R4765)</f>
        <v>336.62001464584171</v>
      </c>
      <c r="T4765">
        <f t="shared" si="341"/>
        <v>3366.2001464584173</v>
      </c>
    </row>
    <row r="4766" spans="1:20" x14ac:dyDescent="0.2">
      <c r="A4766">
        <v>2009</v>
      </c>
      <c r="B4766">
        <v>284</v>
      </c>
      <c r="D4766" t="s">
        <v>128</v>
      </c>
      <c r="E4766" s="1">
        <v>0.375</v>
      </c>
      <c r="F4766">
        <v>5</v>
      </c>
      <c r="G4766" t="s">
        <v>136</v>
      </c>
      <c r="H4766" t="s">
        <v>36</v>
      </c>
      <c r="I4766" t="s">
        <v>176</v>
      </c>
      <c r="J4766" t="s">
        <v>44</v>
      </c>
      <c r="K4766" t="s">
        <v>21</v>
      </c>
      <c r="L4766" t="s">
        <v>22</v>
      </c>
      <c r="M4766">
        <v>8</v>
      </c>
      <c r="N4766">
        <v>25</v>
      </c>
      <c r="Q4766">
        <v>1.14E-2</v>
      </c>
      <c r="R4766">
        <v>3.1280000000000001</v>
      </c>
      <c r="S4766">
        <f>Q4766*(N4766^R4766)</f>
        <v>268.94359042953022</v>
      </c>
      <c r="T4766">
        <f t="shared" si="341"/>
        <v>2151.5487234362417</v>
      </c>
    </row>
    <row r="4767" spans="1:20" x14ac:dyDescent="0.2">
      <c r="A4767">
        <v>2009</v>
      </c>
      <c r="B4767">
        <v>284</v>
      </c>
      <c r="D4767" t="s">
        <v>128</v>
      </c>
      <c r="E4767" s="1">
        <v>0.375</v>
      </c>
      <c r="F4767">
        <v>5</v>
      </c>
      <c r="G4767" t="s">
        <v>136</v>
      </c>
      <c r="H4767" t="s">
        <v>36</v>
      </c>
      <c r="I4767" t="s">
        <v>176</v>
      </c>
      <c r="J4767" t="s">
        <v>23</v>
      </c>
      <c r="K4767" t="s">
        <v>62</v>
      </c>
      <c r="L4767" t="s">
        <v>63</v>
      </c>
      <c r="M4767">
        <v>1</v>
      </c>
      <c r="N4767">
        <v>25</v>
      </c>
      <c r="P4767">
        <f>N4767/1.08</f>
        <v>23.148148148148145</v>
      </c>
      <c r="Q4767">
        <v>2.29E-2</v>
      </c>
      <c r="R4767">
        <v>2.9580000000000002</v>
      </c>
      <c r="S4767">
        <f>Q4767*(P4767^R4767)</f>
        <v>248.92846396069424</v>
      </c>
      <c r="T4767">
        <f t="shared" si="341"/>
        <v>248.92846396069424</v>
      </c>
    </row>
    <row r="4768" spans="1:20" x14ac:dyDescent="0.2">
      <c r="A4768">
        <v>2009</v>
      </c>
      <c r="B4768">
        <v>284</v>
      </c>
      <c r="D4768" t="s">
        <v>128</v>
      </c>
      <c r="E4768" s="1">
        <v>0.375</v>
      </c>
      <c r="F4768">
        <v>5</v>
      </c>
      <c r="G4768" t="s">
        <v>136</v>
      </c>
      <c r="H4768" t="s">
        <v>36</v>
      </c>
      <c r="I4768" t="s">
        <v>176</v>
      </c>
      <c r="J4768" t="s">
        <v>23</v>
      </c>
      <c r="K4768" t="s">
        <v>31</v>
      </c>
      <c r="L4768" t="s">
        <v>32</v>
      </c>
      <c r="M4768">
        <v>20</v>
      </c>
      <c r="N4768">
        <v>25</v>
      </c>
      <c r="Q4768">
        <v>7.9000000000000008E-3</v>
      </c>
      <c r="R4768">
        <v>3.0760000000000001</v>
      </c>
      <c r="S4768">
        <f t="shared" ref="S4768:S4777" si="343">Q4768*(N4768^R4768)</f>
        <v>157.64875958225977</v>
      </c>
      <c r="T4768">
        <f t="shared" si="341"/>
        <v>3152.9751916451955</v>
      </c>
    </row>
    <row r="4769" spans="1:20" x14ac:dyDescent="0.2">
      <c r="A4769">
        <v>2009</v>
      </c>
      <c r="B4769">
        <v>284</v>
      </c>
      <c r="D4769" t="s">
        <v>128</v>
      </c>
      <c r="E4769" s="1">
        <v>0.375</v>
      </c>
      <c r="F4769">
        <v>5</v>
      </c>
      <c r="G4769" t="s">
        <v>136</v>
      </c>
      <c r="H4769" t="s">
        <v>36</v>
      </c>
      <c r="I4769" t="s">
        <v>176</v>
      </c>
      <c r="J4769" t="s">
        <v>509</v>
      </c>
      <c r="K4769" t="s">
        <v>17</v>
      </c>
      <c r="L4769" t="s">
        <v>127</v>
      </c>
      <c r="M4769">
        <v>1</v>
      </c>
      <c r="N4769">
        <v>15</v>
      </c>
      <c r="Q4769">
        <v>2.3900000000000001E-2</v>
      </c>
      <c r="R4769">
        <v>3.0819999999999999</v>
      </c>
      <c r="S4769">
        <f t="shared" si="343"/>
        <v>100.71894345437795</v>
      </c>
      <c r="T4769">
        <f t="shared" si="341"/>
        <v>100.71894345437795</v>
      </c>
    </row>
    <row r="4770" spans="1:20" x14ac:dyDescent="0.2">
      <c r="A4770">
        <v>2009</v>
      </c>
      <c r="B4770">
        <v>284</v>
      </c>
      <c r="D4770" t="s">
        <v>128</v>
      </c>
      <c r="E4770" s="1">
        <v>0.375</v>
      </c>
      <c r="F4770">
        <v>5</v>
      </c>
      <c r="G4770" t="s">
        <v>136</v>
      </c>
      <c r="H4770" t="s">
        <v>36</v>
      </c>
      <c r="I4770" t="s">
        <v>176</v>
      </c>
      <c r="J4770" t="s">
        <v>13</v>
      </c>
      <c r="K4770" t="s">
        <v>14</v>
      </c>
      <c r="L4770" t="s">
        <v>15</v>
      </c>
      <c r="M4770">
        <v>3</v>
      </c>
      <c r="N4770">
        <v>15</v>
      </c>
      <c r="Q4770">
        <v>2.3599999999999999E-2</v>
      </c>
      <c r="R4770">
        <v>2.9750000000000001</v>
      </c>
      <c r="S4770">
        <f t="shared" si="343"/>
        <v>74.436080804008085</v>
      </c>
      <c r="T4770">
        <f t="shared" si="341"/>
        <v>223.30824241202424</v>
      </c>
    </row>
    <row r="4771" spans="1:20" x14ac:dyDescent="0.2">
      <c r="A4771">
        <v>2009</v>
      </c>
      <c r="B4771">
        <v>284</v>
      </c>
      <c r="D4771" t="s">
        <v>128</v>
      </c>
      <c r="E4771" s="1">
        <v>0.375</v>
      </c>
      <c r="F4771">
        <v>5</v>
      </c>
      <c r="G4771" t="s">
        <v>136</v>
      </c>
      <c r="H4771" t="s">
        <v>36</v>
      </c>
      <c r="I4771" t="s">
        <v>176</v>
      </c>
      <c r="J4771" t="s">
        <v>509</v>
      </c>
      <c r="K4771" t="s">
        <v>17</v>
      </c>
      <c r="L4771" t="s">
        <v>19</v>
      </c>
      <c r="M4771">
        <v>8</v>
      </c>
      <c r="N4771">
        <v>15</v>
      </c>
      <c r="Q4771">
        <v>1.9300000000000001E-2</v>
      </c>
      <c r="R4771">
        <v>2.96</v>
      </c>
      <c r="S4771">
        <f t="shared" si="343"/>
        <v>58.450393035088091</v>
      </c>
      <c r="T4771">
        <f t="shared" si="341"/>
        <v>467.60314428070473</v>
      </c>
    </row>
    <row r="4772" spans="1:20" x14ac:dyDescent="0.2">
      <c r="A4772">
        <v>2009</v>
      </c>
      <c r="B4772">
        <v>284</v>
      </c>
      <c r="D4772" t="s">
        <v>128</v>
      </c>
      <c r="E4772" s="1">
        <v>0.375</v>
      </c>
      <c r="F4772">
        <v>5</v>
      </c>
      <c r="G4772" t="s">
        <v>136</v>
      </c>
      <c r="H4772" t="s">
        <v>36</v>
      </c>
      <c r="I4772" t="s">
        <v>176</v>
      </c>
      <c r="J4772" t="s">
        <v>44</v>
      </c>
      <c r="K4772" t="s">
        <v>21</v>
      </c>
      <c r="L4772" t="s">
        <v>22</v>
      </c>
      <c r="M4772">
        <v>2</v>
      </c>
      <c r="N4772">
        <v>15</v>
      </c>
      <c r="Q4772">
        <v>1.14E-2</v>
      </c>
      <c r="R4772">
        <v>3.1280000000000001</v>
      </c>
      <c r="S4772">
        <f t="shared" si="343"/>
        <v>54.414959423729201</v>
      </c>
      <c r="T4772">
        <f t="shared" si="341"/>
        <v>108.8299188474584</v>
      </c>
    </row>
    <row r="4773" spans="1:20" x14ac:dyDescent="0.2">
      <c r="A4773">
        <v>2009</v>
      </c>
      <c r="B4773">
        <v>284</v>
      </c>
      <c r="D4773" t="s">
        <v>128</v>
      </c>
      <c r="E4773" s="1">
        <v>0.375</v>
      </c>
      <c r="F4773">
        <v>5</v>
      </c>
      <c r="G4773" t="s">
        <v>136</v>
      </c>
      <c r="H4773" t="s">
        <v>36</v>
      </c>
      <c r="I4773" t="s">
        <v>176</v>
      </c>
      <c r="J4773" t="s">
        <v>23</v>
      </c>
      <c r="K4773" t="s">
        <v>118</v>
      </c>
      <c r="L4773" t="s">
        <v>30</v>
      </c>
      <c r="M4773">
        <v>1</v>
      </c>
      <c r="N4773">
        <v>15</v>
      </c>
      <c r="Q4773">
        <v>9.2800000000000001E-3</v>
      </c>
      <c r="R4773">
        <v>3.07</v>
      </c>
      <c r="S4773">
        <f t="shared" si="343"/>
        <v>37.857169670187268</v>
      </c>
      <c r="T4773">
        <f t="shared" si="341"/>
        <v>37.857169670187268</v>
      </c>
    </row>
    <row r="4774" spans="1:20" x14ac:dyDescent="0.2">
      <c r="A4774">
        <v>2009</v>
      </c>
      <c r="B4774">
        <v>284</v>
      </c>
      <c r="D4774" t="s">
        <v>128</v>
      </c>
      <c r="E4774" s="1">
        <v>0.375</v>
      </c>
      <c r="F4774">
        <v>5</v>
      </c>
      <c r="G4774" t="s">
        <v>136</v>
      </c>
      <c r="H4774" t="s">
        <v>36</v>
      </c>
      <c r="I4774" t="s">
        <v>176</v>
      </c>
      <c r="J4774" t="s">
        <v>26</v>
      </c>
      <c r="K4774" t="s">
        <v>17</v>
      </c>
      <c r="L4774" t="s">
        <v>121</v>
      </c>
      <c r="M4774">
        <v>15</v>
      </c>
      <c r="N4774">
        <v>7.5</v>
      </c>
      <c r="Q4774">
        <v>2.0199999999999999E-2</v>
      </c>
      <c r="R4774">
        <v>2.9594999999999998</v>
      </c>
      <c r="S4774">
        <f t="shared" si="343"/>
        <v>7.8540774295436098</v>
      </c>
      <c r="T4774">
        <f t="shared" si="341"/>
        <v>117.81116144315415</v>
      </c>
    </row>
    <row r="4775" spans="1:20" x14ac:dyDescent="0.2">
      <c r="A4775">
        <v>2009</v>
      </c>
      <c r="B4775">
        <v>284</v>
      </c>
      <c r="D4775" t="s">
        <v>128</v>
      </c>
      <c r="E4775" s="1">
        <v>0.375</v>
      </c>
      <c r="F4775">
        <v>5</v>
      </c>
      <c r="G4775" t="s">
        <v>136</v>
      </c>
      <c r="H4775" t="s">
        <v>36</v>
      </c>
      <c r="I4775" t="s">
        <v>176</v>
      </c>
      <c r="J4775" t="s">
        <v>509</v>
      </c>
      <c r="K4775" t="s">
        <v>17</v>
      </c>
      <c r="L4775" t="s">
        <v>19</v>
      </c>
      <c r="M4775">
        <v>2</v>
      </c>
      <c r="N4775">
        <v>7.5</v>
      </c>
      <c r="Q4775">
        <v>1.9300000000000001E-2</v>
      </c>
      <c r="R4775">
        <v>2.96</v>
      </c>
      <c r="S4775">
        <f t="shared" si="343"/>
        <v>7.5117071566069322</v>
      </c>
      <c r="T4775">
        <f t="shared" si="341"/>
        <v>15.023414313213864</v>
      </c>
    </row>
    <row r="4776" spans="1:20" x14ac:dyDescent="0.2">
      <c r="A4776">
        <v>2009</v>
      </c>
      <c r="B4776">
        <v>285</v>
      </c>
      <c r="D4776" t="s">
        <v>169</v>
      </c>
      <c r="E4776" s="1">
        <v>0.5</v>
      </c>
      <c r="F4776">
        <v>5</v>
      </c>
      <c r="G4776" t="s">
        <v>136</v>
      </c>
      <c r="H4776" t="s">
        <v>61</v>
      </c>
      <c r="I4776" t="s">
        <v>178</v>
      </c>
      <c r="J4776" t="s">
        <v>44</v>
      </c>
      <c r="K4776" t="s">
        <v>21</v>
      </c>
      <c r="L4776" t="s">
        <v>22</v>
      </c>
      <c r="M4776">
        <v>4</v>
      </c>
      <c r="N4776">
        <v>35</v>
      </c>
      <c r="Q4776">
        <v>1.14E-2</v>
      </c>
      <c r="R4776">
        <v>3.1280000000000001</v>
      </c>
      <c r="S4776">
        <f t="shared" si="343"/>
        <v>770.45928631241588</v>
      </c>
      <c r="T4776">
        <f t="shared" si="341"/>
        <v>3081.8371452496635</v>
      </c>
    </row>
    <row r="4777" spans="1:20" x14ac:dyDescent="0.2">
      <c r="A4777">
        <v>2009</v>
      </c>
      <c r="B4777">
        <v>285</v>
      </c>
      <c r="D4777" t="s">
        <v>169</v>
      </c>
      <c r="E4777" s="1">
        <v>0.5</v>
      </c>
      <c r="F4777">
        <v>5</v>
      </c>
      <c r="G4777" t="s">
        <v>136</v>
      </c>
      <c r="H4777" t="s">
        <v>61</v>
      </c>
      <c r="I4777" t="s">
        <v>178</v>
      </c>
      <c r="J4777" t="s">
        <v>13</v>
      </c>
      <c r="K4777" t="s">
        <v>51</v>
      </c>
      <c r="L4777" t="s">
        <v>52</v>
      </c>
      <c r="M4777">
        <v>1</v>
      </c>
      <c r="N4777">
        <v>35</v>
      </c>
      <c r="O4777" t="s">
        <v>53</v>
      </c>
      <c r="Q4777">
        <v>1.6199999999999999E-2</v>
      </c>
      <c r="R4777">
        <v>3.0251999999999999</v>
      </c>
      <c r="S4777">
        <f t="shared" si="343"/>
        <v>759.67819720000477</v>
      </c>
      <c r="T4777">
        <f t="shared" si="341"/>
        <v>759.67819720000477</v>
      </c>
    </row>
    <row r="4778" spans="1:20" x14ac:dyDescent="0.2">
      <c r="A4778">
        <v>2009</v>
      </c>
      <c r="B4778">
        <v>285</v>
      </c>
      <c r="D4778" t="s">
        <v>169</v>
      </c>
      <c r="E4778" s="1">
        <v>0.5</v>
      </c>
      <c r="F4778">
        <v>5</v>
      </c>
      <c r="G4778" t="s">
        <v>136</v>
      </c>
      <c r="H4778" t="s">
        <v>61</v>
      </c>
      <c r="I4778" t="s">
        <v>178</v>
      </c>
      <c r="J4778" t="s">
        <v>13</v>
      </c>
      <c r="K4778" t="s">
        <v>47</v>
      </c>
      <c r="L4778" t="s">
        <v>48</v>
      </c>
      <c r="M4778">
        <v>33</v>
      </c>
      <c r="N4778">
        <v>35</v>
      </c>
      <c r="O4778" t="s">
        <v>183</v>
      </c>
      <c r="P4778">
        <f>N4778/1.09917</f>
        <v>31.842208211650611</v>
      </c>
      <c r="Q4778">
        <v>1.7399999999999999E-2</v>
      </c>
      <c r="R4778">
        <v>3.08</v>
      </c>
      <c r="S4778">
        <f>Q4778*(P4778^R4778)</f>
        <v>740.96728909580781</v>
      </c>
      <c r="T4778">
        <f t="shared" si="341"/>
        <v>24451.920540161656</v>
      </c>
    </row>
    <row r="4779" spans="1:20" x14ac:dyDescent="0.2">
      <c r="A4779">
        <v>2009</v>
      </c>
      <c r="B4779">
        <v>285</v>
      </c>
      <c r="D4779" t="s">
        <v>169</v>
      </c>
      <c r="E4779" s="1">
        <v>0.5</v>
      </c>
      <c r="F4779">
        <v>5</v>
      </c>
      <c r="G4779" t="s">
        <v>136</v>
      </c>
      <c r="H4779" t="s">
        <v>61</v>
      </c>
      <c r="I4779" t="s">
        <v>178</v>
      </c>
      <c r="J4779" t="s">
        <v>23</v>
      </c>
      <c r="K4779" t="s">
        <v>49</v>
      </c>
      <c r="L4779" t="s">
        <v>50</v>
      </c>
      <c r="M4779" s="8">
        <v>1</v>
      </c>
      <c r="N4779">
        <v>35</v>
      </c>
      <c r="Q4779">
        <v>5.6099999999999997E-2</v>
      </c>
      <c r="R4779">
        <v>2.653</v>
      </c>
      <c r="S4779">
        <f>Q4779*(N4779^R4779)</f>
        <v>700.44716671055994</v>
      </c>
      <c r="T4779">
        <f t="shared" si="341"/>
        <v>700.44716671055994</v>
      </c>
    </row>
    <row r="4780" spans="1:20" x14ac:dyDescent="0.2">
      <c r="A4780">
        <v>2009</v>
      </c>
      <c r="B4780">
        <v>285</v>
      </c>
      <c r="D4780" t="s">
        <v>169</v>
      </c>
      <c r="E4780" s="1">
        <v>0.5</v>
      </c>
      <c r="F4780">
        <v>5</v>
      </c>
      <c r="G4780" t="s">
        <v>136</v>
      </c>
      <c r="H4780" t="s">
        <v>61</v>
      </c>
      <c r="I4780" t="s">
        <v>178</v>
      </c>
      <c r="J4780" t="s">
        <v>23</v>
      </c>
      <c r="K4780" t="s">
        <v>118</v>
      </c>
      <c r="L4780" t="s">
        <v>37</v>
      </c>
      <c r="M4780">
        <v>1</v>
      </c>
      <c r="N4780">
        <v>35</v>
      </c>
      <c r="Q4780">
        <v>1.26E-2</v>
      </c>
      <c r="R4780">
        <v>3.0672999999999999</v>
      </c>
      <c r="S4780">
        <f>Q4780*(N4780^R4780)</f>
        <v>686.26279947656167</v>
      </c>
      <c r="T4780">
        <f t="shared" si="341"/>
        <v>686.26279947656167</v>
      </c>
    </row>
    <row r="4781" spans="1:20" x14ac:dyDescent="0.2">
      <c r="A4781">
        <v>2009</v>
      </c>
      <c r="B4781">
        <v>285</v>
      </c>
      <c r="D4781" t="s">
        <v>169</v>
      </c>
      <c r="E4781" s="1">
        <v>0.5</v>
      </c>
      <c r="F4781">
        <v>5</v>
      </c>
      <c r="G4781" t="s">
        <v>136</v>
      </c>
      <c r="H4781" t="s">
        <v>61</v>
      </c>
      <c r="I4781" t="s">
        <v>178</v>
      </c>
      <c r="J4781" t="s">
        <v>13</v>
      </c>
      <c r="K4781" t="s">
        <v>17</v>
      </c>
      <c r="L4781" t="s">
        <v>127</v>
      </c>
      <c r="M4781">
        <v>1</v>
      </c>
      <c r="N4781">
        <v>25</v>
      </c>
      <c r="Q4781">
        <v>2.3900000000000001E-2</v>
      </c>
      <c r="R4781">
        <v>3.0819999999999999</v>
      </c>
      <c r="S4781">
        <f>Q4781*(N4781^R4781)</f>
        <v>486.23812459083422</v>
      </c>
      <c r="T4781">
        <f t="shared" si="341"/>
        <v>486.23812459083422</v>
      </c>
    </row>
    <row r="4782" spans="1:20" x14ac:dyDescent="0.2">
      <c r="A4782">
        <v>2009</v>
      </c>
      <c r="B4782">
        <v>285</v>
      </c>
      <c r="D4782" t="s">
        <v>169</v>
      </c>
      <c r="E4782" s="1">
        <v>0.5</v>
      </c>
      <c r="F4782">
        <v>5</v>
      </c>
      <c r="G4782" t="s">
        <v>136</v>
      </c>
      <c r="H4782" t="s">
        <v>61</v>
      </c>
      <c r="I4782" t="s">
        <v>178</v>
      </c>
      <c r="J4782" t="s">
        <v>23</v>
      </c>
      <c r="K4782" t="s">
        <v>31</v>
      </c>
      <c r="L4782" t="s">
        <v>32</v>
      </c>
      <c r="M4782">
        <v>1</v>
      </c>
      <c r="N4782">
        <v>35</v>
      </c>
      <c r="Q4782">
        <v>7.9000000000000008E-3</v>
      </c>
      <c r="R4782">
        <v>3.0760000000000001</v>
      </c>
      <c r="S4782">
        <f>Q4782*(N4782^R4782)</f>
        <v>443.79294680201997</v>
      </c>
      <c r="T4782">
        <f t="shared" si="341"/>
        <v>443.79294680201997</v>
      </c>
    </row>
    <row r="4783" spans="1:20" x14ac:dyDescent="0.2">
      <c r="A4783">
        <v>2009</v>
      </c>
      <c r="B4783">
        <v>285</v>
      </c>
      <c r="D4783" t="s">
        <v>169</v>
      </c>
      <c r="E4783" s="1">
        <v>0.5</v>
      </c>
      <c r="F4783">
        <v>5</v>
      </c>
      <c r="G4783" t="s">
        <v>136</v>
      </c>
      <c r="H4783" t="s">
        <v>61</v>
      </c>
      <c r="I4783" t="s">
        <v>178</v>
      </c>
      <c r="J4783" t="s">
        <v>508</v>
      </c>
      <c r="K4783" t="s">
        <v>24</v>
      </c>
      <c r="L4783" t="s">
        <v>25</v>
      </c>
      <c r="M4783">
        <v>1</v>
      </c>
      <c r="N4783">
        <v>25</v>
      </c>
      <c r="Q4783">
        <v>4.2799999999999998E-2</v>
      </c>
      <c r="R4783">
        <v>2.8580000000000001</v>
      </c>
      <c r="S4783">
        <f>Q4783*(N4783^R4783)</f>
        <v>423.40532317837847</v>
      </c>
      <c r="T4783">
        <f t="shared" si="341"/>
        <v>423.40532317837847</v>
      </c>
    </row>
    <row r="4784" spans="1:20" x14ac:dyDescent="0.2">
      <c r="A4784">
        <v>2009</v>
      </c>
      <c r="B4784">
        <v>285</v>
      </c>
      <c r="D4784" t="s">
        <v>169</v>
      </c>
      <c r="E4784" s="1">
        <v>0.5</v>
      </c>
      <c r="F4784">
        <v>5</v>
      </c>
      <c r="G4784" t="s">
        <v>136</v>
      </c>
      <c r="H4784" t="s">
        <v>61</v>
      </c>
      <c r="I4784" t="s">
        <v>178</v>
      </c>
      <c r="J4784" t="s">
        <v>16</v>
      </c>
      <c r="K4784" t="s">
        <v>28</v>
      </c>
      <c r="L4784" t="s">
        <v>29</v>
      </c>
      <c r="M4784">
        <v>20</v>
      </c>
      <c r="N4784">
        <v>25</v>
      </c>
      <c r="P4784">
        <f>N4784/1.14172</f>
        <v>21.89678730336685</v>
      </c>
      <c r="Q4784">
        <v>5.7999999999999996E-3</v>
      </c>
      <c r="R4784">
        <v>3.5539999999999998</v>
      </c>
      <c r="S4784">
        <f>Q4784*(P4784^R4784)</f>
        <v>336.62001464584171</v>
      </c>
      <c r="T4784">
        <f t="shared" si="341"/>
        <v>6732.4002929168346</v>
      </c>
    </row>
    <row r="4785" spans="1:20" x14ac:dyDescent="0.2">
      <c r="A4785">
        <v>2009</v>
      </c>
      <c r="B4785">
        <v>285</v>
      </c>
      <c r="D4785" t="s">
        <v>169</v>
      </c>
      <c r="E4785" s="1">
        <v>0.5</v>
      </c>
      <c r="F4785">
        <v>5</v>
      </c>
      <c r="G4785" t="s">
        <v>136</v>
      </c>
      <c r="H4785" t="s">
        <v>61</v>
      </c>
      <c r="I4785" t="s">
        <v>178</v>
      </c>
      <c r="J4785" t="s">
        <v>44</v>
      </c>
      <c r="K4785" t="s">
        <v>21</v>
      </c>
      <c r="L4785" t="s">
        <v>22</v>
      </c>
      <c r="M4785">
        <v>6</v>
      </c>
      <c r="N4785">
        <v>25</v>
      </c>
      <c r="Q4785">
        <v>1.14E-2</v>
      </c>
      <c r="R4785">
        <v>3.1280000000000001</v>
      </c>
      <c r="S4785">
        <f t="shared" ref="S4785:S4793" si="344">Q4785*(N4785^R4785)</f>
        <v>268.94359042953022</v>
      </c>
      <c r="T4785">
        <f t="shared" si="341"/>
        <v>1613.6615425771813</v>
      </c>
    </row>
    <row r="4786" spans="1:20" x14ac:dyDescent="0.2">
      <c r="A4786">
        <v>2009</v>
      </c>
      <c r="B4786">
        <v>285</v>
      </c>
      <c r="D4786" t="s">
        <v>169</v>
      </c>
      <c r="E4786" s="1">
        <v>0.5</v>
      </c>
      <c r="F4786">
        <v>5</v>
      </c>
      <c r="G4786" t="s">
        <v>136</v>
      </c>
      <c r="H4786" t="s">
        <v>61</v>
      </c>
      <c r="I4786" t="s">
        <v>178</v>
      </c>
      <c r="J4786" t="s">
        <v>44</v>
      </c>
      <c r="K4786" t="s">
        <v>21</v>
      </c>
      <c r="L4786" t="s">
        <v>45</v>
      </c>
      <c r="M4786">
        <v>2</v>
      </c>
      <c r="N4786">
        <v>25</v>
      </c>
      <c r="Q4786">
        <v>1.5299999999999999E-2</v>
      </c>
      <c r="R4786">
        <v>3.0038</v>
      </c>
      <c r="S4786">
        <f t="shared" si="344"/>
        <v>242.00460433547849</v>
      </c>
      <c r="T4786">
        <f t="shared" si="341"/>
        <v>484.00920867095698</v>
      </c>
    </row>
    <row r="4787" spans="1:20" x14ac:dyDescent="0.2">
      <c r="A4787">
        <v>2009</v>
      </c>
      <c r="B4787">
        <v>285</v>
      </c>
      <c r="D4787" t="s">
        <v>169</v>
      </c>
      <c r="E4787" s="1">
        <v>0.5</v>
      </c>
      <c r="F4787">
        <v>5</v>
      </c>
      <c r="G4787" t="s">
        <v>136</v>
      </c>
      <c r="H4787" t="s">
        <v>61</v>
      </c>
      <c r="I4787" t="s">
        <v>178</v>
      </c>
      <c r="J4787" t="s">
        <v>16</v>
      </c>
      <c r="K4787" t="s">
        <v>17</v>
      </c>
      <c r="L4787" t="s">
        <v>18</v>
      </c>
      <c r="M4787">
        <v>3</v>
      </c>
      <c r="N4787">
        <v>15</v>
      </c>
      <c r="Q4787">
        <v>2.2700000000000001E-2</v>
      </c>
      <c r="R4787">
        <v>3.12</v>
      </c>
      <c r="S4787">
        <f t="shared" si="344"/>
        <v>106.03044532761471</v>
      </c>
      <c r="T4787">
        <f t="shared" si="341"/>
        <v>318.09133598284416</v>
      </c>
    </row>
    <row r="4788" spans="1:20" x14ac:dyDescent="0.2">
      <c r="A4788">
        <v>2009</v>
      </c>
      <c r="B4788">
        <v>285</v>
      </c>
      <c r="D4788" t="s">
        <v>169</v>
      </c>
      <c r="E4788" s="1">
        <v>0.5</v>
      </c>
      <c r="F4788">
        <v>5</v>
      </c>
      <c r="G4788" t="s">
        <v>136</v>
      </c>
      <c r="H4788" t="s">
        <v>61</v>
      </c>
      <c r="I4788" t="s">
        <v>178</v>
      </c>
      <c r="J4788" t="s">
        <v>509</v>
      </c>
      <c r="K4788" t="s">
        <v>17</v>
      </c>
      <c r="L4788" t="s">
        <v>19</v>
      </c>
      <c r="M4788">
        <v>3</v>
      </c>
      <c r="N4788">
        <v>15</v>
      </c>
      <c r="Q4788">
        <v>1.9300000000000001E-2</v>
      </c>
      <c r="R4788">
        <v>2.96</v>
      </c>
      <c r="S4788">
        <f t="shared" si="344"/>
        <v>58.450393035088091</v>
      </c>
      <c r="T4788">
        <f t="shared" si="341"/>
        <v>175.35117910526426</v>
      </c>
    </row>
    <row r="4789" spans="1:20" x14ac:dyDescent="0.2">
      <c r="A4789">
        <v>2009</v>
      </c>
      <c r="B4789">
        <v>285</v>
      </c>
      <c r="D4789" t="s">
        <v>169</v>
      </c>
      <c r="E4789" s="1">
        <v>0.5</v>
      </c>
      <c r="F4789">
        <v>5</v>
      </c>
      <c r="G4789" t="s">
        <v>136</v>
      </c>
      <c r="H4789" t="s">
        <v>61</v>
      </c>
      <c r="I4789" t="s">
        <v>178</v>
      </c>
      <c r="J4789" t="s">
        <v>44</v>
      </c>
      <c r="K4789" t="s">
        <v>21</v>
      </c>
      <c r="L4789" t="s">
        <v>22</v>
      </c>
      <c r="M4789">
        <v>2</v>
      </c>
      <c r="N4789">
        <v>15</v>
      </c>
      <c r="Q4789">
        <v>1.14E-2</v>
      </c>
      <c r="R4789">
        <v>3.1280000000000001</v>
      </c>
      <c r="S4789">
        <f t="shared" si="344"/>
        <v>54.414959423729201</v>
      </c>
      <c r="T4789">
        <f t="shared" si="341"/>
        <v>108.8299188474584</v>
      </c>
    </row>
    <row r="4790" spans="1:20" x14ac:dyDescent="0.2">
      <c r="A4790">
        <v>2009</v>
      </c>
      <c r="B4790">
        <v>285</v>
      </c>
      <c r="D4790" t="s">
        <v>169</v>
      </c>
      <c r="E4790" s="1">
        <v>0.5</v>
      </c>
      <c r="F4790">
        <v>5</v>
      </c>
      <c r="G4790" t="s">
        <v>136</v>
      </c>
      <c r="H4790" t="s">
        <v>61</v>
      </c>
      <c r="I4790" t="s">
        <v>178</v>
      </c>
      <c r="J4790" t="s">
        <v>26</v>
      </c>
      <c r="K4790" t="s">
        <v>118</v>
      </c>
      <c r="L4790" t="s">
        <v>27</v>
      </c>
      <c r="M4790">
        <v>7</v>
      </c>
      <c r="N4790">
        <v>7.5</v>
      </c>
      <c r="Q4790">
        <v>1.5900000000000001E-2</v>
      </c>
      <c r="R4790">
        <v>2.9718</v>
      </c>
      <c r="S4790">
        <f t="shared" si="344"/>
        <v>6.3372988368370082</v>
      </c>
      <c r="T4790">
        <f t="shared" si="341"/>
        <v>44.361091857859059</v>
      </c>
    </row>
    <row r="4791" spans="1:20" x14ac:dyDescent="0.2">
      <c r="A4791">
        <v>2009</v>
      </c>
      <c r="B4791">
        <v>285</v>
      </c>
      <c r="D4791" t="s">
        <v>169</v>
      </c>
      <c r="E4791" s="1">
        <v>0.5</v>
      </c>
      <c r="F4791">
        <v>5</v>
      </c>
      <c r="G4791" t="s">
        <v>136</v>
      </c>
      <c r="H4791" t="s">
        <v>61</v>
      </c>
      <c r="I4791" t="s">
        <v>178</v>
      </c>
      <c r="J4791" t="s">
        <v>13</v>
      </c>
      <c r="K4791" t="s">
        <v>194</v>
      </c>
      <c r="L4791" t="s">
        <v>35</v>
      </c>
      <c r="M4791">
        <v>22</v>
      </c>
      <c r="N4791">
        <v>7.5</v>
      </c>
      <c r="Q4791">
        <v>3.2399999999999998E-2</v>
      </c>
      <c r="R4791">
        <v>2.379</v>
      </c>
      <c r="S4791">
        <f t="shared" si="344"/>
        <v>3.9112516180267258</v>
      </c>
      <c r="T4791">
        <f t="shared" si="341"/>
        <v>86.047535596587963</v>
      </c>
    </row>
    <row r="4792" spans="1:20" x14ac:dyDescent="0.2">
      <c r="A4792">
        <v>2009</v>
      </c>
      <c r="B4792">
        <v>285</v>
      </c>
      <c r="D4792" t="s">
        <v>169</v>
      </c>
      <c r="E4792" s="1">
        <v>0.5</v>
      </c>
      <c r="F4792">
        <v>5</v>
      </c>
      <c r="G4792" t="s">
        <v>136</v>
      </c>
      <c r="H4792" t="s">
        <v>61</v>
      </c>
      <c r="I4792" t="s">
        <v>178</v>
      </c>
      <c r="J4792" t="s">
        <v>26</v>
      </c>
      <c r="K4792" t="s">
        <v>118</v>
      </c>
      <c r="L4792" t="s">
        <v>27</v>
      </c>
      <c r="M4792">
        <v>5</v>
      </c>
      <c r="N4792">
        <v>2.5</v>
      </c>
      <c r="Q4792">
        <v>1.5900000000000001E-2</v>
      </c>
      <c r="R4792">
        <v>2.9718</v>
      </c>
      <c r="S4792">
        <f t="shared" si="344"/>
        <v>0.24210025233267859</v>
      </c>
      <c r="T4792">
        <f t="shared" si="341"/>
        <v>1.210501261663393</v>
      </c>
    </row>
    <row r="4793" spans="1:20" x14ac:dyDescent="0.2">
      <c r="A4793">
        <v>2009</v>
      </c>
      <c r="B4793">
        <v>285</v>
      </c>
      <c r="D4793" t="s">
        <v>169</v>
      </c>
      <c r="E4793" s="1">
        <v>0.5</v>
      </c>
      <c r="F4793">
        <v>5</v>
      </c>
      <c r="G4793" t="s">
        <v>136</v>
      </c>
      <c r="H4793" t="s">
        <v>61</v>
      </c>
      <c r="I4793" t="s">
        <v>178</v>
      </c>
      <c r="J4793" t="s">
        <v>23</v>
      </c>
      <c r="K4793" t="s">
        <v>33</v>
      </c>
      <c r="L4793" t="s">
        <v>34</v>
      </c>
      <c r="M4793">
        <v>7</v>
      </c>
      <c r="N4793">
        <v>2.5</v>
      </c>
      <c r="Q4793">
        <v>8.8999999999999999E-3</v>
      </c>
      <c r="R4793">
        <v>3</v>
      </c>
      <c r="S4793">
        <f t="shared" si="344"/>
        <v>0.13906250000000001</v>
      </c>
      <c r="T4793">
        <f t="shared" si="341"/>
        <v>0.97343750000000007</v>
      </c>
    </row>
    <row r="4794" spans="1:20" x14ac:dyDescent="0.2">
      <c r="A4794">
        <v>2009</v>
      </c>
      <c r="B4794">
        <v>286</v>
      </c>
      <c r="D4794" t="s">
        <v>169</v>
      </c>
      <c r="E4794" s="1">
        <v>0.5</v>
      </c>
      <c r="F4794">
        <v>3</v>
      </c>
      <c r="G4794" t="s">
        <v>136</v>
      </c>
      <c r="H4794" t="s">
        <v>36</v>
      </c>
      <c r="I4794" t="s">
        <v>178</v>
      </c>
      <c r="J4794" t="s">
        <v>13</v>
      </c>
      <c r="K4794" t="s">
        <v>47</v>
      </c>
      <c r="L4794" t="s">
        <v>48</v>
      </c>
      <c r="M4794">
        <v>7</v>
      </c>
      <c r="N4794">
        <v>35</v>
      </c>
      <c r="P4794">
        <f>N4794/1.09917</f>
        <v>31.842208211650611</v>
      </c>
      <c r="Q4794">
        <v>1.7399999999999999E-2</v>
      </c>
      <c r="R4794">
        <v>3.08</v>
      </c>
      <c r="S4794">
        <f>Q4794*(P4794^R4794)</f>
        <v>740.96728909580781</v>
      </c>
      <c r="T4794">
        <f t="shared" si="341"/>
        <v>5186.7710236706544</v>
      </c>
    </row>
    <row r="4795" spans="1:20" x14ac:dyDescent="0.2">
      <c r="A4795">
        <v>2009</v>
      </c>
      <c r="B4795">
        <v>286</v>
      </c>
      <c r="D4795" t="s">
        <v>169</v>
      </c>
      <c r="E4795" s="1">
        <v>0.5</v>
      </c>
      <c r="F4795">
        <v>3</v>
      </c>
      <c r="G4795" t="s">
        <v>136</v>
      </c>
      <c r="H4795" t="s">
        <v>36</v>
      </c>
      <c r="I4795" t="s">
        <v>178</v>
      </c>
      <c r="J4795" t="s">
        <v>16</v>
      </c>
      <c r="K4795" t="s">
        <v>28</v>
      </c>
      <c r="L4795" t="s">
        <v>29</v>
      </c>
      <c r="M4795">
        <v>50</v>
      </c>
      <c r="N4795">
        <v>25</v>
      </c>
      <c r="P4795">
        <f>N4795/1.14172</f>
        <v>21.89678730336685</v>
      </c>
      <c r="Q4795">
        <v>5.7999999999999996E-3</v>
      </c>
      <c r="R4795">
        <v>3.5539999999999998</v>
      </c>
      <c r="S4795">
        <f>Q4795*(P4795^R4795)</f>
        <v>336.62001464584171</v>
      </c>
      <c r="T4795">
        <f t="shared" si="341"/>
        <v>16831.000732292086</v>
      </c>
    </row>
    <row r="4796" spans="1:20" x14ac:dyDescent="0.2">
      <c r="A4796">
        <v>2009</v>
      </c>
      <c r="B4796">
        <v>286</v>
      </c>
      <c r="D4796" t="s">
        <v>169</v>
      </c>
      <c r="E4796" s="1">
        <v>0.5</v>
      </c>
      <c r="F4796">
        <v>3</v>
      </c>
      <c r="G4796" t="s">
        <v>136</v>
      </c>
      <c r="H4796" t="s">
        <v>36</v>
      </c>
      <c r="I4796" t="s">
        <v>178</v>
      </c>
      <c r="J4796" t="s">
        <v>44</v>
      </c>
      <c r="K4796" t="s">
        <v>21</v>
      </c>
      <c r="L4796" t="s">
        <v>22</v>
      </c>
      <c r="M4796">
        <v>2</v>
      </c>
      <c r="N4796">
        <v>25</v>
      </c>
      <c r="Q4796">
        <v>1.14E-2</v>
      </c>
      <c r="R4796">
        <v>3.1280000000000001</v>
      </c>
      <c r="S4796">
        <f t="shared" ref="S4796:S4802" si="345">Q4796*(N4796^R4796)</f>
        <v>268.94359042953022</v>
      </c>
      <c r="T4796">
        <f t="shared" si="341"/>
        <v>537.88718085906044</v>
      </c>
    </row>
    <row r="4797" spans="1:20" x14ac:dyDescent="0.2">
      <c r="A4797">
        <v>2009</v>
      </c>
      <c r="B4797">
        <v>286</v>
      </c>
      <c r="D4797" t="s">
        <v>169</v>
      </c>
      <c r="E4797" s="1">
        <v>0.5</v>
      </c>
      <c r="F4797">
        <v>3</v>
      </c>
      <c r="G4797" t="s">
        <v>136</v>
      </c>
      <c r="H4797" t="s">
        <v>36</v>
      </c>
      <c r="I4797" t="s">
        <v>178</v>
      </c>
      <c r="J4797" t="s">
        <v>16</v>
      </c>
      <c r="K4797" t="s">
        <v>17</v>
      </c>
      <c r="L4797" t="s">
        <v>18</v>
      </c>
      <c r="M4797">
        <v>3</v>
      </c>
      <c r="N4797">
        <v>15</v>
      </c>
      <c r="Q4797">
        <v>2.2700000000000001E-2</v>
      </c>
      <c r="R4797">
        <v>3.12</v>
      </c>
      <c r="S4797">
        <f t="shared" si="345"/>
        <v>106.03044532761471</v>
      </c>
      <c r="T4797">
        <f t="shared" si="341"/>
        <v>318.09133598284416</v>
      </c>
    </row>
    <row r="4798" spans="1:20" x14ac:dyDescent="0.2">
      <c r="A4798">
        <v>2009</v>
      </c>
      <c r="B4798">
        <v>286</v>
      </c>
      <c r="D4798" t="s">
        <v>169</v>
      </c>
      <c r="E4798" s="1">
        <v>0.5</v>
      </c>
      <c r="F4798">
        <v>3</v>
      </c>
      <c r="G4798" t="s">
        <v>136</v>
      </c>
      <c r="H4798" t="s">
        <v>36</v>
      </c>
      <c r="I4798" t="s">
        <v>178</v>
      </c>
      <c r="J4798" t="s">
        <v>44</v>
      </c>
      <c r="K4798" t="s">
        <v>33</v>
      </c>
      <c r="L4798" t="s">
        <v>167</v>
      </c>
      <c r="M4798">
        <v>1</v>
      </c>
      <c r="N4798">
        <v>15</v>
      </c>
      <c r="Q4798">
        <v>8.3999999999999995E-3</v>
      </c>
      <c r="R4798">
        <v>3.2</v>
      </c>
      <c r="S4798">
        <f t="shared" si="345"/>
        <v>48.727184147105021</v>
      </c>
      <c r="T4798">
        <f t="shared" si="341"/>
        <v>48.727184147105021</v>
      </c>
    </row>
    <row r="4799" spans="1:20" x14ac:dyDescent="0.2">
      <c r="A4799">
        <v>2009</v>
      </c>
      <c r="B4799">
        <v>286</v>
      </c>
      <c r="D4799" t="s">
        <v>169</v>
      </c>
      <c r="E4799" s="1">
        <v>0.5</v>
      </c>
      <c r="F4799">
        <v>3</v>
      </c>
      <c r="G4799" t="s">
        <v>136</v>
      </c>
      <c r="H4799" t="s">
        <v>36</v>
      </c>
      <c r="I4799" t="s">
        <v>178</v>
      </c>
      <c r="J4799" t="s">
        <v>26</v>
      </c>
      <c r="K4799" t="s">
        <v>118</v>
      </c>
      <c r="L4799" t="s">
        <v>27</v>
      </c>
      <c r="M4799">
        <v>7</v>
      </c>
      <c r="N4799">
        <v>7.5</v>
      </c>
      <c r="Q4799">
        <v>1.5900000000000001E-2</v>
      </c>
      <c r="R4799">
        <v>2.9718</v>
      </c>
      <c r="S4799">
        <f t="shared" si="345"/>
        <v>6.3372988368370082</v>
      </c>
      <c r="T4799">
        <f t="shared" si="341"/>
        <v>44.361091857859059</v>
      </c>
    </row>
    <row r="4800" spans="1:20" x14ac:dyDescent="0.2">
      <c r="A4800">
        <v>2009</v>
      </c>
      <c r="B4800">
        <v>286</v>
      </c>
      <c r="D4800" t="s">
        <v>169</v>
      </c>
      <c r="E4800" s="1">
        <v>0.5</v>
      </c>
      <c r="F4800">
        <v>3</v>
      </c>
      <c r="G4800" t="s">
        <v>136</v>
      </c>
      <c r="H4800" t="s">
        <v>36</v>
      </c>
      <c r="I4800" t="s">
        <v>178</v>
      </c>
      <c r="J4800" t="s">
        <v>13</v>
      </c>
      <c r="K4800" t="s">
        <v>194</v>
      </c>
      <c r="L4800" t="s">
        <v>35</v>
      </c>
      <c r="M4800">
        <v>27</v>
      </c>
      <c r="N4800">
        <v>7.5</v>
      </c>
      <c r="Q4800">
        <v>3.2399999999999998E-2</v>
      </c>
      <c r="R4800">
        <v>2.379</v>
      </c>
      <c r="S4800">
        <f t="shared" si="345"/>
        <v>3.9112516180267258</v>
      </c>
      <c r="T4800">
        <f t="shared" si="341"/>
        <v>105.6037936867216</v>
      </c>
    </row>
    <row r="4801" spans="1:20" x14ac:dyDescent="0.2">
      <c r="A4801">
        <v>2009</v>
      </c>
      <c r="B4801">
        <v>286</v>
      </c>
      <c r="D4801" t="s">
        <v>169</v>
      </c>
      <c r="E4801" s="1">
        <v>0.5</v>
      </c>
      <c r="F4801">
        <v>3</v>
      </c>
      <c r="G4801" t="s">
        <v>136</v>
      </c>
      <c r="H4801" t="s">
        <v>36</v>
      </c>
      <c r="I4801" t="s">
        <v>178</v>
      </c>
      <c r="J4801" t="s">
        <v>13</v>
      </c>
      <c r="K4801" t="s">
        <v>194</v>
      </c>
      <c r="L4801" t="s">
        <v>138</v>
      </c>
      <c r="M4801">
        <v>4</v>
      </c>
      <c r="N4801">
        <v>2.5</v>
      </c>
      <c r="Q4801">
        <v>9.1000000000000004E-3</v>
      </c>
      <c r="R4801">
        <v>2.9904000000000002</v>
      </c>
      <c r="S4801">
        <f t="shared" si="345"/>
        <v>0.14094224804199171</v>
      </c>
      <c r="T4801">
        <f t="shared" si="341"/>
        <v>0.56376899216796683</v>
      </c>
    </row>
    <row r="4802" spans="1:20" x14ac:dyDescent="0.2">
      <c r="A4802">
        <v>2009</v>
      </c>
      <c r="B4802">
        <v>287</v>
      </c>
      <c r="D4802" t="s">
        <v>169</v>
      </c>
      <c r="E4802" s="1">
        <v>0.5</v>
      </c>
      <c r="F4802">
        <v>5</v>
      </c>
      <c r="G4802" t="s">
        <v>136</v>
      </c>
      <c r="H4802" t="s">
        <v>61</v>
      </c>
      <c r="I4802" t="s">
        <v>178</v>
      </c>
      <c r="J4802" t="s">
        <v>44</v>
      </c>
      <c r="K4802" t="s">
        <v>21</v>
      </c>
      <c r="L4802" t="s">
        <v>22</v>
      </c>
      <c r="M4802">
        <v>5</v>
      </c>
      <c r="N4802">
        <v>35</v>
      </c>
      <c r="Q4802">
        <v>1.14E-2</v>
      </c>
      <c r="R4802">
        <v>3.1280000000000001</v>
      </c>
      <c r="S4802">
        <f t="shared" si="345"/>
        <v>770.45928631241588</v>
      </c>
      <c r="T4802">
        <f t="shared" ref="T4802:T4865" si="346">M4802*S4802</f>
        <v>3852.2964315620793</v>
      </c>
    </row>
    <row r="4803" spans="1:20" x14ac:dyDescent="0.2">
      <c r="A4803">
        <v>2009</v>
      </c>
      <c r="B4803">
        <v>287</v>
      </c>
      <c r="D4803" t="s">
        <v>169</v>
      </c>
      <c r="E4803" s="1">
        <v>0.5</v>
      </c>
      <c r="F4803">
        <v>5</v>
      </c>
      <c r="G4803" t="s">
        <v>136</v>
      </c>
      <c r="H4803" t="s">
        <v>61</v>
      </c>
      <c r="I4803" t="s">
        <v>178</v>
      </c>
      <c r="J4803" t="s">
        <v>13</v>
      </c>
      <c r="K4803" t="s">
        <v>47</v>
      </c>
      <c r="L4803" t="s">
        <v>48</v>
      </c>
      <c r="M4803">
        <v>16</v>
      </c>
      <c r="N4803">
        <v>35</v>
      </c>
      <c r="P4803">
        <f>N4803/1.09917</f>
        <v>31.842208211650611</v>
      </c>
      <c r="Q4803">
        <v>1.7399999999999999E-2</v>
      </c>
      <c r="R4803">
        <v>3.08</v>
      </c>
      <c r="S4803">
        <f>Q4803*(P4803^R4803)</f>
        <v>740.96728909580781</v>
      </c>
      <c r="T4803">
        <f t="shared" si="346"/>
        <v>11855.476625532925</v>
      </c>
    </row>
    <row r="4804" spans="1:20" x14ac:dyDescent="0.2">
      <c r="A4804">
        <v>2009</v>
      </c>
      <c r="B4804">
        <v>287</v>
      </c>
      <c r="D4804" t="s">
        <v>169</v>
      </c>
      <c r="E4804" s="1">
        <v>0.5</v>
      </c>
      <c r="F4804">
        <v>5</v>
      </c>
      <c r="G4804" t="s">
        <v>136</v>
      </c>
      <c r="H4804" t="s">
        <v>61</v>
      </c>
      <c r="I4804" t="s">
        <v>178</v>
      </c>
      <c r="J4804" t="s">
        <v>16</v>
      </c>
      <c r="K4804" t="s">
        <v>28</v>
      </c>
      <c r="L4804" t="s">
        <v>29</v>
      </c>
      <c r="M4804">
        <v>14</v>
      </c>
      <c r="N4804">
        <v>25</v>
      </c>
      <c r="P4804">
        <f>N4804/1.14172</f>
        <v>21.89678730336685</v>
      </c>
      <c r="Q4804">
        <v>5.7999999999999996E-3</v>
      </c>
      <c r="R4804">
        <v>3.5539999999999998</v>
      </c>
      <c r="S4804">
        <f>Q4804*(P4804^R4804)</f>
        <v>336.62001464584171</v>
      </c>
      <c r="T4804">
        <f t="shared" si="346"/>
        <v>4712.6802050417837</v>
      </c>
    </row>
    <row r="4805" spans="1:20" x14ac:dyDescent="0.2">
      <c r="A4805">
        <v>2009</v>
      </c>
      <c r="B4805">
        <v>287</v>
      </c>
      <c r="D4805" t="s">
        <v>169</v>
      </c>
      <c r="E4805" s="1">
        <v>0.5</v>
      </c>
      <c r="F4805">
        <v>5</v>
      </c>
      <c r="G4805" t="s">
        <v>136</v>
      </c>
      <c r="H4805" t="s">
        <v>61</v>
      </c>
      <c r="I4805" t="s">
        <v>178</v>
      </c>
      <c r="J4805" t="s">
        <v>44</v>
      </c>
      <c r="K4805" t="s">
        <v>21</v>
      </c>
      <c r="L4805" t="s">
        <v>22</v>
      </c>
      <c r="M4805">
        <v>2</v>
      </c>
      <c r="N4805">
        <v>25</v>
      </c>
      <c r="Q4805">
        <v>1.14E-2</v>
      </c>
      <c r="R4805">
        <v>3.1280000000000001</v>
      </c>
      <c r="S4805">
        <f t="shared" ref="S4805:S4814" si="347">Q4805*(N4805^R4805)</f>
        <v>268.94359042953022</v>
      </c>
      <c r="T4805">
        <f t="shared" si="346"/>
        <v>537.88718085906044</v>
      </c>
    </row>
    <row r="4806" spans="1:20" x14ac:dyDescent="0.2">
      <c r="A4806">
        <v>2009</v>
      </c>
      <c r="B4806">
        <v>287</v>
      </c>
      <c r="D4806" t="s">
        <v>169</v>
      </c>
      <c r="E4806" s="1">
        <v>0.5</v>
      </c>
      <c r="F4806">
        <v>5</v>
      </c>
      <c r="G4806" t="s">
        <v>136</v>
      </c>
      <c r="H4806" t="s">
        <v>61</v>
      </c>
      <c r="I4806" t="s">
        <v>178</v>
      </c>
      <c r="J4806" t="s">
        <v>23</v>
      </c>
      <c r="K4806" t="s">
        <v>118</v>
      </c>
      <c r="L4806" t="s">
        <v>132</v>
      </c>
      <c r="M4806">
        <v>2</v>
      </c>
      <c r="N4806">
        <v>15</v>
      </c>
      <c r="Q4806">
        <v>1.26E-2</v>
      </c>
      <c r="R4806">
        <v>3.0672999999999999</v>
      </c>
      <c r="S4806">
        <f t="shared" si="347"/>
        <v>51.026439339633377</v>
      </c>
      <c r="T4806">
        <f t="shared" si="346"/>
        <v>102.05287867926675</v>
      </c>
    </row>
    <row r="4807" spans="1:20" x14ac:dyDescent="0.2">
      <c r="A4807">
        <v>2009</v>
      </c>
      <c r="B4807">
        <v>287</v>
      </c>
      <c r="D4807" t="s">
        <v>169</v>
      </c>
      <c r="E4807" s="1">
        <v>0.5</v>
      </c>
      <c r="F4807">
        <v>5</v>
      </c>
      <c r="G4807" t="s">
        <v>136</v>
      </c>
      <c r="H4807" t="s">
        <v>61</v>
      </c>
      <c r="I4807" t="s">
        <v>178</v>
      </c>
      <c r="J4807" t="s">
        <v>26</v>
      </c>
      <c r="K4807" t="s">
        <v>118</v>
      </c>
      <c r="L4807" t="s">
        <v>27</v>
      </c>
      <c r="M4807">
        <v>8</v>
      </c>
      <c r="N4807">
        <v>7.5</v>
      </c>
      <c r="Q4807">
        <v>1.5900000000000001E-2</v>
      </c>
      <c r="R4807">
        <v>2.9718</v>
      </c>
      <c r="S4807">
        <f t="shared" si="347"/>
        <v>6.3372988368370082</v>
      </c>
      <c r="T4807">
        <f t="shared" si="346"/>
        <v>50.698390694696066</v>
      </c>
    </row>
    <row r="4808" spans="1:20" x14ac:dyDescent="0.2">
      <c r="A4808">
        <v>2009</v>
      </c>
      <c r="B4808">
        <v>287</v>
      </c>
      <c r="D4808" t="s">
        <v>169</v>
      </c>
      <c r="E4808" s="1">
        <v>0.5</v>
      </c>
      <c r="F4808">
        <v>5</v>
      </c>
      <c r="G4808" t="s">
        <v>136</v>
      </c>
      <c r="H4808" t="s">
        <v>61</v>
      </c>
      <c r="I4808" t="s">
        <v>178</v>
      </c>
      <c r="J4808" t="s">
        <v>23</v>
      </c>
      <c r="K4808" t="s">
        <v>118</v>
      </c>
      <c r="L4808" t="s">
        <v>132</v>
      </c>
      <c r="M4808">
        <v>7</v>
      </c>
      <c r="N4808">
        <v>7.5</v>
      </c>
      <c r="Q4808">
        <v>1.26E-2</v>
      </c>
      <c r="R4808">
        <v>3.0672999999999999</v>
      </c>
      <c r="S4808">
        <f t="shared" si="347"/>
        <v>6.0875978967715536</v>
      </c>
      <c r="T4808">
        <f t="shared" si="346"/>
        <v>42.613185277400873</v>
      </c>
    </row>
    <row r="4809" spans="1:20" x14ac:dyDescent="0.2">
      <c r="A4809">
        <v>2009</v>
      </c>
      <c r="B4809">
        <v>287</v>
      </c>
      <c r="D4809" t="s">
        <v>169</v>
      </c>
      <c r="E4809" s="1">
        <v>0.5</v>
      </c>
      <c r="F4809">
        <v>5</v>
      </c>
      <c r="G4809" t="s">
        <v>136</v>
      </c>
      <c r="H4809" t="s">
        <v>61</v>
      </c>
      <c r="I4809" t="s">
        <v>178</v>
      </c>
      <c r="J4809" t="s">
        <v>13</v>
      </c>
      <c r="K4809" t="s">
        <v>194</v>
      </c>
      <c r="L4809" t="s">
        <v>35</v>
      </c>
      <c r="M4809">
        <v>14</v>
      </c>
      <c r="N4809">
        <v>7.5</v>
      </c>
      <c r="Q4809">
        <v>3.2399999999999998E-2</v>
      </c>
      <c r="R4809">
        <v>2.379</v>
      </c>
      <c r="S4809">
        <f t="shared" si="347"/>
        <v>3.9112516180267258</v>
      </c>
      <c r="T4809">
        <f t="shared" si="346"/>
        <v>54.757522652374163</v>
      </c>
    </row>
    <row r="4810" spans="1:20" x14ac:dyDescent="0.2">
      <c r="A4810">
        <v>2009</v>
      </c>
      <c r="B4810">
        <v>287</v>
      </c>
      <c r="D4810" t="s">
        <v>169</v>
      </c>
      <c r="E4810" s="1">
        <v>0.5</v>
      </c>
      <c r="F4810">
        <v>5</v>
      </c>
      <c r="G4810" t="s">
        <v>136</v>
      </c>
      <c r="H4810" t="s">
        <v>61</v>
      </c>
      <c r="I4810" t="s">
        <v>178</v>
      </c>
      <c r="J4810" t="s">
        <v>26</v>
      </c>
      <c r="K4810" t="s">
        <v>118</v>
      </c>
      <c r="L4810" t="s">
        <v>27</v>
      </c>
      <c r="M4810">
        <v>20</v>
      </c>
      <c r="N4810">
        <v>2.5</v>
      </c>
      <c r="Q4810">
        <v>1.5900000000000001E-2</v>
      </c>
      <c r="R4810">
        <v>2.9718</v>
      </c>
      <c r="S4810">
        <f t="shared" si="347"/>
        <v>0.24210025233267859</v>
      </c>
      <c r="T4810">
        <f t="shared" si="346"/>
        <v>4.842005046653572</v>
      </c>
    </row>
    <row r="4811" spans="1:20" x14ac:dyDescent="0.2">
      <c r="A4811">
        <v>2009</v>
      </c>
      <c r="B4811">
        <v>287</v>
      </c>
      <c r="D4811" t="s">
        <v>169</v>
      </c>
      <c r="E4811" s="1">
        <v>0.5</v>
      </c>
      <c r="F4811">
        <v>5</v>
      </c>
      <c r="G4811" t="s">
        <v>136</v>
      </c>
      <c r="H4811" t="s">
        <v>61</v>
      </c>
      <c r="I4811" t="s">
        <v>178</v>
      </c>
      <c r="J4811" t="s">
        <v>23</v>
      </c>
      <c r="K4811" t="s">
        <v>33</v>
      </c>
      <c r="L4811" t="s">
        <v>34</v>
      </c>
      <c r="M4811">
        <v>7</v>
      </c>
      <c r="N4811">
        <v>2.5</v>
      </c>
      <c r="Q4811">
        <v>8.8999999999999999E-3</v>
      </c>
      <c r="R4811">
        <v>3</v>
      </c>
      <c r="S4811">
        <f t="shared" si="347"/>
        <v>0.13906250000000001</v>
      </c>
      <c r="T4811">
        <f t="shared" si="346"/>
        <v>0.97343750000000007</v>
      </c>
    </row>
    <row r="4812" spans="1:20" x14ac:dyDescent="0.2">
      <c r="A4812">
        <v>2009</v>
      </c>
      <c r="B4812">
        <v>288</v>
      </c>
      <c r="D4812" t="s">
        <v>169</v>
      </c>
      <c r="E4812" s="1">
        <v>0.5</v>
      </c>
      <c r="F4812">
        <v>5</v>
      </c>
      <c r="G4812" t="s">
        <v>136</v>
      </c>
      <c r="H4812" t="s">
        <v>61</v>
      </c>
      <c r="I4812" t="s">
        <v>178</v>
      </c>
      <c r="J4812" t="s">
        <v>20</v>
      </c>
      <c r="K4812" t="s">
        <v>78</v>
      </c>
      <c r="L4812" t="s">
        <v>79</v>
      </c>
      <c r="M4812">
        <v>1</v>
      </c>
      <c r="N4812">
        <v>80</v>
      </c>
      <c r="Q4812">
        <v>7.0000000000000001E-3</v>
      </c>
      <c r="R4812" s="39">
        <v>2.972</v>
      </c>
      <c r="S4812">
        <f t="shared" si="347"/>
        <v>3170.1621859536208</v>
      </c>
      <c r="T4812">
        <f t="shared" si="346"/>
        <v>3170.1621859536208</v>
      </c>
    </row>
    <row r="4813" spans="1:20" x14ac:dyDescent="0.2">
      <c r="A4813">
        <v>2009</v>
      </c>
      <c r="B4813">
        <v>288</v>
      </c>
      <c r="D4813" t="s">
        <v>169</v>
      </c>
      <c r="E4813" s="1">
        <v>0.5</v>
      </c>
      <c r="F4813">
        <v>5</v>
      </c>
      <c r="G4813" t="s">
        <v>136</v>
      </c>
      <c r="H4813" t="s">
        <v>61</v>
      </c>
      <c r="I4813" t="s">
        <v>178</v>
      </c>
      <c r="J4813" t="s">
        <v>44</v>
      </c>
      <c r="K4813" t="s">
        <v>21</v>
      </c>
      <c r="L4813" t="s">
        <v>22</v>
      </c>
      <c r="M4813">
        <v>9</v>
      </c>
      <c r="N4813">
        <v>35</v>
      </c>
      <c r="Q4813">
        <v>1.14E-2</v>
      </c>
      <c r="R4813">
        <v>3.1280000000000001</v>
      </c>
      <c r="S4813">
        <f t="shared" si="347"/>
        <v>770.45928631241588</v>
      </c>
      <c r="T4813">
        <f t="shared" si="346"/>
        <v>6934.1335768117433</v>
      </c>
    </row>
    <row r="4814" spans="1:20" x14ac:dyDescent="0.2">
      <c r="A4814">
        <v>2009</v>
      </c>
      <c r="B4814">
        <v>288</v>
      </c>
      <c r="D4814" t="s">
        <v>169</v>
      </c>
      <c r="E4814" s="1">
        <v>0.5</v>
      </c>
      <c r="F4814">
        <v>5</v>
      </c>
      <c r="G4814" t="s">
        <v>136</v>
      </c>
      <c r="H4814" t="s">
        <v>61</v>
      </c>
      <c r="I4814" t="s">
        <v>178</v>
      </c>
      <c r="J4814" t="s">
        <v>13</v>
      </c>
      <c r="K4814" t="s">
        <v>51</v>
      </c>
      <c r="L4814" t="s">
        <v>52</v>
      </c>
      <c r="M4814">
        <v>3</v>
      </c>
      <c r="N4814">
        <v>35</v>
      </c>
      <c r="O4814" t="s">
        <v>53</v>
      </c>
      <c r="Q4814">
        <v>1.6199999999999999E-2</v>
      </c>
      <c r="R4814">
        <v>3.0251999999999999</v>
      </c>
      <c r="S4814">
        <f t="shared" si="347"/>
        <v>759.67819720000477</v>
      </c>
      <c r="T4814">
        <f t="shared" si="346"/>
        <v>2279.0345916000142</v>
      </c>
    </row>
    <row r="4815" spans="1:20" x14ac:dyDescent="0.2">
      <c r="A4815">
        <v>2009</v>
      </c>
      <c r="B4815">
        <v>288</v>
      </c>
      <c r="D4815" t="s">
        <v>169</v>
      </c>
      <c r="E4815" s="1">
        <v>0.5</v>
      </c>
      <c r="F4815">
        <v>5</v>
      </c>
      <c r="G4815" t="s">
        <v>136</v>
      </c>
      <c r="H4815" t="s">
        <v>61</v>
      </c>
      <c r="I4815" t="s">
        <v>178</v>
      </c>
      <c r="J4815" t="s">
        <v>13</v>
      </c>
      <c r="K4815" t="s">
        <v>47</v>
      </c>
      <c r="L4815" t="s">
        <v>48</v>
      </c>
      <c r="M4815">
        <v>13</v>
      </c>
      <c r="N4815">
        <v>35</v>
      </c>
      <c r="P4815">
        <f>N4815/1.09917</f>
        <v>31.842208211650611</v>
      </c>
      <c r="Q4815">
        <v>1.7399999999999999E-2</v>
      </c>
      <c r="R4815">
        <v>3.08</v>
      </c>
      <c r="S4815">
        <f>Q4815*(P4815^R4815)</f>
        <v>740.96728909580781</v>
      </c>
      <c r="T4815">
        <f t="shared" si="346"/>
        <v>9632.5747582455024</v>
      </c>
    </row>
    <row r="4816" spans="1:20" x14ac:dyDescent="0.2">
      <c r="A4816">
        <v>2009</v>
      </c>
      <c r="B4816">
        <v>288</v>
      </c>
      <c r="D4816" t="s">
        <v>169</v>
      </c>
      <c r="E4816" s="1">
        <v>0.5</v>
      </c>
      <c r="F4816">
        <v>5</v>
      </c>
      <c r="G4816" t="s">
        <v>136</v>
      </c>
      <c r="H4816" t="s">
        <v>61</v>
      </c>
      <c r="I4816" t="s">
        <v>178</v>
      </c>
      <c r="J4816" t="s">
        <v>23</v>
      </c>
      <c r="K4816" t="s">
        <v>49</v>
      </c>
      <c r="L4816" t="s">
        <v>50</v>
      </c>
      <c r="M4816">
        <v>1</v>
      </c>
      <c r="N4816">
        <v>35</v>
      </c>
      <c r="Q4816">
        <v>5.6099999999999997E-2</v>
      </c>
      <c r="R4816">
        <v>2.653</v>
      </c>
      <c r="S4816">
        <f>Q4816*(N4816^R4816)</f>
        <v>700.44716671055994</v>
      </c>
      <c r="T4816">
        <f t="shared" si="346"/>
        <v>700.44716671055994</v>
      </c>
    </row>
    <row r="4817" spans="1:20" x14ac:dyDescent="0.2">
      <c r="A4817">
        <v>2009</v>
      </c>
      <c r="B4817">
        <v>288</v>
      </c>
      <c r="D4817" t="s">
        <v>169</v>
      </c>
      <c r="E4817" s="1">
        <v>0.5</v>
      </c>
      <c r="F4817">
        <v>5</v>
      </c>
      <c r="G4817" t="s">
        <v>136</v>
      </c>
      <c r="H4817" t="s">
        <v>61</v>
      </c>
      <c r="I4817" t="s">
        <v>178</v>
      </c>
      <c r="J4817" t="s">
        <v>13</v>
      </c>
      <c r="K4817" t="s">
        <v>17</v>
      </c>
      <c r="L4817" t="s">
        <v>127</v>
      </c>
      <c r="M4817">
        <v>1</v>
      </c>
      <c r="N4817">
        <v>25</v>
      </c>
      <c r="Q4817">
        <v>2.3900000000000001E-2</v>
      </c>
      <c r="R4817">
        <v>3.0819999999999999</v>
      </c>
      <c r="S4817">
        <f>Q4817*(N4817^R4817)</f>
        <v>486.23812459083422</v>
      </c>
      <c r="T4817">
        <f t="shared" si="346"/>
        <v>486.23812459083422</v>
      </c>
    </row>
    <row r="4818" spans="1:20" x14ac:dyDescent="0.2">
      <c r="A4818">
        <v>2009</v>
      </c>
      <c r="B4818">
        <v>288</v>
      </c>
      <c r="D4818" t="s">
        <v>169</v>
      </c>
      <c r="E4818" s="1">
        <v>0.5</v>
      </c>
      <c r="F4818">
        <v>5</v>
      </c>
      <c r="G4818" t="s">
        <v>136</v>
      </c>
      <c r="H4818" t="s">
        <v>61</v>
      </c>
      <c r="I4818" t="s">
        <v>178</v>
      </c>
      <c r="J4818" t="s">
        <v>16</v>
      </c>
      <c r="K4818" t="s">
        <v>28</v>
      </c>
      <c r="L4818" t="s">
        <v>29</v>
      </c>
      <c r="M4818">
        <v>9</v>
      </c>
      <c r="N4818">
        <v>25</v>
      </c>
      <c r="P4818">
        <f>N4818/1.14172</f>
        <v>21.89678730336685</v>
      </c>
      <c r="Q4818">
        <v>5.7999999999999996E-3</v>
      </c>
      <c r="R4818">
        <v>3.5539999999999998</v>
      </c>
      <c r="S4818">
        <f>Q4818*(P4818^R4818)</f>
        <v>336.62001464584171</v>
      </c>
      <c r="T4818">
        <f t="shared" si="346"/>
        <v>3029.5801318125755</v>
      </c>
    </row>
    <row r="4819" spans="1:20" x14ac:dyDescent="0.2">
      <c r="A4819">
        <v>2009</v>
      </c>
      <c r="B4819">
        <v>288</v>
      </c>
      <c r="D4819" t="s">
        <v>169</v>
      </c>
      <c r="E4819" s="1">
        <v>0.5</v>
      </c>
      <c r="F4819">
        <v>5</v>
      </c>
      <c r="G4819" t="s">
        <v>136</v>
      </c>
      <c r="H4819" t="s">
        <v>61</v>
      </c>
      <c r="I4819" t="s">
        <v>178</v>
      </c>
      <c r="J4819" t="s">
        <v>44</v>
      </c>
      <c r="K4819" t="s">
        <v>21</v>
      </c>
      <c r="L4819" t="s">
        <v>22</v>
      </c>
      <c r="M4819">
        <v>7</v>
      </c>
      <c r="N4819">
        <v>25</v>
      </c>
      <c r="Q4819">
        <v>1.14E-2</v>
      </c>
      <c r="R4819">
        <v>3.1280000000000001</v>
      </c>
      <c r="S4819">
        <f>Q4819*(N4819^R4819)</f>
        <v>268.94359042953022</v>
      </c>
      <c r="T4819">
        <f t="shared" si="346"/>
        <v>1882.6051330067116</v>
      </c>
    </row>
    <row r="4820" spans="1:20" x14ac:dyDescent="0.2">
      <c r="A4820">
        <v>2009</v>
      </c>
      <c r="B4820">
        <v>288</v>
      </c>
      <c r="D4820" t="s">
        <v>169</v>
      </c>
      <c r="E4820" s="1">
        <v>0.5</v>
      </c>
      <c r="F4820">
        <v>5</v>
      </c>
      <c r="G4820" t="s">
        <v>136</v>
      </c>
      <c r="H4820" t="s">
        <v>61</v>
      </c>
      <c r="I4820" t="s">
        <v>178</v>
      </c>
      <c r="J4820" t="s">
        <v>26</v>
      </c>
      <c r="K4820" t="s">
        <v>31</v>
      </c>
      <c r="L4820" t="s">
        <v>54</v>
      </c>
      <c r="M4820">
        <v>1</v>
      </c>
      <c r="N4820">
        <v>15</v>
      </c>
      <c r="P4820">
        <f>N4820*0.812715</f>
        <v>12.190724999999999</v>
      </c>
      <c r="Q4820">
        <v>0.111</v>
      </c>
      <c r="R4820">
        <v>2.72</v>
      </c>
      <c r="S4820">
        <f>Q4820*(P4820^R4820)</f>
        <v>99.844308303194822</v>
      </c>
      <c r="T4820">
        <f t="shared" si="346"/>
        <v>99.844308303194822</v>
      </c>
    </row>
    <row r="4821" spans="1:20" x14ac:dyDescent="0.2">
      <c r="A4821">
        <v>2009</v>
      </c>
      <c r="B4821">
        <v>288</v>
      </c>
      <c r="D4821" t="s">
        <v>169</v>
      </c>
      <c r="E4821" s="1">
        <v>0.5</v>
      </c>
      <c r="F4821">
        <v>5</v>
      </c>
      <c r="G4821" t="s">
        <v>136</v>
      </c>
      <c r="H4821" t="s">
        <v>61</v>
      </c>
      <c r="I4821" t="s">
        <v>178</v>
      </c>
      <c r="J4821" t="s">
        <v>509</v>
      </c>
      <c r="K4821" t="s">
        <v>17</v>
      </c>
      <c r="L4821" t="s">
        <v>19</v>
      </c>
      <c r="M4821">
        <v>5</v>
      </c>
      <c r="N4821">
        <v>15</v>
      </c>
      <c r="Q4821">
        <v>1.9300000000000001E-2</v>
      </c>
      <c r="R4821">
        <v>2.96</v>
      </c>
      <c r="S4821">
        <f t="shared" ref="S4821:S4828" si="348">Q4821*(N4821^R4821)</f>
        <v>58.450393035088091</v>
      </c>
      <c r="T4821">
        <f t="shared" si="346"/>
        <v>292.25196517544043</v>
      </c>
    </row>
    <row r="4822" spans="1:20" x14ac:dyDescent="0.2">
      <c r="A4822">
        <v>2009</v>
      </c>
      <c r="B4822">
        <v>288</v>
      </c>
      <c r="D4822" t="s">
        <v>169</v>
      </c>
      <c r="E4822" s="1">
        <v>0.5</v>
      </c>
      <c r="F4822">
        <v>5</v>
      </c>
      <c r="G4822" t="s">
        <v>136</v>
      </c>
      <c r="H4822" t="s">
        <v>61</v>
      </c>
      <c r="I4822" t="s">
        <v>178</v>
      </c>
      <c r="J4822" t="s">
        <v>509</v>
      </c>
      <c r="K4822" t="s">
        <v>17</v>
      </c>
      <c r="L4822" t="s">
        <v>19</v>
      </c>
      <c r="M4822">
        <v>3</v>
      </c>
      <c r="N4822">
        <v>7.5</v>
      </c>
      <c r="Q4822">
        <v>1.9300000000000001E-2</v>
      </c>
      <c r="R4822">
        <v>2.96</v>
      </c>
      <c r="S4822">
        <f t="shared" si="348"/>
        <v>7.5117071566069322</v>
      </c>
      <c r="T4822">
        <f t="shared" si="346"/>
        <v>22.535121469820798</v>
      </c>
    </row>
    <row r="4823" spans="1:20" x14ac:dyDescent="0.2">
      <c r="A4823">
        <v>2009</v>
      </c>
      <c r="B4823">
        <v>288</v>
      </c>
      <c r="D4823" t="s">
        <v>169</v>
      </c>
      <c r="E4823" s="1">
        <v>0.5</v>
      </c>
      <c r="F4823">
        <v>5</v>
      </c>
      <c r="G4823" t="s">
        <v>136</v>
      </c>
      <c r="H4823" t="s">
        <v>61</v>
      </c>
      <c r="I4823" t="s">
        <v>178</v>
      </c>
      <c r="J4823" t="s">
        <v>26</v>
      </c>
      <c r="K4823" t="s">
        <v>118</v>
      </c>
      <c r="L4823" t="s">
        <v>27</v>
      </c>
      <c r="M4823">
        <v>15</v>
      </c>
      <c r="N4823">
        <v>7.5</v>
      </c>
      <c r="Q4823">
        <v>1.5900000000000001E-2</v>
      </c>
      <c r="R4823">
        <v>2.9718</v>
      </c>
      <c r="S4823">
        <f t="shared" si="348"/>
        <v>6.3372988368370082</v>
      </c>
      <c r="T4823">
        <f t="shared" si="346"/>
        <v>95.059482552555124</v>
      </c>
    </row>
    <row r="4824" spans="1:20" x14ac:dyDescent="0.2">
      <c r="A4824">
        <v>2009</v>
      </c>
      <c r="B4824">
        <v>288</v>
      </c>
      <c r="D4824" t="s">
        <v>169</v>
      </c>
      <c r="E4824" s="1">
        <v>0.5</v>
      </c>
      <c r="F4824">
        <v>5</v>
      </c>
      <c r="G4824" t="s">
        <v>136</v>
      </c>
      <c r="H4824" t="s">
        <v>61</v>
      </c>
      <c r="I4824" t="s">
        <v>178</v>
      </c>
      <c r="J4824" t="s">
        <v>23</v>
      </c>
      <c r="K4824" t="s">
        <v>118</v>
      </c>
      <c r="L4824" t="s">
        <v>30</v>
      </c>
      <c r="M4824">
        <v>2</v>
      </c>
      <c r="N4824">
        <v>7.5</v>
      </c>
      <c r="Q4824">
        <v>9.2800000000000001E-3</v>
      </c>
      <c r="R4824">
        <v>3.07</v>
      </c>
      <c r="S4824">
        <f t="shared" si="348"/>
        <v>4.5080222907771104</v>
      </c>
      <c r="T4824">
        <f t="shared" si="346"/>
        <v>9.0160445815542207</v>
      </c>
    </row>
    <row r="4825" spans="1:20" x14ac:dyDescent="0.2">
      <c r="A4825">
        <v>2009</v>
      </c>
      <c r="B4825">
        <v>288</v>
      </c>
      <c r="D4825" t="s">
        <v>169</v>
      </c>
      <c r="E4825" s="1">
        <v>0.5</v>
      </c>
      <c r="F4825">
        <v>5</v>
      </c>
      <c r="G4825" t="s">
        <v>136</v>
      </c>
      <c r="H4825" t="s">
        <v>61</v>
      </c>
      <c r="I4825" t="s">
        <v>178</v>
      </c>
      <c r="J4825" t="s">
        <v>13</v>
      </c>
      <c r="K4825" t="s">
        <v>194</v>
      </c>
      <c r="L4825" t="s">
        <v>35</v>
      </c>
      <c r="M4825">
        <v>23</v>
      </c>
      <c r="N4825">
        <v>7.5</v>
      </c>
      <c r="Q4825">
        <v>3.2399999999999998E-2</v>
      </c>
      <c r="R4825">
        <v>2.379</v>
      </c>
      <c r="S4825">
        <f t="shared" si="348"/>
        <v>3.9112516180267258</v>
      </c>
      <c r="T4825">
        <f t="shared" si="346"/>
        <v>89.958787214614688</v>
      </c>
    </row>
    <row r="4826" spans="1:20" x14ac:dyDescent="0.2">
      <c r="A4826">
        <v>2009</v>
      </c>
      <c r="B4826">
        <v>288</v>
      </c>
      <c r="D4826" t="s">
        <v>169</v>
      </c>
      <c r="E4826" s="1">
        <v>0.5</v>
      </c>
      <c r="F4826">
        <v>5</v>
      </c>
      <c r="G4826" t="s">
        <v>136</v>
      </c>
      <c r="H4826" t="s">
        <v>61</v>
      </c>
      <c r="I4826" t="s">
        <v>178</v>
      </c>
      <c r="J4826" t="s">
        <v>509</v>
      </c>
      <c r="K4826" t="s">
        <v>17</v>
      </c>
      <c r="L4826" t="s">
        <v>19</v>
      </c>
      <c r="M4826">
        <v>1</v>
      </c>
      <c r="N4826">
        <v>2.5</v>
      </c>
      <c r="Q4826">
        <v>1.9300000000000001E-2</v>
      </c>
      <c r="R4826">
        <v>2.96</v>
      </c>
      <c r="S4826">
        <f t="shared" si="348"/>
        <v>0.29070984172599634</v>
      </c>
      <c r="T4826">
        <f t="shared" si="346"/>
        <v>0.29070984172599634</v>
      </c>
    </row>
    <row r="4827" spans="1:20" x14ac:dyDescent="0.2">
      <c r="A4827">
        <v>2009</v>
      </c>
      <c r="B4827">
        <v>288</v>
      </c>
      <c r="D4827" t="s">
        <v>169</v>
      </c>
      <c r="E4827" s="1">
        <v>0.5</v>
      </c>
      <c r="F4827">
        <v>5</v>
      </c>
      <c r="G4827" t="s">
        <v>136</v>
      </c>
      <c r="H4827" t="s">
        <v>61</v>
      </c>
      <c r="I4827" t="s">
        <v>178</v>
      </c>
      <c r="J4827" t="s">
        <v>26</v>
      </c>
      <c r="K4827" t="s">
        <v>118</v>
      </c>
      <c r="L4827" t="s">
        <v>27</v>
      </c>
      <c r="M4827">
        <v>34</v>
      </c>
      <c r="N4827">
        <v>2.5</v>
      </c>
      <c r="Q4827">
        <v>1.5900000000000001E-2</v>
      </c>
      <c r="R4827">
        <v>2.9718</v>
      </c>
      <c r="S4827">
        <f t="shared" si="348"/>
        <v>0.24210025233267859</v>
      </c>
      <c r="T4827">
        <f t="shared" si="346"/>
        <v>8.2314085793110721</v>
      </c>
    </row>
    <row r="4828" spans="1:20" x14ac:dyDescent="0.2">
      <c r="A4828">
        <v>2009</v>
      </c>
      <c r="B4828">
        <v>288</v>
      </c>
      <c r="D4828" t="s">
        <v>169</v>
      </c>
      <c r="E4828" s="1">
        <v>0.5</v>
      </c>
      <c r="F4828">
        <v>5</v>
      </c>
      <c r="G4828" t="s">
        <v>136</v>
      </c>
      <c r="H4828" t="s">
        <v>61</v>
      </c>
      <c r="I4828" t="s">
        <v>178</v>
      </c>
      <c r="J4828" t="s">
        <v>23</v>
      </c>
      <c r="K4828" t="s">
        <v>33</v>
      </c>
      <c r="L4828" t="s">
        <v>34</v>
      </c>
      <c r="M4828">
        <v>8</v>
      </c>
      <c r="N4828">
        <v>2.5</v>
      </c>
      <c r="Q4828">
        <v>8.8999999999999999E-3</v>
      </c>
      <c r="R4828">
        <v>3</v>
      </c>
      <c r="S4828">
        <f t="shared" si="348"/>
        <v>0.13906250000000001</v>
      </c>
      <c r="T4828">
        <f t="shared" si="346"/>
        <v>1.1125</v>
      </c>
    </row>
    <row r="4829" spans="1:20" x14ac:dyDescent="0.2">
      <c r="A4829">
        <v>2009</v>
      </c>
      <c r="B4829">
        <v>289</v>
      </c>
      <c r="D4829" t="s">
        <v>169</v>
      </c>
      <c r="E4829" s="1">
        <v>0.5</v>
      </c>
      <c r="F4829">
        <v>5</v>
      </c>
      <c r="G4829" t="s">
        <v>136</v>
      </c>
      <c r="H4829" t="s">
        <v>61</v>
      </c>
      <c r="I4829" t="s">
        <v>178</v>
      </c>
      <c r="J4829" t="s">
        <v>23</v>
      </c>
      <c r="K4829" t="s">
        <v>118</v>
      </c>
      <c r="L4829" t="s">
        <v>43</v>
      </c>
      <c r="M4829">
        <v>1</v>
      </c>
      <c r="N4829">
        <v>40</v>
      </c>
      <c r="P4829">
        <f>N4829/1.08175</f>
        <v>36.977120406748327</v>
      </c>
      <c r="Q4829">
        <v>1.4500000000000001E-2</v>
      </c>
      <c r="R4829">
        <v>3.0529999999999999</v>
      </c>
      <c r="S4829">
        <f>Q4829*(P4829^R4829)</f>
        <v>887.70306266338639</v>
      </c>
      <c r="T4829">
        <f t="shared" si="346"/>
        <v>887.70306266338639</v>
      </c>
    </row>
    <row r="4830" spans="1:20" x14ac:dyDescent="0.2">
      <c r="A4830">
        <v>2009</v>
      </c>
      <c r="B4830">
        <v>289</v>
      </c>
      <c r="D4830" t="s">
        <v>169</v>
      </c>
      <c r="E4830" s="1">
        <v>0.5</v>
      </c>
      <c r="F4830">
        <v>5</v>
      </c>
      <c r="G4830" t="s">
        <v>136</v>
      </c>
      <c r="H4830" t="s">
        <v>61</v>
      </c>
      <c r="I4830" t="s">
        <v>178</v>
      </c>
      <c r="J4830" t="s">
        <v>44</v>
      </c>
      <c r="K4830" t="s">
        <v>21</v>
      </c>
      <c r="L4830" t="s">
        <v>22</v>
      </c>
      <c r="M4830">
        <v>6</v>
      </c>
      <c r="N4830">
        <v>35</v>
      </c>
      <c r="Q4830">
        <v>1.14E-2</v>
      </c>
      <c r="R4830">
        <v>3.1280000000000001</v>
      </c>
      <c r="S4830">
        <f>Q4830*(N4830^R4830)</f>
        <v>770.45928631241588</v>
      </c>
      <c r="T4830">
        <f t="shared" si="346"/>
        <v>4622.7557178744955</v>
      </c>
    </row>
    <row r="4831" spans="1:20" x14ac:dyDescent="0.2">
      <c r="A4831">
        <v>2009</v>
      </c>
      <c r="B4831">
        <v>289</v>
      </c>
      <c r="D4831" t="s">
        <v>169</v>
      </c>
      <c r="E4831" s="1">
        <v>0.5</v>
      </c>
      <c r="F4831">
        <v>5</v>
      </c>
      <c r="G4831" t="s">
        <v>136</v>
      </c>
      <c r="H4831" t="s">
        <v>61</v>
      </c>
      <c r="I4831" t="s">
        <v>178</v>
      </c>
      <c r="J4831" t="s">
        <v>13</v>
      </c>
      <c r="K4831" t="s">
        <v>47</v>
      </c>
      <c r="L4831" t="s">
        <v>48</v>
      </c>
      <c r="M4831">
        <v>8</v>
      </c>
      <c r="N4831">
        <v>35</v>
      </c>
      <c r="P4831">
        <f>N4831/1.09917</f>
        <v>31.842208211650611</v>
      </c>
      <c r="Q4831">
        <v>1.7399999999999999E-2</v>
      </c>
      <c r="R4831">
        <v>3.08</v>
      </c>
      <c r="S4831">
        <f>Q4831*(P4831^R4831)</f>
        <v>740.96728909580781</v>
      </c>
      <c r="T4831">
        <f t="shared" si="346"/>
        <v>5927.7383127664625</v>
      </c>
    </row>
    <row r="4832" spans="1:20" x14ac:dyDescent="0.2">
      <c r="A4832">
        <v>2009</v>
      </c>
      <c r="B4832">
        <v>289</v>
      </c>
      <c r="D4832" t="s">
        <v>169</v>
      </c>
      <c r="E4832" s="1">
        <v>0.5</v>
      </c>
      <c r="F4832">
        <v>5</v>
      </c>
      <c r="G4832" t="s">
        <v>136</v>
      </c>
      <c r="H4832" t="s">
        <v>61</v>
      </c>
      <c r="I4832" t="s">
        <v>178</v>
      </c>
      <c r="J4832" t="s">
        <v>13</v>
      </c>
      <c r="K4832" t="s">
        <v>17</v>
      </c>
      <c r="L4832" t="s">
        <v>127</v>
      </c>
      <c r="M4832">
        <v>1</v>
      </c>
      <c r="N4832">
        <v>25</v>
      </c>
      <c r="Q4832">
        <v>2.3900000000000001E-2</v>
      </c>
      <c r="R4832">
        <v>3.0819999999999999</v>
      </c>
      <c r="S4832">
        <f>Q4832*(N4832^R4832)</f>
        <v>486.23812459083422</v>
      </c>
      <c r="T4832">
        <f t="shared" si="346"/>
        <v>486.23812459083422</v>
      </c>
    </row>
    <row r="4833" spans="1:20" x14ac:dyDescent="0.2">
      <c r="A4833">
        <v>2009</v>
      </c>
      <c r="B4833">
        <v>289</v>
      </c>
      <c r="D4833" t="s">
        <v>169</v>
      </c>
      <c r="E4833" s="1">
        <v>0.5</v>
      </c>
      <c r="F4833">
        <v>5</v>
      </c>
      <c r="G4833" t="s">
        <v>136</v>
      </c>
      <c r="H4833" t="s">
        <v>61</v>
      </c>
      <c r="I4833" t="s">
        <v>178</v>
      </c>
      <c r="J4833" t="s">
        <v>13</v>
      </c>
      <c r="K4833" t="s">
        <v>14</v>
      </c>
      <c r="L4833" t="s">
        <v>15</v>
      </c>
      <c r="M4833">
        <v>1</v>
      </c>
      <c r="N4833">
        <v>25</v>
      </c>
      <c r="Q4833">
        <v>2.3599999999999999E-2</v>
      </c>
      <c r="R4833">
        <v>2.9750000000000001</v>
      </c>
      <c r="S4833">
        <f>Q4833*(N4833^R4833)</f>
        <v>340.23855775527943</v>
      </c>
      <c r="T4833">
        <f t="shared" si="346"/>
        <v>340.23855775527943</v>
      </c>
    </row>
    <row r="4834" spans="1:20" x14ac:dyDescent="0.2">
      <c r="A4834">
        <v>2009</v>
      </c>
      <c r="B4834">
        <v>289</v>
      </c>
      <c r="D4834" t="s">
        <v>169</v>
      </c>
      <c r="E4834" s="1">
        <v>0.5</v>
      </c>
      <c r="F4834">
        <v>5</v>
      </c>
      <c r="G4834" t="s">
        <v>136</v>
      </c>
      <c r="H4834" t="s">
        <v>61</v>
      </c>
      <c r="I4834" t="s">
        <v>178</v>
      </c>
      <c r="J4834" t="s">
        <v>16</v>
      </c>
      <c r="K4834" t="s">
        <v>28</v>
      </c>
      <c r="L4834" t="s">
        <v>29</v>
      </c>
      <c r="M4834">
        <v>20</v>
      </c>
      <c r="N4834">
        <v>25</v>
      </c>
      <c r="P4834">
        <f>N4834/1.14172</f>
        <v>21.89678730336685</v>
      </c>
      <c r="Q4834">
        <v>5.7999999999999996E-3</v>
      </c>
      <c r="R4834">
        <v>3.5539999999999998</v>
      </c>
      <c r="S4834">
        <f>Q4834*(P4834^R4834)</f>
        <v>336.62001464584171</v>
      </c>
      <c r="T4834">
        <f t="shared" si="346"/>
        <v>6732.4002929168346</v>
      </c>
    </row>
    <row r="4835" spans="1:20" x14ac:dyDescent="0.2">
      <c r="A4835">
        <v>2009</v>
      </c>
      <c r="B4835">
        <v>289</v>
      </c>
      <c r="D4835" t="s">
        <v>169</v>
      </c>
      <c r="E4835" s="1">
        <v>0.5</v>
      </c>
      <c r="F4835">
        <v>5</v>
      </c>
      <c r="G4835" t="s">
        <v>136</v>
      </c>
      <c r="H4835" t="s">
        <v>61</v>
      </c>
      <c r="I4835" t="s">
        <v>178</v>
      </c>
      <c r="J4835" t="s">
        <v>44</v>
      </c>
      <c r="K4835" t="s">
        <v>21</v>
      </c>
      <c r="L4835" t="s">
        <v>22</v>
      </c>
      <c r="M4835">
        <v>6</v>
      </c>
      <c r="N4835">
        <v>25</v>
      </c>
      <c r="Q4835">
        <v>1.14E-2</v>
      </c>
      <c r="R4835">
        <v>3.1280000000000001</v>
      </c>
      <c r="S4835">
        <f t="shared" ref="S4835:S4845" si="349">Q4835*(N4835^R4835)</f>
        <v>268.94359042953022</v>
      </c>
      <c r="T4835">
        <f t="shared" si="346"/>
        <v>1613.6615425771813</v>
      </c>
    </row>
    <row r="4836" spans="1:20" x14ac:dyDescent="0.2">
      <c r="A4836">
        <v>2009</v>
      </c>
      <c r="B4836">
        <v>289</v>
      </c>
      <c r="D4836" t="s">
        <v>169</v>
      </c>
      <c r="E4836" s="1">
        <v>0.5</v>
      </c>
      <c r="F4836">
        <v>5</v>
      </c>
      <c r="G4836" t="s">
        <v>136</v>
      </c>
      <c r="H4836" t="s">
        <v>61</v>
      </c>
      <c r="I4836" t="s">
        <v>178</v>
      </c>
      <c r="J4836" t="s">
        <v>16</v>
      </c>
      <c r="K4836" t="s">
        <v>17</v>
      </c>
      <c r="L4836" t="s">
        <v>18</v>
      </c>
      <c r="M4836">
        <v>9</v>
      </c>
      <c r="N4836">
        <v>15</v>
      </c>
      <c r="Q4836">
        <v>2.2700000000000001E-2</v>
      </c>
      <c r="R4836">
        <v>3.12</v>
      </c>
      <c r="S4836">
        <f t="shared" si="349"/>
        <v>106.03044532761471</v>
      </c>
      <c r="T4836">
        <f t="shared" si="346"/>
        <v>954.27400794853247</v>
      </c>
    </row>
    <row r="4837" spans="1:20" x14ac:dyDescent="0.2">
      <c r="A4837">
        <v>2009</v>
      </c>
      <c r="B4837">
        <v>289</v>
      </c>
      <c r="D4837" t="s">
        <v>169</v>
      </c>
      <c r="E4837" s="1">
        <v>0.5</v>
      </c>
      <c r="F4837">
        <v>5</v>
      </c>
      <c r="G4837" t="s">
        <v>136</v>
      </c>
      <c r="H4837" t="s">
        <v>61</v>
      </c>
      <c r="I4837" t="s">
        <v>178</v>
      </c>
      <c r="J4837" t="s">
        <v>509</v>
      </c>
      <c r="K4837" t="s">
        <v>17</v>
      </c>
      <c r="L4837" t="s">
        <v>19</v>
      </c>
      <c r="M4837">
        <v>2</v>
      </c>
      <c r="N4837">
        <v>15</v>
      </c>
      <c r="Q4837">
        <v>1.9300000000000001E-2</v>
      </c>
      <c r="R4837">
        <v>2.96</v>
      </c>
      <c r="S4837">
        <f t="shared" si="349"/>
        <v>58.450393035088091</v>
      </c>
      <c r="T4837">
        <f t="shared" si="346"/>
        <v>116.90078607017618</v>
      </c>
    </row>
    <row r="4838" spans="1:20" x14ac:dyDescent="0.2">
      <c r="A4838">
        <v>2009</v>
      </c>
      <c r="B4838">
        <v>289</v>
      </c>
      <c r="D4838" t="s">
        <v>169</v>
      </c>
      <c r="E4838" s="1">
        <v>0.5</v>
      </c>
      <c r="F4838">
        <v>5</v>
      </c>
      <c r="G4838" t="s">
        <v>136</v>
      </c>
      <c r="H4838" t="s">
        <v>61</v>
      </c>
      <c r="I4838" t="s">
        <v>178</v>
      </c>
      <c r="J4838" t="s">
        <v>23</v>
      </c>
      <c r="K4838" t="s">
        <v>118</v>
      </c>
      <c r="L4838" t="s">
        <v>132</v>
      </c>
      <c r="M4838">
        <v>4</v>
      </c>
      <c r="N4838">
        <v>15</v>
      </c>
      <c r="Q4838">
        <v>1.26E-2</v>
      </c>
      <c r="R4838">
        <v>3.0672999999999999</v>
      </c>
      <c r="S4838">
        <f t="shared" si="349"/>
        <v>51.026439339633377</v>
      </c>
      <c r="T4838">
        <f t="shared" si="346"/>
        <v>204.10575735853351</v>
      </c>
    </row>
    <row r="4839" spans="1:20" x14ac:dyDescent="0.2">
      <c r="A4839">
        <v>2009</v>
      </c>
      <c r="B4839">
        <v>289</v>
      </c>
      <c r="D4839" t="s">
        <v>169</v>
      </c>
      <c r="E4839" s="1">
        <v>0.5</v>
      </c>
      <c r="F4839">
        <v>5</v>
      </c>
      <c r="G4839" t="s">
        <v>136</v>
      </c>
      <c r="H4839" t="s">
        <v>61</v>
      </c>
      <c r="I4839" t="s">
        <v>178</v>
      </c>
      <c r="J4839" t="s">
        <v>509</v>
      </c>
      <c r="K4839" t="s">
        <v>17</v>
      </c>
      <c r="L4839" t="s">
        <v>19</v>
      </c>
      <c r="M4839">
        <v>3</v>
      </c>
      <c r="N4839">
        <v>7.5</v>
      </c>
      <c r="Q4839">
        <v>1.9300000000000001E-2</v>
      </c>
      <c r="R4839">
        <v>2.96</v>
      </c>
      <c r="S4839">
        <f t="shared" si="349"/>
        <v>7.5117071566069322</v>
      </c>
      <c r="T4839">
        <f t="shared" si="346"/>
        <v>22.535121469820798</v>
      </c>
    </row>
    <row r="4840" spans="1:20" x14ac:dyDescent="0.2">
      <c r="A4840">
        <v>2009</v>
      </c>
      <c r="B4840">
        <v>289</v>
      </c>
      <c r="D4840" t="s">
        <v>169</v>
      </c>
      <c r="E4840" s="1">
        <v>0.5</v>
      </c>
      <c r="F4840">
        <v>5</v>
      </c>
      <c r="G4840" t="s">
        <v>136</v>
      </c>
      <c r="H4840" t="s">
        <v>61</v>
      </c>
      <c r="I4840" t="s">
        <v>178</v>
      </c>
      <c r="J4840" t="s">
        <v>26</v>
      </c>
      <c r="K4840" t="s">
        <v>118</v>
      </c>
      <c r="L4840" t="s">
        <v>27</v>
      </c>
      <c r="M4840" s="8">
        <v>12</v>
      </c>
      <c r="N4840">
        <v>7.5</v>
      </c>
      <c r="Q4840">
        <v>1.5900000000000001E-2</v>
      </c>
      <c r="R4840">
        <v>2.9718</v>
      </c>
      <c r="S4840">
        <f t="shared" si="349"/>
        <v>6.3372988368370082</v>
      </c>
      <c r="T4840">
        <f t="shared" si="346"/>
        <v>76.047586042044102</v>
      </c>
    </row>
    <row r="4841" spans="1:20" x14ac:dyDescent="0.2">
      <c r="A4841">
        <v>2009</v>
      </c>
      <c r="B4841">
        <v>289</v>
      </c>
      <c r="D4841" t="s">
        <v>169</v>
      </c>
      <c r="E4841" s="1">
        <v>0.5</v>
      </c>
      <c r="F4841">
        <v>5</v>
      </c>
      <c r="G4841" t="s">
        <v>136</v>
      </c>
      <c r="H4841" t="s">
        <v>61</v>
      </c>
      <c r="I4841" t="s">
        <v>178</v>
      </c>
      <c r="J4841" t="s">
        <v>23</v>
      </c>
      <c r="K4841" t="s">
        <v>118</v>
      </c>
      <c r="L4841" t="s">
        <v>132</v>
      </c>
      <c r="M4841">
        <v>6</v>
      </c>
      <c r="N4841">
        <v>7.5</v>
      </c>
      <c r="Q4841">
        <v>1.26E-2</v>
      </c>
      <c r="R4841">
        <v>3.0672999999999999</v>
      </c>
      <c r="S4841">
        <f t="shared" si="349"/>
        <v>6.0875978967715536</v>
      </c>
      <c r="T4841">
        <f t="shared" si="346"/>
        <v>36.525587380629318</v>
      </c>
    </row>
    <row r="4842" spans="1:20" x14ac:dyDescent="0.2">
      <c r="A4842">
        <v>2009</v>
      </c>
      <c r="B4842">
        <v>289</v>
      </c>
      <c r="D4842" t="s">
        <v>169</v>
      </c>
      <c r="E4842" s="1">
        <v>0.5</v>
      </c>
      <c r="F4842">
        <v>5</v>
      </c>
      <c r="G4842" t="s">
        <v>136</v>
      </c>
      <c r="H4842" t="s">
        <v>61</v>
      </c>
      <c r="I4842" t="s">
        <v>178</v>
      </c>
      <c r="J4842" t="s">
        <v>13</v>
      </c>
      <c r="K4842" t="s">
        <v>194</v>
      </c>
      <c r="L4842" t="s">
        <v>35</v>
      </c>
      <c r="M4842">
        <v>8</v>
      </c>
      <c r="N4842">
        <v>7.5</v>
      </c>
      <c r="Q4842">
        <v>3.2399999999999998E-2</v>
      </c>
      <c r="R4842">
        <v>2.379</v>
      </c>
      <c r="S4842">
        <f t="shared" si="349"/>
        <v>3.9112516180267258</v>
      </c>
      <c r="T4842">
        <f t="shared" si="346"/>
        <v>31.290012944213807</v>
      </c>
    </row>
    <row r="4843" spans="1:20" x14ac:dyDescent="0.2">
      <c r="A4843">
        <v>2009</v>
      </c>
      <c r="B4843">
        <v>289</v>
      </c>
      <c r="D4843" t="s">
        <v>169</v>
      </c>
      <c r="E4843" s="1">
        <v>0.5</v>
      </c>
      <c r="F4843">
        <v>5</v>
      </c>
      <c r="G4843" t="s">
        <v>136</v>
      </c>
      <c r="H4843" t="s">
        <v>61</v>
      </c>
      <c r="I4843" t="s">
        <v>178</v>
      </c>
      <c r="J4843" t="s">
        <v>26</v>
      </c>
      <c r="K4843" t="s">
        <v>118</v>
      </c>
      <c r="L4843" t="s">
        <v>27</v>
      </c>
      <c r="M4843">
        <v>55</v>
      </c>
      <c r="N4843">
        <v>2.5</v>
      </c>
      <c r="Q4843">
        <v>1.5900000000000001E-2</v>
      </c>
      <c r="R4843">
        <v>2.9718</v>
      </c>
      <c r="S4843">
        <f t="shared" si="349"/>
        <v>0.24210025233267859</v>
      </c>
      <c r="T4843">
        <f t="shared" si="346"/>
        <v>13.315513878297322</v>
      </c>
    </row>
    <row r="4844" spans="1:20" x14ac:dyDescent="0.2">
      <c r="A4844">
        <v>2009</v>
      </c>
      <c r="B4844">
        <v>289</v>
      </c>
      <c r="D4844" t="s">
        <v>169</v>
      </c>
      <c r="E4844" s="1">
        <v>0.5</v>
      </c>
      <c r="F4844">
        <v>5</v>
      </c>
      <c r="G4844" t="s">
        <v>136</v>
      </c>
      <c r="H4844" t="s">
        <v>61</v>
      </c>
      <c r="I4844" t="s">
        <v>178</v>
      </c>
      <c r="J4844" t="s">
        <v>23</v>
      </c>
      <c r="K4844" t="s">
        <v>33</v>
      </c>
      <c r="L4844" t="s">
        <v>34</v>
      </c>
      <c r="M4844">
        <v>4</v>
      </c>
      <c r="N4844">
        <v>2.5</v>
      </c>
      <c r="Q4844">
        <v>8.8999999999999999E-3</v>
      </c>
      <c r="R4844">
        <v>3</v>
      </c>
      <c r="S4844">
        <f t="shared" si="349"/>
        <v>0.13906250000000001</v>
      </c>
      <c r="T4844">
        <f t="shared" si="346"/>
        <v>0.55625000000000002</v>
      </c>
    </row>
    <row r="4845" spans="1:20" x14ac:dyDescent="0.2">
      <c r="A4845">
        <v>2009</v>
      </c>
      <c r="B4845">
        <v>290</v>
      </c>
      <c r="D4845" t="s">
        <v>169</v>
      </c>
      <c r="E4845" s="1">
        <v>0.5</v>
      </c>
      <c r="F4845">
        <v>6</v>
      </c>
      <c r="G4845" t="s">
        <v>136</v>
      </c>
      <c r="H4845" t="s">
        <v>61</v>
      </c>
      <c r="I4845" t="s">
        <v>178</v>
      </c>
      <c r="J4845" t="s">
        <v>44</v>
      </c>
      <c r="K4845" t="s">
        <v>21</v>
      </c>
      <c r="L4845" t="s">
        <v>22</v>
      </c>
      <c r="M4845">
        <v>8</v>
      </c>
      <c r="N4845">
        <v>35</v>
      </c>
      <c r="Q4845">
        <v>1.14E-2</v>
      </c>
      <c r="R4845">
        <v>3.1280000000000001</v>
      </c>
      <c r="S4845">
        <f t="shared" si="349"/>
        <v>770.45928631241588</v>
      </c>
      <c r="T4845">
        <f t="shared" si="346"/>
        <v>6163.6742904993271</v>
      </c>
    </row>
    <row r="4846" spans="1:20" x14ac:dyDescent="0.2">
      <c r="A4846">
        <v>2009</v>
      </c>
      <c r="B4846">
        <v>290</v>
      </c>
      <c r="D4846" t="s">
        <v>169</v>
      </c>
      <c r="E4846" s="1">
        <v>0.5</v>
      </c>
      <c r="F4846">
        <v>6</v>
      </c>
      <c r="G4846" t="s">
        <v>136</v>
      </c>
      <c r="H4846" t="s">
        <v>61</v>
      </c>
      <c r="I4846" t="s">
        <v>178</v>
      </c>
      <c r="J4846" t="s">
        <v>13</v>
      </c>
      <c r="K4846" t="s">
        <v>47</v>
      </c>
      <c r="L4846" t="s">
        <v>48</v>
      </c>
      <c r="M4846">
        <v>14</v>
      </c>
      <c r="N4846">
        <v>35</v>
      </c>
      <c r="P4846">
        <f>N4846/1.09917</f>
        <v>31.842208211650611</v>
      </c>
      <c r="Q4846">
        <v>1.7399999999999999E-2</v>
      </c>
      <c r="R4846">
        <v>3.08</v>
      </c>
      <c r="S4846">
        <f>Q4846*(P4846^R4846)</f>
        <v>740.96728909580781</v>
      </c>
      <c r="T4846">
        <f t="shared" si="346"/>
        <v>10373.542047341309</v>
      </c>
    </row>
    <row r="4847" spans="1:20" x14ac:dyDescent="0.2">
      <c r="A4847">
        <v>2009</v>
      </c>
      <c r="B4847">
        <v>290</v>
      </c>
      <c r="D4847" t="s">
        <v>169</v>
      </c>
      <c r="E4847" s="1">
        <v>0.5</v>
      </c>
      <c r="F4847">
        <v>6</v>
      </c>
      <c r="G4847" t="s">
        <v>136</v>
      </c>
      <c r="H4847" t="s">
        <v>61</v>
      </c>
      <c r="I4847" t="s">
        <v>178</v>
      </c>
      <c r="J4847" t="s">
        <v>23</v>
      </c>
      <c r="K4847" t="s">
        <v>49</v>
      </c>
      <c r="L4847" t="s">
        <v>50</v>
      </c>
      <c r="M4847">
        <v>3</v>
      </c>
      <c r="N4847">
        <v>35</v>
      </c>
      <c r="Q4847">
        <v>5.6099999999999997E-2</v>
      </c>
      <c r="R4847">
        <v>2.653</v>
      </c>
      <c r="S4847">
        <f>Q4847*(N4847^R4847)</f>
        <v>700.44716671055994</v>
      </c>
      <c r="T4847">
        <f t="shared" si="346"/>
        <v>2101.3415001316798</v>
      </c>
    </row>
    <row r="4848" spans="1:20" x14ac:dyDescent="0.2">
      <c r="A4848">
        <v>2009</v>
      </c>
      <c r="B4848">
        <v>290</v>
      </c>
      <c r="D4848" t="s">
        <v>169</v>
      </c>
      <c r="E4848" s="1">
        <v>0.5</v>
      </c>
      <c r="F4848">
        <v>6</v>
      </c>
      <c r="G4848" t="s">
        <v>136</v>
      </c>
      <c r="H4848" t="s">
        <v>61</v>
      </c>
      <c r="I4848" t="s">
        <v>178</v>
      </c>
      <c r="J4848" t="s">
        <v>13</v>
      </c>
      <c r="K4848" t="s">
        <v>14</v>
      </c>
      <c r="L4848" t="s">
        <v>15</v>
      </c>
      <c r="M4848">
        <v>1</v>
      </c>
      <c r="N4848">
        <v>25</v>
      </c>
      <c r="Q4848">
        <v>2.3599999999999999E-2</v>
      </c>
      <c r="R4848">
        <v>2.9750000000000001</v>
      </c>
      <c r="S4848">
        <f>Q4848*(N4848^R4848)</f>
        <v>340.23855775527943</v>
      </c>
      <c r="T4848">
        <f t="shared" si="346"/>
        <v>340.23855775527943</v>
      </c>
    </row>
    <row r="4849" spans="1:20" x14ac:dyDescent="0.2">
      <c r="A4849">
        <v>2009</v>
      </c>
      <c r="B4849">
        <v>290</v>
      </c>
      <c r="D4849" t="s">
        <v>169</v>
      </c>
      <c r="E4849" s="1">
        <v>0.5</v>
      </c>
      <c r="F4849">
        <v>6</v>
      </c>
      <c r="G4849" t="s">
        <v>136</v>
      </c>
      <c r="H4849" t="s">
        <v>61</v>
      </c>
      <c r="I4849" t="s">
        <v>178</v>
      </c>
      <c r="J4849" t="s">
        <v>16</v>
      </c>
      <c r="K4849" t="s">
        <v>28</v>
      </c>
      <c r="L4849" t="s">
        <v>29</v>
      </c>
      <c r="M4849">
        <v>12</v>
      </c>
      <c r="N4849">
        <v>25</v>
      </c>
      <c r="P4849">
        <f>N4849/1.14172</f>
        <v>21.89678730336685</v>
      </c>
      <c r="Q4849">
        <v>5.7999999999999996E-3</v>
      </c>
      <c r="R4849">
        <v>3.5539999999999998</v>
      </c>
      <c r="S4849">
        <f>Q4849*(P4849^R4849)</f>
        <v>336.62001464584171</v>
      </c>
      <c r="T4849">
        <f t="shared" si="346"/>
        <v>4039.4401757501005</v>
      </c>
    </row>
    <row r="4850" spans="1:20" x14ac:dyDescent="0.2">
      <c r="A4850">
        <v>2009</v>
      </c>
      <c r="B4850">
        <v>290</v>
      </c>
      <c r="D4850" t="s">
        <v>169</v>
      </c>
      <c r="E4850" s="1">
        <v>0.5</v>
      </c>
      <c r="F4850">
        <v>6</v>
      </c>
      <c r="G4850" t="s">
        <v>136</v>
      </c>
      <c r="H4850" t="s">
        <v>61</v>
      </c>
      <c r="I4850" t="s">
        <v>178</v>
      </c>
      <c r="J4850" t="s">
        <v>44</v>
      </c>
      <c r="K4850" t="s">
        <v>21</v>
      </c>
      <c r="L4850" t="s">
        <v>22</v>
      </c>
      <c r="M4850">
        <v>6</v>
      </c>
      <c r="N4850">
        <v>25</v>
      </c>
      <c r="Q4850">
        <v>1.14E-2</v>
      </c>
      <c r="R4850">
        <v>3.1280000000000001</v>
      </c>
      <c r="S4850">
        <f>Q4850*(N4850^R4850)</f>
        <v>268.94359042953022</v>
      </c>
      <c r="T4850">
        <f t="shared" si="346"/>
        <v>1613.6615425771813</v>
      </c>
    </row>
    <row r="4851" spans="1:20" x14ac:dyDescent="0.2">
      <c r="A4851">
        <v>2009</v>
      </c>
      <c r="B4851">
        <v>290</v>
      </c>
      <c r="D4851" t="s">
        <v>169</v>
      </c>
      <c r="E4851" s="1">
        <v>0.5</v>
      </c>
      <c r="F4851">
        <v>6</v>
      </c>
      <c r="G4851" t="s">
        <v>136</v>
      </c>
      <c r="H4851" t="s">
        <v>61</v>
      </c>
      <c r="I4851" t="s">
        <v>178</v>
      </c>
      <c r="J4851" t="s">
        <v>23</v>
      </c>
      <c r="K4851" t="s">
        <v>62</v>
      </c>
      <c r="L4851" t="s">
        <v>63</v>
      </c>
      <c r="M4851">
        <v>1</v>
      </c>
      <c r="N4851">
        <v>25</v>
      </c>
      <c r="P4851">
        <f>N4851/1.08</f>
        <v>23.148148148148145</v>
      </c>
      <c r="Q4851">
        <v>2.29E-2</v>
      </c>
      <c r="R4851">
        <v>2.9580000000000002</v>
      </c>
      <c r="S4851">
        <f>Q4851*(P4851^R4851)</f>
        <v>248.92846396069424</v>
      </c>
      <c r="T4851">
        <f t="shared" si="346"/>
        <v>248.92846396069424</v>
      </c>
    </row>
    <row r="4852" spans="1:20" x14ac:dyDescent="0.2">
      <c r="A4852">
        <v>2009</v>
      </c>
      <c r="B4852">
        <v>290</v>
      </c>
      <c r="D4852" t="s">
        <v>169</v>
      </c>
      <c r="E4852" s="1">
        <v>0.5</v>
      </c>
      <c r="F4852">
        <v>6</v>
      </c>
      <c r="G4852" t="s">
        <v>136</v>
      </c>
      <c r="H4852" t="s">
        <v>61</v>
      </c>
      <c r="I4852" t="s">
        <v>178</v>
      </c>
      <c r="J4852" t="s">
        <v>16</v>
      </c>
      <c r="K4852" t="s">
        <v>17</v>
      </c>
      <c r="L4852" t="s">
        <v>18</v>
      </c>
      <c r="M4852">
        <v>6</v>
      </c>
      <c r="N4852">
        <v>15</v>
      </c>
      <c r="Q4852">
        <v>2.2700000000000001E-2</v>
      </c>
      <c r="R4852">
        <v>3.12</v>
      </c>
      <c r="S4852">
        <f t="shared" ref="S4852:S4863" si="350">Q4852*(N4852^R4852)</f>
        <v>106.03044532761471</v>
      </c>
      <c r="T4852">
        <f t="shared" si="346"/>
        <v>636.18267196568831</v>
      </c>
    </row>
    <row r="4853" spans="1:20" x14ac:dyDescent="0.2">
      <c r="A4853">
        <v>2009</v>
      </c>
      <c r="B4853">
        <v>290</v>
      </c>
      <c r="D4853" t="s">
        <v>169</v>
      </c>
      <c r="E4853" s="1">
        <v>0.5</v>
      </c>
      <c r="F4853">
        <v>6</v>
      </c>
      <c r="G4853" t="s">
        <v>136</v>
      </c>
      <c r="H4853" t="s">
        <v>61</v>
      </c>
      <c r="I4853" t="s">
        <v>178</v>
      </c>
      <c r="J4853" t="s">
        <v>16</v>
      </c>
      <c r="K4853" t="s">
        <v>49</v>
      </c>
      <c r="L4853" t="s">
        <v>98</v>
      </c>
      <c r="M4853">
        <v>1</v>
      </c>
      <c r="N4853">
        <v>35</v>
      </c>
      <c r="Q4853">
        <v>2.2000000000000001E-3</v>
      </c>
      <c r="R4853">
        <v>3</v>
      </c>
      <c r="S4853">
        <f t="shared" si="350"/>
        <v>94.325000000000003</v>
      </c>
      <c r="T4853">
        <f t="shared" si="346"/>
        <v>94.325000000000003</v>
      </c>
    </row>
    <row r="4854" spans="1:20" x14ac:dyDescent="0.2">
      <c r="A4854">
        <v>2009</v>
      </c>
      <c r="B4854">
        <v>290</v>
      </c>
      <c r="D4854" t="s">
        <v>169</v>
      </c>
      <c r="E4854" s="1">
        <v>0.5</v>
      </c>
      <c r="F4854">
        <v>6</v>
      </c>
      <c r="G4854" t="s">
        <v>136</v>
      </c>
      <c r="H4854" t="s">
        <v>61</v>
      </c>
      <c r="I4854" t="s">
        <v>178</v>
      </c>
      <c r="J4854" t="s">
        <v>509</v>
      </c>
      <c r="K4854" t="s">
        <v>17</v>
      </c>
      <c r="L4854" t="s">
        <v>19</v>
      </c>
      <c r="M4854">
        <v>1</v>
      </c>
      <c r="N4854">
        <v>15</v>
      </c>
      <c r="Q4854">
        <v>1.9300000000000001E-2</v>
      </c>
      <c r="R4854">
        <v>2.96</v>
      </c>
      <c r="S4854">
        <f t="shared" si="350"/>
        <v>58.450393035088091</v>
      </c>
      <c r="T4854">
        <f t="shared" si="346"/>
        <v>58.450393035088091</v>
      </c>
    </row>
    <row r="4855" spans="1:20" x14ac:dyDescent="0.2">
      <c r="A4855">
        <v>2009</v>
      </c>
      <c r="B4855">
        <v>290</v>
      </c>
      <c r="D4855" t="s">
        <v>169</v>
      </c>
      <c r="E4855" s="1">
        <v>0.5</v>
      </c>
      <c r="F4855">
        <v>6</v>
      </c>
      <c r="G4855" t="s">
        <v>136</v>
      </c>
      <c r="H4855" t="s">
        <v>61</v>
      </c>
      <c r="I4855" t="s">
        <v>178</v>
      </c>
      <c r="J4855" t="s">
        <v>23</v>
      </c>
      <c r="K4855" t="s">
        <v>118</v>
      </c>
      <c r="L4855" t="s">
        <v>30</v>
      </c>
      <c r="M4855">
        <v>1</v>
      </c>
      <c r="N4855">
        <v>15</v>
      </c>
      <c r="Q4855">
        <v>9.2800000000000001E-3</v>
      </c>
      <c r="R4855">
        <v>3.07</v>
      </c>
      <c r="S4855">
        <f t="shared" si="350"/>
        <v>37.857169670187268</v>
      </c>
      <c r="T4855">
        <f t="shared" si="346"/>
        <v>37.857169670187268</v>
      </c>
    </row>
    <row r="4856" spans="1:20" x14ac:dyDescent="0.2">
      <c r="A4856">
        <v>2009</v>
      </c>
      <c r="B4856">
        <v>290</v>
      </c>
      <c r="D4856" t="s">
        <v>169</v>
      </c>
      <c r="E4856" s="1">
        <v>0.5</v>
      </c>
      <c r="F4856">
        <v>6</v>
      </c>
      <c r="G4856" t="s">
        <v>136</v>
      </c>
      <c r="H4856" t="s">
        <v>61</v>
      </c>
      <c r="I4856" t="s">
        <v>178</v>
      </c>
      <c r="J4856" t="s">
        <v>509</v>
      </c>
      <c r="K4856" t="s">
        <v>17</v>
      </c>
      <c r="L4856" t="s">
        <v>19</v>
      </c>
      <c r="M4856">
        <v>1</v>
      </c>
      <c r="N4856">
        <v>7.5</v>
      </c>
      <c r="Q4856">
        <v>1.9300000000000001E-2</v>
      </c>
      <c r="R4856">
        <v>2.96</v>
      </c>
      <c r="S4856">
        <f t="shared" si="350"/>
        <v>7.5117071566069322</v>
      </c>
      <c r="T4856">
        <f t="shared" si="346"/>
        <v>7.5117071566069322</v>
      </c>
    </row>
    <row r="4857" spans="1:20" x14ac:dyDescent="0.2">
      <c r="A4857">
        <v>2009</v>
      </c>
      <c r="B4857">
        <v>290</v>
      </c>
      <c r="D4857" t="s">
        <v>169</v>
      </c>
      <c r="E4857" s="1">
        <v>0.5</v>
      </c>
      <c r="F4857">
        <v>6</v>
      </c>
      <c r="G4857" t="s">
        <v>136</v>
      </c>
      <c r="H4857" t="s">
        <v>61</v>
      </c>
      <c r="I4857" t="s">
        <v>178</v>
      </c>
      <c r="J4857" t="s">
        <v>26</v>
      </c>
      <c r="K4857" t="s">
        <v>118</v>
      </c>
      <c r="L4857" t="s">
        <v>27</v>
      </c>
      <c r="M4857">
        <v>15</v>
      </c>
      <c r="N4857">
        <v>7.5</v>
      </c>
      <c r="Q4857">
        <v>1.5900000000000001E-2</v>
      </c>
      <c r="R4857">
        <v>2.9718</v>
      </c>
      <c r="S4857">
        <f t="shared" si="350"/>
        <v>6.3372988368370082</v>
      </c>
      <c r="T4857">
        <f t="shared" si="346"/>
        <v>95.059482552555124</v>
      </c>
    </row>
    <row r="4858" spans="1:20" x14ac:dyDescent="0.2">
      <c r="A4858">
        <v>2009</v>
      </c>
      <c r="B4858">
        <v>290</v>
      </c>
      <c r="D4858" t="s">
        <v>169</v>
      </c>
      <c r="E4858" s="1">
        <v>0.5</v>
      </c>
      <c r="F4858">
        <v>6</v>
      </c>
      <c r="G4858" t="s">
        <v>136</v>
      </c>
      <c r="H4858" t="s">
        <v>61</v>
      </c>
      <c r="I4858" t="s">
        <v>178</v>
      </c>
      <c r="J4858" t="s">
        <v>13</v>
      </c>
      <c r="K4858" t="s">
        <v>194</v>
      </c>
      <c r="L4858" t="s">
        <v>35</v>
      </c>
      <c r="M4858">
        <v>18</v>
      </c>
      <c r="N4858">
        <v>7.5</v>
      </c>
      <c r="Q4858">
        <v>3.2399999999999998E-2</v>
      </c>
      <c r="R4858">
        <v>2.379</v>
      </c>
      <c r="S4858">
        <f t="shared" si="350"/>
        <v>3.9112516180267258</v>
      </c>
      <c r="T4858">
        <f t="shared" si="346"/>
        <v>70.402529124481063</v>
      </c>
    </row>
    <row r="4859" spans="1:20" x14ac:dyDescent="0.2">
      <c r="A4859">
        <v>2009</v>
      </c>
      <c r="B4859">
        <v>290</v>
      </c>
      <c r="D4859" t="s">
        <v>169</v>
      </c>
      <c r="E4859" s="1">
        <v>0.5</v>
      </c>
      <c r="F4859">
        <v>6</v>
      </c>
      <c r="G4859" t="s">
        <v>136</v>
      </c>
      <c r="H4859" t="s">
        <v>61</v>
      </c>
      <c r="I4859" t="s">
        <v>178</v>
      </c>
      <c r="J4859" t="s">
        <v>26</v>
      </c>
      <c r="K4859" t="s">
        <v>118</v>
      </c>
      <c r="L4859" t="s">
        <v>27</v>
      </c>
      <c r="M4859">
        <v>30</v>
      </c>
      <c r="N4859">
        <v>2.5</v>
      </c>
      <c r="Q4859">
        <v>1.5900000000000001E-2</v>
      </c>
      <c r="R4859">
        <v>2.9718</v>
      </c>
      <c r="S4859">
        <f t="shared" si="350"/>
        <v>0.24210025233267859</v>
      </c>
      <c r="T4859">
        <f t="shared" si="346"/>
        <v>7.263007569980358</v>
      </c>
    </row>
    <row r="4860" spans="1:20" x14ac:dyDescent="0.2">
      <c r="A4860">
        <v>2009</v>
      </c>
      <c r="B4860">
        <v>290</v>
      </c>
      <c r="D4860" t="s">
        <v>169</v>
      </c>
      <c r="E4860" s="1">
        <v>0.5</v>
      </c>
      <c r="F4860">
        <v>6</v>
      </c>
      <c r="G4860" t="s">
        <v>136</v>
      </c>
      <c r="H4860" t="s">
        <v>61</v>
      </c>
      <c r="I4860" t="s">
        <v>178</v>
      </c>
      <c r="J4860" t="s">
        <v>23</v>
      </c>
      <c r="K4860" t="s">
        <v>33</v>
      </c>
      <c r="L4860" t="s">
        <v>34</v>
      </c>
      <c r="M4860">
        <v>8</v>
      </c>
      <c r="N4860">
        <v>2.5</v>
      </c>
      <c r="Q4860">
        <v>8.8999999999999999E-3</v>
      </c>
      <c r="R4860">
        <v>3</v>
      </c>
      <c r="S4860">
        <f t="shared" si="350"/>
        <v>0.13906250000000001</v>
      </c>
      <c r="T4860">
        <f t="shared" si="346"/>
        <v>1.1125</v>
      </c>
    </row>
    <row r="4861" spans="1:20" x14ac:dyDescent="0.2">
      <c r="A4861">
        <v>2009</v>
      </c>
      <c r="B4861">
        <v>291</v>
      </c>
      <c r="D4861" t="s">
        <v>184</v>
      </c>
      <c r="E4861" s="1">
        <v>0.58333333333333337</v>
      </c>
      <c r="F4861">
        <v>16</v>
      </c>
      <c r="G4861" t="s">
        <v>124</v>
      </c>
      <c r="H4861" t="s">
        <v>36</v>
      </c>
      <c r="I4861" t="s">
        <v>177</v>
      </c>
      <c r="J4861" t="s">
        <v>44</v>
      </c>
      <c r="K4861" t="s">
        <v>21</v>
      </c>
      <c r="L4861" t="s">
        <v>22</v>
      </c>
      <c r="M4861">
        <v>3</v>
      </c>
      <c r="N4861">
        <v>35</v>
      </c>
      <c r="Q4861">
        <v>1.14E-2</v>
      </c>
      <c r="R4861">
        <v>3.1280000000000001</v>
      </c>
      <c r="S4861">
        <f t="shared" si="350"/>
        <v>770.45928631241588</v>
      </c>
      <c r="T4861">
        <f t="shared" si="346"/>
        <v>2311.3778589372478</v>
      </c>
    </row>
    <row r="4862" spans="1:20" x14ac:dyDescent="0.2">
      <c r="A4862">
        <v>2009</v>
      </c>
      <c r="B4862">
        <v>291</v>
      </c>
      <c r="D4862" t="s">
        <v>184</v>
      </c>
      <c r="E4862" s="1">
        <v>0.58333333333333337</v>
      </c>
      <c r="F4862">
        <v>16</v>
      </c>
      <c r="G4862" t="s">
        <v>124</v>
      </c>
      <c r="H4862" t="s">
        <v>36</v>
      </c>
      <c r="I4862" t="s">
        <v>177</v>
      </c>
      <c r="J4862" t="s">
        <v>23</v>
      </c>
      <c r="K4862" t="s">
        <v>31</v>
      </c>
      <c r="L4862" t="s">
        <v>32</v>
      </c>
      <c r="M4862">
        <v>4</v>
      </c>
      <c r="N4862">
        <v>35</v>
      </c>
      <c r="Q4862">
        <v>7.9000000000000008E-3</v>
      </c>
      <c r="R4862">
        <v>3.0760000000000001</v>
      </c>
      <c r="S4862">
        <f t="shared" si="350"/>
        <v>443.79294680201997</v>
      </c>
      <c r="T4862">
        <f t="shared" si="346"/>
        <v>1775.1717872080799</v>
      </c>
    </row>
    <row r="4863" spans="1:20" x14ac:dyDescent="0.2">
      <c r="A4863">
        <v>2009</v>
      </c>
      <c r="B4863">
        <v>291</v>
      </c>
      <c r="D4863" t="s">
        <v>184</v>
      </c>
      <c r="E4863" s="1">
        <v>0.58333333333333337</v>
      </c>
      <c r="F4863">
        <v>16</v>
      </c>
      <c r="G4863" t="s">
        <v>124</v>
      </c>
      <c r="H4863" t="s">
        <v>36</v>
      </c>
      <c r="I4863" t="s">
        <v>177</v>
      </c>
      <c r="J4863" t="s">
        <v>13</v>
      </c>
      <c r="K4863" t="s">
        <v>14</v>
      </c>
      <c r="L4863" t="s">
        <v>15</v>
      </c>
      <c r="M4863">
        <v>3</v>
      </c>
      <c r="N4863">
        <v>25</v>
      </c>
      <c r="Q4863">
        <v>2.3599999999999999E-2</v>
      </c>
      <c r="R4863">
        <v>2.9750000000000001</v>
      </c>
      <c r="S4863">
        <f t="shared" si="350"/>
        <v>340.23855775527943</v>
      </c>
      <c r="T4863">
        <f t="shared" si="346"/>
        <v>1020.7156732658383</v>
      </c>
    </row>
    <row r="4864" spans="1:20" x14ac:dyDescent="0.2">
      <c r="A4864">
        <v>2009</v>
      </c>
      <c r="B4864">
        <v>291</v>
      </c>
      <c r="D4864" t="s">
        <v>184</v>
      </c>
      <c r="E4864" s="1">
        <v>0.58333333333333337</v>
      </c>
      <c r="F4864">
        <v>16</v>
      </c>
      <c r="G4864" t="s">
        <v>124</v>
      </c>
      <c r="H4864" t="s">
        <v>36</v>
      </c>
      <c r="I4864" t="s">
        <v>177</v>
      </c>
      <c r="J4864" t="s">
        <v>16</v>
      </c>
      <c r="K4864" t="s">
        <v>28</v>
      </c>
      <c r="L4864" t="s">
        <v>29</v>
      </c>
      <c r="M4864">
        <v>4</v>
      </c>
      <c r="N4864">
        <v>25</v>
      </c>
      <c r="P4864">
        <f>N4864/1.14172</f>
        <v>21.89678730336685</v>
      </c>
      <c r="Q4864">
        <v>5.7999999999999996E-3</v>
      </c>
      <c r="R4864">
        <v>3.5539999999999998</v>
      </c>
      <c r="S4864">
        <f>Q4864*(P4864^R4864)</f>
        <v>336.62001464584171</v>
      </c>
      <c r="T4864">
        <f t="shared" si="346"/>
        <v>1346.4800585833668</v>
      </c>
    </row>
    <row r="4865" spans="1:21" x14ac:dyDescent="0.2">
      <c r="A4865">
        <v>2009</v>
      </c>
      <c r="B4865">
        <v>291</v>
      </c>
      <c r="D4865" t="s">
        <v>184</v>
      </c>
      <c r="E4865" s="1">
        <v>0.58333333333333337</v>
      </c>
      <c r="F4865">
        <v>16</v>
      </c>
      <c r="G4865" t="s">
        <v>124</v>
      </c>
      <c r="H4865" t="s">
        <v>36</v>
      </c>
      <c r="I4865" t="s">
        <v>177</v>
      </c>
      <c r="J4865" t="s">
        <v>44</v>
      </c>
      <c r="K4865" t="s">
        <v>21</v>
      </c>
      <c r="L4865" t="s">
        <v>22</v>
      </c>
      <c r="M4865">
        <v>1</v>
      </c>
      <c r="N4865">
        <v>25</v>
      </c>
      <c r="Q4865">
        <v>1.14E-2</v>
      </c>
      <c r="R4865">
        <v>3.1280000000000001</v>
      </c>
      <c r="S4865">
        <f>Q4865*(N4865^R4865)</f>
        <v>268.94359042953022</v>
      </c>
      <c r="T4865">
        <f t="shared" si="346"/>
        <v>268.94359042953022</v>
      </c>
    </row>
    <row r="4866" spans="1:21" x14ac:dyDescent="0.2">
      <c r="A4866">
        <v>2009</v>
      </c>
      <c r="B4866">
        <v>291</v>
      </c>
      <c r="D4866" t="s">
        <v>184</v>
      </c>
      <c r="E4866" s="1">
        <v>0.58333333333333337</v>
      </c>
      <c r="F4866">
        <v>16</v>
      </c>
      <c r="G4866" t="s">
        <v>124</v>
      </c>
      <c r="H4866" t="s">
        <v>36</v>
      </c>
      <c r="I4866" t="s">
        <v>177</v>
      </c>
      <c r="J4866" t="s">
        <v>23</v>
      </c>
      <c r="K4866" t="s">
        <v>62</v>
      </c>
      <c r="L4866" t="s">
        <v>63</v>
      </c>
      <c r="M4866">
        <v>1</v>
      </c>
      <c r="N4866">
        <v>25</v>
      </c>
      <c r="P4866">
        <f>N4866/1.08</f>
        <v>23.148148148148145</v>
      </c>
      <c r="Q4866">
        <v>2.29E-2</v>
      </c>
      <c r="R4866">
        <v>2.9580000000000002</v>
      </c>
      <c r="S4866">
        <f>Q4866*(P4866^R4866)</f>
        <v>248.92846396069424</v>
      </c>
      <c r="T4866">
        <f t="shared" ref="T4866:T4929" si="351">M4866*S4866</f>
        <v>248.92846396069424</v>
      </c>
    </row>
    <row r="4867" spans="1:21" x14ac:dyDescent="0.2">
      <c r="A4867">
        <v>2009</v>
      </c>
      <c r="B4867">
        <v>291</v>
      </c>
      <c r="D4867" t="s">
        <v>184</v>
      </c>
      <c r="E4867" s="1">
        <v>0.58333333333333337</v>
      </c>
      <c r="F4867">
        <v>16</v>
      </c>
      <c r="G4867" t="s">
        <v>124</v>
      </c>
      <c r="H4867" t="s">
        <v>36</v>
      </c>
      <c r="I4867" t="s">
        <v>177</v>
      </c>
      <c r="J4867" t="s">
        <v>44</v>
      </c>
      <c r="K4867" t="s">
        <v>104</v>
      </c>
      <c r="L4867" t="s">
        <v>105</v>
      </c>
      <c r="M4867">
        <v>4</v>
      </c>
      <c r="N4867">
        <v>35</v>
      </c>
      <c r="P4867">
        <f>N4867*0.902479</f>
        <v>31.586765</v>
      </c>
      <c r="Q4867">
        <v>2.7E-2</v>
      </c>
      <c r="R4867">
        <v>2.629</v>
      </c>
      <c r="S4867">
        <f>Q4867*(P4867^R4867)</f>
        <v>236.3539157445052</v>
      </c>
      <c r="T4867">
        <f t="shared" si="351"/>
        <v>945.4156629780208</v>
      </c>
    </row>
    <row r="4868" spans="1:21" x14ac:dyDescent="0.2">
      <c r="A4868">
        <v>2009</v>
      </c>
      <c r="B4868">
        <v>291</v>
      </c>
      <c r="D4868" t="s">
        <v>184</v>
      </c>
      <c r="E4868" s="1">
        <v>0.58333333333333337</v>
      </c>
      <c r="F4868">
        <v>16</v>
      </c>
      <c r="G4868" t="s">
        <v>124</v>
      </c>
      <c r="H4868" t="s">
        <v>36</v>
      </c>
      <c r="I4868" t="s">
        <v>177</v>
      </c>
      <c r="J4868" t="s">
        <v>16</v>
      </c>
      <c r="K4868" t="s">
        <v>17</v>
      </c>
      <c r="L4868" t="s">
        <v>18</v>
      </c>
      <c r="M4868">
        <v>3</v>
      </c>
      <c r="N4868">
        <v>15</v>
      </c>
      <c r="Q4868">
        <v>2.2700000000000001E-2</v>
      </c>
      <c r="R4868">
        <v>3.12</v>
      </c>
      <c r="S4868">
        <f t="shared" ref="S4868:S4882" si="352">Q4868*(N4868^R4868)</f>
        <v>106.03044532761471</v>
      </c>
      <c r="T4868">
        <f t="shared" si="351"/>
        <v>318.09133598284416</v>
      </c>
    </row>
    <row r="4869" spans="1:21" x14ac:dyDescent="0.2">
      <c r="A4869">
        <v>2009</v>
      </c>
      <c r="B4869">
        <v>291</v>
      </c>
      <c r="D4869" t="s">
        <v>184</v>
      </c>
      <c r="E4869" s="1">
        <v>0.58333333333333337</v>
      </c>
      <c r="F4869">
        <v>16</v>
      </c>
      <c r="G4869" t="s">
        <v>124</v>
      </c>
      <c r="H4869" t="s">
        <v>36</v>
      </c>
      <c r="I4869" t="s">
        <v>177</v>
      </c>
      <c r="J4869" t="s">
        <v>23</v>
      </c>
      <c r="K4869" t="s">
        <v>118</v>
      </c>
      <c r="L4869" t="s">
        <v>81</v>
      </c>
      <c r="M4869">
        <v>1</v>
      </c>
      <c r="N4869">
        <v>15</v>
      </c>
      <c r="Q4869">
        <v>1.26E-2</v>
      </c>
      <c r="R4869">
        <v>3.0672999999999999</v>
      </c>
      <c r="S4869">
        <f t="shared" si="352"/>
        <v>51.026439339633377</v>
      </c>
      <c r="T4869">
        <f t="shared" si="351"/>
        <v>51.026439339633377</v>
      </c>
    </row>
    <row r="4870" spans="1:21" x14ac:dyDescent="0.2">
      <c r="A4870">
        <v>2009</v>
      </c>
      <c r="B4870">
        <v>291</v>
      </c>
      <c r="D4870" t="s">
        <v>184</v>
      </c>
      <c r="E4870" s="1">
        <v>0.58333333333333337</v>
      </c>
      <c r="F4870">
        <v>16</v>
      </c>
      <c r="G4870" t="s">
        <v>124</v>
      </c>
      <c r="H4870" t="s">
        <v>36</v>
      </c>
      <c r="I4870" t="s">
        <v>177</v>
      </c>
      <c r="J4870" t="s">
        <v>26</v>
      </c>
      <c r="K4870" t="s">
        <v>118</v>
      </c>
      <c r="L4870" t="s">
        <v>27</v>
      </c>
      <c r="M4870">
        <v>3</v>
      </c>
      <c r="N4870">
        <v>7.5</v>
      </c>
      <c r="Q4870">
        <v>1.5900000000000001E-2</v>
      </c>
      <c r="R4870">
        <v>2.9718</v>
      </c>
      <c r="S4870">
        <f t="shared" si="352"/>
        <v>6.3372988368370082</v>
      </c>
      <c r="T4870">
        <f t="shared" si="351"/>
        <v>19.011896510511026</v>
      </c>
    </row>
    <row r="4871" spans="1:21" x14ac:dyDescent="0.2">
      <c r="A4871">
        <v>2009</v>
      </c>
      <c r="B4871">
        <v>291</v>
      </c>
      <c r="D4871" t="s">
        <v>184</v>
      </c>
      <c r="E4871" s="1">
        <v>0.58333333333333337</v>
      </c>
      <c r="F4871">
        <v>16</v>
      </c>
      <c r="G4871" t="s">
        <v>124</v>
      </c>
      <c r="H4871" t="s">
        <v>36</v>
      </c>
      <c r="I4871" t="s">
        <v>177</v>
      </c>
      <c r="J4871" t="s">
        <v>23</v>
      </c>
      <c r="K4871" t="s">
        <v>118</v>
      </c>
      <c r="L4871" t="s">
        <v>81</v>
      </c>
      <c r="M4871">
        <v>4</v>
      </c>
      <c r="N4871">
        <v>7.5</v>
      </c>
      <c r="Q4871">
        <v>1.26E-2</v>
      </c>
      <c r="R4871">
        <v>3.0672999999999999</v>
      </c>
      <c r="S4871">
        <f t="shared" si="352"/>
        <v>6.0875978967715536</v>
      </c>
      <c r="T4871">
        <f t="shared" si="351"/>
        <v>24.350391587086214</v>
      </c>
    </row>
    <row r="4872" spans="1:21" x14ac:dyDescent="0.2">
      <c r="A4872">
        <v>2009</v>
      </c>
      <c r="B4872">
        <v>291</v>
      </c>
      <c r="D4872" t="s">
        <v>184</v>
      </c>
      <c r="E4872" s="1">
        <v>0.58333333333333337</v>
      </c>
      <c r="F4872">
        <v>16</v>
      </c>
      <c r="G4872" t="s">
        <v>124</v>
      </c>
      <c r="H4872" t="s">
        <v>36</v>
      </c>
      <c r="I4872" t="s">
        <v>177</v>
      </c>
      <c r="J4872" t="s">
        <v>23</v>
      </c>
      <c r="K4872" t="s">
        <v>118</v>
      </c>
      <c r="L4872" t="s">
        <v>132</v>
      </c>
      <c r="M4872">
        <v>4</v>
      </c>
      <c r="N4872">
        <v>7.5</v>
      </c>
      <c r="Q4872">
        <v>1.26E-2</v>
      </c>
      <c r="R4872">
        <v>3.0672999999999999</v>
      </c>
      <c r="S4872">
        <f t="shared" si="352"/>
        <v>6.0875978967715536</v>
      </c>
      <c r="T4872">
        <f t="shared" si="351"/>
        <v>24.350391587086214</v>
      </c>
    </row>
    <row r="4873" spans="1:21" x14ac:dyDescent="0.2">
      <c r="A4873">
        <v>2009</v>
      </c>
      <c r="B4873">
        <v>291</v>
      </c>
      <c r="D4873" t="s">
        <v>184</v>
      </c>
      <c r="E4873" s="1">
        <v>0.58333333333333337</v>
      </c>
      <c r="F4873">
        <v>16</v>
      </c>
      <c r="G4873" t="s">
        <v>124</v>
      </c>
      <c r="H4873" t="s">
        <v>36</v>
      </c>
      <c r="I4873" t="s">
        <v>177</v>
      </c>
      <c r="J4873" t="s">
        <v>23</v>
      </c>
      <c r="K4873" t="s">
        <v>118</v>
      </c>
      <c r="L4873" t="s">
        <v>30</v>
      </c>
      <c r="M4873">
        <v>2</v>
      </c>
      <c r="N4873">
        <v>7.5</v>
      </c>
      <c r="Q4873">
        <v>9.2800000000000001E-3</v>
      </c>
      <c r="R4873">
        <v>3.07</v>
      </c>
      <c r="S4873">
        <f t="shared" si="352"/>
        <v>4.5080222907771104</v>
      </c>
      <c r="T4873">
        <f t="shared" si="351"/>
        <v>9.0160445815542207</v>
      </c>
    </row>
    <row r="4874" spans="1:21" x14ac:dyDescent="0.2">
      <c r="A4874">
        <v>2009</v>
      </c>
      <c r="B4874">
        <v>291</v>
      </c>
      <c r="D4874" t="s">
        <v>184</v>
      </c>
      <c r="E4874" s="1">
        <v>0.58333333333333337</v>
      </c>
      <c r="F4874">
        <v>16</v>
      </c>
      <c r="G4874" t="s">
        <v>124</v>
      </c>
      <c r="H4874" t="s">
        <v>36</v>
      </c>
      <c r="I4874" t="s">
        <v>177</v>
      </c>
      <c r="J4874" t="s">
        <v>509</v>
      </c>
      <c r="K4874" t="s">
        <v>17</v>
      </c>
      <c r="L4874" t="s">
        <v>107</v>
      </c>
      <c r="M4874">
        <v>3</v>
      </c>
      <c r="N4874">
        <v>2.5</v>
      </c>
      <c r="Q4874">
        <v>3.49E-2</v>
      </c>
      <c r="R4874">
        <v>2.9108999999999998</v>
      </c>
      <c r="S4874">
        <f t="shared" si="352"/>
        <v>0.50256124877797914</v>
      </c>
      <c r="T4874">
        <f t="shared" si="351"/>
        <v>1.5076837463339374</v>
      </c>
    </row>
    <row r="4875" spans="1:21" x14ac:dyDescent="0.2">
      <c r="A4875">
        <v>2009</v>
      </c>
      <c r="B4875">
        <v>291</v>
      </c>
      <c r="D4875" t="s">
        <v>184</v>
      </c>
      <c r="E4875" s="1">
        <v>0.58333333333333337</v>
      </c>
      <c r="F4875">
        <v>16</v>
      </c>
      <c r="G4875" t="s">
        <v>124</v>
      </c>
      <c r="H4875" t="s">
        <v>36</v>
      </c>
      <c r="I4875" t="s">
        <v>177</v>
      </c>
      <c r="J4875" t="s">
        <v>26</v>
      </c>
      <c r="K4875" t="s">
        <v>17</v>
      </c>
      <c r="L4875" t="s">
        <v>121</v>
      </c>
      <c r="M4875">
        <v>30</v>
      </c>
      <c r="N4875">
        <v>2.5</v>
      </c>
      <c r="Q4875">
        <v>2.0199999999999999E-2</v>
      </c>
      <c r="R4875">
        <v>2.9594999999999998</v>
      </c>
      <c r="S4875">
        <f t="shared" si="352"/>
        <v>0.30412689296657719</v>
      </c>
      <c r="T4875">
        <f t="shared" si="351"/>
        <v>9.1238067889973156</v>
      </c>
    </row>
    <row r="4876" spans="1:21" x14ac:dyDescent="0.2">
      <c r="A4876">
        <v>2009</v>
      </c>
      <c r="B4876">
        <v>291</v>
      </c>
      <c r="D4876" t="s">
        <v>184</v>
      </c>
      <c r="E4876" s="1">
        <v>0.58333333333333337</v>
      </c>
      <c r="F4876">
        <v>16</v>
      </c>
      <c r="G4876" t="s">
        <v>124</v>
      </c>
      <c r="H4876" t="s">
        <v>36</v>
      </c>
      <c r="I4876" t="s">
        <v>177</v>
      </c>
      <c r="J4876" t="s">
        <v>16</v>
      </c>
      <c r="K4876" t="s">
        <v>72</v>
      </c>
      <c r="L4876" t="s">
        <v>157</v>
      </c>
      <c r="M4876">
        <v>1</v>
      </c>
      <c r="N4876">
        <v>2.5</v>
      </c>
      <c r="Q4876">
        <v>2.1299999999999999E-2</v>
      </c>
      <c r="R4876">
        <v>2.8235000000000001</v>
      </c>
      <c r="S4876">
        <f t="shared" si="352"/>
        <v>0.28311522044385118</v>
      </c>
      <c r="T4876">
        <f t="shared" si="351"/>
        <v>0.28311522044385118</v>
      </c>
      <c r="U4876" t="s">
        <v>209</v>
      </c>
    </row>
    <row r="4877" spans="1:21" x14ac:dyDescent="0.2">
      <c r="A4877">
        <v>2009</v>
      </c>
      <c r="B4877">
        <v>291</v>
      </c>
      <c r="D4877" t="s">
        <v>184</v>
      </c>
      <c r="E4877" s="1">
        <v>0.58333333333333337</v>
      </c>
      <c r="F4877">
        <v>16</v>
      </c>
      <c r="G4877" t="s">
        <v>124</v>
      </c>
      <c r="H4877" t="s">
        <v>36</v>
      </c>
      <c r="I4877" t="s">
        <v>177</v>
      </c>
      <c r="J4877" t="s">
        <v>26</v>
      </c>
      <c r="K4877" t="s">
        <v>118</v>
      </c>
      <c r="L4877" t="s">
        <v>27</v>
      </c>
      <c r="M4877">
        <v>20</v>
      </c>
      <c r="N4877">
        <v>2.5</v>
      </c>
      <c r="Q4877">
        <v>1.5900000000000001E-2</v>
      </c>
      <c r="R4877">
        <v>2.9718</v>
      </c>
      <c r="S4877">
        <f t="shared" si="352"/>
        <v>0.24210025233267859</v>
      </c>
      <c r="T4877">
        <f t="shared" si="351"/>
        <v>4.842005046653572</v>
      </c>
    </row>
    <row r="4878" spans="1:21" x14ac:dyDescent="0.2">
      <c r="A4878">
        <v>2009</v>
      </c>
      <c r="B4878">
        <v>291</v>
      </c>
      <c r="D4878" t="s">
        <v>184</v>
      </c>
      <c r="E4878" s="1">
        <v>0.58333333333333337</v>
      </c>
      <c r="F4878">
        <v>16</v>
      </c>
      <c r="G4878" t="s">
        <v>124</v>
      </c>
      <c r="H4878" t="s">
        <v>36</v>
      </c>
      <c r="I4878" t="s">
        <v>177</v>
      </c>
      <c r="J4878" t="s">
        <v>23</v>
      </c>
      <c r="K4878" t="s">
        <v>33</v>
      </c>
      <c r="L4878" t="s">
        <v>34</v>
      </c>
      <c r="M4878">
        <v>2</v>
      </c>
      <c r="N4878">
        <v>2.5</v>
      </c>
      <c r="Q4878">
        <v>8.8999999999999999E-3</v>
      </c>
      <c r="R4878">
        <v>3</v>
      </c>
      <c r="S4878">
        <f t="shared" si="352"/>
        <v>0.13906250000000001</v>
      </c>
      <c r="T4878">
        <f t="shared" si="351"/>
        <v>0.27812500000000001</v>
      </c>
    </row>
    <row r="4879" spans="1:21" x14ac:dyDescent="0.2">
      <c r="A4879">
        <v>2009</v>
      </c>
      <c r="B4879">
        <v>291</v>
      </c>
      <c r="D4879" t="s">
        <v>184</v>
      </c>
      <c r="E4879" s="1">
        <v>0.58333333333333337</v>
      </c>
      <c r="F4879">
        <v>16</v>
      </c>
      <c r="G4879" t="s">
        <v>124</v>
      </c>
      <c r="H4879" t="s">
        <v>36</v>
      </c>
      <c r="I4879" t="s">
        <v>177</v>
      </c>
      <c r="J4879" t="s">
        <v>16</v>
      </c>
      <c r="K4879" t="s">
        <v>72</v>
      </c>
      <c r="L4879" t="s">
        <v>163</v>
      </c>
      <c r="M4879">
        <v>4</v>
      </c>
      <c r="N4879">
        <v>2.5</v>
      </c>
      <c r="Q4879">
        <v>3.5000000000000001E-3</v>
      </c>
      <c r="R4879">
        <v>3.766</v>
      </c>
      <c r="S4879">
        <f t="shared" si="352"/>
        <v>0.11033419151203873</v>
      </c>
      <c r="T4879">
        <f t="shared" si="351"/>
        <v>0.44133676604815492</v>
      </c>
    </row>
    <row r="4880" spans="1:21" x14ac:dyDescent="0.2">
      <c r="A4880">
        <v>2009</v>
      </c>
      <c r="B4880">
        <v>292</v>
      </c>
      <c r="D4880" t="s">
        <v>184</v>
      </c>
      <c r="E4880" s="1">
        <v>0.58333333333333337</v>
      </c>
      <c r="F4880">
        <v>15</v>
      </c>
      <c r="G4880" t="s">
        <v>124</v>
      </c>
      <c r="H4880" t="s">
        <v>36</v>
      </c>
      <c r="I4880" t="s">
        <v>177</v>
      </c>
      <c r="J4880" t="s">
        <v>13</v>
      </c>
      <c r="K4880" t="s">
        <v>14</v>
      </c>
      <c r="L4880" t="s">
        <v>42</v>
      </c>
      <c r="M4880">
        <v>1</v>
      </c>
      <c r="N4880">
        <v>35</v>
      </c>
      <c r="Q4880">
        <v>4.2200000000000001E-2</v>
      </c>
      <c r="R4880">
        <v>2.835</v>
      </c>
      <c r="S4880">
        <f t="shared" si="352"/>
        <v>1006.3414397267468</v>
      </c>
      <c r="T4880">
        <f t="shared" si="351"/>
        <v>1006.3414397267468</v>
      </c>
    </row>
    <row r="4881" spans="1:21" x14ac:dyDescent="0.2">
      <c r="A4881">
        <v>2009</v>
      </c>
      <c r="B4881">
        <v>292</v>
      </c>
      <c r="D4881" t="s">
        <v>184</v>
      </c>
      <c r="E4881" s="1">
        <v>0.58333333333333337</v>
      </c>
      <c r="F4881">
        <v>15</v>
      </c>
      <c r="G4881" t="s">
        <v>124</v>
      </c>
      <c r="H4881" t="s">
        <v>36</v>
      </c>
      <c r="I4881" t="s">
        <v>177</v>
      </c>
      <c r="J4881" t="s">
        <v>44</v>
      </c>
      <c r="K4881" t="s">
        <v>21</v>
      </c>
      <c r="L4881" t="s">
        <v>22</v>
      </c>
      <c r="M4881">
        <v>2</v>
      </c>
      <c r="N4881">
        <v>35</v>
      </c>
      <c r="Q4881">
        <v>1.14E-2</v>
      </c>
      <c r="R4881">
        <v>3.1280000000000001</v>
      </c>
      <c r="S4881">
        <f t="shared" si="352"/>
        <v>770.45928631241588</v>
      </c>
      <c r="T4881">
        <f t="shared" si="351"/>
        <v>1540.9185726248318</v>
      </c>
    </row>
    <row r="4882" spans="1:21" x14ac:dyDescent="0.2">
      <c r="A4882">
        <v>2009</v>
      </c>
      <c r="B4882">
        <v>292</v>
      </c>
      <c r="D4882" t="s">
        <v>184</v>
      </c>
      <c r="E4882" s="1">
        <v>0.58333333333333337</v>
      </c>
      <c r="F4882">
        <v>15</v>
      </c>
      <c r="G4882" t="s">
        <v>124</v>
      </c>
      <c r="H4882" t="s">
        <v>36</v>
      </c>
      <c r="I4882" t="s">
        <v>177</v>
      </c>
      <c r="J4882" t="s">
        <v>23</v>
      </c>
      <c r="K4882" t="s">
        <v>38</v>
      </c>
      <c r="L4882" t="s">
        <v>129</v>
      </c>
      <c r="M4882">
        <v>1</v>
      </c>
      <c r="N4882">
        <v>35</v>
      </c>
      <c r="Q4882">
        <v>1.7899999999999999E-2</v>
      </c>
      <c r="R4882">
        <v>3</v>
      </c>
      <c r="S4882">
        <f t="shared" si="352"/>
        <v>767.46249999999998</v>
      </c>
      <c r="T4882">
        <f t="shared" si="351"/>
        <v>767.46249999999998</v>
      </c>
    </row>
    <row r="4883" spans="1:21" x14ac:dyDescent="0.2">
      <c r="A4883">
        <v>2009</v>
      </c>
      <c r="B4883">
        <v>292</v>
      </c>
      <c r="D4883" t="s">
        <v>184</v>
      </c>
      <c r="E4883" s="1">
        <v>0.58333333333333337</v>
      </c>
      <c r="F4883">
        <v>15</v>
      </c>
      <c r="G4883" t="s">
        <v>124</v>
      </c>
      <c r="H4883" t="s">
        <v>36</v>
      </c>
      <c r="I4883" t="s">
        <v>177</v>
      </c>
      <c r="J4883" t="s">
        <v>23</v>
      </c>
      <c r="K4883" t="s">
        <v>62</v>
      </c>
      <c r="L4883" t="s">
        <v>63</v>
      </c>
      <c r="M4883">
        <v>1</v>
      </c>
      <c r="N4883">
        <v>35</v>
      </c>
      <c r="P4883">
        <f>N4883/1.08</f>
        <v>32.407407407407405</v>
      </c>
      <c r="Q4883">
        <v>2.29E-2</v>
      </c>
      <c r="R4883">
        <v>2.9580000000000002</v>
      </c>
      <c r="S4883">
        <f>Q4883*(P4883^R4883)</f>
        <v>673.47470511666143</v>
      </c>
      <c r="T4883">
        <f t="shared" si="351"/>
        <v>673.47470511666143</v>
      </c>
    </row>
    <row r="4884" spans="1:21" x14ac:dyDescent="0.2">
      <c r="A4884">
        <v>2009</v>
      </c>
      <c r="B4884">
        <v>292</v>
      </c>
      <c r="D4884" t="s">
        <v>184</v>
      </c>
      <c r="E4884" s="1">
        <v>0.58333333333333337</v>
      </c>
      <c r="F4884">
        <v>15</v>
      </c>
      <c r="G4884" t="s">
        <v>124</v>
      </c>
      <c r="H4884" t="s">
        <v>36</v>
      </c>
      <c r="I4884" t="s">
        <v>177</v>
      </c>
      <c r="J4884" t="s">
        <v>23</v>
      </c>
      <c r="K4884" t="s">
        <v>195</v>
      </c>
      <c r="L4884" t="s">
        <v>185</v>
      </c>
      <c r="M4884">
        <v>1</v>
      </c>
      <c r="N4884">
        <v>35</v>
      </c>
      <c r="Q4884">
        <v>8.5099999999999995E-2</v>
      </c>
      <c r="R4884">
        <v>2.4239999999999999</v>
      </c>
      <c r="S4884">
        <f>Q4884*(N4884^R4884)</f>
        <v>470.7068295490177</v>
      </c>
      <c r="T4884">
        <f t="shared" si="351"/>
        <v>470.7068295490177</v>
      </c>
    </row>
    <row r="4885" spans="1:21" x14ac:dyDescent="0.2">
      <c r="A4885">
        <v>2009</v>
      </c>
      <c r="B4885">
        <v>292</v>
      </c>
      <c r="D4885" t="s">
        <v>184</v>
      </c>
      <c r="E4885" s="1">
        <v>0.58333333333333337</v>
      </c>
      <c r="F4885">
        <v>15</v>
      </c>
      <c r="G4885" t="s">
        <v>124</v>
      </c>
      <c r="H4885" t="s">
        <v>36</v>
      </c>
      <c r="I4885" t="s">
        <v>177</v>
      </c>
      <c r="J4885" t="s">
        <v>23</v>
      </c>
      <c r="K4885" t="s">
        <v>31</v>
      </c>
      <c r="L4885" t="s">
        <v>32</v>
      </c>
      <c r="M4885">
        <v>3</v>
      </c>
      <c r="N4885">
        <v>35</v>
      </c>
      <c r="Q4885">
        <v>7.9000000000000008E-3</v>
      </c>
      <c r="R4885">
        <v>3.0760000000000001</v>
      </c>
      <c r="S4885">
        <f>Q4885*(N4885^R4885)</f>
        <v>443.79294680201997</v>
      </c>
      <c r="T4885">
        <f t="shared" si="351"/>
        <v>1331.3788404060599</v>
      </c>
    </row>
    <row r="4886" spans="1:21" x14ac:dyDescent="0.2">
      <c r="A4886">
        <v>2009</v>
      </c>
      <c r="B4886">
        <v>292</v>
      </c>
      <c r="D4886" t="s">
        <v>184</v>
      </c>
      <c r="E4886" s="1">
        <v>0.58333333333333337</v>
      </c>
      <c r="F4886">
        <v>15</v>
      </c>
      <c r="G4886" t="s">
        <v>124</v>
      </c>
      <c r="H4886" t="s">
        <v>36</v>
      </c>
      <c r="I4886" t="s">
        <v>177</v>
      </c>
      <c r="J4886" t="s">
        <v>13</v>
      </c>
      <c r="K4886" t="s">
        <v>14</v>
      </c>
      <c r="L4886" t="s">
        <v>15</v>
      </c>
      <c r="M4886">
        <v>2</v>
      </c>
      <c r="N4886">
        <v>25</v>
      </c>
      <c r="Q4886">
        <v>2.3599999999999999E-2</v>
      </c>
      <c r="R4886">
        <v>2.9750000000000001</v>
      </c>
      <c r="S4886">
        <f>Q4886*(N4886^R4886)</f>
        <v>340.23855775527943</v>
      </c>
      <c r="T4886">
        <f t="shared" si="351"/>
        <v>680.47711551055886</v>
      </c>
    </row>
    <row r="4887" spans="1:21" x14ac:dyDescent="0.2">
      <c r="A4887">
        <v>2009</v>
      </c>
      <c r="B4887">
        <v>292</v>
      </c>
      <c r="D4887" t="s">
        <v>184</v>
      </c>
      <c r="E4887" s="1">
        <v>0.58333333333333337</v>
      </c>
      <c r="F4887">
        <v>15</v>
      </c>
      <c r="G4887" t="s">
        <v>124</v>
      </c>
      <c r="H4887" t="s">
        <v>36</v>
      </c>
      <c r="I4887" t="s">
        <v>177</v>
      </c>
      <c r="J4887" t="s">
        <v>16</v>
      </c>
      <c r="K4887" t="s">
        <v>28</v>
      </c>
      <c r="L4887" t="s">
        <v>29</v>
      </c>
      <c r="M4887">
        <v>6</v>
      </c>
      <c r="N4887">
        <v>25</v>
      </c>
      <c r="P4887">
        <f>N4887/1.14172</f>
        <v>21.89678730336685</v>
      </c>
      <c r="Q4887">
        <v>5.7999999999999996E-3</v>
      </c>
      <c r="R4887">
        <v>3.5539999999999998</v>
      </c>
      <c r="S4887">
        <f>Q4887*(P4887^R4887)</f>
        <v>336.62001464584171</v>
      </c>
      <c r="T4887">
        <f t="shared" si="351"/>
        <v>2019.7200878750502</v>
      </c>
    </row>
    <row r="4888" spans="1:21" x14ac:dyDescent="0.2">
      <c r="A4888">
        <v>2009</v>
      </c>
      <c r="B4888">
        <v>292</v>
      </c>
      <c r="D4888" t="s">
        <v>184</v>
      </c>
      <c r="E4888" s="1">
        <v>0.58333333333333337</v>
      </c>
      <c r="F4888">
        <v>15</v>
      </c>
      <c r="G4888" t="s">
        <v>124</v>
      </c>
      <c r="H4888" t="s">
        <v>36</v>
      </c>
      <c r="I4888" t="s">
        <v>177</v>
      </c>
      <c r="J4888" t="s">
        <v>23</v>
      </c>
      <c r="K4888" t="s">
        <v>118</v>
      </c>
      <c r="L4888" t="s">
        <v>106</v>
      </c>
      <c r="M4888">
        <v>1</v>
      </c>
      <c r="N4888">
        <v>25</v>
      </c>
      <c r="Q4888">
        <v>2.01E-2</v>
      </c>
      <c r="R4888">
        <v>2.9992000000000001</v>
      </c>
      <c r="S4888">
        <f>Q4888*(N4888^R4888)</f>
        <v>313.25479785250087</v>
      </c>
      <c r="T4888">
        <f t="shared" si="351"/>
        <v>313.25479785250087</v>
      </c>
    </row>
    <row r="4889" spans="1:21" x14ac:dyDescent="0.2">
      <c r="A4889">
        <v>2009</v>
      </c>
      <c r="B4889">
        <v>292</v>
      </c>
      <c r="D4889" t="s">
        <v>184</v>
      </c>
      <c r="E4889" s="1">
        <v>0.58333333333333337</v>
      </c>
      <c r="F4889">
        <v>15</v>
      </c>
      <c r="G4889" t="s">
        <v>124</v>
      </c>
      <c r="H4889" t="s">
        <v>36</v>
      </c>
      <c r="I4889" t="s">
        <v>177</v>
      </c>
      <c r="J4889" t="s">
        <v>44</v>
      </c>
      <c r="K4889" t="s">
        <v>104</v>
      </c>
      <c r="L4889" t="s">
        <v>105</v>
      </c>
      <c r="M4889">
        <v>5</v>
      </c>
      <c r="N4889">
        <v>35</v>
      </c>
      <c r="P4889">
        <f>N4889*0.902479</f>
        <v>31.586765</v>
      </c>
      <c r="Q4889">
        <v>2.7E-2</v>
      </c>
      <c r="R4889">
        <v>2.629</v>
      </c>
      <c r="S4889">
        <f>Q4889*(P4889^R4889)</f>
        <v>236.3539157445052</v>
      </c>
      <c r="T4889">
        <f t="shared" si="351"/>
        <v>1181.7695787225259</v>
      </c>
    </row>
    <row r="4890" spans="1:21" x14ac:dyDescent="0.2">
      <c r="A4890">
        <v>2009</v>
      </c>
      <c r="B4890">
        <v>292</v>
      </c>
      <c r="D4890" t="s">
        <v>184</v>
      </c>
      <c r="E4890" s="1">
        <v>0.58333333333333337</v>
      </c>
      <c r="F4890">
        <v>15</v>
      </c>
      <c r="G4890" t="s">
        <v>124</v>
      </c>
      <c r="H4890" t="s">
        <v>36</v>
      </c>
      <c r="I4890" t="s">
        <v>177</v>
      </c>
      <c r="J4890" t="s">
        <v>23</v>
      </c>
      <c r="K4890" t="s">
        <v>118</v>
      </c>
      <c r="L4890" t="s">
        <v>30</v>
      </c>
      <c r="M4890">
        <v>1</v>
      </c>
      <c r="N4890">
        <v>15</v>
      </c>
      <c r="Q4890">
        <v>9.2800000000000001E-3</v>
      </c>
      <c r="R4890">
        <v>3.07</v>
      </c>
      <c r="S4890">
        <f t="shared" ref="S4890:S4901" si="353">Q4890*(N4890^R4890)</f>
        <v>37.857169670187268</v>
      </c>
      <c r="T4890">
        <f t="shared" si="351"/>
        <v>37.857169670187268</v>
      </c>
    </row>
    <row r="4891" spans="1:21" x14ac:dyDescent="0.2">
      <c r="A4891">
        <v>2009</v>
      </c>
      <c r="B4891">
        <v>292</v>
      </c>
      <c r="D4891" t="s">
        <v>184</v>
      </c>
      <c r="E4891" s="1">
        <v>0.58333333333333337</v>
      </c>
      <c r="F4891">
        <v>15</v>
      </c>
      <c r="G4891" t="s">
        <v>124</v>
      </c>
      <c r="H4891" t="s">
        <v>36</v>
      </c>
      <c r="I4891" t="s">
        <v>177</v>
      </c>
      <c r="J4891" t="s">
        <v>23</v>
      </c>
      <c r="K4891" t="s">
        <v>64</v>
      </c>
      <c r="L4891" t="s">
        <v>65</v>
      </c>
      <c r="M4891">
        <v>1</v>
      </c>
      <c r="N4891">
        <v>7.5</v>
      </c>
      <c r="Q4891">
        <v>2.35E-2</v>
      </c>
      <c r="R4891">
        <v>3.05</v>
      </c>
      <c r="S4891">
        <f t="shared" si="353"/>
        <v>10.964901018865781</v>
      </c>
      <c r="T4891">
        <f t="shared" si="351"/>
        <v>10.964901018865781</v>
      </c>
    </row>
    <row r="4892" spans="1:21" x14ac:dyDescent="0.2">
      <c r="A4892">
        <v>2009</v>
      </c>
      <c r="B4892">
        <v>292</v>
      </c>
      <c r="D4892" t="s">
        <v>184</v>
      </c>
      <c r="E4892" s="1">
        <v>0.58333333333333337</v>
      </c>
      <c r="F4892">
        <v>15</v>
      </c>
      <c r="G4892" t="s">
        <v>124</v>
      </c>
      <c r="H4892" t="s">
        <v>36</v>
      </c>
      <c r="I4892" t="s">
        <v>177</v>
      </c>
      <c r="J4892" t="s">
        <v>26</v>
      </c>
      <c r="K4892" t="s">
        <v>118</v>
      </c>
      <c r="L4892" t="s">
        <v>27</v>
      </c>
      <c r="M4892">
        <v>10</v>
      </c>
      <c r="N4892">
        <v>7.5</v>
      </c>
      <c r="Q4892">
        <v>1.5900000000000001E-2</v>
      </c>
      <c r="R4892">
        <v>2.9718</v>
      </c>
      <c r="S4892">
        <f t="shared" si="353"/>
        <v>6.3372988368370082</v>
      </c>
      <c r="T4892">
        <f t="shared" si="351"/>
        <v>63.372988368370081</v>
      </c>
    </row>
    <row r="4893" spans="1:21" x14ac:dyDescent="0.2">
      <c r="A4893">
        <v>2009</v>
      </c>
      <c r="B4893">
        <v>292</v>
      </c>
      <c r="D4893" t="s">
        <v>184</v>
      </c>
      <c r="E4893" s="1">
        <v>0.58333333333333337</v>
      </c>
      <c r="F4893">
        <v>15</v>
      </c>
      <c r="G4893" t="s">
        <v>124</v>
      </c>
      <c r="H4893" t="s">
        <v>36</v>
      </c>
      <c r="I4893" t="s">
        <v>177</v>
      </c>
      <c r="J4893" t="s">
        <v>23</v>
      </c>
      <c r="K4893" t="s">
        <v>118</v>
      </c>
      <c r="L4893" t="s">
        <v>132</v>
      </c>
      <c r="M4893">
        <v>3</v>
      </c>
      <c r="N4893">
        <v>7.5</v>
      </c>
      <c r="Q4893">
        <v>1.26E-2</v>
      </c>
      <c r="R4893">
        <v>3.0672999999999999</v>
      </c>
      <c r="S4893">
        <f t="shared" si="353"/>
        <v>6.0875978967715536</v>
      </c>
      <c r="T4893">
        <f t="shared" si="351"/>
        <v>18.262793690314659</v>
      </c>
    </row>
    <row r="4894" spans="1:21" x14ac:dyDescent="0.2">
      <c r="A4894">
        <v>2009</v>
      </c>
      <c r="B4894">
        <v>292</v>
      </c>
      <c r="D4894" t="s">
        <v>184</v>
      </c>
      <c r="E4894" s="1">
        <v>0.58333333333333337</v>
      </c>
      <c r="F4894">
        <v>15</v>
      </c>
      <c r="G4894" t="s">
        <v>124</v>
      </c>
      <c r="H4894" t="s">
        <v>36</v>
      </c>
      <c r="I4894" t="s">
        <v>177</v>
      </c>
      <c r="J4894" t="s">
        <v>509</v>
      </c>
      <c r="K4894" t="s">
        <v>17</v>
      </c>
      <c r="L4894" t="s">
        <v>107</v>
      </c>
      <c r="M4894">
        <v>1</v>
      </c>
      <c r="N4894">
        <v>2.5</v>
      </c>
      <c r="Q4894">
        <v>3.49E-2</v>
      </c>
      <c r="R4894">
        <v>2.9108999999999998</v>
      </c>
      <c r="S4894">
        <f t="shared" si="353"/>
        <v>0.50256124877797914</v>
      </c>
      <c r="T4894">
        <f t="shared" si="351"/>
        <v>0.50256124877797914</v>
      </c>
    </row>
    <row r="4895" spans="1:21" x14ac:dyDescent="0.2">
      <c r="A4895">
        <v>2009</v>
      </c>
      <c r="B4895">
        <v>292</v>
      </c>
      <c r="D4895" t="s">
        <v>184</v>
      </c>
      <c r="E4895" s="1">
        <v>0.58333333333333337</v>
      </c>
      <c r="F4895">
        <v>15</v>
      </c>
      <c r="G4895" t="s">
        <v>124</v>
      </c>
      <c r="H4895" t="s">
        <v>36</v>
      </c>
      <c r="I4895" t="s">
        <v>177</v>
      </c>
      <c r="J4895" t="s">
        <v>26</v>
      </c>
      <c r="K4895" t="s">
        <v>17</v>
      </c>
      <c r="L4895" t="s">
        <v>121</v>
      </c>
      <c r="M4895">
        <v>20</v>
      </c>
      <c r="N4895">
        <v>2.5</v>
      </c>
      <c r="Q4895">
        <v>2.0199999999999999E-2</v>
      </c>
      <c r="R4895">
        <v>2.9594999999999998</v>
      </c>
      <c r="S4895">
        <f t="shared" si="353"/>
        <v>0.30412689296657719</v>
      </c>
      <c r="T4895">
        <f t="shared" si="351"/>
        <v>6.082537859331544</v>
      </c>
    </row>
    <row r="4896" spans="1:21" x14ac:dyDescent="0.2">
      <c r="A4896">
        <v>2009</v>
      </c>
      <c r="B4896">
        <v>292</v>
      </c>
      <c r="D4896" t="s">
        <v>184</v>
      </c>
      <c r="E4896" s="1">
        <v>0.58333333333333337</v>
      </c>
      <c r="F4896">
        <v>15</v>
      </c>
      <c r="G4896" t="s">
        <v>124</v>
      </c>
      <c r="H4896" t="s">
        <v>36</v>
      </c>
      <c r="I4896" t="s">
        <v>177</v>
      </c>
      <c r="J4896" t="s">
        <v>16</v>
      </c>
      <c r="K4896" t="s">
        <v>72</v>
      </c>
      <c r="L4896" t="s">
        <v>157</v>
      </c>
      <c r="M4896">
        <v>2</v>
      </c>
      <c r="N4896">
        <v>2.5</v>
      </c>
      <c r="Q4896">
        <v>2.1299999999999999E-2</v>
      </c>
      <c r="R4896">
        <v>2.8235000000000001</v>
      </c>
      <c r="S4896">
        <f t="shared" si="353"/>
        <v>0.28311522044385118</v>
      </c>
      <c r="T4896">
        <f t="shared" si="351"/>
        <v>0.56623044088770236</v>
      </c>
      <c r="U4896" t="s">
        <v>209</v>
      </c>
    </row>
    <row r="4897" spans="1:20" x14ac:dyDescent="0.2">
      <c r="A4897">
        <v>2009</v>
      </c>
      <c r="B4897">
        <v>292</v>
      </c>
      <c r="D4897" t="s">
        <v>184</v>
      </c>
      <c r="E4897" s="1">
        <v>0.58333333333333337</v>
      </c>
      <c r="F4897">
        <v>15</v>
      </c>
      <c r="G4897" t="s">
        <v>124</v>
      </c>
      <c r="H4897" t="s">
        <v>36</v>
      </c>
      <c r="I4897" t="s">
        <v>177</v>
      </c>
      <c r="J4897" t="s">
        <v>26</v>
      </c>
      <c r="K4897" t="s">
        <v>118</v>
      </c>
      <c r="L4897" t="s">
        <v>27</v>
      </c>
      <c r="M4897">
        <v>15</v>
      </c>
      <c r="N4897">
        <v>2.5</v>
      </c>
      <c r="Q4897">
        <v>1.5900000000000001E-2</v>
      </c>
      <c r="R4897">
        <v>2.9718</v>
      </c>
      <c r="S4897">
        <f t="shared" si="353"/>
        <v>0.24210025233267859</v>
      </c>
      <c r="T4897">
        <f t="shared" si="351"/>
        <v>3.631503784990179</v>
      </c>
    </row>
    <row r="4898" spans="1:20" x14ac:dyDescent="0.2">
      <c r="A4898">
        <v>2009</v>
      </c>
      <c r="B4898">
        <v>292</v>
      </c>
      <c r="D4898" t="s">
        <v>184</v>
      </c>
      <c r="E4898" s="1">
        <v>0.58333333333333337</v>
      </c>
      <c r="F4898">
        <v>15</v>
      </c>
      <c r="G4898" t="s">
        <v>124</v>
      </c>
      <c r="H4898" t="s">
        <v>36</v>
      </c>
      <c r="I4898" t="s">
        <v>177</v>
      </c>
      <c r="J4898" t="s">
        <v>23</v>
      </c>
      <c r="K4898" t="s">
        <v>118</v>
      </c>
      <c r="L4898" t="s">
        <v>30</v>
      </c>
      <c r="M4898">
        <v>2</v>
      </c>
      <c r="N4898">
        <v>2.5</v>
      </c>
      <c r="Q4898">
        <v>9.2800000000000001E-3</v>
      </c>
      <c r="R4898">
        <v>3.07</v>
      </c>
      <c r="S4898">
        <f t="shared" si="353"/>
        <v>0.15460509531322333</v>
      </c>
      <c r="T4898">
        <f t="shared" si="351"/>
        <v>0.30921019062644667</v>
      </c>
    </row>
    <row r="4899" spans="1:20" x14ac:dyDescent="0.2">
      <c r="A4899">
        <v>2009</v>
      </c>
      <c r="B4899">
        <v>292</v>
      </c>
      <c r="D4899" t="s">
        <v>184</v>
      </c>
      <c r="E4899" s="1">
        <v>0.58333333333333337</v>
      </c>
      <c r="F4899">
        <v>15</v>
      </c>
      <c r="G4899" t="s">
        <v>124</v>
      </c>
      <c r="H4899" t="s">
        <v>36</v>
      </c>
      <c r="I4899" t="s">
        <v>177</v>
      </c>
      <c r="J4899" t="s">
        <v>16</v>
      </c>
      <c r="K4899" t="s">
        <v>72</v>
      </c>
      <c r="L4899" t="s">
        <v>163</v>
      </c>
      <c r="M4899">
        <v>4</v>
      </c>
      <c r="N4899">
        <v>2.5</v>
      </c>
      <c r="Q4899">
        <v>3.5000000000000001E-3</v>
      </c>
      <c r="R4899">
        <v>3.766</v>
      </c>
      <c r="S4899">
        <f t="shared" si="353"/>
        <v>0.11033419151203873</v>
      </c>
      <c r="T4899">
        <f t="shared" si="351"/>
        <v>0.44133676604815492</v>
      </c>
    </row>
    <row r="4900" spans="1:20" x14ac:dyDescent="0.2">
      <c r="A4900">
        <v>2009</v>
      </c>
      <c r="B4900">
        <v>293</v>
      </c>
      <c r="D4900" t="s">
        <v>184</v>
      </c>
      <c r="E4900" s="1">
        <v>0.58333333333333337</v>
      </c>
      <c r="F4900">
        <v>15</v>
      </c>
      <c r="G4900" t="s">
        <v>124</v>
      </c>
      <c r="H4900" t="s">
        <v>36</v>
      </c>
      <c r="I4900" t="s">
        <v>177</v>
      </c>
      <c r="J4900" t="s">
        <v>44</v>
      </c>
      <c r="K4900" t="s">
        <v>21</v>
      </c>
      <c r="L4900" t="s">
        <v>22</v>
      </c>
      <c r="M4900">
        <v>8</v>
      </c>
      <c r="N4900">
        <v>35</v>
      </c>
      <c r="Q4900">
        <v>1.14E-2</v>
      </c>
      <c r="R4900">
        <v>3.1280000000000001</v>
      </c>
      <c r="S4900">
        <f t="shared" si="353"/>
        <v>770.45928631241588</v>
      </c>
      <c r="T4900">
        <f t="shared" si="351"/>
        <v>6163.6742904993271</v>
      </c>
    </row>
    <row r="4901" spans="1:20" x14ac:dyDescent="0.2">
      <c r="A4901">
        <v>2009</v>
      </c>
      <c r="B4901">
        <v>293</v>
      </c>
      <c r="D4901" t="s">
        <v>184</v>
      </c>
      <c r="E4901" s="1">
        <v>0.58333333333333337</v>
      </c>
      <c r="F4901">
        <v>15</v>
      </c>
      <c r="G4901" t="s">
        <v>124</v>
      </c>
      <c r="H4901" t="s">
        <v>36</v>
      </c>
      <c r="I4901" t="s">
        <v>177</v>
      </c>
      <c r="J4901" t="s">
        <v>23</v>
      </c>
      <c r="K4901" t="s">
        <v>31</v>
      </c>
      <c r="L4901" t="s">
        <v>32</v>
      </c>
      <c r="M4901">
        <v>2</v>
      </c>
      <c r="N4901">
        <v>35</v>
      </c>
      <c r="Q4901">
        <v>7.9000000000000008E-3</v>
      </c>
      <c r="R4901">
        <v>3.0760000000000001</v>
      </c>
      <c r="S4901">
        <f t="shared" si="353"/>
        <v>443.79294680201997</v>
      </c>
      <c r="T4901">
        <f t="shared" si="351"/>
        <v>887.58589360403994</v>
      </c>
    </row>
    <row r="4902" spans="1:20" x14ac:dyDescent="0.2">
      <c r="A4902">
        <v>2009</v>
      </c>
      <c r="B4902">
        <v>293</v>
      </c>
      <c r="D4902" t="s">
        <v>184</v>
      </c>
      <c r="E4902" s="1">
        <v>0.58333333333333337</v>
      </c>
      <c r="F4902">
        <v>15</v>
      </c>
      <c r="G4902" t="s">
        <v>124</v>
      </c>
      <c r="H4902" t="s">
        <v>36</v>
      </c>
      <c r="I4902" t="s">
        <v>177</v>
      </c>
      <c r="J4902" t="s">
        <v>26</v>
      </c>
      <c r="K4902" t="s">
        <v>31</v>
      </c>
      <c r="L4902" t="s">
        <v>54</v>
      </c>
      <c r="M4902">
        <v>3</v>
      </c>
      <c r="N4902">
        <v>25</v>
      </c>
      <c r="P4902">
        <f>N4902*0.812715</f>
        <v>20.317875000000001</v>
      </c>
      <c r="Q4902">
        <v>0.111</v>
      </c>
      <c r="R4902">
        <v>2.72</v>
      </c>
      <c r="S4902">
        <f>Q4902*(P4902^R4902)</f>
        <v>400.63779005068659</v>
      </c>
      <c r="T4902">
        <f t="shared" si="351"/>
        <v>1201.9133701520598</v>
      </c>
    </row>
    <row r="4903" spans="1:20" x14ac:dyDescent="0.2">
      <c r="A4903">
        <v>2009</v>
      </c>
      <c r="B4903">
        <v>293</v>
      </c>
      <c r="D4903" t="s">
        <v>184</v>
      </c>
      <c r="E4903" s="1">
        <v>0.58333333333333337</v>
      </c>
      <c r="F4903">
        <v>15</v>
      </c>
      <c r="G4903" t="s">
        <v>124</v>
      </c>
      <c r="H4903" t="s">
        <v>36</v>
      </c>
      <c r="I4903" t="s">
        <v>177</v>
      </c>
      <c r="J4903" t="s">
        <v>13</v>
      </c>
      <c r="K4903" t="s">
        <v>14</v>
      </c>
      <c r="L4903" t="s">
        <v>15</v>
      </c>
      <c r="M4903">
        <v>1</v>
      </c>
      <c r="N4903">
        <v>25</v>
      </c>
      <c r="Q4903">
        <v>2.3599999999999999E-2</v>
      </c>
      <c r="R4903">
        <v>2.9750000000000001</v>
      </c>
      <c r="S4903">
        <f>Q4903*(N4903^R4903)</f>
        <v>340.23855775527943</v>
      </c>
      <c r="T4903">
        <f t="shared" si="351"/>
        <v>340.23855775527943</v>
      </c>
    </row>
    <row r="4904" spans="1:20" x14ac:dyDescent="0.2">
      <c r="A4904">
        <v>2009</v>
      </c>
      <c r="B4904">
        <v>293</v>
      </c>
      <c r="D4904" t="s">
        <v>184</v>
      </c>
      <c r="E4904" s="1">
        <v>0.58333333333333337</v>
      </c>
      <c r="F4904">
        <v>15</v>
      </c>
      <c r="G4904" t="s">
        <v>124</v>
      </c>
      <c r="H4904" t="s">
        <v>36</v>
      </c>
      <c r="I4904" t="s">
        <v>177</v>
      </c>
      <c r="J4904" t="s">
        <v>16</v>
      </c>
      <c r="K4904" t="s">
        <v>28</v>
      </c>
      <c r="L4904" t="s">
        <v>29</v>
      </c>
      <c r="M4904">
        <v>8</v>
      </c>
      <c r="N4904">
        <v>25</v>
      </c>
      <c r="P4904">
        <f>N4904/1.14172</f>
        <v>21.89678730336685</v>
      </c>
      <c r="Q4904">
        <v>5.7999999999999996E-3</v>
      </c>
      <c r="R4904">
        <v>3.5539999999999998</v>
      </c>
      <c r="S4904">
        <f>Q4904*(P4904^R4904)</f>
        <v>336.62001464584171</v>
      </c>
      <c r="T4904">
        <f t="shared" si="351"/>
        <v>2692.9601171667337</v>
      </c>
    </row>
    <row r="4905" spans="1:20" x14ac:dyDescent="0.2">
      <c r="A4905">
        <v>2009</v>
      </c>
      <c r="B4905">
        <v>293</v>
      </c>
      <c r="D4905" t="s">
        <v>184</v>
      </c>
      <c r="E4905" s="1">
        <v>0.58333333333333337</v>
      </c>
      <c r="F4905">
        <v>15</v>
      </c>
      <c r="G4905" t="s">
        <v>124</v>
      </c>
      <c r="H4905" t="s">
        <v>36</v>
      </c>
      <c r="I4905" t="s">
        <v>177</v>
      </c>
      <c r="J4905" t="s">
        <v>44</v>
      </c>
      <c r="K4905" t="s">
        <v>21</v>
      </c>
      <c r="L4905" t="s">
        <v>22</v>
      </c>
      <c r="M4905">
        <v>6</v>
      </c>
      <c r="N4905">
        <v>25</v>
      </c>
      <c r="Q4905">
        <v>1.14E-2</v>
      </c>
      <c r="R4905">
        <v>3.1280000000000001</v>
      </c>
      <c r="S4905">
        <f>Q4905*(N4905^R4905)</f>
        <v>268.94359042953022</v>
      </c>
      <c r="T4905">
        <f t="shared" si="351"/>
        <v>1613.6615425771813</v>
      </c>
    </row>
    <row r="4906" spans="1:20" x14ac:dyDescent="0.2">
      <c r="A4906">
        <v>2009</v>
      </c>
      <c r="B4906">
        <v>293</v>
      </c>
      <c r="D4906" t="s">
        <v>184</v>
      </c>
      <c r="E4906" s="1">
        <v>0.58333333333333337</v>
      </c>
      <c r="F4906">
        <v>15</v>
      </c>
      <c r="G4906" t="s">
        <v>124</v>
      </c>
      <c r="H4906" t="s">
        <v>36</v>
      </c>
      <c r="I4906" t="s">
        <v>177</v>
      </c>
      <c r="J4906" t="s">
        <v>44</v>
      </c>
      <c r="K4906" t="s">
        <v>104</v>
      </c>
      <c r="L4906" t="s">
        <v>105</v>
      </c>
      <c r="M4906">
        <v>2</v>
      </c>
      <c r="N4906">
        <v>35</v>
      </c>
      <c r="P4906">
        <f>N4906*0.902479</f>
        <v>31.586765</v>
      </c>
      <c r="Q4906">
        <v>2.7E-2</v>
      </c>
      <c r="R4906">
        <v>2.629</v>
      </c>
      <c r="S4906">
        <f>Q4906*(P4906^R4906)</f>
        <v>236.3539157445052</v>
      </c>
      <c r="T4906">
        <f t="shared" si="351"/>
        <v>472.7078314890104</v>
      </c>
    </row>
    <row r="4907" spans="1:20" x14ac:dyDescent="0.2">
      <c r="A4907">
        <v>2009</v>
      </c>
      <c r="B4907">
        <v>293</v>
      </c>
      <c r="D4907" t="s">
        <v>184</v>
      </c>
      <c r="E4907" s="1">
        <v>0.58333333333333337</v>
      </c>
      <c r="F4907">
        <v>15</v>
      </c>
      <c r="G4907" t="s">
        <v>124</v>
      </c>
      <c r="H4907" t="s">
        <v>36</v>
      </c>
      <c r="I4907" t="s">
        <v>177</v>
      </c>
      <c r="J4907" t="s">
        <v>16</v>
      </c>
      <c r="K4907" t="s">
        <v>17</v>
      </c>
      <c r="L4907" t="s">
        <v>18</v>
      </c>
      <c r="M4907">
        <v>1</v>
      </c>
      <c r="N4907">
        <v>15</v>
      </c>
      <c r="Q4907">
        <v>2.2700000000000001E-2</v>
      </c>
      <c r="R4907">
        <v>3.12</v>
      </c>
      <c r="S4907">
        <f t="shared" ref="S4907:S4919" si="354">Q4907*(N4907^R4907)</f>
        <v>106.03044532761471</v>
      </c>
      <c r="T4907">
        <f t="shared" si="351"/>
        <v>106.03044532761471</v>
      </c>
    </row>
    <row r="4908" spans="1:20" x14ac:dyDescent="0.2">
      <c r="A4908">
        <v>2009</v>
      </c>
      <c r="B4908">
        <v>293</v>
      </c>
      <c r="D4908" t="s">
        <v>184</v>
      </c>
      <c r="E4908" s="1">
        <v>0.58333333333333337</v>
      </c>
      <c r="F4908">
        <v>15</v>
      </c>
      <c r="G4908" t="s">
        <v>124</v>
      </c>
      <c r="H4908" t="s">
        <v>36</v>
      </c>
      <c r="I4908" t="s">
        <v>177</v>
      </c>
      <c r="J4908" t="s">
        <v>26</v>
      </c>
      <c r="K4908" t="s">
        <v>17</v>
      </c>
      <c r="L4908" t="s">
        <v>121</v>
      </c>
      <c r="M4908">
        <v>10</v>
      </c>
      <c r="N4908">
        <v>7.5</v>
      </c>
      <c r="Q4908">
        <v>2.0199999999999999E-2</v>
      </c>
      <c r="R4908">
        <v>2.9594999999999998</v>
      </c>
      <c r="S4908">
        <f t="shared" si="354"/>
        <v>7.8540774295436098</v>
      </c>
      <c r="T4908">
        <f t="shared" si="351"/>
        <v>78.540774295436094</v>
      </c>
    </row>
    <row r="4909" spans="1:20" x14ac:dyDescent="0.2">
      <c r="A4909">
        <v>2009</v>
      </c>
      <c r="B4909">
        <v>293</v>
      </c>
      <c r="D4909" t="s">
        <v>184</v>
      </c>
      <c r="E4909" s="1">
        <v>0.58333333333333337</v>
      </c>
      <c r="F4909">
        <v>15</v>
      </c>
      <c r="G4909" t="s">
        <v>124</v>
      </c>
      <c r="H4909" t="s">
        <v>36</v>
      </c>
      <c r="I4909" t="s">
        <v>177</v>
      </c>
      <c r="J4909" t="s">
        <v>509</v>
      </c>
      <c r="K4909" t="s">
        <v>17</v>
      </c>
      <c r="L4909" t="s">
        <v>19</v>
      </c>
      <c r="M4909">
        <v>2</v>
      </c>
      <c r="N4909">
        <v>7.5</v>
      </c>
      <c r="Q4909">
        <v>1.9300000000000001E-2</v>
      </c>
      <c r="R4909">
        <v>2.96</v>
      </c>
      <c r="S4909">
        <f t="shared" si="354"/>
        <v>7.5117071566069322</v>
      </c>
      <c r="T4909">
        <f t="shared" si="351"/>
        <v>15.023414313213864</v>
      </c>
    </row>
    <row r="4910" spans="1:20" x14ac:dyDescent="0.2">
      <c r="A4910">
        <v>2009</v>
      </c>
      <c r="B4910">
        <v>293</v>
      </c>
      <c r="D4910" t="s">
        <v>184</v>
      </c>
      <c r="E4910" s="1">
        <v>0.58333333333333337</v>
      </c>
      <c r="F4910">
        <v>15</v>
      </c>
      <c r="G4910" t="s">
        <v>124</v>
      </c>
      <c r="H4910" t="s">
        <v>36</v>
      </c>
      <c r="I4910" t="s">
        <v>177</v>
      </c>
      <c r="J4910" t="s">
        <v>26</v>
      </c>
      <c r="K4910" t="s">
        <v>118</v>
      </c>
      <c r="L4910" t="s">
        <v>27</v>
      </c>
      <c r="M4910">
        <v>7</v>
      </c>
      <c r="N4910">
        <v>7.5</v>
      </c>
      <c r="Q4910">
        <v>1.5900000000000001E-2</v>
      </c>
      <c r="R4910">
        <v>2.9718</v>
      </c>
      <c r="S4910">
        <f t="shared" si="354"/>
        <v>6.3372988368370082</v>
      </c>
      <c r="T4910">
        <f t="shared" si="351"/>
        <v>44.361091857859059</v>
      </c>
    </row>
    <row r="4911" spans="1:20" x14ac:dyDescent="0.2">
      <c r="A4911">
        <v>2009</v>
      </c>
      <c r="B4911">
        <v>293</v>
      </c>
      <c r="D4911" t="s">
        <v>184</v>
      </c>
      <c r="E4911" s="1">
        <v>0.58333333333333337</v>
      </c>
      <c r="F4911">
        <v>15</v>
      </c>
      <c r="G4911" t="s">
        <v>124</v>
      </c>
      <c r="H4911" t="s">
        <v>36</v>
      </c>
      <c r="I4911" t="s">
        <v>177</v>
      </c>
      <c r="J4911" t="s">
        <v>23</v>
      </c>
      <c r="K4911" t="s">
        <v>118</v>
      </c>
      <c r="L4911" t="s">
        <v>37</v>
      </c>
      <c r="M4911">
        <v>1</v>
      </c>
      <c r="N4911">
        <v>7.5</v>
      </c>
      <c r="Q4911">
        <v>1.26E-2</v>
      </c>
      <c r="R4911">
        <v>3.0672999999999999</v>
      </c>
      <c r="S4911">
        <f t="shared" si="354"/>
        <v>6.0875978967715536</v>
      </c>
      <c r="T4911">
        <f t="shared" si="351"/>
        <v>6.0875978967715536</v>
      </c>
    </row>
    <row r="4912" spans="1:20" x14ac:dyDescent="0.2">
      <c r="A4912">
        <v>2009</v>
      </c>
      <c r="B4912">
        <v>293</v>
      </c>
      <c r="D4912" t="s">
        <v>184</v>
      </c>
      <c r="E4912" s="1">
        <v>0.58333333333333337</v>
      </c>
      <c r="F4912">
        <v>15</v>
      </c>
      <c r="G4912" t="s">
        <v>124</v>
      </c>
      <c r="H4912" t="s">
        <v>36</v>
      </c>
      <c r="I4912" t="s">
        <v>177</v>
      </c>
      <c r="J4912" t="s">
        <v>23</v>
      </c>
      <c r="K4912" t="s">
        <v>118</v>
      </c>
      <c r="L4912" t="s">
        <v>132</v>
      </c>
      <c r="M4912">
        <v>4</v>
      </c>
      <c r="N4912">
        <v>7.5</v>
      </c>
      <c r="Q4912">
        <v>1.26E-2</v>
      </c>
      <c r="R4912">
        <v>3.0672999999999999</v>
      </c>
      <c r="S4912">
        <f t="shared" si="354"/>
        <v>6.0875978967715536</v>
      </c>
      <c r="T4912">
        <f t="shared" si="351"/>
        <v>24.350391587086214</v>
      </c>
    </row>
    <row r="4913" spans="1:20" x14ac:dyDescent="0.2">
      <c r="A4913">
        <v>2009</v>
      </c>
      <c r="B4913">
        <v>293</v>
      </c>
      <c r="D4913" t="s">
        <v>184</v>
      </c>
      <c r="E4913" s="1">
        <v>0.58333333333333337</v>
      </c>
      <c r="F4913">
        <v>15</v>
      </c>
      <c r="G4913" t="s">
        <v>124</v>
      </c>
      <c r="H4913" t="s">
        <v>36</v>
      </c>
      <c r="I4913" t="s">
        <v>177</v>
      </c>
      <c r="J4913" t="s">
        <v>23</v>
      </c>
      <c r="K4913" t="s">
        <v>118</v>
      </c>
      <c r="L4913" t="s">
        <v>30</v>
      </c>
      <c r="M4913">
        <v>1</v>
      </c>
      <c r="N4913">
        <v>7.5</v>
      </c>
      <c r="Q4913">
        <v>9.2800000000000001E-3</v>
      </c>
      <c r="R4913">
        <v>3.07</v>
      </c>
      <c r="S4913">
        <f t="shared" si="354"/>
        <v>4.5080222907771104</v>
      </c>
      <c r="T4913">
        <f t="shared" si="351"/>
        <v>4.5080222907771104</v>
      </c>
    </row>
    <row r="4914" spans="1:20" x14ac:dyDescent="0.2">
      <c r="A4914">
        <v>2009</v>
      </c>
      <c r="B4914">
        <v>293</v>
      </c>
      <c r="D4914" t="s">
        <v>184</v>
      </c>
      <c r="E4914" s="1">
        <v>0.58333333333333337</v>
      </c>
      <c r="F4914">
        <v>15</v>
      </c>
      <c r="G4914" t="s">
        <v>124</v>
      </c>
      <c r="H4914" t="s">
        <v>36</v>
      </c>
      <c r="I4914" t="s">
        <v>177</v>
      </c>
      <c r="J4914" t="s">
        <v>26</v>
      </c>
      <c r="K4914" t="s">
        <v>17</v>
      </c>
      <c r="L4914" t="s">
        <v>121</v>
      </c>
      <c r="M4914">
        <v>15</v>
      </c>
      <c r="N4914">
        <v>2.5</v>
      </c>
      <c r="Q4914">
        <v>2.0199999999999999E-2</v>
      </c>
      <c r="R4914">
        <v>2.9594999999999998</v>
      </c>
      <c r="S4914">
        <f t="shared" si="354"/>
        <v>0.30412689296657719</v>
      </c>
      <c r="T4914">
        <f t="shared" si="351"/>
        <v>4.5619033944986578</v>
      </c>
    </row>
    <row r="4915" spans="1:20" x14ac:dyDescent="0.2">
      <c r="A4915">
        <v>2009</v>
      </c>
      <c r="B4915">
        <v>293</v>
      </c>
      <c r="D4915" t="s">
        <v>184</v>
      </c>
      <c r="E4915" s="1">
        <v>0.58333333333333337</v>
      </c>
      <c r="F4915">
        <v>15</v>
      </c>
      <c r="G4915" t="s">
        <v>124</v>
      </c>
      <c r="H4915" t="s">
        <v>36</v>
      </c>
      <c r="I4915" t="s">
        <v>177</v>
      </c>
      <c r="J4915" t="s">
        <v>26</v>
      </c>
      <c r="K4915" t="s">
        <v>193</v>
      </c>
      <c r="L4915" t="s">
        <v>160</v>
      </c>
      <c r="M4915">
        <v>3</v>
      </c>
      <c r="N4915">
        <v>2.5</v>
      </c>
      <c r="Q4915">
        <v>1.37E-2</v>
      </c>
      <c r="R4915">
        <v>3.1463000000000001</v>
      </c>
      <c r="S4915">
        <f t="shared" si="354"/>
        <v>0.24477057971907384</v>
      </c>
      <c r="T4915">
        <f t="shared" si="351"/>
        <v>0.73431173915722159</v>
      </c>
    </row>
    <row r="4916" spans="1:20" x14ac:dyDescent="0.2">
      <c r="A4916">
        <v>2009</v>
      </c>
      <c r="B4916">
        <v>293</v>
      </c>
      <c r="D4916" t="s">
        <v>184</v>
      </c>
      <c r="E4916" s="1">
        <v>0.58333333333333337</v>
      </c>
      <c r="F4916">
        <v>15</v>
      </c>
      <c r="G4916" t="s">
        <v>124</v>
      </c>
      <c r="H4916" t="s">
        <v>36</v>
      </c>
      <c r="I4916" t="s">
        <v>177</v>
      </c>
      <c r="J4916" t="s">
        <v>26</v>
      </c>
      <c r="K4916" t="s">
        <v>118</v>
      </c>
      <c r="L4916" t="s">
        <v>27</v>
      </c>
      <c r="M4916">
        <v>70</v>
      </c>
      <c r="N4916">
        <v>2.5</v>
      </c>
      <c r="Q4916">
        <v>1.5900000000000001E-2</v>
      </c>
      <c r="R4916">
        <v>2.9718</v>
      </c>
      <c r="S4916">
        <f t="shared" si="354"/>
        <v>0.24210025233267859</v>
      </c>
      <c r="T4916">
        <f t="shared" si="351"/>
        <v>16.9470176632875</v>
      </c>
    </row>
    <row r="4917" spans="1:20" x14ac:dyDescent="0.2">
      <c r="A4917">
        <v>2009</v>
      </c>
      <c r="B4917">
        <v>293</v>
      </c>
      <c r="D4917" t="s">
        <v>184</v>
      </c>
      <c r="E4917" s="1">
        <v>0.58333333333333337</v>
      </c>
      <c r="F4917">
        <v>15</v>
      </c>
      <c r="G4917" t="s">
        <v>124</v>
      </c>
      <c r="H4917" t="s">
        <v>36</v>
      </c>
      <c r="I4917" t="s">
        <v>177</v>
      </c>
      <c r="J4917" t="s">
        <v>23</v>
      </c>
      <c r="K4917" t="s">
        <v>33</v>
      </c>
      <c r="L4917" t="s">
        <v>34</v>
      </c>
      <c r="M4917">
        <v>6</v>
      </c>
      <c r="N4917">
        <v>2.5</v>
      </c>
      <c r="Q4917">
        <v>8.8999999999999999E-3</v>
      </c>
      <c r="R4917">
        <v>3</v>
      </c>
      <c r="S4917">
        <f t="shared" si="354"/>
        <v>0.13906250000000001</v>
      </c>
      <c r="T4917">
        <f t="shared" si="351"/>
        <v>0.83437500000000009</v>
      </c>
    </row>
    <row r="4918" spans="1:20" x14ac:dyDescent="0.2">
      <c r="A4918">
        <v>2009</v>
      </c>
      <c r="B4918">
        <v>293</v>
      </c>
      <c r="D4918" t="s">
        <v>184</v>
      </c>
      <c r="E4918" s="1">
        <v>0.58333333333333337</v>
      </c>
      <c r="F4918">
        <v>15</v>
      </c>
      <c r="G4918" t="s">
        <v>124</v>
      </c>
      <c r="H4918" t="s">
        <v>36</v>
      </c>
      <c r="I4918" t="s">
        <v>177</v>
      </c>
      <c r="J4918" t="s">
        <v>16</v>
      </c>
      <c r="K4918" t="s">
        <v>72</v>
      </c>
      <c r="L4918" t="s">
        <v>163</v>
      </c>
      <c r="M4918">
        <v>3</v>
      </c>
      <c r="N4918">
        <v>2.5</v>
      </c>
      <c r="Q4918">
        <v>3.5000000000000001E-3</v>
      </c>
      <c r="R4918">
        <v>3.766</v>
      </c>
      <c r="S4918">
        <f t="shared" si="354"/>
        <v>0.11033419151203873</v>
      </c>
      <c r="T4918">
        <f t="shared" si="351"/>
        <v>0.3310025745361162</v>
      </c>
    </row>
    <row r="4919" spans="1:20" x14ac:dyDescent="0.2">
      <c r="A4919">
        <v>2009</v>
      </c>
      <c r="B4919">
        <v>294</v>
      </c>
      <c r="D4919" t="s">
        <v>184</v>
      </c>
      <c r="E4919" s="1">
        <v>0.58333333333333337</v>
      </c>
      <c r="F4919">
        <v>15</v>
      </c>
      <c r="G4919" t="s">
        <v>124</v>
      </c>
      <c r="H4919" t="s">
        <v>12</v>
      </c>
      <c r="I4919" t="s">
        <v>177</v>
      </c>
      <c r="J4919" t="s">
        <v>44</v>
      </c>
      <c r="K4919" t="s">
        <v>21</v>
      </c>
      <c r="L4919" t="s">
        <v>22</v>
      </c>
      <c r="M4919">
        <v>4</v>
      </c>
      <c r="N4919">
        <v>35</v>
      </c>
      <c r="Q4919">
        <v>1.14E-2</v>
      </c>
      <c r="R4919">
        <v>3.1280000000000001</v>
      </c>
      <c r="S4919">
        <f t="shared" si="354"/>
        <v>770.45928631241588</v>
      </c>
      <c r="T4919">
        <f t="shared" si="351"/>
        <v>3081.8371452496635</v>
      </c>
    </row>
    <row r="4920" spans="1:20" x14ac:dyDescent="0.2">
      <c r="A4920">
        <v>2009</v>
      </c>
      <c r="B4920">
        <v>294</v>
      </c>
      <c r="D4920" t="s">
        <v>184</v>
      </c>
      <c r="E4920" s="1">
        <v>0.58333333333333337</v>
      </c>
      <c r="F4920">
        <v>15</v>
      </c>
      <c r="G4920" t="s">
        <v>124</v>
      </c>
      <c r="H4920" t="s">
        <v>12</v>
      </c>
      <c r="I4920" t="s">
        <v>177</v>
      </c>
      <c r="J4920" t="s">
        <v>23</v>
      </c>
      <c r="K4920" t="s">
        <v>62</v>
      </c>
      <c r="L4920" t="s">
        <v>63</v>
      </c>
      <c r="M4920">
        <v>1</v>
      </c>
      <c r="N4920">
        <v>35</v>
      </c>
      <c r="P4920">
        <f>N4920/1.08</f>
        <v>32.407407407407405</v>
      </c>
      <c r="Q4920">
        <v>2.29E-2</v>
      </c>
      <c r="R4920">
        <v>2.9580000000000002</v>
      </c>
      <c r="S4920">
        <f>Q4920*(P4920^R4920)</f>
        <v>673.47470511666143</v>
      </c>
      <c r="T4920">
        <f t="shared" si="351"/>
        <v>673.47470511666143</v>
      </c>
    </row>
    <row r="4921" spans="1:20" x14ac:dyDescent="0.2">
      <c r="A4921">
        <v>2009</v>
      </c>
      <c r="B4921">
        <v>294</v>
      </c>
      <c r="D4921" t="s">
        <v>184</v>
      </c>
      <c r="E4921" s="1">
        <v>0.58333333333333337</v>
      </c>
      <c r="F4921">
        <v>15</v>
      </c>
      <c r="G4921" t="s">
        <v>124</v>
      </c>
      <c r="H4921" t="s">
        <v>12</v>
      </c>
      <c r="I4921" t="s">
        <v>177</v>
      </c>
      <c r="J4921" t="s">
        <v>23</v>
      </c>
      <c r="K4921" t="s">
        <v>31</v>
      </c>
      <c r="L4921" t="s">
        <v>32</v>
      </c>
      <c r="M4921">
        <v>1</v>
      </c>
      <c r="N4921">
        <v>35</v>
      </c>
      <c r="Q4921">
        <v>7.9000000000000008E-3</v>
      </c>
      <c r="R4921">
        <v>3.0760000000000001</v>
      </c>
      <c r="S4921">
        <f>Q4921*(N4921^R4921)</f>
        <v>443.79294680201997</v>
      </c>
      <c r="T4921">
        <f t="shared" si="351"/>
        <v>443.79294680201997</v>
      </c>
    </row>
    <row r="4922" spans="1:20" x14ac:dyDescent="0.2">
      <c r="A4922">
        <v>2009</v>
      </c>
      <c r="B4922">
        <v>294</v>
      </c>
      <c r="D4922" t="s">
        <v>184</v>
      </c>
      <c r="E4922" s="1">
        <v>0.58333333333333337</v>
      </c>
      <c r="F4922">
        <v>15</v>
      </c>
      <c r="G4922" t="s">
        <v>124</v>
      </c>
      <c r="H4922" t="s">
        <v>12</v>
      </c>
      <c r="I4922" t="s">
        <v>177</v>
      </c>
      <c r="J4922" t="s">
        <v>13</v>
      </c>
      <c r="K4922" t="s">
        <v>14</v>
      </c>
      <c r="L4922" t="s">
        <v>15</v>
      </c>
      <c r="M4922">
        <v>1</v>
      </c>
      <c r="N4922">
        <v>25</v>
      </c>
      <c r="Q4922">
        <v>2.3599999999999999E-2</v>
      </c>
      <c r="R4922">
        <v>2.9750000000000001</v>
      </c>
      <c r="S4922">
        <f>Q4922*(N4922^R4922)</f>
        <v>340.23855775527943</v>
      </c>
      <c r="T4922">
        <f t="shared" si="351"/>
        <v>340.23855775527943</v>
      </c>
    </row>
    <row r="4923" spans="1:20" x14ac:dyDescent="0.2">
      <c r="A4923">
        <v>2009</v>
      </c>
      <c r="B4923">
        <v>294</v>
      </c>
      <c r="D4923" t="s">
        <v>184</v>
      </c>
      <c r="E4923" s="1">
        <v>0.58333333333333337</v>
      </c>
      <c r="F4923">
        <v>15</v>
      </c>
      <c r="G4923" t="s">
        <v>124</v>
      </c>
      <c r="H4923" t="s">
        <v>12</v>
      </c>
      <c r="I4923" t="s">
        <v>177</v>
      </c>
      <c r="J4923" t="s">
        <v>16</v>
      </c>
      <c r="K4923" t="s">
        <v>28</v>
      </c>
      <c r="L4923" t="s">
        <v>29</v>
      </c>
      <c r="M4923">
        <v>3</v>
      </c>
      <c r="N4923">
        <v>25</v>
      </c>
      <c r="P4923">
        <f>N4923/1.14172</f>
        <v>21.89678730336685</v>
      </c>
      <c r="Q4923">
        <v>5.7999999999999996E-3</v>
      </c>
      <c r="R4923">
        <v>3.5539999999999998</v>
      </c>
      <c r="S4923">
        <f>Q4923*(P4923^R4923)</f>
        <v>336.62001464584171</v>
      </c>
      <c r="T4923">
        <f t="shared" si="351"/>
        <v>1009.8600439375251</v>
      </c>
    </row>
    <row r="4924" spans="1:20" x14ac:dyDescent="0.2">
      <c r="A4924">
        <v>2009</v>
      </c>
      <c r="B4924">
        <v>294</v>
      </c>
      <c r="D4924" t="s">
        <v>184</v>
      </c>
      <c r="E4924" s="1">
        <v>0.58333333333333337</v>
      </c>
      <c r="F4924">
        <v>15</v>
      </c>
      <c r="G4924" t="s">
        <v>124</v>
      </c>
      <c r="H4924" t="s">
        <v>12</v>
      </c>
      <c r="I4924" t="s">
        <v>177</v>
      </c>
      <c r="J4924" t="s">
        <v>44</v>
      </c>
      <c r="K4924" t="s">
        <v>21</v>
      </c>
      <c r="L4924" t="s">
        <v>22</v>
      </c>
      <c r="M4924">
        <v>2</v>
      </c>
      <c r="N4924">
        <v>25</v>
      </c>
      <c r="Q4924">
        <v>1.14E-2</v>
      </c>
      <c r="R4924">
        <v>3.1280000000000001</v>
      </c>
      <c r="S4924">
        <f>Q4924*(N4924^R4924)</f>
        <v>268.94359042953022</v>
      </c>
      <c r="T4924">
        <f t="shared" si="351"/>
        <v>537.88718085906044</v>
      </c>
    </row>
    <row r="4925" spans="1:20" x14ac:dyDescent="0.2">
      <c r="A4925">
        <v>2009</v>
      </c>
      <c r="B4925">
        <v>294</v>
      </c>
      <c r="D4925" t="s">
        <v>184</v>
      </c>
      <c r="E4925" s="1">
        <v>0.58333333333333337</v>
      </c>
      <c r="F4925">
        <v>15</v>
      </c>
      <c r="G4925" t="s">
        <v>124</v>
      </c>
      <c r="H4925" t="s">
        <v>12</v>
      </c>
      <c r="I4925" t="s">
        <v>177</v>
      </c>
      <c r="J4925" t="s">
        <v>23</v>
      </c>
      <c r="K4925" t="s">
        <v>62</v>
      </c>
      <c r="L4925" t="s">
        <v>63</v>
      </c>
      <c r="M4925">
        <v>2</v>
      </c>
      <c r="N4925">
        <v>25</v>
      </c>
      <c r="P4925">
        <f>N4925/1.08</f>
        <v>23.148148148148145</v>
      </c>
      <c r="Q4925">
        <v>2.29E-2</v>
      </c>
      <c r="R4925">
        <v>2.9580000000000002</v>
      </c>
      <c r="S4925">
        <f>Q4925*(P4925^R4925)</f>
        <v>248.92846396069424</v>
      </c>
      <c r="T4925">
        <f t="shared" si="351"/>
        <v>497.85692792138849</v>
      </c>
    </row>
    <row r="4926" spans="1:20" x14ac:dyDescent="0.2">
      <c r="A4926">
        <v>2009</v>
      </c>
      <c r="B4926">
        <v>294</v>
      </c>
      <c r="D4926" t="s">
        <v>184</v>
      </c>
      <c r="E4926" s="1">
        <v>0.58333333333333337</v>
      </c>
      <c r="F4926">
        <v>15</v>
      </c>
      <c r="G4926" t="s">
        <v>124</v>
      </c>
      <c r="H4926" t="s">
        <v>12</v>
      </c>
      <c r="I4926" t="s">
        <v>177</v>
      </c>
      <c r="J4926" t="s">
        <v>44</v>
      </c>
      <c r="K4926" t="s">
        <v>104</v>
      </c>
      <c r="L4926" t="s">
        <v>105</v>
      </c>
      <c r="M4926">
        <v>9</v>
      </c>
      <c r="N4926">
        <v>35</v>
      </c>
      <c r="P4926">
        <f>N4926*0.902479</f>
        <v>31.586765</v>
      </c>
      <c r="Q4926">
        <v>2.7E-2</v>
      </c>
      <c r="R4926">
        <v>2.629</v>
      </c>
      <c r="S4926">
        <f>Q4926*(P4926^R4926)</f>
        <v>236.3539157445052</v>
      </c>
      <c r="T4926">
        <f t="shared" si="351"/>
        <v>2127.1852417005466</v>
      </c>
    </row>
    <row r="4927" spans="1:20" x14ac:dyDescent="0.2">
      <c r="A4927">
        <v>2009</v>
      </c>
      <c r="B4927">
        <v>294</v>
      </c>
      <c r="D4927" t="s">
        <v>184</v>
      </c>
      <c r="E4927" s="1">
        <v>0.58333333333333337</v>
      </c>
      <c r="F4927">
        <v>15</v>
      </c>
      <c r="G4927" t="s">
        <v>124</v>
      </c>
      <c r="H4927" t="s">
        <v>12</v>
      </c>
      <c r="I4927" t="s">
        <v>177</v>
      </c>
      <c r="J4927" t="s">
        <v>26</v>
      </c>
      <c r="K4927" t="s">
        <v>118</v>
      </c>
      <c r="L4927" t="s">
        <v>27</v>
      </c>
      <c r="M4927">
        <v>1</v>
      </c>
      <c r="N4927">
        <v>15</v>
      </c>
      <c r="Q4927">
        <v>1.5900000000000001E-2</v>
      </c>
      <c r="R4927">
        <v>2.9718</v>
      </c>
      <c r="S4927">
        <f t="shared" ref="S4927:S4937" si="355">Q4927*(N4927^R4927)</f>
        <v>49.717024408551566</v>
      </c>
      <c r="T4927">
        <f t="shared" si="351"/>
        <v>49.717024408551566</v>
      </c>
    </row>
    <row r="4928" spans="1:20" x14ac:dyDescent="0.2">
      <c r="A4928">
        <v>2009</v>
      </c>
      <c r="B4928">
        <v>294</v>
      </c>
      <c r="D4928" t="s">
        <v>184</v>
      </c>
      <c r="E4928" s="1">
        <v>0.58333333333333337</v>
      </c>
      <c r="F4928">
        <v>15</v>
      </c>
      <c r="G4928" t="s">
        <v>124</v>
      </c>
      <c r="H4928" t="s">
        <v>12</v>
      </c>
      <c r="I4928" t="s">
        <v>177</v>
      </c>
      <c r="J4928" t="s">
        <v>23</v>
      </c>
      <c r="K4928" t="s">
        <v>118</v>
      </c>
      <c r="L4928" t="s">
        <v>30</v>
      </c>
      <c r="M4928">
        <v>1</v>
      </c>
      <c r="N4928">
        <v>15</v>
      </c>
      <c r="Q4928">
        <v>9.2800000000000001E-3</v>
      </c>
      <c r="R4928">
        <v>3.07</v>
      </c>
      <c r="S4928">
        <f t="shared" si="355"/>
        <v>37.857169670187268</v>
      </c>
      <c r="T4928">
        <f t="shared" si="351"/>
        <v>37.857169670187268</v>
      </c>
    </row>
    <row r="4929" spans="1:20" x14ac:dyDescent="0.2">
      <c r="A4929">
        <v>2009</v>
      </c>
      <c r="B4929">
        <v>294</v>
      </c>
      <c r="D4929" t="s">
        <v>184</v>
      </c>
      <c r="E4929" s="1">
        <v>0.58333333333333337</v>
      </c>
      <c r="F4929">
        <v>15</v>
      </c>
      <c r="G4929" t="s">
        <v>124</v>
      </c>
      <c r="H4929" t="s">
        <v>12</v>
      </c>
      <c r="I4929" t="s">
        <v>177</v>
      </c>
      <c r="J4929" t="s">
        <v>26</v>
      </c>
      <c r="K4929" t="s">
        <v>118</v>
      </c>
      <c r="L4929" t="s">
        <v>27</v>
      </c>
      <c r="M4929">
        <v>13</v>
      </c>
      <c r="N4929">
        <v>7.5</v>
      </c>
      <c r="Q4929">
        <v>1.5900000000000001E-2</v>
      </c>
      <c r="R4929">
        <v>2.9718</v>
      </c>
      <c r="S4929">
        <f t="shared" si="355"/>
        <v>6.3372988368370082</v>
      </c>
      <c r="T4929">
        <f t="shared" si="351"/>
        <v>82.38488487888111</v>
      </c>
    </row>
    <row r="4930" spans="1:20" x14ac:dyDescent="0.2">
      <c r="A4930">
        <v>2009</v>
      </c>
      <c r="B4930">
        <v>294</v>
      </c>
      <c r="D4930" t="s">
        <v>184</v>
      </c>
      <c r="E4930" s="1">
        <v>0.58333333333333337</v>
      </c>
      <c r="F4930">
        <v>15</v>
      </c>
      <c r="G4930" t="s">
        <v>124</v>
      </c>
      <c r="H4930" t="s">
        <v>12</v>
      </c>
      <c r="I4930" t="s">
        <v>177</v>
      </c>
      <c r="J4930" t="s">
        <v>23</v>
      </c>
      <c r="K4930" t="s">
        <v>118</v>
      </c>
      <c r="L4930" t="s">
        <v>132</v>
      </c>
      <c r="M4930">
        <v>2</v>
      </c>
      <c r="N4930">
        <v>7.5</v>
      </c>
      <c r="Q4930">
        <v>1.26E-2</v>
      </c>
      <c r="R4930">
        <v>3.0672999999999999</v>
      </c>
      <c r="S4930">
        <f t="shared" si="355"/>
        <v>6.0875978967715536</v>
      </c>
      <c r="T4930">
        <f t="shared" ref="T4930:T4993" si="356">M4930*S4930</f>
        <v>12.175195793543107</v>
      </c>
    </row>
    <row r="4931" spans="1:20" x14ac:dyDescent="0.2">
      <c r="A4931">
        <v>2009</v>
      </c>
      <c r="B4931">
        <v>294</v>
      </c>
      <c r="D4931" t="s">
        <v>184</v>
      </c>
      <c r="E4931" s="1">
        <v>0.58333333333333337</v>
      </c>
      <c r="F4931">
        <v>15</v>
      </c>
      <c r="G4931" t="s">
        <v>124</v>
      </c>
      <c r="H4931" t="s">
        <v>12</v>
      </c>
      <c r="I4931" t="s">
        <v>177</v>
      </c>
      <c r="J4931" t="s">
        <v>23</v>
      </c>
      <c r="K4931" t="s">
        <v>118</v>
      </c>
      <c r="L4931" t="s">
        <v>30</v>
      </c>
      <c r="M4931">
        <v>1</v>
      </c>
      <c r="N4931">
        <v>7.5</v>
      </c>
      <c r="Q4931">
        <v>9.2800000000000001E-3</v>
      </c>
      <c r="R4931">
        <v>3.07</v>
      </c>
      <c r="S4931">
        <f t="shared" si="355"/>
        <v>4.5080222907771104</v>
      </c>
      <c r="T4931">
        <f t="shared" si="356"/>
        <v>4.5080222907771104</v>
      </c>
    </row>
    <row r="4932" spans="1:20" x14ac:dyDescent="0.2">
      <c r="A4932">
        <v>2009</v>
      </c>
      <c r="B4932">
        <v>294</v>
      </c>
      <c r="D4932" t="s">
        <v>184</v>
      </c>
      <c r="E4932" s="1">
        <v>0.58333333333333337</v>
      </c>
      <c r="F4932">
        <v>15</v>
      </c>
      <c r="G4932" t="s">
        <v>124</v>
      </c>
      <c r="H4932" t="s">
        <v>12</v>
      </c>
      <c r="I4932" t="s">
        <v>177</v>
      </c>
      <c r="J4932" t="s">
        <v>509</v>
      </c>
      <c r="K4932" t="s">
        <v>17</v>
      </c>
      <c r="L4932" t="s">
        <v>107</v>
      </c>
      <c r="M4932">
        <v>1</v>
      </c>
      <c r="N4932">
        <v>2.5</v>
      </c>
      <c r="Q4932">
        <v>3.49E-2</v>
      </c>
      <c r="R4932">
        <v>2.9108999999999998</v>
      </c>
      <c r="S4932">
        <f t="shared" si="355"/>
        <v>0.50256124877797914</v>
      </c>
      <c r="T4932">
        <f t="shared" si="356"/>
        <v>0.50256124877797914</v>
      </c>
    </row>
    <row r="4933" spans="1:20" x14ac:dyDescent="0.2">
      <c r="A4933">
        <v>2009</v>
      </c>
      <c r="B4933">
        <v>294</v>
      </c>
      <c r="D4933" t="s">
        <v>184</v>
      </c>
      <c r="E4933" s="1">
        <v>0.58333333333333337</v>
      </c>
      <c r="F4933">
        <v>15</v>
      </c>
      <c r="G4933" t="s">
        <v>124</v>
      </c>
      <c r="H4933" t="s">
        <v>12</v>
      </c>
      <c r="I4933" t="s">
        <v>177</v>
      </c>
      <c r="J4933" t="s">
        <v>26</v>
      </c>
      <c r="K4933" t="s">
        <v>118</v>
      </c>
      <c r="L4933" t="s">
        <v>27</v>
      </c>
      <c r="M4933">
        <v>20</v>
      </c>
      <c r="N4933">
        <v>2.5</v>
      </c>
      <c r="Q4933">
        <v>1.5900000000000001E-2</v>
      </c>
      <c r="R4933">
        <v>2.9718</v>
      </c>
      <c r="S4933">
        <f t="shared" si="355"/>
        <v>0.24210025233267859</v>
      </c>
      <c r="T4933">
        <f t="shared" si="356"/>
        <v>4.842005046653572</v>
      </c>
    </row>
    <row r="4934" spans="1:20" x14ac:dyDescent="0.2">
      <c r="A4934">
        <v>2009</v>
      </c>
      <c r="B4934">
        <v>294</v>
      </c>
      <c r="D4934" t="s">
        <v>184</v>
      </c>
      <c r="E4934" s="1">
        <v>0.58333333333333337</v>
      </c>
      <c r="F4934">
        <v>15</v>
      </c>
      <c r="G4934" t="s">
        <v>124</v>
      </c>
      <c r="H4934" t="s">
        <v>12</v>
      </c>
      <c r="I4934" t="s">
        <v>177</v>
      </c>
      <c r="J4934" t="s">
        <v>23</v>
      </c>
      <c r="K4934" t="s">
        <v>33</v>
      </c>
      <c r="L4934" t="s">
        <v>34</v>
      </c>
      <c r="M4934">
        <v>4</v>
      </c>
      <c r="N4934">
        <v>2.5</v>
      </c>
      <c r="Q4934">
        <v>8.8999999999999999E-3</v>
      </c>
      <c r="R4934">
        <v>3</v>
      </c>
      <c r="S4934">
        <f t="shared" si="355"/>
        <v>0.13906250000000001</v>
      </c>
      <c r="T4934">
        <f t="shared" si="356"/>
        <v>0.55625000000000002</v>
      </c>
    </row>
    <row r="4935" spans="1:20" x14ac:dyDescent="0.2">
      <c r="A4935">
        <v>2009</v>
      </c>
      <c r="B4935">
        <v>294</v>
      </c>
      <c r="D4935" t="s">
        <v>184</v>
      </c>
      <c r="E4935" s="1">
        <v>0.58333333333333337</v>
      </c>
      <c r="F4935">
        <v>15</v>
      </c>
      <c r="G4935" t="s">
        <v>124</v>
      </c>
      <c r="H4935" t="s">
        <v>12</v>
      </c>
      <c r="I4935" t="s">
        <v>177</v>
      </c>
      <c r="J4935" t="s">
        <v>16</v>
      </c>
      <c r="K4935" t="s">
        <v>72</v>
      </c>
      <c r="L4935" t="s">
        <v>163</v>
      </c>
      <c r="M4935">
        <v>4</v>
      </c>
      <c r="N4935">
        <v>2.5</v>
      </c>
      <c r="Q4935">
        <v>3.5000000000000001E-3</v>
      </c>
      <c r="R4935">
        <v>3.766</v>
      </c>
      <c r="S4935">
        <f t="shared" si="355"/>
        <v>0.11033419151203873</v>
      </c>
      <c r="T4935">
        <f t="shared" si="356"/>
        <v>0.44133676604815492</v>
      </c>
    </row>
    <row r="4936" spans="1:20" x14ac:dyDescent="0.2">
      <c r="A4936">
        <v>2009</v>
      </c>
      <c r="B4936">
        <v>295</v>
      </c>
      <c r="D4936" t="s">
        <v>184</v>
      </c>
      <c r="E4936" s="1">
        <v>0.58333333333333337</v>
      </c>
      <c r="F4936">
        <v>3</v>
      </c>
      <c r="G4936" t="s">
        <v>136</v>
      </c>
      <c r="H4936" t="s">
        <v>36</v>
      </c>
      <c r="I4936" t="s">
        <v>178</v>
      </c>
      <c r="J4936" t="s">
        <v>13</v>
      </c>
      <c r="K4936" t="s">
        <v>51</v>
      </c>
      <c r="L4936" t="s">
        <v>57</v>
      </c>
      <c r="M4936">
        <v>1</v>
      </c>
      <c r="N4936">
        <v>45</v>
      </c>
      <c r="O4936" t="s">
        <v>53</v>
      </c>
      <c r="Q4936">
        <v>1.6199999999999999E-2</v>
      </c>
      <c r="R4936">
        <v>3.0251999999999999</v>
      </c>
      <c r="S4936">
        <f t="shared" si="355"/>
        <v>1624.8508847285632</v>
      </c>
      <c r="T4936">
        <f t="shared" si="356"/>
        <v>1624.8508847285632</v>
      </c>
    </row>
    <row r="4937" spans="1:20" x14ac:dyDescent="0.2">
      <c r="A4937">
        <v>2009</v>
      </c>
      <c r="B4937">
        <v>295</v>
      </c>
      <c r="D4937" t="s">
        <v>184</v>
      </c>
      <c r="E4937" s="1">
        <v>0.58333333333333337</v>
      </c>
      <c r="F4937">
        <v>3</v>
      </c>
      <c r="G4937" t="s">
        <v>136</v>
      </c>
      <c r="H4937" t="s">
        <v>36</v>
      </c>
      <c r="I4937" t="s">
        <v>178</v>
      </c>
      <c r="J4937" t="s">
        <v>44</v>
      </c>
      <c r="K4937" t="s">
        <v>21</v>
      </c>
      <c r="L4937" t="s">
        <v>22</v>
      </c>
      <c r="M4937">
        <v>6</v>
      </c>
      <c r="N4937">
        <v>35</v>
      </c>
      <c r="Q4937">
        <v>1.14E-2</v>
      </c>
      <c r="R4937">
        <v>3.1280000000000001</v>
      </c>
      <c r="S4937">
        <f t="shared" si="355"/>
        <v>770.45928631241588</v>
      </c>
      <c r="T4937">
        <f t="shared" si="356"/>
        <v>4622.7557178744955</v>
      </c>
    </row>
    <row r="4938" spans="1:20" x14ac:dyDescent="0.2">
      <c r="A4938">
        <v>2009</v>
      </c>
      <c r="B4938">
        <v>295</v>
      </c>
      <c r="D4938" t="s">
        <v>184</v>
      </c>
      <c r="E4938" s="1">
        <v>0.58333333333333337</v>
      </c>
      <c r="F4938">
        <v>3</v>
      </c>
      <c r="G4938" t="s">
        <v>136</v>
      </c>
      <c r="H4938" t="s">
        <v>36</v>
      </c>
      <c r="I4938" t="s">
        <v>178</v>
      </c>
      <c r="J4938" t="s">
        <v>23</v>
      </c>
      <c r="K4938" t="s">
        <v>62</v>
      </c>
      <c r="L4938" t="s">
        <v>63</v>
      </c>
      <c r="M4938">
        <v>4</v>
      </c>
      <c r="N4938">
        <v>35</v>
      </c>
      <c r="P4938">
        <f>N4938/1.08</f>
        <v>32.407407407407405</v>
      </c>
      <c r="Q4938">
        <v>2.29E-2</v>
      </c>
      <c r="R4938">
        <v>2.9580000000000002</v>
      </c>
      <c r="S4938">
        <f>Q4938*(P4938^R4938)</f>
        <v>673.47470511666143</v>
      </c>
      <c r="T4938">
        <f t="shared" si="356"/>
        <v>2693.8988204666457</v>
      </c>
    </row>
    <row r="4939" spans="1:20" x14ac:dyDescent="0.2">
      <c r="A4939">
        <v>2009</v>
      </c>
      <c r="B4939">
        <v>295</v>
      </c>
      <c r="D4939" t="s">
        <v>184</v>
      </c>
      <c r="E4939" s="1">
        <v>0.58333333333333337</v>
      </c>
      <c r="F4939">
        <v>3</v>
      </c>
      <c r="G4939" t="s">
        <v>136</v>
      </c>
      <c r="H4939" t="s">
        <v>36</v>
      </c>
      <c r="I4939" t="s">
        <v>178</v>
      </c>
      <c r="J4939" t="s">
        <v>13</v>
      </c>
      <c r="K4939" t="s">
        <v>17</v>
      </c>
      <c r="L4939" t="s">
        <v>127</v>
      </c>
      <c r="M4939">
        <v>1</v>
      </c>
      <c r="N4939">
        <v>25</v>
      </c>
      <c r="Q4939">
        <v>2.3900000000000001E-2</v>
      </c>
      <c r="R4939">
        <v>3.0819999999999999</v>
      </c>
      <c r="S4939">
        <f>Q4939*(N4939^R4939)</f>
        <v>486.23812459083422</v>
      </c>
      <c r="T4939">
        <f t="shared" si="356"/>
        <v>486.23812459083422</v>
      </c>
    </row>
    <row r="4940" spans="1:20" x14ac:dyDescent="0.2">
      <c r="A4940">
        <v>2009</v>
      </c>
      <c r="B4940">
        <v>295</v>
      </c>
      <c r="D4940" t="s">
        <v>184</v>
      </c>
      <c r="E4940" s="1">
        <v>0.58333333333333337</v>
      </c>
      <c r="F4940">
        <v>3</v>
      </c>
      <c r="G4940" t="s">
        <v>136</v>
      </c>
      <c r="H4940" t="s">
        <v>36</v>
      </c>
      <c r="I4940" t="s">
        <v>178</v>
      </c>
      <c r="J4940" t="s">
        <v>23</v>
      </c>
      <c r="K4940" t="s">
        <v>31</v>
      </c>
      <c r="L4940" t="s">
        <v>32</v>
      </c>
      <c r="M4940">
        <v>1</v>
      </c>
      <c r="N4940">
        <v>35</v>
      </c>
      <c r="Q4940">
        <v>7.9000000000000008E-3</v>
      </c>
      <c r="R4940">
        <v>3.0760000000000001</v>
      </c>
      <c r="S4940">
        <f>Q4940*(N4940^R4940)</f>
        <v>443.79294680201997</v>
      </c>
      <c r="T4940">
        <f t="shared" si="356"/>
        <v>443.79294680201997</v>
      </c>
    </row>
    <row r="4941" spans="1:20" x14ac:dyDescent="0.2">
      <c r="A4941">
        <v>2009</v>
      </c>
      <c r="B4941">
        <v>295</v>
      </c>
      <c r="D4941" t="s">
        <v>184</v>
      </c>
      <c r="E4941" s="1">
        <v>0.58333333333333337</v>
      </c>
      <c r="F4941">
        <v>3</v>
      </c>
      <c r="G4941" t="s">
        <v>136</v>
      </c>
      <c r="H4941" t="s">
        <v>36</v>
      </c>
      <c r="I4941" t="s">
        <v>178</v>
      </c>
      <c r="J4941" t="s">
        <v>26</v>
      </c>
      <c r="K4941" t="s">
        <v>31</v>
      </c>
      <c r="L4941" t="s">
        <v>54</v>
      </c>
      <c r="M4941">
        <v>1</v>
      </c>
      <c r="N4941">
        <v>25</v>
      </c>
      <c r="P4941">
        <f>N4941*0.812715</f>
        <v>20.317875000000001</v>
      </c>
      <c r="Q4941">
        <v>0.111</v>
      </c>
      <c r="R4941">
        <v>2.72</v>
      </c>
      <c r="S4941">
        <f>Q4941*(P4941^R4941)</f>
        <v>400.63779005068659</v>
      </c>
      <c r="T4941">
        <f t="shared" si="356"/>
        <v>400.63779005068659</v>
      </c>
    </row>
    <row r="4942" spans="1:20" x14ac:dyDescent="0.2">
      <c r="A4942">
        <v>2009</v>
      </c>
      <c r="B4942">
        <v>295</v>
      </c>
      <c r="D4942" t="s">
        <v>184</v>
      </c>
      <c r="E4942" s="1">
        <v>0.58333333333333337</v>
      </c>
      <c r="F4942">
        <v>3</v>
      </c>
      <c r="G4942" t="s">
        <v>136</v>
      </c>
      <c r="H4942" t="s">
        <v>36</v>
      </c>
      <c r="I4942" t="s">
        <v>178</v>
      </c>
      <c r="J4942" t="s">
        <v>13</v>
      </c>
      <c r="K4942" t="s">
        <v>14</v>
      </c>
      <c r="L4942" t="s">
        <v>15</v>
      </c>
      <c r="M4942">
        <v>11</v>
      </c>
      <c r="N4942">
        <v>25</v>
      </c>
      <c r="Q4942">
        <v>2.3599999999999999E-2</v>
      </c>
      <c r="R4942">
        <v>2.9750000000000001</v>
      </c>
      <c r="S4942">
        <f>Q4942*(N4942^R4942)</f>
        <v>340.23855775527943</v>
      </c>
      <c r="T4942">
        <f t="shared" si="356"/>
        <v>3742.6241353080736</v>
      </c>
    </row>
    <row r="4943" spans="1:20" x14ac:dyDescent="0.2">
      <c r="A4943">
        <v>2009</v>
      </c>
      <c r="B4943">
        <v>295</v>
      </c>
      <c r="D4943" t="s">
        <v>184</v>
      </c>
      <c r="E4943" s="1">
        <v>0.58333333333333337</v>
      </c>
      <c r="F4943">
        <v>3</v>
      </c>
      <c r="G4943" t="s">
        <v>136</v>
      </c>
      <c r="H4943" t="s">
        <v>36</v>
      </c>
      <c r="I4943" t="s">
        <v>178</v>
      </c>
      <c r="J4943" t="s">
        <v>16</v>
      </c>
      <c r="K4943" t="s">
        <v>28</v>
      </c>
      <c r="L4943" t="s">
        <v>29</v>
      </c>
      <c r="M4943">
        <v>13</v>
      </c>
      <c r="N4943">
        <v>25</v>
      </c>
      <c r="P4943">
        <f>N4943/1.14172</f>
        <v>21.89678730336685</v>
      </c>
      <c r="Q4943">
        <v>5.7999999999999996E-3</v>
      </c>
      <c r="R4943">
        <v>3.5539999999999998</v>
      </c>
      <c r="S4943">
        <f>Q4943*(P4943^R4943)</f>
        <v>336.62001464584171</v>
      </c>
      <c r="T4943">
        <f t="shared" si="356"/>
        <v>4376.0601903959423</v>
      </c>
    </row>
    <row r="4944" spans="1:20" x14ac:dyDescent="0.2">
      <c r="A4944">
        <v>2009</v>
      </c>
      <c r="B4944">
        <v>295</v>
      </c>
      <c r="D4944" t="s">
        <v>184</v>
      </c>
      <c r="E4944" s="1">
        <v>0.58333333333333337</v>
      </c>
      <c r="F4944">
        <v>3</v>
      </c>
      <c r="G4944" t="s">
        <v>136</v>
      </c>
      <c r="H4944" t="s">
        <v>36</v>
      </c>
      <c r="I4944" t="s">
        <v>178</v>
      </c>
      <c r="J4944" t="s">
        <v>44</v>
      </c>
      <c r="K4944" t="s">
        <v>21</v>
      </c>
      <c r="L4944" t="s">
        <v>22</v>
      </c>
      <c r="M4944">
        <v>3</v>
      </c>
      <c r="N4944">
        <v>25</v>
      </c>
      <c r="Q4944">
        <v>1.14E-2</v>
      </c>
      <c r="R4944">
        <v>3.1280000000000001</v>
      </c>
      <c r="S4944">
        <f>Q4944*(N4944^R4944)</f>
        <v>268.94359042953022</v>
      </c>
      <c r="T4944">
        <f t="shared" si="356"/>
        <v>806.83077128859065</v>
      </c>
    </row>
    <row r="4945" spans="1:20" x14ac:dyDescent="0.2">
      <c r="A4945">
        <v>2009</v>
      </c>
      <c r="B4945">
        <v>295</v>
      </c>
      <c r="D4945" t="s">
        <v>184</v>
      </c>
      <c r="E4945" s="1">
        <v>0.58333333333333337</v>
      </c>
      <c r="F4945">
        <v>3</v>
      </c>
      <c r="G4945" t="s">
        <v>136</v>
      </c>
      <c r="H4945" t="s">
        <v>36</v>
      </c>
      <c r="I4945" t="s">
        <v>178</v>
      </c>
      <c r="J4945" t="s">
        <v>23</v>
      </c>
      <c r="K4945" t="s">
        <v>118</v>
      </c>
      <c r="L4945" t="s">
        <v>37</v>
      </c>
      <c r="M4945">
        <v>1</v>
      </c>
      <c r="N4945">
        <v>25</v>
      </c>
      <c r="Q4945">
        <v>1.26E-2</v>
      </c>
      <c r="R4945">
        <v>3.0672999999999999</v>
      </c>
      <c r="S4945">
        <f>Q4945*(N4945^R4945)</f>
        <v>244.49609871054292</v>
      </c>
      <c r="T4945">
        <f t="shared" si="356"/>
        <v>244.49609871054292</v>
      </c>
    </row>
    <row r="4946" spans="1:20" x14ac:dyDescent="0.2">
      <c r="A4946">
        <v>2009</v>
      </c>
      <c r="B4946">
        <v>295</v>
      </c>
      <c r="D4946" t="s">
        <v>184</v>
      </c>
      <c r="E4946" s="1">
        <v>0.58333333333333337</v>
      </c>
      <c r="F4946">
        <v>3</v>
      </c>
      <c r="G4946" t="s">
        <v>136</v>
      </c>
      <c r="H4946" t="s">
        <v>36</v>
      </c>
      <c r="I4946" t="s">
        <v>178</v>
      </c>
      <c r="J4946" t="s">
        <v>20</v>
      </c>
      <c r="K4946" t="s">
        <v>68</v>
      </c>
      <c r="L4946" t="s">
        <v>90</v>
      </c>
      <c r="M4946">
        <v>6</v>
      </c>
      <c r="N4946">
        <v>25</v>
      </c>
      <c r="P4946">
        <f>N4946*0.835</f>
        <v>20.875</v>
      </c>
      <c r="Q4946">
        <v>1.7999999999999999E-2</v>
      </c>
      <c r="R4946">
        <v>2.99</v>
      </c>
      <c r="S4946">
        <f>Q4946*(P4946^R4946)</f>
        <v>158.83846913197661</v>
      </c>
      <c r="T4946">
        <f t="shared" si="356"/>
        <v>953.03081479185971</v>
      </c>
    </row>
    <row r="4947" spans="1:20" x14ac:dyDescent="0.2">
      <c r="A4947">
        <v>2009</v>
      </c>
      <c r="B4947">
        <v>295</v>
      </c>
      <c r="D4947" t="s">
        <v>184</v>
      </c>
      <c r="E4947" s="1">
        <v>0.58333333333333337</v>
      </c>
      <c r="F4947">
        <v>3</v>
      </c>
      <c r="G4947" t="s">
        <v>136</v>
      </c>
      <c r="H4947" t="s">
        <v>36</v>
      </c>
      <c r="I4947" t="s">
        <v>178</v>
      </c>
      <c r="J4947" t="s">
        <v>23</v>
      </c>
      <c r="K4947" t="s">
        <v>31</v>
      </c>
      <c r="L4947" t="s">
        <v>32</v>
      </c>
      <c r="M4947">
        <v>1</v>
      </c>
      <c r="N4947">
        <v>25</v>
      </c>
      <c r="Q4947">
        <v>7.9000000000000008E-3</v>
      </c>
      <c r="R4947">
        <v>3.0760000000000001</v>
      </c>
      <c r="S4947">
        <f t="shared" ref="S4947:S4961" si="357">Q4947*(N4947^R4947)</f>
        <v>157.64875958225977</v>
      </c>
      <c r="T4947">
        <f t="shared" si="356"/>
        <v>157.64875958225977</v>
      </c>
    </row>
    <row r="4948" spans="1:20" x14ac:dyDescent="0.2">
      <c r="A4948">
        <v>2009</v>
      </c>
      <c r="B4948">
        <v>295</v>
      </c>
      <c r="D4948" t="s">
        <v>184</v>
      </c>
      <c r="E4948" s="1">
        <v>0.58333333333333337</v>
      </c>
      <c r="F4948">
        <v>3</v>
      </c>
      <c r="G4948" t="s">
        <v>136</v>
      </c>
      <c r="H4948" t="s">
        <v>36</v>
      </c>
      <c r="I4948" t="s">
        <v>178</v>
      </c>
      <c r="J4948" t="s">
        <v>13</v>
      </c>
      <c r="K4948" t="s">
        <v>14</v>
      </c>
      <c r="L4948" t="s">
        <v>15</v>
      </c>
      <c r="M4948">
        <v>3</v>
      </c>
      <c r="N4948">
        <v>15</v>
      </c>
      <c r="Q4948">
        <v>2.3599999999999999E-2</v>
      </c>
      <c r="R4948">
        <v>2.9750000000000001</v>
      </c>
      <c r="S4948">
        <f t="shared" si="357"/>
        <v>74.436080804008085</v>
      </c>
      <c r="T4948">
        <f t="shared" si="356"/>
        <v>223.30824241202424</v>
      </c>
    </row>
    <row r="4949" spans="1:20" x14ac:dyDescent="0.2">
      <c r="A4949">
        <v>2009</v>
      </c>
      <c r="B4949">
        <v>295</v>
      </c>
      <c r="D4949" t="s">
        <v>184</v>
      </c>
      <c r="E4949" s="1">
        <v>0.58333333333333337</v>
      </c>
      <c r="F4949">
        <v>3</v>
      </c>
      <c r="G4949" t="s">
        <v>136</v>
      </c>
      <c r="H4949" t="s">
        <v>36</v>
      </c>
      <c r="I4949" t="s">
        <v>178</v>
      </c>
      <c r="J4949" t="s">
        <v>509</v>
      </c>
      <c r="K4949" t="s">
        <v>17</v>
      </c>
      <c r="L4949" t="s">
        <v>19</v>
      </c>
      <c r="M4949">
        <v>2</v>
      </c>
      <c r="N4949">
        <v>15</v>
      </c>
      <c r="Q4949">
        <v>1.9300000000000001E-2</v>
      </c>
      <c r="R4949">
        <v>2.96</v>
      </c>
      <c r="S4949">
        <f t="shared" si="357"/>
        <v>58.450393035088091</v>
      </c>
      <c r="T4949">
        <f t="shared" si="356"/>
        <v>116.90078607017618</v>
      </c>
    </row>
    <row r="4950" spans="1:20" x14ac:dyDescent="0.2">
      <c r="A4950">
        <v>2009</v>
      </c>
      <c r="B4950">
        <v>295</v>
      </c>
      <c r="D4950" t="s">
        <v>184</v>
      </c>
      <c r="E4950" s="1">
        <v>0.58333333333333337</v>
      </c>
      <c r="F4950">
        <v>3</v>
      </c>
      <c r="G4950" t="s">
        <v>136</v>
      </c>
      <c r="H4950" t="s">
        <v>36</v>
      </c>
      <c r="I4950" t="s">
        <v>178</v>
      </c>
      <c r="J4950" t="s">
        <v>23</v>
      </c>
      <c r="K4950" t="s">
        <v>118</v>
      </c>
      <c r="L4950" t="s">
        <v>30</v>
      </c>
      <c r="M4950">
        <v>1</v>
      </c>
      <c r="N4950">
        <v>15</v>
      </c>
      <c r="Q4950">
        <v>9.2800000000000001E-3</v>
      </c>
      <c r="R4950">
        <v>3.07</v>
      </c>
      <c r="S4950">
        <f t="shared" si="357"/>
        <v>37.857169670187268</v>
      </c>
      <c r="T4950">
        <f t="shared" si="356"/>
        <v>37.857169670187268</v>
      </c>
    </row>
    <row r="4951" spans="1:20" x14ac:dyDescent="0.2">
      <c r="A4951">
        <v>2009</v>
      </c>
      <c r="B4951">
        <v>295</v>
      </c>
      <c r="D4951" t="s">
        <v>184</v>
      </c>
      <c r="E4951" s="1">
        <v>0.58333333333333337</v>
      </c>
      <c r="F4951">
        <v>3</v>
      </c>
      <c r="G4951" t="s">
        <v>136</v>
      </c>
      <c r="H4951" t="s">
        <v>36</v>
      </c>
      <c r="I4951" t="s">
        <v>178</v>
      </c>
      <c r="J4951" t="s">
        <v>20</v>
      </c>
      <c r="K4951" t="s">
        <v>203</v>
      </c>
      <c r="L4951" t="s">
        <v>204</v>
      </c>
      <c r="M4951">
        <v>1</v>
      </c>
      <c r="N4951">
        <v>15</v>
      </c>
      <c r="Q4951">
        <v>2E-3</v>
      </c>
      <c r="R4951">
        <v>3.44</v>
      </c>
      <c r="S4951">
        <f t="shared" si="357"/>
        <v>22.222040093137309</v>
      </c>
      <c r="T4951">
        <f t="shared" si="356"/>
        <v>22.222040093137309</v>
      </c>
    </row>
    <row r="4952" spans="1:20" x14ac:dyDescent="0.2">
      <c r="A4952">
        <v>2009</v>
      </c>
      <c r="B4952">
        <v>295</v>
      </c>
      <c r="D4952" t="s">
        <v>184</v>
      </c>
      <c r="E4952" s="1">
        <v>0.58333333333333337</v>
      </c>
      <c r="F4952">
        <v>3</v>
      </c>
      <c r="G4952" t="s">
        <v>136</v>
      </c>
      <c r="H4952" t="s">
        <v>36</v>
      </c>
      <c r="I4952" t="s">
        <v>178</v>
      </c>
      <c r="J4952" t="s">
        <v>26</v>
      </c>
      <c r="K4952" t="s">
        <v>17</v>
      </c>
      <c r="L4952" t="s">
        <v>121</v>
      </c>
      <c r="M4952">
        <v>3</v>
      </c>
      <c r="N4952">
        <v>7.5</v>
      </c>
      <c r="Q4952">
        <v>2.0199999999999999E-2</v>
      </c>
      <c r="R4952">
        <v>2.9594999999999998</v>
      </c>
      <c r="S4952">
        <f t="shared" si="357"/>
        <v>7.8540774295436098</v>
      </c>
      <c r="T4952">
        <f t="shared" si="356"/>
        <v>23.562232288630831</v>
      </c>
    </row>
    <row r="4953" spans="1:20" x14ac:dyDescent="0.2">
      <c r="A4953">
        <v>2009</v>
      </c>
      <c r="B4953">
        <v>295</v>
      </c>
      <c r="D4953" t="s">
        <v>184</v>
      </c>
      <c r="E4953" s="1">
        <v>0.58333333333333337</v>
      </c>
      <c r="F4953">
        <v>3</v>
      </c>
      <c r="G4953" t="s">
        <v>136</v>
      </c>
      <c r="H4953" t="s">
        <v>36</v>
      </c>
      <c r="I4953" t="s">
        <v>178</v>
      </c>
      <c r="J4953" t="s">
        <v>509</v>
      </c>
      <c r="K4953" t="s">
        <v>17</v>
      </c>
      <c r="L4953" t="s">
        <v>19</v>
      </c>
      <c r="M4953">
        <v>3</v>
      </c>
      <c r="N4953">
        <v>7.5</v>
      </c>
      <c r="Q4953">
        <v>1.9300000000000001E-2</v>
      </c>
      <c r="R4953">
        <v>2.96</v>
      </c>
      <c r="S4953">
        <f t="shared" si="357"/>
        <v>7.5117071566069322</v>
      </c>
      <c r="T4953">
        <f t="shared" si="356"/>
        <v>22.535121469820798</v>
      </c>
    </row>
    <row r="4954" spans="1:20" x14ac:dyDescent="0.2">
      <c r="A4954">
        <v>2009</v>
      </c>
      <c r="B4954">
        <v>295</v>
      </c>
      <c r="D4954" t="s">
        <v>184</v>
      </c>
      <c r="E4954" s="1">
        <v>0.58333333333333337</v>
      </c>
      <c r="F4954">
        <v>3</v>
      </c>
      <c r="G4954" t="s">
        <v>136</v>
      </c>
      <c r="H4954" t="s">
        <v>36</v>
      </c>
      <c r="I4954" t="s">
        <v>178</v>
      </c>
      <c r="J4954" t="s">
        <v>26</v>
      </c>
      <c r="K4954" t="s">
        <v>118</v>
      </c>
      <c r="L4954" t="s">
        <v>27</v>
      </c>
      <c r="M4954">
        <v>4</v>
      </c>
      <c r="N4954">
        <v>7.5</v>
      </c>
      <c r="Q4954">
        <v>1.5900000000000001E-2</v>
      </c>
      <c r="R4954">
        <v>2.9718</v>
      </c>
      <c r="S4954">
        <f t="shared" si="357"/>
        <v>6.3372988368370082</v>
      </c>
      <c r="T4954">
        <f t="shared" si="356"/>
        <v>25.349195347348033</v>
      </c>
    </row>
    <row r="4955" spans="1:20" x14ac:dyDescent="0.2">
      <c r="A4955">
        <v>2009</v>
      </c>
      <c r="B4955">
        <v>295</v>
      </c>
      <c r="D4955" t="s">
        <v>184</v>
      </c>
      <c r="E4955" s="1">
        <v>0.58333333333333337</v>
      </c>
      <c r="F4955">
        <v>3</v>
      </c>
      <c r="G4955" t="s">
        <v>136</v>
      </c>
      <c r="H4955" t="s">
        <v>36</v>
      </c>
      <c r="I4955" t="s">
        <v>178</v>
      </c>
      <c r="J4955" t="s">
        <v>23</v>
      </c>
      <c r="K4955" t="s">
        <v>118</v>
      </c>
      <c r="L4955" t="s">
        <v>132</v>
      </c>
      <c r="M4955">
        <v>3</v>
      </c>
      <c r="N4955">
        <v>7.5</v>
      </c>
      <c r="Q4955">
        <v>1.26E-2</v>
      </c>
      <c r="R4955">
        <v>3.0672999999999999</v>
      </c>
      <c r="S4955">
        <f t="shared" si="357"/>
        <v>6.0875978967715536</v>
      </c>
      <c r="T4955">
        <f t="shared" si="356"/>
        <v>18.262793690314659</v>
      </c>
    </row>
    <row r="4956" spans="1:20" x14ac:dyDescent="0.2">
      <c r="A4956">
        <v>2009</v>
      </c>
      <c r="B4956">
        <v>295</v>
      </c>
      <c r="D4956" t="s">
        <v>184</v>
      </c>
      <c r="E4956" s="1">
        <v>0.58333333333333337</v>
      </c>
      <c r="F4956">
        <v>3</v>
      </c>
      <c r="G4956" t="s">
        <v>136</v>
      </c>
      <c r="H4956" t="s">
        <v>36</v>
      </c>
      <c r="I4956" t="s">
        <v>178</v>
      </c>
      <c r="J4956" t="s">
        <v>23</v>
      </c>
      <c r="K4956" t="s">
        <v>118</v>
      </c>
      <c r="L4956" t="s">
        <v>30</v>
      </c>
      <c r="M4956">
        <v>2</v>
      </c>
      <c r="N4956">
        <v>7.5</v>
      </c>
      <c r="Q4956">
        <v>9.2800000000000001E-3</v>
      </c>
      <c r="R4956">
        <v>3.07</v>
      </c>
      <c r="S4956">
        <f t="shared" si="357"/>
        <v>4.5080222907771104</v>
      </c>
      <c r="T4956">
        <f t="shared" si="356"/>
        <v>9.0160445815542207</v>
      </c>
    </row>
    <row r="4957" spans="1:20" x14ac:dyDescent="0.2">
      <c r="A4957">
        <v>2009</v>
      </c>
      <c r="B4957">
        <v>295</v>
      </c>
      <c r="D4957" t="s">
        <v>184</v>
      </c>
      <c r="E4957" s="1">
        <v>0.58333333333333337</v>
      </c>
      <c r="F4957">
        <v>3</v>
      </c>
      <c r="G4957" t="s">
        <v>136</v>
      </c>
      <c r="H4957" t="s">
        <v>36</v>
      </c>
      <c r="I4957" t="s">
        <v>178</v>
      </c>
      <c r="J4957" t="s">
        <v>26</v>
      </c>
      <c r="K4957" t="s">
        <v>118</v>
      </c>
      <c r="L4957" t="s">
        <v>27</v>
      </c>
      <c r="M4957">
        <v>100</v>
      </c>
      <c r="N4957">
        <v>2.5</v>
      </c>
      <c r="Q4957">
        <v>1.5900000000000001E-2</v>
      </c>
      <c r="R4957">
        <v>2.9718</v>
      </c>
      <c r="S4957">
        <f t="shared" si="357"/>
        <v>0.24210025233267859</v>
      </c>
      <c r="T4957">
        <f t="shared" si="356"/>
        <v>24.21002523326786</v>
      </c>
    </row>
    <row r="4958" spans="1:20" x14ac:dyDescent="0.2">
      <c r="A4958">
        <v>2009</v>
      </c>
      <c r="B4958">
        <v>295</v>
      </c>
      <c r="D4958" t="s">
        <v>184</v>
      </c>
      <c r="E4958" s="1">
        <v>0.58333333333333337</v>
      </c>
      <c r="F4958">
        <v>3</v>
      </c>
      <c r="G4958" t="s">
        <v>136</v>
      </c>
      <c r="H4958" t="s">
        <v>36</v>
      </c>
      <c r="I4958" t="s">
        <v>178</v>
      </c>
      <c r="J4958" t="s">
        <v>23</v>
      </c>
      <c r="K4958" t="s">
        <v>33</v>
      </c>
      <c r="L4958" t="s">
        <v>34</v>
      </c>
      <c r="M4958">
        <v>9</v>
      </c>
      <c r="N4958">
        <v>2.5</v>
      </c>
      <c r="Q4958">
        <v>8.8999999999999999E-3</v>
      </c>
      <c r="R4958">
        <v>3</v>
      </c>
      <c r="S4958">
        <f t="shared" si="357"/>
        <v>0.13906250000000001</v>
      </c>
      <c r="T4958">
        <f t="shared" si="356"/>
        <v>1.2515625000000001</v>
      </c>
    </row>
    <row r="4959" spans="1:20" x14ac:dyDescent="0.2">
      <c r="A4959">
        <v>2009</v>
      </c>
      <c r="B4959">
        <v>296</v>
      </c>
      <c r="D4959" t="s">
        <v>184</v>
      </c>
      <c r="E4959" s="1">
        <v>0.58333333333333337</v>
      </c>
      <c r="F4959">
        <v>3</v>
      </c>
      <c r="G4959" t="s">
        <v>136</v>
      </c>
      <c r="H4959" t="s">
        <v>36</v>
      </c>
      <c r="I4959" t="s">
        <v>178</v>
      </c>
      <c r="J4959" t="s">
        <v>44</v>
      </c>
      <c r="K4959" t="s">
        <v>21</v>
      </c>
      <c r="L4959" t="s">
        <v>22</v>
      </c>
      <c r="M4959">
        <v>2</v>
      </c>
      <c r="N4959">
        <v>35</v>
      </c>
      <c r="Q4959">
        <v>1.14E-2</v>
      </c>
      <c r="R4959">
        <v>3.1280000000000001</v>
      </c>
      <c r="S4959">
        <f t="shared" si="357"/>
        <v>770.45928631241588</v>
      </c>
      <c r="T4959">
        <f t="shared" si="356"/>
        <v>1540.9185726248318</v>
      </c>
    </row>
    <row r="4960" spans="1:20" x14ac:dyDescent="0.2">
      <c r="A4960">
        <v>2009</v>
      </c>
      <c r="B4960">
        <v>296</v>
      </c>
      <c r="D4960" t="s">
        <v>184</v>
      </c>
      <c r="E4960" s="1">
        <v>0.58333333333333337</v>
      </c>
      <c r="F4960">
        <v>3</v>
      </c>
      <c r="G4960" t="s">
        <v>136</v>
      </c>
      <c r="H4960" t="s">
        <v>36</v>
      </c>
      <c r="I4960" t="s">
        <v>178</v>
      </c>
      <c r="J4960" t="s">
        <v>23</v>
      </c>
      <c r="K4960" t="s">
        <v>38</v>
      </c>
      <c r="L4960" t="s">
        <v>129</v>
      </c>
      <c r="M4960">
        <v>1</v>
      </c>
      <c r="N4960">
        <v>35</v>
      </c>
      <c r="Q4960">
        <v>1.7899999999999999E-2</v>
      </c>
      <c r="R4960">
        <v>3</v>
      </c>
      <c r="S4960">
        <f t="shared" si="357"/>
        <v>767.46249999999998</v>
      </c>
      <c r="T4960">
        <f t="shared" si="356"/>
        <v>767.46249999999998</v>
      </c>
    </row>
    <row r="4961" spans="1:20" x14ac:dyDescent="0.2">
      <c r="A4961">
        <v>2009</v>
      </c>
      <c r="B4961">
        <v>296</v>
      </c>
      <c r="D4961" t="s">
        <v>184</v>
      </c>
      <c r="E4961" s="1">
        <v>0.58333333333333337</v>
      </c>
      <c r="F4961">
        <v>3</v>
      </c>
      <c r="G4961" t="s">
        <v>136</v>
      </c>
      <c r="H4961" t="s">
        <v>36</v>
      </c>
      <c r="I4961" t="s">
        <v>178</v>
      </c>
      <c r="J4961" t="s">
        <v>23</v>
      </c>
      <c r="K4961" t="s">
        <v>31</v>
      </c>
      <c r="L4961" t="s">
        <v>32</v>
      </c>
      <c r="M4961">
        <v>1</v>
      </c>
      <c r="N4961">
        <v>35</v>
      </c>
      <c r="Q4961">
        <v>7.9000000000000008E-3</v>
      </c>
      <c r="R4961">
        <v>3.0760000000000001</v>
      </c>
      <c r="S4961">
        <f t="shared" si="357"/>
        <v>443.79294680201997</v>
      </c>
      <c r="T4961">
        <f t="shared" si="356"/>
        <v>443.79294680201997</v>
      </c>
    </row>
    <row r="4962" spans="1:20" x14ac:dyDescent="0.2">
      <c r="A4962">
        <v>2009</v>
      </c>
      <c r="B4962">
        <v>296</v>
      </c>
      <c r="D4962" t="s">
        <v>184</v>
      </c>
      <c r="E4962" s="1">
        <v>0.58333333333333337</v>
      </c>
      <c r="F4962">
        <v>3</v>
      </c>
      <c r="G4962" t="s">
        <v>136</v>
      </c>
      <c r="H4962" t="s">
        <v>36</v>
      </c>
      <c r="I4962" t="s">
        <v>178</v>
      </c>
      <c r="J4962" t="s">
        <v>26</v>
      </c>
      <c r="K4962" t="s">
        <v>31</v>
      </c>
      <c r="L4962" t="s">
        <v>54</v>
      </c>
      <c r="M4962">
        <v>2</v>
      </c>
      <c r="N4962">
        <v>25</v>
      </c>
      <c r="P4962">
        <f>N4962*0.812715</f>
        <v>20.317875000000001</v>
      </c>
      <c r="Q4962">
        <v>0.111</v>
      </c>
      <c r="R4962">
        <v>2.72</v>
      </c>
      <c r="S4962">
        <f>Q4962*(P4962^R4962)</f>
        <v>400.63779005068659</v>
      </c>
      <c r="T4962">
        <f t="shared" si="356"/>
        <v>801.27558010137318</v>
      </c>
    </row>
    <row r="4963" spans="1:20" x14ac:dyDescent="0.2">
      <c r="A4963">
        <v>2009</v>
      </c>
      <c r="B4963">
        <v>296</v>
      </c>
      <c r="D4963" t="s">
        <v>184</v>
      </c>
      <c r="E4963" s="1">
        <v>0.58333333333333337</v>
      </c>
      <c r="F4963">
        <v>3</v>
      </c>
      <c r="G4963" t="s">
        <v>136</v>
      </c>
      <c r="H4963" t="s">
        <v>36</v>
      </c>
      <c r="I4963" t="s">
        <v>178</v>
      </c>
      <c r="J4963" t="s">
        <v>13</v>
      </c>
      <c r="K4963" t="s">
        <v>14</v>
      </c>
      <c r="L4963" t="s">
        <v>15</v>
      </c>
      <c r="M4963">
        <v>5</v>
      </c>
      <c r="N4963">
        <v>25</v>
      </c>
      <c r="Q4963">
        <v>2.3599999999999999E-2</v>
      </c>
      <c r="R4963">
        <v>2.9750000000000001</v>
      </c>
      <c r="S4963">
        <f>Q4963*(N4963^R4963)</f>
        <v>340.23855775527943</v>
      </c>
      <c r="T4963">
        <f t="shared" si="356"/>
        <v>1701.1927887763973</v>
      </c>
    </row>
    <row r="4964" spans="1:20" x14ac:dyDescent="0.2">
      <c r="A4964">
        <v>2009</v>
      </c>
      <c r="B4964">
        <v>296</v>
      </c>
      <c r="D4964" t="s">
        <v>184</v>
      </c>
      <c r="E4964" s="1">
        <v>0.58333333333333337</v>
      </c>
      <c r="F4964">
        <v>3</v>
      </c>
      <c r="G4964" t="s">
        <v>136</v>
      </c>
      <c r="H4964" t="s">
        <v>36</v>
      </c>
      <c r="I4964" t="s">
        <v>178</v>
      </c>
      <c r="J4964" t="s">
        <v>16</v>
      </c>
      <c r="K4964" t="s">
        <v>28</v>
      </c>
      <c r="L4964" t="s">
        <v>29</v>
      </c>
      <c r="M4964">
        <v>16</v>
      </c>
      <c r="N4964">
        <v>25</v>
      </c>
      <c r="P4964">
        <f>N4964/1.14172</f>
        <v>21.89678730336685</v>
      </c>
      <c r="Q4964">
        <v>5.7999999999999996E-3</v>
      </c>
      <c r="R4964">
        <v>3.5539999999999998</v>
      </c>
      <c r="S4964">
        <f>Q4964*(P4964^R4964)</f>
        <v>336.62001464584171</v>
      </c>
      <c r="T4964">
        <f t="shared" si="356"/>
        <v>5385.9202343334673</v>
      </c>
    </row>
    <row r="4965" spans="1:20" x14ac:dyDescent="0.2">
      <c r="A4965">
        <v>2009</v>
      </c>
      <c r="B4965">
        <v>296</v>
      </c>
      <c r="D4965" t="s">
        <v>184</v>
      </c>
      <c r="E4965" s="1">
        <v>0.58333333333333337</v>
      </c>
      <c r="F4965">
        <v>3</v>
      </c>
      <c r="G4965" t="s">
        <v>136</v>
      </c>
      <c r="H4965" t="s">
        <v>36</v>
      </c>
      <c r="I4965" t="s">
        <v>178</v>
      </c>
      <c r="J4965" t="s">
        <v>44</v>
      </c>
      <c r="K4965" t="s">
        <v>21</v>
      </c>
      <c r="L4965" t="s">
        <v>22</v>
      </c>
      <c r="M4965">
        <v>6</v>
      </c>
      <c r="N4965">
        <v>25</v>
      </c>
      <c r="Q4965">
        <v>1.14E-2</v>
      </c>
      <c r="R4965">
        <v>3.1280000000000001</v>
      </c>
      <c r="S4965">
        <f>Q4965*(N4965^R4965)</f>
        <v>268.94359042953022</v>
      </c>
      <c r="T4965">
        <f t="shared" si="356"/>
        <v>1613.6615425771813</v>
      </c>
    </row>
    <row r="4966" spans="1:20" x14ac:dyDescent="0.2">
      <c r="A4966">
        <v>2009</v>
      </c>
      <c r="B4966">
        <v>296</v>
      </c>
      <c r="D4966" t="s">
        <v>184</v>
      </c>
      <c r="E4966" s="1">
        <v>0.58333333333333337</v>
      </c>
      <c r="F4966">
        <v>3</v>
      </c>
      <c r="G4966" t="s">
        <v>136</v>
      </c>
      <c r="H4966" t="s">
        <v>36</v>
      </c>
      <c r="I4966" t="s">
        <v>178</v>
      </c>
      <c r="J4966" t="s">
        <v>23</v>
      </c>
      <c r="K4966" t="s">
        <v>62</v>
      </c>
      <c r="L4966" t="s">
        <v>63</v>
      </c>
      <c r="M4966">
        <v>1</v>
      </c>
      <c r="N4966">
        <v>25</v>
      </c>
      <c r="P4966">
        <f>N4966/1.08</f>
        <v>23.148148148148145</v>
      </c>
      <c r="Q4966">
        <v>2.29E-2</v>
      </c>
      <c r="R4966">
        <v>2.9580000000000002</v>
      </c>
      <c r="S4966">
        <f>Q4966*(P4966^R4966)</f>
        <v>248.92846396069424</v>
      </c>
      <c r="T4966">
        <f t="shared" si="356"/>
        <v>248.92846396069424</v>
      </c>
    </row>
    <row r="4967" spans="1:20" x14ac:dyDescent="0.2">
      <c r="A4967">
        <v>2009</v>
      </c>
      <c r="B4967">
        <v>296</v>
      </c>
      <c r="D4967" t="s">
        <v>184</v>
      </c>
      <c r="E4967" s="1">
        <v>0.58333333333333337</v>
      </c>
      <c r="F4967">
        <v>3</v>
      </c>
      <c r="G4967" t="s">
        <v>136</v>
      </c>
      <c r="H4967" t="s">
        <v>36</v>
      </c>
      <c r="I4967" t="s">
        <v>178</v>
      </c>
      <c r="J4967" t="s">
        <v>16</v>
      </c>
      <c r="K4967" t="s">
        <v>17</v>
      </c>
      <c r="L4967" t="s">
        <v>18</v>
      </c>
      <c r="M4967">
        <v>3</v>
      </c>
      <c r="N4967">
        <v>15</v>
      </c>
      <c r="Q4967">
        <v>2.2700000000000001E-2</v>
      </c>
      <c r="R4967">
        <v>3.12</v>
      </c>
      <c r="S4967">
        <f t="shared" ref="S4967:S4982" si="358">Q4967*(N4967^R4967)</f>
        <v>106.03044532761471</v>
      </c>
      <c r="T4967">
        <f t="shared" si="356"/>
        <v>318.09133598284416</v>
      </c>
    </row>
    <row r="4968" spans="1:20" x14ac:dyDescent="0.2">
      <c r="A4968">
        <v>2009</v>
      </c>
      <c r="B4968">
        <v>296</v>
      </c>
      <c r="D4968" t="s">
        <v>184</v>
      </c>
      <c r="E4968" s="1">
        <v>0.58333333333333337</v>
      </c>
      <c r="F4968">
        <v>3</v>
      </c>
      <c r="G4968" t="s">
        <v>136</v>
      </c>
      <c r="H4968" t="s">
        <v>36</v>
      </c>
      <c r="I4968" t="s">
        <v>178</v>
      </c>
      <c r="J4968" t="s">
        <v>509</v>
      </c>
      <c r="K4968" t="s">
        <v>17</v>
      </c>
      <c r="L4968" t="s">
        <v>127</v>
      </c>
      <c r="M4968">
        <v>1</v>
      </c>
      <c r="N4968">
        <v>15</v>
      </c>
      <c r="Q4968">
        <v>2.3900000000000001E-2</v>
      </c>
      <c r="R4968">
        <v>3.0819999999999999</v>
      </c>
      <c r="S4968">
        <f t="shared" si="358"/>
        <v>100.71894345437795</v>
      </c>
      <c r="T4968">
        <f t="shared" si="356"/>
        <v>100.71894345437795</v>
      </c>
    </row>
    <row r="4969" spans="1:20" x14ac:dyDescent="0.2">
      <c r="A4969">
        <v>2009</v>
      </c>
      <c r="B4969">
        <v>296</v>
      </c>
      <c r="D4969" t="s">
        <v>184</v>
      </c>
      <c r="E4969" s="1">
        <v>0.58333333333333337</v>
      </c>
      <c r="F4969">
        <v>3</v>
      </c>
      <c r="G4969" t="s">
        <v>136</v>
      </c>
      <c r="H4969" t="s">
        <v>36</v>
      </c>
      <c r="I4969" t="s">
        <v>178</v>
      </c>
      <c r="J4969" t="s">
        <v>13</v>
      </c>
      <c r="K4969" t="s">
        <v>14</v>
      </c>
      <c r="L4969" t="s">
        <v>15</v>
      </c>
      <c r="M4969">
        <v>2</v>
      </c>
      <c r="N4969">
        <v>15</v>
      </c>
      <c r="Q4969">
        <v>2.3599999999999999E-2</v>
      </c>
      <c r="R4969">
        <v>2.9750000000000001</v>
      </c>
      <c r="S4969">
        <f t="shared" si="358"/>
        <v>74.436080804008085</v>
      </c>
      <c r="T4969">
        <f t="shared" si="356"/>
        <v>148.87216160801617</v>
      </c>
    </row>
    <row r="4970" spans="1:20" x14ac:dyDescent="0.2">
      <c r="A4970">
        <v>2009</v>
      </c>
      <c r="B4970">
        <v>296</v>
      </c>
      <c r="D4970" t="s">
        <v>184</v>
      </c>
      <c r="E4970" s="1">
        <v>0.58333333333333337</v>
      </c>
      <c r="F4970">
        <v>3</v>
      </c>
      <c r="G4970" t="s">
        <v>136</v>
      </c>
      <c r="H4970" t="s">
        <v>36</v>
      </c>
      <c r="I4970" t="s">
        <v>178</v>
      </c>
      <c r="J4970" t="s">
        <v>509</v>
      </c>
      <c r="K4970" t="s">
        <v>17</v>
      </c>
      <c r="L4970" t="s">
        <v>19</v>
      </c>
      <c r="M4970">
        <v>2</v>
      </c>
      <c r="N4970">
        <v>15</v>
      </c>
      <c r="Q4970">
        <v>1.9300000000000001E-2</v>
      </c>
      <c r="R4970">
        <v>2.96</v>
      </c>
      <c r="S4970">
        <f t="shared" si="358"/>
        <v>58.450393035088091</v>
      </c>
      <c r="T4970">
        <f t="shared" si="356"/>
        <v>116.90078607017618</v>
      </c>
    </row>
    <row r="4971" spans="1:20" x14ac:dyDescent="0.2">
      <c r="A4971">
        <v>2009</v>
      </c>
      <c r="B4971">
        <v>296</v>
      </c>
      <c r="D4971" t="s">
        <v>184</v>
      </c>
      <c r="E4971" s="1">
        <v>0.58333333333333337</v>
      </c>
      <c r="F4971">
        <v>3</v>
      </c>
      <c r="G4971" t="s">
        <v>136</v>
      </c>
      <c r="H4971" t="s">
        <v>36</v>
      </c>
      <c r="I4971" t="s">
        <v>178</v>
      </c>
      <c r="J4971" t="s">
        <v>44</v>
      </c>
      <c r="K4971" t="s">
        <v>21</v>
      </c>
      <c r="L4971" t="s">
        <v>22</v>
      </c>
      <c r="M4971">
        <v>2</v>
      </c>
      <c r="N4971">
        <v>15</v>
      </c>
      <c r="Q4971">
        <v>1.14E-2</v>
      </c>
      <c r="R4971">
        <v>3.1280000000000001</v>
      </c>
      <c r="S4971">
        <f t="shared" si="358"/>
        <v>54.414959423729201</v>
      </c>
      <c r="T4971">
        <f t="shared" si="356"/>
        <v>108.8299188474584</v>
      </c>
    </row>
    <row r="4972" spans="1:20" x14ac:dyDescent="0.2">
      <c r="A4972">
        <v>2009</v>
      </c>
      <c r="B4972">
        <v>296</v>
      </c>
      <c r="D4972" t="s">
        <v>184</v>
      </c>
      <c r="E4972" s="1">
        <v>0.58333333333333337</v>
      </c>
      <c r="F4972">
        <v>3</v>
      </c>
      <c r="G4972" t="s">
        <v>136</v>
      </c>
      <c r="H4972" t="s">
        <v>36</v>
      </c>
      <c r="I4972" t="s">
        <v>178</v>
      </c>
      <c r="J4972" t="s">
        <v>23</v>
      </c>
      <c r="K4972" t="s">
        <v>118</v>
      </c>
      <c r="L4972" t="s">
        <v>30</v>
      </c>
      <c r="M4972">
        <v>3</v>
      </c>
      <c r="N4972">
        <v>15</v>
      </c>
      <c r="Q4972">
        <v>9.2800000000000001E-3</v>
      </c>
      <c r="R4972">
        <v>3.07</v>
      </c>
      <c r="S4972">
        <f t="shared" si="358"/>
        <v>37.857169670187268</v>
      </c>
      <c r="T4972">
        <f t="shared" si="356"/>
        <v>113.57150901056181</v>
      </c>
    </row>
    <row r="4973" spans="1:20" x14ac:dyDescent="0.2">
      <c r="A4973">
        <v>2009</v>
      </c>
      <c r="B4973">
        <v>296</v>
      </c>
      <c r="D4973" t="s">
        <v>184</v>
      </c>
      <c r="E4973" s="1">
        <v>0.58333333333333337</v>
      </c>
      <c r="F4973">
        <v>3</v>
      </c>
      <c r="G4973" t="s">
        <v>136</v>
      </c>
      <c r="H4973" t="s">
        <v>36</v>
      </c>
      <c r="I4973" t="s">
        <v>178</v>
      </c>
      <c r="J4973" t="s">
        <v>26</v>
      </c>
      <c r="K4973" t="s">
        <v>17</v>
      </c>
      <c r="L4973" t="s">
        <v>121</v>
      </c>
      <c r="M4973">
        <v>12</v>
      </c>
      <c r="N4973">
        <v>7.5</v>
      </c>
      <c r="Q4973">
        <v>2.0199999999999999E-2</v>
      </c>
      <c r="R4973">
        <v>2.9594999999999998</v>
      </c>
      <c r="S4973">
        <f t="shared" si="358"/>
        <v>7.8540774295436098</v>
      </c>
      <c r="T4973">
        <f t="shared" si="356"/>
        <v>94.248929154523324</v>
      </c>
    </row>
    <row r="4974" spans="1:20" x14ac:dyDescent="0.2">
      <c r="A4974">
        <v>2009</v>
      </c>
      <c r="B4974">
        <v>296</v>
      </c>
      <c r="D4974" t="s">
        <v>184</v>
      </c>
      <c r="E4974" s="1">
        <v>0.58333333333333337</v>
      </c>
      <c r="F4974">
        <v>3</v>
      </c>
      <c r="G4974" t="s">
        <v>136</v>
      </c>
      <c r="H4974" t="s">
        <v>36</v>
      </c>
      <c r="I4974" t="s">
        <v>178</v>
      </c>
      <c r="J4974" t="s">
        <v>509</v>
      </c>
      <c r="K4974" t="s">
        <v>17</v>
      </c>
      <c r="L4974" t="s">
        <v>19</v>
      </c>
      <c r="M4974">
        <v>4</v>
      </c>
      <c r="N4974">
        <v>7.5</v>
      </c>
      <c r="Q4974">
        <v>1.9300000000000001E-2</v>
      </c>
      <c r="R4974">
        <v>2.96</v>
      </c>
      <c r="S4974">
        <f t="shared" si="358"/>
        <v>7.5117071566069322</v>
      </c>
      <c r="T4974">
        <f t="shared" si="356"/>
        <v>30.046828626427729</v>
      </c>
    </row>
    <row r="4975" spans="1:20" x14ac:dyDescent="0.2">
      <c r="A4975">
        <v>2009</v>
      </c>
      <c r="B4975">
        <v>296</v>
      </c>
      <c r="D4975" t="s">
        <v>184</v>
      </c>
      <c r="E4975" s="1">
        <v>0.58333333333333337</v>
      </c>
      <c r="F4975">
        <v>3</v>
      </c>
      <c r="G4975" t="s">
        <v>136</v>
      </c>
      <c r="H4975" t="s">
        <v>36</v>
      </c>
      <c r="I4975" t="s">
        <v>178</v>
      </c>
      <c r="J4975" t="s">
        <v>26</v>
      </c>
      <c r="K4975" t="s">
        <v>118</v>
      </c>
      <c r="L4975" t="s">
        <v>27</v>
      </c>
      <c r="M4975">
        <v>6</v>
      </c>
      <c r="N4975">
        <v>7.5</v>
      </c>
      <c r="Q4975">
        <v>1.5900000000000001E-2</v>
      </c>
      <c r="R4975">
        <v>2.9718</v>
      </c>
      <c r="S4975">
        <f t="shared" si="358"/>
        <v>6.3372988368370082</v>
      </c>
      <c r="T4975">
        <f t="shared" si="356"/>
        <v>38.023793021022051</v>
      </c>
    </row>
    <row r="4976" spans="1:20" x14ac:dyDescent="0.2">
      <c r="A4976">
        <v>2009</v>
      </c>
      <c r="B4976">
        <v>296</v>
      </c>
      <c r="D4976" t="s">
        <v>184</v>
      </c>
      <c r="E4976" s="1">
        <v>0.58333333333333337</v>
      </c>
      <c r="F4976">
        <v>3</v>
      </c>
      <c r="G4976" t="s">
        <v>136</v>
      </c>
      <c r="H4976" t="s">
        <v>36</v>
      </c>
      <c r="I4976" t="s">
        <v>178</v>
      </c>
      <c r="J4976" t="s">
        <v>13</v>
      </c>
      <c r="K4976" t="s">
        <v>194</v>
      </c>
      <c r="L4976" t="s">
        <v>35</v>
      </c>
      <c r="M4976">
        <v>6</v>
      </c>
      <c r="N4976">
        <v>7.5</v>
      </c>
      <c r="Q4976">
        <v>3.2399999999999998E-2</v>
      </c>
      <c r="R4976">
        <v>2.379</v>
      </c>
      <c r="S4976">
        <f t="shared" si="358"/>
        <v>3.9112516180267258</v>
      </c>
      <c r="T4976">
        <f t="shared" si="356"/>
        <v>23.467509708160357</v>
      </c>
    </row>
    <row r="4977" spans="1:20" x14ac:dyDescent="0.2">
      <c r="A4977">
        <v>2009</v>
      </c>
      <c r="B4977">
        <v>296</v>
      </c>
      <c r="D4977" t="s">
        <v>184</v>
      </c>
      <c r="E4977" s="1">
        <v>0.58333333333333337</v>
      </c>
      <c r="F4977">
        <v>3</v>
      </c>
      <c r="G4977" t="s">
        <v>136</v>
      </c>
      <c r="H4977" t="s">
        <v>36</v>
      </c>
      <c r="I4977" t="s">
        <v>178</v>
      </c>
      <c r="J4977" t="s">
        <v>26</v>
      </c>
      <c r="K4977" t="s">
        <v>118</v>
      </c>
      <c r="L4977" t="s">
        <v>27</v>
      </c>
      <c r="M4977">
        <v>40</v>
      </c>
      <c r="N4977">
        <v>2.5</v>
      </c>
      <c r="Q4977">
        <v>1.5900000000000001E-2</v>
      </c>
      <c r="R4977">
        <v>2.9718</v>
      </c>
      <c r="S4977">
        <f t="shared" si="358"/>
        <v>0.24210025233267859</v>
      </c>
      <c r="T4977">
        <f t="shared" si="356"/>
        <v>9.684010093307144</v>
      </c>
    </row>
    <row r="4978" spans="1:20" x14ac:dyDescent="0.2">
      <c r="A4978">
        <v>2009</v>
      </c>
      <c r="B4978">
        <v>296</v>
      </c>
      <c r="D4978" t="s">
        <v>184</v>
      </c>
      <c r="E4978" s="1">
        <v>0.58333333333333337</v>
      </c>
      <c r="F4978">
        <v>3</v>
      </c>
      <c r="G4978" t="s">
        <v>136</v>
      </c>
      <c r="H4978" t="s">
        <v>36</v>
      </c>
      <c r="I4978" t="s">
        <v>178</v>
      </c>
      <c r="J4978" t="s">
        <v>23</v>
      </c>
      <c r="K4978" t="s">
        <v>33</v>
      </c>
      <c r="L4978" t="s">
        <v>34</v>
      </c>
      <c r="M4978">
        <v>6</v>
      </c>
      <c r="N4978">
        <v>2.5</v>
      </c>
      <c r="Q4978">
        <v>8.8999999999999999E-3</v>
      </c>
      <c r="R4978">
        <v>3</v>
      </c>
      <c r="S4978">
        <f t="shared" si="358"/>
        <v>0.13906250000000001</v>
      </c>
      <c r="T4978">
        <f t="shared" si="356"/>
        <v>0.83437500000000009</v>
      </c>
    </row>
    <row r="4979" spans="1:20" x14ac:dyDescent="0.2">
      <c r="A4979">
        <v>2009</v>
      </c>
      <c r="B4979">
        <v>297</v>
      </c>
      <c r="D4979" t="s">
        <v>184</v>
      </c>
      <c r="E4979" s="1">
        <v>0.58333333333333337</v>
      </c>
      <c r="F4979">
        <v>3</v>
      </c>
      <c r="G4979" t="s">
        <v>136</v>
      </c>
      <c r="H4979" t="s">
        <v>12</v>
      </c>
      <c r="I4979" t="s">
        <v>178</v>
      </c>
      <c r="J4979" t="s">
        <v>13</v>
      </c>
      <c r="K4979" t="s">
        <v>14</v>
      </c>
      <c r="L4979" t="s">
        <v>42</v>
      </c>
      <c r="M4979">
        <v>2</v>
      </c>
      <c r="N4979">
        <v>35</v>
      </c>
      <c r="Q4979">
        <v>4.2200000000000001E-2</v>
      </c>
      <c r="R4979">
        <v>2.835</v>
      </c>
      <c r="S4979">
        <f t="shared" si="358"/>
        <v>1006.3414397267468</v>
      </c>
      <c r="T4979">
        <f t="shared" si="356"/>
        <v>2012.6828794534936</v>
      </c>
    </row>
    <row r="4980" spans="1:20" x14ac:dyDescent="0.2">
      <c r="A4980">
        <v>2009</v>
      </c>
      <c r="B4980">
        <v>297</v>
      </c>
      <c r="D4980" t="s">
        <v>184</v>
      </c>
      <c r="E4980" s="1">
        <v>0.58333333333333337</v>
      </c>
      <c r="F4980">
        <v>3</v>
      </c>
      <c r="G4980" t="s">
        <v>136</v>
      </c>
      <c r="H4980" t="s">
        <v>12</v>
      </c>
      <c r="I4980" t="s">
        <v>178</v>
      </c>
      <c r="J4980" t="s">
        <v>44</v>
      </c>
      <c r="K4980" t="s">
        <v>21</v>
      </c>
      <c r="L4980" t="s">
        <v>22</v>
      </c>
      <c r="M4980">
        <v>1</v>
      </c>
      <c r="N4980">
        <v>35</v>
      </c>
      <c r="Q4980">
        <v>1.14E-2</v>
      </c>
      <c r="R4980">
        <v>3.1280000000000001</v>
      </c>
      <c r="S4980">
        <f t="shared" si="358"/>
        <v>770.45928631241588</v>
      </c>
      <c r="T4980">
        <f t="shared" si="356"/>
        <v>770.45928631241588</v>
      </c>
    </row>
    <row r="4981" spans="1:20" x14ac:dyDescent="0.2">
      <c r="A4981">
        <v>2009</v>
      </c>
      <c r="B4981">
        <v>297</v>
      </c>
      <c r="D4981" t="s">
        <v>184</v>
      </c>
      <c r="E4981" s="1">
        <v>0.58333333333333337</v>
      </c>
      <c r="F4981">
        <v>3</v>
      </c>
      <c r="G4981" t="s">
        <v>136</v>
      </c>
      <c r="H4981" t="s">
        <v>12</v>
      </c>
      <c r="I4981" t="s">
        <v>178</v>
      </c>
      <c r="J4981" t="s">
        <v>23</v>
      </c>
      <c r="K4981" t="s">
        <v>118</v>
      </c>
      <c r="L4981" t="s">
        <v>37</v>
      </c>
      <c r="M4981">
        <v>1</v>
      </c>
      <c r="N4981">
        <v>35</v>
      </c>
      <c r="Q4981">
        <v>1.26E-2</v>
      </c>
      <c r="R4981">
        <v>3.0672999999999999</v>
      </c>
      <c r="S4981">
        <f t="shared" si="358"/>
        <v>686.26279947656167</v>
      </c>
      <c r="T4981">
        <f t="shared" si="356"/>
        <v>686.26279947656167</v>
      </c>
    </row>
    <row r="4982" spans="1:20" x14ac:dyDescent="0.2">
      <c r="A4982">
        <v>2009</v>
      </c>
      <c r="B4982">
        <v>297</v>
      </c>
      <c r="D4982" t="s">
        <v>184</v>
      </c>
      <c r="E4982" s="1">
        <v>0.58333333333333337</v>
      </c>
      <c r="F4982">
        <v>3</v>
      </c>
      <c r="G4982" t="s">
        <v>136</v>
      </c>
      <c r="H4982" t="s">
        <v>12</v>
      </c>
      <c r="I4982" t="s">
        <v>178</v>
      </c>
      <c r="J4982" t="s">
        <v>13</v>
      </c>
      <c r="K4982" t="s">
        <v>14</v>
      </c>
      <c r="L4982" t="s">
        <v>15</v>
      </c>
      <c r="M4982">
        <v>14</v>
      </c>
      <c r="N4982">
        <v>25</v>
      </c>
      <c r="Q4982">
        <v>2.3599999999999999E-2</v>
      </c>
      <c r="R4982">
        <v>2.9750000000000001</v>
      </c>
      <c r="S4982">
        <f t="shared" si="358"/>
        <v>340.23855775527943</v>
      </c>
      <c r="T4982">
        <f t="shared" si="356"/>
        <v>4763.3398085739118</v>
      </c>
    </row>
    <row r="4983" spans="1:20" x14ac:dyDescent="0.2">
      <c r="A4983">
        <v>2009</v>
      </c>
      <c r="B4983">
        <v>297</v>
      </c>
      <c r="D4983" t="s">
        <v>184</v>
      </c>
      <c r="E4983" s="1">
        <v>0.58333333333333337</v>
      </c>
      <c r="F4983">
        <v>3</v>
      </c>
      <c r="G4983" t="s">
        <v>136</v>
      </c>
      <c r="H4983" t="s">
        <v>12</v>
      </c>
      <c r="I4983" t="s">
        <v>178</v>
      </c>
      <c r="J4983" t="s">
        <v>16</v>
      </c>
      <c r="K4983" t="s">
        <v>28</v>
      </c>
      <c r="L4983" t="s">
        <v>29</v>
      </c>
      <c r="M4983">
        <v>11</v>
      </c>
      <c r="N4983">
        <v>25</v>
      </c>
      <c r="P4983">
        <f>N4983/1.14172</f>
        <v>21.89678730336685</v>
      </c>
      <c r="Q4983">
        <v>5.7999999999999996E-3</v>
      </c>
      <c r="R4983">
        <v>3.5539999999999998</v>
      </c>
      <c r="S4983">
        <f>Q4983*(P4983^R4983)</f>
        <v>336.62001464584171</v>
      </c>
      <c r="T4983">
        <f t="shared" si="356"/>
        <v>3702.8201611042587</v>
      </c>
    </row>
    <row r="4984" spans="1:20" x14ac:dyDescent="0.2">
      <c r="A4984">
        <v>2009</v>
      </c>
      <c r="B4984">
        <v>297</v>
      </c>
      <c r="D4984" t="s">
        <v>184</v>
      </c>
      <c r="E4984" s="1">
        <v>0.58333333333333337</v>
      </c>
      <c r="F4984">
        <v>3</v>
      </c>
      <c r="G4984" t="s">
        <v>136</v>
      </c>
      <c r="H4984" t="s">
        <v>12</v>
      </c>
      <c r="I4984" t="s">
        <v>178</v>
      </c>
      <c r="J4984" t="s">
        <v>44</v>
      </c>
      <c r="K4984" t="s">
        <v>21</v>
      </c>
      <c r="L4984" t="s">
        <v>22</v>
      </c>
      <c r="M4984">
        <v>3</v>
      </c>
      <c r="N4984">
        <v>25</v>
      </c>
      <c r="Q4984">
        <v>1.14E-2</v>
      </c>
      <c r="R4984">
        <v>3.1280000000000001</v>
      </c>
      <c r="S4984">
        <f>Q4984*(N4984^R4984)</f>
        <v>268.94359042953022</v>
      </c>
      <c r="T4984">
        <f t="shared" si="356"/>
        <v>806.83077128859065</v>
      </c>
    </row>
    <row r="4985" spans="1:20" x14ac:dyDescent="0.2">
      <c r="A4985">
        <v>2009</v>
      </c>
      <c r="B4985">
        <v>297</v>
      </c>
      <c r="D4985" t="s">
        <v>184</v>
      </c>
      <c r="E4985" s="1">
        <v>0.58333333333333337</v>
      </c>
      <c r="F4985">
        <v>3</v>
      </c>
      <c r="G4985" t="s">
        <v>136</v>
      </c>
      <c r="H4985" t="s">
        <v>12</v>
      </c>
      <c r="I4985" t="s">
        <v>178</v>
      </c>
      <c r="J4985" t="s">
        <v>23</v>
      </c>
      <c r="K4985" t="s">
        <v>118</v>
      </c>
      <c r="L4985" t="s">
        <v>37</v>
      </c>
      <c r="M4985">
        <v>1</v>
      </c>
      <c r="N4985">
        <v>25</v>
      </c>
      <c r="Q4985">
        <v>1.26E-2</v>
      </c>
      <c r="R4985">
        <v>3.0672999999999999</v>
      </c>
      <c r="S4985">
        <f>Q4985*(N4985^R4985)</f>
        <v>244.49609871054292</v>
      </c>
      <c r="T4985">
        <f t="shared" si="356"/>
        <v>244.49609871054292</v>
      </c>
    </row>
    <row r="4986" spans="1:20" x14ac:dyDescent="0.2">
      <c r="A4986">
        <v>2009</v>
      </c>
      <c r="B4986">
        <v>297</v>
      </c>
      <c r="D4986" t="s">
        <v>184</v>
      </c>
      <c r="E4986" s="1">
        <v>0.58333333333333337</v>
      </c>
      <c r="F4986">
        <v>3</v>
      </c>
      <c r="G4986" t="s">
        <v>136</v>
      </c>
      <c r="H4986" t="s">
        <v>12</v>
      </c>
      <c r="I4986" t="s">
        <v>178</v>
      </c>
      <c r="J4986" t="s">
        <v>13</v>
      </c>
      <c r="K4986" t="s">
        <v>14</v>
      </c>
      <c r="L4986" t="s">
        <v>15</v>
      </c>
      <c r="M4986">
        <v>4</v>
      </c>
      <c r="N4986">
        <v>15</v>
      </c>
      <c r="Q4986">
        <v>2.3599999999999999E-2</v>
      </c>
      <c r="R4986">
        <v>2.9750000000000001</v>
      </c>
      <c r="S4986">
        <f>Q4986*(N4986^R4986)</f>
        <v>74.436080804008085</v>
      </c>
      <c r="T4986">
        <f t="shared" si="356"/>
        <v>297.74432321603234</v>
      </c>
    </row>
    <row r="4987" spans="1:20" x14ac:dyDescent="0.2">
      <c r="A4987">
        <v>2009</v>
      </c>
      <c r="B4987">
        <v>297</v>
      </c>
      <c r="D4987" t="s">
        <v>184</v>
      </c>
      <c r="E4987" s="1">
        <v>0.58333333333333337</v>
      </c>
      <c r="F4987">
        <v>3</v>
      </c>
      <c r="G4987" t="s">
        <v>136</v>
      </c>
      <c r="H4987" t="s">
        <v>12</v>
      </c>
      <c r="I4987" t="s">
        <v>178</v>
      </c>
      <c r="J4987" t="s">
        <v>23</v>
      </c>
      <c r="K4987" t="s">
        <v>62</v>
      </c>
      <c r="L4987" t="s">
        <v>63</v>
      </c>
      <c r="M4987">
        <v>1</v>
      </c>
      <c r="N4987">
        <v>15</v>
      </c>
      <c r="P4987">
        <f>N4987/1.08</f>
        <v>13.888888888888888</v>
      </c>
      <c r="Q4987">
        <v>2.29E-2</v>
      </c>
      <c r="R4987">
        <v>2.9580000000000002</v>
      </c>
      <c r="S4987">
        <f>Q4987*(P4987^R4987)</f>
        <v>54.934598899323518</v>
      </c>
      <c r="T4987">
        <f t="shared" si="356"/>
        <v>54.934598899323518</v>
      </c>
    </row>
    <row r="4988" spans="1:20" x14ac:dyDescent="0.2">
      <c r="A4988">
        <v>2009</v>
      </c>
      <c r="B4988">
        <v>297</v>
      </c>
      <c r="D4988" t="s">
        <v>184</v>
      </c>
      <c r="E4988" s="1">
        <v>0.58333333333333337</v>
      </c>
      <c r="F4988">
        <v>3</v>
      </c>
      <c r="G4988" t="s">
        <v>136</v>
      </c>
      <c r="H4988" t="s">
        <v>12</v>
      </c>
      <c r="I4988" t="s">
        <v>178</v>
      </c>
      <c r="J4988" t="s">
        <v>20</v>
      </c>
      <c r="K4988" t="s">
        <v>203</v>
      </c>
      <c r="L4988" t="s">
        <v>204</v>
      </c>
      <c r="M4988">
        <v>1</v>
      </c>
      <c r="N4988">
        <v>15</v>
      </c>
      <c r="Q4988">
        <v>2E-3</v>
      </c>
      <c r="R4988">
        <v>3.44</v>
      </c>
      <c r="S4988">
        <f>Q4988*(N4988^R4988)</f>
        <v>22.222040093137309</v>
      </c>
      <c r="T4988">
        <f t="shared" si="356"/>
        <v>22.222040093137309</v>
      </c>
    </row>
    <row r="4989" spans="1:20" x14ac:dyDescent="0.2">
      <c r="A4989">
        <v>2009</v>
      </c>
      <c r="B4989">
        <v>297</v>
      </c>
      <c r="D4989" t="s">
        <v>184</v>
      </c>
      <c r="E4989" s="1">
        <v>0.58333333333333337</v>
      </c>
      <c r="F4989">
        <v>3</v>
      </c>
      <c r="G4989" t="s">
        <v>136</v>
      </c>
      <c r="H4989" t="s">
        <v>12</v>
      </c>
      <c r="I4989" t="s">
        <v>178</v>
      </c>
      <c r="J4989" t="s">
        <v>509</v>
      </c>
      <c r="K4989" t="s">
        <v>17</v>
      </c>
      <c r="L4989" t="s">
        <v>19</v>
      </c>
      <c r="M4989">
        <v>5</v>
      </c>
      <c r="N4989">
        <v>7.5</v>
      </c>
      <c r="Q4989">
        <v>1.9300000000000001E-2</v>
      </c>
      <c r="R4989">
        <v>2.96</v>
      </c>
      <c r="S4989">
        <f>Q4989*(N4989^R4989)</f>
        <v>7.5117071566069322</v>
      </c>
      <c r="T4989">
        <f t="shared" si="356"/>
        <v>37.558535783034664</v>
      </c>
    </row>
    <row r="4990" spans="1:20" x14ac:dyDescent="0.2">
      <c r="A4990">
        <v>2009</v>
      </c>
      <c r="B4990">
        <v>297</v>
      </c>
      <c r="D4990" t="s">
        <v>184</v>
      </c>
      <c r="E4990" s="1">
        <v>0.58333333333333337</v>
      </c>
      <c r="F4990">
        <v>3</v>
      </c>
      <c r="G4990" t="s">
        <v>136</v>
      </c>
      <c r="H4990" t="s">
        <v>12</v>
      </c>
      <c r="I4990" t="s">
        <v>178</v>
      </c>
      <c r="J4990" t="s">
        <v>23</v>
      </c>
      <c r="K4990" t="s">
        <v>62</v>
      </c>
      <c r="L4990" t="s">
        <v>63</v>
      </c>
      <c r="M4990">
        <v>1</v>
      </c>
      <c r="N4990">
        <v>7.5</v>
      </c>
      <c r="P4990">
        <f>N4990/1.08</f>
        <v>6.9444444444444438</v>
      </c>
      <c r="Q4990">
        <v>2.29E-2</v>
      </c>
      <c r="R4990">
        <v>2.9580000000000002</v>
      </c>
      <c r="S4990">
        <f>Q4990*(P4990^R4990)</f>
        <v>7.0696714417778344</v>
      </c>
      <c r="T4990">
        <f t="shared" si="356"/>
        <v>7.0696714417778344</v>
      </c>
    </row>
    <row r="4991" spans="1:20" x14ac:dyDescent="0.2">
      <c r="A4991">
        <v>2009</v>
      </c>
      <c r="B4991">
        <v>297</v>
      </c>
      <c r="D4991" t="s">
        <v>184</v>
      </c>
      <c r="E4991" s="1">
        <v>0.58333333333333337</v>
      </c>
      <c r="F4991">
        <v>3</v>
      </c>
      <c r="G4991" t="s">
        <v>136</v>
      </c>
      <c r="H4991" t="s">
        <v>12</v>
      </c>
      <c r="I4991" t="s">
        <v>178</v>
      </c>
      <c r="J4991" t="s">
        <v>26</v>
      </c>
      <c r="K4991" t="s">
        <v>118</v>
      </c>
      <c r="L4991" t="s">
        <v>27</v>
      </c>
      <c r="M4991">
        <v>6</v>
      </c>
      <c r="N4991">
        <v>7.5</v>
      </c>
      <c r="Q4991">
        <v>1.5900000000000001E-2</v>
      </c>
      <c r="R4991">
        <v>2.9718</v>
      </c>
      <c r="S4991">
        <f t="shared" ref="S4991:S4996" si="359">Q4991*(N4991^R4991)</f>
        <v>6.3372988368370082</v>
      </c>
      <c r="T4991">
        <f t="shared" si="356"/>
        <v>38.023793021022051</v>
      </c>
    </row>
    <row r="4992" spans="1:20" x14ac:dyDescent="0.2">
      <c r="A4992">
        <v>2009</v>
      </c>
      <c r="B4992">
        <v>297</v>
      </c>
      <c r="D4992" t="s">
        <v>184</v>
      </c>
      <c r="E4992" s="1">
        <v>0.58333333333333337</v>
      </c>
      <c r="F4992">
        <v>3</v>
      </c>
      <c r="G4992" t="s">
        <v>136</v>
      </c>
      <c r="H4992" t="s">
        <v>12</v>
      </c>
      <c r="I4992" t="s">
        <v>178</v>
      </c>
      <c r="J4992" t="s">
        <v>23</v>
      </c>
      <c r="K4992" t="s">
        <v>118</v>
      </c>
      <c r="L4992" t="s">
        <v>132</v>
      </c>
      <c r="M4992">
        <v>6</v>
      </c>
      <c r="N4992">
        <v>7.5</v>
      </c>
      <c r="Q4992">
        <v>1.26E-2</v>
      </c>
      <c r="R4992">
        <v>3.0672999999999999</v>
      </c>
      <c r="S4992">
        <f t="shared" si="359"/>
        <v>6.0875978967715536</v>
      </c>
      <c r="T4992">
        <f t="shared" si="356"/>
        <v>36.525587380629318</v>
      </c>
    </row>
    <row r="4993" spans="1:20" x14ac:dyDescent="0.2">
      <c r="A4993">
        <v>2009</v>
      </c>
      <c r="B4993">
        <v>297</v>
      </c>
      <c r="D4993" t="s">
        <v>184</v>
      </c>
      <c r="E4993" s="1">
        <v>0.58333333333333337</v>
      </c>
      <c r="F4993">
        <v>3</v>
      </c>
      <c r="G4993" t="s">
        <v>136</v>
      </c>
      <c r="H4993" t="s">
        <v>12</v>
      </c>
      <c r="I4993" t="s">
        <v>178</v>
      </c>
      <c r="J4993" t="s">
        <v>13</v>
      </c>
      <c r="K4993" t="s">
        <v>194</v>
      </c>
      <c r="L4993" t="s">
        <v>35</v>
      </c>
      <c r="M4993">
        <v>3</v>
      </c>
      <c r="N4993">
        <v>7.5</v>
      </c>
      <c r="Q4993">
        <v>3.2399999999999998E-2</v>
      </c>
      <c r="R4993">
        <v>2.379</v>
      </c>
      <c r="S4993">
        <f t="shared" si="359"/>
        <v>3.9112516180267258</v>
      </c>
      <c r="T4993">
        <f t="shared" si="356"/>
        <v>11.733754854080178</v>
      </c>
    </row>
    <row r="4994" spans="1:20" x14ac:dyDescent="0.2">
      <c r="A4994">
        <v>2009</v>
      </c>
      <c r="B4994">
        <v>297</v>
      </c>
      <c r="D4994" t="s">
        <v>184</v>
      </c>
      <c r="E4994" s="1">
        <v>0.58333333333333337</v>
      </c>
      <c r="F4994">
        <v>3</v>
      </c>
      <c r="G4994" t="s">
        <v>136</v>
      </c>
      <c r="H4994" t="s">
        <v>12</v>
      </c>
      <c r="I4994" t="s">
        <v>178</v>
      </c>
      <c r="J4994" t="s">
        <v>26</v>
      </c>
      <c r="K4994" t="s">
        <v>118</v>
      </c>
      <c r="L4994" t="s">
        <v>27</v>
      </c>
      <c r="M4994">
        <v>50</v>
      </c>
      <c r="N4994">
        <v>2.5</v>
      </c>
      <c r="Q4994">
        <v>1.5900000000000001E-2</v>
      </c>
      <c r="R4994">
        <v>2.9718</v>
      </c>
      <c r="S4994">
        <f t="shared" si="359"/>
        <v>0.24210025233267859</v>
      </c>
      <c r="T4994">
        <f t="shared" ref="T4994:T5057" si="360">M4994*S4994</f>
        <v>12.10501261663393</v>
      </c>
    </row>
    <row r="4995" spans="1:20" x14ac:dyDescent="0.2">
      <c r="A4995">
        <v>2009</v>
      </c>
      <c r="B4995">
        <v>297</v>
      </c>
      <c r="D4995" t="s">
        <v>184</v>
      </c>
      <c r="E4995" s="1">
        <v>0.58333333333333337</v>
      </c>
      <c r="F4995">
        <v>3</v>
      </c>
      <c r="G4995" t="s">
        <v>136</v>
      </c>
      <c r="H4995" t="s">
        <v>12</v>
      </c>
      <c r="I4995" t="s">
        <v>178</v>
      </c>
      <c r="J4995" t="s">
        <v>23</v>
      </c>
      <c r="K4995" t="s">
        <v>33</v>
      </c>
      <c r="L4995" t="s">
        <v>34</v>
      </c>
      <c r="M4995">
        <v>2</v>
      </c>
      <c r="N4995">
        <v>2.5</v>
      </c>
      <c r="Q4995">
        <v>8.8999999999999999E-3</v>
      </c>
      <c r="R4995">
        <v>3</v>
      </c>
      <c r="S4995">
        <f t="shared" si="359"/>
        <v>0.13906250000000001</v>
      </c>
      <c r="T4995">
        <f t="shared" si="360"/>
        <v>0.27812500000000001</v>
      </c>
    </row>
    <row r="4996" spans="1:20" x14ac:dyDescent="0.2">
      <c r="A4996">
        <v>2009</v>
      </c>
      <c r="B4996">
        <v>298</v>
      </c>
      <c r="D4996" t="s">
        <v>184</v>
      </c>
      <c r="E4996" s="1">
        <v>0.58333333333333337</v>
      </c>
      <c r="F4996">
        <v>5</v>
      </c>
      <c r="G4996" t="s">
        <v>136</v>
      </c>
      <c r="H4996" t="s">
        <v>36</v>
      </c>
      <c r="I4996" t="s">
        <v>178</v>
      </c>
      <c r="J4996" t="s">
        <v>13</v>
      </c>
      <c r="K4996" t="s">
        <v>14</v>
      </c>
      <c r="L4996" t="s">
        <v>15</v>
      </c>
      <c r="M4996">
        <v>9</v>
      </c>
      <c r="N4996">
        <v>25</v>
      </c>
      <c r="Q4996">
        <v>2.3599999999999999E-2</v>
      </c>
      <c r="R4996">
        <v>2.9750000000000001</v>
      </c>
      <c r="S4996">
        <f t="shared" si="359"/>
        <v>340.23855775527943</v>
      </c>
      <c r="T4996">
        <f t="shared" si="360"/>
        <v>3062.147019797515</v>
      </c>
    </row>
    <row r="4997" spans="1:20" x14ac:dyDescent="0.2">
      <c r="A4997">
        <v>2009</v>
      </c>
      <c r="B4997">
        <v>298</v>
      </c>
      <c r="D4997" t="s">
        <v>184</v>
      </c>
      <c r="E4997" s="1">
        <v>0.58333333333333337</v>
      </c>
      <c r="F4997">
        <v>5</v>
      </c>
      <c r="G4997" t="s">
        <v>136</v>
      </c>
      <c r="H4997" t="s">
        <v>36</v>
      </c>
      <c r="I4997" t="s">
        <v>178</v>
      </c>
      <c r="J4997" t="s">
        <v>16</v>
      </c>
      <c r="K4997" t="s">
        <v>28</v>
      </c>
      <c r="L4997" t="s">
        <v>29</v>
      </c>
      <c r="M4997">
        <v>17</v>
      </c>
      <c r="N4997">
        <v>25</v>
      </c>
      <c r="P4997">
        <f>N4997/1.14172</f>
        <v>21.89678730336685</v>
      </c>
      <c r="Q4997">
        <v>5.7999999999999996E-3</v>
      </c>
      <c r="R4997">
        <v>3.5539999999999998</v>
      </c>
      <c r="S4997">
        <f>Q4997*(P4997^R4997)</f>
        <v>336.62001464584171</v>
      </c>
      <c r="T4997">
        <f t="shared" si="360"/>
        <v>5722.5402489793087</v>
      </c>
    </row>
    <row r="4998" spans="1:20" x14ac:dyDescent="0.2">
      <c r="A4998">
        <v>2009</v>
      </c>
      <c r="B4998">
        <v>298</v>
      </c>
      <c r="D4998" t="s">
        <v>184</v>
      </c>
      <c r="E4998" s="1">
        <v>0.58333333333333337</v>
      </c>
      <c r="F4998">
        <v>5</v>
      </c>
      <c r="G4998" t="s">
        <v>136</v>
      </c>
      <c r="H4998" t="s">
        <v>36</v>
      </c>
      <c r="I4998" t="s">
        <v>178</v>
      </c>
      <c r="J4998" t="s">
        <v>13</v>
      </c>
      <c r="K4998" t="s">
        <v>51</v>
      </c>
      <c r="L4998" t="s">
        <v>52</v>
      </c>
      <c r="M4998">
        <v>2</v>
      </c>
      <c r="N4998">
        <v>25</v>
      </c>
      <c r="O4998" t="s">
        <v>53</v>
      </c>
      <c r="Q4998">
        <v>1.6199999999999999E-2</v>
      </c>
      <c r="R4998">
        <v>3.0251999999999999</v>
      </c>
      <c r="S4998">
        <f>Q4998*(N4998^R4998)</f>
        <v>274.51313450729776</v>
      </c>
      <c r="T4998">
        <f t="shared" si="360"/>
        <v>549.02626901459553</v>
      </c>
    </row>
    <row r="4999" spans="1:20" x14ac:dyDescent="0.2">
      <c r="A4999">
        <v>2009</v>
      </c>
      <c r="B4999">
        <v>298</v>
      </c>
      <c r="D4999" t="s">
        <v>184</v>
      </c>
      <c r="E4999" s="1">
        <v>0.58333333333333337</v>
      </c>
      <c r="F4999">
        <v>5</v>
      </c>
      <c r="G4999" t="s">
        <v>136</v>
      </c>
      <c r="H4999" t="s">
        <v>36</v>
      </c>
      <c r="I4999" t="s">
        <v>178</v>
      </c>
      <c r="J4999" t="s">
        <v>44</v>
      </c>
      <c r="K4999" t="s">
        <v>21</v>
      </c>
      <c r="L4999" t="s">
        <v>22</v>
      </c>
      <c r="M4999">
        <v>7</v>
      </c>
      <c r="N4999">
        <v>25</v>
      </c>
      <c r="Q4999">
        <v>1.14E-2</v>
      </c>
      <c r="R4999">
        <v>3.1280000000000001</v>
      </c>
      <c r="S4999">
        <f>Q4999*(N4999^R4999)</f>
        <v>268.94359042953022</v>
      </c>
      <c r="T4999">
        <f t="shared" si="360"/>
        <v>1882.6051330067116</v>
      </c>
    </row>
    <row r="5000" spans="1:20" x14ac:dyDescent="0.2">
      <c r="A5000">
        <v>2009</v>
      </c>
      <c r="B5000">
        <v>298</v>
      </c>
      <c r="D5000" t="s">
        <v>184</v>
      </c>
      <c r="E5000" s="1">
        <v>0.58333333333333337</v>
      </c>
      <c r="F5000">
        <v>5</v>
      </c>
      <c r="G5000" t="s">
        <v>136</v>
      </c>
      <c r="H5000" t="s">
        <v>36</v>
      </c>
      <c r="I5000" t="s">
        <v>178</v>
      </c>
      <c r="J5000" t="s">
        <v>23</v>
      </c>
      <c r="K5000" t="s">
        <v>62</v>
      </c>
      <c r="L5000" t="s">
        <v>63</v>
      </c>
      <c r="M5000">
        <v>6</v>
      </c>
      <c r="N5000">
        <v>15</v>
      </c>
      <c r="P5000">
        <f>N5000/1.08</f>
        <v>13.888888888888888</v>
      </c>
      <c r="Q5000">
        <v>2.29E-2</v>
      </c>
      <c r="R5000">
        <v>2.9580000000000002</v>
      </c>
      <c r="S5000">
        <f>Q5000*(P5000^R5000)</f>
        <v>54.934598899323518</v>
      </c>
      <c r="T5000">
        <f t="shared" si="360"/>
        <v>329.60759339594108</v>
      </c>
    </row>
    <row r="5001" spans="1:20" x14ac:dyDescent="0.2">
      <c r="A5001">
        <v>2009</v>
      </c>
      <c r="B5001">
        <v>298</v>
      </c>
      <c r="D5001" t="s">
        <v>184</v>
      </c>
      <c r="E5001" s="1">
        <v>0.58333333333333337</v>
      </c>
      <c r="F5001">
        <v>5</v>
      </c>
      <c r="G5001" t="s">
        <v>136</v>
      </c>
      <c r="H5001" t="s">
        <v>36</v>
      </c>
      <c r="I5001" t="s">
        <v>178</v>
      </c>
      <c r="J5001" t="s">
        <v>509</v>
      </c>
      <c r="K5001" t="s">
        <v>17</v>
      </c>
      <c r="L5001" t="s">
        <v>19</v>
      </c>
      <c r="M5001">
        <v>2</v>
      </c>
      <c r="N5001">
        <v>7.5</v>
      </c>
      <c r="Q5001">
        <v>1.9300000000000001E-2</v>
      </c>
      <c r="R5001">
        <v>2.96</v>
      </c>
      <c r="S5001">
        <f t="shared" ref="S5001:S5008" si="361">Q5001*(N5001^R5001)</f>
        <v>7.5117071566069322</v>
      </c>
      <c r="T5001">
        <f t="shared" si="360"/>
        <v>15.023414313213864</v>
      </c>
    </row>
    <row r="5002" spans="1:20" x14ac:dyDescent="0.2">
      <c r="A5002">
        <v>2009</v>
      </c>
      <c r="B5002">
        <v>298</v>
      </c>
      <c r="D5002" t="s">
        <v>184</v>
      </c>
      <c r="E5002" s="1">
        <v>0.58333333333333337</v>
      </c>
      <c r="F5002">
        <v>5</v>
      </c>
      <c r="G5002" t="s">
        <v>136</v>
      </c>
      <c r="H5002" t="s">
        <v>36</v>
      </c>
      <c r="I5002" t="s">
        <v>178</v>
      </c>
      <c r="J5002" t="s">
        <v>26</v>
      </c>
      <c r="K5002" t="s">
        <v>118</v>
      </c>
      <c r="L5002" t="s">
        <v>27</v>
      </c>
      <c r="M5002">
        <v>13</v>
      </c>
      <c r="N5002">
        <v>7.5</v>
      </c>
      <c r="Q5002">
        <v>1.5900000000000001E-2</v>
      </c>
      <c r="R5002">
        <v>2.9718</v>
      </c>
      <c r="S5002">
        <f t="shared" si="361"/>
        <v>6.3372988368370082</v>
      </c>
      <c r="T5002">
        <f t="shared" si="360"/>
        <v>82.38488487888111</v>
      </c>
    </row>
    <row r="5003" spans="1:20" x14ac:dyDescent="0.2">
      <c r="A5003">
        <v>2009</v>
      </c>
      <c r="B5003">
        <v>298</v>
      </c>
      <c r="D5003" t="s">
        <v>184</v>
      </c>
      <c r="E5003" s="1">
        <v>0.58333333333333337</v>
      </c>
      <c r="F5003">
        <v>5</v>
      </c>
      <c r="G5003" t="s">
        <v>136</v>
      </c>
      <c r="H5003" t="s">
        <v>36</v>
      </c>
      <c r="I5003" t="s">
        <v>178</v>
      </c>
      <c r="J5003" t="s">
        <v>23</v>
      </c>
      <c r="K5003" t="s">
        <v>118</v>
      </c>
      <c r="L5003" t="s">
        <v>132</v>
      </c>
      <c r="M5003">
        <v>4</v>
      </c>
      <c r="N5003">
        <v>7.5</v>
      </c>
      <c r="Q5003">
        <v>1.26E-2</v>
      </c>
      <c r="R5003">
        <v>3.0672999999999999</v>
      </c>
      <c r="S5003">
        <f t="shared" si="361"/>
        <v>6.0875978967715536</v>
      </c>
      <c r="T5003">
        <f t="shared" si="360"/>
        <v>24.350391587086214</v>
      </c>
    </row>
    <row r="5004" spans="1:20" x14ac:dyDescent="0.2">
      <c r="A5004">
        <v>2009</v>
      </c>
      <c r="B5004">
        <v>298</v>
      </c>
      <c r="D5004" t="s">
        <v>184</v>
      </c>
      <c r="E5004" s="1">
        <v>0.58333333333333337</v>
      </c>
      <c r="F5004">
        <v>5</v>
      </c>
      <c r="G5004" t="s">
        <v>136</v>
      </c>
      <c r="H5004" t="s">
        <v>36</v>
      </c>
      <c r="I5004" t="s">
        <v>178</v>
      </c>
      <c r="J5004" t="s">
        <v>20</v>
      </c>
      <c r="K5004" t="s">
        <v>203</v>
      </c>
      <c r="L5004" t="s">
        <v>204</v>
      </c>
      <c r="M5004">
        <v>1</v>
      </c>
      <c r="N5004">
        <v>7.5</v>
      </c>
      <c r="Q5004">
        <v>2E-3</v>
      </c>
      <c r="R5004">
        <v>3.44</v>
      </c>
      <c r="S5004">
        <f t="shared" si="361"/>
        <v>2.0475793534200637</v>
      </c>
      <c r="T5004">
        <f t="shared" si="360"/>
        <v>2.0475793534200637</v>
      </c>
    </row>
    <row r="5005" spans="1:20" x14ac:dyDescent="0.2">
      <c r="A5005">
        <v>2009</v>
      </c>
      <c r="B5005">
        <v>298</v>
      </c>
      <c r="D5005" t="s">
        <v>184</v>
      </c>
      <c r="E5005" s="1">
        <v>0.58333333333333337</v>
      </c>
      <c r="F5005">
        <v>5</v>
      </c>
      <c r="G5005" t="s">
        <v>136</v>
      </c>
      <c r="H5005" t="s">
        <v>36</v>
      </c>
      <c r="I5005" t="s">
        <v>178</v>
      </c>
      <c r="J5005" t="s">
        <v>26</v>
      </c>
      <c r="K5005" t="s">
        <v>118</v>
      </c>
      <c r="L5005" t="s">
        <v>27</v>
      </c>
      <c r="M5005">
        <v>150</v>
      </c>
      <c r="N5005">
        <v>2.5</v>
      </c>
      <c r="Q5005">
        <v>1.5900000000000001E-2</v>
      </c>
      <c r="R5005">
        <v>2.9718</v>
      </c>
      <c r="S5005">
        <f t="shared" si="361"/>
        <v>0.24210025233267859</v>
      </c>
      <c r="T5005">
        <f t="shared" si="360"/>
        <v>36.315037849901792</v>
      </c>
    </row>
    <row r="5006" spans="1:20" x14ac:dyDescent="0.2">
      <c r="A5006">
        <v>2009</v>
      </c>
      <c r="B5006">
        <v>298</v>
      </c>
      <c r="D5006" t="s">
        <v>184</v>
      </c>
      <c r="E5006" s="1">
        <v>0.58333333333333337</v>
      </c>
      <c r="F5006">
        <v>5</v>
      </c>
      <c r="G5006" t="s">
        <v>136</v>
      </c>
      <c r="H5006" t="s">
        <v>36</v>
      </c>
      <c r="I5006" t="s">
        <v>178</v>
      </c>
      <c r="J5006" t="s">
        <v>23</v>
      </c>
      <c r="K5006" t="s">
        <v>33</v>
      </c>
      <c r="L5006" t="s">
        <v>34</v>
      </c>
      <c r="M5006">
        <v>2</v>
      </c>
      <c r="N5006">
        <v>2.5</v>
      </c>
      <c r="Q5006">
        <v>8.8999999999999999E-3</v>
      </c>
      <c r="R5006">
        <v>3</v>
      </c>
      <c r="S5006">
        <f t="shared" si="361"/>
        <v>0.13906250000000001</v>
      </c>
      <c r="T5006">
        <f t="shared" si="360"/>
        <v>0.27812500000000001</v>
      </c>
    </row>
    <row r="5007" spans="1:20" x14ac:dyDescent="0.2">
      <c r="A5007">
        <v>2009</v>
      </c>
      <c r="B5007">
        <v>299</v>
      </c>
      <c r="D5007" t="s">
        <v>130</v>
      </c>
      <c r="E5007" s="1">
        <v>0.375</v>
      </c>
      <c r="F5007">
        <v>44</v>
      </c>
      <c r="G5007" t="s">
        <v>124</v>
      </c>
      <c r="H5007" t="s">
        <v>61</v>
      </c>
      <c r="I5007" t="s">
        <v>177</v>
      </c>
      <c r="J5007" t="s">
        <v>13</v>
      </c>
      <c r="K5007" t="s">
        <v>51</v>
      </c>
      <c r="L5007" t="s">
        <v>52</v>
      </c>
      <c r="M5007">
        <v>1</v>
      </c>
      <c r="N5007">
        <v>50</v>
      </c>
      <c r="O5007" t="s">
        <v>46</v>
      </c>
      <c r="Q5007">
        <v>1.6199999999999999E-2</v>
      </c>
      <c r="R5007">
        <v>3.0251999999999999</v>
      </c>
      <c r="S5007">
        <f t="shared" si="361"/>
        <v>2234.8021044952443</v>
      </c>
      <c r="T5007">
        <f t="shared" si="360"/>
        <v>2234.8021044952443</v>
      </c>
    </row>
    <row r="5008" spans="1:20" x14ac:dyDescent="0.2">
      <c r="A5008">
        <v>2009</v>
      </c>
      <c r="B5008">
        <v>299</v>
      </c>
      <c r="D5008" t="s">
        <v>130</v>
      </c>
      <c r="E5008" s="1">
        <v>0.375</v>
      </c>
      <c r="F5008">
        <v>44</v>
      </c>
      <c r="G5008" t="s">
        <v>124</v>
      </c>
      <c r="H5008" t="s">
        <v>61</v>
      </c>
      <c r="I5008" t="s">
        <v>177</v>
      </c>
      <c r="J5008" t="s">
        <v>44</v>
      </c>
      <c r="K5008" t="s">
        <v>21</v>
      </c>
      <c r="L5008" t="s">
        <v>67</v>
      </c>
      <c r="M5008">
        <v>2</v>
      </c>
      <c r="N5008">
        <v>50</v>
      </c>
      <c r="Q5008">
        <v>1.5299999999999999E-2</v>
      </c>
      <c r="R5008">
        <v>3</v>
      </c>
      <c r="S5008">
        <f t="shared" si="361"/>
        <v>1912.5</v>
      </c>
      <c r="T5008">
        <f t="shared" si="360"/>
        <v>3825</v>
      </c>
    </row>
    <row r="5009" spans="1:20" x14ac:dyDescent="0.2">
      <c r="A5009">
        <v>2009</v>
      </c>
      <c r="B5009">
        <v>299</v>
      </c>
      <c r="D5009" t="s">
        <v>130</v>
      </c>
      <c r="E5009" s="1">
        <v>0.375</v>
      </c>
      <c r="F5009">
        <v>44</v>
      </c>
      <c r="G5009" t="s">
        <v>124</v>
      </c>
      <c r="H5009" t="s">
        <v>61</v>
      </c>
      <c r="I5009" t="s">
        <v>177</v>
      </c>
      <c r="J5009" t="s">
        <v>23</v>
      </c>
      <c r="K5009" t="s">
        <v>118</v>
      </c>
      <c r="L5009" t="s">
        <v>43</v>
      </c>
      <c r="M5009">
        <v>1</v>
      </c>
      <c r="N5009">
        <v>50</v>
      </c>
      <c r="P5009">
        <f>N5009/1.08175</f>
        <v>46.221400508435408</v>
      </c>
      <c r="Q5009">
        <v>1.4500000000000001E-2</v>
      </c>
      <c r="R5009">
        <v>3.0529999999999999</v>
      </c>
      <c r="S5009">
        <f>Q5009*(P5009^R5009)</f>
        <v>1754.4216901984094</v>
      </c>
      <c r="T5009">
        <f t="shared" si="360"/>
        <v>1754.4216901984094</v>
      </c>
    </row>
    <row r="5010" spans="1:20" x14ac:dyDescent="0.2">
      <c r="A5010">
        <v>2009</v>
      </c>
      <c r="B5010">
        <v>299</v>
      </c>
      <c r="D5010" t="s">
        <v>130</v>
      </c>
      <c r="E5010" s="1">
        <v>0.375</v>
      </c>
      <c r="F5010">
        <v>44</v>
      </c>
      <c r="G5010" t="s">
        <v>124</v>
      </c>
      <c r="H5010" t="s">
        <v>61</v>
      </c>
      <c r="I5010" t="s">
        <v>177</v>
      </c>
      <c r="J5010" t="s">
        <v>20</v>
      </c>
      <c r="K5010" t="s">
        <v>68</v>
      </c>
      <c r="L5010" t="s">
        <v>164</v>
      </c>
      <c r="M5010">
        <v>1</v>
      </c>
      <c r="N5010">
        <v>60</v>
      </c>
      <c r="P5010">
        <f>N5010*0.861</f>
        <v>51.66</v>
      </c>
      <c r="Q5010">
        <v>6.4000000000000003E-3</v>
      </c>
      <c r="R5010">
        <v>3.17</v>
      </c>
      <c r="S5010">
        <f>Q5010*(P5010^R5010)</f>
        <v>1725.3588180362467</v>
      </c>
      <c r="T5010">
        <f t="shared" si="360"/>
        <v>1725.3588180362467</v>
      </c>
    </row>
    <row r="5011" spans="1:20" x14ac:dyDescent="0.2">
      <c r="A5011">
        <v>2009</v>
      </c>
      <c r="B5011">
        <v>299</v>
      </c>
      <c r="D5011" t="s">
        <v>130</v>
      </c>
      <c r="E5011" s="1">
        <v>0.375</v>
      </c>
      <c r="F5011">
        <v>44</v>
      </c>
      <c r="G5011" t="s">
        <v>124</v>
      </c>
      <c r="H5011" t="s">
        <v>61</v>
      </c>
      <c r="I5011" t="s">
        <v>177</v>
      </c>
      <c r="J5011" t="s">
        <v>13</v>
      </c>
      <c r="K5011" t="s">
        <v>51</v>
      </c>
      <c r="L5011" t="s">
        <v>57</v>
      </c>
      <c r="M5011">
        <v>1</v>
      </c>
      <c r="N5011">
        <v>45</v>
      </c>
      <c r="O5011" t="s">
        <v>46</v>
      </c>
      <c r="Q5011">
        <v>1.6199999999999999E-2</v>
      </c>
      <c r="R5011">
        <v>3.0251999999999999</v>
      </c>
      <c r="S5011">
        <f>Q5011*(N5011^R5011)</f>
        <v>1624.8508847285632</v>
      </c>
      <c r="T5011">
        <f t="shared" si="360"/>
        <v>1624.8508847285632</v>
      </c>
    </row>
    <row r="5012" spans="1:20" x14ac:dyDescent="0.2">
      <c r="A5012">
        <v>2009</v>
      </c>
      <c r="B5012">
        <v>299</v>
      </c>
      <c r="D5012" t="s">
        <v>130</v>
      </c>
      <c r="E5012" s="1">
        <v>0.375</v>
      </c>
      <c r="F5012">
        <v>44</v>
      </c>
      <c r="G5012" t="s">
        <v>124</v>
      </c>
      <c r="H5012" t="s">
        <v>61</v>
      </c>
      <c r="I5012" t="s">
        <v>177</v>
      </c>
      <c r="J5012" t="s">
        <v>13</v>
      </c>
      <c r="K5012" t="s">
        <v>51</v>
      </c>
      <c r="L5012" t="s">
        <v>57</v>
      </c>
      <c r="M5012">
        <v>1</v>
      </c>
      <c r="N5012">
        <v>45</v>
      </c>
      <c r="O5012" t="s">
        <v>53</v>
      </c>
      <c r="Q5012">
        <v>1.6199999999999999E-2</v>
      </c>
      <c r="R5012">
        <v>3.0251999999999999</v>
      </c>
      <c r="S5012">
        <f>Q5012*(N5012^R5012)</f>
        <v>1624.8508847285632</v>
      </c>
      <c r="T5012">
        <f t="shared" si="360"/>
        <v>1624.8508847285632</v>
      </c>
    </row>
    <row r="5013" spans="1:20" x14ac:dyDescent="0.2">
      <c r="A5013">
        <v>2009</v>
      </c>
      <c r="B5013">
        <v>299</v>
      </c>
      <c r="D5013" t="s">
        <v>130</v>
      </c>
      <c r="E5013" s="1">
        <v>0.375</v>
      </c>
      <c r="F5013">
        <v>44</v>
      </c>
      <c r="G5013" t="s">
        <v>124</v>
      </c>
      <c r="H5013" t="s">
        <v>61</v>
      </c>
      <c r="I5013" t="s">
        <v>177</v>
      </c>
      <c r="J5013" t="s">
        <v>44</v>
      </c>
      <c r="K5013" t="s">
        <v>74</v>
      </c>
      <c r="L5013" t="s">
        <v>75</v>
      </c>
      <c r="M5013">
        <v>1</v>
      </c>
      <c r="N5013">
        <v>100</v>
      </c>
      <c r="Q5013">
        <v>1E-3</v>
      </c>
      <c r="R5013">
        <v>3.07</v>
      </c>
      <c r="S5013">
        <f>Q5013*(N5013^R5013)</f>
        <v>1380.384264602885</v>
      </c>
      <c r="T5013">
        <f t="shared" si="360"/>
        <v>1380.384264602885</v>
      </c>
    </row>
    <row r="5014" spans="1:20" x14ac:dyDescent="0.2">
      <c r="A5014">
        <v>2009</v>
      </c>
      <c r="B5014">
        <v>299</v>
      </c>
      <c r="D5014" t="s">
        <v>130</v>
      </c>
      <c r="E5014" s="1">
        <v>0.375</v>
      </c>
      <c r="F5014">
        <v>44</v>
      </c>
      <c r="G5014" t="s">
        <v>124</v>
      </c>
      <c r="H5014" t="s">
        <v>61</v>
      </c>
      <c r="I5014" t="s">
        <v>177</v>
      </c>
      <c r="J5014" t="s">
        <v>23</v>
      </c>
      <c r="K5014" t="s">
        <v>28</v>
      </c>
      <c r="L5014" t="s">
        <v>60</v>
      </c>
      <c r="M5014">
        <v>1</v>
      </c>
      <c r="N5014">
        <v>50</v>
      </c>
      <c r="P5014">
        <f>N5014/1.26087</f>
        <v>39.655158739600438</v>
      </c>
      <c r="Q5014">
        <v>3.1399999999999997E-2</v>
      </c>
      <c r="R5014">
        <v>2.9</v>
      </c>
      <c r="S5014">
        <f>Q5014*(P5014^R5014)</f>
        <v>1355.1855333305457</v>
      </c>
      <c r="T5014">
        <f t="shared" si="360"/>
        <v>1355.1855333305457</v>
      </c>
    </row>
    <row r="5015" spans="1:20" x14ac:dyDescent="0.2">
      <c r="A5015">
        <v>2009</v>
      </c>
      <c r="B5015">
        <v>299</v>
      </c>
      <c r="D5015" t="s">
        <v>130</v>
      </c>
      <c r="E5015" s="1">
        <v>0.375</v>
      </c>
      <c r="F5015">
        <v>44</v>
      </c>
      <c r="G5015" t="s">
        <v>124</v>
      </c>
      <c r="H5015" t="s">
        <v>61</v>
      </c>
      <c r="I5015" t="s">
        <v>177</v>
      </c>
      <c r="J5015" t="s">
        <v>44</v>
      </c>
      <c r="K5015" t="s">
        <v>21</v>
      </c>
      <c r="L5015" t="s">
        <v>22</v>
      </c>
      <c r="M5015">
        <v>1</v>
      </c>
      <c r="N5015">
        <v>35</v>
      </c>
      <c r="Q5015">
        <v>1.14E-2</v>
      </c>
      <c r="R5015">
        <v>3.1280000000000001</v>
      </c>
      <c r="S5015">
        <f>Q5015*(N5015^R5015)</f>
        <v>770.45928631241588</v>
      </c>
      <c r="T5015">
        <f t="shared" si="360"/>
        <v>770.45928631241588</v>
      </c>
    </row>
    <row r="5016" spans="1:20" x14ac:dyDescent="0.2">
      <c r="A5016">
        <v>2009</v>
      </c>
      <c r="B5016">
        <v>299</v>
      </c>
      <c r="D5016" t="s">
        <v>130</v>
      </c>
      <c r="E5016" s="1">
        <v>0.375</v>
      </c>
      <c r="F5016">
        <v>44</v>
      </c>
      <c r="G5016" t="s">
        <v>124</v>
      </c>
      <c r="H5016" t="s">
        <v>61</v>
      </c>
      <c r="I5016" t="s">
        <v>177</v>
      </c>
      <c r="J5016" t="s">
        <v>20</v>
      </c>
      <c r="K5016" t="s">
        <v>68</v>
      </c>
      <c r="L5016" t="s">
        <v>69</v>
      </c>
      <c r="M5016">
        <v>1</v>
      </c>
      <c r="N5016">
        <v>40</v>
      </c>
      <c r="P5016">
        <f>N5016*0.863</f>
        <v>34.519999999999996</v>
      </c>
      <c r="Q5016">
        <v>2.5100000000000001E-2</v>
      </c>
      <c r="R5016">
        <v>2.84</v>
      </c>
      <c r="S5016">
        <f>Q5016*(P5016^R5016)</f>
        <v>585.86122680541723</v>
      </c>
      <c r="T5016">
        <f t="shared" si="360"/>
        <v>585.86122680541723</v>
      </c>
    </row>
    <row r="5017" spans="1:20" x14ac:dyDescent="0.2">
      <c r="A5017">
        <v>2009</v>
      </c>
      <c r="B5017">
        <v>299</v>
      </c>
      <c r="D5017" t="s">
        <v>130</v>
      </c>
      <c r="E5017" s="1">
        <v>0.375</v>
      </c>
      <c r="F5017">
        <v>44</v>
      </c>
      <c r="G5017" t="s">
        <v>124</v>
      </c>
      <c r="H5017" t="s">
        <v>61</v>
      </c>
      <c r="I5017" t="s">
        <v>177</v>
      </c>
      <c r="J5017" t="s">
        <v>23</v>
      </c>
      <c r="K5017" t="s">
        <v>31</v>
      </c>
      <c r="L5017" t="s">
        <v>32</v>
      </c>
      <c r="M5017">
        <v>7</v>
      </c>
      <c r="N5017">
        <v>35</v>
      </c>
      <c r="Q5017">
        <v>7.9000000000000008E-3</v>
      </c>
      <c r="R5017">
        <v>3.0760000000000001</v>
      </c>
      <c r="S5017">
        <f>Q5017*(N5017^R5017)</f>
        <v>443.79294680201997</v>
      </c>
      <c r="T5017">
        <f t="shared" si="360"/>
        <v>3106.5506276141396</v>
      </c>
    </row>
    <row r="5018" spans="1:20" x14ac:dyDescent="0.2">
      <c r="A5018">
        <v>2009</v>
      </c>
      <c r="B5018">
        <v>299</v>
      </c>
      <c r="D5018" t="s">
        <v>130</v>
      </c>
      <c r="E5018" s="1">
        <v>0.375</v>
      </c>
      <c r="F5018">
        <v>44</v>
      </c>
      <c r="G5018" t="s">
        <v>124</v>
      </c>
      <c r="H5018" t="s">
        <v>61</v>
      </c>
      <c r="I5018" t="s">
        <v>177</v>
      </c>
      <c r="J5018" t="s">
        <v>13</v>
      </c>
      <c r="K5018" t="s">
        <v>14</v>
      </c>
      <c r="L5018" t="s">
        <v>15</v>
      </c>
      <c r="M5018">
        <v>2</v>
      </c>
      <c r="N5018">
        <v>25</v>
      </c>
      <c r="Q5018">
        <v>2.3599999999999999E-2</v>
      </c>
      <c r="R5018">
        <v>2.9750000000000001</v>
      </c>
      <c r="S5018">
        <f>Q5018*(N5018^R5018)</f>
        <v>340.23855775527943</v>
      </c>
      <c r="T5018">
        <f t="shared" si="360"/>
        <v>680.47711551055886</v>
      </c>
    </row>
    <row r="5019" spans="1:20" x14ac:dyDescent="0.2">
      <c r="A5019">
        <v>2009</v>
      </c>
      <c r="B5019">
        <v>299</v>
      </c>
      <c r="D5019" t="s">
        <v>130</v>
      </c>
      <c r="E5019" s="1">
        <v>0.375</v>
      </c>
      <c r="F5019">
        <v>44</v>
      </c>
      <c r="G5019" t="s">
        <v>124</v>
      </c>
      <c r="H5019" t="s">
        <v>61</v>
      </c>
      <c r="I5019" t="s">
        <v>177</v>
      </c>
      <c r="J5019" t="s">
        <v>16</v>
      </c>
      <c r="K5019" t="s">
        <v>28</v>
      </c>
      <c r="L5019" t="s">
        <v>29</v>
      </c>
      <c r="M5019">
        <v>11</v>
      </c>
      <c r="N5019">
        <v>25</v>
      </c>
      <c r="P5019">
        <f>N5019/1.14172</f>
        <v>21.89678730336685</v>
      </c>
      <c r="Q5019">
        <v>5.7999999999999996E-3</v>
      </c>
      <c r="R5019">
        <v>3.5539999999999998</v>
      </c>
      <c r="S5019">
        <f>Q5019*(P5019^R5019)</f>
        <v>336.62001464584171</v>
      </c>
      <c r="T5019">
        <f t="shared" si="360"/>
        <v>3702.8201611042587</v>
      </c>
    </row>
    <row r="5020" spans="1:20" x14ac:dyDescent="0.2">
      <c r="A5020">
        <v>2009</v>
      </c>
      <c r="B5020">
        <v>299</v>
      </c>
      <c r="D5020" t="s">
        <v>130</v>
      </c>
      <c r="E5020" s="1">
        <v>0.375</v>
      </c>
      <c r="F5020">
        <v>44</v>
      </c>
      <c r="G5020" t="s">
        <v>124</v>
      </c>
      <c r="H5020" t="s">
        <v>61</v>
      </c>
      <c r="I5020" t="s">
        <v>177</v>
      </c>
      <c r="J5020" t="s">
        <v>44</v>
      </c>
      <c r="K5020" t="s">
        <v>21</v>
      </c>
      <c r="L5020" t="s">
        <v>22</v>
      </c>
      <c r="M5020">
        <v>3</v>
      </c>
      <c r="N5020">
        <v>25</v>
      </c>
      <c r="Q5020">
        <v>1.14E-2</v>
      </c>
      <c r="R5020">
        <v>3.1280000000000001</v>
      </c>
      <c r="S5020">
        <f>Q5020*(N5020^R5020)</f>
        <v>268.94359042953022</v>
      </c>
      <c r="T5020">
        <f t="shared" si="360"/>
        <v>806.83077128859065</v>
      </c>
    </row>
    <row r="5021" spans="1:20" x14ac:dyDescent="0.2">
      <c r="A5021">
        <v>2009</v>
      </c>
      <c r="B5021">
        <v>299</v>
      </c>
      <c r="D5021" t="s">
        <v>130</v>
      </c>
      <c r="E5021" s="1">
        <v>0.375</v>
      </c>
      <c r="F5021">
        <v>44</v>
      </c>
      <c r="G5021" t="s">
        <v>124</v>
      </c>
      <c r="H5021" t="s">
        <v>61</v>
      </c>
      <c r="I5021" t="s">
        <v>177</v>
      </c>
      <c r="J5021" t="s">
        <v>44</v>
      </c>
      <c r="K5021" t="s">
        <v>21</v>
      </c>
      <c r="L5021" t="s">
        <v>45</v>
      </c>
      <c r="M5021">
        <v>1</v>
      </c>
      <c r="N5021">
        <v>25</v>
      </c>
      <c r="Q5021">
        <v>1.5299999999999999E-2</v>
      </c>
      <c r="R5021">
        <v>3.0038</v>
      </c>
      <c r="S5021">
        <f>Q5021*(N5021^R5021)</f>
        <v>242.00460433547849</v>
      </c>
      <c r="T5021">
        <f t="shared" si="360"/>
        <v>242.00460433547849</v>
      </c>
    </row>
    <row r="5022" spans="1:20" x14ac:dyDescent="0.2">
      <c r="A5022">
        <v>2009</v>
      </c>
      <c r="B5022">
        <v>299</v>
      </c>
      <c r="D5022" t="s">
        <v>130</v>
      </c>
      <c r="E5022" s="1">
        <v>0.375</v>
      </c>
      <c r="F5022">
        <v>44</v>
      </c>
      <c r="G5022" t="s">
        <v>124</v>
      </c>
      <c r="H5022" t="s">
        <v>61</v>
      </c>
      <c r="I5022" t="s">
        <v>177</v>
      </c>
      <c r="J5022" t="s">
        <v>44</v>
      </c>
      <c r="K5022" t="s">
        <v>104</v>
      </c>
      <c r="L5022" t="s">
        <v>105</v>
      </c>
      <c r="M5022">
        <v>2</v>
      </c>
      <c r="N5022">
        <v>25</v>
      </c>
      <c r="P5022">
        <f>N5022*0.902479</f>
        <v>22.561975</v>
      </c>
      <c r="Q5022">
        <v>2.7E-2</v>
      </c>
      <c r="R5022">
        <v>2.629</v>
      </c>
      <c r="S5022">
        <f>Q5022*(P5022^R5022)</f>
        <v>97.587051405503814</v>
      </c>
      <c r="T5022">
        <f t="shared" si="360"/>
        <v>195.17410281100763</v>
      </c>
    </row>
    <row r="5023" spans="1:20" x14ac:dyDescent="0.2">
      <c r="A5023">
        <v>2009</v>
      </c>
      <c r="B5023">
        <v>299</v>
      </c>
      <c r="D5023" t="s">
        <v>130</v>
      </c>
      <c r="E5023" s="1">
        <v>0.375</v>
      </c>
      <c r="F5023">
        <v>44</v>
      </c>
      <c r="G5023" t="s">
        <v>124</v>
      </c>
      <c r="H5023" t="s">
        <v>61</v>
      </c>
      <c r="I5023" t="s">
        <v>177</v>
      </c>
      <c r="J5023" t="s">
        <v>44</v>
      </c>
      <c r="K5023" t="s">
        <v>21</v>
      </c>
      <c r="L5023" t="s">
        <v>22</v>
      </c>
      <c r="M5023">
        <v>1</v>
      </c>
      <c r="N5023">
        <v>15</v>
      </c>
      <c r="Q5023">
        <v>1.14E-2</v>
      </c>
      <c r="R5023">
        <v>3.1280000000000001</v>
      </c>
      <c r="S5023">
        <f>Q5023*(N5023^R5023)</f>
        <v>54.414959423729201</v>
      </c>
      <c r="T5023">
        <f t="shared" si="360"/>
        <v>54.414959423729201</v>
      </c>
    </row>
    <row r="5024" spans="1:20" x14ac:dyDescent="0.2">
      <c r="A5024">
        <v>2009</v>
      </c>
      <c r="B5024">
        <v>299</v>
      </c>
      <c r="D5024" t="s">
        <v>130</v>
      </c>
      <c r="E5024" s="1">
        <v>0.375</v>
      </c>
      <c r="F5024">
        <v>44</v>
      </c>
      <c r="G5024" t="s">
        <v>124</v>
      </c>
      <c r="H5024" t="s">
        <v>61</v>
      </c>
      <c r="I5024" t="s">
        <v>177</v>
      </c>
      <c r="J5024" t="s">
        <v>26</v>
      </c>
      <c r="K5024" t="s">
        <v>118</v>
      </c>
      <c r="L5024" t="s">
        <v>27</v>
      </c>
      <c r="M5024">
        <v>2</v>
      </c>
      <c r="N5024">
        <v>7.5</v>
      </c>
      <c r="Q5024">
        <v>1.5900000000000001E-2</v>
      </c>
      <c r="R5024">
        <v>2.9718</v>
      </c>
      <c r="S5024">
        <f>Q5024*(N5024^R5024)</f>
        <v>6.3372988368370082</v>
      </c>
      <c r="T5024">
        <f t="shared" si="360"/>
        <v>12.674597673674016</v>
      </c>
    </row>
    <row r="5025" spans="1:20" x14ac:dyDescent="0.2">
      <c r="A5025">
        <v>2009</v>
      </c>
      <c r="B5025">
        <v>299</v>
      </c>
      <c r="D5025" t="s">
        <v>130</v>
      </c>
      <c r="E5025" s="1">
        <v>0.375</v>
      </c>
      <c r="F5025">
        <v>44</v>
      </c>
      <c r="G5025" t="s">
        <v>124</v>
      </c>
      <c r="H5025" t="s">
        <v>61</v>
      </c>
      <c r="I5025" t="s">
        <v>177</v>
      </c>
      <c r="J5025" t="s">
        <v>509</v>
      </c>
      <c r="K5025" t="s">
        <v>17</v>
      </c>
      <c r="L5025" t="s">
        <v>107</v>
      </c>
      <c r="M5025">
        <v>1</v>
      </c>
      <c r="N5025">
        <v>2.5</v>
      </c>
      <c r="Q5025">
        <v>3.49E-2</v>
      </c>
      <c r="R5025">
        <v>2.9108999999999998</v>
      </c>
      <c r="S5025">
        <f>Q5025*(N5025^R5025)</f>
        <v>0.50256124877797914</v>
      </c>
      <c r="T5025">
        <f t="shared" si="360"/>
        <v>0.50256124877797914</v>
      </c>
    </row>
    <row r="5026" spans="1:20" x14ac:dyDescent="0.2">
      <c r="A5026">
        <v>2009</v>
      </c>
      <c r="B5026">
        <v>299</v>
      </c>
      <c r="D5026" t="s">
        <v>130</v>
      </c>
      <c r="E5026" s="1">
        <v>0.375</v>
      </c>
      <c r="F5026">
        <v>44</v>
      </c>
      <c r="G5026" t="s">
        <v>124</v>
      </c>
      <c r="H5026" t="s">
        <v>61</v>
      </c>
      <c r="I5026" t="s">
        <v>177</v>
      </c>
      <c r="J5026" t="s">
        <v>26</v>
      </c>
      <c r="K5026" t="s">
        <v>118</v>
      </c>
      <c r="L5026" t="s">
        <v>27</v>
      </c>
      <c r="M5026">
        <v>15</v>
      </c>
      <c r="N5026">
        <v>2.5</v>
      </c>
      <c r="Q5026">
        <v>1.5900000000000001E-2</v>
      </c>
      <c r="R5026">
        <v>2.9718</v>
      </c>
      <c r="S5026">
        <f>Q5026*(N5026^R5026)</f>
        <v>0.24210025233267859</v>
      </c>
      <c r="T5026">
        <f t="shared" si="360"/>
        <v>3.631503784990179</v>
      </c>
    </row>
    <row r="5027" spans="1:20" x14ac:dyDescent="0.2">
      <c r="A5027">
        <v>2009</v>
      </c>
      <c r="B5027">
        <v>300</v>
      </c>
      <c r="D5027" t="s">
        <v>130</v>
      </c>
      <c r="E5027" s="1">
        <v>0.375</v>
      </c>
      <c r="F5027">
        <v>44</v>
      </c>
      <c r="G5027" t="s">
        <v>124</v>
      </c>
      <c r="H5027" t="s">
        <v>61</v>
      </c>
      <c r="I5027" t="s">
        <v>177</v>
      </c>
      <c r="J5027" t="s">
        <v>20</v>
      </c>
      <c r="K5027" t="s">
        <v>21</v>
      </c>
      <c r="L5027" t="s">
        <v>126</v>
      </c>
      <c r="M5027">
        <v>2</v>
      </c>
      <c r="N5027">
        <v>80</v>
      </c>
      <c r="P5027">
        <f>N5027/1.01275</f>
        <v>78.992841273759566</v>
      </c>
      <c r="Q5027">
        <v>8.9999999999999998E-4</v>
      </c>
      <c r="R5027">
        <v>3.5819999999999999</v>
      </c>
      <c r="S5027">
        <f>Q5027*(P5027^R5027)</f>
        <v>5641.5933240264758</v>
      </c>
      <c r="T5027">
        <f t="shared" si="360"/>
        <v>11283.186648052952</v>
      </c>
    </row>
    <row r="5028" spans="1:20" x14ac:dyDescent="0.2">
      <c r="A5028">
        <v>2009</v>
      </c>
      <c r="B5028">
        <v>300</v>
      </c>
      <c r="D5028" t="s">
        <v>130</v>
      </c>
      <c r="E5028" s="1">
        <v>0.375</v>
      </c>
      <c r="F5028">
        <v>44</v>
      </c>
      <c r="G5028" t="s">
        <v>124</v>
      </c>
      <c r="H5028" t="s">
        <v>61</v>
      </c>
      <c r="I5028" t="s">
        <v>177</v>
      </c>
      <c r="J5028" t="s">
        <v>44</v>
      </c>
      <c r="K5028" t="s">
        <v>74</v>
      </c>
      <c r="L5028" t="s">
        <v>75</v>
      </c>
      <c r="M5028">
        <v>1</v>
      </c>
      <c r="N5028">
        <v>150</v>
      </c>
      <c r="Q5028">
        <v>1E-3</v>
      </c>
      <c r="R5028">
        <v>3.07</v>
      </c>
      <c r="S5028">
        <f>Q5028*(N5028^R5028)</f>
        <v>4792.9198364691711</v>
      </c>
      <c r="T5028">
        <f t="shared" si="360"/>
        <v>4792.9198364691711</v>
      </c>
    </row>
    <row r="5029" spans="1:20" x14ac:dyDescent="0.2">
      <c r="A5029">
        <v>2009</v>
      </c>
      <c r="B5029">
        <v>300</v>
      </c>
      <c r="D5029" t="s">
        <v>130</v>
      </c>
      <c r="E5029" s="1">
        <v>0.375</v>
      </c>
      <c r="F5029">
        <v>44</v>
      </c>
      <c r="G5029" t="s">
        <v>124</v>
      </c>
      <c r="H5029" t="s">
        <v>61</v>
      </c>
      <c r="I5029" t="s">
        <v>177</v>
      </c>
      <c r="J5029" t="s">
        <v>44</v>
      </c>
      <c r="K5029" t="s">
        <v>21</v>
      </c>
      <c r="L5029" t="s">
        <v>67</v>
      </c>
      <c r="M5029">
        <v>1</v>
      </c>
      <c r="N5029">
        <v>60</v>
      </c>
      <c r="Q5029">
        <v>1.5299999999999999E-2</v>
      </c>
      <c r="R5029">
        <v>3</v>
      </c>
      <c r="S5029">
        <f>Q5029*(N5029^R5029)</f>
        <v>3304.7999999999997</v>
      </c>
      <c r="T5029">
        <f t="shared" si="360"/>
        <v>3304.7999999999997</v>
      </c>
    </row>
    <row r="5030" spans="1:20" x14ac:dyDescent="0.2">
      <c r="A5030">
        <v>2009</v>
      </c>
      <c r="B5030">
        <v>300</v>
      </c>
      <c r="D5030" t="s">
        <v>130</v>
      </c>
      <c r="E5030" s="1">
        <v>0.375</v>
      </c>
      <c r="F5030">
        <v>44</v>
      </c>
      <c r="G5030" t="s">
        <v>124</v>
      </c>
      <c r="H5030" t="s">
        <v>61</v>
      </c>
      <c r="I5030" t="s">
        <v>177</v>
      </c>
      <c r="J5030" t="s">
        <v>23</v>
      </c>
      <c r="K5030" t="s">
        <v>28</v>
      </c>
      <c r="L5030" t="s">
        <v>56</v>
      </c>
      <c r="M5030">
        <v>1</v>
      </c>
      <c r="N5030">
        <v>50</v>
      </c>
      <c r="Q5030">
        <v>2.1700000000000001E-2</v>
      </c>
      <c r="R5030">
        <v>3</v>
      </c>
      <c r="S5030">
        <f>Q5030*(N5030^R5030)</f>
        <v>2712.5</v>
      </c>
      <c r="T5030">
        <f t="shared" si="360"/>
        <v>2712.5</v>
      </c>
    </row>
    <row r="5031" spans="1:20" x14ac:dyDescent="0.2">
      <c r="A5031">
        <v>2009</v>
      </c>
      <c r="B5031">
        <v>300</v>
      </c>
      <c r="D5031" t="s">
        <v>130</v>
      </c>
      <c r="E5031" s="1">
        <v>0.375</v>
      </c>
      <c r="F5031">
        <v>44</v>
      </c>
      <c r="G5031" t="s">
        <v>124</v>
      </c>
      <c r="H5031" t="s">
        <v>61</v>
      </c>
      <c r="I5031" t="s">
        <v>177</v>
      </c>
      <c r="J5031" t="s">
        <v>13</v>
      </c>
      <c r="K5031" t="s">
        <v>51</v>
      </c>
      <c r="L5031" t="s">
        <v>52</v>
      </c>
      <c r="M5031">
        <v>1</v>
      </c>
      <c r="N5031">
        <v>50</v>
      </c>
      <c r="O5031" t="s">
        <v>46</v>
      </c>
      <c r="Q5031">
        <v>1.6199999999999999E-2</v>
      </c>
      <c r="R5031">
        <v>3.0251999999999999</v>
      </c>
      <c r="S5031">
        <f>Q5031*(N5031^R5031)</f>
        <v>2234.8021044952443</v>
      </c>
      <c r="T5031">
        <f t="shared" si="360"/>
        <v>2234.8021044952443</v>
      </c>
    </row>
    <row r="5032" spans="1:20" x14ac:dyDescent="0.2">
      <c r="A5032">
        <v>2009</v>
      </c>
      <c r="B5032">
        <v>300</v>
      </c>
      <c r="D5032" t="s">
        <v>130</v>
      </c>
      <c r="E5032" s="1">
        <v>0.375</v>
      </c>
      <c r="F5032">
        <v>44</v>
      </c>
      <c r="G5032" t="s">
        <v>124</v>
      </c>
      <c r="H5032" t="s">
        <v>61</v>
      </c>
      <c r="I5032" t="s">
        <v>177</v>
      </c>
      <c r="J5032" t="s">
        <v>44</v>
      </c>
      <c r="K5032" t="s">
        <v>21</v>
      </c>
      <c r="L5032" t="s">
        <v>67</v>
      </c>
      <c r="M5032">
        <v>3</v>
      </c>
      <c r="N5032">
        <v>50</v>
      </c>
      <c r="Q5032">
        <v>1.5299999999999999E-2</v>
      </c>
      <c r="R5032">
        <v>3</v>
      </c>
      <c r="S5032">
        <f>Q5032*(N5032^R5032)</f>
        <v>1912.5</v>
      </c>
      <c r="T5032">
        <f t="shared" si="360"/>
        <v>5737.5</v>
      </c>
    </row>
    <row r="5033" spans="1:20" x14ac:dyDescent="0.2">
      <c r="A5033">
        <v>2009</v>
      </c>
      <c r="B5033">
        <v>300</v>
      </c>
      <c r="D5033" t="s">
        <v>130</v>
      </c>
      <c r="E5033" s="1">
        <v>0.375</v>
      </c>
      <c r="F5033">
        <v>44</v>
      </c>
      <c r="G5033" t="s">
        <v>124</v>
      </c>
      <c r="H5033" t="s">
        <v>61</v>
      </c>
      <c r="I5033" t="s">
        <v>177</v>
      </c>
      <c r="J5033" t="s">
        <v>20</v>
      </c>
      <c r="K5033" t="s">
        <v>68</v>
      </c>
      <c r="L5033" t="s">
        <v>164</v>
      </c>
      <c r="M5033">
        <v>5</v>
      </c>
      <c r="N5033">
        <v>60</v>
      </c>
      <c r="P5033">
        <f>N5033*0.861</f>
        <v>51.66</v>
      </c>
      <c r="Q5033">
        <v>6.4000000000000003E-3</v>
      </c>
      <c r="R5033">
        <v>3.17</v>
      </c>
      <c r="S5033">
        <f>Q5033*(P5033^R5033)</f>
        <v>1725.3588180362467</v>
      </c>
      <c r="T5033">
        <f t="shared" si="360"/>
        <v>8626.7940901812326</v>
      </c>
    </row>
    <row r="5034" spans="1:20" x14ac:dyDescent="0.2">
      <c r="A5034">
        <v>2009</v>
      </c>
      <c r="B5034">
        <v>300</v>
      </c>
      <c r="D5034" t="s">
        <v>130</v>
      </c>
      <c r="E5034" s="1">
        <v>0.375</v>
      </c>
      <c r="F5034">
        <v>44</v>
      </c>
      <c r="G5034" t="s">
        <v>124</v>
      </c>
      <c r="H5034" t="s">
        <v>61</v>
      </c>
      <c r="I5034" t="s">
        <v>177</v>
      </c>
      <c r="J5034" t="s">
        <v>23</v>
      </c>
      <c r="K5034" t="s">
        <v>28</v>
      </c>
      <c r="L5034" t="s">
        <v>60</v>
      </c>
      <c r="M5034">
        <v>2</v>
      </c>
      <c r="N5034">
        <v>50</v>
      </c>
      <c r="P5034">
        <f>N5034/1.26087</f>
        <v>39.655158739600438</v>
      </c>
      <c r="Q5034">
        <v>3.1399999999999997E-2</v>
      </c>
      <c r="R5034">
        <v>2.9</v>
      </c>
      <c r="S5034">
        <f>Q5034*(P5034^R5034)</f>
        <v>1355.1855333305457</v>
      </c>
      <c r="T5034">
        <f t="shared" si="360"/>
        <v>2710.3710666610914</v>
      </c>
    </row>
    <row r="5035" spans="1:20" x14ac:dyDescent="0.2">
      <c r="A5035">
        <v>2009</v>
      </c>
      <c r="B5035">
        <v>300</v>
      </c>
      <c r="D5035" t="s">
        <v>130</v>
      </c>
      <c r="E5035" s="1">
        <v>0.375</v>
      </c>
      <c r="F5035">
        <v>44</v>
      </c>
      <c r="G5035" t="s">
        <v>124</v>
      </c>
      <c r="H5035" t="s">
        <v>61</v>
      </c>
      <c r="I5035" t="s">
        <v>177</v>
      </c>
      <c r="J5035" t="s">
        <v>20</v>
      </c>
      <c r="K5035" t="s">
        <v>68</v>
      </c>
      <c r="L5035" t="s">
        <v>90</v>
      </c>
      <c r="M5035">
        <v>2</v>
      </c>
      <c r="N5035">
        <v>50</v>
      </c>
      <c r="P5035">
        <f>N5035*0.835</f>
        <v>41.75</v>
      </c>
      <c r="Q5035">
        <v>1.7999999999999999E-2</v>
      </c>
      <c r="R5035">
        <v>2.99</v>
      </c>
      <c r="S5035">
        <f>Q5035*(P5035^R5035)</f>
        <v>1261.930333453387</v>
      </c>
      <c r="T5035">
        <f t="shared" si="360"/>
        <v>2523.860666906774</v>
      </c>
    </row>
    <row r="5036" spans="1:20" x14ac:dyDescent="0.2">
      <c r="A5036">
        <v>2009</v>
      </c>
      <c r="B5036">
        <v>300</v>
      </c>
      <c r="D5036" t="s">
        <v>130</v>
      </c>
      <c r="E5036" s="1">
        <v>0.375</v>
      </c>
      <c r="F5036">
        <v>44</v>
      </c>
      <c r="G5036" t="s">
        <v>124</v>
      </c>
      <c r="H5036" t="s">
        <v>61</v>
      </c>
      <c r="I5036" t="s">
        <v>177</v>
      </c>
      <c r="J5036" t="s">
        <v>23</v>
      </c>
      <c r="K5036" t="s">
        <v>118</v>
      </c>
      <c r="L5036" t="s">
        <v>37</v>
      </c>
      <c r="M5036">
        <v>1</v>
      </c>
      <c r="N5036">
        <v>40</v>
      </c>
      <c r="Q5036">
        <v>1.26E-2</v>
      </c>
      <c r="R5036">
        <v>3.0672999999999999</v>
      </c>
      <c r="S5036">
        <f>Q5036*(N5036^R5036)</f>
        <v>1033.6396409228757</v>
      </c>
      <c r="T5036">
        <f t="shared" si="360"/>
        <v>1033.6396409228757</v>
      </c>
    </row>
    <row r="5037" spans="1:20" x14ac:dyDescent="0.2">
      <c r="A5037">
        <v>2009</v>
      </c>
      <c r="B5037">
        <v>300</v>
      </c>
      <c r="D5037" t="s">
        <v>130</v>
      </c>
      <c r="E5037" s="1">
        <v>0.375</v>
      </c>
      <c r="F5037">
        <v>44</v>
      </c>
      <c r="G5037" t="s">
        <v>124</v>
      </c>
      <c r="H5037" t="s">
        <v>61</v>
      </c>
      <c r="I5037" t="s">
        <v>177</v>
      </c>
      <c r="J5037" t="s">
        <v>20</v>
      </c>
      <c r="K5037" t="s">
        <v>68</v>
      </c>
      <c r="L5037" t="s">
        <v>69</v>
      </c>
      <c r="M5037">
        <v>2</v>
      </c>
      <c r="N5037">
        <v>45</v>
      </c>
      <c r="P5037">
        <f>N5037*0.863</f>
        <v>38.835000000000001</v>
      </c>
      <c r="Q5037">
        <v>2.5100000000000001E-2</v>
      </c>
      <c r="R5037">
        <v>2.84</v>
      </c>
      <c r="S5037">
        <f>Q5037*(P5037^R5037)</f>
        <v>818.5927999638775</v>
      </c>
      <c r="T5037">
        <f t="shared" si="360"/>
        <v>1637.185599927755</v>
      </c>
    </row>
    <row r="5038" spans="1:20" x14ac:dyDescent="0.2">
      <c r="A5038">
        <v>2009</v>
      </c>
      <c r="B5038">
        <v>300</v>
      </c>
      <c r="D5038" t="s">
        <v>130</v>
      </c>
      <c r="E5038" s="1">
        <v>0.375</v>
      </c>
      <c r="F5038">
        <v>44</v>
      </c>
      <c r="G5038" t="s">
        <v>124</v>
      </c>
      <c r="H5038" t="s">
        <v>61</v>
      </c>
      <c r="I5038" t="s">
        <v>177</v>
      </c>
      <c r="J5038" t="s">
        <v>44</v>
      </c>
      <c r="K5038" t="s">
        <v>21</v>
      </c>
      <c r="L5038" t="s">
        <v>22</v>
      </c>
      <c r="M5038">
        <v>5</v>
      </c>
      <c r="N5038">
        <v>35</v>
      </c>
      <c r="Q5038">
        <v>1.14E-2</v>
      </c>
      <c r="R5038">
        <v>3.1280000000000001</v>
      </c>
      <c r="S5038">
        <f>Q5038*(N5038^R5038)</f>
        <v>770.45928631241588</v>
      </c>
      <c r="T5038">
        <f t="shared" si="360"/>
        <v>3852.2964315620793</v>
      </c>
    </row>
    <row r="5039" spans="1:20" x14ac:dyDescent="0.2">
      <c r="A5039">
        <v>2009</v>
      </c>
      <c r="B5039">
        <v>300</v>
      </c>
      <c r="D5039" t="s">
        <v>130</v>
      </c>
      <c r="E5039" s="1">
        <v>0.375</v>
      </c>
      <c r="F5039">
        <v>44</v>
      </c>
      <c r="G5039" t="s">
        <v>124</v>
      </c>
      <c r="H5039" t="s">
        <v>61</v>
      </c>
      <c r="I5039" t="s">
        <v>177</v>
      </c>
      <c r="J5039" t="s">
        <v>23</v>
      </c>
      <c r="K5039" t="s">
        <v>31</v>
      </c>
      <c r="L5039" t="s">
        <v>32</v>
      </c>
      <c r="M5039">
        <v>20</v>
      </c>
      <c r="N5039">
        <v>35</v>
      </c>
      <c r="Q5039">
        <v>7.9000000000000008E-3</v>
      </c>
      <c r="R5039">
        <v>3.0760000000000001</v>
      </c>
      <c r="S5039">
        <f>Q5039*(N5039^R5039)</f>
        <v>443.79294680201997</v>
      </c>
      <c r="T5039">
        <f t="shared" si="360"/>
        <v>8875.8589360404003</v>
      </c>
    </row>
    <row r="5040" spans="1:20" x14ac:dyDescent="0.2">
      <c r="A5040">
        <v>2009</v>
      </c>
      <c r="B5040">
        <v>300</v>
      </c>
      <c r="D5040" t="s">
        <v>130</v>
      </c>
      <c r="E5040" s="1">
        <v>0.375</v>
      </c>
      <c r="F5040">
        <v>44</v>
      </c>
      <c r="G5040" t="s">
        <v>124</v>
      </c>
      <c r="H5040" t="s">
        <v>61</v>
      </c>
      <c r="I5040" t="s">
        <v>177</v>
      </c>
      <c r="J5040" t="s">
        <v>13</v>
      </c>
      <c r="K5040" t="s">
        <v>14</v>
      </c>
      <c r="L5040" t="s">
        <v>15</v>
      </c>
      <c r="M5040">
        <v>6</v>
      </c>
      <c r="N5040">
        <v>25</v>
      </c>
      <c r="Q5040">
        <v>2.3599999999999999E-2</v>
      </c>
      <c r="R5040">
        <v>2.9750000000000001</v>
      </c>
      <c r="S5040">
        <f>Q5040*(N5040^R5040)</f>
        <v>340.23855775527943</v>
      </c>
      <c r="T5040">
        <f t="shared" si="360"/>
        <v>2041.4313465316766</v>
      </c>
    </row>
    <row r="5041" spans="1:20" x14ac:dyDescent="0.2">
      <c r="A5041">
        <v>2009</v>
      </c>
      <c r="B5041">
        <v>300</v>
      </c>
      <c r="D5041" t="s">
        <v>130</v>
      </c>
      <c r="E5041" s="1">
        <v>0.375</v>
      </c>
      <c r="F5041">
        <v>44</v>
      </c>
      <c r="G5041" t="s">
        <v>124</v>
      </c>
      <c r="H5041" t="s">
        <v>61</v>
      </c>
      <c r="I5041" t="s">
        <v>177</v>
      </c>
      <c r="J5041" t="s">
        <v>16</v>
      </c>
      <c r="K5041" t="s">
        <v>28</v>
      </c>
      <c r="L5041" t="s">
        <v>29</v>
      </c>
      <c r="M5041">
        <v>3</v>
      </c>
      <c r="N5041">
        <v>25</v>
      </c>
      <c r="P5041">
        <f>N5041/1.14172</f>
        <v>21.89678730336685</v>
      </c>
      <c r="Q5041">
        <v>5.7999999999999996E-3</v>
      </c>
      <c r="R5041">
        <v>3.5539999999999998</v>
      </c>
      <c r="S5041">
        <f>Q5041*(P5041^R5041)</f>
        <v>336.62001464584171</v>
      </c>
      <c r="T5041">
        <f t="shared" si="360"/>
        <v>1009.8600439375251</v>
      </c>
    </row>
    <row r="5042" spans="1:20" x14ac:dyDescent="0.2">
      <c r="A5042">
        <v>2009</v>
      </c>
      <c r="B5042">
        <v>300</v>
      </c>
      <c r="D5042" t="s">
        <v>130</v>
      </c>
      <c r="E5042" s="1">
        <v>0.375</v>
      </c>
      <c r="F5042">
        <v>44</v>
      </c>
      <c r="G5042" t="s">
        <v>124</v>
      </c>
      <c r="H5042" t="s">
        <v>61</v>
      </c>
      <c r="I5042" t="s">
        <v>177</v>
      </c>
      <c r="J5042" t="s">
        <v>13</v>
      </c>
      <c r="K5042" t="s">
        <v>51</v>
      </c>
      <c r="L5042" t="s">
        <v>155</v>
      </c>
      <c r="M5042">
        <v>1</v>
      </c>
      <c r="N5042">
        <v>25</v>
      </c>
      <c r="O5042" t="s">
        <v>46</v>
      </c>
      <c r="Q5042">
        <v>1.6199999999999999E-2</v>
      </c>
      <c r="R5042">
        <v>3.0251999999999999</v>
      </c>
      <c r="S5042">
        <f t="shared" ref="S5042:S5050" si="362">Q5042*(N5042^R5042)</f>
        <v>274.51313450729776</v>
      </c>
      <c r="T5042">
        <f t="shared" si="360"/>
        <v>274.51313450729776</v>
      </c>
    </row>
    <row r="5043" spans="1:20" x14ac:dyDescent="0.2">
      <c r="A5043">
        <v>2009</v>
      </c>
      <c r="B5043">
        <v>300</v>
      </c>
      <c r="D5043" t="s">
        <v>130</v>
      </c>
      <c r="E5043" s="1">
        <v>0.375</v>
      </c>
      <c r="F5043">
        <v>44</v>
      </c>
      <c r="G5043" t="s">
        <v>124</v>
      </c>
      <c r="H5043" t="s">
        <v>61</v>
      </c>
      <c r="I5043" t="s">
        <v>177</v>
      </c>
      <c r="J5043" t="s">
        <v>44</v>
      </c>
      <c r="K5043" t="s">
        <v>21</v>
      </c>
      <c r="L5043" t="s">
        <v>22</v>
      </c>
      <c r="M5043">
        <v>2</v>
      </c>
      <c r="N5043">
        <v>25</v>
      </c>
      <c r="Q5043">
        <v>1.14E-2</v>
      </c>
      <c r="R5043">
        <v>3.1280000000000001</v>
      </c>
      <c r="S5043">
        <f t="shared" si="362"/>
        <v>268.94359042953022</v>
      </c>
      <c r="T5043">
        <f t="shared" si="360"/>
        <v>537.88718085906044</v>
      </c>
    </row>
    <row r="5044" spans="1:20" x14ac:dyDescent="0.2">
      <c r="A5044">
        <v>2009</v>
      </c>
      <c r="B5044">
        <v>300</v>
      </c>
      <c r="D5044" t="s">
        <v>130</v>
      </c>
      <c r="E5044" s="1">
        <v>0.375</v>
      </c>
      <c r="F5044">
        <v>44</v>
      </c>
      <c r="G5044" t="s">
        <v>124</v>
      </c>
      <c r="H5044" t="s">
        <v>61</v>
      </c>
      <c r="I5044" t="s">
        <v>177</v>
      </c>
      <c r="J5044" t="s">
        <v>44</v>
      </c>
      <c r="K5044" t="s">
        <v>21</v>
      </c>
      <c r="L5044" t="s">
        <v>45</v>
      </c>
      <c r="M5044">
        <v>1</v>
      </c>
      <c r="N5044">
        <v>25</v>
      </c>
      <c r="Q5044">
        <v>1.5299999999999999E-2</v>
      </c>
      <c r="R5044">
        <v>3.0038</v>
      </c>
      <c r="S5044">
        <f t="shared" si="362"/>
        <v>242.00460433547849</v>
      </c>
      <c r="T5044">
        <f t="shared" si="360"/>
        <v>242.00460433547849</v>
      </c>
    </row>
    <row r="5045" spans="1:20" x14ac:dyDescent="0.2">
      <c r="A5045">
        <v>2009</v>
      </c>
      <c r="B5045">
        <v>300</v>
      </c>
      <c r="D5045" t="s">
        <v>130</v>
      </c>
      <c r="E5045" s="1">
        <v>0.375</v>
      </c>
      <c r="F5045">
        <v>44</v>
      </c>
      <c r="G5045" t="s">
        <v>124</v>
      </c>
      <c r="H5045" t="s">
        <v>61</v>
      </c>
      <c r="I5045" t="s">
        <v>177</v>
      </c>
      <c r="J5045" t="s">
        <v>508</v>
      </c>
      <c r="K5045" t="s">
        <v>40</v>
      </c>
      <c r="L5045" t="s">
        <v>170</v>
      </c>
      <c r="M5045">
        <v>2</v>
      </c>
      <c r="N5045">
        <v>15</v>
      </c>
      <c r="Q5045">
        <v>2.5600000000000001E-2</v>
      </c>
      <c r="R5045">
        <v>3.0005999999999999</v>
      </c>
      <c r="S5045">
        <f t="shared" si="362"/>
        <v>86.540499435371672</v>
      </c>
      <c r="T5045">
        <f t="shared" si="360"/>
        <v>173.08099887074334</v>
      </c>
    </row>
    <row r="5046" spans="1:20" x14ac:dyDescent="0.2">
      <c r="A5046">
        <v>2009</v>
      </c>
      <c r="B5046">
        <v>300</v>
      </c>
      <c r="D5046" t="s">
        <v>130</v>
      </c>
      <c r="E5046" s="1">
        <v>0.375</v>
      </c>
      <c r="F5046">
        <v>44</v>
      </c>
      <c r="G5046" t="s">
        <v>124</v>
      </c>
      <c r="H5046" t="s">
        <v>61</v>
      </c>
      <c r="I5046" t="s">
        <v>177</v>
      </c>
      <c r="J5046" t="s">
        <v>23</v>
      </c>
      <c r="K5046" t="s">
        <v>118</v>
      </c>
      <c r="L5046" t="s">
        <v>106</v>
      </c>
      <c r="M5046">
        <v>1</v>
      </c>
      <c r="N5046">
        <v>15</v>
      </c>
      <c r="Q5046">
        <v>2.01E-2</v>
      </c>
      <c r="R5046">
        <v>2.9992000000000001</v>
      </c>
      <c r="S5046">
        <f t="shared" si="362"/>
        <v>67.690693197082425</v>
      </c>
      <c r="T5046">
        <f t="shared" si="360"/>
        <v>67.690693197082425</v>
      </c>
    </row>
    <row r="5047" spans="1:20" x14ac:dyDescent="0.2">
      <c r="A5047">
        <v>2009</v>
      </c>
      <c r="B5047">
        <v>300</v>
      </c>
      <c r="D5047" t="s">
        <v>130</v>
      </c>
      <c r="E5047" s="1">
        <v>0.375</v>
      </c>
      <c r="F5047">
        <v>44</v>
      </c>
      <c r="G5047" t="s">
        <v>124</v>
      </c>
      <c r="H5047" t="s">
        <v>61</v>
      </c>
      <c r="I5047" t="s">
        <v>177</v>
      </c>
      <c r="J5047" t="s">
        <v>26</v>
      </c>
      <c r="K5047" t="s">
        <v>118</v>
      </c>
      <c r="L5047" t="s">
        <v>27</v>
      </c>
      <c r="M5047">
        <v>1</v>
      </c>
      <c r="N5047">
        <v>15</v>
      </c>
      <c r="Q5047">
        <v>1.5900000000000001E-2</v>
      </c>
      <c r="R5047">
        <v>2.9718</v>
      </c>
      <c r="S5047">
        <f t="shared" si="362"/>
        <v>49.717024408551566</v>
      </c>
      <c r="T5047">
        <f t="shared" si="360"/>
        <v>49.717024408551566</v>
      </c>
    </row>
    <row r="5048" spans="1:20" x14ac:dyDescent="0.2">
      <c r="A5048">
        <v>2009</v>
      </c>
      <c r="B5048">
        <v>300</v>
      </c>
      <c r="D5048" t="s">
        <v>130</v>
      </c>
      <c r="E5048" s="1">
        <v>0.375</v>
      </c>
      <c r="F5048">
        <v>44</v>
      </c>
      <c r="G5048" t="s">
        <v>124</v>
      </c>
      <c r="H5048" t="s">
        <v>61</v>
      </c>
      <c r="I5048" t="s">
        <v>177</v>
      </c>
      <c r="J5048" t="s">
        <v>26</v>
      </c>
      <c r="K5048" t="s">
        <v>17</v>
      </c>
      <c r="L5048" t="s">
        <v>121</v>
      </c>
      <c r="M5048">
        <v>20</v>
      </c>
      <c r="N5048">
        <v>7.5</v>
      </c>
      <c r="Q5048">
        <v>2.0199999999999999E-2</v>
      </c>
      <c r="R5048">
        <v>2.9594999999999998</v>
      </c>
      <c r="S5048">
        <f t="shared" si="362"/>
        <v>7.8540774295436098</v>
      </c>
      <c r="T5048">
        <f t="shared" si="360"/>
        <v>157.08154859087219</v>
      </c>
    </row>
    <row r="5049" spans="1:20" x14ac:dyDescent="0.2">
      <c r="A5049">
        <v>2009</v>
      </c>
      <c r="B5049">
        <v>300</v>
      </c>
      <c r="D5049" t="s">
        <v>130</v>
      </c>
      <c r="E5049" s="1">
        <v>0.375</v>
      </c>
      <c r="F5049">
        <v>44</v>
      </c>
      <c r="G5049" t="s">
        <v>124</v>
      </c>
      <c r="H5049" t="s">
        <v>61</v>
      </c>
      <c r="I5049" t="s">
        <v>177</v>
      </c>
      <c r="J5049" t="s">
        <v>508</v>
      </c>
      <c r="K5049" t="s">
        <v>64</v>
      </c>
      <c r="L5049" t="s">
        <v>131</v>
      </c>
      <c r="M5049">
        <v>1</v>
      </c>
      <c r="N5049">
        <v>7.5</v>
      </c>
      <c r="Q5049">
        <v>1.9699999999999999E-2</v>
      </c>
      <c r="R5049">
        <v>2.9174000000000002</v>
      </c>
      <c r="S5049">
        <f t="shared" si="362"/>
        <v>7.0367149081055116</v>
      </c>
      <c r="T5049">
        <f t="shared" si="360"/>
        <v>7.0367149081055116</v>
      </c>
    </row>
    <row r="5050" spans="1:20" x14ac:dyDescent="0.2">
      <c r="A5050">
        <v>2009</v>
      </c>
      <c r="B5050">
        <v>300</v>
      </c>
      <c r="D5050" t="s">
        <v>130</v>
      </c>
      <c r="E5050" s="1">
        <v>0.375</v>
      </c>
      <c r="F5050">
        <v>44</v>
      </c>
      <c r="G5050" t="s">
        <v>124</v>
      </c>
      <c r="H5050" t="s">
        <v>61</v>
      </c>
      <c r="I5050" t="s">
        <v>177</v>
      </c>
      <c r="J5050" t="s">
        <v>26</v>
      </c>
      <c r="K5050" t="s">
        <v>118</v>
      </c>
      <c r="L5050" t="s">
        <v>27</v>
      </c>
      <c r="M5050">
        <v>2</v>
      </c>
      <c r="N5050">
        <v>7.5</v>
      </c>
      <c r="Q5050">
        <v>1.5900000000000001E-2</v>
      </c>
      <c r="R5050">
        <v>2.9718</v>
      </c>
      <c r="S5050">
        <f t="shared" si="362"/>
        <v>6.3372988368370082</v>
      </c>
      <c r="T5050">
        <f t="shared" si="360"/>
        <v>12.674597673674016</v>
      </c>
    </row>
    <row r="5051" spans="1:20" x14ac:dyDescent="0.2">
      <c r="A5051">
        <v>2009</v>
      </c>
      <c r="B5051">
        <v>300</v>
      </c>
      <c r="D5051" t="s">
        <v>130</v>
      </c>
      <c r="E5051" s="1">
        <v>0.375</v>
      </c>
      <c r="F5051">
        <v>44</v>
      </c>
      <c r="G5051" t="s">
        <v>124</v>
      </c>
      <c r="H5051" t="s">
        <v>61</v>
      </c>
      <c r="I5051" t="s">
        <v>177</v>
      </c>
      <c r="J5051" t="s">
        <v>26</v>
      </c>
      <c r="K5051" t="s">
        <v>21</v>
      </c>
      <c r="L5051" t="s">
        <v>100</v>
      </c>
      <c r="M5051">
        <v>3</v>
      </c>
      <c r="N5051">
        <v>7.5</v>
      </c>
      <c r="P5051">
        <f>N5051/1.13645</f>
        <v>6.5994984381187036</v>
      </c>
      <c r="Q5051">
        <v>1.35E-2</v>
      </c>
      <c r="R5051">
        <v>3.0430000000000001</v>
      </c>
      <c r="S5051">
        <f>Q5051*(P5051^R5051)</f>
        <v>4.2082887368605784</v>
      </c>
      <c r="T5051">
        <f t="shared" si="360"/>
        <v>12.624866210581736</v>
      </c>
    </row>
    <row r="5052" spans="1:20" x14ac:dyDescent="0.2">
      <c r="A5052">
        <v>2009</v>
      </c>
      <c r="B5052">
        <v>301</v>
      </c>
      <c r="D5052" t="s">
        <v>130</v>
      </c>
      <c r="E5052" s="1">
        <v>0.375</v>
      </c>
      <c r="F5052">
        <v>44</v>
      </c>
      <c r="G5052" t="s">
        <v>124</v>
      </c>
      <c r="H5052" t="s">
        <v>61</v>
      </c>
      <c r="I5052" t="s">
        <v>177</v>
      </c>
      <c r="J5052" t="s">
        <v>20</v>
      </c>
      <c r="K5052" t="s">
        <v>21</v>
      </c>
      <c r="L5052" t="s">
        <v>126</v>
      </c>
      <c r="M5052">
        <v>1</v>
      </c>
      <c r="N5052">
        <v>80</v>
      </c>
      <c r="P5052">
        <f>N5052/1.01275</f>
        <v>78.992841273759566</v>
      </c>
      <c r="Q5052">
        <v>8.9999999999999998E-4</v>
      </c>
      <c r="R5052">
        <v>3.5819999999999999</v>
      </c>
      <c r="S5052">
        <f>Q5052*(P5052^R5052)</f>
        <v>5641.5933240264758</v>
      </c>
      <c r="T5052">
        <f t="shared" si="360"/>
        <v>5641.5933240264758</v>
      </c>
    </row>
    <row r="5053" spans="1:20" x14ac:dyDescent="0.2">
      <c r="A5053">
        <v>2009</v>
      </c>
      <c r="B5053">
        <v>301</v>
      </c>
      <c r="D5053" t="s">
        <v>130</v>
      </c>
      <c r="E5053" s="1">
        <v>0.375</v>
      </c>
      <c r="F5053">
        <v>44</v>
      </c>
      <c r="G5053" t="s">
        <v>124</v>
      </c>
      <c r="H5053" t="s">
        <v>61</v>
      </c>
      <c r="I5053" t="s">
        <v>177</v>
      </c>
      <c r="J5053" t="s">
        <v>20</v>
      </c>
      <c r="K5053" t="s">
        <v>68</v>
      </c>
      <c r="L5053" t="s">
        <v>164</v>
      </c>
      <c r="M5053">
        <v>3</v>
      </c>
      <c r="N5053">
        <v>80</v>
      </c>
      <c r="P5053">
        <f>N5053*0.861</f>
        <v>68.88</v>
      </c>
      <c r="Q5053">
        <v>6.4000000000000003E-3</v>
      </c>
      <c r="R5053">
        <v>3.17</v>
      </c>
      <c r="S5053">
        <f>Q5053*(P5053^R5053)</f>
        <v>4294.7236408623776</v>
      </c>
      <c r="T5053">
        <f t="shared" si="360"/>
        <v>12884.170922587133</v>
      </c>
    </row>
    <row r="5054" spans="1:20" x14ac:dyDescent="0.2">
      <c r="A5054">
        <v>2009</v>
      </c>
      <c r="B5054">
        <v>301</v>
      </c>
      <c r="D5054" t="s">
        <v>130</v>
      </c>
      <c r="E5054" s="1">
        <v>0.375</v>
      </c>
      <c r="F5054">
        <v>44</v>
      </c>
      <c r="G5054" t="s">
        <v>124</v>
      </c>
      <c r="H5054" t="s">
        <v>61</v>
      </c>
      <c r="I5054" t="s">
        <v>177</v>
      </c>
      <c r="J5054" t="s">
        <v>44</v>
      </c>
      <c r="K5054" t="s">
        <v>21</v>
      </c>
      <c r="L5054" t="s">
        <v>67</v>
      </c>
      <c r="M5054">
        <v>2</v>
      </c>
      <c r="N5054">
        <v>60</v>
      </c>
      <c r="Q5054">
        <v>1.5299999999999999E-2</v>
      </c>
      <c r="R5054">
        <v>3</v>
      </c>
      <c r="S5054">
        <f>Q5054*(N5054^R5054)</f>
        <v>3304.7999999999997</v>
      </c>
      <c r="T5054">
        <f t="shared" si="360"/>
        <v>6609.5999999999995</v>
      </c>
    </row>
    <row r="5055" spans="1:20" x14ac:dyDescent="0.2">
      <c r="A5055">
        <v>2009</v>
      </c>
      <c r="B5055">
        <v>301</v>
      </c>
      <c r="D5055" t="s">
        <v>130</v>
      </c>
      <c r="E5055" s="1">
        <v>0.375</v>
      </c>
      <c r="F5055">
        <v>44</v>
      </c>
      <c r="G5055" t="s">
        <v>124</v>
      </c>
      <c r="H5055" t="s">
        <v>61</v>
      </c>
      <c r="I5055" t="s">
        <v>177</v>
      </c>
      <c r="J5055" t="s">
        <v>23</v>
      </c>
      <c r="K5055" t="s">
        <v>88</v>
      </c>
      <c r="L5055" t="s">
        <v>89</v>
      </c>
      <c r="M5055">
        <v>2</v>
      </c>
      <c r="N5055">
        <v>45</v>
      </c>
      <c r="Q5055">
        <v>5.8999999999999999E-3</v>
      </c>
      <c r="R5055">
        <v>3.3919999999999999</v>
      </c>
      <c r="S5055">
        <f>Q5055*(N5055^R5055)</f>
        <v>2390.8308900058428</v>
      </c>
      <c r="T5055">
        <f t="shared" si="360"/>
        <v>4781.6617800116856</v>
      </c>
    </row>
    <row r="5056" spans="1:20" x14ac:dyDescent="0.2">
      <c r="A5056">
        <v>2009</v>
      </c>
      <c r="B5056">
        <v>301</v>
      </c>
      <c r="D5056" t="s">
        <v>130</v>
      </c>
      <c r="E5056" s="1">
        <v>0.375</v>
      </c>
      <c r="F5056">
        <v>44</v>
      </c>
      <c r="G5056" t="s">
        <v>124</v>
      </c>
      <c r="H5056" t="s">
        <v>61</v>
      </c>
      <c r="I5056" t="s">
        <v>177</v>
      </c>
      <c r="J5056" t="s">
        <v>13</v>
      </c>
      <c r="K5056" t="s">
        <v>51</v>
      </c>
      <c r="L5056" t="s">
        <v>52</v>
      </c>
      <c r="M5056">
        <v>1</v>
      </c>
      <c r="N5056">
        <v>45</v>
      </c>
      <c r="O5056" t="s">
        <v>53</v>
      </c>
      <c r="Q5056">
        <v>1.6199999999999999E-2</v>
      </c>
      <c r="R5056">
        <v>3.0251999999999999</v>
      </c>
      <c r="S5056">
        <f>Q5056*(N5056^R5056)</f>
        <v>1624.8508847285632</v>
      </c>
      <c r="T5056">
        <f t="shared" si="360"/>
        <v>1624.8508847285632</v>
      </c>
    </row>
    <row r="5057" spans="1:21" x14ac:dyDescent="0.2">
      <c r="A5057">
        <v>2009</v>
      </c>
      <c r="B5057">
        <v>301</v>
      </c>
      <c r="D5057" t="s">
        <v>130</v>
      </c>
      <c r="E5057" s="1">
        <v>0.375</v>
      </c>
      <c r="F5057">
        <v>44</v>
      </c>
      <c r="G5057" t="s">
        <v>124</v>
      </c>
      <c r="H5057" t="s">
        <v>61</v>
      </c>
      <c r="I5057" t="s">
        <v>177</v>
      </c>
      <c r="J5057" t="s">
        <v>44</v>
      </c>
      <c r="K5057" t="s">
        <v>21</v>
      </c>
      <c r="L5057" t="s">
        <v>22</v>
      </c>
      <c r="M5057">
        <v>3</v>
      </c>
      <c r="N5057">
        <v>35</v>
      </c>
      <c r="Q5057">
        <v>1.14E-2</v>
      </c>
      <c r="R5057">
        <v>3.1280000000000001</v>
      </c>
      <c r="S5057">
        <f>Q5057*(N5057^R5057)</f>
        <v>770.45928631241588</v>
      </c>
      <c r="T5057">
        <f t="shared" si="360"/>
        <v>2311.3778589372478</v>
      </c>
    </row>
    <row r="5058" spans="1:21" x14ac:dyDescent="0.2">
      <c r="A5058">
        <v>2009</v>
      </c>
      <c r="B5058">
        <v>301</v>
      </c>
      <c r="D5058" t="s">
        <v>130</v>
      </c>
      <c r="E5058" s="1">
        <v>0.375</v>
      </c>
      <c r="F5058">
        <v>44</v>
      </c>
      <c r="G5058" t="s">
        <v>124</v>
      </c>
      <c r="H5058" t="s">
        <v>61</v>
      </c>
      <c r="I5058" t="s">
        <v>177</v>
      </c>
      <c r="J5058" t="s">
        <v>23</v>
      </c>
      <c r="K5058" t="s">
        <v>62</v>
      </c>
      <c r="L5058" t="s">
        <v>63</v>
      </c>
      <c r="M5058">
        <v>2</v>
      </c>
      <c r="N5058">
        <v>35</v>
      </c>
      <c r="P5058">
        <f>N5058/1.08</f>
        <v>32.407407407407405</v>
      </c>
      <c r="Q5058">
        <v>2.29E-2</v>
      </c>
      <c r="R5058">
        <v>2.9580000000000002</v>
      </c>
      <c r="S5058">
        <f>Q5058*(P5058^R5058)</f>
        <v>673.47470511666143</v>
      </c>
      <c r="T5058">
        <f t="shared" ref="T5058:T5121" si="363">M5058*S5058</f>
        <v>1346.9494102333229</v>
      </c>
    </row>
    <row r="5059" spans="1:21" x14ac:dyDescent="0.2">
      <c r="A5059">
        <v>2009</v>
      </c>
      <c r="B5059">
        <v>301</v>
      </c>
      <c r="D5059" t="s">
        <v>130</v>
      </c>
      <c r="E5059" s="1">
        <v>0.375</v>
      </c>
      <c r="F5059">
        <v>44</v>
      </c>
      <c r="G5059" t="s">
        <v>124</v>
      </c>
      <c r="H5059" t="s">
        <v>61</v>
      </c>
      <c r="I5059" t="s">
        <v>177</v>
      </c>
      <c r="J5059" t="s">
        <v>23</v>
      </c>
      <c r="K5059" t="s">
        <v>31</v>
      </c>
      <c r="L5059" t="s">
        <v>32</v>
      </c>
      <c r="M5059">
        <v>25</v>
      </c>
      <c r="N5059">
        <v>35</v>
      </c>
      <c r="Q5059">
        <v>7.9000000000000008E-3</v>
      </c>
      <c r="R5059">
        <v>3.0760000000000001</v>
      </c>
      <c r="S5059">
        <f>Q5059*(N5059^R5059)</f>
        <v>443.79294680201997</v>
      </c>
      <c r="T5059">
        <f t="shared" si="363"/>
        <v>11094.823670050499</v>
      </c>
    </row>
    <row r="5060" spans="1:21" x14ac:dyDescent="0.2">
      <c r="A5060">
        <v>2009</v>
      </c>
      <c r="B5060">
        <v>301</v>
      </c>
      <c r="D5060" t="s">
        <v>130</v>
      </c>
      <c r="E5060" s="1">
        <v>0.375</v>
      </c>
      <c r="F5060">
        <v>44</v>
      </c>
      <c r="G5060" t="s">
        <v>124</v>
      </c>
      <c r="H5060" t="s">
        <v>61</v>
      </c>
      <c r="I5060" t="s">
        <v>177</v>
      </c>
      <c r="J5060" t="s">
        <v>16</v>
      </c>
      <c r="K5060" t="s">
        <v>28</v>
      </c>
      <c r="L5060" t="s">
        <v>29</v>
      </c>
      <c r="M5060">
        <v>13</v>
      </c>
      <c r="N5060">
        <v>25</v>
      </c>
      <c r="P5060">
        <f>N5060/1.14172</f>
        <v>21.89678730336685</v>
      </c>
      <c r="Q5060">
        <v>5.7999999999999996E-3</v>
      </c>
      <c r="R5060">
        <v>3.5539999999999998</v>
      </c>
      <c r="S5060">
        <f>Q5060*(P5060^R5060)</f>
        <v>336.62001464584171</v>
      </c>
      <c r="T5060">
        <f t="shared" si="363"/>
        <v>4376.0601903959423</v>
      </c>
    </row>
    <row r="5061" spans="1:21" x14ac:dyDescent="0.2">
      <c r="A5061">
        <v>2009</v>
      </c>
      <c r="B5061">
        <v>301</v>
      </c>
      <c r="D5061" t="s">
        <v>130</v>
      </c>
      <c r="E5061" s="1">
        <v>0.375</v>
      </c>
      <c r="F5061">
        <v>44</v>
      </c>
      <c r="G5061" t="s">
        <v>124</v>
      </c>
      <c r="H5061" t="s">
        <v>61</v>
      </c>
      <c r="I5061" t="s">
        <v>177</v>
      </c>
      <c r="J5061" t="s">
        <v>44</v>
      </c>
      <c r="K5061" t="s">
        <v>104</v>
      </c>
      <c r="L5061" t="s">
        <v>105</v>
      </c>
      <c r="M5061">
        <v>3</v>
      </c>
      <c r="N5061">
        <v>40</v>
      </c>
      <c r="P5061">
        <f>N5061*0.902479</f>
        <v>36.099159999999998</v>
      </c>
      <c r="Q5061">
        <v>2.7E-2</v>
      </c>
      <c r="R5061">
        <v>2.629</v>
      </c>
      <c r="S5061">
        <f>Q5061*(P5061^R5061)</f>
        <v>335.75588255125439</v>
      </c>
      <c r="T5061">
        <f t="shared" si="363"/>
        <v>1007.2676476537631</v>
      </c>
    </row>
    <row r="5062" spans="1:21" x14ac:dyDescent="0.2">
      <c r="A5062">
        <v>2009</v>
      </c>
      <c r="B5062">
        <v>301</v>
      </c>
      <c r="D5062" t="s">
        <v>130</v>
      </c>
      <c r="E5062" s="1">
        <v>0.375</v>
      </c>
      <c r="F5062">
        <v>44</v>
      </c>
      <c r="G5062" t="s">
        <v>124</v>
      </c>
      <c r="H5062" t="s">
        <v>61</v>
      </c>
      <c r="I5062" t="s">
        <v>177</v>
      </c>
      <c r="J5062" t="s">
        <v>44</v>
      </c>
      <c r="K5062" t="s">
        <v>21</v>
      </c>
      <c r="L5062" t="s">
        <v>22</v>
      </c>
      <c r="M5062">
        <v>4</v>
      </c>
      <c r="N5062">
        <v>25</v>
      </c>
      <c r="Q5062">
        <v>1.14E-2</v>
      </c>
      <c r="R5062">
        <v>3.1280000000000001</v>
      </c>
      <c r="S5062">
        <f>Q5062*(N5062^R5062)</f>
        <v>268.94359042953022</v>
      </c>
      <c r="T5062">
        <f t="shared" si="363"/>
        <v>1075.7743617181209</v>
      </c>
    </row>
    <row r="5063" spans="1:21" x14ac:dyDescent="0.2">
      <c r="A5063">
        <v>2009</v>
      </c>
      <c r="B5063">
        <v>301</v>
      </c>
      <c r="D5063" t="s">
        <v>130</v>
      </c>
      <c r="E5063" s="1">
        <v>0.375</v>
      </c>
      <c r="F5063">
        <v>44</v>
      </c>
      <c r="G5063" t="s">
        <v>124</v>
      </c>
      <c r="H5063" t="s">
        <v>61</v>
      </c>
      <c r="I5063" t="s">
        <v>177</v>
      </c>
      <c r="J5063" t="s">
        <v>23</v>
      </c>
      <c r="K5063" t="s">
        <v>62</v>
      </c>
      <c r="L5063" t="s">
        <v>63</v>
      </c>
      <c r="M5063">
        <v>1</v>
      </c>
      <c r="N5063">
        <v>25</v>
      </c>
      <c r="P5063">
        <f>N5063/1.08</f>
        <v>23.148148148148145</v>
      </c>
      <c r="Q5063">
        <v>2.29E-2</v>
      </c>
      <c r="R5063">
        <v>2.9580000000000002</v>
      </c>
      <c r="S5063">
        <f>Q5063*(P5063^R5063)</f>
        <v>248.92846396069424</v>
      </c>
      <c r="T5063">
        <f t="shared" si="363"/>
        <v>248.92846396069424</v>
      </c>
    </row>
    <row r="5064" spans="1:21" x14ac:dyDescent="0.2">
      <c r="A5064">
        <v>2009</v>
      </c>
      <c r="B5064">
        <v>301</v>
      </c>
      <c r="D5064" t="s">
        <v>130</v>
      </c>
      <c r="E5064" s="1">
        <v>0.375</v>
      </c>
      <c r="F5064">
        <v>44</v>
      </c>
      <c r="G5064" t="s">
        <v>124</v>
      </c>
      <c r="H5064" t="s">
        <v>61</v>
      </c>
      <c r="I5064" t="s">
        <v>177</v>
      </c>
      <c r="J5064" t="s">
        <v>23</v>
      </c>
      <c r="K5064" t="s">
        <v>118</v>
      </c>
      <c r="L5064" t="s">
        <v>81</v>
      </c>
      <c r="M5064">
        <v>3</v>
      </c>
      <c r="N5064">
        <v>25</v>
      </c>
      <c r="Q5064">
        <v>1.26E-2</v>
      </c>
      <c r="R5064">
        <v>3.0672999999999999</v>
      </c>
      <c r="S5064">
        <f t="shared" ref="S5064:S5069" si="364">Q5064*(N5064^R5064)</f>
        <v>244.49609871054292</v>
      </c>
      <c r="T5064">
        <f t="shared" si="363"/>
        <v>733.48829613162877</v>
      </c>
    </row>
    <row r="5065" spans="1:21" x14ac:dyDescent="0.2">
      <c r="A5065">
        <v>2009</v>
      </c>
      <c r="B5065">
        <v>301</v>
      </c>
      <c r="D5065" t="s">
        <v>130</v>
      </c>
      <c r="E5065" s="1">
        <v>0.375</v>
      </c>
      <c r="F5065">
        <v>44</v>
      </c>
      <c r="G5065" t="s">
        <v>124</v>
      </c>
      <c r="H5065" t="s">
        <v>61</v>
      </c>
      <c r="I5065" t="s">
        <v>177</v>
      </c>
      <c r="J5065" t="s">
        <v>44</v>
      </c>
      <c r="K5065" t="s">
        <v>21</v>
      </c>
      <c r="L5065" t="s">
        <v>45</v>
      </c>
      <c r="M5065">
        <v>1</v>
      </c>
      <c r="N5065">
        <v>25</v>
      </c>
      <c r="Q5065">
        <v>1.5299999999999999E-2</v>
      </c>
      <c r="R5065">
        <v>3.0038</v>
      </c>
      <c r="S5065">
        <f t="shared" si="364"/>
        <v>242.00460433547849</v>
      </c>
      <c r="T5065">
        <f t="shared" si="363"/>
        <v>242.00460433547849</v>
      </c>
    </row>
    <row r="5066" spans="1:21" x14ac:dyDescent="0.2">
      <c r="A5066">
        <v>2009</v>
      </c>
      <c r="B5066">
        <v>301</v>
      </c>
      <c r="D5066" t="s">
        <v>130</v>
      </c>
      <c r="E5066" s="1">
        <v>0.375</v>
      </c>
      <c r="F5066">
        <v>44</v>
      </c>
      <c r="G5066" t="s">
        <v>124</v>
      </c>
      <c r="H5066" t="s">
        <v>61</v>
      </c>
      <c r="I5066" t="s">
        <v>177</v>
      </c>
      <c r="J5066" t="s">
        <v>508</v>
      </c>
      <c r="K5066" t="s">
        <v>40</v>
      </c>
      <c r="L5066" t="s">
        <v>170</v>
      </c>
      <c r="M5066">
        <v>3</v>
      </c>
      <c r="N5066">
        <v>15</v>
      </c>
      <c r="Q5066">
        <v>2.5600000000000001E-2</v>
      </c>
      <c r="R5066">
        <v>3.0005999999999999</v>
      </c>
      <c r="S5066">
        <f t="shared" si="364"/>
        <v>86.540499435371672</v>
      </c>
      <c r="T5066">
        <f t="shared" si="363"/>
        <v>259.62149830611503</v>
      </c>
    </row>
    <row r="5067" spans="1:21" x14ac:dyDescent="0.2">
      <c r="A5067">
        <v>2009</v>
      </c>
      <c r="B5067">
        <v>301</v>
      </c>
      <c r="D5067" t="s">
        <v>130</v>
      </c>
      <c r="E5067" s="1">
        <v>0.375</v>
      </c>
      <c r="F5067">
        <v>44</v>
      </c>
      <c r="G5067" t="s">
        <v>124</v>
      </c>
      <c r="H5067" t="s">
        <v>61</v>
      </c>
      <c r="I5067" t="s">
        <v>177</v>
      </c>
      <c r="J5067" t="s">
        <v>44</v>
      </c>
      <c r="K5067" t="s">
        <v>21</v>
      </c>
      <c r="L5067" t="s">
        <v>22</v>
      </c>
      <c r="M5067">
        <v>1</v>
      </c>
      <c r="N5067">
        <v>15</v>
      </c>
      <c r="Q5067">
        <v>1.14E-2</v>
      </c>
      <c r="R5067">
        <v>3.1280000000000001</v>
      </c>
      <c r="S5067">
        <f t="shared" si="364"/>
        <v>54.414959423729201</v>
      </c>
      <c r="T5067">
        <f t="shared" si="363"/>
        <v>54.414959423729201</v>
      </c>
    </row>
    <row r="5068" spans="1:21" x14ac:dyDescent="0.2">
      <c r="A5068">
        <v>2009</v>
      </c>
      <c r="B5068">
        <v>301</v>
      </c>
      <c r="D5068" t="s">
        <v>130</v>
      </c>
      <c r="E5068" s="1">
        <v>0.375</v>
      </c>
      <c r="F5068">
        <v>44</v>
      </c>
      <c r="G5068" t="s">
        <v>124</v>
      </c>
      <c r="H5068" t="s">
        <v>61</v>
      </c>
      <c r="I5068" t="s">
        <v>177</v>
      </c>
      <c r="J5068" t="s">
        <v>26</v>
      </c>
      <c r="K5068" t="s">
        <v>17</v>
      </c>
      <c r="L5068" t="s">
        <v>121</v>
      </c>
      <c r="M5068">
        <v>25</v>
      </c>
      <c r="N5068">
        <v>7.5</v>
      </c>
      <c r="Q5068">
        <v>2.0199999999999999E-2</v>
      </c>
      <c r="R5068">
        <v>2.9594999999999998</v>
      </c>
      <c r="S5068">
        <f t="shared" si="364"/>
        <v>7.8540774295436098</v>
      </c>
      <c r="T5068">
        <f t="shared" si="363"/>
        <v>196.35193573859024</v>
      </c>
    </row>
    <row r="5069" spans="1:21" x14ac:dyDescent="0.2">
      <c r="A5069">
        <v>2009</v>
      </c>
      <c r="B5069">
        <v>301</v>
      </c>
      <c r="D5069" t="s">
        <v>130</v>
      </c>
      <c r="E5069" s="1">
        <v>0.375</v>
      </c>
      <c r="F5069">
        <v>44</v>
      </c>
      <c r="G5069" t="s">
        <v>124</v>
      </c>
      <c r="H5069" t="s">
        <v>61</v>
      </c>
      <c r="I5069" t="s">
        <v>177</v>
      </c>
      <c r="J5069" t="s">
        <v>16</v>
      </c>
      <c r="K5069" t="s">
        <v>72</v>
      </c>
      <c r="L5069" t="s">
        <v>157</v>
      </c>
      <c r="M5069">
        <v>2</v>
      </c>
      <c r="N5069">
        <v>2.5</v>
      </c>
      <c r="Q5069">
        <v>2.1299999999999999E-2</v>
      </c>
      <c r="R5069">
        <v>2.8235000000000001</v>
      </c>
      <c r="S5069">
        <f t="shared" si="364"/>
        <v>0.28311522044385118</v>
      </c>
      <c r="T5069">
        <f t="shared" si="363"/>
        <v>0.56623044088770236</v>
      </c>
      <c r="U5069" t="s">
        <v>209</v>
      </c>
    </row>
    <row r="5070" spans="1:21" x14ac:dyDescent="0.2">
      <c r="A5070">
        <v>2009</v>
      </c>
      <c r="B5070">
        <v>302</v>
      </c>
      <c r="D5070" t="s">
        <v>130</v>
      </c>
      <c r="E5070" s="1">
        <v>0.375</v>
      </c>
      <c r="F5070">
        <v>44</v>
      </c>
      <c r="G5070" t="s">
        <v>124</v>
      </c>
      <c r="H5070" t="s">
        <v>61</v>
      </c>
      <c r="I5070" t="s">
        <v>177</v>
      </c>
      <c r="J5070" t="s">
        <v>20</v>
      </c>
      <c r="K5070" t="s">
        <v>21</v>
      </c>
      <c r="L5070" t="s">
        <v>126</v>
      </c>
      <c r="M5070">
        <v>1</v>
      </c>
      <c r="N5070">
        <v>80</v>
      </c>
      <c r="P5070">
        <f>N5070/1.01275</f>
        <v>78.992841273759566</v>
      </c>
      <c r="Q5070">
        <v>8.9999999999999998E-4</v>
      </c>
      <c r="R5070">
        <v>3.5819999999999999</v>
      </c>
      <c r="S5070">
        <f>Q5070*(P5070^R5070)</f>
        <v>5641.5933240264758</v>
      </c>
      <c r="T5070">
        <f t="shared" si="363"/>
        <v>5641.5933240264758</v>
      </c>
    </row>
    <row r="5071" spans="1:21" x14ac:dyDescent="0.2">
      <c r="A5071">
        <v>2009</v>
      </c>
      <c r="B5071">
        <v>302</v>
      </c>
      <c r="D5071" t="s">
        <v>130</v>
      </c>
      <c r="E5071" s="1">
        <v>0.375</v>
      </c>
      <c r="F5071">
        <v>44</v>
      </c>
      <c r="G5071" t="s">
        <v>124</v>
      </c>
      <c r="H5071" t="s">
        <v>61</v>
      </c>
      <c r="I5071" t="s">
        <v>177</v>
      </c>
      <c r="J5071" t="s">
        <v>20</v>
      </c>
      <c r="K5071" t="s">
        <v>68</v>
      </c>
      <c r="L5071" t="s">
        <v>164</v>
      </c>
      <c r="M5071">
        <v>1</v>
      </c>
      <c r="N5071">
        <v>80</v>
      </c>
      <c r="P5071">
        <f>N5071*0.861</f>
        <v>68.88</v>
      </c>
      <c r="Q5071">
        <v>6.4000000000000003E-3</v>
      </c>
      <c r="R5071">
        <v>3.17</v>
      </c>
      <c r="S5071">
        <f>Q5071*(P5071^R5071)</f>
        <v>4294.7236408623776</v>
      </c>
      <c r="T5071">
        <f t="shared" si="363"/>
        <v>4294.7236408623776</v>
      </c>
    </row>
    <row r="5072" spans="1:21" x14ac:dyDescent="0.2">
      <c r="A5072">
        <v>2009</v>
      </c>
      <c r="B5072">
        <v>302</v>
      </c>
      <c r="D5072" t="s">
        <v>130</v>
      </c>
      <c r="E5072" s="1">
        <v>0.375</v>
      </c>
      <c r="F5072">
        <v>44</v>
      </c>
      <c r="G5072" t="s">
        <v>124</v>
      </c>
      <c r="H5072" t="s">
        <v>61</v>
      </c>
      <c r="I5072" t="s">
        <v>177</v>
      </c>
      <c r="J5072" t="s">
        <v>23</v>
      </c>
      <c r="K5072" t="s">
        <v>88</v>
      </c>
      <c r="L5072" t="s">
        <v>89</v>
      </c>
      <c r="M5072">
        <v>3</v>
      </c>
      <c r="N5072">
        <v>45</v>
      </c>
      <c r="Q5072">
        <v>5.8999999999999999E-3</v>
      </c>
      <c r="R5072">
        <v>3.3919999999999999</v>
      </c>
      <c r="S5072">
        <f>Q5072*(N5072^R5072)</f>
        <v>2390.8308900058428</v>
      </c>
      <c r="T5072">
        <f t="shared" si="363"/>
        <v>7172.4926700175283</v>
      </c>
    </row>
    <row r="5073" spans="1:20" x14ac:dyDescent="0.2">
      <c r="A5073">
        <v>2009</v>
      </c>
      <c r="B5073">
        <v>302</v>
      </c>
      <c r="D5073" t="s">
        <v>130</v>
      </c>
      <c r="E5073" s="1">
        <v>0.375</v>
      </c>
      <c r="F5073">
        <v>44</v>
      </c>
      <c r="G5073" t="s">
        <v>124</v>
      </c>
      <c r="H5073" t="s">
        <v>61</v>
      </c>
      <c r="I5073" t="s">
        <v>177</v>
      </c>
      <c r="J5073" t="s">
        <v>44</v>
      </c>
      <c r="K5073" t="s">
        <v>21</v>
      </c>
      <c r="L5073" t="s">
        <v>67</v>
      </c>
      <c r="M5073">
        <v>2</v>
      </c>
      <c r="N5073">
        <v>45</v>
      </c>
      <c r="Q5073">
        <v>1.5299999999999999E-2</v>
      </c>
      <c r="R5073">
        <v>3</v>
      </c>
      <c r="S5073">
        <f>Q5073*(N5073^R5073)</f>
        <v>1394.2124999999999</v>
      </c>
      <c r="T5073">
        <f t="shared" si="363"/>
        <v>2788.4249999999997</v>
      </c>
    </row>
    <row r="5074" spans="1:20" x14ac:dyDescent="0.2">
      <c r="A5074">
        <v>2009</v>
      </c>
      <c r="B5074">
        <v>302</v>
      </c>
      <c r="D5074" t="s">
        <v>130</v>
      </c>
      <c r="E5074" s="1">
        <v>0.375</v>
      </c>
      <c r="F5074">
        <v>44</v>
      </c>
      <c r="G5074" t="s">
        <v>124</v>
      </c>
      <c r="H5074" t="s">
        <v>61</v>
      </c>
      <c r="I5074" t="s">
        <v>177</v>
      </c>
      <c r="J5074" t="s">
        <v>44</v>
      </c>
      <c r="K5074" t="s">
        <v>74</v>
      </c>
      <c r="L5074" t="s">
        <v>75</v>
      </c>
      <c r="M5074">
        <v>1</v>
      </c>
      <c r="N5074">
        <v>100</v>
      </c>
      <c r="Q5074">
        <v>1E-3</v>
      </c>
      <c r="R5074">
        <v>3.07</v>
      </c>
      <c r="S5074">
        <f>Q5074*(N5074^R5074)</f>
        <v>1380.384264602885</v>
      </c>
      <c r="T5074">
        <f t="shared" si="363"/>
        <v>1380.384264602885</v>
      </c>
    </row>
    <row r="5075" spans="1:20" x14ac:dyDescent="0.2">
      <c r="A5075">
        <v>2009</v>
      </c>
      <c r="B5075">
        <v>302</v>
      </c>
      <c r="D5075" t="s">
        <v>130</v>
      </c>
      <c r="E5075" s="1">
        <v>0.375</v>
      </c>
      <c r="F5075">
        <v>44</v>
      </c>
      <c r="G5075" t="s">
        <v>124</v>
      </c>
      <c r="H5075" t="s">
        <v>61</v>
      </c>
      <c r="I5075" t="s">
        <v>177</v>
      </c>
      <c r="J5075" t="s">
        <v>23</v>
      </c>
      <c r="K5075" t="s">
        <v>118</v>
      </c>
      <c r="L5075" t="s">
        <v>43</v>
      </c>
      <c r="M5075">
        <v>1</v>
      </c>
      <c r="N5075">
        <v>40</v>
      </c>
      <c r="P5075">
        <f>N5075/1.08175</f>
        <v>36.977120406748327</v>
      </c>
      <c r="Q5075">
        <v>1.4500000000000001E-2</v>
      </c>
      <c r="R5075">
        <v>3.0529999999999999</v>
      </c>
      <c r="S5075">
        <f>Q5075*(P5075^R5075)</f>
        <v>887.70306266338639</v>
      </c>
      <c r="T5075">
        <f t="shared" si="363"/>
        <v>887.70306266338639</v>
      </c>
    </row>
    <row r="5076" spans="1:20" x14ac:dyDescent="0.2">
      <c r="A5076">
        <v>2009</v>
      </c>
      <c r="B5076">
        <v>302</v>
      </c>
      <c r="D5076" t="s">
        <v>130</v>
      </c>
      <c r="E5076" s="1">
        <v>0.375</v>
      </c>
      <c r="F5076">
        <v>44</v>
      </c>
      <c r="G5076" t="s">
        <v>124</v>
      </c>
      <c r="H5076" t="s">
        <v>61</v>
      </c>
      <c r="I5076" t="s">
        <v>177</v>
      </c>
      <c r="J5076" t="s">
        <v>44</v>
      </c>
      <c r="K5076" t="s">
        <v>21</v>
      </c>
      <c r="L5076" t="s">
        <v>22</v>
      </c>
      <c r="M5076">
        <v>7</v>
      </c>
      <c r="N5076">
        <v>35</v>
      </c>
      <c r="Q5076">
        <v>1.14E-2</v>
      </c>
      <c r="R5076">
        <v>3.1280000000000001</v>
      </c>
      <c r="S5076">
        <f>Q5076*(N5076^R5076)</f>
        <v>770.45928631241588</v>
      </c>
      <c r="T5076">
        <f t="shared" si="363"/>
        <v>5393.2150041869108</v>
      </c>
    </row>
    <row r="5077" spans="1:20" x14ac:dyDescent="0.2">
      <c r="A5077">
        <v>2009</v>
      </c>
      <c r="B5077">
        <v>302</v>
      </c>
      <c r="D5077" t="s">
        <v>130</v>
      </c>
      <c r="E5077" s="1">
        <v>0.375</v>
      </c>
      <c r="F5077">
        <v>44</v>
      </c>
      <c r="G5077" t="s">
        <v>124</v>
      </c>
      <c r="H5077" t="s">
        <v>61</v>
      </c>
      <c r="I5077" t="s">
        <v>177</v>
      </c>
      <c r="J5077" t="s">
        <v>20</v>
      </c>
      <c r="K5077" t="s">
        <v>68</v>
      </c>
      <c r="L5077" t="s">
        <v>90</v>
      </c>
      <c r="M5077">
        <v>6</v>
      </c>
      <c r="N5077">
        <v>40</v>
      </c>
      <c r="P5077">
        <f>N5077*0.835</f>
        <v>33.4</v>
      </c>
      <c r="Q5077">
        <v>1.7999999999999999E-2</v>
      </c>
      <c r="R5077">
        <v>2.99</v>
      </c>
      <c r="S5077">
        <f>Q5077*(P5077^R5077)</f>
        <v>647.55168958485274</v>
      </c>
      <c r="T5077">
        <f t="shared" si="363"/>
        <v>3885.3101375091164</v>
      </c>
    </row>
    <row r="5078" spans="1:20" x14ac:dyDescent="0.2">
      <c r="A5078">
        <v>2009</v>
      </c>
      <c r="B5078">
        <v>302</v>
      </c>
      <c r="D5078" t="s">
        <v>130</v>
      </c>
      <c r="E5078" s="1">
        <v>0.375</v>
      </c>
      <c r="F5078">
        <v>44</v>
      </c>
      <c r="G5078" t="s">
        <v>124</v>
      </c>
      <c r="H5078" t="s">
        <v>61</v>
      </c>
      <c r="I5078" t="s">
        <v>177</v>
      </c>
      <c r="J5078" t="s">
        <v>23</v>
      </c>
      <c r="K5078" t="s">
        <v>28</v>
      </c>
      <c r="L5078" t="s">
        <v>60</v>
      </c>
      <c r="M5078">
        <v>1</v>
      </c>
      <c r="N5078">
        <v>35</v>
      </c>
      <c r="P5078">
        <f>N5078/1.26087</f>
        <v>27.758611117720307</v>
      </c>
      <c r="Q5078">
        <v>3.1399999999999997E-2</v>
      </c>
      <c r="R5078">
        <v>2.9</v>
      </c>
      <c r="S5078">
        <f>Q5078*(P5078^R5078)</f>
        <v>481.70712817666475</v>
      </c>
      <c r="T5078">
        <f t="shared" si="363"/>
        <v>481.70712817666475</v>
      </c>
    </row>
    <row r="5079" spans="1:20" x14ac:dyDescent="0.2">
      <c r="A5079">
        <v>2009</v>
      </c>
      <c r="B5079">
        <v>302</v>
      </c>
      <c r="D5079" t="s">
        <v>130</v>
      </c>
      <c r="E5079" s="1">
        <v>0.375</v>
      </c>
      <c r="F5079">
        <v>44</v>
      </c>
      <c r="G5079" t="s">
        <v>124</v>
      </c>
      <c r="H5079" t="s">
        <v>61</v>
      </c>
      <c r="I5079" t="s">
        <v>177</v>
      </c>
      <c r="J5079" t="s">
        <v>23</v>
      </c>
      <c r="K5079" t="s">
        <v>31</v>
      </c>
      <c r="L5079" t="s">
        <v>32</v>
      </c>
      <c r="M5079">
        <v>30</v>
      </c>
      <c r="N5079">
        <v>35</v>
      </c>
      <c r="Q5079">
        <v>7.9000000000000008E-3</v>
      </c>
      <c r="R5079">
        <v>3.0760000000000001</v>
      </c>
      <c r="S5079">
        <f>Q5079*(N5079^R5079)</f>
        <v>443.79294680201997</v>
      </c>
      <c r="T5079">
        <f t="shared" si="363"/>
        <v>13313.788404060599</v>
      </c>
    </row>
    <row r="5080" spans="1:20" x14ac:dyDescent="0.2">
      <c r="A5080">
        <v>2009</v>
      </c>
      <c r="B5080">
        <v>302</v>
      </c>
      <c r="D5080" t="s">
        <v>130</v>
      </c>
      <c r="E5080" s="1">
        <v>0.375</v>
      </c>
      <c r="F5080">
        <v>44</v>
      </c>
      <c r="G5080" t="s">
        <v>124</v>
      </c>
      <c r="H5080" t="s">
        <v>61</v>
      </c>
      <c r="I5080" t="s">
        <v>177</v>
      </c>
      <c r="J5080" t="s">
        <v>508</v>
      </c>
      <c r="K5080" t="s">
        <v>24</v>
      </c>
      <c r="L5080" t="s">
        <v>25</v>
      </c>
      <c r="M5080">
        <v>1</v>
      </c>
      <c r="N5080">
        <v>25</v>
      </c>
      <c r="Q5080">
        <v>4.2799999999999998E-2</v>
      </c>
      <c r="R5080">
        <v>2.8580000000000001</v>
      </c>
      <c r="S5080">
        <f>Q5080*(N5080^R5080)</f>
        <v>423.40532317837847</v>
      </c>
      <c r="T5080">
        <f t="shared" si="363"/>
        <v>423.40532317837847</v>
      </c>
    </row>
    <row r="5081" spans="1:20" x14ac:dyDescent="0.2">
      <c r="A5081">
        <v>2009</v>
      </c>
      <c r="B5081">
        <v>302</v>
      </c>
      <c r="D5081" t="s">
        <v>130</v>
      </c>
      <c r="E5081" s="1">
        <v>0.375</v>
      </c>
      <c r="F5081">
        <v>44</v>
      </c>
      <c r="G5081" t="s">
        <v>124</v>
      </c>
      <c r="H5081" t="s">
        <v>61</v>
      </c>
      <c r="I5081" t="s">
        <v>177</v>
      </c>
      <c r="J5081" t="s">
        <v>26</v>
      </c>
      <c r="K5081" t="s">
        <v>31</v>
      </c>
      <c r="L5081" t="s">
        <v>54</v>
      </c>
      <c r="M5081">
        <v>3</v>
      </c>
      <c r="N5081">
        <v>25</v>
      </c>
      <c r="P5081">
        <f>N5081*0.812715</f>
        <v>20.317875000000001</v>
      </c>
      <c r="Q5081">
        <v>0.111</v>
      </c>
      <c r="R5081">
        <v>2.72</v>
      </c>
      <c r="S5081">
        <f>Q5081*(P5081^R5081)</f>
        <v>400.63779005068659</v>
      </c>
      <c r="T5081">
        <f t="shared" si="363"/>
        <v>1201.9133701520598</v>
      </c>
    </row>
    <row r="5082" spans="1:20" x14ac:dyDescent="0.2">
      <c r="A5082">
        <v>2009</v>
      </c>
      <c r="B5082">
        <v>302</v>
      </c>
      <c r="D5082" t="s">
        <v>130</v>
      </c>
      <c r="E5082" s="1">
        <v>0.375</v>
      </c>
      <c r="F5082">
        <v>44</v>
      </c>
      <c r="G5082" t="s">
        <v>124</v>
      </c>
      <c r="H5082" t="s">
        <v>61</v>
      </c>
      <c r="I5082" t="s">
        <v>177</v>
      </c>
      <c r="J5082" t="s">
        <v>16</v>
      </c>
      <c r="K5082" t="s">
        <v>28</v>
      </c>
      <c r="L5082" t="s">
        <v>29</v>
      </c>
      <c r="M5082">
        <v>5</v>
      </c>
      <c r="N5082">
        <v>25</v>
      </c>
      <c r="P5082">
        <f>N5082/1.14172</f>
        <v>21.89678730336685</v>
      </c>
      <c r="Q5082">
        <v>5.7999999999999996E-3</v>
      </c>
      <c r="R5082">
        <v>3.5539999999999998</v>
      </c>
      <c r="S5082">
        <f>Q5082*(P5082^R5082)</f>
        <v>336.62001464584171</v>
      </c>
      <c r="T5082">
        <f t="shared" si="363"/>
        <v>1683.1000732292086</v>
      </c>
    </row>
    <row r="5083" spans="1:20" x14ac:dyDescent="0.2">
      <c r="A5083">
        <v>2009</v>
      </c>
      <c r="B5083">
        <v>302</v>
      </c>
      <c r="D5083" t="s">
        <v>130</v>
      </c>
      <c r="E5083" s="1">
        <v>0.375</v>
      </c>
      <c r="F5083">
        <v>44</v>
      </c>
      <c r="G5083" t="s">
        <v>124</v>
      </c>
      <c r="H5083" t="s">
        <v>61</v>
      </c>
      <c r="I5083" t="s">
        <v>177</v>
      </c>
      <c r="J5083" t="s">
        <v>44</v>
      </c>
      <c r="K5083" t="s">
        <v>21</v>
      </c>
      <c r="L5083" t="s">
        <v>22</v>
      </c>
      <c r="M5083">
        <v>6</v>
      </c>
      <c r="N5083">
        <v>25</v>
      </c>
      <c r="Q5083">
        <v>1.14E-2</v>
      </c>
      <c r="R5083">
        <v>3.1280000000000001</v>
      </c>
      <c r="S5083">
        <f>Q5083*(N5083^R5083)</f>
        <v>268.94359042953022</v>
      </c>
      <c r="T5083">
        <f t="shared" si="363"/>
        <v>1613.6615425771813</v>
      </c>
    </row>
    <row r="5084" spans="1:20" x14ac:dyDescent="0.2">
      <c r="A5084">
        <v>2009</v>
      </c>
      <c r="B5084">
        <v>302</v>
      </c>
      <c r="D5084" t="s">
        <v>130</v>
      </c>
      <c r="E5084" s="1">
        <v>0.375</v>
      </c>
      <c r="F5084">
        <v>44</v>
      </c>
      <c r="G5084" t="s">
        <v>124</v>
      </c>
      <c r="H5084" t="s">
        <v>61</v>
      </c>
      <c r="I5084" t="s">
        <v>177</v>
      </c>
      <c r="J5084" t="s">
        <v>23</v>
      </c>
      <c r="K5084" t="s">
        <v>118</v>
      </c>
      <c r="L5084" t="s">
        <v>43</v>
      </c>
      <c r="M5084">
        <v>1</v>
      </c>
      <c r="N5084">
        <v>25</v>
      </c>
      <c r="P5084">
        <f>N5084/1.08175</f>
        <v>23.110700254217704</v>
      </c>
      <c r="Q5084">
        <v>1.4500000000000001E-2</v>
      </c>
      <c r="R5084">
        <v>3.0529999999999999</v>
      </c>
      <c r="S5084">
        <f>Q5084*(P5084^R5084)</f>
        <v>211.39242031612073</v>
      </c>
      <c r="T5084">
        <f t="shared" si="363"/>
        <v>211.39242031612073</v>
      </c>
    </row>
    <row r="5085" spans="1:20" x14ac:dyDescent="0.2">
      <c r="A5085">
        <v>2009</v>
      </c>
      <c r="B5085">
        <v>302</v>
      </c>
      <c r="D5085" t="s">
        <v>130</v>
      </c>
      <c r="E5085" s="1">
        <v>0.375</v>
      </c>
      <c r="F5085">
        <v>44</v>
      </c>
      <c r="G5085" t="s">
        <v>124</v>
      </c>
      <c r="H5085" t="s">
        <v>61</v>
      </c>
      <c r="I5085" t="s">
        <v>177</v>
      </c>
      <c r="J5085" t="s">
        <v>508</v>
      </c>
      <c r="K5085" t="s">
        <v>40</v>
      </c>
      <c r="L5085" t="s">
        <v>170</v>
      </c>
      <c r="M5085">
        <v>1</v>
      </c>
      <c r="N5085">
        <v>15</v>
      </c>
      <c r="Q5085">
        <v>2.5600000000000001E-2</v>
      </c>
      <c r="R5085">
        <v>3.0005999999999999</v>
      </c>
      <c r="S5085">
        <f>Q5085*(N5085^R5085)</f>
        <v>86.540499435371672</v>
      </c>
      <c r="T5085">
        <f t="shared" si="363"/>
        <v>86.540499435371672</v>
      </c>
    </row>
    <row r="5086" spans="1:20" x14ac:dyDescent="0.2">
      <c r="A5086">
        <v>2009</v>
      </c>
      <c r="B5086">
        <v>302</v>
      </c>
      <c r="D5086" t="s">
        <v>130</v>
      </c>
      <c r="E5086" s="1">
        <v>0.375</v>
      </c>
      <c r="F5086">
        <v>44</v>
      </c>
      <c r="G5086" t="s">
        <v>124</v>
      </c>
      <c r="H5086" t="s">
        <v>61</v>
      </c>
      <c r="I5086" t="s">
        <v>177</v>
      </c>
      <c r="J5086" t="s">
        <v>509</v>
      </c>
      <c r="K5086" t="s">
        <v>17</v>
      </c>
      <c r="L5086" t="s">
        <v>19</v>
      </c>
      <c r="M5086">
        <v>1</v>
      </c>
      <c r="N5086">
        <v>15</v>
      </c>
      <c r="Q5086">
        <v>1.9300000000000001E-2</v>
      </c>
      <c r="R5086">
        <v>2.96</v>
      </c>
      <c r="S5086">
        <f>Q5086*(N5086^R5086)</f>
        <v>58.450393035088091</v>
      </c>
      <c r="T5086">
        <f t="shared" si="363"/>
        <v>58.450393035088091</v>
      </c>
    </row>
    <row r="5087" spans="1:20" x14ac:dyDescent="0.2">
      <c r="A5087">
        <v>2009</v>
      </c>
      <c r="B5087">
        <v>302</v>
      </c>
      <c r="D5087" t="s">
        <v>130</v>
      </c>
      <c r="E5087" s="1">
        <v>0.375</v>
      </c>
      <c r="F5087">
        <v>44</v>
      </c>
      <c r="G5087" t="s">
        <v>124</v>
      </c>
      <c r="H5087" t="s">
        <v>61</v>
      </c>
      <c r="I5087" t="s">
        <v>177</v>
      </c>
      <c r="J5087" t="s">
        <v>44</v>
      </c>
      <c r="K5087" t="s">
        <v>21</v>
      </c>
      <c r="L5087" t="s">
        <v>22</v>
      </c>
      <c r="M5087">
        <v>6</v>
      </c>
      <c r="N5087">
        <v>15</v>
      </c>
      <c r="Q5087">
        <v>1.14E-2</v>
      </c>
      <c r="R5087">
        <v>3.1280000000000001</v>
      </c>
      <c r="S5087">
        <f>Q5087*(N5087^R5087)</f>
        <v>54.414959423729201</v>
      </c>
      <c r="T5087">
        <f t="shared" si="363"/>
        <v>326.48975654237518</v>
      </c>
    </row>
    <row r="5088" spans="1:20" x14ac:dyDescent="0.2">
      <c r="A5088">
        <v>2009</v>
      </c>
      <c r="B5088">
        <v>302</v>
      </c>
      <c r="D5088" t="s">
        <v>130</v>
      </c>
      <c r="E5088" s="1">
        <v>0.375</v>
      </c>
      <c r="F5088">
        <v>44</v>
      </c>
      <c r="G5088" t="s">
        <v>124</v>
      </c>
      <c r="H5088" t="s">
        <v>61</v>
      </c>
      <c r="I5088" t="s">
        <v>177</v>
      </c>
      <c r="J5088" t="s">
        <v>23</v>
      </c>
      <c r="K5088" t="s">
        <v>118</v>
      </c>
      <c r="L5088" t="s">
        <v>43</v>
      </c>
      <c r="M5088">
        <v>1</v>
      </c>
      <c r="N5088">
        <v>15</v>
      </c>
      <c r="P5088">
        <f>N5088/1.08175</f>
        <v>13.866420152530623</v>
      </c>
      <c r="Q5088">
        <v>1.4500000000000001E-2</v>
      </c>
      <c r="R5088">
        <v>3.0529999999999999</v>
      </c>
      <c r="S5088">
        <f>Q5088*(P5088^R5088)</f>
        <v>44.441138743501973</v>
      </c>
      <c r="T5088">
        <f t="shared" si="363"/>
        <v>44.441138743501973</v>
      </c>
    </row>
    <row r="5089" spans="1:20" x14ac:dyDescent="0.2">
      <c r="A5089">
        <v>2009</v>
      </c>
      <c r="B5089">
        <v>302</v>
      </c>
      <c r="D5089" t="s">
        <v>130</v>
      </c>
      <c r="E5089" s="1">
        <v>0.375</v>
      </c>
      <c r="F5089">
        <v>44</v>
      </c>
      <c r="G5089" t="s">
        <v>124</v>
      </c>
      <c r="H5089" t="s">
        <v>61</v>
      </c>
      <c r="I5089" t="s">
        <v>177</v>
      </c>
      <c r="J5089" t="s">
        <v>509</v>
      </c>
      <c r="K5089" t="s">
        <v>17</v>
      </c>
      <c r="L5089" t="s">
        <v>107</v>
      </c>
      <c r="M5089">
        <v>1</v>
      </c>
      <c r="N5089">
        <v>7.5</v>
      </c>
      <c r="Q5089">
        <v>3.49E-2</v>
      </c>
      <c r="R5089">
        <v>2.9108999999999998</v>
      </c>
      <c r="S5089">
        <f>Q5089*(N5089^R5089)</f>
        <v>12.30385653569728</v>
      </c>
      <c r="T5089">
        <f t="shared" si="363"/>
        <v>12.30385653569728</v>
      </c>
    </row>
    <row r="5090" spans="1:20" x14ac:dyDescent="0.2">
      <c r="A5090">
        <v>2009</v>
      </c>
      <c r="B5090">
        <v>302</v>
      </c>
      <c r="D5090" t="s">
        <v>130</v>
      </c>
      <c r="E5090" s="1">
        <v>0.375</v>
      </c>
      <c r="F5090">
        <v>44</v>
      </c>
      <c r="G5090" t="s">
        <v>124</v>
      </c>
      <c r="H5090" t="s">
        <v>61</v>
      </c>
      <c r="I5090" t="s">
        <v>177</v>
      </c>
      <c r="J5090" t="s">
        <v>26</v>
      </c>
      <c r="K5090" t="s">
        <v>17</v>
      </c>
      <c r="L5090" t="s">
        <v>121</v>
      </c>
      <c r="M5090">
        <v>27</v>
      </c>
      <c r="N5090">
        <v>7.5</v>
      </c>
      <c r="Q5090">
        <v>2.0199999999999999E-2</v>
      </c>
      <c r="R5090">
        <v>2.9594999999999998</v>
      </c>
      <c r="S5090">
        <f>Q5090*(N5090^R5090)</f>
        <v>7.8540774295436098</v>
      </c>
      <c r="T5090">
        <f t="shared" si="363"/>
        <v>212.06009059767746</v>
      </c>
    </row>
    <row r="5091" spans="1:20" x14ac:dyDescent="0.2">
      <c r="A5091">
        <v>2009</v>
      </c>
      <c r="B5091">
        <v>303</v>
      </c>
      <c r="D5091" t="s">
        <v>184</v>
      </c>
      <c r="E5091" s="1">
        <v>0.375</v>
      </c>
      <c r="F5091">
        <v>25</v>
      </c>
      <c r="G5091" t="s">
        <v>124</v>
      </c>
      <c r="H5091" t="s">
        <v>12</v>
      </c>
      <c r="I5091" t="s">
        <v>177</v>
      </c>
      <c r="J5091" t="s">
        <v>23</v>
      </c>
      <c r="K5091" t="s">
        <v>91</v>
      </c>
      <c r="L5091" t="s">
        <v>92</v>
      </c>
      <c r="M5091">
        <v>1</v>
      </c>
      <c r="N5091">
        <v>25</v>
      </c>
      <c r="Q5091">
        <v>0.53300000000000003</v>
      </c>
      <c r="R5091">
        <v>2.2759999999999998</v>
      </c>
      <c r="S5091">
        <f>Q5091*(N5091^R5091)</f>
        <v>809.91355729585462</v>
      </c>
      <c r="T5091">
        <f t="shared" si="363"/>
        <v>809.91355729585462</v>
      </c>
    </row>
    <row r="5092" spans="1:20" x14ac:dyDescent="0.2">
      <c r="A5092">
        <v>2009</v>
      </c>
      <c r="B5092">
        <v>303</v>
      </c>
      <c r="D5092" t="s">
        <v>184</v>
      </c>
      <c r="E5092" s="1">
        <v>0.375</v>
      </c>
      <c r="F5092">
        <v>25</v>
      </c>
      <c r="G5092" t="s">
        <v>124</v>
      </c>
      <c r="H5092" t="s">
        <v>12</v>
      </c>
      <c r="I5092" t="s">
        <v>177</v>
      </c>
      <c r="J5092" t="s">
        <v>44</v>
      </c>
      <c r="K5092" t="s">
        <v>21</v>
      </c>
      <c r="L5092" t="s">
        <v>22</v>
      </c>
      <c r="M5092">
        <v>1</v>
      </c>
      <c r="N5092">
        <v>35</v>
      </c>
      <c r="Q5092">
        <v>1.14E-2</v>
      </c>
      <c r="R5092">
        <v>3.1280000000000001</v>
      </c>
      <c r="S5092">
        <f>Q5092*(N5092^R5092)</f>
        <v>770.45928631241588</v>
      </c>
      <c r="T5092">
        <f t="shared" si="363"/>
        <v>770.45928631241588</v>
      </c>
    </row>
    <row r="5093" spans="1:20" x14ac:dyDescent="0.2">
      <c r="A5093">
        <v>2009</v>
      </c>
      <c r="B5093">
        <v>303</v>
      </c>
      <c r="D5093" t="s">
        <v>184</v>
      </c>
      <c r="E5093" s="1">
        <v>0.375</v>
      </c>
      <c r="F5093">
        <v>25</v>
      </c>
      <c r="G5093" t="s">
        <v>124</v>
      </c>
      <c r="H5093" t="s">
        <v>12</v>
      </c>
      <c r="I5093" t="s">
        <v>177</v>
      </c>
      <c r="J5093" t="s">
        <v>16</v>
      </c>
      <c r="K5093" t="s">
        <v>28</v>
      </c>
      <c r="L5093" t="s">
        <v>29</v>
      </c>
      <c r="M5093">
        <v>2</v>
      </c>
      <c r="N5093">
        <v>25</v>
      </c>
      <c r="P5093">
        <f>N5093/1.14172</f>
        <v>21.89678730336685</v>
      </c>
      <c r="Q5093">
        <v>5.7999999999999996E-3</v>
      </c>
      <c r="R5093">
        <v>3.5539999999999998</v>
      </c>
      <c r="S5093">
        <f>Q5093*(P5093^R5093)</f>
        <v>336.62001464584171</v>
      </c>
      <c r="T5093">
        <f t="shared" si="363"/>
        <v>673.24002929168341</v>
      </c>
    </row>
    <row r="5094" spans="1:20" x14ac:dyDescent="0.2">
      <c r="A5094">
        <v>2009</v>
      </c>
      <c r="B5094">
        <v>303</v>
      </c>
      <c r="D5094" t="s">
        <v>184</v>
      </c>
      <c r="E5094" s="1">
        <v>0.375</v>
      </c>
      <c r="F5094">
        <v>25</v>
      </c>
      <c r="G5094" t="s">
        <v>124</v>
      </c>
      <c r="H5094" t="s">
        <v>12</v>
      </c>
      <c r="I5094" t="s">
        <v>177</v>
      </c>
      <c r="J5094" t="s">
        <v>44</v>
      </c>
      <c r="K5094" t="s">
        <v>104</v>
      </c>
      <c r="L5094" t="s">
        <v>105</v>
      </c>
      <c r="M5094">
        <v>2</v>
      </c>
      <c r="N5094">
        <v>40</v>
      </c>
      <c r="P5094">
        <f>N5094*0.902479</f>
        <v>36.099159999999998</v>
      </c>
      <c r="Q5094">
        <v>2.7E-2</v>
      </c>
      <c r="R5094">
        <v>2.629</v>
      </c>
      <c r="S5094">
        <f>Q5094*(P5094^R5094)</f>
        <v>335.75588255125439</v>
      </c>
      <c r="T5094">
        <f t="shared" si="363"/>
        <v>671.51176510250878</v>
      </c>
    </row>
    <row r="5095" spans="1:20" x14ac:dyDescent="0.2">
      <c r="A5095">
        <v>2009</v>
      </c>
      <c r="B5095">
        <v>303</v>
      </c>
      <c r="D5095" t="s">
        <v>184</v>
      </c>
      <c r="E5095" s="1">
        <v>0.375</v>
      </c>
      <c r="F5095">
        <v>25</v>
      </c>
      <c r="G5095" t="s">
        <v>124</v>
      </c>
      <c r="H5095" t="s">
        <v>12</v>
      </c>
      <c r="I5095" t="s">
        <v>177</v>
      </c>
      <c r="J5095" t="s">
        <v>44</v>
      </c>
      <c r="K5095" t="s">
        <v>21</v>
      </c>
      <c r="L5095" t="s">
        <v>22</v>
      </c>
      <c r="M5095">
        <v>2</v>
      </c>
      <c r="N5095">
        <v>25</v>
      </c>
      <c r="Q5095">
        <v>1.14E-2</v>
      </c>
      <c r="R5095">
        <v>3.1280000000000001</v>
      </c>
      <c r="S5095">
        <f>Q5095*(N5095^R5095)</f>
        <v>268.94359042953022</v>
      </c>
      <c r="T5095">
        <f t="shared" si="363"/>
        <v>537.88718085906044</v>
      </c>
    </row>
    <row r="5096" spans="1:20" x14ac:dyDescent="0.2">
      <c r="A5096">
        <v>2009</v>
      </c>
      <c r="B5096">
        <v>303</v>
      </c>
      <c r="D5096" t="s">
        <v>184</v>
      </c>
      <c r="E5096" s="1">
        <v>0.375</v>
      </c>
      <c r="F5096">
        <v>25</v>
      </c>
      <c r="G5096" t="s">
        <v>124</v>
      </c>
      <c r="H5096" t="s">
        <v>12</v>
      </c>
      <c r="I5096" t="s">
        <v>177</v>
      </c>
      <c r="J5096" t="s">
        <v>26</v>
      </c>
      <c r="K5096" t="s">
        <v>21</v>
      </c>
      <c r="L5096" t="s">
        <v>100</v>
      </c>
      <c r="M5096">
        <v>1</v>
      </c>
      <c r="N5096">
        <v>25</v>
      </c>
      <c r="P5096">
        <f>N5096/1.13645</f>
        <v>21.998328127062344</v>
      </c>
      <c r="Q5096">
        <v>1.35E-2</v>
      </c>
      <c r="R5096">
        <v>3.0430000000000001</v>
      </c>
      <c r="S5096">
        <f>Q5096*(P5096^R5096)</f>
        <v>164.14420378063221</v>
      </c>
      <c r="T5096">
        <f t="shared" si="363"/>
        <v>164.14420378063221</v>
      </c>
    </row>
    <row r="5097" spans="1:20" x14ac:dyDescent="0.2">
      <c r="A5097">
        <v>2009</v>
      </c>
      <c r="B5097">
        <v>303</v>
      </c>
      <c r="D5097" t="s">
        <v>184</v>
      </c>
      <c r="E5097" s="1">
        <v>0.375</v>
      </c>
      <c r="F5097">
        <v>25</v>
      </c>
      <c r="G5097" t="s">
        <v>124</v>
      </c>
      <c r="H5097" t="s">
        <v>12</v>
      </c>
      <c r="I5097" t="s">
        <v>177</v>
      </c>
      <c r="J5097" t="s">
        <v>16</v>
      </c>
      <c r="K5097" t="s">
        <v>17</v>
      </c>
      <c r="L5097" t="s">
        <v>18</v>
      </c>
      <c r="M5097">
        <v>1</v>
      </c>
      <c r="N5097">
        <v>15</v>
      </c>
      <c r="Q5097">
        <v>2.2700000000000001E-2</v>
      </c>
      <c r="R5097">
        <v>3.12</v>
      </c>
      <c r="S5097">
        <f t="shared" ref="S5097:S5107" si="365">Q5097*(N5097^R5097)</f>
        <v>106.03044532761471</v>
      </c>
      <c r="T5097">
        <f t="shared" si="363"/>
        <v>106.03044532761471</v>
      </c>
    </row>
    <row r="5098" spans="1:20" x14ac:dyDescent="0.2">
      <c r="A5098">
        <v>2009</v>
      </c>
      <c r="B5098">
        <v>303</v>
      </c>
      <c r="D5098" t="s">
        <v>184</v>
      </c>
      <c r="E5098" s="1">
        <v>0.375</v>
      </c>
      <c r="F5098">
        <v>25</v>
      </c>
      <c r="G5098" t="s">
        <v>124</v>
      </c>
      <c r="H5098" t="s">
        <v>12</v>
      </c>
      <c r="I5098" t="s">
        <v>177</v>
      </c>
      <c r="J5098" t="s">
        <v>509</v>
      </c>
      <c r="K5098" t="s">
        <v>17</v>
      </c>
      <c r="L5098" t="s">
        <v>19</v>
      </c>
      <c r="M5098">
        <v>1</v>
      </c>
      <c r="N5098">
        <v>7.5</v>
      </c>
      <c r="Q5098">
        <v>1.9300000000000001E-2</v>
      </c>
      <c r="R5098">
        <v>2.96</v>
      </c>
      <c r="S5098">
        <f t="shared" si="365"/>
        <v>7.5117071566069322</v>
      </c>
      <c r="T5098">
        <f t="shared" si="363"/>
        <v>7.5117071566069322</v>
      </c>
    </row>
    <row r="5099" spans="1:20" x14ac:dyDescent="0.2">
      <c r="A5099">
        <v>2009</v>
      </c>
      <c r="B5099">
        <v>303</v>
      </c>
      <c r="D5099" t="s">
        <v>184</v>
      </c>
      <c r="E5099" s="1">
        <v>0.375</v>
      </c>
      <c r="F5099">
        <v>25</v>
      </c>
      <c r="G5099" t="s">
        <v>124</v>
      </c>
      <c r="H5099" t="s">
        <v>12</v>
      </c>
      <c r="I5099" t="s">
        <v>177</v>
      </c>
      <c r="J5099" t="s">
        <v>26</v>
      </c>
      <c r="K5099" t="s">
        <v>118</v>
      </c>
      <c r="L5099" t="s">
        <v>27</v>
      </c>
      <c r="M5099">
        <v>4</v>
      </c>
      <c r="N5099">
        <v>7.5</v>
      </c>
      <c r="Q5099">
        <v>1.5900000000000001E-2</v>
      </c>
      <c r="R5099">
        <v>2.9718</v>
      </c>
      <c r="S5099">
        <f t="shared" si="365"/>
        <v>6.3372988368370082</v>
      </c>
      <c r="T5099">
        <f t="shared" si="363"/>
        <v>25.349195347348033</v>
      </c>
    </row>
    <row r="5100" spans="1:20" x14ac:dyDescent="0.2">
      <c r="A5100">
        <v>2009</v>
      </c>
      <c r="B5100">
        <v>303</v>
      </c>
      <c r="D5100" t="s">
        <v>184</v>
      </c>
      <c r="E5100" s="1">
        <v>0.375</v>
      </c>
      <c r="F5100">
        <v>25</v>
      </c>
      <c r="G5100" t="s">
        <v>124</v>
      </c>
      <c r="H5100" t="s">
        <v>12</v>
      </c>
      <c r="I5100" t="s">
        <v>177</v>
      </c>
      <c r="J5100" t="s">
        <v>23</v>
      </c>
      <c r="K5100" t="s">
        <v>118</v>
      </c>
      <c r="L5100" t="s">
        <v>81</v>
      </c>
      <c r="M5100">
        <v>1</v>
      </c>
      <c r="N5100">
        <v>7.5</v>
      </c>
      <c r="Q5100">
        <v>1.26E-2</v>
      </c>
      <c r="R5100">
        <v>3.0672999999999999</v>
      </c>
      <c r="S5100">
        <f t="shared" si="365"/>
        <v>6.0875978967715536</v>
      </c>
      <c r="T5100">
        <f t="shared" si="363"/>
        <v>6.0875978967715536</v>
      </c>
    </row>
    <row r="5101" spans="1:20" x14ac:dyDescent="0.2">
      <c r="A5101">
        <v>2009</v>
      </c>
      <c r="B5101">
        <v>303</v>
      </c>
      <c r="D5101" t="s">
        <v>184</v>
      </c>
      <c r="E5101" s="1">
        <v>0.375</v>
      </c>
      <c r="F5101">
        <v>25</v>
      </c>
      <c r="G5101" t="s">
        <v>124</v>
      </c>
      <c r="H5101" t="s">
        <v>12</v>
      </c>
      <c r="I5101" t="s">
        <v>177</v>
      </c>
      <c r="J5101" t="s">
        <v>23</v>
      </c>
      <c r="K5101" t="s">
        <v>118</v>
      </c>
      <c r="L5101" t="s">
        <v>132</v>
      </c>
      <c r="M5101">
        <v>1</v>
      </c>
      <c r="N5101">
        <v>7.5</v>
      </c>
      <c r="Q5101">
        <v>1.26E-2</v>
      </c>
      <c r="R5101">
        <v>3.0672999999999999</v>
      </c>
      <c r="S5101">
        <f t="shared" si="365"/>
        <v>6.0875978967715536</v>
      </c>
      <c r="T5101">
        <f t="shared" si="363"/>
        <v>6.0875978967715536</v>
      </c>
    </row>
    <row r="5102" spans="1:20" x14ac:dyDescent="0.2">
      <c r="A5102">
        <v>2009</v>
      </c>
      <c r="B5102">
        <v>303</v>
      </c>
      <c r="D5102" t="s">
        <v>184</v>
      </c>
      <c r="E5102" s="1">
        <v>0.375</v>
      </c>
      <c r="F5102">
        <v>25</v>
      </c>
      <c r="G5102" t="s">
        <v>124</v>
      </c>
      <c r="H5102" t="s">
        <v>12</v>
      </c>
      <c r="I5102" t="s">
        <v>177</v>
      </c>
      <c r="J5102" t="s">
        <v>26</v>
      </c>
      <c r="K5102" t="s">
        <v>198</v>
      </c>
      <c r="L5102" t="s">
        <v>187</v>
      </c>
      <c r="M5102">
        <v>1</v>
      </c>
      <c r="N5102">
        <v>7.5</v>
      </c>
      <c r="Q5102">
        <v>1.1900000000000001E-2</v>
      </c>
      <c r="R5102">
        <v>2.9950000000000001</v>
      </c>
      <c r="S5102">
        <f t="shared" si="365"/>
        <v>4.9699892029396606</v>
      </c>
      <c r="T5102">
        <f t="shared" si="363"/>
        <v>4.9699892029396606</v>
      </c>
    </row>
    <row r="5103" spans="1:20" x14ac:dyDescent="0.2">
      <c r="A5103">
        <v>2009</v>
      </c>
      <c r="B5103">
        <v>303</v>
      </c>
      <c r="D5103" t="s">
        <v>184</v>
      </c>
      <c r="E5103" s="1">
        <v>0.375</v>
      </c>
      <c r="F5103">
        <v>25</v>
      </c>
      <c r="G5103" t="s">
        <v>124</v>
      </c>
      <c r="H5103" t="s">
        <v>12</v>
      </c>
      <c r="I5103" t="s">
        <v>177</v>
      </c>
      <c r="J5103" t="s">
        <v>20</v>
      </c>
      <c r="K5103" t="s">
        <v>203</v>
      </c>
      <c r="L5103" t="s">
        <v>204</v>
      </c>
      <c r="M5103">
        <v>1</v>
      </c>
      <c r="N5103">
        <v>7.5</v>
      </c>
      <c r="Q5103">
        <v>2E-3</v>
      </c>
      <c r="R5103">
        <v>3.44</v>
      </c>
      <c r="S5103">
        <f t="shared" si="365"/>
        <v>2.0475793534200637</v>
      </c>
      <c r="T5103">
        <f t="shared" si="363"/>
        <v>2.0475793534200637</v>
      </c>
    </row>
    <row r="5104" spans="1:20" x14ac:dyDescent="0.2">
      <c r="A5104">
        <v>2009</v>
      </c>
      <c r="B5104">
        <v>303</v>
      </c>
      <c r="D5104" t="s">
        <v>184</v>
      </c>
      <c r="E5104" s="1">
        <v>0.375</v>
      </c>
      <c r="F5104">
        <v>25</v>
      </c>
      <c r="G5104" t="s">
        <v>124</v>
      </c>
      <c r="H5104" t="s">
        <v>12</v>
      </c>
      <c r="I5104" t="s">
        <v>177</v>
      </c>
      <c r="J5104" t="s">
        <v>509</v>
      </c>
      <c r="K5104" t="s">
        <v>17</v>
      </c>
      <c r="L5104" t="s">
        <v>107</v>
      </c>
      <c r="M5104">
        <v>4</v>
      </c>
      <c r="N5104">
        <v>2.5</v>
      </c>
      <c r="O5104" t="s">
        <v>159</v>
      </c>
      <c r="Q5104">
        <v>3.49E-2</v>
      </c>
      <c r="R5104">
        <v>2.9108999999999998</v>
      </c>
      <c r="S5104">
        <f t="shared" si="365"/>
        <v>0.50256124877797914</v>
      </c>
      <c r="T5104">
        <f t="shared" si="363"/>
        <v>2.0102449951119166</v>
      </c>
    </row>
    <row r="5105" spans="1:21" x14ac:dyDescent="0.2">
      <c r="A5105">
        <v>2009</v>
      </c>
      <c r="B5105">
        <v>303</v>
      </c>
      <c r="D5105" t="s">
        <v>184</v>
      </c>
      <c r="E5105" s="1">
        <v>0.375</v>
      </c>
      <c r="F5105">
        <v>25</v>
      </c>
      <c r="G5105" t="s">
        <v>124</v>
      </c>
      <c r="H5105" t="s">
        <v>12</v>
      </c>
      <c r="I5105" t="s">
        <v>177</v>
      </c>
      <c r="J5105" t="s">
        <v>16</v>
      </c>
      <c r="K5105" t="s">
        <v>72</v>
      </c>
      <c r="L5105" t="s">
        <v>157</v>
      </c>
      <c r="M5105">
        <v>7</v>
      </c>
      <c r="N5105">
        <v>2.5</v>
      </c>
      <c r="Q5105">
        <v>2.1299999999999999E-2</v>
      </c>
      <c r="R5105">
        <v>2.8235000000000001</v>
      </c>
      <c r="S5105">
        <f t="shared" si="365"/>
        <v>0.28311522044385118</v>
      </c>
      <c r="T5105">
        <f t="shared" si="363"/>
        <v>1.9818065431069583</v>
      </c>
      <c r="U5105" t="s">
        <v>209</v>
      </c>
    </row>
    <row r="5106" spans="1:21" x14ac:dyDescent="0.2">
      <c r="A5106">
        <v>2009</v>
      </c>
      <c r="B5106">
        <v>303</v>
      </c>
      <c r="D5106" t="s">
        <v>184</v>
      </c>
      <c r="E5106" s="1">
        <v>0.375</v>
      </c>
      <c r="F5106">
        <v>25</v>
      </c>
      <c r="G5106" t="s">
        <v>124</v>
      </c>
      <c r="H5106" t="s">
        <v>12</v>
      </c>
      <c r="I5106" t="s">
        <v>177</v>
      </c>
      <c r="J5106" t="s">
        <v>26</v>
      </c>
      <c r="K5106" t="s">
        <v>118</v>
      </c>
      <c r="L5106" t="s">
        <v>27</v>
      </c>
      <c r="M5106">
        <v>90</v>
      </c>
      <c r="N5106">
        <v>2.5</v>
      </c>
      <c r="Q5106">
        <v>1.5900000000000001E-2</v>
      </c>
      <c r="R5106">
        <v>2.9718</v>
      </c>
      <c r="S5106">
        <f t="shared" si="365"/>
        <v>0.24210025233267859</v>
      </c>
      <c r="T5106">
        <f t="shared" si="363"/>
        <v>21.789022709941072</v>
      </c>
    </row>
    <row r="5107" spans="1:21" x14ac:dyDescent="0.2">
      <c r="A5107">
        <v>2009</v>
      </c>
      <c r="B5107">
        <v>303</v>
      </c>
      <c r="D5107" t="s">
        <v>184</v>
      </c>
      <c r="E5107" s="1">
        <v>0.375</v>
      </c>
      <c r="F5107">
        <v>25</v>
      </c>
      <c r="G5107" t="s">
        <v>124</v>
      </c>
      <c r="H5107" t="s">
        <v>12</v>
      </c>
      <c r="I5107" t="s">
        <v>177</v>
      </c>
      <c r="J5107" t="s">
        <v>16</v>
      </c>
      <c r="K5107" t="s">
        <v>72</v>
      </c>
      <c r="L5107" t="s">
        <v>163</v>
      </c>
      <c r="M5107">
        <v>10</v>
      </c>
      <c r="N5107">
        <v>2.5</v>
      </c>
      <c r="Q5107">
        <v>3.5000000000000001E-3</v>
      </c>
      <c r="R5107">
        <v>3.766</v>
      </c>
      <c r="S5107">
        <f t="shared" si="365"/>
        <v>0.11033419151203873</v>
      </c>
      <c r="T5107">
        <f t="shared" si="363"/>
        <v>1.1033419151203874</v>
      </c>
    </row>
    <row r="5108" spans="1:21" x14ac:dyDescent="0.2">
      <c r="A5108">
        <v>2009</v>
      </c>
      <c r="B5108">
        <v>304</v>
      </c>
      <c r="D5108" t="s">
        <v>184</v>
      </c>
      <c r="E5108" s="1">
        <v>0.375</v>
      </c>
      <c r="F5108">
        <v>25</v>
      </c>
      <c r="G5108" t="s">
        <v>124</v>
      </c>
      <c r="H5108" t="s">
        <v>36</v>
      </c>
      <c r="I5108" t="s">
        <v>177</v>
      </c>
      <c r="J5108" t="s">
        <v>20</v>
      </c>
      <c r="K5108" t="s">
        <v>68</v>
      </c>
      <c r="L5108" t="s">
        <v>90</v>
      </c>
      <c r="M5108">
        <v>3</v>
      </c>
      <c r="N5108">
        <v>45</v>
      </c>
      <c r="P5108">
        <f>N5108*0.835</f>
        <v>37.574999999999996</v>
      </c>
      <c r="Q5108">
        <v>1.7999999999999999E-2</v>
      </c>
      <c r="R5108">
        <v>2.99</v>
      </c>
      <c r="S5108">
        <f>Q5108*(P5108^R5108)</f>
        <v>920.91698500364146</v>
      </c>
      <c r="T5108">
        <f t="shared" si="363"/>
        <v>2762.7509550109244</v>
      </c>
    </row>
    <row r="5109" spans="1:21" x14ac:dyDescent="0.2">
      <c r="A5109">
        <v>2009</v>
      </c>
      <c r="B5109">
        <v>304</v>
      </c>
      <c r="D5109" t="s">
        <v>184</v>
      </c>
      <c r="E5109" s="1">
        <v>0.375</v>
      </c>
      <c r="F5109">
        <v>25</v>
      </c>
      <c r="G5109" t="s">
        <v>124</v>
      </c>
      <c r="H5109" t="s">
        <v>36</v>
      </c>
      <c r="I5109" t="s">
        <v>177</v>
      </c>
      <c r="J5109" t="s">
        <v>23</v>
      </c>
      <c r="K5109" t="s">
        <v>91</v>
      </c>
      <c r="L5109" t="s">
        <v>92</v>
      </c>
      <c r="M5109">
        <v>1</v>
      </c>
      <c r="N5109">
        <v>25</v>
      </c>
      <c r="Q5109">
        <v>0.53300000000000003</v>
      </c>
      <c r="R5109">
        <v>2.2759999999999998</v>
      </c>
      <c r="S5109">
        <f>Q5109*(N5109^R5109)</f>
        <v>809.91355729585462</v>
      </c>
      <c r="T5109">
        <f t="shared" si="363"/>
        <v>809.91355729585462</v>
      </c>
    </row>
    <row r="5110" spans="1:21" x14ac:dyDescent="0.2">
      <c r="A5110">
        <v>2009</v>
      </c>
      <c r="B5110">
        <v>304</v>
      </c>
      <c r="D5110" t="s">
        <v>184</v>
      </c>
      <c r="E5110" s="1">
        <v>0.375</v>
      </c>
      <c r="F5110">
        <v>25</v>
      </c>
      <c r="G5110" t="s">
        <v>124</v>
      </c>
      <c r="H5110" t="s">
        <v>36</v>
      </c>
      <c r="I5110" t="s">
        <v>177</v>
      </c>
      <c r="J5110" t="s">
        <v>44</v>
      </c>
      <c r="K5110" t="s">
        <v>21</v>
      </c>
      <c r="L5110" t="s">
        <v>22</v>
      </c>
      <c r="M5110">
        <v>3</v>
      </c>
      <c r="N5110">
        <v>35</v>
      </c>
      <c r="Q5110">
        <v>1.14E-2</v>
      </c>
      <c r="R5110">
        <v>3.1280000000000001</v>
      </c>
      <c r="S5110">
        <f>Q5110*(N5110^R5110)</f>
        <v>770.45928631241588</v>
      </c>
      <c r="T5110">
        <f t="shared" si="363"/>
        <v>2311.3778589372478</v>
      </c>
    </row>
    <row r="5111" spans="1:21" x14ac:dyDescent="0.2">
      <c r="A5111">
        <v>2009</v>
      </c>
      <c r="B5111">
        <v>304</v>
      </c>
      <c r="D5111" t="s">
        <v>184</v>
      </c>
      <c r="E5111" s="1">
        <v>0.375</v>
      </c>
      <c r="F5111">
        <v>25</v>
      </c>
      <c r="G5111" t="s">
        <v>124</v>
      </c>
      <c r="H5111" t="s">
        <v>36</v>
      </c>
      <c r="I5111" t="s">
        <v>177</v>
      </c>
      <c r="J5111" t="s">
        <v>23</v>
      </c>
      <c r="K5111" t="s">
        <v>62</v>
      </c>
      <c r="L5111" t="s">
        <v>83</v>
      </c>
      <c r="M5111">
        <v>2</v>
      </c>
      <c r="N5111">
        <v>35</v>
      </c>
      <c r="P5111">
        <f>N5111*0.901</f>
        <v>31.535</v>
      </c>
      <c r="Q5111">
        <v>2.07E-2</v>
      </c>
      <c r="R5111">
        <v>3</v>
      </c>
      <c r="S5111">
        <f>Q5111*(P5111^R5111)</f>
        <v>649.15566504626247</v>
      </c>
      <c r="T5111">
        <f t="shared" si="363"/>
        <v>1298.3113300925249</v>
      </c>
    </row>
    <row r="5112" spans="1:21" x14ac:dyDescent="0.2">
      <c r="A5112">
        <v>2009</v>
      </c>
      <c r="B5112">
        <v>304</v>
      </c>
      <c r="D5112" t="s">
        <v>184</v>
      </c>
      <c r="E5112" s="1">
        <v>0.375</v>
      </c>
      <c r="F5112">
        <v>25</v>
      </c>
      <c r="G5112" t="s">
        <v>124</v>
      </c>
      <c r="H5112" t="s">
        <v>36</v>
      </c>
      <c r="I5112" t="s">
        <v>177</v>
      </c>
      <c r="J5112" t="s">
        <v>508</v>
      </c>
      <c r="K5112" t="s">
        <v>24</v>
      </c>
      <c r="L5112" t="s">
        <v>25</v>
      </c>
      <c r="M5112">
        <v>1</v>
      </c>
      <c r="N5112">
        <v>25</v>
      </c>
      <c r="Q5112">
        <v>4.2799999999999998E-2</v>
      </c>
      <c r="R5112">
        <v>2.8580000000000001</v>
      </c>
      <c r="S5112">
        <f>Q5112*(N5112^R5112)</f>
        <v>423.40532317837847</v>
      </c>
      <c r="T5112">
        <f t="shared" si="363"/>
        <v>423.40532317837847</v>
      </c>
    </row>
    <row r="5113" spans="1:21" x14ac:dyDescent="0.2">
      <c r="A5113">
        <v>2009</v>
      </c>
      <c r="B5113">
        <v>304</v>
      </c>
      <c r="D5113" t="s">
        <v>184</v>
      </c>
      <c r="E5113" s="1">
        <v>0.375</v>
      </c>
      <c r="F5113">
        <v>25</v>
      </c>
      <c r="G5113" t="s">
        <v>124</v>
      </c>
      <c r="H5113" t="s">
        <v>36</v>
      </c>
      <c r="I5113" t="s">
        <v>177</v>
      </c>
      <c r="J5113" t="s">
        <v>26</v>
      </c>
      <c r="K5113" t="s">
        <v>31</v>
      </c>
      <c r="L5113" t="s">
        <v>54</v>
      </c>
      <c r="M5113">
        <v>2</v>
      </c>
      <c r="N5113">
        <v>25</v>
      </c>
      <c r="P5113">
        <f>N5113*0.812715</f>
        <v>20.317875000000001</v>
      </c>
      <c r="Q5113">
        <v>0.111</v>
      </c>
      <c r="R5113">
        <v>2.72</v>
      </c>
      <c r="S5113">
        <f>Q5113*(P5113^R5113)</f>
        <v>400.63779005068659</v>
      </c>
      <c r="T5113">
        <f t="shared" si="363"/>
        <v>801.27558010137318</v>
      </c>
    </row>
    <row r="5114" spans="1:21" x14ac:dyDescent="0.2">
      <c r="A5114">
        <v>2009</v>
      </c>
      <c r="B5114">
        <v>304</v>
      </c>
      <c r="D5114" t="s">
        <v>184</v>
      </c>
      <c r="E5114" s="1">
        <v>0.375</v>
      </c>
      <c r="F5114">
        <v>25</v>
      </c>
      <c r="G5114" t="s">
        <v>124</v>
      </c>
      <c r="H5114" t="s">
        <v>36</v>
      </c>
      <c r="I5114" t="s">
        <v>177</v>
      </c>
      <c r="J5114" t="s">
        <v>44</v>
      </c>
      <c r="K5114" t="s">
        <v>21</v>
      </c>
      <c r="L5114" t="s">
        <v>22</v>
      </c>
      <c r="M5114">
        <v>3</v>
      </c>
      <c r="N5114">
        <v>25</v>
      </c>
      <c r="Q5114">
        <v>1.14E-2</v>
      </c>
      <c r="R5114">
        <v>3.1280000000000001</v>
      </c>
      <c r="S5114">
        <f>Q5114*(N5114^R5114)</f>
        <v>268.94359042953022</v>
      </c>
      <c r="T5114">
        <f t="shared" si="363"/>
        <v>806.83077128859065</v>
      </c>
    </row>
    <row r="5115" spans="1:21" x14ac:dyDescent="0.2">
      <c r="A5115">
        <v>2009</v>
      </c>
      <c r="B5115">
        <v>304</v>
      </c>
      <c r="D5115" t="s">
        <v>184</v>
      </c>
      <c r="E5115" s="1">
        <v>0.375</v>
      </c>
      <c r="F5115">
        <v>25</v>
      </c>
      <c r="G5115" t="s">
        <v>124</v>
      </c>
      <c r="H5115" t="s">
        <v>36</v>
      </c>
      <c r="I5115" t="s">
        <v>177</v>
      </c>
      <c r="J5115" t="s">
        <v>23</v>
      </c>
      <c r="K5115" t="s">
        <v>62</v>
      </c>
      <c r="L5115" t="s">
        <v>63</v>
      </c>
      <c r="M5115">
        <v>3</v>
      </c>
      <c r="N5115">
        <v>25</v>
      </c>
      <c r="P5115">
        <f>N5115/1.08</f>
        <v>23.148148148148145</v>
      </c>
      <c r="Q5115">
        <v>2.29E-2</v>
      </c>
      <c r="R5115">
        <v>2.9580000000000002</v>
      </c>
      <c r="S5115">
        <f>Q5115*(P5115^R5115)</f>
        <v>248.92846396069424</v>
      </c>
      <c r="T5115">
        <f t="shared" si="363"/>
        <v>746.78539188208276</v>
      </c>
    </row>
    <row r="5116" spans="1:21" x14ac:dyDescent="0.2">
      <c r="A5116">
        <v>2009</v>
      </c>
      <c r="B5116">
        <v>304</v>
      </c>
      <c r="D5116" t="s">
        <v>184</v>
      </c>
      <c r="E5116" s="1">
        <v>0.375</v>
      </c>
      <c r="F5116">
        <v>25</v>
      </c>
      <c r="G5116" t="s">
        <v>124</v>
      </c>
      <c r="H5116" t="s">
        <v>36</v>
      </c>
      <c r="I5116" t="s">
        <v>177</v>
      </c>
      <c r="J5116" t="s">
        <v>26</v>
      </c>
      <c r="K5116" t="s">
        <v>17</v>
      </c>
      <c r="L5116" t="s">
        <v>121</v>
      </c>
      <c r="M5116">
        <v>1</v>
      </c>
      <c r="N5116">
        <v>15</v>
      </c>
      <c r="Q5116">
        <v>2.0199999999999999E-2</v>
      </c>
      <c r="R5116">
        <v>2.9594999999999998</v>
      </c>
      <c r="S5116">
        <f>Q5116*(N5116^R5116)</f>
        <v>61.093281166361997</v>
      </c>
      <c r="T5116">
        <f t="shared" si="363"/>
        <v>61.093281166361997</v>
      </c>
    </row>
    <row r="5117" spans="1:21" x14ac:dyDescent="0.2">
      <c r="A5117">
        <v>2009</v>
      </c>
      <c r="B5117">
        <v>304</v>
      </c>
      <c r="D5117" t="s">
        <v>184</v>
      </c>
      <c r="E5117" s="1">
        <v>0.375</v>
      </c>
      <c r="F5117">
        <v>25</v>
      </c>
      <c r="G5117" t="s">
        <v>124</v>
      </c>
      <c r="H5117" t="s">
        <v>36</v>
      </c>
      <c r="I5117" t="s">
        <v>177</v>
      </c>
      <c r="J5117" t="s">
        <v>44</v>
      </c>
      <c r="K5117" t="s">
        <v>21</v>
      </c>
      <c r="L5117" t="s">
        <v>22</v>
      </c>
      <c r="M5117">
        <v>2</v>
      </c>
      <c r="N5117">
        <v>15</v>
      </c>
      <c r="Q5117">
        <v>1.14E-2</v>
      </c>
      <c r="R5117">
        <v>3.1280000000000001</v>
      </c>
      <c r="S5117">
        <f>Q5117*(N5117^R5117)</f>
        <v>54.414959423729201</v>
      </c>
      <c r="T5117">
        <f t="shared" si="363"/>
        <v>108.8299188474584</v>
      </c>
    </row>
    <row r="5118" spans="1:21" x14ac:dyDescent="0.2">
      <c r="A5118">
        <v>2009</v>
      </c>
      <c r="B5118">
        <v>304</v>
      </c>
      <c r="D5118" t="s">
        <v>184</v>
      </c>
      <c r="E5118" s="1">
        <v>0.375</v>
      </c>
      <c r="F5118">
        <v>25</v>
      </c>
      <c r="G5118" t="s">
        <v>124</v>
      </c>
      <c r="H5118" t="s">
        <v>36</v>
      </c>
      <c r="I5118" t="s">
        <v>177</v>
      </c>
      <c r="J5118" t="s">
        <v>26</v>
      </c>
      <c r="K5118" t="s">
        <v>21</v>
      </c>
      <c r="L5118" t="s">
        <v>100</v>
      </c>
      <c r="M5118">
        <v>65</v>
      </c>
      <c r="N5118">
        <v>15</v>
      </c>
      <c r="P5118">
        <f>N5118/1.13645</f>
        <v>13.198996876237407</v>
      </c>
      <c r="Q5118">
        <v>1.35E-2</v>
      </c>
      <c r="R5118">
        <v>3.0430000000000001</v>
      </c>
      <c r="S5118">
        <f>Q5118*(P5118^R5118)</f>
        <v>34.684848873003531</v>
      </c>
      <c r="T5118">
        <f t="shared" si="363"/>
        <v>2254.5151767452294</v>
      </c>
    </row>
    <row r="5119" spans="1:21" x14ac:dyDescent="0.2">
      <c r="A5119">
        <v>2009</v>
      </c>
      <c r="B5119">
        <v>304</v>
      </c>
      <c r="D5119" t="s">
        <v>184</v>
      </c>
      <c r="E5119" s="1">
        <v>0.375</v>
      </c>
      <c r="F5119">
        <v>25</v>
      </c>
      <c r="G5119" t="s">
        <v>124</v>
      </c>
      <c r="H5119" t="s">
        <v>36</v>
      </c>
      <c r="I5119" t="s">
        <v>177</v>
      </c>
      <c r="J5119" t="s">
        <v>26</v>
      </c>
      <c r="K5119" t="s">
        <v>17</v>
      </c>
      <c r="L5119" t="s">
        <v>121</v>
      </c>
      <c r="M5119">
        <v>7</v>
      </c>
      <c r="N5119">
        <v>7.5</v>
      </c>
      <c r="Q5119">
        <v>2.0199999999999999E-2</v>
      </c>
      <c r="R5119">
        <v>2.9594999999999998</v>
      </c>
      <c r="S5119">
        <f>Q5119*(N5119^R5119)</f>
        <v>7.8540774295436098</v>
      </c>
      <c r="T5119">
        <f t="shared" si="363"/>
        <v>54.97854200680527</v>
      </c>
    </row>
    <row r="5120" spans="1:21" x14ac:dyDescent="0.2">
      <c r="A5120">
        <v>2009</v>
      </c>
      <c r="B5120">
        <v>304</v>
      </c>
      <c r="D5120" t="s">
        <v>184</v>
      </c>
      <c r="E5120" s="1">
        <v>0.375</v>
      </c>
      <c r="F5120">
        <v>25</v>
      </c>
      <c r="G5120" t="s">
        <v>124</v>
      </c>
      <c r="H5120" t="s">
        <v>36</v>
      </c>
      <c r="I5120" t="s">
        <v>177</v>
      </c>
      <c r="J5120" t="s">
        <v>26</v>
      </c>
      <c r="K5120" t="s">
        <v>118</v>
      </c>
      <c r="L5120" t="s">
        <v>27</v>
      </c>
      <c r="M5120">
        <v>8</v>
      </c>
      <c r="N5120">
        <v>7.5</v>
      </c>
      <c r="Q5120">
        <v>1.5900000000000001E-2</v>
      </c>
      <c r="R5120">
        <v>2.9718</v>
      </c>
      <c r="S5120">
        <f>Q5120*(N5120^R5120)</f>
        <v>6.3372988368370082</v>
      </c>
      <c r="T5120">
        <f t="shared" si="363"/>
        <v>50.698390694696066</v>
      </c>
    </row>
    <row r="5121" spans="1:21" x14ac:dyDescent="0.2">
      <c r="A5121">
        <v>2009</v>
      </c>
      <c r="B5121">
        <v>304</v>
      </c>
      <c r="D5121" t="s">
        <v>184</v>
      </c>
      <c r="E5121" s="1">
        <v>0.375</v>
      </c>
      <c r="F5121">
        <v>25</v>
      </c>
      <c r="G5121" t="s">
        <v>124</v>
      </c>
      <c r="H5121" t="s">
        <v>36</v>
      </c>
      <c r="I5121" t="s">
        <v>177</v>
      </c>
      <c r="J5121" t="s">
        <v>26</v>
      </c>
      <c r="K5121" t="s">
        <v>21</v>
      </c>
      <c r="L5121" t="s">
        <v>100</v>
      </c>
      <c r="M5121">
        <v>3</v>
      </c>
      <c r="N5121">
        <v>7.5</v>
      </c>
      <c r="P5121">
        <f>N5121/1.13645</f>
        <v>6.5994984381187036</v>
      </c>
      <c r="Q5121">
        <v>1.35E-2</v>
      </c>
      <c r="R5121">
        <v>3.0430000000000001</v>
      </c>
      <c r="S5121">
        <f>Q5121*(P5121^R5121)</f>
        <v>4.2082887368605784</v>
      </c>
      <c r="T5121">
        <f t="shared" si="363"/>
        <v>12.624866210581736</v>
      </c>
    </row>
    <row r="5122" spans="1:21" x14ac:dyDescent="0.2">
      <c r="A5122">
        <v>2009</v>
      </c>
      <c r="B5122">
        <v>304</v>
      </c>
      <c r="D5122" t="s">
        <v>184</v>
      </c>
      <c r="E5122" s="1">
        <v>0.375</v>
      </c>
      <c r="F5122">
        <v>25</v>
      </c>
      <c r="G5122" t="s">
        <v>124</v>
      </c>
      <c r="H5122" t="s">
        <v>36</v>
      </c>
      <c r="I5122" t="s">
        <v>177</v>
      </c>
      <c r="J5122" t="s">
        <v>509</v>
      </c>
      <c r="K5122" t="s">
        <v>17</v>
      </c>
      <c r="L5122" t="s">
        <v>19</v>
      </c>
      <c r="M5122">
        <v>1</v>
      </c>
      <c r="N5122">
        <v>2.5</v>
      </c>
      <c r="Q5122">
        <v>1.9300000000000001E-2</v>
      </c>
      <c r="R5122">
        <v>2.96</v>
      </c>
      <c r="S5122">
        <f>Q5122*(N5122^R5122)</f>
        <v>0.29070984172599634</v>
      </c>
      <c r="T5122">
        <f t="shared" ref="T5122:T5185" si="366">M5122*S5122</f>
        <v>0.29070984172599634</v>
      </c>
    </row>
    <row r="5123" spans="1:21" x14ac:dyDescent="0.2">
      <c r="A5123">
        <v>2009</v>
      </c>
      <c r="B5123">
        <v>304</v>
      </c>
      <c r="D5123" t="s">
        <v>184</v>
      </c>
      <c r="E5123" s="1">
        <v>0.375</v>
      </c>
      <c r="F5123">
        <v>25</v>
      </c>
      <c r="G5123" t="s">
        <v>124</v>
      </c>
      <c r="H5123" t="s">
        <v>36</v>
      </c>
      <c r="I5123" t="s">
        <v>177</v>
      </c>
      <c r="J5123" t="s">
        <v>16</v>
      </c>
      <c r="K5123" t="s">
        <v>72</v>
      </c>
      <c r="L5123" t="s">
        <v>157</v>
      </c>
      <c r="M5123">
        <v>13</v>
      </c>
      <c r="N5123">
        <v>2.5</v>
      </c>
      <c r="Q5123">
        <v>2.1299999999999999E-2</v>
      </c>
      <c r="R5123">
        <v>2.8235000000000001</v>
      </c>
      <c r="S5123">
        <f>Q5123*(N5123^R5123)</f>
        <v>0.28311522044385118</v>
      </c>
      <c r="T5123">
        <f t="shared" si="366"/>
        <v>3.6804978657700653</v>
      </c>
      <c r="U5123" t="s">
        <v>209</v>
      </c>
    </row>
    <row r="5124" spans="1:21" x14ac:dyDescent="0.2">
      <c r="A5124">
        <v>2009</v>
      </c>
      <c r="B5124">
        <v>304</v>
      </c>
      <c r="D5124" t="s">
        <v>184</v>
      </c>
      <c r="E5124" s="1">
        <v>0.375</v>
      </c>
      <c r="F5124">
        <v>25</v>
      </c>
      <c r="G5124" t="s">
        <v>124</v>
      </c>
      <c r="H5124" t="s">
        <v>36</v>
      </c>
      <c r="I5124" t="s">
        <v>177</v>
      </c>
      <c r="J5124" t="s">
        <v>26</v>
      </c>
      <c r="K5124" t="s">
        <v>118</v>
      </c>
      <c r="L5124" t="s">
        <v>27</v>
      </c>
      <c r="M5124">
        <v>150</v>
      </c>
      <c r="N5124">
        <v>2.5</v>
      </c>
      <c r="Q5124">
        <v>1.5900000000000001E-2</v>
      </c>
      <c r="R5124">
        <v>2.9718</v>
      </c>
      <c r="S5124">
        <f>Q5124*(N5124^R5124)</f>
        <v>0.24210025233267859</v>
      </c>
      <c r="T5124">
        <f t="shared" si="366"/>
        <v>36.315037849901792</v>
      </c>
    </row>
    <row r="5125" spans="1:21" x14ac:dyDescent="0.2">
      <c r="A5125">
        <v>2009</v>
      </c>
      <c r="B5125">
        <v>304</v>
      </c>
      <c r="D5125" t="s">
        <v>184</v>
      </c>
      <c r="E5125" s="1">
        <v>0.375</v>
      </c>
      <c r="F5125">
        <v>25</v>
      </c>
      <c r="G5125" t="s">
        <v>124</v>
      </c>
      <c r="H5125" t="s">
        <v>36</v>
      </c>
      <c r="I5125" t="s">
        <v>177</v>
      </c>
      <c r="J5125" t="s">
        <v>16</v>
      </c>
      <c r="K5125" t="s">
        <v>72</v>
      </c>
      <c r="L5125" t="s">
        <v>163</v>
      </c>
      <c r="M5125">
        <v>3</v>
      </c>
      <c r="N5125">
        <v>2.5</v>
      </c>
      <c r="Q5125">
        <v>3.5000000000000001E-3</v>
      </c>
      <c r="R5125">
        <v>3.766</v>
      </c>
      <c r="S5125">
        <f>Q5125*(N5125^R5125)</f>
        <v>0.11033419151203873</v>
      </c>
      <c r="T5125">
        <f t="shared" si="366"/>
        <v>0.3310025745361162</v>
      </c>
    </row>
    <row r="5126" spans="1:21" x14ac:dyDescent="0.2">
      <c r="A5126">
        <v>2009</v>
      </c>
      <c r="B5126">
        <v>305</v>
      </c>
      <c r="D5126" t="s">
        <v>184</v>
      </c>
      <c r="E5126" s="1">
        <v>0.375</v>
      </c>
      <c r="F5126">
        <v>25</v>
      </c>
      <c r="G5126" t="s">
        <v>124</v>
      </c>
      <c r="H5126" t="s">
        <v>36</v>
      </c>
      <c r="I5126" t="s">
        <v>177</v>
      </c>
      <c r="J5126" t="s">
        <v>44</v>
      </c>
      <c r="K5126" t="s">
        <v>21</v>
      </c>
      <c r="L5126" t="s">
        <v>22</v>
      </c>
      <c r="M5126">
        <v>4</v>
      </c>
      <c r="N5126">
        <v>35</v>
      </c>
      <c r="Q5126">
        <v>1.14E-2</v>
      </c>
      <c r="R5126">
        <v>3.1280000000000001</v>
      </c>
      <c r="S5126">
        <f>Q5126*(N5126^R5126)</f>
        <v>770.45928631241588</v>
      </c>
      <c r="T5126">
        <f t="shared" si="366"/>
        <v>3081.8371452496635</v>
      </c>
    </row>
    <row r="5127" spans="1:21" x14ac:dyDescent="0.2">
      <c r="A5127">
        <v>2009</v>
      </c>
      <c r="B5127">
        <v>305</v>
      </c>
      <c r="D5127" t="s">
        <v>184</v>
      </c>
      <c r="E5127" s="1">
        <v>0.375</v>
      </c>
      <c r="F5127">
        <v>25</v>
      </c>
      <c r="G5127" t="s">
        <v>124</v>
      </c>
      <c r="H5127" t="s">
        <v>36</v>
      </c>
      <c r="I5127" t="s">
        <v>177</v>
      </c>
      <c r="J5127" t="s">
        <v>23</v>
      </c>
      <c r="K5127" t="s">
        <v>62</v>
      </c>
      <c r="L5127" t="s">
        <v>83</v>
      </c>
      <c r="M5127">
        <v>1</v>
      </c>
      <c r="N5127">
        <v>35</v>
      </c>
      <c r="P5127">
        <f>N5127*0.901</f>
        <v>31.535</v>
      </c>
      <c r="Q5127">
        <v>2.07E-2</v>
      </c>
      <c r="R5127">
        <v>3</v>
      </c>
      <c r="S5127">
        <f>Q5127*(P5127^R5127)</f>
        <v>649.15566504626247</v>
      </c>
      <c r="T5127">
        <f t="shared" si="366"/>
        <v>649.15566504626247</v>
      </c>
    </row>
    <row r="5128" spans="1:21" x14ac:dyDescent="0.2">
      <c r="A5128">
        <v>2009</v>
      </c>
      <c r="B5128">
        <v>305</v>
      </c>
      <c r="D5128" t="s">
        <v>184</v>
      </c>
      <c r="E5128" s="1">
        <v>0.375</v>
      </c>
      <c r="F5128">
        <v>25</v>
      </c>
      <c r="G5128" t="s">
        <v>124</v>
      </c>
      <c r="H5128" t="s">
        <v>36</v>
      </c>
      <c r="I5128" t="s">
        <v>177</v>
      </c>
      <c r="J5128" t="s">
        <v>26</v>
      </c>
      <c r="K5128" t="s">
        <v>31</v>
      </c>
      <c r="L5128" t="s">
        <v>54</v>
      </c>
      <c r="M5128">
        <v>6</v>
      </c>
      <c r="N5128">
        <v>25</v>
      </c>
      <c r="P5128">
        <f>N5128*0.812715</f>
        <v>20.317875000000001</v>
      </c>
      <c r="Q5128">
        <v>0.111</v>
      </c>
      <c r="R5128">
        <v>2.72</v>
      </c>
      <c r="S5128">
        <f>Q5128*(P5128^R5128)</f>
        <v>400.63779005068659</v>
      </c>
      <c r="T5128">
        <f t="shared" si="366"/>
        <v>2403.8267403041195</v>
      </c>
    </row>
    <row r="5129" spans="1:21" x14ac:dyDescent="0.2">
      <c r="A5129">
        <v>2009</v>
      </c>
      <c r="B5129">
        <v>305</v>
      </c>
      <c r="D5129" t="s">
        <v>184</v>
      </c>
      <c r="E5129" s="1">
        <v>0.375</v>
      </c>
      <c r="F5129">
        <v>25</v>
      </c>
      <c r="G5129" t="s">
        <v>124</v>
      </c>
      <c r="H5129" t="s">
        <v>36</v>
      </c>
      <c r="I5129" t="s">
        <v>177</v>
      </c>
      <c r="J5129" t="s">
        <v>44</v>
      </c>
      <c r="K5129" t="s">
        <v>21</v>
      </c>
      <c r="L5129" t="s">
        <v>22</v>
      </c>
      <c r="M5129">
        <v>6</v>
      </c>
      <c r="N5129">
        <v>25</v>
      </c>
      <c r="Q5129">
        <v>1.14E-2</v>
      </c>
      <c r="R5129">
        <v>3.1280000000000001</v>
      </c>
      <c r="S5129">
        <f>Q5129*(N5129^R5129)</f>
        <v>268.94359042953022</v>
      </c>
      <c r="T5129">
        <f t="shared" si="366"/>
        <v>1613.6615425771813</v>
      </c>
    </row>
    <row r="5130" spans="1:21" x14ac:dyDescent="0.2">
      <c r="A5130">
        <v>2009</v>
      </c>
      <c r="B5130">
        <v>305</v>
      </c>
      <c r="D5130" t="s">
        <v>184</v>
      </c>
      <c r="E5130" s="1">
        <v>0.375</v>
      </c>
      <c r="F5130">
        <v>25</v>
      </c>
      <c r="G5130" t="s">
        <v>124</v>
      </c>
      <c r="H5130" t="s">
        <v>36</v>
      </c>
      <c r="I5130" t="s">
        <v>177</v>
      </c>
      <c r="J5130" t="s">
        <v>23</v>
      </c>
      <c r="K5130" t="s">
        <v>62</v>
      </c>
      <c r="L5130" t="s">
        <v>63</v>
      </c>
      <c r="M5130">
        <v>3</v>
      </c>
      <c r="N5130">
        <v>25</v>
      </c>
      <c r="P5130">
        <f>N5130/1.08</f>
        <v>23.148148148148145</v>
      </c>
      <c r="Q5130">
        <v>2.29E-2</v>
      </c>
      <c r="R5130">
        <v>2.9580000000000002</v>
      </c>
      <c r="S5130">
        <f>Q5130*(P5130^R5130)</f>
        <v>248.92846396069424</v>
      </c>
      <c r="T5130">
        <f t="shared" si="366"/>
        <v>746.78539188208276</v>
      </c>
    </row>
    <row r="5131" spans="1:21" x14ac:dyDescent="0.2">
      <c r="A5131">
        <v>2009</v>
      </c>
      <c r="B5131">
        <v>305</v>
      </c>
      <c r="D5131" t="s">
        <v>184</v>
      </c>
      <c r="E5131" s="1">
        <v>0.375</v>
      </c>
      <c r="F5131">
        <v>25</v>
      </c>
      <c r="G5131" t="s">
        <v>124</v>
      </c>
      <c r="H5131" t="s">
        <v>36</v>
      </c>
      <c r="I5131" t="s">
        <v>177</v>
      </c>
      <c r="J5131" t="s">
        <v>23</v>
      </c>
      <c r="K5131" t="s">
        <v>62</v>
      </c>
      <c r="L5131" t="s">
        <v>83</v>
      </c>
      <c r="M5131">
        <v>2</v>
      </c>
      <c r="N5131">
        <v>25</v>
      </c>
      <c r="P5131">
        <f>N5131*0.901</f>
        <v>22.525000000000002</v>
      </c>
      <c r="Q5131">
        <v>2.07E-2</v>
      </c>
      <c r="R5131">
        <v>3</v>
      </c>
      <c r="S5131">
        <f>Q5131*(P5131^R5131)</f>
        <v>236.57276422968752</v>
      </c>
      <c r="T5131">
        <f t="shared" si="366"/>
        <v>473.14552845937504</v>
      </c>
    </row>
    <row r="5132" spans="1:21" x14ac:dyDescent="0.2">
      <c r="A5132">
        <v>2009</v>
      </c>
      <c r="B5132">
        <v>305</v>
      </c>
      <c r="D5132" t="s">
        <v>184</v>
      </c>
      <c r="E5132" s="1">
        <v>0.375</v>
      </c>
      <c r="F5132">
        <v>25</v>
      </c>
      <c r="G5132" t="s">
        <v>124</v>
      </c>
      <c r="H5132" t="s">
        <v>36</v>
      </c>
      <c r="I5132" t="s">
        <v>177</v>
      </c>
      <c r="J5132" t="s">
        <v>44</v>
      </c>
      <c r="K5132" t="s">
        <v>104</v>
      </c>
      <c r="L5132" t="s">
        <v>105</v>
      </c>
      <c r="M5132">
        <v>12</v>
      </c>
      <c r="N5132">
        <v>35</v>
      </c>
      <c r="P5132">
        <f>N5132*0.902479</f>
        <v>31.586765</v>
      </c>
      <c r="Q5132">
        <v>2.7E-2</v>
      </c>
      <c r="R5132">
        <v>2.629</v>
      </c>
      <c r="S5132">
        <f>Q5132*(P5132^R5132)</f>
        <v>236.3539157445052</v>
      </c>
      <c r="T5132">
        <f t="shared" si="366"/>
        <v>2836.2469889340623</v>
      </c>
    </row>
    <row r="5133" spans="1:21" x14ac:dyDescent="0.2">
      <c r="A5133">
        <v>2009</v>
      </c>
      <c r="B5133">
        <v>305</v>
      </c>
      <c r="D5133" t="s">
        <v>184</v>
      </c>
      <c r="E5133" s="1">
        <v>0.375</v>
      </c>
      <c r="F5133">
        <v>25</v>
      </c>
      <c r="G5133" t="s">
        <v>124</v>
      </c>
      <c r="H5133" t="s">
        <v>36</v>
      </c>
      <c r="I5133" t="s">
        <v>177</v>
      </c>
      <c r="J5133" t="s">
        <v>26</v>
      </c>
      <c r="K5133" t="s">
        <v>17</v>
      </c>
      <c r="L5133" t="s">
        <v>121</v>
      </c>
      <c r="M5133">
        <v>50</v>
      </c>
      <c r="N5133">
        <v>7.5</v>
      </c>
      <c r="Q5133">
        <v>2.0199999999999999E-2</v>
      </c>
      <c r="R5133">
        <v>2.9594999999999998</v>
      </c>
      <c r="S5133">
        <f>Q5133*(N5133^R5133)</f>
        <v>7.8540774295436098</v>
      </c>
      <c r="T5133">
        <f t="shared" si="366"/>
        <v>392.70387147718048</v>
      </c>
    </row>
    <row r="5134" spans="1:21" x14ac:dyDescent="0.2">
      <c r="A5134">
        <v>2009</v>
      </c>
      <c r="B5134">
        <v>305</v>
      </c>
      <c r="D5134" t="s">
        <v>184</v>
      </c>
      <c r="E5134" s="1">
        <v>0.375</v>
      </c>
      <c r="F5134">
        <v>25</v>
      </c>
      <c r="G5134" t="s">
        <v>124</v>
      </c>
      <c r="H5134" t="s">
        <v>36</v>
      </c>
      <c r="I5134" t="s">
        <v>177</v>
      </c>
      <c r="J5134" t="s">
        <v>26</v>
      </c>
      <c r="K5134" t="s">
        <v>198</v>
      </c>
      <c r="L5134" t="s">
        <v>187</v>
      </c>
      <c r="M5134">
        <v>1</v>
      </c>
      <c r="N5134">
        <v>7.5</v>
      </c>
      <c r="Q5134">
        <v>1.1900000000000001E-2</v>
      </c>
      <c r="R5134">
        <v>2.9950000000000001</v>
      </c>
      <c r="S5134">
        <f>Q5134*(N5134^R5134)</f>
        <v>4.9699892029396606</v>
      </c>
      <c r="T5134">
        <f t="shared" si="366"/>
        <v>4.9699892029396606</v>
      </c>
    </row>
    <row r="5135" spans="1:21" x14ac:dyDescent="0.2">
      <c r="A5135">
        <v>2009</v>
      </c>
      <c r="B5135">
        <v>305</v>
      </c>
      <c r="D5135" t="s">
        <v>184</v>
      </c>
      <c r="E5135" s="1">
        <v>0.375</v>
      </c>
      <c r="F5135">
        <v>25</v>
      </c>
      <c r="G5135" t="s">
        <v>124</v>
      </c>
      <c r="H5135" t="s">
        <v>36</v>
      </c>
      <c r="I5135" t="s">
        <v>177</v>
      </c>
      <c r="J5135" t="s">
        <v>26</v>
      </c>
      <c r="K5135" t="s">
        <v>21</v>
      </c>
      <c r="L5135" t="s">
        <v>100</v>
      </c>
      <c r="M5135">
        <v>50</v>
      </c>
      <c r="N5135">
        <v>7.5</v>
      </c>
      <c r="P5135">
        <f>N5135/1.13645</f>
        <v>6.5994984381187036</v>
      </c>
      <c r="Q5135">
        <v>1.35E-2</v>
      </c>
      <c r="R5135">
        <v>3.0430000000000001</v>
      </c>
      <c r="S5135">
        <f>Q5135*(P5135^R5135)</f>
        <v>4.2082887368605784</v>
      </c>
      <c r="T5135">
        <f t="shared" si="366"/>
        <v>210.41443684302891</v>
      </c>
    </row>
    <row r="5136" spans="1:21" x14ac:dyDescent="0.2">
      <c r="A5136">
        <v>2009</v>
      </c>
      <c r="B5136">
        <v>305</v>
      </c>
      <c r="D5136" t="s">
        <v>184</v>
      </c>
      <c r="E5136" s="1">
        <v>0.375</v>
      </c>
      <c r="F5136">
        <v>25</v>
      </c>
      <c r="G5136" t="s">
        <v>124</v>
      </c>
      <c r="H5136" t="s">
        <v>36</v>
      </c>
      <c r="I5136" t="s">
        <v>177</v>
      </c>
      <c r="J5136" t="s">
        <v>16</v>
      </c>
      <c r="K5136" t="s">
        <v>72</v>
      </c>
      <c r="L5136" t="s">
        <v>157</v>
      </c>
      <c r="M5136">
        <v>4</v>
      </c>
      <c r="N5136">
        <v>2.5</v>
      </c>
      <c r="Q5136">
        <v>2.1299999999999999E-2</v>
      </c>
      <c r="R5136">
        <v>2.8235000000000001</v>
      </c>
      <c r="S5136">
        <f>Q5136*(N5136^R5136)</f>
        <v>0.28311522044385118</v>
      </c>
      <c r="T5136">
        <f t="shared" si="366"/>
        <v>1.1324608817754047</v>
      </c>
      <c r="U5136" t="s">
        <v>209</v>
      </c>
    </row>
    <row r="5137" spans="1:20" x14ac:dyDescent="0.2">
      <c r="A5137">
        <v>2009</v>
      </c>
      <c r="B5137">
        <v>305</v>
      </c>
      <c r="D5137" t="s">
        <v>184</v>
      </c>
      <c r="E5137" s="1">
        <v>0.375</v>
      </c>
      <c r="F5137">
        <v>25</v>
      </c>
      <c r="G5137" t="s">
        <v>124</v>
      </c>
      <c r="H5137" t="s">
        <v>36</v>
      </c>
      <c r="I5137" t="s">
        <v>177</v>
      </c>
      <c r="J5137" t="s">
        <v>26</v>
      </c>
      <c r="K5137" t="s">
        <v>118</v>
      </c>
      <c r="L5137" t="s">
        <v>27</v>
      </c>
      <c r="M5137">
        <v>50</v>
      </c>
      <c r="N5137">
        <v>2.5</v>
      </c>
      <c r="Q5137">
        <v>1.5900000000000001E-2</v>
      </c>
      <c r="R5137">
        <v>2.9718</v>
      </c>
      <c r="S5137">
        <f>Q5137*(N5137^R5137)</f>
        <v>0.24210025233267859</v>
      </c>
      <c r="T5137">
        <f t="shared" si="366"/>
        <v>12.10501261663393</v>
      </c>
    </row>
    <row r="5138" spans="1:20" x14ac:dyDescent="0.2">
      <c r="A5138">
        <v>2009</v>
      </c>
      <c r="B5138">
        <v>305</v>
      </c>
      <c r="D5138" t="s">
        <v>184</v>
      </c>
      <c r="E5138" s="1">
        <v>0.375</v>
      </c>
      <c r="F5138">
        <v>25</v>
      </c>
      <c r="G5138" t="s">
        <v>124</v>
      </c>
      <c r="H5138" t="s">
        <v>36</v>
      </c>
      <c r="I5138" t="s">
        <v>177</v>
      </c>
      <c r="J5138" t="s">
        <v>16</v>
      </c>
      <c r="K5138" t="s">
        <v>72</v>
      </c>
      <c r="L5138" t="s">
        <v>163</v>
      </c>
      <c r="M5138">
        <v>14</v>
      </c>
      <c r="N5138">
        <v>2.5</v>
      </c>
      <c r="Q5138">
        <v>3.5000000000000001E-3</v>
      </c>
      <c r="R5138">
        <v>3.766</v>
      </c>
      <c r="S5138">
        <f>Q5138*(N5138^R5138)</f>
        <v>0.11033419151203873</v>
      </c>
      <c r="T5138">
        <f t="shared" si="366"/>
        <v>1.5446786811685422</v>
      </c>
    </row>
    <row r="5139" spans="1:20" x14ac:dyDescent="0.2">
      <c r="A5139">
        <v>2009</v>
      </c>
      <c r="B5139">
        <v>306</v>
      </c>
      <c r="D5139" t="s">
        <v>184</v>
      </c>
      <c r="E5139" s="1">
        <v>0.375</v>
      </c>
      <c r="F5139">
        <v>25</v>
      </c>
      <c r="G5139" t="s">
        <v>124</v>
      </c>
      <c r="H5139" t="s">
        <v>36</v>
      </c>
      <c r="I5139" t="s">
        <v>177</v>
      </c>
      <c r="J5139" t="s">
        <v>23</v>
      </c>
      <c r="K5139" t="s">
        <v>62</v>
      </c>
      <c r="L5139" t="s">
        <v>83</v>
      </c>
      <c r="M5139">
        <v>7</v>
      </c>
      <c r="N5139">
        <v>40</v>
      </c>
      <c r="P5139">
        <f>N5139*0.901</f>
        <v>36.04</v>
      </c>
      <c r="Q5139">
        <v>2.07E-2</v>
      </c>
      <c r="R5139">
        <v>3</v>
      </c>
      <c r="S5139">
        <f>Q5139*(P5139^R5139)</f>
        <v>969.00204228479993</v>
      </c>
      <c r="T5139">
        <f t="shared" si="366"/>
        <v>6783.0142959935993</v>
      </c>
    </row>
    <row r="5140" spans="1:20" x14ac:dyDescent="0.2">
      <c r="A5140">
        <v>2009</v>
      </c>
      <c r="B5140">
        <v>306</v>
      </c>
      <c r="D5140" t="s">
        <v>184</v>
      </c>
      <c r="E5140" s="1">
        <v>0.375</v>
      </c>
      <c r="F5140">
        <v>25</v>
      </c>
      <c r="G5140" t="s">
        <v>124</v>
      </c>
      <c r="H5140" t="s">
        <v>36</v>
      </c>
      <c r="I5140" t="s">
        <v>177</v>
      </c>
      <c r="J5140" t="s">
        <v>44</v>
      </c>
      <c r="K5140" t="s">
        <v>21</v>
      </c>
      <c r="L5140" t="s">
        <v>22</v>
      </c>
      <c r="M5140">
        <v>3</v>
      </c>
      <c r="N5140">
        <v>35</v>
      </c>
      <c r="Q5140">
        <v>1.14E-2</v>
      </c>
      <c r="R5140">
        <v>3.1280000000000001</v>
      </c>
      <c r="S5140">
        <f>Q5140*(N5140^R5140)</f>
        <v>770.45928631241588</v>
      </c>
      <c r="T5140">
        <f t="shared" si="366"/>
        <v>2311.3778589372478</v>
      </c>
    </row>
    <row r="5141" spans="1:20" x14ac:dyDescent="0.2">
      <c r="A5141">
        <v>2009</v>
      </c>
      <c r="B5141">
        <v>306</v>
      </c>
      <c r="D5141" t="s">
        <v>184</v>
      </c>
      <c r="E5141" s="1">
        <v>0.375</v>
      </c>
      <c r="F5141">
        <v>25</v>
      </c>
      <c r="G5141" t="s">
        <v>124</v>
      </c>
      <c r="H5141" t="s">
        <v>36</v>
      </c>
      <c r="I5141" t="s">
        <v>177</v>
      </c>
      <c r="J5141" t="s">
        <v>23</v>
      </c>
      <c r="K5141" t="s">
        <v>38</v>
      </c>
      <c r="L5141" t="s">
        <v>129</v>
      </c>
      <c r="M5141">
        <v>1</v>
      </c>
      <c r="N5141">
        <v>35</v>
      </c>
      <c r="Q5141">
        <v>1.7899999999999999E-2</v>
      </c>
      <c r="R5141">
        <v>3</v>
      </c>
      <c r="S5141">
        <f>Q5141*(N5141^R5141)</f>
        <v>767.46249999999998</v>
      </c>
      <c r="T5141">
        <f t="shared" si="366"/>
        <v>767.46249999999998</v>
      </c>
    </row>
    <row r="5142" spans="1:20" x14ac:dyDescent="0.2">
      <c r="A5142">
        <v>2009</v>
      </c>
      <c r="B5142">
        <v>306</v>
      </c>
      <c r="D5142" t="s">
        <v>184</v>
      </c>
      <c r="E5142" s="1">
        <v>0.375</v>
      </c>
      <c r="F5142">
        <v>25</v>
      </c>
      <c r="G5142" t="s">
        <v>124</v>
      </c>
      <c r="H5142" t="s">
        <v>36</v>
      </c>
      <c r="I5142" t="s">
        <v>177</v>
      </c>
      <c r="J5142" t="s">
        <v>23</v>
      </c>
      <c r="K5142" t="s">
        <v>62</v>
      </c>
      <c r="L5142" t="s">
        <v>63</v>
      </c>
      <c r="M5142">
        <v>1</v>
      </c>
      <c r="N5142">
        <v>35</v>
      </c>
      <c r="P5142">
        <f>N5142/1.08</f>
        <v>32.407407407407405</v>
      </c>
      <c r="Q5142">
        <v>2.29E-2</v>
      </c>
      <c r="R5142">
        <v>2.9580000000000002</v>
      </c>
      <c r="S5142">
        <f>Q5142*(P5142^R5142)</f>
        <v>673.47470511666143</v>
      </c>
      <c r="T5142">
        <f t="shared" si="366"/>
        <v>673.47470511666143</v>
      </c>
    </row>
    <row r="5143" spans="1:20" x14ac:dyDescent="0.2">
      <c r="A5143">
        <v>2009</v>
      </c>
      <c r="B5143">
        <v>306</v>
      </c>
      <c r="D5143" t="s">
        <v>184</v>
      </c>
      <c r="E5143" s="1">
        <v>0.375</v>
      </c>
      <c r="F5143">
        <v>25</v>
      </c>
      <c r="G5143" t="s">
        <v>124</v>
      </c>
      <c r="H5143" t="s">
        <v>36</v>
      </c>
      <c r="I5143" t="s">
        <v>177</v>
      </c>
      <c r="J5143" t="s">
        <v>23</v>
      </c>
      <c r="K5143" t="s">
        <v>31</v>
      </c>
      <c r="L5143" t="s">
        <v>32</v>
      </c>
      <c r="M5143">
        <v>3</v>
      </c>
      <c r="N5143">
        <v>35</v>
      </c>
      <c r="Q5143">
        <v>7.9000000000000008E-3</v>
      </c>
      <c r="R5143">
        <v>3.0760000000000001</v>
      </c>
      <c r="S5143">
        <f>Q5143*(N5143^R5143)</f>
        <v>443.79294680201997</v>
      </c>
      <c r="T5143">
        <f t="shared" si="366"/>
        <v>1331.3788404060599</v>
      </c>
    </row>
    <row r="5144" spans="1:20" x14ac:dyDescent="0.2">
      <c r="A5144">
        <v>2009</v>
      </c>
      <c r="B5144">
        <v>306</v>
      </c>
      <c r="D5144" t="s">
        <v>184</v>
      </c>
      <c r="E5144" s="1">
        <v>0.375</v>
      </c>
      <c r="F5144">
        <v>25</v>
      </c>
      <c r="G5144" t="s">
        <v>124</v>
      </c>
      <c r="H5144" t="s">
        <v>36</v>
      </c>
      <c r="I5144" t="s">
        <v>177</v>
      </c>
      <c r="J5144" t="s">
        <v>26</v>
      </c>
      <c r="K5144" t="s">
        <v>31</v>
      </c>
      <c r="L5144" t="s">
        <v>54</v>
      </c>
      <c r="M5144">
        <v>20</v>
      </c>
      <c r="N5144">
        <v>25</v>
      </c>
      <c r="P5144">
        <f>N5144*0.812715</f>
        <v>20.317875000000001</v>
      </c>
      <c r="Q5144">
        <v>0.111</v>
      </c>
      <c r="R5144">
        <v>2.72</v>
      </c>
      <c r="S5144">
        <f>Q5144*(P5144^R5144)</f>
        <v>400.63779005068659</v>
      </c>
      <c r="T5144">
        <f t="shared" si="366"/>
        <v>8012.7558010137318</v>
      </c>
    </row>
    <row r="5145" spans="1:20" x14ac:dyDescent="0.2">
      <c r="A5145">
        <v>2009</v>
      </c>
      <c r="B5145">
        <v>306</v>
      </c>
      <c r="D5145" t="s">
        <v>184</v>
      </c>
      <c r="E5145" s="1">
        <v>0.375</v>
      </c>
      <c r="F5145">
        <v>25</v>
      </c>
      <c r="G5145" t="s">
        <v>124</v>
      </c>
      <c r="H5145" t="s">
        <v>36</v>
      </c>
      <c r="I5145" t="s">
        <v>177</v>
      </c>
      <c r="J5145" t="s">
        <v>16</v>
      </c>
      <c r="K5145" t="s">
        <v>28</v>
      </c>
      <c r="L5145" t="s">
        <v>29</v>
      </c>
      <c r="M5145">
        <v>4</v>
      </c>
      <c r="N5145">
        <v>25</v>
      </c>
      <c r="P5145">
        <f>N5145/1.14172</f>
        <v>21.89678730336685</v>
      </c>
      <c r="Q5145">
        <v>5.7999999999999996E-3</v>
      </c>
      <c r="R5145">
        <v>3.5539999999999998</v>
      </c>
      <c r="S5145">
        <f>Q5145*(P5145^R5145)</f>
        <v>336.62001464584171</v>
      </c>
      <c r="T5145">
        <f t="shared" si="366"/>
        <v>1346.4800585833668</v>
      </c>
    </row>
    <row r="5146" spans="1:20" x14ac:dyDescent="0.2">
      <c r="A5146">
        <v>2009</v>
      </c>
      <c r="B5146">
        <v>306</v>
      </c>
      <c r="D5146" t="s">
        <v>184</v>
      </c>
      <c r="E5146" s="1">
        <v>0.375</v>
      </c>
      <c r="F5146">
        <v>25</v>
      </c>
      <c r="G5146" t="s">
        <v>124</v>
      </c>
      <c r="H5146" t="s">
        <v>36</v>
      </c>
      <c r="I5146" t="s">
        <v>177</v>
      </c>
      <c r="J5146" t="s">
        <v>44</v>
      </c>
      <c r="K5146" t="s">
        <v>21</v>
      </c>
      <c r="L5146" t="s">
        <v>22</v>
      </c>
      <c r="M5146">
        <v>9</v>
      </c>
      <c r="N5146">
        <v>25</v>
      </c>
      <c r="Q5146">
        <v>1.14E-2</v>
      </c>
      <c r="R5146">
        <v>3.1280000000000001</v>
      </c>
      <c r="S5146">
        <f>Q5146*(N5146^R5146)</f>
        <v>268.94359042953022</v>
      </c>
      <c r="T5146">
        <f t="shared" si="366"/>
        <v>2420.4923138657718</v>
      </c>
    </row>
    <row r="5147" spans="1:20" x14ac:dyDescent="0.2">
      <c r="A5147">
        <v>2009</v>
      </c>
      <c r="B5147">
        <v>306</v>
      </c>
      <c r="D5147" t="s">
        <v>184</v>
      </c>
      <c r="E5147" s="1">
        <v>0.375</v>
      </c>
      <c r="F5147">
        <v>25</v>
      </c>
      <c r="G5147" t="s">
        <v>124</v>
      </c>
      <c r="H5147" t="s">
        <v>36</v>
      </c>
      <c r="I5147" t="s">
        <v>177</v>
      </c>
      <c r="J5147" t="s">
        <v>23</v>
      </c>
      <c r="K5147" t="s">
        <v>62</v>
      </c>
      <c r="L5147" t="s">
        <v>63</v>
      </c>
      <c r="M5147">
        <v>3</v>
      </c>
      <c r="N5147">
        <v>25</v>
      </c>
      <c r="P5147">
        <f>N5147/1.08</f>
        <v>23.148148148148145</v>
      </c>
      <c r="Q5147">
        <v>2.29E-2</v>
      </c>
      <c r="R5147">
        <v>2.9580000000000002</v>
      </c>
      <c r="S5147">
        <f>Q5147*(P5147^R5147)</f>
        <v>248.92846396069424</v>
      </c>
      <c r="T5147">
        <f t="shared" si="366"/>
        <v>746.78539188208276</v>
      </c>
    </row>
    <row r="5148" spans="1:20" x14ac:dyDescent="0.2">
      <c r="A5148">
        <v>2009</v>
      </c>
      <c r="B5148">
        <v>306</v>
      </c>
      <c r="D5148" t="s">
        <v>184</v>
      </c>
      <c r="E5148" s="1">
        <v>0.375</v>
      </c>
      <c r="F5148">
        <v>25</v>
      </c>
      <c r="G5148" t="s">
        <v>124</v>
      </c>
      <c r="H5148" t="s">
        <v>36</v>
      </c>
      <c r="I5148" t="s">
        <v>177</v>
      </c>
      <c r="J5148" t="s">
        <v>44</v>
      </c>
      <c r="K5148" t="s">
        <v>104</v>
      </c>
      <c r="L5148" t="s">
        <v>105</v>
      </c>
      <c r="M5148">
        <v>3</v>
      </c>
      <c r="N5148">
        <v>35</v>
      </c>
      <c r="P5148">
        <f>N5148*0.902479</f>
        <v>31.586765</v>
      </c>
      <c r="Q5148">
        <v>2.7E-2</v>
      </c>
      <c r="R5148">
        <v>2.629</v>
      </c>
      <c r="S5148">
        <f>Q5148*(P5148^R5148)</f>
        <v>236.3539157445052</v>
      </c>
      <c r="T5148">
        <f t="shared" si="366"/>
        <v>709.06174723351558</v>
      </c>
    </row>
    <row r="5149" spans="1:20" x14ac:dyDescent="0.2">
      <c r="A5149">
        <v>2009</v>
      </c>
      <c r="B5149">
        <v>306</v>
      </c>
      <c r="D5149" t="s">
        <v>184</v>
      </c>
      <c r="E5149" s="1">
        <v>0.375</v>
      </c>
      <c r="F5149">
        <v>25</v>
      </c>
      <c r="G5149" t="s">
        <v>124</v>
      </c>
      <c r="H5149" t="s">
        <v>36</v>
      </c>
      <c r="I5149" t="s">
        <v>177</v>
      </c>
      <c r="J5149" t="s">
        <v>44</v>
      </c>
      <c r="K5149" t="s">
        <v>21</v>
      </c>
      <c r="L5149" t="s">
        <v>22</v>
      </c>
      <c r="M5149">
        <v>4</v>
      </c>
      <c r="N5149">
        <v>15</v>
      </c>
      <c r="Q5149">
        <v>1.14E-2</v>
      </c>
      <c r="R5149">
        <v>3.1280000000000001</v>
      </c>
      <c r="S5149">
        <f>Q5149*(N5149^R5149)</f>
        <v>54.414959423729201</v>
      </c>
      <c r="T5149">
        <f t="shared" si="366"/>
        <v>217.6598376949168</v>
      </c>
    </row>
    <row r="5150" spans="1:20" x14ac:dyDescent="0.2">
      <c r="A5150">
        <v>2009</v>
      </c>
      <c r="B5150">
        <v>306</v>
      </c>
      <c r="D5150" t="s">
        <v>184</v>
      </c>
      <c r="E5150" s="1">
        <v>0.375</v>
      </c>
      <c r="F5150">
        <v>25</v>
      </c>
      <c r="G5150" t="s">
        <v>124</v>
      </c>
      <c r="H5150" t="s">
        <v>36</v>
      </c>
      <c r="I5150" t="s">
        <v>177</v>
      </c>
      <c r="J5150" t="s">
        <v>26</v>
      </c>
      <c r="K5150" t="s">
        <v>21</v>
      </c>
      <c r="L5150" t="s">
        <v>100</v>
      </c>
      <c r="M5150">
        <v>1</v>
      </c>
      <c r="N5150">
        <v>15</v>
      </c>
      <c r="P5150">
        <f>N5150/1.13645</f>
        <v>13.198996876237407</v>
      </c>
      <c r="Q5150">
        <v>1.35E-2</v>
      </c>
      <c r="R5150">
        <v>3.0430000000000001</v>
      </c>
      <c r="S5150">
        <f>Q5150*(P5150^R5150)</f>
        <v>34.684848873003531</v>
      </c>
      <c r="T5150">
        <f t="shared" si="366"/>
        <v>34.684848873003531</v>
      </c>
    </row>
    <row r="5151" spans="1:20" x14ac:dyDescent="0.2">
      <c r="A5151">
        <v>2009</v>
      </c>
      <c r="B5151">
        <v>306</v>
      </c>
      <c r="D5151" t="s">
        <v>184</v>
      </c>
      <c r="E5151" s="1">
        <v>0.375</v>
      </c>
      <c r="F5151">
        <v>25</v>
      </c>
      <c r="G5151" t="s">
        <v>124</v>
      </c>
      <c r="H5151" t="s">
        <v>36</v>
      </c>
      <c r="I5151" t="s">
        <v>177</v>
      </c>
      <c r="J5151" t="s">
        <v>26</v>
      </c>
      <c r="K5151" t="s">
        <v>118</v>
      </c>
      <c r="L5151" t="s">
        <v>27</v>
      </c>
      <c r="M5151">
        <v>6</v>
      </c>
      <c r="N5151">
        <v>7.5</v>
      </c>
      <c r="Q5151">
        <v>1.5900000000000001E-2</v>
      </c>
      <c r="R5151">
        <v>2.9718</v>
      </c>
      <c r="S5151">
        <f>Q5151*(N5151^R5151)</f>
        <v>6.3372988368370082</v>
      </c>
      <c r="T5151">
        <f t="shared" si="366"/>
        <v>38.023793021022051</v>
      </c>
    </row>
    <row r="5152" spans="1:20" x14ac:dyDescent="0.2">
      <c r="A5152">
        <v>2009</v>
      </c>
      <c r="B5152">
        <v>306</v>
      </c>
      <c r="D5152" t="s">
        <v>184</v>
      </c>
      <c r="E5152" s="1">
        <v>0.375</v>
      </c>
      <c r="F5152">
        <v>25</v>
      </c>
      <c r="G5152" t="s">
        <v>124</v>
      </c>
      <c r="H5152" t="s">
        <v>36</v>
      </c>
      <c r="I5152" t="s">
        <v>177</v>
      </c>
      <c r="J5152" t="s">
        <v>26</v>
      </c>
      <c r="K5152" t="s">
        <v>21</v>
      </c>
      <c r="L5152" t="s">
        <v>100</v>
      </c>
      <c r="M5152">
        <v>2</v>
      </c>
      <c r="N5152">
        <v>7.5</v>
      </c>
      <c r="P5152">
        <f>N5152/1.13645</f>
        <v>6.5994984381187036</v>
      </c>
      <c r="Q5152">
        <v>1.35E-2</v>
      </c>
      <c r="R5152">
        <v>3.0430000000000001</v>
      </c>
      <c r="S5152">
        <f>Q5152*(P5152^R5152)</f>
        <v>4.2082887368605784</v>
      </c>
      <c r="T5152">
        <f t="shared" si="366"/>
        <v>8.4165774737211567</v>
      </c>
    </row>
    <row r="5153" spans="1:21" x14ac:dyDescent="0.2">
      <c r="A5153">
        <v>2009</v>
      </c>
      <c r="B5153">
        <v>306</v>
      </c>
      <c r="D5153" t="s">
        <v>184</v>
      </c>
      <c r="E5153" s="1">
        <v>0.375</v>
      </c>
      <c r="F5153">
        <v>25</v>
      </c>
      <c r="G5153" t="s">
        <v>124</v>
      </c>
      <c r="H5153" t="s">
        <v>36</v>
      </c>
      <c r="I5153" t="s">
        <v>177</v>
      </c>
      <c r="J5153" t="s">
        <v>16</v>
      </c>
      <c r="K5153" t="s">
        <v>72</v>
      </c>
      <c r="L5153" t="s">
        <v>157</v>
      </c>
      <c r="M5153">
        <v>8</v>
      </c>
      <c r="N5153">
        <v>2.5</v>
      </c>
      <c r="Q5153">
        <v>2.1299999999999999E-2</v>
      </c>
      <c r="R5153">
        <v>2.8235000000000001</v>
      </c>
      <c r="S5153">
        <f>Q5153*(N5153^R5153)</f>
        <v>0.28311522044385118</v>
      </c>
      <c r="T5153">
        <f t="shared" si="366"/>
        <v>2.2649217635508094</v>
      </c>
      <c r="U5153" t="s">
        <v>209</v>
      </c>
    </row>
    <row r="5154" spans="1:21" x14ac:dyDescent="0.2">
      <c r="A5154">
        <v>2009</v>
      </c>
      <c r="B5154">
        <v>306</v>
      </c>
      <c r="D5154" t="s">
        <v>184</v>
      </c>
      <c r="E5154" s="1">
        <v>0.375</v>
      </c>
      <c r="F5154">
        <v>25</v>
      </c>
      <c r="G5154" t="s">
        <v>124</v>
      </c>
      <c r="H5154" t="s">
        <v>36</v>
      </c>
      <c r="I5154" t="s">
        <v>177</v>
      </c>
      <c r="J5154" t="s">
        <v>26</v>
      </c>
      <c r="K5154" t="s">
        <v>118</v>
      </c>
      <c r="L5154" t="s">
        <v>27</v>
      </c>
      <c r="M5154">
        <v>29</v>
      </c>
      <c r="N5154">
        <v>2.5</v>
      </c>
      <c r="Q5154">
        <v>1.5900000000000001E-2</v>
      </c>
      <c r="R5154">
        <v>2.9718</v>
      </c>
      <c r="S5154">
        <f>Q5154*(N5154^R5154)</f>
        <v>0.24210025233267859</v>
      </c>
      <c r="T5154">
        <f t="shared" si="366"/>
        <v>7.0209073176476791</v>
      </c>
    </row>
    <row r="5155" spans="1:21" x14ac:dyDescent="0.2">
      <c r="A5155">
        <v>2009</v>
      </c>
      <c r="B5155">
        <v>306</v>
      </c>
      <c r="D5155" t="s">
        <v>184</v>
      </c>
      <c r="E5155" s="1">
        <v>0.375</v>
      </c>
      <c r="F5155">
        <v>25</v>
      </c>
      <c r="G5155" t="s">
        <v>124</v>
      </c>
      <c r="H5155" t="s">
        <v>36</v>
      </c>
      <c r="I5155" t="s">
        <v>177</v>
      </c>
      <c r="J5155" t="s">
        <v>16</v>
      </c>
      <c r="K5155" t="s">
        <v>72</v>
      </c>
      <c r="L5155" t="s">
        <v>163</v>
      </c>
      <c r="M5155">
        <v>4</v>
      </c>
      <c r="N5155">
        <v>2.5</v>
      </c>
      <c r="Q5155">
        <v>3.5000000000000001E-3</v>
      </c>
      <c r="R5155">
        <v>3.766</v>
      </c>
      <c r="S5155">
        <f>Q5155*(N5155^R5155)</f>
        <v>0.11033419151203873</v>
      </c>
      <c r="T5155">
        <f t="shared" si="366"/>
        <v>0.44133676604815492</v>
      </c>
    </row>
    <row r="5156" spans="1:21" x14ac:dyDescent="0.2">
      <c r="A5156">
        <v>2009</v>
      </c>
      <c r="B5156">
        <v>307</v>
      </c>
      <c r="D5156" t="s">
        <v>184</v>
      </c>
      <c r="E5156" s="1">
        <v>0.375</v>
      </c>
      <c r="F5156">
        <v>25</v>
      </c>
      <c r="G5156" t="s">
        <v>124</v>
      </c>
      <c r="H5156" t="s">
        <v>36</v>
      </c>
      <c r="I5156" t="s">
        <v>177</v>
      </c>
      <c r="J5156" t="s">
        <v>23</v>
      </c>
      <c r="K5156" t="s">
        <v>28</v>
      </c>
      <c r="L5156" t="s">
        <v>60</v>
      </c>
      <c r="M5156">
        <v>1</v>
      </c>
      <c r="N5156">
        <v>45</v>
      </c>
      <c r="P5156">
        <f>N5156/1.26087</f>
        <v>35.689642865640394</v>
      </c>
      <c r="Q5156">
        <v>3.1399999999999997E-2</v>
      </c>
      <c r="R5156">
        <v>2.9</v>
      </c>
      <c r="S5156">
        <f>Q5156*(P5156^R5156)</f>
        <v>998.39416525239915</v>
      </c>
      <c r="T5156">
        <f t="shared" si="366"/>
        <v>998.39416525239915</v>
      </c>
    </row>
    <row r="5157" spans="1:21" x14ac:dyDescent="0.2">
      <c r="A5157">
        <v>2009</v>
      </c>
      <c r="B5157">
        <v>307</v>
      </c>
      <c r="D5157" t="s">
        <v>184</v>
      </c>
      <c r="E5157" s="1">
        <v>0.375</v>
      </c>
      <c r="F5157">
        <v>25</v>
      </c>
      <c r="G5157" t="s">
        <v>124</v>
      </c>
      <c r="H5157" t="s">
        <v>36</v>
      </c>
      <c r="I5157" t="s">
        <v>177</v>
      </c>
      <c r="J5157" t="s">
        <v>23</v>
      </c>
      <c r="K5157" t="s">
        <v>91</v>
      </c>
      <c r="L5157" t="s">
        <v>92</v>
      </c>
      <c r="M5157">
        <v>1</v>
      </c>
      <c r="N5157">
        <v>25</v>
      </c>
      <c r="Q5157">
        <v>0.53300000000000003</v>
      </c>
      <c r="R5157">
        <v>2.2759999999999998</v>
      </c>
      <c r="S5157">
        <f>Q5157*(N5157^R5157)</f>
        <v>809.91355729585462</v>
      </c>
      <c r="T5157">
        <f t="shared" si="366"/>
        <v>809.91355729585462</v>
      </c>
    </row>
    <row r="5158" spans="1:21" x14ac:dyDescent="0.2">
      <c r="A5158">
        <v>2009</v>
      </c>
      <c r="B5158">
        <v>307</v>
      </c>
      <c r="D5158" t="s">
        <v>184</v>
      </c>
      <c r="E5158" s="1">
        <v>0.375</v>
      </c>
      <c r="F5158">
        <v>25</v>
      </c>
      <c r="G5158" t="s">
        <v>124</v>
      </c>
      <c r="H5158" t="s">
        <v>36</v>
      </c>
      <c r="I5158" t="s">
        <v>177</v>
      </c>
      <c r="J5158" t="s">
        <v>44</v>
      </c>
      <c r="K5158" t="s">
        <v>21</v>
      </c>
      <c r="L5158" t="s">
        <v>22</v>
      </c>
      <c r="M5158">
        <v>7</v>
      </c>
      <c r="N5158">
        <v>35</v>
      </c>
      <c r="Q5158">
        <v>1.14E-2</v>
      </c>
      <c r="R5158">
        <v>3.1280000000000001</v>
      </c>
      <c r="S5158">
        <f>Q5158*(N5158^R5158)</f>
        <v>770.45928631241588</v>
      </c>
      <c r="T5158">
        <f t="shared" si="366"/>
        <v>5393.2150041869108</v>
      </c>
    </row>
    <row r="5159" spans="1:21" x14ac:dyDescent="0.2">
      <c r="A5159">
        <v>2009</v>
      </c>
      <c r="B5159">
        <v>307</v>
      </c>
      <c r="D5159" t="s">
        <v>184</v>
      </c>
      <c r="E5159" s="1">
        <v>0.375</v>
      </c>
      <c r="F5159">
        <v>25</v>
      </c>
      <c r="G5159" t="s">
        <v>124</v>
      </c>
      <c r="H5159" t="s">
        <v>36</v>
      </c>
      <c r="I5159" t="s">
        <v>177</v>
      </c>
      <c r="J5159" t="s">
        <v>20</v>
      </c>
      <c r="K5159" t="s">
        <v>68</v>
      </c>
      <c r="L5159" t="s">
        <v>90</v>
      </c>
      <c r="M5159">
        <v>4</v>
      </c>
      <c r="N5159">
        <v>40</v>
      </c>
      <c r="P5159">
        <f>N5159*0.835</f>
        <v>33.4</v>
      </c>
      <c r="Q5159">
        <v>1.7999999999999999E-2</v>
      </c>
      <c r="R5159">
        <v>2.99</v>
      </c>
      <c r="S5159">
        <f>Q5159*(P5159^R5159)</f>
        <v>647.55168958485274</v>
      </c>
      <c r="T5159">
        <f t="shared" si="366"/>
        <v>2590.206758339411</v>
      </c>
    </row>
    <row r="5160" spans="1:21" x14ac:dyDescent="0.2">
      <c r="A5160">
        <v>2009</v>
      </c>
      <c r="B5160">
        <v>307</v>
      </c>
      <c r="D5160" t="s">
        <v>184</v>
      </c>
      <c r="E5160" s="1">
        <v>0.375</v>
      </c>
      <c r="F5160">
        <v>25</v>
      </c>
      <c r="G5160" t="s">
        <v>124</v>
      </c>
      <c r="H5160" t="s">
        <v>36</v>
      </c>
      <c r="I5160" t="s">
        <v>177</v>
      </c>
      <c r="J5160" t="s">
        <v>23</v>
      </c>
      <c r="K5160" t="s">
        <v>31</v>
      </c>
      <c r="L5160" t="s">
        <v>32</v>
      </c>
      <c r="M5160">
        <v>3</v>
      </c>
      <c r="N5160">
        <v>35</v>
      </c>
      <c r="Q5160">
        <v>7.9000000000000008E-3</v>
      </c>
      <c r="R5160">
        <v>3.0760000000000001</v>
      </c>
      <c r="S5160">
        <f>Q5160*(N5160^R5160)</f>
        <v>443.79294680201997</v>
      </c>
      <c r="T5160">
        <f t="shared" si="366"/>
        <v>1331.3788404060599</v>
      </c>
    </row>
    <row r="5161" spans="1:21" x14ac:dyDescent="0.2">
      <c r="A5161">
        <v>2009</v>
      </c>
      <c r="B5161">
        <v>307</v>
      </c>
      <c r="D5161" t="s">
        <v>184</v>
      </c>
      <c r="E5161" s="1">
        <v>0.375</v>
      </c>
      <c r="F5161">
        <v>25</v>
      </c>
      <c r="G5161" t="s">
        <v>124</v>
      </c>
      <c r="H5161" t="s">
        <v>36</v>
      </c>
      <c r="I5161" t="s">
        <v>177</v>
      </c>
      <c r="J5161" t="s">
        <v>26</v>
      </c>
      <c r="K5161" t="s">
        <v>31</v>
      </c>
      <c r="L5161" t="s">
        <v>54</v>
      </c>
      <c r="M5161">
        <v>3</v>
      </c>
      <c r="N5161">
        <v>25</v>
      </c>
      <c r="P5161">
        <f>N5161*0.812715</f>
        <v>20.317875000000001</v>
      </c>
      <c r="Q5161">
        <v>0.111</v>
      </c>
      <c r="R5161">
        <v>2.72</v>
      </c>
      <c r="S5161">
        <f>Q5161*(P5161^R5161)</f>
        <v>400.63779005068659</v>
      </c>
      <c r="T5161">
        <f t="shared" si="366"/>
        <v>1201.9133701520598</v>
      </c>
    </row>
    <row r="5162" spans="1:21" x14ac:dyDescent="0.2">
      <c r="A5162">
        <v>2009</v>
      </c>
      <c r="B5162">
        <v>307</v>
      </c>
      <c r="D5162" t="s">
        <v>184</v>
      </c>
      <c r="E5162" s="1">
        <v>0.375</v>
      </c>
      <c r="F5162">
        <v>25</v>
      </c>
      <c r="G5162" t="s">
        <v>124</v>
      </c>
      <c r="H5162" t="s">
        <v>36</v>
      </c>
      <c r="I5162" t="s">
        <v>177</v>
      </c>
      <c r="J5162" t="s">
        <v>13</v>
      </c>
      <c r="K5162" t="s">
        <v>14</v>
      </c>
      <c r="L5162" t="s">
        <v>15</v>
      </c>
      <c r="M5162">
        <v>1</v>
      </c>
      <c r="N5162">
        <v>25</v>
      </c>
      <c r="Q5162">
        <v>2.3599999999999999E-2</v>
      </c>
      <c r="R5162">
        <v>2.9750000000000001</v>
      </c>
      <c r="S5162">
        <f>Q5162*(N5162^R5162)</f>
        <v>340.23855775527943</v>
      </c>
      <c r="T5162">
        <f t="shared" si="366"/>
        <v>340.23855775527943</v>
      </c>
    </row>
    <row r="5163" spans="1:21" x14ac:dyDescent="0.2">
      <c r="A5163">
        <v>2009</v>
      </c>
      <c r="B5163">
        <v>307</v>
      </c>
      <c r="D5163" t="s">
        <v>184</v>
      </c>
      <c r="E5163" s="1">
        <v>0.375</v>
      </c>
      <c r="F5163">
        <v>25</v>
      </c>
      <c r="G5163" t="s">
        <v>124</v>
      </c>
      <c r="H5163" t="s">
        <v>36</v>
      </c>
      <c r="I5163" t="s">
        <v>177</v>
      </c>
      <c r="J5163" t="s">
        <v>16</v>
      </c>
      <c r="K5163" t="s">
        <v>28</v>
      </c>
      <c r="L5163" t="s">
        <v>29</v>
      </c>
      <c r="M5163">
        <v>4</v>
      </c>
      <c r="N5163">
        <v>25</v>
      </c>
      <c r="P5163">
        <f>N5163/1.14172</f>
        <v>21.89678730336685</v>
      </c>
      <c r="Q5163">
        <v>5.7999999999999996E-3</v>
      </c>
      <c r="R5163">
        <v>3.5539999999999998</v>
      </c>
      <c r="S5163">
        <f>Q5163*(P5163^R5163)</f>
        <v>336.62001464584171</v>
      </c>
      <c r="T5163">
        <f t="shared" si="366"/>
        <v>1346.4800585833668</v>
      </c>
    </row>
    <row r="5164" spans="1:21" x14ac:dyDescent="0.2">
      <c r="A5164">
        <v>2009</v>
      </c>
      <c r="B5164">
        <v>307</v>
      </c>
      <c r="D5164" t="s">
        <v>184</v>
      </c>
      <c r="E5164" s="1">
        <v>0.375</v>
      </c>
      <c r="F5164">
        <v>25</v>
      </c>
      <c r="G5164" t="s">
        <v>124</v>
      </c>
      <c r="H5164" t="s">
        <v>36</v>
      </c>
      <c r="I5164" t="s">
        <v>177</v>
      </c>
      <c r="J5164" t="s">
        <v>44</v>
      </c>
      <c r="K5164" t="s">
        <v>104</v>
      </c>
      <c r="L5164" t="s">
        <v>105</v>
      </c>
      <c r="M5164">
        <v>4</v>
      </c>
      <c r="N5164">
        <v>40</v>
      </c>
      <c r="P5164">
        <f>N5164*0.902479</f>
        <v>36.099159999999998</v>
      </c>
      <c r="Q5164">
        <v>2.7E-2</v>
      </c>
      <c r="R5164">
        <v>2.629</v>
      </c>
      <c r="S5164">
        <f>Q5164*(P5164^R5164)</f>
        <v>335.75588255125439</v>
      </c>
      <c r="T5164">
        <f t="shared" si="366"/>
        <v>1343.0235302050176</v>
      </c>
    </row>
    <row r="5165" spans="1:21" x14ac:dyDescent="0.2">
      <c r="A5165">
        <v>2009</v>
      </c>
      <c r="B5165">
        <v>307</v>
      </c>
      <c r="D5165" t="s">
        <v>184</v>
      </c>
      <c r="E5165" s="1">
        <v>0.375</v>
      </c>
      <c r="F5165">
        <v>25</v>
      </c>
      <c r="G5165" t="s">
        <v>124</v>
      </c>
      <c r="H5165" t="s">
        <v>36</v>
      </c>
      <c r="I5165" t="s">
        <v>177</v>
      </c>
      <c r="J5165" t="s">
        <v>44</v>
      </c>
      <c r="K5165" t="s">
        <v>21</v>
      </c>
      <c r="L5165" t="s">
        <v>22</v>
      </c>
      <c r="M5165">
        <v>6</v>
      </c>
      <c r="N5165">
        <v>25</v>
      </c>
      <c r="Q5165">
        <v>1.14E-2</v>
      </c>
      <c r="R5165">
        <v>3.1280000000000001</v>
      </c>
      <c r="S5165">
        <f>Q5165*(N5165^R5165)</f>
        <v>268.94359042953022</v>
      </c>
      <c r="T5165">
        <f t="shared" si="366"/>
        <v>1613.6615425771813</v>
      </c>
    </row>
    <row r="5166" spans="1:21" x14ac:dyDescent="0.2">
      <c r="A5166">
        <v>2009</v>
      </c>
      <c r="B5166">
        <v>307</v>
      </c>
      <c r="D5166" t="s">
        <v>184</v>
      </c>
      <c r="E5166" s="1">
        <v>0.375</v>
      </c>
      <c r="F5166">
        <v>25</v>
      </c>
      <c r="G5166" t="s">
        <v>124</v>
      </c>
      <c r="H5166" t="s">
        <v>36</v>
      </c>
      <c r="I5166" t="s">
        <v>177</v>
      </c>
      <c r="J5166" t="s">
        <v>23</v>
      </c>
      <c r="K5166" t="s">
        <v>62</v>
      </c>
      <c r="L5166" t="s">
        <v>63</v>
      </c>
      <c r="M5166">
        <v>3</v>
      </c>
      <c r="N5166">
        <v>25</v>
      </c>
      <c r="P5166">
        <f>N5166/1.08</f>
        <v>23.148148148148145</v>
      </c>
      <c r="Q5166">
        <v>2.29E-2</v>
      </c>
      <c r="R5166">
        <v>2.9580000000000002</v>
      </c>
      <c r="S5166">
        <f>Q5166*(P5166^R5166)</f>
        <v>248.92846396069424</v>
      </c>
      <c r="T5166">
        <f t="shared" si="366"/>
        <v>746.78539188208276</v>
      </c>
    </row>
    <row r="5167" spans="1:21" x14ac:dyDescent="0.2">
      <c r="A5167">
        <v>2009</v>
      </c>
      <c r="B5167">
        <v>307</v>
      </c>
      <c r="D5167" t="s">
        <v>184</v>
      </c>
      <c r="E5167" s="1">
        <v>0.375</v>
      </c>
      <c r="F5167">
        <v>25</v>
      </c>
      <c r="G5167" t="s">
        <v>124</v>
      </c>
      <c r="H5167" t="s">
        <v>36</v>
      </c>
      <c r="I5167" t="s">
        <v>177</v>
      </c>
      <c r="J5167" t="s">
        <v>23</v>
      </c>
      <c r="K5167" t="s">
        <v>118</v>
      </c>
      <c r="L5167" t="s">
        <v>81</v>
      </c>
      <c r="M5167">
        <v>1</v>
      </c>
      <c r="N5167">
        <v>25</v>
      </c>
      <c r="Q5167">
        <v>1.26E-2</v>
      </c>
      <c r="R5167">
        <v>3.0672999999999999</v>
      </c>
      <c r="S5167">
        <f>Q5167*(N5167^R5167)</f>
        <v>244.49609871054292</v>
      </c>
      <c r="T5167">
        <f t="shared" si="366"/>
        <v>244.49609871054292</v>
      </c>
    </row>
    <row r="5168" spans="1:21" x14ac:dyDescent="0.2">
      <c r="A5168">
        <v>2009</v>
      </c>
      <c r="B5168">
        <v>307</v>
      </c>
      <c r="D5168" t="s">
        <v>184</v>
      </c>
      <c r="E5168" s="1">
        <v>0.375</v>
      </c>
      <c r="F5168">
        <v>25</v>
      </c>
      <c r="G5168" t="s">
        <v>124</v>
      </c>
      <c r="H5168" t="s">
        <v>36</v>
      </c>
      <c r="I5168" t="s">
        <v>177</v>
      </c>
      <c r="J5168" t="s">
        <v>508</v>
      </c>
      <c r="K5168" t="s">
        <v>40</v>
      </c>
      <c r="L5168" t="s">
        <v>170</v>
      </c>
      <c r="M5168">
        <v>2</v>
      </c>
      <c r="N5168">
        <v>15</v>
      </c>
      <c r="Q5168">
        <v>2.5600000000000001E-2</v>
      </c>
      <c r="R5168">
        <v>3.0005999999999999</v>
      </c>
      <c r="S5168">
        <f>Q5168*(N5168^R5168)</f>
        <v>86.540499435371672</v>
      </c>
      <c r="T5168">
        <f t="shared" si="366"/>
        <v>173.08099887074334</v>
      </c>
    </row>
    <row r="5169" spans="1:21" x14ac:dyDescent="0.2">
      <c r="A5169">
        <v>2009</v>
      </c>
      <c r="B5169">
        <v>307</v>
      </c>
      <c r="D5169" t="s">
        <v>184</v>
      </c>
      <c r="E5169" s="1">
        <v>0.375</v>
      </c>
      <c r="F5169">
        <v>25</v>
      </c>
      <c r="G5169" t="s">
        <v>124</v>
      </c>
      <c r="H5169" t="s">
        <v>36</v>
      </c>
      <c r="I5169" t="s">
        <v>177</v>
      </c>
      <c r="J5169" t="s">
        <v>23</v>
      </c>
      <c r="K5169" t="s">
        <v>118</v>
      </c>
      <c r="L5169" t="s">
        <v>106</v>
      </c>
      <c r="M5169">
        <v>1</v>
      </c>
      <c r="N5169">
        <v>15</v>
      </c>
      <c r="Q5169">
        <v>2.01E-2</v>
      </c>
      <c r="R5169">
        <v>2.9992000000000001</v>
      </c>
      <c r="S5169">
        <f>Q5169*(N5169^R5169)</f>
        <v>67.690693197082425</v>
      </c>
      <c r="T5169">
        <f t="shared" si="366"/>
        <v>67.690693197082425</v>
      </c>
    </row>
    <row r="5170" spans="1:21" x14ac:dyDescent="0.2">
      <c r="A5170">
        <v>2009</v>
      </c>
      <c r="B5170">
        <v>307</v>
      </c>
      <c r="D5170" t="s">
        <v>184</v>
      </c>
      <c r="E5170" s="1">
        <v>0.375</v>
      </c>
      <c r="F5170">
        <v>25</v>
      </c>
      <c r="G5170" t="s">
        <v>124</v>
      </c>
      <c r="H5170" t="s">
        <v>36</v>
      </c>
      <c r="I5170" t="s">
        <v>177</v>
      </c>
      <c r="J5170" t="s">
        <v>26</v>
      </c>
      <c r="K5170" t="s">
        <v>21</v>
      </c>
      <c r="L5170" t="s">
        <v>100</v>
      </c>
      <c r="M5170">
        <v>1</v>
      </c>
      <c r="N5170">
        <v>15</v>
      </c>
      <c r="P5170">
        <f>N5170/1.13645</f>
        <v>13.198996876237407</v>
      </c>
      <c r="Q5170">
        <v>1.35E-2</v>
      </c>
      <c r="R5170">
        <v>3.0430000000000001</v>
      </c>
      <c r="S5170">
        <f>Q5170*(P5170^R5170)</f>
        <v>34.684848873003531</v>
      </c>
      <c r="T5170">
        <f t="shared" si="366"/>
        <v>34.684848873003531</v>
      </c>
    </row>
    <row r="5171" spans="1:21" x14ac:dyDescent="0.2">
      <c r="A5171">
        <v>2009</v>
      </c>
      <c r="B5171">
        <v>307</v>
      </c>
      <c r="D5171" t="s">
        <v>184</v>
      </c>
      <c r="E5171" s="1">
        <v>0.375</v>
      </c>
      <c r="F5171">
        <v>25</v>
      </c>
      <c r="G5171" t="s">
        <v>124</v>
      </c>
      <c r="H5171" t="s">
        <v>36</v>
      </c>
      <c r="I5171" t="s">
        <v>177</v>
      </c>
      <c r="J5171" t="s">
        <v>509</v>
      </c>
      <c r="K5171" t="s">
        <v>17</v>
      </c>
      <c r="L5171" t="s">
        <v>19</v>
      </c>
      <c r="M5171">
        <v>1</v>
      </c>
      <c r="N5171">
        <v>7.5</v>
      </c>
      <c r="Q5171">
        <v>1.9300000000000001E-2</v>
      </c>
      <c r="R5171">
        <v>2.96</v>
      </c>
      <c r="S5171">
        <f t="shared" ref="S5171:S5181" si="367">Q5171*(N5171^R5171)</f>
        <v>7.5117071566069322</v>
      </c>
      <c r="T5171">
        <f t="shared" si="366"/>
        <v>7.5117071566069322</v>
      </c>
    </row>
    <row r="5172" spans="1:21" x14ac:dyDescent="0.2">
      <c r="A5172">
        <v>2009</v>
      </c>
      <c r="B5172">
        <v>307</v>
      </c>
      <c r="D5172" t="s">
        <v>184</v>
      </c>
      <c r="E5172" s="1">
        <v>0.375</v>
      </c>
      <c r="F5172">
        <v>25</v>
      </c>
      <c r="G5172" t="s">
        <v>124</v>
      </c>
      <c r="H5172" t="s">
        <v>36</v>
      </c>
      <c r="I5172" t="s">
        <v>177</v>
      </c>
      <c r="J5172" t="s">
        <v>26</v>
      </c>
      <c r="K5172" t="s">
        <v>118</v>
      </c>
      <c r="L5172" t="s">
        <v>27</v>
      </c>
      <c r="M5172">
        <v>1</v>
      </c>
      <c r="N5172">
        <v>7.5</v>
      </c>
      <c r="Q5172">
        <v>1.5900000000000001E-2</v>
      </c>
      <c r="R5172">
        <v>2.9718</v>
      </c>
      <c r="S5172">
        <f t="shared" si="367"/>
        <v>6.3372988368370082</v>
      </c>
      <c r="T5172">
        <f t="shared" si="366"/>
        <v>6.3372988368370082</v>
      </c>
    </row>
    <row r="5173" spans="1:21" x14ac:dyDescent="0.2">
      <c r="A5173">
        <v>2009</v>
      </c>
      <c r="B5173">
        <v>307</v>
      </c>
      <c r="D5173" t="s">
        <v>184</v>
      </c>
      <c r="E5173" s="1">
        <v>0.375</v>
      </c>
      <c r="F5173">
        <v>25</v>
      </c>
      <c r="G5173" t="s">
        <v>124</v>
      </c>
      <c r="H5173" t="s">
        <v>36</v>
      </c>
      <c r="I5173" t="s">
        <v>177</v>
      </c>
      <c r="J5173" t="s">
        <v>509</v>
      </c>
      <c r="K5173" t="s">
        <v>17</v>
      </c>
      <c r="L5173" t="s">
        <v>107</v>
      </c>
      <c r="M5173">
        <v>1</v>
      </c>
      <c r="N5173">
        <v>2.5</v>
      </c>
      <c r="Q5173">
        <v>3.49E-2</v>
      </c>
      <c r="R5173">
        <v>2.9108999999999998</v>
      </c>
      <c r="S5173">
        <f t="shared" si="367"/>
        <v>0.50256124877797914</v>
      </c>
      <c r="T5173">
        <f t="shared" si="366"/>
        <v>0.50256124877797914</v>
      </c>
    </row>
    <row r="5174" spans="1:21" x14ac:dyDescent="0.2">
      <c r="A5174">
        <v>2009</v>
      </c>
      <c r="B5174">
        <v>307</v>
      </c>
      <c r="D5174" t="s">
        <v>184</v>
      </c>
      <c r="E5174" s="1">
        <v>0.375</v>
      </c>
      <c r="F5174">
        <v>25</v>
      </c>
      <c r="G5174" t="s">
        <v>124</v>
      </c>
      <c r="H5174" t="s">
        <v>36</v>
      </c>
      <c r="I5174" t="s">
        <v>177</v>
      </c>
      <c r="J5174" t="s">
        <v>16</v>
      </c>
      <c r="K5174" t="s">
        <v>72</v>
      </c>
      <c r="L5174" t="s">
        <v>157</v>
      </c>
      <c r="M5174">
        <v>7</v>
      </c>
      <c r="N5174">
        <v>2.5</v>
      </c>
      <c r="Q5174">
        <v>2.1299999999999999E-2</v>
      </c>
      <c r="R5174">
        <v>2.8235000000000001</v>
      </c>
      <c r="S5174">
        <f t="shared" si="367"/>
        <v>0.28311522044385118</v>
      </c>
      <c r="T5174">
        <f t="shared" si="366"/>
        <v>1.9818065431069583</v>
      </c>
      <c r="U5174" t="s">
        <v>209</v>
      </c>
    </row>
    <row r="5175" spans="1:21" x14ac:dyDescent="0.2">
      <c r="A5175">
        <v>2009</v>
      </c>
      <c r="B5175">
        <v>307</v>
      </c>
      <c r="D5175" t="s">
        <v>184</v>
      </c>
      <c r="E5175" s="1">
        <v>0.375</v>
      </c>
      <c r="F5175">
        <v>25</v>
      </c>
      <c r="G5175" t="s">
        <v>124</v>
      </c>
      <c r="H5175" t="s">
        <v>36</v>
      </c>
      <c r="I5175" t="s">
        <v>177</v>
      </c>
      <c r="J5175" t="s">
        <v>26</v>
      </c>
      <c r="K5175" t="s">
        <v>118</v>
      </c>
      <c r="L5175" t="s">
        <v>27</v>
      </c>
      <c r="M5175">
        <v>12</v>
      </c>
      <c r="N5175">
        <v>2.5</v>
      </c>
      <c r="Q5175">
        <v>1.5900000000000001E-2</v>
      </c>
      <c r="R5175">
        <v>2.9718</v>
      </c>
      <c r="S5175">
        <f t="shared" si="367"/>
        <v>0.24210025233267859</v>
      </c>
      <c r="T5175">
        <f t="shared" si="366"/>
        <v>2.905203027992143</v>
      </c>
    </row>
    <row r="5176" spans="1:21" x14ac:dyDescent="0.2">
      <c r="A5176">
        <v>2009</v>
      </c>
      <c r="B5176">
        <v>307</v>
      </c>
      <c r="D5176" t="s">
        <v>184</v>
      </c>
      <c r="E5176" s="1">
        <v>0.375</v>
      </c>
      <c r="F5176">
        <v>25</v>
      </c>
      <c r="G5176" t="s">
        <v>124</v>
      </c>
      <c r="H5176" t="s">
        <v>36</v>
      </c>
      <c r="I5176" t="s">
        <v>177</v>
      </c>
      <c r="J5176" t="s">
        <v>16</v>
      </c>
      <c r="K5176" t="s">
        <v>72</v>
      </c>
      <c r="L5176" t="s">
        <v>163</v>
      </c>
      <c r="M5176">
        <v>14</v>
      </c>
      <c r="N5176">
        <v>2.5</v>
      </c>
      <c r="Q5176">
        <v>3.5000000000000001E-3</v>
      </c>
      <c r="R5176">
        <v>3.766</v>
      </c>
      <c r="S5176">
        <f t="shared" si="367"/>
        <v>0.11033419151203873</v>
      </c>
      <c r="T5176">
        <f t="shared" si="366"/>
        <v>1.5446786811685422</v>
      </c>
    </row>
    <row r="5177" spans="1:21" x14ac:dyDescent="0.2">
      <c r="A5177">
        <v>2009</v>
      </c>
      <c r="B5177">
        <v>308</v>
      </c>
      <c r="D5177" t="s">
        <v>184</v>
      </c>
      <c r="E5177" s="1">
        <v>0.375</v>
      </c>
      <c r="F5177">
        <v>22</v>
      </c>
      <c r="G5177" t="s">
        <v>125</v>
      </c>
      <c r="H5177" t="s">
        <v>61</v>
      </c>
      <c r="I5177" t="s">
        <v>177</v>
      </c>
      <c r="J5177" t="s">
        <v>44</v>
      </c>
      <c r="K5177" t="s">
        <v>74</v>
      </c>
      <c r="L5177" t="s">
        <v>75</v>
      </c>
      <c r="M5177">
        <v>1</v>
      </c>
      <c r="N5177">
        <v>150</v>
      </c>
      <c r="Q5177">
        <v>1E-3</v>
      </c>
      <c r="R5177">
        <v>3.07</v>
      </c>
      <c r="S5177">
        <f t="shared" si="367"/>
        <v>4792.9198364691711</v>
      </c>
      <c r="T5177">
        <f t="shared" si="366"/>
        <v>4792.9198364691711</v>
      </c>
    </row>
    <row r="5178" spans="1:21" x14ac:dyDescent="0.2">
      <c r="A5178">
        <v>2009</v>
      </c>
      <c r="B5178">
        <v>308</v>
      </c>
      <c r="D5178" t="s">
        <v>184</v>
      </c>
      <c r="E5178" s="1">
        <v>0.375</v>
      </c>
      <c r="F5178">
        <v>22</v>
      </c>
      <c r="G5178" t="s">
        <v>125</v>
      </c>
      <c r="H5178" t="s">
        <v>61</v>
      </c>
      <c r="I5178" t="s">
        <v>177</v>
      </c>
      <c r="J5178" t="s">
        <v>23</v>
      </c>
      <c r="K5178" t="s">
        <v>28</v>
      </c>
      <c r="L5178" t="s">
        <v>56</v>
      </c>
      <c r="M5178">
        <v>4</v>
      </c>
      <c r="N5178">
        <v>50</v>
      </c>
      <c r="Q5178">
        <v>2.1700000000000001E-2</v>
      </c>
      <c r="R5178">
        <v>3</v>
      </c>
      <c r="S5178">
        <f t="shared" si="367"/>
        <v>2712.5</v>
      </c>
      <c r="T5178">
        <f t="shared" si="366"/>
        <v>10850</v>
      </c>
    </row>
    <row r="5179" spans="1:21" x14ac:dyDescent="0.2">
      <c r="A5179">
        <v>2009</v>
      </c>
      <c r="B5179">
        <v>308</v>
      </c>
      <c r="D5179" t="s">
        <v>184</v>
      </c>
      <c r="E5179" s="1">
        <v>0.375</v>
      </c>
      <c r="F5179">
        <v>22</v>
      </c>
      <c r="G5179" t="s">
        <v>125</v>
      </c>
      <c r="H5179" t="s">
        <v>61</v>
      </c>
      <c r="I5179" t="s">
        <v>177</v>
      </c>
      <c r="J5179" t="s">
        <v>23</v>
      </c>
      <c r="K5179" t="s">
        <v>118</v>
      </c>
      <c r="L5179" t="s">
        <v>37</v>
      </c>
      <c r="M5179">
        <v>1</v>
      </c>
      <c r="N5179">
        <v>40</v>
      </c>
      <c r="Q5179">
        <v>1.26E-2</v>
      </c>
      <c r="R5179">
        <v>3.0672999999999999</v>
      </c>
      <c r="S5179">
        <f t="shared" si="367"/>
        <v>1033.6396409228757</v>
      </c>
      <c r="T5179">
        <f t="shared" si="366"/>
        <v>1033.6396409228757</v>
      </c>
    </row>
    <row r="5180" spans="1:21" x14ac:dyDescent="0.2">
      <c r="A5180">
        <v>2009</v>
      </c>
      <c r="B5180">
        <v>308</v>
      </c>
      <c r="D5180" t="s">
        <v>184</v>
      </c>
      <c r="E5180" s="1">
        <v>0.375</v>
      </c>
      <c r="F5180">
        <v>22</v>
      </c>
      <c r="G5180" t="s">
        <v>125</v>
      </c>
      <c r="H5180" t="s">
        <v>61</v>
      </c>
      <c r="I5180" t="s">
        <v>177</v>
      </c>
      <c r="J5180" t="s">
        <v>23</v>
      </c>
      <c r="K5180" t="s">
        <v>91</v>
      </c>
      <c r="L5180" t="s">
        <v>92</v>
      </c>
      <c r="M5180">
        <v>1</v>
      </c>
      <c r="N5180">
        <v>25</v>
      </c>
      <c r="Q5180">
        <v>0.53300000000000003</v>
      </c>
      <c r="R5180">
        <v>2.2759999999999998</v>
      </c>
      <c r="S5180">
        <f t="shared" si="367"/>
        <v>809.91355729585462</v>
      </c>
      <c r="T5180">
        <f t="shared" si="366"/>
        <v>809.91355729585462</v>
      </c>
    </row>
    <row r="5181" spans="1:21" x14ac:dyDescent="0.2">
      <c r="A5181">
        <v>2009</v>
      </c>
      <c r="B5181">
        <v>308</v>
      </c>
      <c r="D5181" t="s">
        <v>184</v>
      </c>
      <c r="E5181" s="1">
        <v>0.375</v>
      </c>
      <c r="F5181">
        <v>22</v>
      </c>
      <c r="G5181" t="s">
        <v>125</v>
      </c>
      <c r="H5181" t="s">
        <v>61</v>
      </c>
      <c r="I5181" t="s">
        <v>177</v>
      </c>
      <c r="J5181" t="s">
        <v>44</v>
      </c>
      <c r="K5181" t="s">
        <v>21</v>
      </c>
      <c r="L5181" t="s">
        <v>22</v>
      </c>
      <c r="M5181">
        <v>2</v>
      </c>
      <c r="N5181">
        <v>35</v>
      </c>
      <c r="Q5181">
        <v>1.14E-2</v>
      </c>
      <c r="R5181">
        <v>3.1280000000000001</v>
      </c>
      <c r="S5181">
        <f t="shared" si="367"/>
        <v>770.45928631241588</v>
      </c>
      <c r="T5181">
        <f t="shared" si="366"/>
        <v>1540.9185726248318</v>
      </c>
    </row>
    <row r="5182" spans="1:21" x14ac:dyDescent="0.2">
      <c r="A5182">
        <v>2009</v>
      </c>
      <c r="B5182">
        <v>308</v>
      </c>
      <c r="D5182" t="s">
        <v>184</v>
      </c>
      <c r="E5182" s="1">
        <v>0.375</v>
      </c>
      <c r="F5182">
        <v>22</v>
      </c>
      <c r="G5182" t="s">
        <v>125</v>
      </c>
      <c r="H5182" t="s">
        <v>61</v>
      </c>
      <c r="I5182" t="s">
        <v>177</v>
      </c>
      <c r="J5182" t="s">
        <v>13</v>
      </c>
      <c r="K5182" t="s">
        <v>47</v>
      </c>
      <c r="L5182" t="s">
        <v>48</v>
      </c>
      <c r="M5182">
        <v>17</v>
      </c>
      <c r="N5182">
        <v>35</v>
      </c>
      <c r="P5182">
        <f>N5182/1.09917</f>
        <v>31.842208211650611</v>
      </c>
      <c r="Q5182">
        <v>1.7399999999999999E-2</v>
      </c>
      <c r="R5182">
        <v>3.08</v>
      </c>
      <c r="S5182">
        <f>Q5182*(P5182^R5182)</f>
        <v>740.96728909580781</v>
      </c>
      <c r="T5182">
        <f t="shared" si="366"/>
        <v>12596.443914628733</v>
      </c>
    </row>
    <row r="5183" spans="1:21" x14ac:dyDescent="0.2">
      <c r="A5183">
        <v>2009</v>
      </c>
      <c r="B5183">
        <v>308</v>
      </c>
      <c r="D5183" t="s">
        <v>184</v>
      </c>
      <c r="E5183" s="1">
        <v>0.375</v>
      </c>
      <c r="F5183">
        <v>22</v>
      </c>
      <c r="G5183" t="s">
        <v>125</v>
      </c>
      <c r="H5183" t="s">
        <v>61</v>
      </c>
      <c r="I5183" t="s">
        <v>177</v>
      </c>
      <c r="J5183" t="s">
        <v>13</v>
      </c>
      <c r="K5183" t="s">
        <v>17</v>
      </c>
      <c r="L5183" t="s">
        <v>127</v>
      </c>
      <c r="M5183">
        <v>1</v>
      </c>
      <c r="N5183">
        <v>25</v>
      </c>
      <c r="Q5183">
        <v>2.3900000000000001E-2</v>
      </c>
      <c r="R5183">
        <v>3.0819999999999999</v>
      </c>
      <c r="S5183">
        <f>Q5183*(N5183^R5183)</f>
        <v>486.23812459083422</v>
      </c>
      <c r="T5183">
        <f t="shared" si="366"/>
        <v>486.23812459083422</v>
      </c>
    </row>
    <row r="5184" spans="1:21" x14ac:dyDescent="0.2">
      <c r="A5184">
        <v>2009</v>
      </c>
      <c r="B5184">
        <v>308</v>
      </c>
      <c r="D5184" t="s">
        <v>184</v>
      </c>
      <c r="E5184" s="1">
        <v>0.375</v>
      </c>
      <c r="F5184">
        <v>22</v>
      </c>
      <c r="G5184" t="s">
        <v>125</v>
      </c>
      <c r="H5184" t="s">
        <v>61</v>
      </c>
      <c r="I5184" t="s">
        <v>177</v>
      </c>
      <c r="J5184" t="s">
        <v>23</v>
      </c>
      <c r="K5184" t="s">
        <v>31</v>
      </c>
      <c r="L5184" t="s">
        <v>32</v>
      </c>
      <c r="M5184">
        <v>6</v>
      </c>
      <c r="N5184">
        <v>35</v>
      </c>
      <c r="Q5184">
        <v>7.9000000000000008E-3</v>
      </c>
      <c r="R5184">
        <v>3.0760000000000001</v>
      </c>
      <c r="S5184">
        <f>Q5184*(N5184^R5184)</f>
        <v>443.79294680201997</v>
      </c>
      <c r="T5184">
        <f t="shared" si="366"/>
        <v>2662.7576808121198</v>
      </c>
    </row>
    <row r="5185" spans="1:21" x14ac:dyDescent="0.2">
      <c r="A5185">
        <v>2009</v>
      </c>
      <c r="B5185">
        <v>308</v>
      </c>
      <c r="D5185" t="s">
        <v>184</v>
      </c>
      <c r="E5185" s="1">
        <v>0.375</v>
      </c>
      <c r="F5185">
        <v>22</v>
      </c>
      <c r="G5185" t="s">
        <v>125</v>
      </c>
      <c r="H5185" t="s">
        <v>61</v>
      </c>
      <c r="I5185" t="s">
        <v>177</v>
      </c>
      <c r="J5185" t="s">
        <v>26</v>
      </c>
      <c r="K5185" t="s">
        <v>31</v>
      </c>
      <c r="L5185" t="s">
        <v>54</v>
      </c>
      <c r="M5185">
        <v>11</v>
      </c>
      <c r="N5185">
        <v>25</v>
      </c>
      <c r="P5185">
        <f>N5185*0.812715</f>
        <v>20.317875000000001</v>
      </c>
      <c r="Q5185">
        <v>0.111</v>
      </c>
      <c r="R5185">
        <v>2.72</v>
      </c>
      <c r="S5185">
        <f>Q5185*(P5185^R5185)</f>
        <v>400.63779005068659</v>
      </c>
      <c r="T5185">
        <f t="shared" si="366"/>
        <v>4407.0156905575523</v>
      </c>
    </row>
    <row r="5186" spans="1:21" x14ac:dyDescent="0.2">
      <c r="A5186">
        <v>2009</v>
      </c>
      <c r="B5186">
        <v>308</v>
      </c>
      <c r="D5186" t="s">
        <v>184</v>
      </c>
      <c r="E5186" s="1">
        <v>0.375</v>
      </c>
      <c r="F5186">
        <v>22</v>
      </c>
      <c r="G5186" t="s">
        <v>125</v>
      </c>
      <c r="H5186" t="s">
        <v>61</v>
      </c>
      <c r="I5186" t="s">
        <v>177</v>
      </c>
      <c r="J5186" t="s">
        <v>16</v>
      </c>
      <c r="K5186" t="s">
        <v>28</v>
      </c>
      <c r="L5186" t="s">
        <v>29</v>
      </c>
      <c r="M5186">
        <v>1</v>
      </c>
      <c r="N5186">
        <v>25</v>
      </c>
      <c r="P5186">
        <f>N5186/1.14172</f>
        <v>21.89678730336685</v>
      </c>
      <c r="Q5186">
        <v>5.7999999999999996E-3</v>
      </c>
      <c r="R5186">
        <v>3.5539999999999998</v>
      </c>
      <c r="S5186">
        <f>Q5186*(P5186^R5186)</f>
        <v>336.62001464584171</v>
      </c>
      <c r="T5186">
        <f t="shared" ref="T5186:T5249" si="368">M5186*S5186</f>
        <v>336.62001464584171</v>
      </c>
    </row>
    <row r="5187" spans="1:21" x14ac:dyDescent="0.2">
      <c r="A5187">
        <v>2009</v>
      </c>
      <c r="B5187">
        <v>308</v>
      </c>
      <c r="D5187" t="s">
        <v>184</v>
      </c>
      <c r="E5187" s="1">
        <v>0.375</v>
      </c>
      <c r="F5187">
        <v>22</v>
      </c>
      <c r="G5187" t="s">
        <v>125</v>
      </c>
      <c r="H5187" t="s">
        <v>61</v>
      </c>
      <c r="I5187" t="s">
        <v>177</v>
      </c>
      <c r="J5187" t="s">
        <v>44</v>
      </c>
      <c r="K5187" t="s">
        <v>104</v>
      </c>
      <c r="L5187" t="s">
        <v>105</v>
      </c>
      <c r="M5187">
        <v>1</v>
      </c>
      <c r="N5187">
        <v>40</v>
      </c>
      <c r="P5187">
        <f>N5187*0.902479</f>
        <v>36.099159999999998</v>
      </c>
      <c r="Q5187">
        <v>2.7E-2</v>
      </c>
      <c r="R5187">
        <v>2.629</v>
      </c>
      <c r="S5187">
        <f>Q5187*(P5187^R5187)</f>
        <v>335.75588255125439</v>
      </c>
      <c r="T5187">
        <f t="shared" si="368"/>
        <v>335.75588255125439</v>
      </c>
    </row>
    <row r="5188" spans="1:21" x14ac:dyDescent="0.2">
      <c r="A5188">
        <v>2009</v>
      </c>
      <c r="B5188">
        <v>308</v>
      </c>
      <c r="D5188" t="s">
        <v>184</v>
      </c>
      <c r="E5188" s="1">
        <v>0.375</v>
      </c>
      <c r="F5188">
        <v>22</v>
      </c>
      <c r="G5188" t="s">
        <v>125</v>
      </c>
      <c r="H5188" t="s">
        <v>61</v>
      </c>
      <c r="I5188" t="s">
        <v>177</v>
      </c>
      <c r="J5188" t="s">
        <v>44</v>
      </c>
      <c r="K5188" t="s">
        <v>21</v>
      </c>
      <c r="L5188" t="s">
        <v>22</v>
      </c>
      <c r="M5188">
        <v>3</v>
      </c>
      <c r="N5188">
        <v>25</v>
      </c>
      <c r="Q5188">
        <v>1.14E-2</v>
      </c>
      <c r="R5188">
        <v>3.1280000000000001</v>
      </c>
      <c r="S5188">
        <f>Q5188*(N5188^R5188)</f>
        <v>268.94359042953022</v>
      </c>
      <c r="T5188">
        <f t="shared" si="368"/>
        <v>806.83077128859065</v>
      </c>
    </row>
    <row r="5189" spans="1:21" x14ac:dyDescent="0.2">
      <c r="A5189">
        <v>2009</v>
      </c>
      <c r="B5189">
        <v>308</v>
      </c>
      <c r="D5189" t="s">
        <v>184</v>
      </c>
      <c r="E5189" s="1">
        <v>0.375</v>
      </c>
      <c r="F5189">
        <v>22</v>
      </c>
      <c r="G5189" t="s">
        <v>125</v>
      </c>
      <c r="H5189" t="s">
        <v>61</v>
      </c>
      <c r="I5189" t="s">
        <v>177</v>
      </c>
      <c r="J5189" t="s">
        <v>20</v>
      </c>
      <c r="K5189" t="s">
        <v>68</v>
      </c>
      <c r="L5189" t="s">
        <v>90</v>
      </c>
      <c r="M5189">
        <v>3</v>
      </c>
      <c r="N5189">
        <v>25</v>
      </c>
      <c r="P5189">
        <f>N5189*0.835</f>
        <v>20.875</v>
      </c>
      <c r="Q5189">
        <v>1.7999999999999999E-2</v>
      </c>
      <c r="R5189">
        <v>2.99</v>
      </c>
      <c r="S5189">
        <f>Q5189*(P5189^R5189)</f>
        <v>158.83846913197661</v>
      </c>
      <c r="T5189">
        <f t="shared" si="368"/>
        <v>476.51540739592986</v>
      </c>
    </row>
    <row r="5190" spans="1:21" x14ac:dyDescent="0.2">
      <c r="A5190">
        <v>2009</v>
      </c>
      <c r="B5190">
        <v>308</v>
      </c>
      <c r="D5190" t="s">
        <v>184</v>
      </c>
      <c r="E5190" s="1">
        <v>0.375</v>
      </c>
      <c r="F5190">
        <v>22</v>
      </c>
      <c r="G5190" t="s">
        <v>125</v>
      </c>
      <c r="H5190" t="s">
        <v>61</v>
      </c>
      <c r="I5190" t="s">
        <v>177</v>
      </c>
      <c r="J5190" t="s">
        <v>509</v>
      </c>
      <c r="K5190" t="s">
        <v>17</v>
      </c>
      <c r="L5190" t="s">
        <v>19</v>
      </c>
      <c r="M5190">
        <v>1</v>
      </c>
      <c r="N5190">
        <v>15</v>
      </c>
      <c r="Q5190">
        <v>1.9300000000000001E-2</v>
      </c>
      <c r="R5190">
        <v>2.96</v>
      </c>
      <c r="S5190">
        <f>Q5190*(N5190^R5190)</f>
        <v>58.450393035088091</v>
      </c>
      <c r="T5190">
        <f t="shared" si="368"/>
        <v>58.450393035088091</v>
      </c>
    </row>
    <row r="5191" spans="1:21" x14ac:dyDescent="0.2">
      <c r="A5191">
        <v>2009</v>
      </c>
      <c r="B5191">
        <v>308</v>
      </c>
      <c r="D5191" t="s">
        <v>184</v>
      </c>
      <c r="E5191" s="1">
        <v>0.375</v>
      </c>
      <c r="F5191">
        <v>22</v>
      </c>
      <c r="G5191" t="s">
        <v>125</v>
      </c>
      <c r="H5191" t="s">
        <v>61</v>
      </c>
      <c r="I5191" t="s">
        <v>177</v>
      </c>
      <c r="J5191" t="s">
        <v>23</v>
      </c>
      <c r="K5191" t="s">
        <v>118</v>
      </c>
      <c r="L5191" t="s">
        <v>81</v>
      </c>
      <c r="M5191">
        <v>1</v>
      </c>
      <c r="N5191">
        <v>15</v>
      </c>
      <c r="Q5191">
        <v>1.26E-2</v>
      </c>
      <c r="R5191">
        <v>3.0672999999999999</v>
      </c>
      <c r="S5191">
        <f>Q5191*(N5191^R5191)</f>
        <v>51.026439339633377</v>
      </c>
      <c r="T5191">
        <f t="shared" si="368"/>
        <v>51.026439339633377</v>
      </c>
    </row>
    <row r="5192" spans="1:21" x14ac:dyDescent="0.2">
      <c r="A5192">
        <v>2009</v>
      </c>
      <c r="B5192">
        <v>308</v>
      </c>
      <c r="D5192" t="s">
        <v>184</v>
      </c>
      <c r="E5192" s="1">
        <v>0.375</v>
      </c>
      <c r="F5192">
        <v>22</v>
      </c>
      <c r="G5192" t="s">
        <v>125</v>
      </c>
      <c r="H5192" t="s">
        <v>61</v>
      </c>
      <c r="I5192" t="s">
        <v>177</v>
      </c>
      <c r="J5192" t="s">
        <v>26</v>
      </c>
      <c r="K5192" t="s">
        <v>21</v>
      </c>
      <c r="L5192" t="s">
        <v>100</v>
      </c>
      <c r="M5192">
        <v>3</v>
      </c>
      <c r="N5192">
        <v>15</v>
      </c>
      <c r="P5192">
        <f>N5192/1.13645</f>
        <v>13.198996876237407</v>
      </c>
      <c r="Q5192">
        <v>1.35E-2</v>
      </c>
      <c r="R5192">
        <v>3.0430000000000001</v>
      </c>
      <c r="S5192">
        <f>Q5192*(P5192^R5192)</f>
        <v>34.684848873003531</v>
      </c>
      <c r="T5192">
        <f t="shared" si="368"/>
        <v>104.05454661901059</v>
      </c>
    </row>
    <row r="5193" spans="1:21" x14ac:dyDescent="0.2">
      <c r="A5193">
        <v>2009</v>
      </c>
      <c r="B5193">
        <v>308</v>
      </c>
      <c r="D5193" t="s">
        <v>184</v>
      </c>
      <c r="E5193" s="1">
        <v>0.375</v>
      </c>
      <c r="F5193">
        <v>22</v>
      </c>
      <c r="G5193" t="s">
        <v>125</v>
      </c>
      <c r="H5193" t="s">
        <v>61</v>
      </c>
      <c r="I5193" t="s">
        <v>177</v>
      </c>
      <c r="J5193" t="s">
        <v>26</v>
      </c>
      <c r="K5193" t="s">
        <v>17</v>
      </c>
      <c r="L5193" t="s">
        <v>121</v>
      </c>
      <c r="M5193">
        <v>50</v>
      </c>
      <c r="N5193">
        <v>7.5</v>
      </c>
      <c r="Q5193">
        <v>2.0199999999999999E-2</v>
      </c>
      <c r="R5193">
        <v>2.9594999999999998</v>
      </c>
      <c r="S5193">
        <f>Q5193*(N5193^R5193)</f>
        <v>7.8540774295436098</v>
      </c>
      <c r="T5193">
        <f t="shared" si="368"/>
        <v>392.70387147718048</v>
      </c>
    </row>
    <row r="5194" spans="1:21" x14ac:dyDescent="0.2">
      <c r="A5194">
        <v>2009</v>
      </c>
      <c r="B5194">
        <v>308</v>
      </c>
      <c r="D5194" t="s">
        <v>184</v>
      </c>
      <c r="E5194" s="1">
        <v>0.375</v>
      </c>
      <c r="F5194">
        <v>22</v>
      </c>
      <c r="G5194" t="s">
        <v>125</v>
      </c>
      <c r="H5194" t="s">
        <v>61</v>
      </c>
      <c r="I5194" t="s">
        <v>177</v>
      </c>
      <c r="J5194" t="s">
        <v>509</v>
      </c>
      <c r="K5194" t="s">
        <v>17</v>
      </c>
      <c r="L5194" t="s">
        <v>19</v>
      </c>
      <c r="M5194">
        <v>2</v>
      </c>
      <c r="N5194">
        <v>7.5</v>
      </c>
      <c r="Q5194">
        <v>1.9300000000000001E-2</v>
      </c>
      <c r="R5194">
        <v>2.96</v>
      </c>
      <c r="S5194">
        <f>Q5194*(N5194^R5194)</f>
        <v>7.5117071566069322</v>
      </c>
      <c r="T5194">
        <f t="shared" si="368"/>
        <v>15.023414313213864</v>
      </c>
    </row>
    <row r="5195" spans="1:21" x14ac:dyDescent="0.2">
      <c r="A5195">
        <v>2009</v>
      </c>
      <c r="B5195">
        <v>308</v>
      </c>
      <c r="D5195" t="s">
        <v>184</v>
      </c>
      <c r="E5195" s="1">
        <v>0.375</v>
      </c>
      <c r="F5195">
        <v>22</v>
      </c>
      <c r="G5195" t="s">
        <v>125</v>
      </c>
      <c r="H5195" t="s">
        <v>61</v>
      </c>
      <c r="I5195" t="s">
        <v>177</v>
      </c>
      <c r="J5195" t="s">
        <v>23</v>
      </c>
      <c r="K5195" t="s">
        <v>118</v>
      </c>
      <c r="L5195" t="s">
        <v>81</v>
      </c>
      <c r="M5195">
        <v>1</v>
      </c>
      <c r="N5195">
        <v>7.5</v>
      </c>
      <c r="Q5195">
        <v>1.26E-2</v>
      </c>
      <c r="R5195">
        <v>3.0672999999999999</v>
      </c>
      <c r="S5195">
        <f>Q5195*(N5195^R5195)</f>
        <v>6.0875978967715536</v>
      </c>
      <c r="T5195">
        <f t="shared" si="368"/>
        <v>6.0875978967715536</v>
      </c>
    </row>
    <row r="5196" spans="1:21" x14ac:dyDescent="0.2">
      <c r="A5196">
        <v>2009</v>
      </c>
      <c r="B5196">
        <v>308</v>
      </c>
      <c r="D5196" t="s">
        <v>184</v>
      </c>
      <c r="E5196" s="1">
        <v>0.375</v>
      </c>
      <c r="F5196">
        <v>22</v>
      </c>
      <c r="G5196" t="s">
        <v>125</v>
      </c>
      <c r="H5196" t="s">
        <v>61</v>
      </c>
      <c r="I5196" t="s">
        <v>177</v>
      </c>
      <c r="J5196" t="s">
        <v>23</v>
      </c>
      <c r="K5196" t="s">
        <v>118</v>
      </c>
      <c r="L5196" t="s">
        <v>132</v>
      </c>
      <c r="M5196">
        <v>1</v>
      </c>
      <c r="N5196">
        <v>7.5</v>
      </c>
      <c r="Q5196">
        <v>1.26E-2</v>
      </c>
      <c r="R5196">
        <v>3.0672999999999999</v>
      </c>
      <c r="S5196">
        <f>Q5196*(N5196^R5196)</f>
        <v>6.0875978967715536</v>
      </c>
      <c r="T5196">
        <f t="shared" si="368"/>
        <v>6.0875978967715536</v>
      </c>
    </row>
    <row r="5197" spans="1:21" x14ac:dyDescent="0.2">
      <c r="A5197">
        <v>2009</v>
      </c>
      <c r="B5197">
        <v>308</v>
      </c>
      <c r="D5197" t="s">
        <v>184</v>
      </c>
      <c r="E5197" s="1">
        <v>0.375</v>
      </c>
      <c r="F5197">
        <v>22</v>
      </c>
      <c r="G5197" t="s">
        <v>125</v>
      </c>
      <c r="H5197" t="s">
        <v>61</v>
      </c>
      <c r="I5197" t="s">
        <v>177</v>
      </c>
      <c r="J5197" t="s">
        <v>26</v>
      </c>
      <c r="K5197" t="s">
        <v>21</v>
      </c>
      <c r="L5197" t="s">
        <v>100</v>
      </c>
      <c r="M5197">
        <v>6</v>
      </c>
      <c r="N5197">
        <v>7.5</v>
      </c>
      <c r="P5197">
        <f>N5197/1.13645</f>
        <v>6.5994984381187036</v>
      </c>
      <c r="Q5197">
        <v>1.35E-2</v>
      </c>
      <c r="R5197">
        <v>3.0430000000000001</v>
      </c>
      <c r="S5197">
        <f>Q5197*(P5197^R5197)</f>
        <v>4.2082887368605784</v>
      </c>
      <c r="T5197">
        <f t="shared" si="368"/>
        <v>25.249732421163472</v>
      </c>
    </row>
    <row r="5198" spans="1:21" x14ac:dyDescent="0.2">
      <c r="A5198">
        <v>2009</v>
      </c>
      <c r="B5198">
        <v>308</v>
      </c>
      <c r="D5198" t="s">
        <v>184</v>
      </c>
      <c r="E5198" s="1">
        <v>0.375</v>
      </c>
      <c r="F5198">
        <v>22</v>
      </c>
      <c r="G5198" t="s">
        <v>125</v>
      </c>
      <c r="H5198" t="s">
        <v>61</v>
      </c>
      <c r="I5198" t="s">
        <v>177</v>
      </c>
      <c r="L5198" t="s">
        <v>133</v>
      </c>
      <c r="M5198">
        <v>1</v>
      </c>
      <c r="N5198">
        <v>7.5</v>
      </c>
      <c r="Q5198">
        <v>2.5999999999999999E-3</v>
      </c>
      <c r="R5198">
        <v>3.427</v>
      </c>
      <c r="S5198">
        <f>Q5198*(N5198^R5198)</f>
        <v>2.593034515359999</v>
      </c>
      <c r="T5198">
        <f t="shared" si="368"/>
        <v>2.593034515359999</v>
      </c>
    </row>
    <row r="5199" spans="1:21" x14ac:dyDescent="0.2">
      <c r="A5199">
        <v>2009</v>
      </c>
      <c r="B5199">
        <v>308</v>
      </c>
      <c r="D5199" t="s">
        <v>184</v>
      </c>
      <c r="E5199" s="1">
        <v>0.375</v>
      </c>
      <c r="F5199">
        <v>22</v>
      </c>
      <c r="G5199" t="s">
        <v>125</v>
      </c>
      <c r="H5199" t="s">
        <v>61</v>
      </c>
      <c r="I5199" t="s">
        <v>177</v>
      </c>
      <c r="J5199" t="s">
        <v>509</v>
      </c>
      <c r="K5199" t="s">
        <v>17</v>
      </c>
      <c r="L5199" t="s">
        <v>19</v>
      </c>
      <c r="M5199">
        <v>1</v>
      </c>
      <c r="N5199">
        <v>2.5</v>
      </c>
      <c r="Q5199">
        <v>1.9300000000000001E-2</v>
      </c>
      <c r="R5199">
        <v>2.96</v>
      </c>
      <c r="S5199">
        <f>Q5199*(N5199^R5199)</f>
        <v>0.29070984172599634</v>
      </c>
      <c r="T5199">
        <f t="shared" si="368"/>
        <v>0.29070984172599634</v>
      </c>
    </row>
    <row r="5200" spans="1:21" x14ac:dyDescent="0.2">
      <c r="A5200">
        <v>2009</v>
      </c>
      <c r="B5200">
        <v>308</v>
      </c>
      <c r="D5200" t="s">
        <v>184</v>
      </c>
      <c r="E5200" s="1">
        <v>0.375</v>
      </c>
      <c r="F5200">
        <v>22</v>
      </c>
      <c r="G5200" t="s">
        <v>125</v>
      </c>
      <c r="H5200" t="s">
        <v>61</v>
      </c>
      <c r="I5200" t="s">
        <v>177</v>
      </c>
      <c r="J5200" t="s">
        <v>16</v>
      </c>
      <c r="K5200" t="s">
        <v>72</v>
      </c>
      <c r="L5200" t="s">
        <v>157</v>
      </c>
      <c r="M5200">
        <v>1</v>
      </c>
      <c r="N5200">
        <v>2.5</v>
      </c>
      <c r="Q5200">
        <v>2.1299999999999999E-2</v>
      </c>
      <c r="R5200">
        <v>2.8235000000000001</v>
      </c>
      <c r="S5200">
        <f>Q5200*(N5200^R5200)</f>
        <v>0.28311522044385118</v>
      </c>
      <c r="T5200">
        <f t="shared" si="368"/>
        <v>0.28311522044385118</v>
      </c>
      <c r="U5200" t="s">
        <v>209</v>
      </c>
    </row>
    <row r="5201" spans="1:20" x14ac:dyDescent="0.2">
      <c r="A5201">
        <v>2009</v>
      </c>
      <c r="B5201">
        <v>308</v>
      </c>
      <c r="D5201" t="s">
        <v>184</v>
      </c>
      <c r="E5201" s="1">
        <v>0.375</v>
      </c>
      <c r="F5201">
        <v>22</v>
      </c>
      <c r="G5201" t="s">
        <v>125</v>
      </c>
      <c r="H5201" t="s">
        <v>61</v>
      </c>
      <c r="I5201" t="s">
        <v>177</v>
      </c>
      <c r="J5201" t="s">
        <v>26</v>
      </c>
      <c r="K5201" t="s">
        <v>118</v>
      </c>
      <c r="L5201" t="s">
        <v>27</v>
      </c>
      <c r="M5201">
        <v>40</v>
      </c>
      <c r="N5201">
        <v>2.5</v>
      </c>
      <c r="Q5201">
        <v>1.5900000000000001E-2</v>
      </c>
      <c r="R5201">
        <v>2.9718</v>
      </c>
      <c r="S5201">
        <f>Q5201*(N5201^R5201)</f>
        <v>0.24210025233267859</v>
      </c>
      <c r="T5201">
        <f t="shared" si="368"/>
        <v>9.684010093307144</v>
      </c>
    </row>
    <row r="5202" spans="1:20" x14ac:dyDescent="0.2">
      <c r="A5202">
        <v>2009</v>
      </c>
      <c r="B5202">
        <v>308</v>
      </c>
      <c r="D5202" t="s">
        <v>184</v>
      </c>
      <c r="E5202" s="1">
        <v>0.375</v>
      </c>
      <c r="F5202">
        <v>22</v>
      </c>
      <c r="G5202" t="s">
        <v>125</v>
      </c>
      <c r="H5202" t="s">
        <v>61</v>
      </c>
      <c r="I5202" t="s">
        <v>177</v>
      </c>
      <c r="J5202" t="s">
        <v>23</v>
      </c>
      <c r="K5202" t="s">
        <v>72</v>
      </c>
      <c r="L5202" t="s">
        <v>73</v>
      </c>
      <c r="M5202">
        <v>2</v>
      </c>
      <c r="N5202">
        <v>2.5</v>
      </c>
      <c r="Q5202">
        <v>8.0000000000000002E-3</v>
      </c>
      <c r="R5202">
        <v>3.137</v>
      </c>
      <c r="S5202">
        <f>Q5202*(N5202^R5202)</f>
        <v>0.14171890699888887</v>
      </c>
      <c r="T5202">
        <f t="shared" si="368"/>
        <v>0.28343781399777773</v>
      </c>
    </row>
    <row r="5203" spans="1:20" x14ac:dyDescent="0.2">
      <c r="A5203">
        <v>2009</v>
      </c>
      <c r="B5203">
        <v>309</v>
      </c>
      <c r="D5203" t="s">
        <v>184</v>
      </c>
      <c r="E5203" s="1">
        <v>0.375</v>
      </c>
      <c r="F5203">
        <v>22</v>
      </c>
      <c r="G5203" t="s">
        <v>125</v>
      </c>
      <c r="H5203" t="s">
        <v>61</v>
      </c>
      <c r="I5203" t="s">
        <v>177</v>
      </c>
      <c r="J5203" t="s">
        <v>20</v>
      </c>
      <c r="K5203" t="s">
        <v>68</v>
      </c>
      <c r="L5203" t="s">
        <v>90</v>
      </c>
      <c r="M5203">
        <v>2</v>
      </c>
      <c r="N5203">
        <v>45</v>
      </c>
      <c r="P5203">
        <f>N5203*0.835</f>
        <v>37.574999999999996</v>
      </c>
      <c r="Q5203">
        <v>1.7999999999999999E-2</v>
      </c>
      <c r="R5203">
        <v>2.99</v>
      </c>
      <c r="S5203">
        <f>Q5203*(P5203^R5203)</f>
        <v>920.91698500364146</v>
      </c>
      <c r="T5203">
        <f t="shared" si="368"/>
        <v>1841.8339700072829</v>
      </c>
    </row>
    <row r="5204" spans="1:20" x14ac:dyDescent="0.2">
      <c r="A5204">
        <v>2009</v>
      </c>
      <c r="B5204">
        <v>309</v>
      </c>
      <c r="D5204" t="s">
        <v>184</v>
      </c>
      <c r="E5204" s="1">
        <v>0.375</v>
      </c>
      <c r="F5204">
        <v>22</v>
      </c>
      <c r="G5204" t="s">
        <v>125</v>
      </c>
      <c r="H5204" t="s">
        <v>61</v>
      </c>
      <c r="I5204" t="s">
        <v>177</v>
      </c>
      <c r="J5204" t="s">
        <v>44</v>
      </c>
      <c r="K5204" t="s">
        <v>21</v>
      </c>
      <c r="L5204" t="s">
        <v>22</v>
      </c>
      <c r="M5204">
        <v>7</v>
      </c>
      <c r="N5204">
        <v>35</v>
      </c>
      <c r="Q5204">
        <v>1.14E-2</v>
      </c>
      <c r="R5204">
        <v>3.1280000000000001</v>
      </c>
      <c r="S5204">
        <f>Q5204*(N5204^R5204)</f>
        <v>770.45928631241588</v>
      </c>
      <c r="T5204">
        <f t="shared" si="368"/>
        <v>5393.2150041869108</v>
      </c>
    </row>
    <row r="5205" spans="1:20" x14ac:dyDescent="0.2">
      <c r="A5205">
        <v>2009</v>
      </c>
      <c r="B5205">
        <v>309</v>
      </c>
      <c r="D5205" t="s">
        <v>184</v>
      </c>
      <c r="E5205" s="1">
        <v>0.375</v>
      </c>
      <c r="F5205">
        <v>22</v>
      </c>
      <c r="G5205" t="s">
        <v>125</v>
      </c>
      <c r="H5205" t="s">
        <v>61</v>
      </c>
      <c r="I5205" t="s">
        <v>177</v>
      </c>
      <c r="J5205" t="s">
        <v>13</v>
      </c>
      <c r="K5205" t="s">
        <v>47</v>
      </c>
      <c r="L5205" t="s">
        <v>48</v>
      </c>
      <c r="M5205">
        <v>12</v>
      </c>
      <c r="N5205">
        <v>35</v>
      </c>
      <c r="P5205">
        <f>N5205/1.09917</f>
        <v>31.842208211650611</v>
      </c>
      <c r="Q5205">
        <v>1.7399999999999999E-2</v>
      </c>
      <c r="R5205">
        <v>3.08</v>
      </c>
      <c r="S5205">
        <f>Q5205*(P5205^R5205)</f>
        <v>740.96728909580781</v>
      </c>
      <c r="T5205">
        <f t="shared" si="368"/>
        <v>8891.6074691496942</v>
      </c>
    </row>
    <row r="5206" spans="1:20" x14ac:dyDescent="0.2">
      <c r="A5206">
        <v>2009</v>
      </c>
      <c r="B5206">
        <v>309</v>
      </c>
      <c r="D5206" t="s">
        <v>184</v>
      </c>
      <c r="E5206" s="1">
        <v>0.375</v>
      </c>
      <c r="F5206">
        <v>22</v>
      </c>
      <c r="G5206" t="s">
        <v>125</v>
      </c>
      <c r="H5206" t="s">
        <v>61</v>
      </c>
      <c r="I5206" t="s">
        <v>177</v>
      </c>
      <c r="J5206" t="s">
        <v>23</v>
      </c>
      <c r="K5206" t="s">
        <v>62</v>
      </c>
      <c r="L5206" t="s">
        <v>83</v>
      </c>
      <c r="M5206">
        <v>10</v>
      </c>
      <c r="N5206">
        <v>35</v>
      </c>
      <c r="P5206">
        <f>N5206*0.901</f>
        <v>31.535</v>
      </c>
      <c r="Q5206">
        <v>2.07E-2</v>
      </c>
      <c r="R5206">
        <v>3</v>
      </c>
      <c r="S5206">
        <f>Q5206*(P5206^R5206)</f>
        <v>649.15566504626247</v>
      </c>
      <c r="T5206">
        <f t="shared" si="368"/>
        <v>6491.5566504626249</v>
      </c>
    </row>
    <row r="5207" spans="1:20" x14ac:dyDescent="0.2">
      <c r="A5207">
        <v>2009</v>
      </c>
      <c r="B5207">
        <v>309</v>
      </c>
      <c r="D5207" t="s">
        <v>184</v>
      </c>
      <c r="E5207" s="1">
        <v>0.375</v>
      </c>
      <c r="F5207">
        <v>22</v>
      </c>
      <c r="G5207" t="s">
        <v>125</v>
      </c>
      <c r="H5207" t="s">
        <v>61</v>
      </c>
      <c r="I5207" t="s">
        <v>177</v>
      </c>
      <c r="J5207" t="s">
        <v>13</v>
      </c>
      <c r="K5207" t="s">
        <v>17</v>
      </c>
      <c r="L5207" t="s">
        <v>127</v>
      </c>
      <c r="M5207">
        <v>1</v>
      </c>
      <c r="N5207">
        <v>25</v>
      </c>
      <c r="Q5207">
        <v>2.3900000000000001E-2</v>
      </c>
      <c r="R5207">
        <v>3.0819999999999999</v>
      </c>
      <c r="S5207">
        <f>Q5207*(N5207^R5207)</f>
        <v>486.23812459083422</v>
      </c>
      <c r="T5207">
        <f t="shared" si="368"/>
        <v>486.23812459083422</v>
      </c>
    </row>
    <row r="5208" spans="1:20" x14ac:dyDescent="0.2">
      <c r="A5208">
        <v>2009</v>
      </c>
      <c r="B5208">
        <v>309</v>
      </c>
      <c r="D5208" t="s">
        <v>184</v>
      </c>
      <c r="E5208" s="1">
        <v>0.375</v>
      </c>
      <c r="F5208">
        <v>22</v>
      </c>
      <c r="G5208" t="s">
        <v>125</v>
      </c>
      <c r="H5208" t="s">
        <v>61</v>
      </c>
      <c r="I5208" t="s">
        <v>177</v>
      </c>
      <c r="J5208" t="s">
        <v>23</v>
      </c>
      <c r="K5208" t="s">
        <v>70</v>
      </c>
      <c r="L5208" t="s">
        <v>71</v>
      </c>
      <c r="M5208">
        <v>6</v>
      </c>
      <c r="N5208">
        <v>35</v>
      </c>
      <c r="P5208">
        <f>N5208*0.84141</f>
        <v>29.449349999999999</v>
      </c>
      <c r="Q5208">
        <v>1.8800000000000001E-2</v>
      </c>
      <c r="R5208">
        <v>3</v>
      </c>
      <c r="S5208">
        <f>Q5208*(P5208^R5208)</f>
        <v>480.15890754210886</v>
      </c>
      <c r="T5208">
        <f t="shared" si="368"/>
        <v>2880.9534452526532</v>
      </c>
    </row>
    <row r="5209" spans="1:20" x14ac:dyDescent="0.2">
      <c r="A5209">
        <v>2009</v>
      </c>
      <c r="B5209">
        <v>309</v>
      </c>
      <c r="D5209" t="s">
        <v>184</v>
      </c>
      <c r="E5209" s="1">
        <v>0.375</v>
      </c>
      <c r="F5209">
        <v>22</v>
      </c>
      <c r="G5209" t="s">
        <v>125</v>
      </c>
      <c r="H5209" t="s">
        <v>61</v>
      </c>
      <c r="I5209" t="s">
        <v>177</v>
      </c>
      <c r="J5209" t="s">
        <v>23</v>
      </c>
      <c r="K5209" t="s">
        <v>31</v>
      </c>
      <c r="L5209" t="s">
        <v>32</v>
      </c>
      <c r="M5209">
        <v>3</v>
      </c>
      <c r="N5209">
        <v>35</v>
      </c>
      <c r="Q5209">
        <v>7.9000000000000008E-3</v>
      </c>
      <c r="R5209">
        <v>3.0760000000000001</v>
      </c>
      <c r="S5209">
        <f>Q5209*(N5209^R5209)</f>
        <v>443.79294680201997</v>
      </c>
      <c r="T5209">
        <f t="shared" si="368"/>
        <v>1331.3788404060599</v>
      </c>
    </row>
    <row r="5210" spans="1:20" x14ac:dyDescent="0.2">
      <c r="A5210">
        <v>2009</v>
      </c>
      <c r="B5210">
        <v>309</v>
      </c>
      <c r="D5210" t="s">
        <v>184</v>
      </c>
      <c r="E5210" s="1">
        <v>0.375</v>
      </c>
      <c r="F5210">
        <v>22</v>
      </c>
      <c r="G5210" t="s">
        <v>125</v>
      </c>
      <c r="H5210" t="s">
        <v>61</v>
      </c>
      <c r="I5210" t="s">
        <v>177</v>
      </c>
      <c r="J5210" t="s">
        <v>508</v>
      </c>
      <c r="K5210" t="s">
        <v>24</v>
      </c>
      <c r="L5210" t="s">
        <v>25</v>
      </c>
      <c r="M5210">
        <v>1</v>
      </c>
      <c r="N5210">
        <v>25</v>
      </c>
      <c r="Q5210">
        <v>4.2799999999999998E-2</v>
      </c>
      <c r="R5210">
        <v>2.8580000000000001</v>
      </c>
      <c r="S5210">
        <f>Q5210*(N5210^R5210)</f>
        <v>423.40532317837847</v>
      </c>
      <c r="T5210">
        <f t="shared" si="368"/>
        <v>423.40532317837847</v>
      </c>
    </row>
    <row r="5211" spans="1:20" x14ac:dyDescent="0.2">
      <c r="A5211">
        <v>2009</v>
      </c>
      <c r="B5211">
        <v>309</v>
      </c>
      <c r="D5211" t="s">
        <v>184</v>
      </c>
      <c r="E5211" s="1">
        <v>0.375</v>
      </c>
      <c r="F5211">
        <v>22</v>
      </c>
      <c r="G5211" t="s">
        <v>125</v>
      </c>
      <c r="H5211" t="s">
        <v>61</v>
      </c>
      <c r="I5211" t="s">
        <v>177</v>
      </c>
      <c r="J5211" t="s">
        <v>26</v>
      </c>
      <c r="K5211" t="s">
        <v>31</v>
      </c>
      <c r="L5211" t="s">
        <v>54</v>
      </c>
      <c r="M5211">
        <v>9</v>
      </c>
      <c r="N5211">
        <v>25</v>
      </c>
      <c r="P5211">
        <f>N5211*0.812715</f>
        <v>20.317875000000001</v>
      </c>
      <c r="Q5211">
        <v>0.111</v>
      </c>
      <c r="R5211">
        <v>2.72</v>
      </c>
      <c r="S5211">
        <f>Q5211*(P5211^R5211)</f>
        <v>400.63779005068659</v>
      </c>
      <c r="T5211">
        <f t="shared" si="368"/>
        <v>3605.7401104561795</v>
      </c>
    </row>
    <row r="5212" spans="1:20" x14ac:dyDescent="0.2">
      <c r="A5212">
        <v>2009</v>
      </c>
      <c r="B5212">
        <v>309</v>
      </c>
      <c r="D5212" t="s">
        <v>184</v>
      </c>
      <c r="E5212" s="1">
        <v>0.375</v>
      </c>
      <c r="F5212">
        <v>22</v>
      </c>
      <c r="G5212" t="s">
        <v>125</v>
      </c>
      <c r="H5212" t="s">
        <v>61</v>
      </c>
      <c r="I5212" t="s">
        <v>177</v>
      </c>
      <c r="J5212" t="s">
        <v>16</v>
      </c>
      <c r="K5212" t="s">
        <v>28</v>
      </c>
      <c r="L5212" t="s">
        <v>29</v>
      </c>
      <c r="M5212">
        <v>3</v>
      </c>
      <c r="N5212">
        <v>25</v>
      </c>
      <c r="P5212">
        <f>N5212/1.14172</f>
        <v>21.89678730336685</v>
      </c>
      <c r="Q5212">
        <v>5.7999999999999996E-3</v>
      </c>
      <c r="R5212">
        <v>3.5539999999999998</v>
      </c>
      <c r="S5212">
        <f>Q5212*(P5212^R5212)</f>
        <v>336.62001464584171</v>
      </c>
      <c r="T5212">
        <f t="shared" si="368"/>
        <v>1009.8600439375251</v>
      </c>
    </row>
    <row r="5213" spans="1:20" x14ac:dyDescent="0.2">
      <c r="A5213">
        <v>2009</v>
      </c>
      <c r="B5213">
        <v>309</v>
      </c>
      <c r="D5213" t="s">
        <v>184</v>
      </c>
      <c r="E5213" s="1">
        <v>0.375</v>
      </c>
      <c r="F5213">
        <v>22</v>
      </c>
      <c r="G5213" t="s">
        <v>125</v>
      </c>
      <c r="H5213" t="s">
        <v>61</v>
      </c>
      <c r="I5213" t="s">
        <v>177</v>
      </c>
      <c r="J5213" t="s">
        <v>44</v>
      </c>
      <c r="K5213" t="s">
        <v>21</v>
      </c>
      <c r="L5213" t="s">
        <v>22</v>
      </c>
      <c r="M5213">
        <v>6</v>
      </c>
      <c r="N5213">
        <v>25</v>
      </c>
      <c r="Q5213">
        <v>1.14E-2</v>
      </c>
      <c r="R5213">
        <v>3.1280000000000001</v>
      </c>
      <c r="S5213">
        <f t="shared" ref="S5213:S5219" si="369">Q5213*(N5213^R5213)</f>
        <v>268.94359042953022</v>
      </c>
      <c r="T5213">
        <f t="shared" si="368"/>
        <v>1613.6615425771813</v>
      </c>
    </row>
    <row r="5214" spans="1:20" x14ac:dyDescent="0.2">
      <c r="A5214">
        <v>2009</v>
      </c>
      <c r="B5214">
        <v>309</v>
      </c>
      <c r="D5214" t="s">
        <v>184</v>
      </c>
      <c r="E5214" s="1">
        <v>0.375</v>
      </c>
      <c r="F5214">
        <v>22</v>
      </c>
      <c r="G5214" t="s">
        <v>125</v>
      </c>
      <c r="H5214" t="s">
        <v>61</v>
      </c>
      <c r="I5214" t="s">
        <v>177</v>
      </c>
      <c r="J5214" t="s">
        <v>509</v>
      </c>
      <c r="K5214" t="s">
        <v>17</v>
      </c>
      <c r="L5214" t="s">
        <v>19</v>
      </c>
      <c r="M5214">
        <v>1</v>
      </c>
      <c r="N5214">
        <v>15</v>
      </c>
      <c r="Q5214">
        <v>1.9300000000000001E-2</v>
      </c>
      <c r="R5214">
        <v>2.96</v>
      </c>
      <c r="S5214">
        <f t="shared" si="369"/>
        <v>58.450393035088091</v>
      </c>
      <c r="T5214">
        <f t="shared" si="368"/>
        <v>58.450393035088091</v>
      </c>
    </row>
    <row r="5215" spans="1:20" x14ac:dyDescent="0.2">
      <c r="A5215">
        <v>2009</v>
      </c>
      <c r="B5215">
        <v>309</v>
      </c>
      <c r="D5215" t="s">
        <v>184</v>
      </c>
      <c r="E5215" s="1">
        <v>0.375</v>
      </c>
      <c r="F5215">
        <v>22</v>
      </c>
      <c r="G5215" t="s">
        <v>125</v>
      </c>
      <c r="H5215" t="s">
        <v>61</v>
      </c>
      <c r="I5215" t="s">
        <v>177</v>
      </c>
      <c r="J5215" t="s">
        <v>26</v>
      </c>
      <c r="K5215" t="s">
        <v>17</v>
      </c>
      <c r="L5215" t="s">
        <v>121</v>
      </c>
      <c r="M5215">
        <v>15</v>
      </c>
      <c r="N5215">
        <v>7.5</v>
      </c>
      <c r="Q5215">
        <v>2.0199999999999999E-2</v>
      </c>
      <c r="R5215">
        <v>2.9594999999999998</v>
      </c>
      <c r="S5215">
        <f t="shared" si="369"/>
        <v>7.8540774295436098</v>
      </c>
      <c r="T5215">
        <f t="shared" si="368"/>
        <v>117.81116144315415</v>
      </c>
    </row>
    <row r="5216" spans="1:20" x14ac:dyDescent="0.2">
      <c r="A5216">
        <v>2009</v>
      </c>
      <c r="B5216">
        <v>309</v>
      </c>
      <c r="D5216" t="s">
        <v>184</v>
      </c>
      <c r="E5216" s="1">
        <v>0.375</v>
      </c>
      <c r="F5216">
        <v>22</v>
      </c>
      <c r="G5216" t="s">
        <v>125</v>
      </c>
      <c r="H5216" t="s">
        <v>61</v>
      </c>
      <c r="I5216" t="s">
        <v>177</v>
      </c>
      <c r="J5216" t="s">
        <v>509</v>
      </c>
      <c r="K5216" t="s">
        <v>17</v>
      </c>
      <c r="L5216" t="s">
        <v>19</v>
      </c>
      <c r="M5216">
        <v>1</v>
      </c>
      <c r="N5216">
        <v>7.5</v>
      </c>
      <c r="Q5216">
        <v>1.9300000000000001E-2</v>
      </c>
      <c r="R5216">
        <v>2.96</v>
      </c>
      <c r="S5216">
        <f t="shared" si="369"/>
        <v>7.5117071566069322</v>
      </c>
      <c r="T5216">
        <f t="shared" si="368"/>
        <v>7.5117071566069322</v>
      </c>
    </row>
    <row r="5217" spans="1:20" x14ac:dyDescent="0.2">
      <c r="A5217">
        <v>2009</v>
      </c>
      <c r="B5217">
        <v>309</v>
      </c>
      <c r="D5217" t="s">
        <v>184</v>
      </c>
      <c r="E5217" s="1">
        <v>0.375</v>
      </c>
      <c r="F5217">
        <v>22</v>
      </c>
      <c r="G5217" t="s">
        <v>125</v>
      </c>
      <c r="H5217" t="s">
        <v>61</v>
      </c>
      <c r="I5217" t="s">
        <v>177</v>
      </c>
      <c r="J5217" t="s">
        <v>26</v>
      </c>
      <c r="K5217" t="s">
        <v>118</v>
      </c>
      <c r="L5217" t="s">
        <v>27</v>
      </c>
      <c r="M5217">
        <v>3</v>
      </c>
      <c r="N5217">
        <v>7.5</v>
      </c>
      <c r="Q5217">
        <v>1.5900000000000001E-2</v>
      </c>
      <c r="R5217">
        <v>2.9718</v>
      </c>
      <c r="S5217">
        <f t="shared" si="369"/>
        <v>6.3372988368370082</v>
      </c>
      <c r="T5217">
        <f t="shared" si="368"/>
        <v>19.011896510511026</v>
      </c>
    </row>
    <row r="5218" spans="1:20" x14ac:dyDescent="0.2">
      <c r="A5218">
        <v>2009</v>
      </c>
      <c r="B5218">
        <v>309</v>
      </c>
      <c r="D5218" t="s">
        <v>184</v>
      </c>
      <c r="E5218" s="1">
        <v>0.375</v>
      </c>
      <c r="F5218">
        <v>22</v>
      </c>
      <c r="G5218" t="s">
        <v>125</v>
      </c>
      <c r="H5218" t="s">
        <v>61</v>
      </c>
      <c r="I5218" t="s">
        <v>177</v>
      </c>
      <c r="J5218" t="s">
        <v>23</v>
      </c>
      <c r="K5218" t="s">
        <v>118</v>
      </c>
      <c r="L5218" t="s">
        <v>132</v>
      </c>
      <c r="M5218">
        <v>1</v>
      </c>
      <c r="N5218">
        <v>7.5</v>
      </c>
      <c r="Q5218">
        <v>1.26E-2</v>
      </c>
      <c r="R5218">
        <v>3.0672999999999999</v>
      </c>
      <c r="S5218">
        <f t="shared" si="369"/>
        <v>6.0875978967715536</v>
      </c>
      <c r="T5218">
        <f t="shared" si="368"/>
        <v>6.0875978967715536</v>
      </c>
    </row>
    <row r="5219" spans="1:20" x14ac:dyDescent="0.2">
      <c r="A5219">
        <v>2009</v>
      </c>
      <c r="B5219">
        <v>309</v>
      </c>
      <c r="D5219" t="s">
        <v>184</v>
      </c>
      <c r="E5219" s="1">
        <v>0.375</v>
      </c>
      <c r="F5219">
        <v>22</v>
      </c>
      <c r="G5219" t="s">
        <v>125</v>
      </c>
      <c r="H5219" t="s">
        <v>61</v>
      </c>
      <c r="I5219" t="s">
        <v>177</v>
      </c>
      <c r="J5219" t="s">
        <v>23</v>
      </c>
      <c r="K5219" t="s">
        <v>118</v>
      </c>
      <c r="L5219" t="s">
        <v>81</v>
      </c>
      <c r="M5219">
        <v>1</v>
      </c>
      <c r="N5219">
        <v>7.5</v>
      </c>
      <c r="Q5219">
        <v>1.26E-2</v>
      </c>
      <c r="R5219">
        <v>3.0672999999999999</v>
      </c>
      <c r="S5219">
        <f t="shared" si="369"/>
        <v>6.0875978967715536</v>
      </c>
      <c r="T5219">
        <f t="shared" si="368"/>
        <v>6.0875978967715536</v>
      </c>
    </row>
    <row r="5220" spans="1:20" x14ac:dyDescent="0.2">
      <c r="A5220">
        <v>2009</v>
      </c>
      <c r="B5220">
        <v>309</v>
      </c>
      <c r="D5220" t="s">
        <v>184</v>
      </c>
      <c r="E5220" s="1">
        <v>0.375</v>
      </c>
      <c r="F5220">
        <v>22</v>
      </c>
      <c r="G5220" t="s">
        <v>125</v>
      </c>
      <c r="H5220" t="s">
        <v>61</v>
      </c>
      <c r="I5220" t="s">
        <v>177</v>
      </c>
      <c r="J5220" t="s">
        <v>26</v>
      </c>
      <c r="K5220" t="s">
        <v>21</v>
      </c>
      <c r="L5220" t="s">
        <v>100</v>
      </c>
      <c r="M5220">
        <v>14</v>
      </c>
      <c r="N5220">
        <v>7.5</v>
      </c>
      <c r="P5220">
        <f>N5220/1.13645</f>
        <v>6.5994984381187036</v>
      </c>
      <c r="Q5220">
        <v>1.35E-2</v>
      </c>
      <c r="R5220">
        <v>3.0430000000000001</v>
      </c>
      <c r="S5220">
        <f>Q5220*(P5220^R5220)</f>
        <v>4.2082887368605784</v>
      </c>
      <c r="T5220">
        <f t="shared" si="368"/>
        <v>58.916042316048099</v>
      </c>
    </row>
    <row r="5221" spans="1:20" x14ac:dyDescent="0.2">
      <c r="A5221">
        <v>2009</v>
      </c>
      <c r="B5221">
        <v>309</v>
      </c>
      <c r="D5221" t="s">
        <v>184</v>
      </c>
      <c r="E5221" s="1">
        <v>0.375</v>
      </c>
      <c r="F5221">
        <v>22</v>
      </c>
      <c r="G5221" t="s">
        <v>125</v>
      </c>
      <c r="H5221" t="s">
        <v>61</v>
      </c>
      <c r="I5221" t="s">
        <v>177</v>
      </c>
      <c r="J5221" t="s">
        <v>26</v>
      </c>
      <c r="K5221" t="s">
        <v>118</v>
      </c>
      <c r="L5221" t="s">
        <v>27</v>
      </c>
      <c r="M5221">
        <v>35</v>
      </c>
      <c r="N5221">
        <v>2.5</v>
      </c>
      <c r="Q5221">
        <v>1.5900000000000001E-2</v>
      </c>
      <c r="R5221">
        <v>2.9718</v>
      </c>
      <c r="S5221">
        <f>Q5221*(N5221^R5221)</f>
        <v>0.24210025233267859</v>
      </c>
      <c r="T5221">
        <f t="shared" si="368"/>
        <v>8.4735088316437501</v>
      </c>
    </row>
    <row r="5222" spans="1:20" x14ac:dyDescent="0.2">
      <c r="A5222">
        <v>2009</v>
      </c>
      <c r="B5222">
        <v>309</v>
      </c>
      <c r="D5222" t="s">
        <v>184</v>
      </c>
      <c r="E5222" s="1">
        <v>0.375</v>
      </c>
      <c r="F5222">
        <v>22</v>
      </c>
      <c r="G5222" t="s">
        <v>125</v>
      </c>
      <c r="H5222" t="s">
        <v>61</v>
      </c>
      <c r="I5222" t="s">
        <v>177</v>
      </c>
      <c r="J5222" t="s">
        <v>23</v>
      </c>
      <c r="K5222" t="s">
        <v>72</v>
      </c>
      <c r="L5222" t="s">
        <v>73</v>
      </c>
      <c r="M5222">
        <v>2</v>
      </c>
      <c r="N5222">
        <v>2.5</v>
      </c>
      <c r="Q5222">
        <v>8.0000000000000002E-3</v>
      </c>
      <c r="R5222">
        <v>3.137</v>
      </c>
      <c r="S5222">
        <f>Q5222*(N5222^R5222)</f>
        <v>0.14171890699888887</v>
      </c>
      <c r="T5222">
        <f t="shared" si="368"/>
        <v>0.28343781399777773</v>
      </c>
    </row>
    <row r="5223" spans="1:20" x14ac:dyDescent="0.2">
      <c r="A5223">
        <v>2009</v>
      </c>
      <c r="B5223">
        <v>310</v>
      </c>
      <c r="D5223" t="s">
        <v>184</v>
      </c>
      <c r="E5223" s="1">
        <v>0.375</v>
      </c>
      <c r="F5223">
        <v>22</v>
      </c>
      <c r="G5223" t="s">
        <v>125</v>
      </c>
      <c r="H5223" t="s">
        <v>61</v>
      </c>
      <c r="I5223" t="s">
        <v>177</v>
      </c>
      <c r="J5223" t="s">
        <v>44</v>
      </c>
      <c r="K5223" t="s">
        <v>21</v>
      </c>
      <c r="L5223" t="s">
        <v>22</v>
      </c>
      <c r="M5223">
        <v>6</v>
      </c>
      <c r="N5223">
        <v>35</v>
      </c>
      <c r="Q5223">
        <v>1.14E-2</v>
      </c>
      <c r="R5223">
        <v>3.1280000000000001</v>
      </c>
      <c r="S5223">
        <f>Q5223*(N5223^R5223)</f>
        <v>770.45928631241588</v>
      </c>
      <c r="T5223">
        <f t="shared" si="368"/>
        <v>4622.7557178744955</v>
      </c>
    </row>
    <row r="5224" spans="1:20" x14ac:dyDescent="0.2">
      <c r="A5224">
        <v>2009</v>
      </c>
      <c r="B5224">
        <v>310</v>
      </c>
      <c r="D5224" t="s">
        <v>184</v>
      </c>
      <c r="E5224" s="1">
        <v>0.375</v>
      </c>
      <c r="F5224">
        <v>22</v>
      </c>
      <c r="G5224" t="s">
        <v>125</v>
      </c>
      <c r="H5224" t="s">
        <v>61</v>
      </c>
      <c r="I5224" t="s">
        <v>177</v>
      </c>
      <c r="J5224" t="s">
        <v>23</v>
      </c>
      <c r="K5224" t="s">
        <v>70</v>
      </c>
      <c r="L5224" t="s">
        <v>71</v>
      </c>
      <c r="M5224">
        <v>3</v>
      </c>
      <c r="N5224">
        <v>35</v>
      </c>
      <c r="P5224">
        <f>N5224*0.84141</f>
        <v>29.449349999999999</v>
      </c>
      <c r="Q5224">
        <v>1.8800000000000001E-2</v>
      </c>
      <c r="R5224">
        <v>3</v>
      </c>
      <c r="S5224">
        <f>Q5224*(P5224^R5224)</f>
        <v>480.15890754210886</v>
      </c>
      <c r="T5224">
        <f t="shared" si="368"/>
        <v>1440.4767226263266</v>
      </c>
    </row>
    <row r="5225" spans="1:20" x14ac:dyDescent="0.2">
      <c r="A5225">
        <v>2009</v>
      </c>
      <c r="B5225">
        <v>310</v>
      </c>
      <c r="D5225" t="s">
        <v>184</v>
      </c>
      <c r="E5225" s="1">
        <v>0.375</v>
      </c>
      <c r="F5225">
        <v>22</v>
      </c>
      <c r="G5225" t="s">
        <v>125</v>
      </c>
      <c r="H5225" t="s">
        <v>61</v>
      </c>
      <c r="I5225" t="s">
        <v>177</v>
      </c>
      <c r="J5225" t="s">
        <v>23</v>
      </c>
      <c r="K5225" t="s">
        <v>31</v>
      </c>
      <c r="L5225" t="s">
        <v>32</v>
      </c>
      <c r="M5225">
        <v>4</v>
      </c>
      <c r="N5225">
        <v>35</v>
      </c>
      <c r="Q5225">
        <v>7.9000000000000008E-3</v>
      </c>
      <c r="R5225">
        <v>3.0760000000000001</v>
      </c>
      <c r="S5225">
        <f>Q5225*(N5225^R5225)</f>
        <v>443.79294680201997</v>
      </c>
      <c r="T5225">
        <f t="shared" si="368"/>
        <v>1775.1717872080799</v>
      </c>
    </row>
    <row r="5226" spans="1:20" x14ac:dyDescent="0.2">
      <c r="A5226">
        <v>2009</v>
      </c>
      <c r="B5226">
        <v>310</v>
      </c>
      <c r="D5226" t="s">
        <v>184</v>
      </c>
      <c r="E5226" s="1">
        <v>0.375</v>
      </c>
      <c r="F5226">
        <v>22</v>
      </c>
      <c r="G5226" t="s">
        <v>125</v>
      </c>
      <c r="H5226" t="s">
        <v>61</v>
      </c>
      <c r="I5226" t="s">
        <v>177</v>
      </c>
      <c r="J5226" t="s">
        <v>26</v>
      </c>
      <c r="K5226" t="s">
        <v>31</v>
      </c>
      <c r="L5226" t="s">
        <v>54</v>
      </c>
      <c r="M5226">
        <v>1</v>
      </c>
      <c r="N5226">
        <v>25</v>
      </c>
      <c r="P5226">
        <f>N5226*0.812715</f>
        <v>20.317875000000001</v>
      </c>
      <c r="Q5226">
        <v>0.111</v>
      </c>
      <c r="R5226">
        <v>2.72</v>
      </c>
      <c r="S5226">
        <f>Q5226*(P5226^R5226)</f>
        <v>400.63779005068659</v>
      </c>
      <c r="T5226">
        <f t="shared" si="368"/>
        <v>400.63779005068659</v>
      </c>
    </row>
    <row r="5227" spans="1:20" x14ac:dyDescent="0.2">
      <c r="A5227">
        <v>2009</v>
      </c>
      <c r="B5227">
        <v>310</v>
      </c>
      <c r="D5227" t="s">
        <v>184</v>
      </c>
      <c r="E5227" s="1">
        <v>0.375</v>
      </c>
      <c r="F5227">
        <v>22</v>
      </c>
      <c r="G5227" t="s">
        <v>125</v>
      </c>
      <c r="H5227" t="s">
        <v>61</v>
      </c>
      <c r="I5227" t="s">
        <v>177</v>
      </c>
      <c r="J5227" t="s">
        <v>16</v>
      </c>
      <c r="K5227" t="s">
        <v>28</v>
      </c>
      <c r="L5227" t="s">
        <v>29</v>
      </c>
      <c r="M5227">
        <v>9</v>
      </c>
      <c r="N5227">
        <v>25</v>
      </c>
      <c r="P5227">
        <f>N5227/1.14172</f>
        <v>21.89678730336685</v>
      </c>
      <c r="Q5227">
        <v>5.7999999999999996E-3</v>
      </c>
      <c r="R5227">
        <v>3.5539999999999998</v>
      </c>
      <c r="S5227">
        <f>Q5227*(P5227^R5227)</f>
        <v>336.62001464584171</v>
      </c>
      <c r="T5227">
        <f t="shared" si="368"/>
        <v>3029.5801318125755</v>
      </c>
    </row>
    <row r="5228" spans="1:20" x14ac:dyDescent="0.2">
      <c r="A5228">
        <v>2009</v>
      </c>
      <c r="B5228">
        <v>310</v>
      </c>
      <c r="D5228" t="s">
        <v>184</v>
      </c>
      <c r="E5228" s="1">
        <v>0.375</v>
      </c>
      <c r="F5228">
        <v>22</v>
      </c>
      <c r="G5228" t="s">
        <v>125</v>
      </c>
      <c r="H5228" t="s">
        <v>61</v>
      </c>
      <c r="I5228" t="s">
        <v>177</v>
      </c>
      <c r="J5228" t="s">
        <v>44</v>
      </c>
      <c r="K5228" t="s">
        <v>21</v>
      </c>
      <c r="L5228" t="s">
        <v>22</v>
      </c>
      <c r="M5228">
        <v>5</v>
      </c>
      <c r="N5228">
        <v>25</v>
      </c>
      <c r="Q5228">
        <v>1.14E-2</v>
      </c>
      <c r="R5228">
        <v>3.1280000000000001</v>
      </c>
      <c r="S5228">
        <f>Q5228*(N5228^R5228)</f>
        <v>268.94359042953022</v>
      </c>
      <c r="T5228">
        <f t="shared" si="368"/>
        <v>1344.717952147651</v>
      </c>
    </row>
    <row r="5229" spans="1:20" x14ac:dyDescent="0.2">
      <c r="A5229">
        <v>2009</v>
      </c>
      <c r="B5229">
        <v>310</v>
      </c>
      <c r="D5229" t="s">
        <v>184</v>
      </c>
      <c r="E5229" s="1">
        <v>0.375</v>
      </c>
      <c r="F5229">
        <v>22</v>
      </c>
      <c r="G5229" t="s">
        <v>125</v>
      </c>
      <c r="H5229" t="s">
        <v>61</v>
      </c>
      <c r="I5229" t="s">
        <v>177</v>
      </c>
      <c r="J5229" t="s">
        <v>23</v>
      </c>
      <c r="K5229" t="s">
        <v>118</v>
      </c>
      <c r="L5229" t="s">
        <v>81</v>
      </c>
      <c r="M5229">
        <v>1</v>
      </c>
      <c r="N5229">
        <v>25</v>
      </c>
      <c r="Q5229">
        <v>1.26E-2</v>
      </c>
      <c r="R5229">
        <v>3.0672999999999999</v>
      </c>
      <c r="S5229">
        <f>Q5229*(N5229^R5229)</f>
        <v>244.49609871054292</v>
      </c>
      <c r="T5229">
        <f t="shared" si="368"/>
        <v>244.49609871054292</v>
      </c>
    </row>
    <row r="5230" spans="1:20" x14ac:dyDescent="0.2">
      <c r="A5230">
        <v>2009</v>
      </c>
      <c r="B5230">
        <v>310</v>
      </c>
      <c r="D5230" t="s">
        <v>184</v>
      </c>
      <c r="E5230" s="1">
        <v>0.375</v>
      </c>
      <c r="F5230">
        <v>22</v>
      </c>
      <c r="G5230" t="s">
        <v>125</v>
      </c>
      <c r="H5230" t="s">
        <v>61</v>
      </c>
      <c r="I5230" t="s">
        <v>177</v>
      </c>
      <c r="J5230" t="s">
        <v>509</v>
      </c>
      <c r="K5230" t="s">
        <v>17</v>
      </c>
      <c r="L5230" t="s">
        <v>19</v>
      </c>
      <c r="M5230">
        <v>1</v>
      </c>
      <c r="N5230">
        <v>15</v>
      </c>
      <c r="Q5230">
        <v>1.9300000000000001E-2</v>
      </c>
      <c r="R5230">
        <v>2.96</v>
      </c>
      <c r="S5230">
        <f>Q5230*(N5230^R5230)</f>
        <v>58.450393035088091</v>
      </c>
      <c r="T5230">
        <f t="shared" si="368"/>
        <v>58.450393035088091</v>
      </c>
    </row>
    <row r="5231" spans="1:20" x14ac:dyDescent="0.2">
      <c r="A5231">
        <v>2009</v>
      </c>
      <c r="B5231">
        <v>310</v>
      </c>
      <c r="D5231" t="s">
        <v>184</v>
      </c>
      <c r="E5231" s="1">
        <v>0.375</v>
      </c>
      <c r="F5231">
        <v>22</v>
      </c>
      <c r="G5231" t="s">
        <v>125</v>
      </c>
      <c r="H5231" t="s">
        <v>61</v>
      </c>
      <c r="I5231" t="s">
        <v>177</v>
      </c>
      <c r="J5231" t="s">
        <v>44</v>
      </c>
      <c r="K5231" t="s">
        <v>21</v>
      </c>
      <c r="L5231" t="s">
        <v>22</v>
      </c>
      <c r="M5231">
        <v>5</v>
      </c>
      <c r="N5231">
        <v>15</v>
      </c>
      <c r="Q5231">
        <v>1.14E-2</v>
      </c>
      <c r="R5231">
        <v>3.1280000000000001</v>
      </c>
      <c r="S5231">
        <f>Q5231*(N5231^R5231)</f>
        <v>54.414959423729201</v>
      </c>
      <c r="T5231">
        <f t="shared" si="368"/>
        <v>272.07479711864602</v>
      </c>
    </row>
    <row r="5232" spans="1:20" x14ac:dyDescent="0.2">
      <c r="A5232">
        <v>2009</v>
      </c>
      <c r="B5232">
        <v>310</v>
      </c>
      <c r="D5232" t="s">
        <v>184</v>
      </c>
      <c r="E5232" s="1">
        <v>0.375</v>
      </c>
      <c r="F5232">
        <v>22</v>
      </c>
      <c r="G5232" t="s">
        <v>125</v>
      </c>
      <c r="H5232" t="s">
        <v>61</v>
      </c>
      <c r="I5232" t="s">
        <v>177</v>
      </c>
      <c r="J5232" t="s">
        <v>26</v>
      </c>
      <c r="K5232" t="s">
        <v>21</v>
      </c>
      <c r="L5232" t="s">
        <v>100</v>
      </c>
      <c r="M5232">
        <v>11</v>
      </c>
      <c r="N5232">
        <v>15</v>
      </c>
      <c r="P5232">
        <f>N5232/1.13645</f>
        <v>13.198996876237407</v>
      </c>
      <c r="Q5232">
        <v>1.35E-2</v>
      </c>
      <c r="R5232">
        <v>3.0430000000000001</v>
      </c>
      <c r="S5232">
        <f>Q5232*(P5232^R5232)</f>
        <v>34.684848873003531</v>
      </c>
      <c r="T5232">
        <f t="shared" si="368"/>
        <v>381.53333760303883</v>
      </c>
    </row>
    <row r="5233" spans="1:21" x14ac:dyDescent="0.2">
      <c r="A5233">
        <v>2009</v>
      </c>
      <c r="B5233">
        <v>310</v>
      </c>
      <c r="D5233" t="s">
        <v>184</v>
      </c>
      <c r="E5233" s="1">
        <v>0.375</v>
      </c>
      <c r="F5233">
        <v>22</v>
      </c>
      <c r="G5233" t="s">
        <v>125</v>
      </c>
      <c r="H5233" t="s">
        <v>61</v>
      </c>
      <c r="I5233" t="s">
        <v>177</v>
      </c>
      <c r="J5233" t="s">
        <v>509</v>
      </c>
      <c r="K5233" t="s">
        <v>17</v>
      </c>
      <c r="L5233" t="s">
        <v>107</v>
      </c>
      <c r="M5233">
        <v>1</v>
      </c>
      <c r="N5233">
        <v>7.5</v>
      </c>
      <c r="Q5233">
        <v>3.49E-2</v>
      </c>
      <c r="R5233">
        <v>2.9108999999999998</v>
      </c>
      <c r="S5233">
        <f>Q5233*(N5233^R5233)</f>
        <v>12.30385653569728</v>
      </c>
      <c r="T5233">
        <f t="shared" si="368"/>
        <v>12.30385653569728</v>
      </c>
    </row>
    <row r="5234" spans="1:21" x14ac:dyDescent="0.2">
      <c r="A5234">
        <v>2009</v>
      </c>
      <c r="B5234">
        <v>310</v>
      </c>
      <c r="D5234" t="s">
        <v>184</v>
      </c>
      <c r="E5234" s="1">
        <v>0.375</v>
      </c>
      <c r="F5234">
        <v>22</v>
      </c>
      <c r="G5234" t="s">
        <v>125</v>
      </c>
      <c r="H5234" t="s">
        <v>61</v>
      </c>
      <c r="I5234" t="s">
        <v>177</v>
      </c>
      <c r="J5234" t="s">
        <v>23</v>
      </c>
      <c r="K5234" t="s">
        <v>64</v>
      </c>
      <c r="L5234" t="s">
        <v>65</v>
      </c>
      <c r="M5234">
        <v>1</v>
      </c>
      <c r="N5234">
        <v>7.5</v>
      </c>
      <c r="Q5234">
        <v>2.35E-2</v>
      </c>
      <c r="R5234">
        <v>3.05</v>
      </c>
      <c r="S5234">
        <f>Q5234*(N5234^R5234)</f>
        <v>10.964901018865781</v>
      </c>
      <c r="T5234">
        <f t="shared" si="368"/>
        <v>10.964901018865781</v>
      </c>
    </row>
    <row r="5235" spans="1:21" x14ac:dyDescent="0.2">
      <c r="A5235">
        <v>2009</v>
      </c>
      <c r="B5235">
        <v>310</v>
      </c>
      <c r="D5235" t="s">
        <v>184</v>
      </c>
      <c r="E5235" s="1">
        <v>0.375</v>
      </c>
      <c r="F5235">
        <v>22</v>
      </c>
      <c r="G5235" t="s">
        <v>125</v>
      </c>
      <c r="H5235" t="s">
        <v>61</v>
      </c>
      <c r="I5235" t="s">
        <v>177</v>
      </c>
      <c r="J5235" t="s">
        <v>509</v>
      </c>
      <c r="K5235" t="s">
        <v>17</v>
      </c>
      <c r="L5235" t="s">
        <v>19</v>
      </c>
      <c r="M5235">
        <v>1</v>
      </c>
      <c r="N5235">
        <v>7.5</v>
      </c>
      <c r="Q5235">
        <v>1.9300000000000001E-2</v>
      </c>
      <c r="R5235">
        <v>2.96</v>
      </c>
      <c r="S5235">
        <f>Q5235*(N5235^R5235)</f>
        <v>7.5117071566069322</v>
      </c>
      <c r="T5235">
        <f t="shared" si="368"/>
        <v>7.5117071566069322</v>
      </c>
    </row>
    <row r="5236" spans="1:21" x14ac:dyDescent="0.2">
      <c r="A5236">
        <v>2009</v>
      </c>
      <c r="B5236">
        <v>310</v>
      </c>
      <c r="D5236" t="s">
        <v>184</v>
      </c>
      <c r="E5236" s="1">
        <v>0.375</v>
      </c>
      <c r="F5236">
        <v>22</v>
      </c>
      <c r="G5236" t="s">
        <v>125</v>
      </c>
      <c r="H5236" t="s">
        <v>61</v>
      </c>
      <c r="I5236" t="s">
        <v>177</v>
      </c>
      <c r="J5236" t="s">
        <v>26</v>
      </c>
      <c r="K5236" t="s">
        <v>118</v>
      </c>
      <c r="L5236" t="s">
        <v>27</v>
      </c>
      <c r="M5236">
        <v>6</v>
      </c>
      <c r="N5236">
        <v>7.5</v>
      </c>
      <c r="Q5236">
        <v>1.5900000000000001E-2</v>
      </c>
      <c r="R5236">
        <v>2.9718</v>
      </c>
      <c r="S5236">
        <f>Q5236*(N5236^R5236)</f>
        <v>6.3372988368370082</v>
      </c>
      <c r="T5236">
        <f t="shared" si="368"/>
        <v>38.023793021022051</v>
      </c>
    </row>
    <row r="5237" spans="1:21" x14ac:dyDescent="0.2">
      <c r="A5237">
        <v>2009</v>
      </c>
      <c r="B5237">
        <v>310</v>
      </c>
      <c r="D5237" t="s">
        <v>184</v>
      </c>
      <c r="E5237" s="1">
        <v>0.375</v>
      </c>
      <c r="F5237">
        <v>22</v>
      </c>
      <c r="G5237" t="s">
        <v>125</v>
      </c>
      <c r="H5237" t="s">
        <v>61</v>
      </c>
      <c r="I5237" t="s">
        <v>177</v>
      </c>
      <c r="J5237" t="s">
        <v>23</v>
      </c>
      <c r="K5237" t="s">
        <v>118</v>
      </c>
      <c r="L5237" t="s">
        <v>81</v>
      </c>
      <c r="M5237">
        <v>3</v>
      </c>
      <c r="N5237">
        <v>7.5</v>
      </c>
      <c r="Q5237">
        <v>1.26E-2</v>
      </c>
      <c r="R5237">
        <v>3.0672999999999999</v>
      </c>
      <c r="S5237">
        <f>Q5237*(N5237^R5237)</f>
        <v>6.0875978967715536</v>
      </c>
      <c r="T5237">
        <f t="shared" si="368"/>
        <v>18.262793690314659</v>
      </c>
    </row>
    <row r="5238" spans="1:21" x14ac:dyDescent="0.2">
      <c r="A5238">
        <v>2009</v>
      </c>
      <c r="B5238">
        <v>310</v>
      </c>
      <c r="D5238" t="s">
        <v>184</v>
      </c>
      <c r="E5238" s="1">
        <v>0.375</v>
      </c>
      <c r="F5238">
        <v>22</v>
      </c>
      <c r="G5238" t="s">
        <v>125</v>
      </c>
      <c r="H5238" t="s">
        <v>61</v>
      </c>
      <c r="I5238" t="s">
        <v>177</v>
      </c>
      <c r="J5238" t="s">
        <v>26</v>
      </c>
      <c r="K5238" t="s">
        <v>21</v>
      </c>
      <c r="L5238" t="s">
        <v>100</v>
      </c>
      <c r="M5238">
        <v>7</v>
      </c>
      <c r="N5238">
        <v>7.5</v>
      </c>
      <c r="P5238">
        <f>N5238/1.13645</f>
        <v>6.5994984381187036</v>
      </c>
      <c r="Q5238">
        <v>1.35E-2</v>
      </c>
      <c r="R5238">
        <v>3.0430000000000001</v>
      </c>
      <c r="S5238">
        <f>Q5238*(P5238^R5238)</f>
        <v>4.2082887368605784</v>
      </c>
      <c r="T5238">
        <f t="shared" si="368"/>
        <v>29.458021158024049</v>
      </c>
    </row>
    <row r="5239" spans="1:21" x14ac:dyDescent="0.2">
      <c r="A5239">
        <v>2009</v>
      </c>
      <c r="B5239">
        <v>310</v>
      </c>
      <c r="D5239" t="s">
        <v>184</v>
      </c>
      <c r="E5239" s="1">
        <v>0.375</v>
      </c>
      <c r="F5239">
        <v>22</v>
      </c>
      <c r="G5239" t="s">
        <v>125</v>
      </c>
      <c r="H5239" t="s">
        <v>61</v>
      </c>
      <c r="I5239" t="s">
        <v>177</v>
      </c>
      <c r="J5239" t="s">
        <v>20</v>
      </c>
      <c r="K5239" t="s">
        <v>203</v>
      </c>
      <c r="L5239" t="s">
        <v>204</v>
      </c>
      <c r="M5239">
        <v>1</v>
      </c>
      <c r="N5239">
        <v>7.5</v>
      </c>
      <c r="Q5239">
        <v>2E-3</v>
      </c>
      <c r="R5239">
        <v>3.44</v>
      </c>
      <c r="S5239">
        <f>Q5239*(N5239^R5239)</f>
        <v>2.0475793534200637</v>
      </c>
      <c r="T5239">
        <f t="shared" si="368"/>
        <v>2.0475793534200637</v>
      </c>
    </row>
    <row r="5240" spans="1:21" x14ac:dyDescent="0.2">
      <c r="A5240">
        <v>2009</v>
      </c>
      <c r="B5240">
        <v>310</v>
      </c>
      <c r="D5240" t="s">
        <v>184</v>
      </c>
      <c r="E5240" s="1">
        <v>0.375</v>
      </c>
      <c r="F5240">
        <v>22</v>
      </c>
      <c r="G5240" t="s">
        <v>125</v>
      </c>
      <c r="H5240" t="s">
        <v>61</v>
      </c>
      <c r="I5240" t="s">
        <v>177</v>
      </c>
      <c r="J5240" t="s">
        <v>16</v>
      </c>
      <c r="K5240" t="s">
        <v>72</v>
      </c>
      <c r="L5240" t="s">
        <v>157</v>
      </c>
      <c r="M5240">
        <v>2</v>
      </c>
      <c r="N5240">
        <v>2.5</v>
      </c>
      <c r="Q5240">
        <v>2.1299999999999999E-2</v>
      </c>
      <c r="R5240">
        <v>2.8235000000000001</v>
      </c>
      <c r="S5240">
        <f>Q5240*(N5240^R5240)</f>
        <v>0.28311522044385118</v>
      </c>
      <c r="T5240">
        <f t="shared" si="368"/>
        <v>0.56623044088770236</v>
      </c>
      <c r="U5240" t="s">
        <v>209</v>
      </c>
    </row>
    <row r="5241" spans="1:21" x14ac:dyDescent="0.2">
      <c r="A5241">
        <v>2009</v>
      </c>
      <c r="B5241">
        <v>310</v>
      </c>
      <c r="D5241" t="s">
        <v>184</v>
      </c>
      <c r="E5241" s="1">
        <v>0.375</v>
      </c>
      <c r="F5241">
        <v>22</v>
      </c>
      <c r="G5241" t="s">
        <v>125</v>
      </c>
      <c r="H5241" t="s">
        <v>61</v>
      </c>
      <c r="I5241" t="s">
        <v>177</v>
      </c>
      <c r="J5241" t="s">
        <v>26</v>
      </c>
      <c r="K5241" t="s">
        <v>118</v>
      </c>
      <c r="L5241" t="s">
        <v>27</v>
      </c>
      <c r="M5241">
        <v>35</v>
      </c>
      <c r="N5241">
        <v>2.5</v>
      </c>
      <c r="Q5241">
        <v>1.5900000000000001E-2</v>
      </c>
      <c r="R5241">
        <v>2.9718</v>
      </c>
      <c r="S5241">
        <f>Q5241*(N5241^R5241)</f>
        <v>0.24210025233267859</v>
      </c>
      <c r="T5241">
        <f t="shared" si="368"/>
        <v>8.4735088316437501</v>
      </c>
    </row>
    <row r="5242" spans="1:21" x14ac:dyDescent="0.2">
      <c r="A5242">
        <v>2009</v>
      </c>
      <c r="B5242">
        <v>310</v>
      </c>
      <c r="D5242" t="s">
        <v>184</v>
      </c>
      <c r="E5242" s="1">
        <v>0.375</v>
      </c>
      <c r="F5242">
        <v>22</v>
      </c>
      <c r="G5242" t="s">
        <v>125</v>
      </c>
      <c r="H5242" t="s">
        <v>61</v>
      </c>
      <c r="I5242" t="s">
        <v>177</v>
      </c>
      <c r="J5242" t="s">
        <v>16</v>
      </c>
      <c r="K5242" t="s">
        <v>72</v>
      </c>
      <c r="L5242" t="s">
        <v>163</v>
      </c>
      <c r="M5242">
        <v>1</v>
      </c>
      <c r="N5242">
        <v>2.5</v>
      </c>
      <c r="Q5242">
        <v>3.5000000000000001E-3</v>
      </c>
      <c r="R5242">
        <v>3.766</v>
      </c>
      <c r="S5242">
        <f>Q5242*(N5242^R5242)</f>
        <v>0.11033419151203873</v>
      </c>
      <c r="T5242">
        <f t="shared" si="368"/>
        <v>0.11033419151203873</v>
      </c>
    </row>
    <row r="5243" spans="1:21" x14ac:dyDescent="0.2">
      <c r="A5243">
        <v>2009</v>
      </c>
      <c r="B5243">
        <v>311</v>
      </c>
      <c r="D5243" t="s">
        <v>184</v>
      </c>
      <c r="E5243" s="1">
        <v>0.375</v>
      </c>
      <c r="F5243">
        <v>21</v>
      </c>
      <c r="G5243" t="s">
        <v>125</v>
      </c>
      <c r="H5243" t="s">
        <v>12</v>
      </c>
      <c r="I5243" t="s">
        <v>177</v>
      </c>
      <c r="J5243" t="s">
        <v>44</v>
      </c>
      <c r="K5243" t="s">
        <v>21</v>
      </c>
      <c r="L5243" t="s">
        <v>22</v>
      </c>
      <c r="M5243">
        <v>3</v>
      </c>
      <c r="N5243">
        <v>35</v>
      </c>
      <c r="Q5243">
        <v>1.14E-2</v>
      </c>
      <c r="R5243">
        <v>3.1280000000000001</v>
      </c>
      <c r="S5243">
        <f>Q5243*(N5243^R5243)</f>
        <v>770.45928631241588</v>
      </c>
      <c r="T5243">
        <f t="shared" si="368"/>
        <v>2311.3778589372478</v>
      </c>
    </row>
    <row r="5244" spans="1:21" x14ac:dyDescent="0.2">
      <c r="A5244">
        <v>2009</v>
      </c>
      <c r="B5244">
        <v>311</v>
      </c>
      <c r="D5244" t="s">
        <v>184</v>
      </c>
      <c r="E5244" s="1">
        <v>0.375</v>
      </c>
      <c r="F5244">
        <v>21</v>
      </c>
      <c r="G5244" t="s">
        <v>125</v>
      </c>
      <c r="H5244" t="s">
        <v>12</v>
      </c>
      <c r="I5244" t="s">
        <v>177</v>
      </c>
      <c r="J5244" t="s">
        <v>16</v>
      </c>
      <c r="K5244" t="s">
        <v>28</v>
      </c>
      <c r="L5244" t="s">
        <v>29</v>
      </c>
      <c r="M5244">
        <v>2</v>
      </c>
      <c r="N5244">
        <v>25</v>
      </c>
      <c r="P5244">
        <f>N5244/1.14172</f>
        <v>21.89678730336685</v>
      </c>
      <c r="Q5244">
        <v>5.7999999999999996E-3</v>
      </c>
      <c r="R5244">
        <v>3.5539999999999998</v>
      </c>
      <c r="S5244">
        <f>Q5244*(P5244^R5244)</f>
        <v>336.62001464584171</v>
      </c>
      <c r="T5244">
        <f t="shared" si="368"/>
        <v>673.24002929168341</v>
      </c>
    </row>
    <row r="5245" spans="1:21" x14ac:dyDescent="0.2">
      <c r="A5245">
        <v>2009</v>
      </c>
      <c r="B5245">
        <v>311</v>
      </c>
      <c r="D5245" t="s">
        <v>184</v>
      </c>
      <c r="E5245" s="1">
        <v>0.375</v>
      </c>
      <c r="F5245">
        <v>21</v>
      </c>
      <c r="G5245" t="s">
        <v>125</v>
      </c>
      <c r="H5245" t="s">
        <v>12</v>
      </c>
      <c r="I5245" t="s">
        <v>177</v>
      </c>
      <c r="J5245" t="s">
        <v>44</v>
      </c>
      <c r="K5245" t="s">
        <v>21</v>
      </c>
      <c r="L5245" t="s">
        <v>22</v>
      </c>
      <c r="M5245">
        <v>1</v>
      </c>
      <c r="N5245">
        <v>25</v>
      </c>
      <c r="Q5245">
        <v>1.14E-2</v>
      </c>
      <c r="R5245">
        <v>3.1280000000000001</v>
      </c>
      <c r="S5245">
        <f>Q5245*(N5245^R5245)</f>
        <v>268.94359042953022</v>
      </c>
      <c r="T5245">
        <f t="shared" si="368"/>
        <v>268.94359042953022</v>
      </c>
    </row>
    <row r="5246" spans="1:21" x14ac:dyDescent="0.2">
      <c r="A5246">
        <v>2009</v>
      </c>
      <c r="B5246">
        <v>311</v>
      </c>
      <c r="D5246" t="s">
        <v>184</v>
      </c>
      <c r="E5246" s="1">
        <v>0.375</v>
      </c>
      <c r="F5246">
        <v>21</v>
      </c>
      <c r="G5246" t="s">
        <v>125</v>
      </c>
      <c r="H5246" t="s">
        <v>12</v>
      </c>
      <c r="I5246" t="s">
        <v>177</v>
      </c>
      <c r="J5246" t="s">
        <v>23</v>
      </c>
      <c r="K5246" t="s">
        <v>62</v>
      </c>
      <c r="L5246" t="s">
        <v>63</v>
      </c>
      <c r="M5246">
        <v>1</v>
      </c>
      <c r="N5246">
        <v>25</v>
      </c>
      <c r="P5246">
        <f>N5246/1.08</f>
        <v>23.148148148148145</v>
      </c>
      <c r="Q5246">
        <v>2.29E-2</v>
      </c>
      <c r="R5246">
        <v>2.9580000000000002</v>
      </c>
      <c r="S5246">
        <f>Q5246*(P5246^R5246)</f>
        <v>248.92846396069424</v>
      </c>
      <c r="T5246">
        <f t="shared" si="368"/>
        <v>248.92846396069424</v>
      </c>
    </row>
    <row r="5247" spans="1:21" x14ac:dyDescent="0.2">
      <c r="A5247">
        <v>2009</v>
      </c>
      <c r="B5247">
        <v>311</v>
      </c>
      <c r="D5247" t="s">
        <v>184</v>
      </c>
      <c r="E5247" s="1">
        <v>0.375</v>
      </c>
      <c r="F5247">
        <v>21</v>
      </c>
      <c r="G5247" t="s">
        <v>125</v>
      </c>
      <c r="H5247" t="s">
        <v>12</v>
      </c>
      <c r="I5247" t="s">
        <v>177</v>
      </c>
      <c r="J5247" t="s">
        <v>23</v>
      </c>
      <c r="K5247" t="s">
        <v>118</v>
      </c>
      <c r="L5247" t="s">
        <v>37</v>
      </c>
      <c r="M5247">
        <v>1</v>
      </c>
      <c r="N5247">
        <v>25</v>
      </c>
      <c r="Q5247">
        <v>1.26E-2</v>
      </c>
      <c r="R5247">
        <v>3.0672999999999999</v>
      </c>
      <c r="S5247">
        <f>Q5247*(N5247^R5247)</f>
        <v>244.49609871054292</v>
      </c>
      <c r="T5247">
        <f t="shared" si="368"/>
        <v>244.49609871054292</v>
      </c>
    </row>
    <row r="5248" spans="1:21" x14ac:dyDescent="0.2">
      <c r="A5248">
        <v>2009</v>
      </c>
      <c r="B5248">
        <v>311</v>
      </c>
      <c r="D5248" t="s">
        <v>184</v>
      </c>
      <c r="E5248" s="1">
        <v>0.375</v>
      </c>
      <c r="F5248">
        <v>21</v>
      </c>
      <c r="G5248" t="s">
        <v>125</v>
      </c>
      <c r="H5248" t="s">
        <v>12</v>
      </c>
      <c r="I5248" t="s">
        <v>177</v>
      </c>
      <c r="J5248" t="s">
        <v>44</v>
      </c>
      <c r="K5248" t="s">
        <v>104</v>
      </c>
      <c r="L5248" t="s">
        <v>105</v>
      </c>
      <c r="M5248">
        <v>2</v>
      </c>
      <c r="N5248">
        <v>35</v>
      </c>
      <c r="P5248">
        <f>N5248*0.902479</f>
        <v>31.586765</v>
      </c>
      <c r="Q5248">
        <v>2.7E-2</v>
      </c>
      <c r="R5248">
        <v>2.629</v>
      </c>
      <c r="S5248">
        <f>Q5248*(P5248^R5248)</f>
        <v>236.3539157445052</v>
      </c>
      <c r="T5248">
        <f t="shared" si="368"/>
        <v>472.7078314890104</v>
      </c>
    </row>
    <row r="5249" spans="1:21" x14ac:dyDescent="0.2">
      <c r="A5249">
        <v>2009</v>
      </c>
      <c r="B5249">
        <v>311</v>
      </c>
      <c r="D5249" t="s">
        <v>184</v>
      </c>
      <c r="E5249" s="1">
        <v>0.375</v>
      </c>
      <c r="F5249">
        <v>21</v>
      </c>
      <c r="G5249" t="s">
        <v>125</v>
      </c>
      <c r="H5249" t="s">
        <v>12</v>
      </c>
      <c r="I5249" t="s">
        <v>177</v>
      </c>
      <c r="J5249" t="s">
        <v>26</v>
      </c>
      <c r="K5249" t="s">
        <v>118</v>
      </c>
      <c r="L5249" t="s">
        <v>27</v>
      </c>
      <c r="M5249">
        <v>4</v>
      </c>
      <c r="N5249">
        <v>7.5</v>
      </c>
      <c r="Q5249">
        <v>1.5900000000000001E-2</v>
      </c>
      <c r="R5249">
        <v>2.9718</v>
      </c>
      <c r="S5249">
        <f t="shared" ref="S5249:S5258" si="370">Q5249*(N5249^R5249)</f>
        <v>6.3372988368370082</v>
      </c>
      <c r="T5249">
        <f t="shared" si="368"/>
        <v>25.349195347348033</v>
      </c>
    </row>
    <row r="5250" spans="1:21" x14ac:dyDescent="0.2">
      <c r="A5250">
        <v>2009</v>
      </c>
      <c r="B5250">
        <v>311</v>
      </c>
      <c r="D5250" t="s">
        <v>184</v>
      </c>
      <c r="E5250" s="1">
        <v>0.375</v>
      </c>
      <c r="F5250">
        <v>21</v>
      </c>
      <c r="G5250" t="s">
        <v>125</v>
      </c>
      <c r="H5250" t="s">
        <v>12</v>
      </c>
      <c r="I5250" t="s">
        <v>177</v>
      </c>
      <c r="J5250" t="s">
        <v>26</v>
      </c>
      <c r="K5250" t="s">
        <v>198</v>
      </c>
      <c r="L5250" t="s">
        <v>187</v>
      </c>
      <c r="M5250">
        <v>7</v>
      </c>
      <c r="N5250">
        <v>7.5</v>
      </c>
      <c r="Q5250">
        <v>1.1900000000000001E-2</v>
      </c>
      <c r="R5250">
        <v>2.9950000000000001</v>
      </c>
      <c r="S5250">
        <f t="shared" si="370"/>
        <v>4.9699892029396606</v>
      </c>
      <c r="T5250">
        <f t="shared" ref="T5250:T5313" si="371">M5250*S5250</f>
        <v>34.789924420577627</v>
      </c>
    </row>
    <row r="5251" spans="1:21" x14ac:dyDescent="0.2">
      <c r="A5251">
        <v>2009</v>
      </c>
      <c r="B5251">
        <v>311</v>
      </c>
      <c r="D5251" t="s">
        <v>184</v>
      </c>
      <c r="E5251" s="1">
        <v>0.375</v>
      </c>
      <c r="F5251">
        <v>21</v>
      </c>
      <c r="G5251" t="s">
        <v>125</v>
      </c>
      <c r="H5251" t="s">
        <v>12</v>
      </c>
      <c r="I5251" t="s">
        <v>177</v>
      </c>
      <c r="J5251" t="s">
        <v>16</v>
      </c>
      <c r="K5251" t="s">
        <v>72</v>
      </c>
      <c r="L5251" t="s">
        <v>157</v>
      </c>
      <c r="M5251">
        <v>7</v>
      </c>
      <c r="N5251">
        <v>2.5</v>
      </c>
      <c r="Q5251">
        <v>2.1299999999999999E-2</v>
      </c>
      <c r="R5251">
        <v>2.8235000000000001</v>
      </c>
      <c r="S5251">
        <f t="shared" si="370"/>
        <v>0.28311522044385118</v>
      </c>
      <c r="T5251">
        <f t="shared" si="371"/>
        <v>1.9818065431069583</v>
      </c>
      <c r="U5251" t="s">
        <v>209</v>
      </c>
    </row>
    <row r="5252" spans="1:21" x14ac:dyDescent="0.2">
      <c r="A5252">
        <v>2009</v>
      </c>
      <c r="B5252">
        <v>311</v>
      </c>
      <c r="D5252" t="s">
        <v>184</v>
      </c>
      <c r="E5252" s="1">
        <v>0.375</v>
      </c>
      <c r="F5252">
        <v>21</v>
      </c>
      <c r="G5252" t="s">
        <v>125</v>
      </c>
      <c r="H5252" t="s">
        <v>12</v>
      </c>
      <c r="I5252" t="s">
        <v>177</v>
      </c>
      <c r="J5252" t="s">
        <v>26</v>
      </c>
      <c r="K5252" t="s">
        <v>118</v>
      </c>
      <c r="L5252" t="s">
        <v>27</v>
      </c>
      <c r="M5252">
        <v>150</v>
      </c>
      <c r="N5252">
        <v>2.5</v>
      </c>
      <c r="Q5252">
        <v>1.5900000000000001E-2</v>
      </c>
      <c r="R5252">
        <v>2.9718</v>
      </c>
      <c r="S5252">
        <f t="shared" si="370"/>
        <v>0.24210025233267859</v>
      </c>
      <c r="T5252">
        <f t="shared" si="371"/>
        <v>36.315037849901792</v>
      </c>
    </row>
    <row r="5253" spans="1:21" x14ac:dyDescent="0.2">
      <c r="A5253">
        <v>2009</v>
      </c>
      <c r="B5253">
        <v>311</v>
      </c>
      <c r="D5253" t="s">
        <v>184</v>
      </c>
      <c r="E5253" s="1">
        <v>0.375</v>
      </c>
      <c r="F5253">
        <v>21</v>
      </c>
      <c r="G5253" t="s">
        <v>125</v>
      </c>
      <c r="H5253" t="s">
        <v>12</v>
      </c>
      <c r="I5253" t="s">
        <v>177</v>
      </c>
      <c r="J5253" t="s">
        <v>16</v>
      </c>
      <c r="K5253" t="s">
        <v>72</v>
      </c>
      <c r="L5253" t="s">
        <v>163</v>
      </c>
      <c r="M5253">
        <v>4</v>
      </c>
      <c r="N5253">
        <v>2.5</v>
      </c>
      <c r="Q5253">
        <v>3.5000000000000001E-3</v>
      </c>
      <c r="R5253">
        <v>3.766</v>
      </c>
      <c r="S5253">
        <f t="shared" si="370"/>
        <v>0.11033419151203873</v>
      </c>
      <c r="T5253">
        <f t="shared" si="371"/>
        <v>0.44133676604815492</v>
      </c>
    </row>
    <row r="5254" spans="1:21" x14ac:dyDescent="0.2">
      <c r="A5254">
        <v>2009</v>
      </c>
      <c r="B5254">
        <v>312</v>
      </c>
      <c r="D5254" t="s">
        <v>184</v>
      </c>
      <c r="E5254" s="1">
        <v>0.375</v>
      </c>
      <c r="F5254">
        <v>22</v>
      </c>
      <c r="G5254" t="s">
        <v>125</v>
      </c>
      <c r="H5254" t="s">
        <v>36</v>
      </c>
      <c r="I5254" t="s">
        <v>177</v>
      </c>
      <c r="J5254" t="s">
        <v>44</v>
      </c>
      <c r="K5254" t="s">
        <v>21</v>
      </c>
      <c r="L5254" t="s">
        <v>22</v>
      </c>
      <c r="M5254">
        <v>4</v>
      </c>
      <c r="N5254">
        <v>35</v>
      </c>
      <c r="Q5254">
        <v>1.14E-2</v>
      </c>
      <c r="R5254">
        <v>3.1280000000000001</v>
      </c>
      <c r="S5254">
        <f t="shared" si="370"/>
        <v>770.45928631241588</v>
      </c>
      <c r="T5254">
        <f t="shared" si="371"/>
        <v>3081.8371452496635</v>
      </c>
    </row>
    <row r="5255" spans="1:21" x14ac:dyDescent="0.2">
      <c r="A5255">
        <v>2009</v>
      </c>
      <c r="B5255">
        <v>312</v>
      </c>
      <c r="D5255" t="s">
        <v>184</v>
      </c>
      <c r="E5255" s="1">
        <v>0.375</v>
      </c>
      <c r="F5255">
        <v>22</v>
      </c>
      <c r="G5255" t="s">
        <v>125</v>
      </c>
      <c r="H5255" t="s">
        <v>36</v>
      </c>
      <c r="I5255" t="s">
        <v>177</v>
      </c>
      <c r="J5255" t="s">
        <v>23</v>
      </c>
      <c r="K5255" t="s">
        <v>49</v>
      </c>
      <c r="L5255" t="s">
        <v>50</v>
      </c>
      <c r="M5255">
        <v>1</v>
      </c>
      <c r="N5255">
        <v>35</v>
      </c>
      <c r="Q5255">
        <v>5.6099999999999997E-2</v>
      </c>
      <c r="R5255">
        <v>2.653</v>
      </c>
      <c r="S5255">
        <f t="shared" si="370"/>
        <v>700.44716671055994</v>
      </c>
      <c r="T5255">
        <f t="shared" si="371"/>
        <v>700.44716671055994</v>
      </c>
    </row>
    <row r="5256" spans="1:21" x14ac:dyDescent="0.2">
      <c r="A5256">
        <v>2009</v>
      </c>
      <c r="B5256">
        <v>312</v>
      </c>
      <c r="D5256" t="s">
        <v>184</v>
      </c>
      <c r="E5256" s="1">
        <v>0.375</v>
      </c>
      <c r="F5256">
        <v>22</v>
      </c>
      <c r="G5256" t="s">
        <v>125</v>
      </c>
      <c r="H5256" t="s">
        <v>36</v>
      </c>
      <c r="I5256" t="s">
        <v>177</v>
      </c>
      <c r="J5256" t="s">
        <v>13</v>
      </c>
      <c r="K5256" t="s">
        <v>17</v>
      </c>
      <c r="L5256" t="s">
        <v>127</v>
      </c>
      <c r="M5256">
        <v>1</v>
      </c>
      <c r="N5256">
        <v>25</v>
      </c>
      <c r="Q5256">
        <v>2.3900000000000001E-2</v>
      </c>
      <c r="R5256">
        <v>3.0819999999999999</v>
      </c>
      <c r="S5256">
        <f t="shared" si="370"/>
        <v>486.23812459083422</v>
      </c>
      <c r="T5256">
        <f t="shared" si="371"/>
        <v>486.23812459083422</v>
      </c>
    </row>
    <row r="5257" spans="1:21" x14ac:dyDescent="0.2">
      <c r="A5257">
        <v>2009</v>
      </c>
      <c r="B5257">
        <v>312</v>
      </c>
      <c r="D5257" t="s">
        <v>184</v>
      </c>
      <c r="E5257" s="1">
        <v>0.375</v>
      </c>
      <c r="F5257">
        <v>22</v>
      </c>
      <c r="G5257" t="s">
        <v>125</v>
      </c>
      <c r="H5257" t="s">
        <v>36</v>
      </c>
      <c r="I5257" t="s">
        <v>177</v>
      </c>
      <c r="J5257" t="s">
        <v>23</v>
      </c>
      <c r="K5257" t="s">
        <v>31</v>
      </c>
      <c r="L5257" t="s">
        <v>32</v>
      </c>
      <c r="M5257">
        <v>6</v>
      </c>
      <c r="N5257">
        <v>35</v>
      </c>
      <c r="Q5257">
        <v>7.9000000000000008E-3</v>
      </c>
      <c r="R5257">
        <v>3.0760000000000001</v>
      </c>
      <c r="S5257">
        <f t="shared" si="370"/>
        <v>443.79294680201997</v>
      </c>
      <c r="T5257">
        <f t="shared" si="371"/>
        <v>2662.7576808121198</v>
      </c>
    </row>
    <row r="5258" spans="1:21" x14ac:dyDescent="0.2">
      <c r="A5258">
        <v>2009</v>
      </c>
      <c r="B5258">
        <v>312</v>
      </c>
      <c r="D5258" t="s">
        <v>184</v>
      </c>
      <c r="E5258" s="1">
        <v>0.375</v>
      </c>
      <c r="F5258">
        <v>22</v>
      </c>
      <c r="G5258" t="s">
        <v>125</v>
      </c>
      <c r="H5258" t="s">
        <v>36</v>
      </c>
      <c r="I5258" t="s">
        <v>177</v>
      </c>
      <c r="J5258" t="s">
        <v>13</v>
      </c>
      <c r="K5258" t="s">
        <v>14</v>
      </c>
      <c r="L5258" t="s">
        <v>15</v>
      </c>
      <c r="M5258">
        <v>2</v>
      </c>
      <c r="N5258">
        <v>25</v>
      </c>
      <c r="Q5258">
        <v>2.3599999999999999E-2</v>
      </c>
      <c r="R5258">
        <v>2.9750000000000001</v>
      </c>
      <c r="S5258">
        <f t="shared" si="370"/>
        <v>340.23855775527943</v>
      </c>
      <c r="T5258">
        <f t="shared" si="371"/>
        <v>680.47711551055886</v>
      </c>
    </row>
    <row r="5259" spans="1:21" x14ac:dyDescent="0.2">
      <c r="A5259">
        <v>2009</v>
      </c>
      <c r="B5259">
        <v>312</v>
      </c>
      <c r="D5259" t="s">
        <v>184</v>
      </c>
      <c r="E5259" s="1">
        <v>0.375</v>
      </c>
      <c r="F5259">
        <v>22</v>
      </c>
      <c r="G5259" t="s">
        <v>125</v>
      </c>
      <c r="H5259" t="s">
        <v>36</v>
      </c>
      <c r="I5259" t="s">
        <v>177</v>
      </c>
      <c r="J5259" t="s">
        <v>16</v>
      </c>
      <c r="K5259" t="s">
        <v>28</v>
      </c>
      <c r="L5259" t="s">
        <v>29</v>
      </c>
      <c r="M5259">
        <v>2</v>
      </c>
      <c r="N5259">
        <v>25</v>
      </c>
      <c r="P5259">
        <f>N5259/1.14172</f>
        <v>21.89678730336685</v>
      </c>
      <c r="Q5259">
        <v>5.7999999999999996E-3</v>
      </c>
      <c r="R5259">
        <v>3.5539999999999998</v>
      </c>
      <c r="S5259">
        <f>Q5259*(P5259^R5259)</f>
        <v>336.62001464584171</v>
      </c>
      <c r="T5259">
        <f t="shared" si="371"/>
        <v>673.24002929168341</v>
      </c>
    </row>
    <row r="5260" spans="1:21" x14ac:dyDescent="0.2">
      <c r="A5260">
        <v>2009</v>
      </c>
      <c r="B5260">
        <v>312</v>
      </c>
      <c r="D5260" t="s">
        <v>184</v>
      </c>
      <c r="E5260" s="1">
        <v>0.375</v>
      </c>
      <c r="F5260">
        <v>22</v>
      </c>
      <c r="G5260" t="s">
        <v>125</v>
      </c>
      <c r="H5260" t="s">
        <v>36</v>
      </c>
      <c r="I5260" t="s">
        <v>177</v>
      </c>
      <c r="J5260" t="s">
        <v>44</v>
      </c>
      <c r="K5260" t="s">
        <v>21</v>
      </c>
      <c r="L5260" t="s">
        <v>22</v>
      </c>
      <c r="M5260">
        <v>3</v>
      </c>
      <c r="N5260">
        <v>25</v>
      </c>
      <c r="Q5260">
        <v>1.14E-2</v>
      </c>
      <c r="R5260">
        <v>3.1280000000000001</v>
      </c>
      <c r="S5260">
        <f t="shared" ref="S5260:S5272" si="372">Q5260*(N5260^R5260)</f>
        <v>268.94359042953022</v>
      </c>
      <c r="T5260">
        <f t="shared" si="371"/>
        <v>806.83077128859065</v>
      </c>
    </row>
    <row r="5261" spans="1:21" x14ac:dyDescent="0.2">
      <c r="A5261">
        <v>2009</v>
      </c>
      <c r="B5261">
        <v>312</v>
      </c>
      <c r="D5261" t="s">
        <v>184</v>
      </c>
      <c r="E5261" s="1">
        <v>0.375</v>
      </c>
      <c r="F5261">
        <v>22</v>
      </c>
      <c r="G5261" t="s">
        <v>125</v>
      </c>
      <c r="H5261" t="s">
        <v>36</v>
      </c>
      <c r="I5261" t="s">
        <v>177</v>
      </c>
      <c r="J5261" t="s">
        <v>23</v>
      </c>
      <c r="K5261" t="s">
        <v>118</v>
      </c>
      <c r="L5261" t="s">
        <v>81</v>
      </c>
      <c r="M5261">
        <v>1</v>
      </c>
      <c r="N5261">
        <v>25</v>
      </c>
      <c r="Q5261">
        <v>1.26E-2</v>
      </c>
      <c r="R5261">
        <v>3.0672999999999999</v>
      </c>
      <c r="S5261">
        <f t="shared" si="372"/>
        <v>244.49609871054292</v>
      </c>
      <c r="T5261">
        <f t="shared" si="371"/>
        <v>244.49609871054292</v>
      </c>
    </row>
    <row r="5262" spans="1:21" x14ac:dyDescent="0.2">
      <c r="A5262">
        <v>2009</v>
      </c>
      <c r="B5262">
        <v>312</v>
      </c>
      <c r="D5262" t="s">
        <v>184</v>
      </c>
      <c r="E5262" s="1">
        <v>0.375</v>
      </c>
      <c r="F5262">
        <v>22</v>
      </c>
      <c r="G5262" t="s">
        <v>125</v>
      </c>
      <c r="H5262" t="s">
        <v>36</v>
      </c>
      <c r="I5262" t="s">
        <v>177</v>
      </c>
      <c r="J5262" t="s">
        <v>508</v>
      </c>
      <c r="K5262" t="s">
        <v>40</v>
      </c>
      <c r="L5262" t="s">
        <v>170</v>
      </c>
      <c r="M5262">
        <v>4</v>
      </c>
      <c r="N5262">
        <v>15</v>
      </c>
      <c r="Q5262">
        <v>2.5600000000000001E-2</v>
      </c>
      <c r="R5262">
        <v>3.0005999999999999</v>
      </c>
      <c r="S5262">
        <f t="shared" si="372"/>
        <v>86.540499435371672</v>
      </c>
      <c r="T5262">
        <f t="shared" si="371"/>
        <v>346.16199774148669</v>
      </c>
    </row>
    <row r="5263" spans="1:21" x14ac:dyDescent="0.2">
      <c r="A5263">
        <v>2009</v>
      </c>
      <c r="B5263">
        <v>312</v>
      </c>
      <c r="D5263" t="s">
        <v>184</v>
      </c>
      <c r="E5263" s="1">
        <v>0.375</v>
      </c>
      <c r="F5263">
        <v>22</v>
      </c>
      <c r="G5263" t="s">
        <v>125</v>
      </c>
      <c r="H5263" t="s">
        <v>36</v>
      </c>
      <c r="I5263" t="s">
        <v>177</v>
      </c>
      <c r="J5263" t="s">
        <v>509</v>
      </c>
      <c r="K5263" t="s">
        <v>17</v>
      </c>
      <c r="L5263" t="s">
        <v>19</v>
      </c>
      <c r="M5263">
        <v>1</v>
      </c>
      <c r="N5263">
        <v>15</v>
      </c>
      <c r="Q5263">
        <v>1.9300000000000001E-2</v>
      </c>
      <c r="R5263">
        <v>2.96</v>
      </c>
      <c r="S5263">
        <f t="shared" si="372"/>
        <v>58.450393035088091</v>
      </c>
      <c r="T5263">
        <f t="shared" si="371"/>
        <v>58.450393035088091</v>
      </c>
    </row>
    <row r="5264" spans="1:21" x14ac:dyDescent="0.2">
      <c r="A5264">
        <v>2009</v>
      </c>
      <c r="B5264">
        <v>312</v>
      </c>
      <c r="D5264" t="s">
        <v>184</v>
      </c>
      <c r="E5264" s="1">
        <v>0.375</v>
      </c>
      <c r="F5264">
        <v>22</v>
      </c>
      <c r="G5264" t="s">
        <v>125</v>
      </c>
      <c r="H5264" t="s">
        <v>36</v>
      </c>
      <c r="I5264" t="s">
        <v>177</v>
      </c>
      <c r="J5264" t="s">
        <v>44</v>
      </c>
      <c r="K5264" t="s">
        <v>21</v>
      </c>
      <c r="L5264" t="s">
        <v>22</v>
      </c>
      <c r="M5264">
        <v>3</v>
      </c>
      <c r="N5264">
        <v>15</v>
      </c>
      <c r="Q5264">
        <v>1.14E-2</v>
      </c>
      <c r="R5264">
        <v>3.1280000000000001</v>
      </c>
      <c r="S5264">
        <f t="shared" si="372"/>
        <v>54.414959423729201</v>
      </c>
      <c r="T5264">
        <f t="shared" si="371"/>
        <v>163.24487827118759</v>
      </c>
    </row>
    <row r="5265" spans="1:20" x14ac:dyDescent="0.2">
      <c r="A5265">
        <v>2009</v>
      </c>
      <c r="B5265">
        <v>312</v>
      </c>
      <c r="D5265" t="s">
        <v>184</v>
      </c>
      <c r="E5265" s="1">
        <v>0.375</v>
      </c>
      <c r="F5265">
        <v>22</v>
      </c>
      <c r="G5265" t="s">
        <v>125</v>
      </c>
      <c r="H5265" t="s">
        <v>36</v>
      </c>
      <c r="I5265" t="s">
        <v>177</v>
      </c>
      <c r="J5265" t="s">
        <v>26</v>
      </c>
      <c r="K5265" t="s">
        <v>118</v>
      </c>
      <c r="L5265" t="s">
        <v>27</v>
      </c>
      <c r="M5265">
        <v>1</v>
      </c>
      <c r="N5265">
        <v>15</v>
      </c>
      <c r="Q5265">
        <v>1.5900000000000001E-2</v>
      </c>
      <c r="R5265">
        <v>2.9718</v>
      </c>
      <c r="S5265">
        <f t="shared" si="372"/>
        <v>49.717024408551566</v>
      </c>
      <c r="T5265">
        <f t="shared" si="371"/>
        <v>49.717024408551566</v>
      </c>
    </row>
    <row r="5266" spans="1:20" x14ac:dyDescent="0.2">
      <c r="A5266">
        <v>2009</v>
      </c>
      <c r="B5266">
        <v>312</v>
      </c>
      <c r="D5266" t="s">
        <v>184</v>
      </c>
      <c r="E5266" s="1">
        <v>0.375</v>
      </c>
      <c r="F5266">
        <v>22</v>
      </c>
      <c r="G5266" t="s">
        <v>125</v>
      </c>
      <c r="H5266" t="s">
        <v>36</v>
      </c>
      <c r="I5266" t="s">
        <v>177</v>
      </c>
      <c r="J5266" t="s">
        <v>509</v>
      </c>
      <c r="K5266" t="s">
        <v>17</v>
      </c>
      <c r="L5266" t="s">
        <v>19</v>
      </c>
      <c r="M5266">
        <v>1</v>
      </c>
      <c r="N5266">
        <v>7.5</v>
      </c>
      <c r="Q5266">
        <v>1.9300000000000001E-2</v>
      </c>
      <c r="R5266">
        <v>2.96</v>
      </c>
      <c r="S5266">
        <f t="shared" si="372"/>
        <v>7.5117071566069322</v>
      </c>
      <c r="T5266">
        <f t="shared" si="371"/>
        <v>7.5117071566069322</v>
      </c>
    </row>
    <row r="5267" spans="1:20" x14ac:dyDescent="0.2">
      <c r="A5267">
        <v>2009</v>
      </c>
      <c r="B5267">
        <v>312</v>
      </c>
      <c r="D5267" t="s">
        <v>184</v>
      </c>
      <c r="E5267" s="1">
        <v>0.375</v>
      </c>
      <c r="F5267">
        <v>22</v>
      </c>
      <c r="G5267" t="s">
        <v>125</v>
      </c>
      <c r="H5267" t="s">
        <v>36</v>
      </c>
      <c r="I5267" t="s">
        <v>177</v>
      </c>
      <c r="J5267" t="s">
        <v>26</v>
      </c>
      <c r="K5267" t="s">
        <v>118</v>
      </c>
      <c r="L5267" t="s">
        <v>27</v>
      </c>
      <c r="M5267">
        <v>3</v>
      </c>
      <c r="N5267">
        <v>7.5</v>
      </c>
      <c r="Q5267">
        <v>1.5900000000000001E-2</v>
      </c>
      <c r="R5267">
        <v>2.9718</v>
      </c>
      <c r="S5267">
        <f t="shared" si="372"/>
        <v>6.3372988368370082</v>
      </c>
      <c r="T5267">
        <f t="shared" si="371"/>
        <v>19.011896510511026</v>
      </c>
    </row>
    <row r="5268" spans="1:20" x14ac:dyDescent="0.2">
      <c r="A5268">
        <v>2009</v>
      </c>
      <c r="B5268">
        <v>312</v>
      </c>
      <c r="D5268" t="s">
        <v>184</v>
      </c>
      <c r="E5268" s="1">
        <v>0.375</v>
      </c>
      <c r="F5268">
        <v>22</v>
      </c>
      <c r="G5268" t="s">
        <v>125</v>
      </c>
      <c r="H5268" t="s">
        <v>36</v>
      </c>
      <c r="I5268" t="s">
        <v>177</v>
      </c>
      <c r="J5268" t="s">
        <v>26</v>
      </c>
      <c r="K5268" t="s">
        <v>118</v>
      </c>
      <c r="L5268" t="s">
        <v>27</v>
      </c>
      <c r="M5268">
        <v>120</v>
      </c>
      <c r="N5268">
        <v>2.5</v>
      </c>
      <c r="Q5268">
        <v>1.5900000000000001E-2</v>
      </c>
      <c r="R5268">
        <v>2.9718</v>
      </c>
      <c r="S5268">
        <f t="shared" si="372"/>
        <v>0.24210025233267859</v>
      </c>
      <c r="T5268">
        <f t="shared" si="371"/>
        <v>29.052030279921432</v>
      </c>
    </row>
    <row r="5269" spans="1:20" x14ac:dyDescent="0.2">
      <c r="A5269">
        <v>2009</v>
      </c>
      <c r="B5269">
        <v>312</v>
      </c>
      <c r="D5269" t="s">
        <v>184</v>
      </c>
      <c r="E5269" s="1">
        <v>0.375</v>
      </c>
      <c r="F5269">
        <v>22</v>
      </c>
      <c r="G5269" t="s">
        <v>125</v>
      </c>
      <c r="H5269" t="s">
        <v>36</v>
      </c>
      <c r="I5269" t="s">
        <v>177</v>
      </c>
      <c r="J5269" t="s">
        <v>23</v>
      </c>
      <c r="K5269" t="s">
        <v>33</v>
      </c>
      <c r="L5269" t="s">
        <v>34</v>
      </c>
      <c r="M5269">
        <v>2</v>
      </c>
      <c r="N5269">
        <v>2.5</v>
      </c>
      <c r="Q5269">
        <v>8.8999999999999999E-3</v>
      </c>
      <c r="R5269">
        <v>3</v>
      </c>
      <c r="S5269">
        <f t="shared" si="372"/>
        <v>0.13906250000000001</v>
      </c>
      <c r="T5269">
        <f t="shared" si="371"/>
        <v>0.27812500000000001</v>
      </c>
    </row>
    <row r="5270" spans="1:20" x14ac:dyDescent="0.2">
      <c r="A5270">
        <v>2009</v>
      </c>
      <c r="B5270">
        <v>313</v>
      </c>
      <c r="D5270" t="s">
        <v>184</v>
      </c>
      <c r="E5270" s="1">
        <v>0.375</v>
      </c>
      <c r="F5270">
        <v>15</v>
      </c>
      <c r="G5270" t="s">
        <v>125</v>
      </c>
      <c r="H5270" t="s">
        <v>36</v>
      </c>
      <c r="I5270" t="s">
        <v>177</v>
      </c>
      <c r="J5270" t="s">
        <v>44</v>
      </c>
      <c r="K5270" t="s">
        <v>21</v>
      </c>
      <c r="L5270" t="s">
        <v>22</v>
      </c>
      <c r="M5270">
        <v>4</v>
      </c>
      <c r="N5270">
        <v>35</v>
      </c>
      <c r="Q5270">
        <v>1.14E-2</v>
      </c>
      <c r="R5270">
        <v>3.1280000000000001</v>
      </c>
      <c r="S5270">
        <f t="shared" si="372"/>
        <v>770.45928631241588</v>
      </c>
      <c r="T5270">
        <f t="shared" si="371"/>
        <v>3081.8371452496635</v>
      </c>
    </row>
    <row r="5271" spans="1:20" x14ac:dyDescent="0.2">
      <c r="A5271">
        <v>2009</v>
      </c>
      <c r="B5271">
        <v>313</v>
      </c>
      <c r="D5271" t="s">
        <v>184</v>
      </c>
      <c r="E5271" s="1">
        <v>0.375</v>
      </c>
      <c r="F5271">
        <v>15</v>
      </c>
      <c r="G5271" t="s">
        <v>125</v>
      </c>
      <c r="H5271" t="s">
        <v>36</v>
      </c>
      <c r="I5271" t="s">
        <v>177</v>
      </c>
      <c r="J5271" t="s">
        <v>23</v>
      </c>
      <c r="K5271" t="s">
        <v>31</v>
      </c>
      <c r="L5271" t="s">
        <v>32</v>
      </c>
      <c r="M5271">
        <v>1</v>
      </c>
      <c r="N5271">
        <v>35</v>
      </c>
      <c r="Q5271">
        <v>7.9000000000000008E-3</v>
      </c>
      <c r="R5271">
        <v>3.0760000000000001</v>
      </c>
      <c r="S5271">
        <f t="shared" si="372"/>
        <v>443.79294680201997</v>
      </c>
      <c r="T5271">
        <f t="shared" si="371"/>
        <v>443.79294680201997</v>
      </c>
    </row>
    <row r="5272" spans="1:20" x14ac:dyDescent="0.2">
      <c r="A5272">
        <v>2009</v>
      </c>
      <c r="B5272">
        <v>313</v>
      </c>
      <c r="D5272" t="s">
        <v>184</v>
      </c>
      <c r="E5272" s="1">
        <v>0.375</v>
      </c>
      <c r="F5272">
        <v>15</v>
      </c>
      <c r="G5272" t="s">
        <v>125</v>
      </c>
      <c r="H5272" t="s">
        <v>36</v>
      </c>
      <c r="I5272" t="s">
        <v>177</v>
      </c>
      <c r="J5272" t="s">
        <v>508</v>
      </c>
      <c r="K5272" t="s">
        <v>24</v>
      </c>
      <c r="L5272" t="s">
        <v>25</v>
      </c>
      <c r="M5272">
        <v>1</v>
      </c>
      <c r="N5272">
        <v>25</v>
      </c>
      <c r="Q5272">
        <v>4.2799999999999998E-2</v>
      </c>
      <c r="R5272">
        <v>2.8580000000000001</v>
      </c>
      <c r="S5272">
        <f t="shared" si="372"/>
        <v>423.40532317837847</v>
      </c>
      <c r="T5272">
        <f t="shared" si="371"/>
        <v>423.40532317837847</v>
      </c>
    </row>
    <row r="5273" spans="1:20" x14ac:dyDescent="0.2">
      <c r="A5273">
        <v>2009</v>
      </c>
      <c r="B5273">
        <v>313</v>
      </c>
      <c r="D5273" t="s">
        <v>184</v>
      </c>
      <c r="E5273" s="1">
        <v>0.375</v>
      </c>
      <c r="F5273">
        <v>15</v>
      </c>
      <c r="G5273" t="s">
        <v>125</v>
      </c>
      <c r="H5273" t="s">
        <v>36</v>
      </c>
      <c r="I5273" t="s">
        <v>177</v>
      </c>
      <c r="J5273" t="s">
        <v>16</v>
      </c>
      <c r="K5273" t="s">
        <v>28</v>
      </c>
      <c r="L5273" t="s">
        <v>29</v>
      </c>
      <c r="M5273">
        <v>8</v>
      </c>
      <c r="N5273">
        <v>25</v>
      </c>
      <c r="P5273">
        <f>N5273/1.14172</f>
        <v>21.89678730336685</v>
      </c>
      <c r="Q5273">
        <v>5.7999999999999996E-3</v>
      </c>
      <c r="R5273">
        <v>3.5539999999999998</v>
      </c>
      <c r="S5273">
        <f>Q5273*(P5273^R5273)</f>
        <v>336.62001464584171</v>
      </c>
      <c r="T5273">
        <f t="shared" si="371"/>
        <v>2692.9601171667337</v>
      </c>
    </row>
    <row r="5274" spans="1:20" x14ac:dyDescent="0.2">
      <c r="A5274">
        <v>2009</v>
      </c>
      <c r="B5274">
        <v>313</v>
      </c>
      <c r="D5274" t="s">
        <v>184</v>
      </c>
      <c r="E5274" s="1">
        <v>0.375</v>
      </c>
      <c r="F5274">
        <v>15</v>
      </c>
      <c r="G5274" t="s">
        <v>125</v>
      </c>
      <c r="H5274" t="s">
        <v>36</v>
      </c>
      <c r="I5274" t="s">
        <v>177</v>
      </c>
      <c r="J5274" t="s">
        <v>44</v>
      </c>
      <c r="K5274" t="s">
        <v>21</v>
      </c>
      <c r="L5274" t="s">
        <v>22</v>
      </c>
      <c r="M5274">
        <v>6</v>
      </c>
      <c r="N5274">
        <v>25</v>
      </c>
      <c r="Q5274">
        <v>1.14E-2</v>
      </c>
      <c r="R5274">
        <v>3.1280000000000001</v>
      </c>
      <c r="S5274">
        <f>Q5274*(N5274^R5274)</f>
        <v>268.94359042953022</v>
      </c>
      <c r="T5274">
        <f t="shared" si="371"/>
        <v>1613.6615425771813</v>
      </c>
    </row>
    <row r="5275" spans="1:20" x14ac:dyDescent="0.2">
      <c r="A5275">
        <v>2009</v>
      </c>
      <c r="B5275">
        <v>313</v>
      </c>
      <c r="D5275" t="s">
        <v>184</v>
      </c>
      <c r="E5275" s="1">
        <v>0.375</v>
      </c>
      <c r="F5275">
        <v>15</v>
      </c>
      <c r="G5275" t="s">
        <v>125</v>
      </c>
      <c r="H5275" t="s">
        <v>36</v>
      </c>
      <c r="I5275" t="s">
        <v>177</v>
      </c>
      <c r="J5275" t="s">
        <v>508</v>
      </c>
      <c r="K5275" t="s">
        <v>24</v>
      </c>
      <c r="L5275" t="s">
        <v>25</v>
      </c>
      <c r="M5275">
        <v>1</v>
      </c>
      <c r="N5275">
        <v>15</v>
      </c>
      <c r="Q5275">
        <v>4.2799999999999998E-2</v>
      </c>
      <c r="R5275">
        <v>2.8580000000000001</v>
      </c>
      <c r="S5275">
        <f>Q5275*(N5275^R5275)</f>
        <v>98.336011053719943</v>
      </c>
      <c r="T5275">
        <f t="shared" si="371"/>
        <v>98.336011053719943</v>
      </c>
    </row>
    <row r="5276" spans="1:20" x14ac:dyDescent="0.2">
      <c r="A5276">
        <v>2009</v>
      </c>
      <c r="B5276">
        <v>313</v>
      </c>
      <c r="D5276" t="s">
        <v>184</v>
      </c>
      <c r="E5276" s="1">
        <v>0.375</v>
      </c>
      <c r="F5276">
        <v>15</v>
      </c>
      <c r="G5276" t="s">
        <v>125</v>
      </c>
      <c r="H5276" t="s">
        <v>36</v>
      </c>
      <c r="I5276" t="s">
        <v>177</v>
      </c>
      <c r="J5276" t="s">
        <v>23</v>
      </c>
      <c r="K5276" t="s">
        <v>118</v>
      </c>
      <c r="L5276" t="s">
        <v>81</v>
      </c>
      <c r="M5276">
        <v>2</v>
      </c>
      <c r="N5276">
        <v>15</v>
      </c>
      <c r="Q5276">
        <v>1.26E-2</v>
      </c>
      <c r="R5276">
        <v>3.0672999999999999</v>
      </c>
      <c r="S5276">
        <f>Q5276*(N5276^R5276)</f>
        <v>51.026439339633377</v>
      </c>
      <c r="T5276">
        <f t="shared" si="371"/>
        <v>102.05287867926675</v>
      </c>
    </row>
    <row r="5277" spans="1:20" x14ac:dyDescent="0.2">
      <c r="A5277">
        <v>2009</v>
      </c>
      <c r="B5277">
        <v>313</v>
      </c>
      <c r="D5277" t="s">
        <v>184</v>
      </c>
      <c r="E5277" s="1">
        <v>0.375</v>
      </c>
      <c r="F5277">
        <v>15</v>
      </c>
      <c r="G5277" t="s">
        <v>125</v>
      </c>
      <c r="H5277" t="s">
        <v>36</v>
      </c>
      <c r="I5277" t="s">
        <v>177</v>
      </c>
      <c r="J5277" t="s">
        <v>26</v>
      </c>
      <c r="K5277" t="s">
        <v>21</v>
      </c>
      <c r="L5277" t="s">
        <v>100</v>
      </c>
      <c r="M5277">
        <v>1</v>
      </c>
      <c r="N5277">
        <v>15</v>
      </c>
      <c r="P5277">
        <f>N5277/1.13645</f>
        <v>13.198996876237407</v>
      </c>
      <c r="Q5277">
        <v>1.35E-2</v>
      </c>
      <c r="R5277">
        <v>3.0430000000000001</v>
      </c>
      <c r="S5277">
        <f>Q5277*(P5277^R5277)</f>
        <v>34.684848873003531</v>
      </c>
      <c r="T5277">
        <f t="shared" si="371"/>
        <v>34.684848873003531</v>
      </c>
    </row>
    <row r="5278" spans="1:20" x14ac:dyDescent="0.2">
      <c r="A5278">
        <v>2009</v>
      </c>
      <c r="B5278">
        <v>313</v>
      </c>
      <c r="D5278" t="s">
        <v>184</v>
      </c>
      <c r="E5278" s="1">
        <v>0.375</v>
      </c>
      <c r="F5278">
        <v>15</v>
      </c>
      <c r="G5278" t="s">
        <v>125</v>
      </c>
      <c r="H5278" t="s">
        <v>36</v>
      </c>
      <c r="I5278" t="s">
        <v>177</v>
      </c>
      <c r="J5278" t="s">
        <v>509</v>
      </c>
      <c r="K5278" t="s">
        <v>17</v>
      </c>
      <c r="L5278" t="s">
        <v>19</v>
      </c>
      <c r="M5278">
        <v>1</v>
      </c>
      <c r="N5278">
        <v>7.5</v>
      </c>
      <c r="Q5278">
        <v>1.9300000000000001E-2</v>
      </c>
      <c r="R5278">
        <v>2.96</v>
      </c>
      <c r="S5278">
        <f t="shared" ref="S5278:S5289" si="373">Q5278*(N5278^R5278)</f>
        <v>7.5117071566069322</v>
      </c>
      <c r="T5278">
        <f t="shared" si="371"/>
        <v>7.5117071566069322</v>
      </c>
    </row>
    <row r="5279" spans="1:20" x14ac:dyDescent="0.2">
      <c r="A5279">
        <v>2009</v>
      </c>
      <c r="B5279">
        <v>313</v>
      </c>
      <c r="D5279" t="s">
        <v>184</v>
      </c>
      <c r="E5279" s="1">
        <v>0.375</v>
      </c>
      <c r="F5279">
        <v>15</v>
      </c>
      <c r="G5279" t="s">
        <v>125</v>
      </c>
      <c r="H5279" t="s">
        <v>36</v>
      </c>
      <c r="I5279" t="s">
        <v>177</v>
      </c>
      <c r="J5279" t="s">
        <v>26</v>
      </c>
      <c r="K5279" t="s">
        <v>118</v>
      </c>
      <c r="L5279" t="s">
        <v>27</v>
      </c>
      <c r="M5279">
        <v>6</v>
      </c>
      <c r="N5279">
        <v>7.5</v>
      </c>
      <c r="Q5279">
        <v>1.5900000000000001E-2</v>
      </c>
      <c r="R5279">
        <v>2.9718</v>
      </c>
      <c r="S5279">
        <f t="shared" si="373"/>
        <v>6.3372988368370082</v>
      </c>
      <c r="T5279">
        <f t="shared" si="371"/>
        <v>38.023793021022051</v>
      </c>
    </row>
    <row r="5280" spans="1:20" x14ac:dyDescent="0.2">
      <c r="A5280">
        <v>2009</v>
      </c>
      <c r="B5280">
        <v>313</v>
      </c>
      <c r="D5280" t="s">
        <v>184</v>
      </c>
      <c r="E5280" s="1">
        <v>0.375</v>
      </c>
      <c r="F5280">
        <v>15</v>
      </c>
      <c r="G5280" t="s">
        <v>125</v>
      </c>
      <c r="H5280" t="s">
        <v>36</v>
      </c>
      <c r="I5280" t="s">
        <v>177</v>
      </c>
      <c r="J5280" t="s">
        <v>23</v>
      </c>
      <c r="K5280" t="s">
        <v>118</v>
      </c>
      <c r="L5280" t="s">
        <v>132</v>
      </c>
      <c r="M5280">
        <v>6</v>
      </c>
      <c r="N5280">
        <v>7.5</v>
      </c>
      <c r="Q5280">
        <v>1.26E-2</v>
      </c>
      <c r="R5280">
        <v>3.0672999999999999</v>
      </c>
      <c r="S5280">
        <f t="shared" si="373"/>
        <v>6.0875978967715536</v>
      </c>
      <c r="T5280">
        <f t="shared" si="371"/>
        <v>36.525587380629318</v>
      </c>
    </row>
    <row r="5281" spans="1:21" x14ac:dyDescent="0.2">
      <c r="A5281">
        <v>2009</v>
      </c>
      <c r="B5281">
        <v>313</v>
      </c>
      <c r="D5281" t="s">
        <v>184</v>
      </c>
      <c r="E5281" s="1">
        <v>0.375</v>
      </c>
      <c r="F5281">
        <v>15</v>
      </c>
      <c r="G5281" t="s">
        <v>125</v>
      </c>
      <c r="H5281" t="s">
        <v>36</v>
      </c>
      <c r="I5281" t="s">
        <v>177</v>
      </c>
      <c r="J5281" t="s">
        <v>23</v>
      </c>
      <c r="K5281" t="s">
        <v>118</v>
      </c>
      <c r="L5281" t="s">
        <v>81</v>
      </c>
      <c r="M5281">
        <v>1</v>
      </c>
      <c r="N5281">
        <v>7.5</v>
      </c>
      <c r="Q5281">
        <v>1.26E-2</v>
      </c>
      <c r="R5281">
        <v>3.0672999999999999</v>
      </c>
      <c r="S5281">
        <f t="shared" si="373"/>
        <v>6.0875978967715536</v>
      </c>
      <c r="T5281">
        <f t="shared" si="371"/>
        <v>6.0875978967715536</v>
      </c>
    </row>
    <row r="5282" spans="1:21" x14ac:dyDescent="0.2">
      <c r="A5282">
        <v>2009</v>
      </c>
      <c r="B5282">
        <v>313</v>
      </c>
      <c r="D5282" t="s">
        <v>184</v>
      </c>
      <c r="E5282" s="1">
        <v>0.375</v>
      </c>
      <c r="F5282">
        <v>15</v>
      </c>
      <c r="G5282" t="s">
        <v>125</v>
      </c>
      <c r="H5282" t="s">
        <v>36</v>
      </c>
      <c r="I5282" t="s">
        <v>177</v>
      </c>
      <c r="J5282" t="s">
        <v>23</v>
      </c>
      <c r="K5282" t="s">
        <v>118</v>
      </c>
      <c r="L5282" t="s">
        <v>30</v>
      </c>
      <c r="M5282">
        <v>1</v>
      </c>
      <c r="N5282">
        <v>7.5</v>
      </c>
      <c r="Q5282">
        <v>9.2800000000000001E-3</v>
      </c>
      <c r="R5282">
        <v>3.07</v>
      </c>
      <c r="S5282">
        <f t="shared" si="373"/>
        <v>4.5080222907771104</v>
      </c>
      <c r="T5282">
        <f t="shared" si="371"/>
        <v>4.5080222907771104</v>
      </c>
    </row>
    <row r="5283" spans="1:21" x14ac:dyDescent="0.2">
      <c r="A5283">
        <v>2009</v>
      </c>
      <c r="B5283">
        <v>313</v>
      </c>
      <c r="D5283" t="s">
        <v>184</v>
      </c>
      <c r="E5283" s="1">
        <v>0.375</v>
      </c>
      <c r="F5283">
        <v>15</v>
      </c>
      <c r="G5283" t="s">
        <v>125</v>
      </c>
      <c r="H5283" t="s">
        <v>36</v>
      </c>
      <c r="I5283" t="s">
        <v>177</v>
      </c>
      <c r="J5283" t="s">
        <v>20</v>
      </c>
      <c r="K5283" t="s">
        <v>203</v>
      </c>
      <c r="L5283" t="s">
        <v>204</v>
      </c>
      <c r="M5283">
        <v>1</v>
      </c>
      <c r="N5283">
        <v>7.5</v>
      </c>
      <c r="Q5283">
        <v>2E-3</v>
      </c>
      <c r="R5283">
        <v>3.44</v>
      </c>
      <c r="S5283">
        <f t="shared" si="373"/>
        <v>2.0475793534200637</v>
      </c>
      <c r="T5283">
        <f t="shared" si="371"/>
        <v>2.0475793534200637</v>
      </c>
    </row>
    <row r="5284" spans="1:21" x14ac:dyDescent="0.2">
      <c r="A5284">
        <v>2009</v>
      </c>
      <c r="B5284">
        <v>313</v>
      </c>
      <c r="D5284" t="s">
        <v>184</v>
      </c>
      <c r="E5284" s="1">
        <v>0.375</v>
      </c>
      <c r="F5284">
        <v>15</v>
      </c>
      <c r="G5284" t="s">
        <v>125</v>
      </c>
      <c r="H5284" t="s">
        <v>36</v>
      </c>
      <c r="I5284" t="s">
        <v>177</v>
      </c>
      <c r="J5284" t="s">
        <v>509</v>
      </c>
      <c r="K5284" t="s">
        <v>17</v>
      </c>
      <c r="L5284" t="s">
        <v>107</v>
      </c>
      <c r="M5284">
        <v>2</v>
      </c>
      <c r="N5284">
        <v>2.5</v>
      </c>
      <c r="Q5284">
        <v>3.49E-2</v>
      </c>
      <c r="R5284">
        <v>2.9108999999999998</v>
      </c>
      <c r="S5284">
        <f t="shared" si="373"/>
        <v>0.50256124877797914</v>
      </c>
      <c r="T5284">
        <f t="shared" si="371"/>
        <v>1.0051224975559583</v>
      </c>
    </row>
    <row r="5285" spans="1:21" x14ac:dyDescent="0.2">
      <c r="A5285">
        <v>2009</v>
      </c>
      <c r="B5285">
        <v>313</v>
      </c>
      <c r="D5285" t="s">
        <v>184</v>
      </c>
      <c r="E5285" s="1">
        <v>0.375</v>
      </c>
      <c r="F5285">
        <v>15</v>
      </c>
      <c r="G5285" t="s">
        <v>125</v>
      </c>
      <c r="H5285" t="s">
        <v>36</v>
      </c>
      <c r="I5285" t="s">
        <v>177</v>
      </c>
      <c r="J5285" t="s">
        <v>26</v>
      </c>
      <c r="K5285" t="s">
        <v>118</v>
      </c>
      <c r="L5285" t="s">
        <v>27</v>
      </c>
      <c r="M5285">
        <v>25</v>
      </c>
      <c r="N5285">
        <v>2.5</v>
      </c>
      <c r="Q5285">
        <v>1.5900000000000001E-2</v>
      </c>
      <c r="R5285">
        <v>2.9718</v>
      </c>
      <c r="S5285">
        <f t="shared" si="373"/>
        <v>0.24210025233267859</v>
      </c>
      <c r="T5285">
        <f t="shared" si="371"/>
        <v>6.052506308316965</v>
      </c>
    </row>
    <row r="5286" spans="1:21" x14ac:dyDescent="0.2">
      <c r="A5286">
        <v>2009</v>
      </c>
      <c r="B5286">
        <v>313</v>
      </c>
      <c r="D5286" t="s">
        <v>184</v>
      </c>
      <c r="E5286" s="1">
        <v>0.375</v>
      </c>
      <c r="F5286">
        <v>15</v>
      </c>
      <c r="G5286" t="s">
        <v>125</v>
      </c>
      <c r="H5286" t="s">
        <v>36</v>
      </c>
      <c r="I5286" t="s">
        <v>177</v>
      </c>
      <c r="J5286" t="s">
        <v>23</v>
      </c>
      <c r="K5286" t="s">
        <v>33</v>
      </c>
      <c r="L5286" t="s">
        <v>34</v>
      </c>
      <c r="M5286">
        <v>4</v>
      </c>
      <c r="N5286">
        <v>2.5</v>
      </c>
      <c r="Q5286">
        <v>8.8999999999999999E-3</v>
      </c>
      <c r="R5286">
        <v>3</v>
      </c>
      <c r="S5286">
        <f t="shared" si="373"/>
        <v>0.13906250000000001</v>
      </c>
      <c r="T5286">
        <f t="shared" si="371"/>
        <v>0.55625000000000002</v>
      </c>
    </row>
    <row r="5287" spans="1:21" x14ac:dyDescent="0.2">
      <c r="A5287">
        <v>2009</v>
      </c>
      <c r="B5287">
        <v>314</v>
      </c>
      <c r="D5287" t="s">
        <v>184</v>
      </c>
      <c r="E5287" s="1">
        <v>0.375</v>
      </c>
      <c r="F5287">
        <v>15</v>
      </c>
      <c r="G5287" t="s">
        <v>125</v>
      </c>
      <c r="H5287" t="s">
        <v>12</v>
      </c>
      <c r="I5287" t="s">
        <v>177</v>
      </c>
      <c r="J5287" t="s">
        <v>44</v>
      </c>
      <c r="K5287" t="s">
        <v>21</v>
      </c>
      <c r="L5287" t="s">
        <v>22</v>
      </c>
      <c r="M5287">
        <v>3</v>
      </c>
      <c r="N5287">
        <v>35</v>
      </c>
      <c r="Q5287">
        <v>1.14E-2</v>
      </c>
      <c r="R5287">
        <v>3.1280000000000001</v>
      </c>
      <c r="S5287">
        <f t="shared" si="373"/>
        <v>770.45928631241588</v>
      </c>
      <c r="T5287">
        <f t="shared" si="371"/>
        <v>2311.3778589372478</v>
      </c>
    </row>
    <row r="5288" spans="1:21" x14ac:dyDescent="0.2">
      <c r="A5288">
        <v>2009</v>
      </c>
      <c r="B5288">
        <v>314</v>
      </c>
      <c r="D5288" t="s">
        <v>184</v>
      </c>
      <c r="E5288" s="1">
        <v>0.375</v>
      </c>
      <c r="F5288">
        <v>15</v>
      </c>
      <c r="G5288" t="s">
        <v>125</v>
      </c>
      <c r="H5288" t="s">
        <v>12</v>
      </c>
      <c r="I5288" t="s">
        <v>177</v>
      </c>
      <c r="J5288" t="s">
        <v>23</v>
      </c>
      <c r="K5288" t="s">
        <v>31</v>
      </c>
      <c r="L5288" t="s">
        <v>32</v>
      </c>
      <c r="M5288">
        <v>1</v>
      </c>
      <c r="N5288">
        <v>35</v>
      </c>
      <c r="Q5288">
        <v>7.9000000000000008E-3</v>
      </c>
      <c r="R5288">
        <v>3.0760000000000001</v>
      </c>
      <c r="S5288">
        <f t="shared" si="373"/>
        <v>443.79294680201997</v>
      </c>
      <c r="T5288">
        <f t="shared" si="371"/>
        <v>443.79294680201997</v>
      </c>
    </row>
    <row r="5289" spans="1:21" x14ac:dyDescent="0.2">
      <c r="A5289">
        <v>2009</v>
      </c>
      <c r="B5289">
        <v>314</v>
      </c>
      <c r="D5289" t="s">
        <v>184</v>
      </c>
      <c r="E5289" s="1">
        <v>0.375</v>
      </c>
      <c r="F5289">
        <v>15</v>
      </c>
      <c r="G5289" t="s">
        <v>125</v>
      </c>
      <c r="H5289" t="s">
        <v>12</v>
      </c>
      <c r="I5289" t="s">
        <v>177</v>
      </c>
      <c r="J5289" t="s">
        <v>508</v>
      </c>
      <c r="K5289" t="s">
        <v>24</v>
      </c>
      <c r="L5289" t="s">
        <v>25</v>
      </c>
      <c r="M5289">
        <v>1</v>
      </c>
      <c r="N5289">
        <v>25</v>
      </c>
      <c r="Q5289">
        <v>4.2799999999999998E-2</v>
      </c>
      <c r="R5289">
        <v>2.8580000000000001</v>
      </c>
      <c r="S5289">
        <f t="shared" si="373"/>
        <v>423.40532317837847</v>
      </c>
      <c r="T5289">
        <f t="shared" si="371"/>
        <v>423.40532317837847</v>
      </c>
    </row>
    <row r="5290" spans="1:21" x14ac:dyDescent="0.2">
      <c r="A5290">
        <v>2009</v>
      </c>
      <c r="B5290">
        <v>314</v>
      </c>
      <c r="D5290" t="s">
        <v>184</v>
      </c>
      <c r="E5290" s="1">
        <v>0.375</v>
      </c>
      <c r="F5290">
        <v>15</v>
      </c>
      <c r="G5290" t="s">
        <v>125</v>
      </c>
      <c r="H5290" t="s">
        <v>12</v>
      </c>
      <c r="I5290" t="s">
        <v>177</v>
      </c>
      <c r="J5290" t="s">
        <v>16</v>
      </c>
      <c r="K5290" t="s">
        <v>28</v>
      </c>
      <c r="L5290" t="s">
        <v>29</v>
      </c>
      <c r="M5290">
        <v>7</v>
      </c>
      <c r="N5290">
        <v>25</v>
      </c>
      <c r="P5290">
        <f>N5290/1.14172</f>
        <v>21.89678730336685</v>
      </c>
      <c r="Q5290">
        <v>5.7999999999999996E-3</v>
      </c>
      <c r="R5290">
        <v>3.5539999999999998</v>
      </c>
      <c r="S5290">
        <f>Q5290*(P5290^R5290)</f>
        <v>336.62001464584171</v>
      </c>
      <c r="T5290">
        <f t="shared" si="371"/>
        <v>2356.3401025208918</v>
      </c>
    </row>
    <row r="5291" spans="1:21" x14ac:dyDescent="0.2">
      <c r="A5291">
        <v>2009</v>
      </c>
      <c r="B5291">
        <v>314</v>
      </c>
      <c r="D5291" t="s">
        <v>184</v>
      </c>
      <c r="E5291" s="1">
        <v>0.375</v>
      </c>
      <c r="F5291">
        <v>15</v>
      </c>
      <c r="G5291" t="s">
        <v>125</v>
      </c>
      <c r="H5291" t="s">
        <v>12</v>
      </c>
      <c r="I5291" t="s">
        <v>177</v>
      </c>
      <c r="J5291" t="s">
        <v>44</v>
      </c>
      <c r="K5291" t="s">
        <v>104</v>
      </c>
      <c r="L5291" t="s">
        <v>105</v>
      </c>
      <c r="M5291">
        <v>3</v>
      </c>
      <c r="N5291">
        <v>40</v>
      </c>
      <c r="P5291">
        <f>N5291*0.902479</f>
        <v>36.099159999999998</v>
      </c>
      <c r="Q5291">
        <v>2.7E-2</v>
      </c>
      <c r="R5291">
        <v>2.629</v>
      </c>
      <c r="S5291">
        <f>Q5291*(P5291^R5291)</f>
        <v>335.75588255125439</v>
      </c>
      <c r="T5291">
        <f t="shared" si="371"/>
        <v>1007.2676476537631</v>
      </c>
    </row>
    <row r="5292" spans="1:21" x14ac:dyDescent="0.2">
      <c r="A5292">
        <v>2009</v>
      </c>
      <c r="B5292">
        <v>314</v>
      </c>
      <c r="D5292" t="s">
        <v>184</v>
      </c>
      <c r="E5292" s="1">
        <v>0.375</v>
      </c>
      <c r="F5292">
        <v>15</v>
      </c>
      <c r="G5292" t="s">
        <v>125</v>
      </c>
      <c r="H5292" t="s">
        <v>12</v>
      </c>
      <c r="I5292" t="s">
        <v>177</v>
      </c>
      <c r="J5292" t="s">
        <v>44</v>
      </c>
      <c r="K5292" t="s">
        <v>21</v>
      </c>
      <c r="L5292" t="s">
        <v>22</v>
      </c>
      <c r="M5292">
        <v>2</v>
      </c>
      <c r="N5292">
        <v>25</v>
      </c>
      <c r="Q5292">
        <v>1.14E-2</v>
      </c>
      <c r="R5292">
        <v>3.1280000000000001</v>
      </c>
      <c r="S5292">
        <f t="shared" ref="S5292:S5305" si="374">Q5292*(N5292^R5292)</f>
        <v>268.94359042953022</v>
      </c>
      <c r="T5292">
        <f t="shared" si="371"/>
        <v>537.88718085906044</v>
      </c>
    </row>
    <row r="5293" spans="1:21" x14ac:dyDescent="0.2">
      <c r="A5293">
        <v>2009</v>
      </c>
      <c r="B5293">
        <v>314</v>
      </c>
      <c r="D5293" t="s">
        <v>184</v>
      </c>
      <c r="E5293" s="1">
        <v>0.375</v>
      </c>
      <c r="F5293">
        <v>15</v>
      </c>
      <c r="G5293" t="s">
        <v>125</v>
      </c>
      <c r="H5293" t="s">
        <v>12</v>
      </c>
      <c r="I5293" t="s">
        <v>177</v>
      </c>
      <c r="J5293" t="s">
        <v>44</v>
      </c>
      <c r="K5293" t="s">
        <v>74</v>
      </c>
      <c r="L5293" t="s">
        <v>84</v>
      </c>
      <c r="M5293">
        <v>1</v>
      </c>
      <c r="N5293">
        <v>50</v>
      </c>
      <c r="Q5293">
        <v>1.0999999999999999E-2</v>
      </c>
      <c r="R5293">
        <v>2.5739999999999998</v>
      </c>
      <c r="S5293">
        <f t="shared" si="374"/>
        <v>259.74157899187929</v>
      </c>
      <c r="T5293">
        <f t="shared" si="371"/>
        <v>259.74157899187929</v>
      </c>
      <c r="U5293" t="s">
        <v>210</v>
      </c>
    </row>
    <row r="5294" spans="1:21" x14ac:dyDescent="0.2">
      <c r="A5294">
        <v>2009</v>
      </c>
      <c r="B5294">
        <v>314</v>
      </c>
      <c r="D5294" t="s">
        <v>184</v>
      </c>
      <c r="E5294" s="1">
        <v>0.375</v>
      </c>
      <c r="F5294">
        <v>15</v>
      </c>
      <c r="G5294" t="s">
        <v>125</v>
      </c>
      <c r="H5294" t="s">
        <v>12</v>
      </c>
      <c r="I5294" t="s">
        <v>177</v>
      </c>
      <c r="J5294" t="s">
        <v>23</v>
      </c>
      <c r="K5294" t="s">
        <v>118</v>
      </c>
      <c r="L5294" t="s">
        <v>81</v>
      </c>
      <c r="M5294">
        <v>1</v>
      </c>
      <c r="N5294">
        <v>25</v>
      </c>
      <c r="Q5294">
        <v>1.26E-2</v>
      </c>
      <c r="R5294">
        <v>3.0672999999999999</v>
      </c>
      <c r="S5294">
        <f t="shared" si="374"/>
        <v>244.49609871054292</v>
      </c>
      <c r="T5294">
        <f t="shared" si="371"/>
        <v>244.49609871054292</v>
      </c>
    </row>
    <row r="5295" spans="1:21" x14ac:dyDescent="0.2">
      <c r="A5295">
        <v>2009</v>
      </c>
      <c r="B5295">
        <v>314</v>
      </c>
      <c r="D5295" t="s">
        <v>184</v>
      </c>
      <c r="E5295" s="1">
        <v>0.375</v>
      </c>
      <c r="F5295">
        <v>15</v>
      </c>
      <c r="G5295" t="s">
        <v>125</v>
      </c>
      <c r="H5295" t="s">
        <v>12</v>
      </c>
      <c r="I5295" t="s">
        <v>177</v>
      </c>
      <c r="J5295" t="s">
        <v>26</v>
      </c>
      <c r="K5295" t="s">
        <v>17</v>
      </c>
      <c r="L5295" t="s">
        <v>121</v>
      </c>
      <c r="M5295">
        <v>20</v>
      </c>
      <c r="N5295">
        <v>7.5</v>
      </c>
      <c r="Q5295">
        <v>2.0199999999999999E-2</v>
      </c>
      <c r="R5295">
        <v>2.9594999999999998</v>
      </c>
      <c r="S5295">
        <f t="shared" si="374"/>
        <v>7.8540774295436098</v>
      </c>
      <c r="T5295">
        <f t="shared" si="371"/>
        <v>157.08154859087219</v>
      </c>
    </row>
    <row r="5296" spans="1:21" x14ac:dyDescent="0.2">
      <c r="A5296">
        <v>2009</v>
      </c>
      <c r="B5296">
        <v>314</v>
      </c>
      <c r="D5296" t="s">
        <v>184</v>
      </c>
      <c r="E5296" s="1">
        <v>0.375</v>
      </c>
      <c r="F5296">
        <v>15</v>
      </c>
      <c r="G5296" t="s">
        <v>125</v>
      </c>
      <c r="H5296" t="s">
        <v>12</v>
      </c>
      <c r="I5296" t="s">
        <v>177</v>
      </c>
      <c r="J5296" t="s">
        <v>509</v>
      </c>
      <c r="K5296" t="s">
        <v>17</v>
      </c>
      <c r="L5296" t="s">
        <v>19</v>
      </c>
      <c r="M5296">
        <v>1</v>
      </c>
      <c r="N5296">
        <v>7.5</v>
      </c>
      <c r="Q5296">
        <v>1.9300000000000001E-2</v>
      </c>
      <c r="R5296">
        <v>2.96</v>
      </c>
      <c r="S5296">
        <f t="shared" si="374"/>
        <v>7.5117071566069322</v>
      </c>
      <c r="T5296">
        <f t="shared" si="371"/>
        <v>7.5117071566069322</v>
      </c>
    </row>
    <row r="5297" spans="1:20" x14ac:dyDescent="0.2">
      <c r="A5297">
        <v>2009</v>
      </c>
      <c r="B5297">
        <v>314</v>
      </c>
      <c r="D5297" t="s">
        <v>184</v>
      </c>
      <c r="E5297" s="1">
        <v>0.375</v>
      </c>
      <c r="F5297">
        <v>15</v>
      </c>
      <c r="G5297" t="s">
        <v>125</v>
      </c>
      <c r="H5297" t="s">
        <v>12</v>
      </c>
      <c r="I5297" t="s">
        <v>177</v>
      </c>
      <c r="J5297" t="s">
        <v>23</v>
      </c>
      <c r="K5297" t="s">
        <v>118</v>
      </c>
      <c r="L5297" t="s">
        <v>132</v>
      </c>
      <c r="M5297">
        <v>5</v>
      </c>
      <c r="N5297">
        <v>7.5</v>
      </c>
      <c r="Q5297">
        <v>1.26E-2</v>
      </c>
      <c r="R5297">
        <v>3.0672999999999999</v>
      </c>
      <c r="S5297">
        <f t="shared" si="374"/>
        <v>6.0875978967715536</v>
      </c>
      <c r="T5297">
        <f t="shared" si="371"/>
        <v>30.43798948385777</v>
      </c>
    </row>
    <row r="5298" spans="1:20" x14ac:dyDescent="0.2">
      <c r="A5298">
        <v>2009</v>
      </c>
      <c r="B5298">
        <v>314</v>
      </c>
      <c r="D5298" t="s">
        <v>184</v>
      </c>
      <c r="E5298" s="1">
        <v>0.375</v>
      </c>
      <c r="F5298">
        <v>15</v>
      </c>
      <c r="G5298" t="s">
        <v>125</v>
      </c>
      <c r="H5298" t="s">
        <v>12</v>
      </c>
      <c r="I5298" t="s">
        <v>177</v>
      </c>
      <c r="J5298" t="s">
        <v>23</v>
      </c>
      <c r="K5298" t="s">
        <v>118</v>
      </c>
      <c r="L5298" t="s">
        <v>30</v>
      </c>
      <c r="M5298">
        <v>5</v>
      </c>
      <c r="N5298">
        <v>7.5</v>
      </c>
      <c r="Q5298">
        <v>9.2800000000000001E-3</v>
      </c>
      <c r="R5298">
        <v>3.07</v>
      </c>
      <c r="S5298">
        <f t="shared" si="374"/>
        <v>4.5080222907771104</v>
      </c>
      <c r="T5298">
        <f t="shared" si="371"/>
        <v>22.540111453885551</v>
      </c>
    </row>
    <row r="5299" spans="1:20" x14ac:dyDescent="0.2">
      <c r="A5299">
        <v>2009</v>
      </c>
      <c r="B5299">
        <v>314</v>
      </c>
      <c r="D5299" t="s">
        <v>184</v>
      </c>
      <c r="E5299" s="1">
        <v>0.375</v>
      </c>
      <c r="F5299">
        <v>15</v>
      </c>
      <c r="G5299" t="s">
        <v>125</v>
      </c>
      <c r="H5299" t="s">
        <v>12</v>
      </c>
      <c r="I5299" t="s">
        <v>177</v>
      </c>
      <c r="J5299" t="s">
        <v>509</v>
      </c>
      <c r="K5299" t="s">
        <v>17</v>
      </c>
      <c r="L5299" t="s">
        <v>19</v>
      </c>
      <c r="M5299">
        <v>1</v>
      </c>
      <c r="N5299">
        <v>2.5</v>
      </c>
      <c r="Q5299">
        <v>1.9300000000000001E-2</v>
      </c>
      <c r="R5299">
        <v>2.96</v>
      </c>
      <c r="S5299">
        <f t="shared" si="374"/>
        <v>0.29070984172599634</v>
      </c>
      <c r="T5299">
        <f t="shared" si="371"/>
        <v>0.29070984172599634</v>
      </c>
    </row>
    <row r="5300" spans="1:20" x14ac:dyDescent="0.2">
      <c r="A5300">
        <v>2009</v>
      </c>
      <c r="B5300">
        <v>314</v>
      </c>
      <c r="D5300" t="s">
        <v>184</v>
      </c>
      <c r="E5300" s="1">
        <v>0.375</v>
      </c>
      <c r="F5300">
        <v>15</v>
      </c>
      <c r="G5300" t="s">
        <v>125</v>
      </c>
      <c r="H5300" t="s">
        <v>12</v>
      </c>
      <c r="I5300" t="s">
        <v>177</v>
      </c>
      <c r="J5300" t="s">
        <v>26</v>
      </c>
      <c r="K5300" t="s">
        <v>118</v>
      </c>
      <c r="L5300" t="s">
        <v>27</v>
      </c>
      <c r="M5300">
        <v>70</v>
      </c>
      <c r="N5300">
        <v>2.5</v>
      </c>
      <c r="Q5300">
        <v>1.5900000000000001E-2</v>
      </c>
      <c r="R5300">
        <v>2.9718</v>
      </c>
      <c r="S5300">
        <f t="shared" si="374"/>
        <v>0.24210025233267859</v>
      </c>
      <c r="T5300">
        <f t="shared" si="371"/>
        <v>16.9470176632875</v>
      </c>
    </row>
    <row r="5301" spans="1:20" x14ac:dyDescent="0.2">
      <c r="A5301">
        <v>2009</v>
      </c>
      <c r="B5301">
        <v>314</v>
      </c>
      <c r="D5301" t="s">
        <v>184</v>
      </c>
      <c r="E5301" s="1">
        <v>0.375</v>
      </c>
      <c r="F5301">
        <v>15</v>
      </c>
      <c r="G5301" t="s">
        <v>125</v>
      </c>
      <c r="H5301" t="s">
        <v>12</v>
      </c>
      <c r="I5301" t="s">
        <v>177</v>
      </c>
      <c r="J5301" t="s">
        <v>23</v>
      </c>
      <c r="K5301" t="s">
        <v>33</v>
      </c>
      <c r="L5301" t="s">
        <v>34</v>
      </c>
      <c r="M5301">
        <v>5</v>
      </c>
      <c r="N5301">
        <v>2.5</v>
      </c>
      <c r="Q5301">
        <v>8.8999999999999999E-3</v>
      </c>
      <c r="R5301">
        <v>3</v>
      </c>
      <c r="S5301">
        <f t="shared" si="374"/>
        <v>0.13906250000000001</v>
      </c>
      <c r="T5301">
        <f t="shared" si="371"/>
        <v>0.6953125</v>
      </c>
    </row>
    <row r="5302" spans="1:20" x14ac:dyDescent="0.2">
      <c r="A5302">
        <v>2009</v>
      </c>
      <c r="B5302">
        <v>315</v>
      </c>
      <c r="D5302" t="s">
        <v>184</v>
      </c>
      <c r="E5302" s="1">
        <v>0.375</v>
      </c>
      <c r="F5302">
        <v>14</v>
      </c>
      <c r="G5302" t="s">
        <v>125</v>
      </c>
      <c r="H5302" t="s">
        <v>36</v>
      </c>
      <c r="I5302" t="s">
        <v>177</v>
      </c>
      <c r="J5302" t="s">
        <v>44</v>
      </c>
      <c r="K5302" t="s">
        <v>21</v>
      </c>
      <c r="L5302" t="s">
        <v>22</v>
      </c>
      <c r="M5302">
        <v>2</v>
      </c>
      <c r="N5302">
        <v>35</v>
      </c>
      <c r="Q5302">
        <v>1.14E-2</v>
      </c>
      <c r="R5302">
        <v>3.1280000000000001</v>
      </c>
      <c r="S5302">
        <f t="shared" si="374"/>
        <v>770.45928631241588</v>
      </c>
      <c r="T5302">
        <f t="shared" si="371"/>
        <v>1540.9185726248318</v>
      </c>
    </row>
    <row r="5303" spans="1:20" x14ac:dyDescent="0.2">
      <c r="A5303">
        <v>2009</v>
      </c>
      <c r="B5303">
        <v>315</v>
      </c>
      <c r="D5303" t="s">
        <v>184</v>
      </c>
      <c r="E5303" s="1">
        <v>0.375</v>
      </c>
      <c r="F5303">
        <v>14</v>
      </c>
      <c r="G5303" t="s">
        <v>125</v>
      </c>
      <c r="H5303" t="s">
        <v>36</v>
      </c>
      <c r="I5303" t="s">
        <v>177</v>
      </c>
      <c r="J5303" t="s">
        <v>13</v>
      </c>
      <c r="K5303" t="s">
        <v>17</v>
      </c>
      <c r="L5303" t="s">
        <v>127</v>
      </c>
      <c r="M5303">
        <v>2</v>
      </c>
      <c r="N5303">
        <v>25</v>
      </c>
      <c r="Q5303">
        <v>2.3900000000000001E-2</v>
      </c>
      <c r="R5303">
        <v>3.0819999999999999</v>
      </c>
      <c r="S5303">
        <f t="shared" si="374"/>
        <v>486.23812459083422</v>
      </c>
      <c r="T5303">
        <f t="shared" si="371"/>
        <v>972.47624918166844</v>
      </c>
    </row>
    <row r="5304" spans="1:20" x14ac:dyDescent="0.2">
      <c r="A5304">
        <v>2009</v>
      </c>
      <c r="B5304">
        <v>315</v>
      </c>
      <c r="D5304" t="s">
        <v>184</v>
      </c>
      <c r="E5304" s="1">
        <v>0.375</v>
      </c>
      <c r="F5304">
        <v>14</v>
      </c>
      <c r="G5304" t="s">
        <v>125</v>
      </c>
      <c r="H5304" t="s">
        <v>36</v>
      </c>
      <c r="I5304" t="s">
        <v>177</v>
      </c>
      <c r="J5304" t="s">
        <v>23</v>
      </c>
      <c r="K5304" t="s">
        <v>31</v>
      </c>
      <c r="L5304" t="s">
        <v>32</v>
      </c>
      <c r="M5304">
        <v>6</v>
      </c>
      <c r="N5304">
        <v>35</v>
      </c>
      <c r="Q5304">
        <v>7.9000000000000008E-3</v>
      </c>
      <c r="R5304">
        <v>3.0760000000000001</v>
      </c>
      <c r="S5304">
        <f t="shared" si="374"/>
        <v>443.79294680201997</v>
      </c>
      <c r="T5304">
        <f t="shared" si="371"/>
        <v>2662.7576808121198</v>
      </c>
    </row>
    <row r="5305" spans="1:20" x14ac:dyDescent="0.2">
      <c r="A5305">
        <v>2009</v>
      </c>
      <c r="B5305">
        <v>315</v>
      </c>
      <c r="D5305" t="s">
        <v>184</v>
      </c>
      <c r="E5305" s="1">
        <v>0.375</v>
      </c>
      <c r="F5305">
        <v>14</v>
      </c>
      <c r="G5305" t="s">
        <v>125</v>
      </c>
      <c r="H5305" t="s">
        <v>36</v>
      </c>
      <c r="I5305" t="s">
        <v>177</v>
      </c>
      <c r="J5305" t="s">
        <v>13</v>
      </c>
      <c r="K5305" t="s">
        <v>14</v>
      </c>
      <c r="L5305" t="s">
        <v>15</v>
      </c>
      <c r="M5305">
        <v>1</v>
      </c>
      <c r="N5305">
        <v>25</v>
      </c>
      <c r="Q5305">
        <v>2.3599999999999999E-2</v>
      </c>
      <c r="R5305">
        <v>2.9750000000000001</v>
      </c>
      <c r="S5305">
        <f t="shared" si="374"/>
        <v>340.23855775527943</v>
      </c>
      <c r="T5305">
        <f t="shared" si="371"/>
        <v>340.23855775527943</v>
      </c>
    </row>
    <row r="5306" spans="1:20" x14ac:dyDescent="0.2">
      <c r="A5306">
        <v>2009</v>
      </c>
      <c r="B5306">
        <v>315</v>
      </c>
      <c r="D5306" t="s">
        <v>184</v>
      </c>
      <c r="E5306" s="1">
        <v>0.375</v>
      </c>
      <c r="F5306">
        <v>14</v>
      </c>
      <c r="G5306" t="s">
        <v>125</v>
      </c>
      <c r="H5306" t="s">
        <v>36</v>
      </c>
      <c r="I5306" t="s">
        <v>177</v>
      </c>
      <c r="J5306" t="s">
        <v>16</v>
      </c>
      <c r="K5306" t="s">
        <v>28</v>
      </c>
      <c r="L5306" t="s">
        <v>29</v>
      </c>
      <c r="M5306">
        <v>11</v>
      </c>
      <c r="N5306">
        <v>25</v>
      </c>
      <c r="P5306">
        <f>N5306/1.14172</f>
        <v>21.89678730336685</v>
      </c>
      <c r="Q5306">
        <v>5.7999999999999996E-3</v>
      </c>
      <c r="R5306">
        <v>3.5539999999999998</v>
      </c>
      <c r="S5306">
        <f>Q5306*(P5306^R5306)</f>
        <v>336.62001464584171</v>
      </c>
      <c r="T5306">
        <f t="shared" si="371"/>
        <v>3702.8201611042587</v>
      </c>
    </row>
    <row r="5307" spans="1:20" x14ac:dyDescent="0.2">
      <c r="A5307">
        <v>2009</v>
      </c>
      <c r="B5307">
        <v>315</v>
      </c>
      <c r="D5307" t="s">
        <v>184</v>
      </c>
      <c r="E5307" s="1">
        <v>0.375</v>
      </c>
      <c r="F5307">
        <v>14</v>
      </c>
      <c r="G5307" t="s">
        <v>125</v>
      </c>
      <c r="H5307" t="s">
        <v>36</v>
      </c>
      <c r="I5307" t="s">
        <v>177</v>
      </c>
      <c r="J5307" t="s">
        <v>44</v>
      </c>
      <c r="K5307" t="s">
        <v>21</v>
      </c>
      <c r="L5307" t="s">
        <v>22</v>
      </c>
      <c r="M5307">
        <v>4</v>
      </c>
      <c r="N5307">
        <v>25</v>
      </c>
      <c r="Q5307">
        <v>1.14E-2</v>
      </c>
      <c r="R5307">
        <v>3.1280000000000001</v>
      </c>
      <c r="S5307">
        <f>Q5307*(N5307^R5307)</f>
        <v>268.94359042953022</v>
      </c>
      <c r="T5307">
        <f t="shared" si="371"/>
        <v>1075.7743617181209</v>
      </c>
    </row>
    <row r="5308" spans="1:20" x14ac:dyDescent="0.2">
      <c r="A5308">
        <v>2009</v>
      </c>
      <c r="B5308">
        <v>315</v>
      </c>
      <c r="D5308" t="s">
        <v>184</v>
      </c>
      <c r="E5308" s="1">
        <v>0.375</v>
      </c>
      <c r="F5308">
        <v>14</v>
      </c>
      <c r="G5308" t="s">
        <v>125</v>
      </c>
      <c r="H5308" t="s">
        <v>36</v>
      </c>
      <c r="I5308" t="s">
        <v>177</v>
      </c>
      <c r="J5308" t="s">
        <v>23</v>
      </c>
      <c r="K5308" t="s">
        <v>62</v>
      </c>
      <c r="L5308" t="s">
        <v>63</v>
      </c>
      <c r="M5308">
        <v>2</v>
      </c>
      <c r="N5308">
        <v>25</v>
      </c>
      <c r="P5308">
        <f>N5308/1.08</f>
        <v>23.148148148148145</v>
      </c>
      <c r="Q5308">
        <v>2.29E-2</v>
      </c>
      <c r="R5308">
        <v>2.9580000000000002</v>
      </c>
      <c r="S5308">
        <f>Q5308*(P5308^R5308)</f>
        <v>248.92846396069424</v>
      </c>
      <c r="T5308">
        <f t="shared" si="371"/>
        <v>497.85692792138849</v>
      </c>
    </row>
    <row r="5309" spans="1:20" x14ac:dyDescent="0.2">
      <c r="A5309">
        <v>2009</v>
      </c>
      <c r="B5309">
        <v>315</v>
      </c>
      <c r="D5309" t="s">
        <v>184</v>
      </c>
      <c r="E5309" s="1">
        <v>0.375</v>
      </c>
      <c r="F5309">
        <v>14</v>
      </c>
      <c r="G5309" t="s">
        <v>125</v>
      </c>
      <c r="H5309" t="s">
        <v>36</v>
      </c>
      <c r="I5309" t="s">
        <v>177</v>
      </c>
      <c r="J5309" t="s">
        <v>23</v>
      </c>
      <c r="K5309" t="s">
        <v>118</v>
      </c>
      <c r="L5309" t="s">
        <v>81</v>
      </c>
      <c r="M5309">
        <v>1</v>
      </c>
      <c r="N5309">
        <v>25</v>
      </c>
      <c r="Q5309">
        <v>1.26E-2</v>
      </c>
      <c r="R5309">
        <v>3.0672999999999999</v>
      </c>
      <c r="S5309">
        <f>Q5309*(N5309^R5309)</f>
        <v>244.49609871054292</v>
      </c>
      <c r="T5309">
        <f t="shared" si="371"/>
        <v>244.49609871054292</v>
      </c>
    </row>
    <row r="5310" spans="1:20" x14ac:dyDescent="0.2">
      <c r="A5310">
        <v>2009</v>
      </c>
      <c r="B5310">
        <v>315</v>
      </c>
      <c r="D5310" t="s">
        <v>184</v>
      </c>
      <c r="E5310" s="1">
        <v>0.375</v>
      </c>
      <c r="F5310">
        <v>14</v>
      </c>
      <c r="G5310" t="s">
        <v>125</v>
      </c>
      <c r="H5310" t="s">
        <v>36</v>
      </c>
      <c r="I5310" t="s">
        <v>177</v>
      </c>
      <c r="J5310" t="s">
        <v>23</v>
      </c>
      <c r="K5310" t="s">
        <v>118</v>
      </c>
      <c r="L5310" t="s">
        <v>37</v>
      </c>
      <c r="M5310">
        <v>1</v>
      </c>
      <c r="N5310">
        <v>25</v>
      </c>
      <c r="Q5310">
        <v>1.26E-2</v>
      </c>
      <c r="R5310">
        <v>3.0672999999999999</v>
      </c>
      <c r="S5310">
        <f>Q5310*(N5310^R5310)</f>
        <v>244.49609871054292</v>
      </c>
      <c r="T5310">
        <f t="shared" si="371"/>
        <v>244.49609871054292</v>
      </c>
    </row>
    <row r="5311" spans="1:20" x14ac:dyDescent="0.2">
      <c r="A5311">
        <v>2009</v>
      </c>
      <c r="B5311">
        <v>315</v>
      </c>
      <c r="D5311" t="s">
        <v>184</v>
      </c>
      <c r="E5311" s="1">
        <v>0.375</v>
      </c>
      <c r="F5311">
        <v>14</v>
      </c>
      <c r="G5311" t="s">
        <v>125</v>
      </c>
      <c r="H5311" t="s">
        <v>36</v>
      </c>
      <c r="I5311" t="s">
        <v>177</v>
      </c>
      <c r="J5311" t="s">
        <v>44</v>
      </c>
      <c r="K5311" t="s">
        <v>104</v>
      </c>
      <c r="L5311" t="s">
        <v>105</v>
      </c>
      <c r="M5311">
        <v>4</v>
      </c>
      <c r="N5311">
        <v>35</v>
      </c>
      <c r="P5311">
        <f>N5311*0.902479</f>
        <v>31.586765</v>
      </c>
      <c r="Q5311">
        <v>2.7E-2</v>
      </c>
      <c r="R5311">
        <v>2.629</v>
      </c>
      <c r="S5311">
        <f>Q5311*(P5311^R5311)</f>
        <v>236.3539157445052</v>
      </c>
      <c r="T5311">
        <f t="shared" si="371"/>
        <v>945.4156629780208</v>
      </c>
    </row>
    <row r="5312" spans="1:20" x14ac:dyDescent="0.2">
      <c r="A5312">
        <v>2009</v>
      </c>
      <c r="B5312">
        <v>315</v>
      </c>
      <c r="D5312" t="s">
        <v>184</v>
      </c>
      <c r="E5312" s="1">
        <v>0.375</v>
      </c>
      <c r="F5312">
        <v>14</v>
      </c>
      <c r="G5312" t="s">
        <v>125</v>
      </c>
      <c r="H5312" t="s">
        <v>36</v>
      </c>
      <c r="I5312" t="s">
        <v>177</v>
      </c>
      <c r="J5312" t="s">
        <v>16</v>
      </c>
      <c r="K5312" t="s">
        <v>17</v>
      </c>
      <c r="L5312" t="s">
        <v>18</v>
      </c>
      <c r="M5312">
        <v>6</v>
      </c>
      <c r="N5312">
        <v>15</v>
      </c>
      <c r="Q5312">
        <v>2.2700000000000001E-2</v>
      </c>
      <c r="R5312">
        <v>3.12</v>
      </c>
      <c r="S5312">
        <f t="shared" ref="S5312:S5325" si="375">Q5312*(N5312^R5312)</f>
        <v>106.03044532761471</v>
      </c>
      <c r="T5312">
        <f t="shared" si="371"/>
        <v>636.18267196568831</v>
      </c>
    </row>
    <row r="5313" spans="1:20" x14ac:dyDescent="0.2">
      <c r="A5313">
        <v>2009</v>
      </c>
      <c r="B5313">
        <v>315</v>
      </c>
      <c r="D5313" t="s">
        <v>184</v>
      </c>
      <c r="E5313" s="1">
        <v>0.375</v>
      </c>
      <c r="F5313">
        <v>14</v>
      </c>
      <c r="G5313" t="s">
        <v>125</v>
      </c>
      <c r="H5313" t="s">
        <v>36</v>
      </c>
      <c r="I5313" t="s">
        <v>177</v>
      </c>
      <c r="J5313" t="s">
        <v>26</v>
      </c>
      <c r="K5313" t="s">
        <v>17</v>
      </c>
      <c r="L5313" t="s">
        <v>121</v>
      </c>
      <c r="M5313">
        <v>2</v>
      </c>
      <c r="N5313">
        <v>7.5</v>
      </c>
      <c r="Q5313">
        <v>2.0199999999999999E-2</v>
      </c>
      <c r="R5313">
        <v>2.9594999999999998</v>
      </c>
      <c r="S5313">
        <f t="shared" si="375"/>
        <v>7.8540774295436098</v>
      </c>
      <c r="T5313">
        <f t="shared" si="371"/>
        <v>15.70815485908722</v>
      </c>
    </row>
    <row r="5314" spans="1:20" x14ac:dyDescent="0.2">
      <c r="A5314">
        <v>2009</v>
      </c>
      <c r="B5314">
        <v>315</v>
      </c>
      <c r="D5314" t="s">
        <v>184</v>
      </c>
      <c r="E5314" s="1">
        <v>0.375</v>
      </c>
      <c r="F5314">
        <v>14</v>
      </c>
      <c r="G5314" t="s">
        <v>125</v>
      </c>
      <c r="H5314" t="s">
        <v>36</v>
      </c>
      <c r="I5314" t="s">
        <v>177</v>
      </c>
      <c r="J5314" t="s">
        <v>26</v>
      </c>
      <c r="K5314" t="s">
        <v>118</v>
      </c>
      <c r="L5314" t="s">
        <v>27</v>
      </c>
      <c r="M5314">
        <v>10</v>
      </c>
      <c r="N5314">
        <v>7.5</v>
      </c>
      <c r="Q5314">
        <v>1.5900000000000001E-2</v>
      </c>
      <c r="R5314">
        <v>2.9718</v>
      </c>
      <c r="S5314">
        <f t="shared" si="375"/>
        <v>6.3372988368370082</v>
      </c>
      <c r="T5314">
        <f t="shared" ref="T5314:T5377" si="376">M5314*S5314</f>
        <v>63.372988368370081</v>
      </c>
    </row>
    <row r="5315" spans="1:20" x14ac:dyDescent="0.2">
      <c r="A5315">
        <v>2009</v>
      </c>
      <c r="B5315">
        <v>315</v>
      </c>
      <c r="D5315" t="s">
        <v>184</v>
      </c>
      <c r="E5315" s="1">
        <v>0.375</v>
      </c>
      <c r="F5315">
        <v>14</v>
      </c>
      <c r="G5315" t="s">
        <v>125</v>
      </c>
      <c r="H5315" t="s">
        <v>36</v>
      </c>
      <c r="I5315" t="s">
        <v>177</v>
      </c>
      <c r="J5315" t="s">
        <v>23</v>
      </c>
      <c r="K5315" t="s">
        <v>118</v>
      </c>
      <c r="L5315" t="s">
        <v>132</v>
      </c>
      <c r="M5315">
        <v>4</v>
      </c>
      <c r="N5315">
        <v>7.5</v>
      </c>
      <c r="Q5315">
        <v>1.26E-2</v>
      </c>
      <c r="R5315">
        <v>3.0672999999999999</v>
      </c>
      <c r="S5315">
        <f t="shared" si="375"/>
        <v>6.0875978967715536</v>
      </c>
      <c r="T5315">
        <f t="shared" si="376"/>
        <v>24.350391587086214</v>
      </c>
    </row>
    <row r="5316" spans="1:20" x14ac:dyDescent="0.2">
      <c r="A5316">
        <v>2009</v>
      </c>
      <c r="B5316">
        <v>315</v>
      </c>
      <c r="D5316" t="s">
        <v>184</v>
      </c>
      <c r="E5316" s="1">
        <v>0.375</v>
      </c>
      <c r="F5316">
        <v>14</v>
      </c>
      <c r="G5316" t="s">
        <v>125</v>
      </c>
      <c r="H5316" t="s">
        <v>36</v>
      </c>
      <c r="I5316" t="s">
        <v>177</v>
      </c>
      <c r="J5316" t="s">
        <v>23</v>
      </c>
      <c r="K5316" t="s">
        <v>118</v>
      </c>
      <c r="L5316" t="s">
        <v>30</v>
      </c>
      <c r="M5316">
        <v>3</v>
      </c>
      <c r="N5316">
        <v>7.5</v>
      </c>
      <c r="Q5316">
        <v>9.2800000000000001E-3</v>
      </c>
      <c r="R5316">
        <v>3.07</v>
      </c>
      <c r="S5316">
        <f t="shared" si="375"/>
        <v>4.5080222907771104</v>
      </c>
      <c r="T5316">
        <f t="shared" si="376"/>
        <v>13.524066872331332</v>
      </c>
    </row>
    <row r="5317" spans="1:20" x14ac:dyDescent="0.2">
      <c r="A5317">
        <v>2009</v>
      </c>
      <c r="B5317">
        <v>315</v>
      </c>
      <c r="D5317" t="s">
        <v>184</v>
      </c>
      <c r="E5317" s="1">
        <v>0.375</v>
      </c>
      <c r="F5317">
        <v>14</v>
      </c>
      <c r="G5317" t="s">
        <v>125</v>
      </c>
      <c r="H5317" t="s">
        <v>36</v>
      </c>
      <c r="I5317" t="s">
        <v>177</v>
      </c>
      <c r="J5317" t="s">
        <v>20</v>
      </c>
      <c r="K5317" t="s">
        <v>203</v>
      </c>
      <c r="L5317" t="s">
        <v>204</v>
      </c>
      <c r="M5317">
        <v>2</v>
      </c>
      <c r="N5317">
        <v>7.5</v>
      </c>
      <c r="Q5317">
        <v>2E-3</v>
      </c>
      <c r="R5317">
        <v>3.44</v>
      </c>
      <c r="S5317">
        <f t="shared" si="375"/>
        <v>2.0475793534200637</v>
      </c>
      <c r="T5317">
        <f t="shared" si="376"/>
        <v>4.0951587068401274</v>
      </c>
    </row>
    <row r="5318" spans="1:20" x14ac:dyDescent="0.2">
      <c r="A5318">
        <v>2009</v>
      </c>
      <c r="B5318">
        <v>315</v>
      </c>
      <c r="D5318" t="s">
        <v>184</v>
      </c>
      <c r="E5318" s="1">
        <v>0.375</v>
      </c>
      <c r="F5318">
        <v>14</v>
      </c>
      <c r="G5318" t="s">
        <v>125</v>
      </c>
      <c r="H5318" t="s">
        <v>36</v>
      </c>
      <c r="I5318" t="s">
        <v>177</v>
      </c>
      <c r="J5318" t="s">
        <v>26</v>
      </c>
      <c r="K5318" t="s">
        <v>17</v>
      </c>
      <c r="L5318" t="s">
        <v>121</v>
      </c>
      <c r="M5318">
        <v>1</v>
      </c>
      <c r="N5318">
        <v>2.5</v>
      </c>
      <c r="Q5318">
        <v>2.0199999999999999E-2</v>
      </c>
      <c r="R5318">
        <v>2.9594999999999998</v>
      </c>
      <c r="S5318">
        <f t="shared" si="375"/>
        <v>0.30412689296657719</v>
      </c>
      <c r="T5318">
        <f t="shared" si="376"/>
        <v>0.30412689296657719</v>
      </c>
    </row>
    <row r="5319" spans="1:20" x14ac:dyDescent="0.2">
      <c r="A5319">
        <v>2009</v>
      </c>
      <c r="B5319">
        <v>315</v>
      </c>
      <c r="D5319" t="s">
        <v>184</v>
      </c>
      <c r="E5319" s="1">
        <v>0.375</v>
      </c>
      <c r="F5319">
        <v>14</v>
      </c>
      <c r="G5319" t="s">
        <v>125</v>
      </c>
      <c r="H5319" t="s">
        <v>36</v>
      </c>
      <c r="I5319" t="s">
        <v>177</v>
      </c>
      <c r="J5319" t="s">
        <v>26</v>
      </c>
      <c r="K5319" t="s">
        <v>193</v>
      </c>
      <c r="L5319" t="s">
        <v>160</v>
      </c>
      <c r="M5319">
        <v>1</v>
      </c>
      <c r="N5319">
        <v>2.5</v>
      </c>
      <c r="Q5319">
        <v>1.37E-2</v>
      </c>
      <c r="R5319">
        <v>3.1463000000000001</v>
      </c>
      <c r="S5319">
        <f t="shared" si="375"/>
        <v>0.24477057971907384</v>
      </c>
      <c r="T5319">
        <f t="shared" si="376"/>
        <v>0.24477057971907384</v>
      </c>
    </row>
    <row r="5320" spans="1:20" x14ac:dyDescent="0.2">
      <c r="A5320">
        <v>2009</v>
      </c>
      <c r="B5320">
        <v>315</v>
      </c>
      <c r="D5320" t="s">
        <v>184</v>
      </c>
      <c r="E5320" s="1">
        <v>0.375</v>
      </c>
      <c r="F5320">
        <v>14</v>
      </c>
      <c r="G5320" t="s">
        <v>125</v>
      </c>
      <c r="H5320" t="s">
        <v>36</v>
      </c>
      <c r="I5320" t="s">
        <v>177</v>
      </c>
      <c r="J5320" t="s">
        <v>26</v>
      </c>
      <c r="K5320" t="s">
        <v>118</v>
      </c>
      <c r="L5320" t="s">
        <v>27</v>
      </c>
      <c r="M5320">
        <v>6</v>
      </c>
      <c r="N5320">
        <v>2.5</v>
      </c>
      <c r="Q5320">
        <v>1.5900000000000001E-2</v>
      </c>
      <c r="R5320">
        <v>2.9718</v>
      </c>
      <c r="S5320">
        <f t="shared" si="375"/>
        <v>0.24210025233267859</v>
      </c>
      <c r="T5320">
        <f t="shared" si="376"/>
        <v>1.4526015139960715</v>
      </c>
    </row>
    <row r="5321" spans="1:20" x14ac:dyDescent="0.2">
      <c r="A5321">
        <v>2009</v>
      </c>
      <c r="B5321">
        <v>315</v>
      </c>
      <c r="D5321" t="s">
        <v>184</v>
      </c>
      <c r="E5321" s="1">
        <v>0.375</v>
      </c>
      <c r="F5321">
        <v>14</v>
      </c>
      <c r="G5321" t="s">
        <v>125</v>
      </c>
      <c r="H5321" t="s">
        <v>36</v>
      </c>
      <c r="I5321" t="s">
        <v>177</v>
      </c>
      <c r="J5321" t="s">
        <v>23</v>
      </c>
      <c r="K5321" t="s">
        <v>33</v>
      </c>
      <c r="L5321" t="s">
        <v>34</v>
      </c>
      <c r="M5321">
        <v>8</v>
      </c>
      <c r="N5321">
        <v>2.5</v>
      </c>
      <c r="Q5321">
        <v>8.8999999999999999E-3</v>
      </c>
      <c r="R5321">
        <v>3</v>
      </c>
      <c r="S5321">
        <f t="shared" si="375"/>
        <v>0.13906250000000001</v>
      </c>
      <c r="T5321">
        <f t="shared" si="376"/>
        <v>1.1125</v>
      </c>
    </row>
    <row r="5322" spans="1:20" x14ac:dyDescent="0.2">
      <c r="A5322">
        <v>2009</v>
      </c>
      <c r="B5322">
        <v>316</v>
      </c>
      <c r="D5322" t="s">
        <v>184</v>
      </c>
      <c r="E5322" s="1">
        <v>0.375</v>
      </c>
      <c r="F5322">
        <v>12</v>
      </c>
      <c r="G5322" t="s">
        <v>124</v>
      </c>
      <c r="H5322" t="s">
        <v>12</v>
      </c>
      <c r="I5322" t="s">
        <v>177</v>
      </c>
      <c r="J5322" t="s">
        <v>13</v>
      </c>
      <c r="K5322" t="s">
        <v>51</v>
      </c>
      <c r="L5322" t="s">
        <v>57</v>
      </c>
      <c r="M5322">
        <v>1</v>
      </c>
      <c r="N5322">
        <v>45</v>
      </c>
      <c r="O5322" t="s">
        <v>53</v>
      </c>
      <c r="Q5322">
        <v>1.6199999999999999E-2</v>
      </c>
      <c r="R5322">
        <v>3.0251999999999999</v>
      </c>
      <c r="S5322">
        <f t="shared" si="375"/>
        <v>1624.8508847285632</v>
      </c>
      <c r="T5322">
        <f t="shared" si="376"/>
        <v>1624.8508847285632</v>
      </c>
    </row>
    <row r="5323" spans="1:20" x14ac:dyDescent="0.2">
      <c r="A5323">
        <v>2009</v>
      </c>
      <c r="B5323">
        <v>316</v>
      </c>
      <c r="D5323" t="s">
        <v>184</v>
      </c>
      <c r="E5323" s="1">
        <v>0.375</v>
      </c>
      <c r="F5323">
        <v>12</v>
      </c>
      <c r="G5323" t="s">
        <v>124</v>
      </c>
      <c r="H5323" t="s">
        <v>12</v>
      </c>
      <c r="I5323" t="s">
        <v>177</v>
      </c>
      <c r="J5323" t="s">
        <v>23</v>
      </c>
      <c r="K5323" t="s">
        <v>91</v>
      </c>
      <c r="L5323" t="s">
        <v>92</v>
      </c>
      <c r="M5323">
        <v>1</v>
      </c>
      <c r="N5323">
        <v>25</v>
      </c>
      <c r="Q5323">
        <v>0.53300000000000003</v>
      </c>
      <c r="R5323">
        <v>2.2759999999999998</v>
      </c>
      <c r="S5323">
        <f t="shared" si="375"/>
        <v>809.91355729585462</v>
      </c>
      <c r="T5323">
        <f t="shared" si="376"/>
        <v>809.91355729585462</v>
      </c>
    </row>
    <row r="5324" spans="1:20" x14ac:dyDescent="0.2">
      <c r="A5324">
        <v>2009</v>
      </c>
      <c r="B5324">
        <v>316</v>
      </c>
      <c r="D5324" t="s">
        <v>184</v>
      </c>
      <c r="E5324" s="1">
        <v>0.375</v>
      </c>
      <c r="F5324">
        <v>12</v>
      </c>
      <c r="G5324" t="s">
        <v>124</v>
      </c>
      <c r="H5324" t="s">
        <v>12</v>
      </c>
      <c r="I5324" t="s">
        <v>177</v>
      </c>
      <c r="J5324" t="s">
        <v>44</v>
      </c>
      <c r="K5324" t="s">
        <v>21</v>
      </c>
      <c r="L5324" t="s">
        <v>22</v>
      </c>
      <c r="M5324">
        <v>7</v>
      </c>
      <c r="N5324">
        <v>35</v>
      </c>
      <c r="Q5324">
        <v>1.14E-2</v>
      </c>
      <c r="R5324">
        <v>3.1280000000000001</v>
      </c>
      <c r="S5324">
        <f t="shared" si="375"/>
        <v>770.45928631241588</v>
      </c>
      <c r="T5324">
        <f t="shared" si="376"/>
        <v>5393.2150041869108</v>
      </c>
    </row>
    <row r="5325" spans="1:20" x14ac:dyDescent="0.2">
      <c r="A5325">
        <v>2009</v>
      </c>
      <c r="B5325">
        <v>316</v>
      </c>
      <c r="D5325" t="s">
        <v>184</v>
      </c>
      <c r="E5325" s="1">
        <v>0.375</v>
      </c>
      <c r="F5325">
        <v>12</v>
      </c>
      <c r="G5325" t="s">
        <v>124</v>
      </c>
      <c r="H5325" t="s">
        <v>12</v>
      </c>
      <c r="I5325" t="s">
        <v>177</v>
      </c>
      <c r="J5325" t="s">
        <v>13</v>
      </c>
      <c r="K5325" t="s">
        <v>14</v>
      </c>
      <c r="L5325" t="s">
        <v>15</v>
      </c>
      <c r="M5325">
        <v>4</v>
      </c>
      <c r="N5325">
        <v>25</v>
      </c>
      <c r="Q5325">
        <v>2.3599999999999999E-2</v>
      </c>
      <c r="R5325">
        <v>2.9750000000000001</v>
      </c>
      <c r="S5325">
        <f t="shared" si="375"/>
        <v>340.23855775527943</v>
      </c>
      <c r="T5325">
        <f t="shared" si="376"/>
        <v>1360.9542310211177</v>
      </c>
    </row>
    <row r="5326" spans="1:20" x14ac:dyDescent="0.2">
      <c r="A5326">
        <v>2009</v>
      </c>
      <c r="B5326">
        <v>316</v>
      </c>
      <c r="D5326" t="s">
        <v>184</v>
      </c>
      <c r="E5326" s="1">
        <v>0.375</v>
      </c>
      <c r="F5326">
        <v>12</v>
      </c>
      <c r="G5326" t="s">
        <v>124</v>
      </c>
      <c r="H5326" t="s">
        <v>12</v>
      </c>
      <c r="I5326" t="s">
        <v>177</v>
      </c>
      <c r="J5326" t="s">
        <v>16</v>
      </c>
      <c r="K5326" t="s">
        <v>28</v>
      </c>
      <c r="L5326" t="s">
        <v>29</v>
      </c>
      <c r="M5326">
        <v>4</v>
      </c>
      <c r="N5326">
        <v>25</v>
      </c>
      <c r="P5326">
        <f>N5326/1.14172</f>
        <v>21.89678730336685</v>
      </c>
      <c r="Q5326">
        <v>5.7999999999999996E-3</v>
      </c>
      <c r="R5326">
        <v>3.5539999999999998</v>
      </c>
      <c r="S5326">
        <f>Q5326*(P5326^R5326)</f>
        <v>336.62001464584171</v>
      </c>
      <c r="T5326">
        <f t="shared" si="376"/>
        <v>1346.4800585833668</v>
      </c>
    </row>
    <row r="5327" spans="1:20" x14ac:dyDescent="0.2">
      <c r="A5327">
        <v>2009</v>
      </c>
      <c r="B5327">
        <v>316</v>
      </c>
      <c r="D5327" t="s">
        <v>184</v>
      </c>
      <c r="E5327" s="1">
        <v>0.375</v>
      </c>
      <c r="F5327">
        <v>12</v>
      </c>
      <c r="G5327" t="s">
        <v>124</v>
      </c>
      <c r="H5327" t="s">
        <v>12</v>
      </c>
      <c r="I5327" t="s">
        <v>177</v>
      </c>
      <c r="J5327" t="s">
        <v>44</v>
      </c>
      <c r="K5327" t="s">
        <v>21</v>
      </c>
      <c r="L5327" t="s">
        <v>22</v>
      </c>
      <c r="M5327">
        <v>6</v>
      </c>
      <c r="N5327">
        <v>25</v>
      </c>
      <c r="Q5327">
        <v>1.14E-2</v>
      </c>
      <c r="R5327">
        <v>3.1280000000000001</v>
      </c>
      <c r="S5327">
        <f t="shared" ref="S5327:S5334" si="377">Q5327*(N5327^R5327)</f>
        <v>268.94359042953022</v>
      </c>
      <c r="T5327">
        <f t="shared" si="376"/>
        <v>1613.6615425771813</v>
      </c>
    </row>
    <row r="5328" spans="1:20" x14ac:dyDescent="0.2">
      <c r="A5328">
        <v>2009</v>
      </c>
      <c r="B5328">
        <v>316</v>
      </c>
      <c r="D5328" t="s">
        <v>184</v>
      </c>
      <c r="E5328" s="1">
        <v>0.375</v>
      </c>
      <c r="F5328">
        <v>12</v>
      </c>
      <c r="G5328" t="s">
        <v>124</v>
      </c>
      <c r="H5328" t="s">
        <v>12</v>
      </c>
      <c r="I5328" t="s">
        <v>177</v>
      </c>
      <c r="J5328" t="s">
        <v>23</v>
      </c>
      <c r="K5328" t="s">
        <v>118</v>
      </c>
      <c r="L5328" t="s">
        <v>81</v>
      </c>
      <c r="M5328">
        <v>1</v>
      </c>
      <c r="N5328">
        <v>25</v>
      </c>
      <c r="Q5328">
        <v>1.26E-2</v>
      </c>
      <c r="R5328">
        <v>3.0672999999999999</v>
      </c>
      <c r="S5328">
        <f t="shared" si="377"/>
        <v>244.49609871054292</v>
      </c>
      <c r="T5328">
        <f t="shared" si="376"/>
        <v>244.49609871054292</v>
      </c>
    </row>
    <row r="5329" spans="1:20" x14ac:dyDescent="0.2">
      <c r="A5329">
        <v>2009</v>
      </c>
      <c r="B5329">
        <v>316</v>
      </c>
      <c r="D5329" t="s">
        <v>184</v>
      </c>
      <c r="E5329" s="1">
        <v>0.375</v>
      </c>
      <c r="F5329">
        <v>12</v>
      </c>
      <c r="G5329" t="s">
        <v>124</v>
      </c>
      <c r="H5329" t="s">
        <v>12</v>
      </c>
      <c r="I5329" t="s">
        <v>177</v>
      </c>
      <c r="J5329" t="s">
        <v>23</v>
      </c>
      <c r="K5329" t="s">
        <v>118</v>
      </c>
      <c r="L5329" t="s">
        <v>30</v>
      </c>
      <c r="M5329">
        <v>1</v>
      </c>
      <c r="N5329">
        <v>15</v>
      </c>
      <c r="Q5329">
        <v>9.2800000000000001E-3</v>
      </c>
      <c r="R5329">
        <v>3.07</v>
      </c>
      <c r="S5329">
        <f t="shared" si="377"/>
        <v>37.857169670187268</v>
      </c>
      <c r="T5329">
        <f t="shared" si="376"/>
        <v>37.857169670187268</v>
      </c>
    </row>
    <row r="5330" spans="1:20" x14ac:dyDescent="0.2">
      <c r="A5330">
        <v>2009</v>
      </c>
      <c r="B5330">
        <v>316</v>
      </c>
      <c r="D5330" t="s">
        <v>184</v>
      </c>
      <c r="E5330" s="1">
        <v>0.375</v>
      </c>
      <c r="F5330">
        <v>12</v>
      </c>
      <c r="G5330" t="s">
        <v>124</v>
      </c>
      <c r="H5330" t="s">
        <v>12</v>
      </c>
      <c r="I5330" t="s">
        <v>177</v>
      </c>
      <c r="J5330" t="s">
        <v>26</v>
      </c>
      <c r="K5330" t="s">
        <v>118</v>
      </c>
      <c r="L5330" t="s">
        <v>27</v>
      </c>
      <c r="M5330">
        <v>3</v>
      </c>
      <c r="N5330">
        <v>7.5</v>
      </c>
      <c r="Q5330">
        <v>1.5900000000000001E-2</v>
      </c>
      <c r="R5330">
        <v>2.9718</v>
      </c>
      <c r="S5330">
        <f t="shared" si="377"/>
        <v>6.3372988368370082</v>
      </c>
      <c r="T5330">
        <f t="shared" si="376"/>
        <v>19.011896510511026</v>
      </c>
    </row>
    <row r="5331" spans="1:20" x14ac:dyDescent="0.2">
      <c r="A5331">
        <v>2009</v>
      </c>
      <c r="B5331">
        <v>316</v>
      </c>
      <c r="D5331" t="s">
        <v>184</v>
      </c>
      <c r="E5331" s="1">
        <v>0.375</v>
      </c>
      <c r="F5331">
        <v>12</v>
      </c>
      <c r="G5331" t="s">
        <v>124</v>
      </c>
      <c r="H5331" t="s">
        <v>12</v>
      </c>
      <c r="I5331" t="s">
        <v>177</v>
      </c>
      <c r="J5331" t="s">
        <v>26</v>
      </c>
      <c r="K5331" t="s">
        <v>118</v>
      </c>
      <c r="L5331" t="s">
        <v>27</v>
      </c>
      <c r="M5331">
        <v>50</v>
      </c>
      <c r="N5331">
        <v>2.5</v>
      </c>
      <c r="Q5331">
        <v>1.5900000000000001E-2</v>
      </c>
      <c r="R5331">
        <v>2.9718</v>
      </c>
      <c r="S5331">
        <f t="shared" si="377"/>
        <v>0.24210025233267859</v>
      </c>
      <c r="T5331">
        <f t="shared" si="376"/>
        <v>12.10501261663393</v>
      </c>
    </row>
    <row r="5332" spans="1:20" x14ac:dyDescent="0.2">
      <c r="A5332">
        <v>2009</v>
      </c>
      <c r="B5332">
        <v>316</v>
      </c>
      <c r="D5332" t="s">
        <v>184</v>
      </c>
      <c r="E5332" s="1">
        <v>0.375</v>
      </c>
      <c r="F5332">
        <v>12</v>
      </c>
      <c r="G5332" t="s">
        <v>124</v>
      </c>
      <c r="H5332" t="s">
        <v>12</v>
      </c>
      <c r="I5332" t="s">
        <v>177</v>
      </c>
      <c r="J5332" t="s">
        <v>23</v>
      </c>
      <c r="K5332" t="s">
        <v>33</v>
      </c>
      <c r="L5332" t="s">
        <v>34</v>
      </c>
      <c r="M5332">
        <v>4</v>
      </c>
      <c r="N5332">
        <v>2.5</v>
      </c>
      <c r="Q5332">
        <v>8.8999999999999999E-3</v>
      </c>
      <c r="R5332">
        <v>3</v>
      </c>
      <c r="S5332">
        <f t="shared" si="377"/>
        <v>0.13906250000000001</v>
      </c>
      <c r="T5332">
        <f t="shared" si="376"/>
        <v>0.55625000000000002</v>
      </c>
    </row>
    <row r="5333" spans="1:20" x14ac:dyDescent="0.2">
      <c r="A5333">
        <v>2009</v>
      </c>
      <c r="B5333">
        <v>317</v>
      </c>
      <c r="D5333" t="s">
        <v>184</v>
      </c>
      <c r="E5333" s="1">
        <v>0.375</v>
      </c>
      <c r="F5333">
        <v>14</v>
      </c>
      <c r="G5333" t="s">
        <v>125</v>
      </c>
      <c r="H5333" t="s">
        <v>36</v>
      </c>
      <c r="I5333" t="s">
        <v>177</v>
      </c>
      <c r="J5333" t="s">
        <v>44</v>
      </c>
      <c r="K5333" t="s">
        <v>21</v>
      </c>
      <c r="L5333" t="s">
        <v>22</v>
      </c>
      <c r="M5333">
        <v>6</v>
      </c>
      <c r="N5333">
        <v>35</v>
      </c>
      <c r="Q5333">
        <v>1.14E-2</v>
      </c>
      <c r="R5333">
        <v>3.1280000000000001</v>
      </c>
      <c r="S5333">
        <f t="shared" si="377"/>
        <v>770.45928631241588</v>
      </c>
      <c r="T5333">
        <f t="shared" si="376"/>
        <v>4622.7557178744955</v>
      </c>
    </row>
    <row r="5334" spans="1:20" x14ac:dyDescent="0.2">
      <c r="A5334">
        <v>2009</v>
      </c>
      <c r="B5334">
        <v>317</v>
      </c>
      <c r="D5334" t="s">
        <v>184</v>
      </c>
      <c r="E5334" s="1">
        <v>0.375</v>
      </c>
      <c r="F5334">
        <v>14</v>
      </c>
      <c r="G5334" t="s">
        <v>125</v>
      </c>
      <c r="H5334" t="s">
        <v>36</v>
      </c>
      <c r="I5334" t="s">
        <v>177</v>
      </c>
      <c r="J5334" t="s">
        <v>13</v>
      </c>
      <c r="K5334" t="s">
        <v>51</v>
      </c>
      <c r="L5334" t="s">
        <v>52</v>
      </c>
      <c r="M5334">
        <v>1</v>
      </c>
      <c r="N5334">
        <v>35</v>
      </c>
      <c r="O5334" t="s">
        <v>53</v>
      </c>
      <c r="Q5334">
        <v>1.6199999999999999E-2</v>
      </c>
      <c r="R5334">
        <v>3.0251999999999999</v>
      </c>
      <c r="S5334">
        <f t="shared" si="377"/>
        <v>759.67819720000477</v>
      </c>
      <c r="T5334">
        <f t="shared" si="376"/>
        <v>759.67819720000477</v>
      </c>
    </row>
    <row r="5335" spans="1:20" x14ac:dyDescent="0.2">
      <c r="A5335">
        <v>2009</v>
      </c>
      <c r="B5335">
        <v>317</v>
      </c>
      <c r="D5335" t="s">
        <v>184</v>
      </c>
      <c r="E5335" s="1">
        <v>0.375</v>
      </c>
      <c r="F5335">
        <v>14</v>
      </c>
      <c r="G5335" t="s">
        <v>125</v>
      </c>
      <c r="H5335" t="s">
        <v>36</v>
      </c>
      <c r="I5335" t="s">
        <v>177</v>
      </c>
      <c r="J5335" t="s">
        <v>23</v>
      </c>
      <c r="K5335" t="s">
        <v>62</v>
      </c>
      <c r="L5335" t="s">
        <v>63</v>
      </c>
      <c r="M5335">
        <v>3</v>
      </c>
      <c r="N5335">
        <v>35</v>
      </c>
      <c r="P5335">
        <f>N5335/1.08</f>
        <v>32.407407407407405</v>
      </c>
      <c r="Q5335">
        <v>2.29E-2</v>
      </c>
      <c r="R5335">
        <v>2.9580000000000002</v>
      </c>
      <c r="S5335">
        <f>Q5335*(P5335^R5335)</f>
        <v>673.47470511666143</v>
      </c>
      <c r="T5335">
        <f t="shared" si="376"/>
        <v>2020.4241153499843</v>
      </c>
    </row>
    <row r="5336" spans="1:20" x14ac:dyDescent="0.2">
      <c r="A5336">
        <v>2009</v>
      </c>
      <c r="B5336">
        <v>317</v>
      </c>
      <c r="D5336" t="s">
        <v>184</v>
      </c>
      <c r="E5336" s="1">
        <v>0.375</v>
      </c>
      <c r="F5336">
        <v>14</v>
      </c>
      <c r="G5336" t="s">
        <v>125</v>
      </c>
      <c r="H5336" t="s">
        <v>36</v>
      </c>
      <c r="I5336" t="s">
        <v>177</v>
      </c>
      <c r="J5336" t="s">
        <v>23</v>
      </c>
      <c r="K5336" t="s">
        <v>31</v>
      </c>
      <c r="L5336" t="s">
        <v>32</v>
      </c>
      <c r="M5336">
        <v>2</v>
      </c>
      <c r="N5336">
        <v>35</v>
      </c>
      <c r="Q5336">
        <v>7.9000000000000008E-3</v>
      </c>
      <c r="R5336">
        <v>3.0760000000000001</v>
      </c>
      <c r="S5336">
        <f>Q5336*(N5336^R5336)</f>
        <v>443.79294680201997</v>
      </c>
      <c r="T5336">
        <f t="shared" si="376"/>
        <v>887.58589360403994</v>
      </c>
    </row>
    <row r="5337" spans="1:20" x14ac:dyDescent="0.2">
      <c r="A5337">
        <v>2009</v>
      </c>
      <c r="B5337">
        <v>317</v>
      </c>
      <c r="D5337" t="s">
        <v>184</v>
      </c>
      <c r="E5337" s="1">
        <v>0.375</v>
      </c>
      <c r="F5337">
        <v>14</v>
      </c>
      <c r="G5337" t="s">
        <v>125</v>
      </c>
      <c r="H5337" t="s">
        <v>36</v>
      </c>
      <c r="I5337" t="s">
        <v>177</v>
      </c>
      <c r="J5337" t="s">
        <v>508</v>
      </c>
      <c r="K5337" t="s">
        <v>24</v>
      </c>
      <c r="L5337" t="s">
        <v>25</v>
      </c>
      <c r="M5337">
        <v>2</v>
      </c>
      <c r="N5337">
        <v>25</v>
      </c>
      <c r="Q5337">
        <v>4.2799999999999998E-2</v>
      </c>
      <c r="R5337">
        <v>2.8580000000000001</v>
      </c>
      <c r="S5337">
        <f>Q5337*(N5337^R5337)</f>
        <v>423.40532317837847</v>
      </c>
      <c r="T5337">
        <f t="shared" si="376"/>
        <v>846.81064635675693</v>
      </c>
    </row>
    <row r="5338" spans="1:20" x14ac:dyDescent="0.2">
      <c r="A5338">
        <v>2009</v>
      </c>
      <c r="B5338">
        <v>317</v>
      </c>
      <c r="D5338" t="s">
        <v>184</v>
      </c>
      <c r="E5338" s="1">
        <v>0.375</v>
      </c>
      <c r="F5338">
        <v>14</v>
      </c>
      <c r="G5338" t="s">
        <v>125</v>
      </c>
      <c r="H5338" t="s">
        <v>36</v>
      </c>
      <c r="I5338" t="s">
        <v>177</v>
      </c>
      <c r="J5338" t="s">
        <v>13</v>
      </c>
      <c r="K5338" t="s">
        <v>14</v>
      </c>
      <c r="L5338" t="s">
        <v>15</v>
      </c>
      <c r="M5338">
        <v>2</v>
      </c>
      <c r="N5338">
        <v>25</v>
      </c>
      <c r="Q5338">
        <v>2.3599999999999999E-2</v>
      </c>
      <c r="R5338">
        <v>2.9750000000000001</v>
      </c>
      <c r="S5338">
        <f>Q5338*(N5338^R5338)</f>
        <v>340.23855775527943</v>
      </c>
      <c r="T5338">
        <f t="shared" si="376"/>
        <v>680.47711551055886</v>
      </c>
    </row>
    <row r="5339" spans="1:20" x14ac:dyDescent="0.2">
      <c r="A5339">
        <v>2009</v>
      </c>
      <c r="B5339">
        <v>317</v>
      </c>
      <c r="D5339" t="s">
        <v>184</v>
      </c>
      <c r="E5339" s="1">
        <v>0.375</v>
      </c>
      <c r="F5339">
        <v>14</v>
      </c>
      <c r="G5339" t="s">
        <v>125</v>
      </c>
      <c r="H5339" t="s">
        <v>36</v>
      </c>
      <c r="I5339" t="s">
        <v>177</v>
      </c>
      <c r="J5339" t="s">
        <v>16</v>
      </c>
      <c r="K5339" t="s">
        <v>28</v>
      </c>
      <c r="L5339" t="s">
        <v>29</v>
      </c>
      <c r="M5339">
        <v>7</v>
      </c>
      <c r="N5339">
        <v>25</v>
      </c>
      <c r="P5339">
        <f>N5339/1.14172</f>
        <v>21.89678730336685</v>
      </c>
      <c r="Q5339">
        <v>5.7999999999999996E-3</v>
      </c>
      <c r="R5339">
        <v>3.5539999999999998</v>
      </c>
      <c r="S5339">
        <f>Q5339*(P5339^R5339)</f>
        <v>336.62001464584171</v>
      </c>
      <c r="T5339">
        <f t="shared" si="376"/>
        <v>2356.3401025208918</v>
      </c>
    </row>
    <row r="5340" spans="1:20" x14ac:dyDescent="0.2">
      <c r="A5340">
        <v>2009</v>
      </c>
      <c r="B5340">
        <v>317</v>
      </c>
      <c r="D5340" t="s">
        <v>184</v>
      </c>
      <c r="E5340" s="1">
        <v>0.375</v>
      </c>
      <c r="F5340">
        <v>14</v>
      </c>
      <c r="G5340" t="s">
        <v>125</v>
      </c>
      <c r="H5340" t="s">
        <v>36</v>
      </c>
      <c r="I5340" t="s">
        <v>177</v>
      </c>
      <c r="J5340" t="s">
        <v>44</v>
      </c>
      <c r="K5340" t="s">
        <v>21</v>
      </c>
      <c r="L5340" t="s">
        <v>22</v>
      </c>
      <c r="M5340">
        <v>4</v>
      </c>
      <c r="N5340">
        <v>25</v>
      </c>
      <c r="Q5340">
        <v>1.14E-2</v>
      </c>
      <c r="R5340">
        <v>3.1280000000000001</v>
      </c>
      <c r="S5340">
        <f t="shared" ref="S5340:S5357" si="378">Q5340*(N5340^R5340)</f>
        <v>268.94359042953022</v>
      </c>
      <c r="T5340">
        <f t="shared" si="376"/>
        <v>1075.7743617181209</v>
      </c>
    </row>
    <row r="5341" spans="1:20" x14ac:dyDescent="0.2">
      <c r="A5341">
        <v>2009</v>
      </c>
      <c r="B5341">
        <v>317</v>
      </c>
      <c r="D5341" t="s">
        <v>184</v>
      </c>
      <c r="E5341" s="1">
        <v>0.375</v>
      </c>
      <c r="F5341">
        <v>14</v>
      </c>
      <c r="G5341" t="s">
        <v>125</v>
      </c>
      <c r="H5341" t="s">
        <v>36</v>
      </c>
      <c r="I5341" t="s">
        <v>177</v>
      </c>
      <c r="J5341" t="s">
        <v>23</v>
      </c>
      <c r="K5341" t="s">
        <v>118</v>
      </c>
      <c r="L5341" t="s">
        <v>81</v>
      </c>
      <c r="M5341">
        <v>1</v>
      </c>
      <c r="N5341">
        <v>25</v>
      </c>
      <c r="Q5341">
        <v>1.26E-2</v>
      </c>
      <c r="R5341">
        <v>3.0672999999999999</v>
      </c>
      <c r="S5341">
        <f t="shared" si="378"/>
        <v>244.49609871054292</v>
      </c>
      <c r="T5341">
        <f t="shared" si="376"/>
        <v>244.49609871054292</v>
      </c>
    </row>
    <row r="5342" spans="1:20" x14ac:dyDescent="0.2">
      <c r="A5342">
        <v>2009</v>
      </c>
      <c r="B5342">
        <v>317</v>
      </c>
      <c r="D5342" t="s">
        <v>184</v>
      </c>
      <c r="E5342" s="1">
        <v>0.375</v>
      </c>
      <c r="F5342">
        <v>14</v>
      </c>
      <c r="G5342" t="s">
        <v>125</v>
      </c>
      <c r="H5342" t="s">
        <v>36</v>
      </c>
      <c r="I5342" t="s">
        <v>177</v>
      </c>
      <c r="J5342" t="s">
        <v>23</v>
      </c>
      <c r="K5342" t="s">
        <v>31</v>
      </c>
      <c r="L5342" t="s">
        <v>32</v>
      </c>
      <c r="M5342">
        <v>3</v>
      </c>
      <c r="N5342">
        <v>25</v>
      </c>
      <c r="Q5342">
        <v>7.9000000000000008E-3</v>
      </c>
      <c r="R5342">
        <v>3.0760000000000001</v>
      </c>
      <c r="S5342">
        <f t="shared" si="378"/>
        <v>157.64875958225977</v>
      </c>
      <c r="T5342">
        <f t="shared" si="376"/>
        <v>472.94627874677929</v>
      </c>
    </row>
    <row r="5343" spans="1:20" x14ac:dyDescent="0.2">
      <c r="A5343">
        <v>2009</v>
      </c>
      <c r="B5343">
        <v>317</v>
      </c>
      <c r="D5343" t="s">
        <v>184</v>
      </c>
      <c r="E5343" s="1">
        <v>0.375</v>
      </c>
      <c r="F5343">
        <v>14</v>
      </c>
      <c r="G5343" t="s">
        <v>125</v>
      </c>
      <c r="H5343" t="s">
        <v>36</v>
      </c>
      <c r="I5343" t="s">
        <v>177</v>
      </c>
      <c r="J5343" t="s">
        <v>16</v>
      </c>
      <c r="K5343" t="s">
        <v>17</v>
      </c>
      <c r="L5343" t="s">
        <v>18</v>
      </c>
      <c r="M5343">
        <v>1</v>
      </c>
      <c r="N5343">
        <v>15</v>
      </c>
      <c r="Q5343">
        <v>2.2700000000000001E-2</v>
      </c>
      <c r="R5343">
        <v>3.12</v>
      </c>
      <c r="S5343">
        <f t="shared" si="378"/>
        <v>106.03044532761471</v>
      </c>
      <c r="T5343">
        <f t="shared" si="376"/>
        <v>106.03044532761471</v>
      </c>
    </row>
    <row r="5344" spans="1:20" x14ac:dyDescent="0.2">
      <c r="A5344">
        <v>2009</v>
      </c>
      <c r="B5344">
        <v>317</v>
      </c>
      <c r="D5344" t="s">
        <v>184</v>
      </c>
      <c r="E5344" s="1">
        <v>0.375</v>
      </c>
      <c r="F5344">
        <v>14</v>
      </c>
      <c r="G5344" t="s">
        <v>125</v>
      </c>
      <c r="H5344" t="s">
        <v>36</v>
      </c>
      <c r="I5344" t="s">
        <v>177</v>
      </c>
      <c r="J5344" t="s">
        <v>44</v>
      </c>
      <c r="K5344" t="s">
        <v>21</v>
      </c>
      <c r="L5344" t="s">
        <v>22</v>
      </c>
      <c r="M5344">
        <v>1</v>
      </c>
      <c r="N5344">
        <v>15</v>
      </c>
      <c r="Q5344">
        <v>1.14E-2</v>
      </c>
      <c r="R5344">
        <v>3.1280000000000001</v>
      </c>
      <c r="S5344">
        <f t="shared" si="378"/>
        <v>54.414959423729201</v>
      </c>
      <c r="T5344">
        <f t="shared" si="376"/>
        <v>54.414959423729201</v>
      </c>
    </row>
    <row r="5345" spans="1:20" x14ac:dyDescent="0.2">
      <c r="A5345">
        <v>2009</v>
      </c>
      <c r="B5345">
        <v>317</v>
      </c>
      <c r="D5345" t="s">
        <v>184</v>
      </c>
      <c r="E5345" s="1">
        <v>0.375</v>
      </c>
      <c r="F5345">
        <v>14</v>
      </c>
      <c r="G5345" t="s">
        <v>125</v>
      </c>
      <c r="H5345" t="s">
        <v>36</v>
      </c>
      <c r="I5345" t="s">
        <v>177</v>
      </c>
      <c r="J5345" t="s">
        <v>509</v>
      </c>
      <c r="K5345" t="s">
        <v>17</v>
      </c>
      <c r="L5345" t="s">
        <v>19</v>
      </c>
      <c r="M5345">
        <v>2</v>
      </c>
      <c r="N5345">
        <v>7.5</v>
      </c>
      <c r="Q5345">
        <v>1.9300000000000001E-2</v>
      </c>
      <c r="R5345">
        <v>2.96</v>
      </c>
      <c r="S5345">
        <f t="shared" si="378"/>
        <v>7.5117071566069322</v>
      </c>
      <c r="T5345">
        <f t="shared" si="376"/>
        <v>15.023414313213864</v>
      </c>
    </row>
    <row r="5346" spans="1:20" x14ac:dyDescent="0.2">
      <c r="A5346">
        <v>2009</v>
      </c>
      <c r="B5346">
        <v>317</v>
      </c>
      <c r="D5346" t="s">
        <v>184</v>
      </c>
      <c r="E5346" s="1">
        <v>0.375</v>
      </c>
      <c r="F5346">
        <v>14</v>
      </c>
      <c r="G5346" t="s">
        <v>125</v>
      </c>
      <c r="H5346" t="s">
        <v>36</v>
      </c>
      <c r="I5346" t="s">
        <v>177</v>
      </c>
      <c r="J5346" t="s">
        <v>26</v>
      </c>
      <c r="K5346" t="s">
        <v>118</v>
      </c>
      <c r="L5346" t="s">
        <v>27</v>
      </c>
      <c r="M5346">
        <v>6</v>
      </c>
      <c r="N5346">
        <v>7.5</v>
      </c>
      <c r="Q5346">
        <v>1.5900000000000001E-2</v>
      </c>
      <c r="R5346">
        <v>2.9718</v>
      </c>
      <c r="S5346">
        <f t="shared" si="378"/>
        <v>6.3372988368370082</v>
      </c>
      <c r="T5346">
        <f t="shared" si="376"/>
        <v>38.023793021022051</v>
      </c>
    </row>
    <row r="5347" spans="1:20" x14ac:dyDescent="0.2">
      <c r="A5347">
        <v>2009</v>
      </c>
      <c r="B5347">
        <v>317</v>
      </c>
      <c r="D5347" t="s">
        <v>184</v>
      </c>
      <c r="E5347" s="1">
        <v>0.375</v>
      </c>
      <c r="F5347">
        <v>14</v>
      </c>
      <c r="G5347" t="s">
        <v>125</v>
      </c>
      <c r="H5347" t="s">
        <v>36</v>
      </c>
      <c r="I5347" t="s">
        <v>177</v>
      </c>
      <c r="J5347" t="s">
        <v>23</v>
      </c>
      <c r="K5347" t="s">
        <v>118</v>
      </c>
      <c r="L5347" t="s">
        <v>132</v>
      </c>
      <c r="M5347">
        <v>2</v>
      </c>
      <c r="N5347">
        <v>7.5</v>
      </c>
      <c r="Q5347">
        <v>1.26E-2</v>
      </c>
      <c r="R5347">
        <v>3.0672999999999999</v>
      </c>
      <c r="S5347">
        <f t="shared" si="378"/>
        <v>6.0875978967715536</v>
      </c>
      <c r="T5347">
        <f t="shared" si="376"/>
        <v>12.175195793543107</v>
      </c>
    </row>
    <row r="5348" spans="1:20" x14ac:dyDescent="0.2">
      <c r="A5348">
        <v>2009</v>
      </c>
      <c r="B5348">
        <v>317</v>
      </c>
      <c r="D5348" t="s">
        <v>184</v>
      </c>
      <c r="E5348" s="1">
        <v>0.375</v>
      </c>
      <c r="F5348">
        <v>14</v>
      </c>
      <c r="G5348" t="s">
        <v>125</v>
      </c>
      <c r="H5348" t="s">
        <v>36</v>
      </c>
      <c r="I5348" t="s">
        <v>177</v>
      </c>
      <c r="J5348" t="s">
        <v>26</v>
      </c>
      <c r="K5348" t="s">
        <v>198</v>
      </c>
      <c r="L5348" t="s">
        <v>187</v>
      </c>
      <c r="M5348">
        <v>3</v>
      </c>
      <c r="N5348">
        <v>7.5</v>
      </c>
      <c r="Q5348">
        <v>1.1900000000000001E-2</v>
      </c>
      <c r="R5348">
        <v>2.9950000000000001</v>
      </c>
      <c r="S5348">
        <f t="shared" si="378"/>
        <v>4.9699892029396606</v>
      </c>
      <c r="T5348">
        <f t="shared" si="376"/>
        <v>14.909967608818981</v>
      </c>
    </row>
    <row r="5349" spans="1:20" x14ac:dyDescent="0.2">
      <c r="A5349">
        <v>2009</v>
      </c>
      <c r="B5349">
        <v>317</v>
      </c>
      <c r="D5349" t="s">
        <v>184</v>
      </c>
      <c r="E5349" s="1">
        <v>0.375</v>
      </c>
      <c r="F5349">
        <v>14</v>
      </c>
      <c r="G5349" t="s">
        <v>125</v>
      </c>
      <c r="H5349" t="s">
        <v>36</v>
      </c>
      <c r="I5349" t="s">
        <v>177</v>
      </c>
      <c r="J5349" t="s">
        <v>23</v>
      </c>
      <c r="K5349" t="s">
        <v>118</v>
      </c>
      <c r="L5349" t="s">
        <v>30</v>
      </c>
      <c r="M5349">
        <v>2</v>
      </c>
      <c r="N5349">
        <v>7.5</v>
      </c>
      <c r="Q5349">
        <v>9.2800000000000001E-3</v>
      </c>
      <c r="R5349">
        <v>3.07</v>
      </c>
      <c r="S5349">
        <f t="shared" si="378"/>
        <v>4.5080222907771104</v>
      </c>
      <c r="T5349">
        <f t="shared" si="376"/>
        <v>9.0160445815542207</v>
      </c>
    </row>
    <row r="5350" spans="1:20" x14ac:dyDescent="0.2">
      <c r="A5350">
        <v>2009</v>
      </c>
      <c r="B5350">
        <v>317</v>
      </c>
      <c r="D5350" t="s">
        <v>184</v>
      </c>
      <c r="E5350" s="1">
        <v>0.375</v>
      </c>
      <c r="F5350">
        <v>14</v>
      </c>
      <c r="G5350" t="s">
        <v>125</v>
      </c>
      <c r="H5350" t="s">
        <v>36</v>
      </c>
      <c r="I5350" t="s">
        <v>177</v>
      </c>
      <c r="J5350" t="s">
        <v>26</v>
      </c>
      <c r="K5350" t="s">
        <v>17</v>
      </c>
      <c r="L5350" t="s">
        <v>121</v>
      </c>
      <c r="M5350">
        <v>50</v>
      </c>
      <c r="N5350">
        <v>2.5</v>
      </c>
      <c r="Q5350">
        <v>2.0199999999999999E-2</v>
      </c>
      <c r="R5350">
        <v>2.9594999999999998</v>
      </c>
      <c r="S5350">
        <f t="shared" si="378"/>
        <v>0.30412689296657719</v>
      </c>
      <c r="T5350">
        <f t="shared" si="376"/>
        <v>15.206344648328859</v>
      </c>
    </row>
    <row r="5351" spans="1:20" x14ac:dyDescent="0.2">
      <c r="A5351">
        <v>2009</v>
      </c>
      <c r="B5351">
        <v>317</v>
      </c>
      <c r="D5351" t="s">
        <v>184</v>
      </c>
      <c r="E5351" s="1">
        <v>0.375</v>
      </c>
      <c r="F5351">
        <v>14</v>
      </c>
      <c r="G5351" t="s">
        <v>125</v>
      </c>
      <c r="H5351" t="s">
        <v>36</v>
      </c>
      <c r="I5351" t="s">
        <v>177</v>
      </c>
      <c r="J5351" t="s">
        <v>509</v>
      </c>
      <c r="K5351" t="s">
        <v>17</v>
      </c>
      <c r="L5351" t="s">
        <v>19</v>
      </c>
      <c r="M5351">
        <v>1</v>
      </c>
      <c r="N5351">
        <v>2.5</v>
      </c>
      <c r="Q5351">
        <v>1.9300000000000001E-2</v>
      </c>
      <c r="R5351">
        <v>2.96</v>
      </c>
      <c r="S5351">
        <f t="shared" si="378"/>
        <v>0.29070984172599634</v>
      </c>
      <c r="T5351">
        <f t="shared" si="376"/>
        <v>0.29070984172599634</v>
      </c>
    </row>
    <row r="5352" spans="1:20" x14ac:dyDescent="0.2">
      <c r="A5352">
        <v>2009</v>
      </c>
      <c r="B5352">
        <v>317</v>
      </c>
      <c r="D5352" t="s">
        <v>184</v>
      </c>
      <c r="E5352" s="1">
        <v>0.375</v>
      </c>
      <c r="F5352">
        <v>14</v>
      </c>
      <c r="G5352" t="s">
        <v>125</v>
      </c>
      <c r="H5352" t="s">
        <v>36</v>
      </c>
      <c r="I5352" t="s">
        <v>177</v>
      </c>
      <c r="J5352" t="s">
        <v>26</v>
      </c>
      <c r="K5352" t="s">
        <v>118</v>
      </c>
      <c r="L5352" t="s">
        <v>27</v>
      </c>
      <c r="M5352">
        <v>150</v>
      </c>
      <c r="N5352">
        <v>2.5</v>
      </c>
      <c r="Q5352">
        <v>1.5900000000000001E-2</v>
      </c>
      <c r="R5352">
        <v>2.9718</v>
      </c>
      <c r="S5352">
        <f t="shared" si="378"/>
        <v>0.24210025233267859</v>
      </c>
      <c r="T5352">
        <f t="shared" si="376"/>
        <v>36.315037849901792</v>
      </c>
    </row>
    <row r="5353" spans="1:20" x14ac:dyDescent="0.2">
      <c r="A5353">
        <v>2009</v>
      </c>
      <c r="B5353">
        <v>317</v>
      </c>
      <c r="D5353" t="s">
        <v>184</v>
      </c>
      <c r="E5353" s="1">
        <v>0.375</v>
      </c>
      <c r="F5353">
        <v>14</v>
      </c>
      <c r="G5353" t="s">
        <v>125</v>
      </c>
      <c r="H5353" t="s">
        <v>36</v>
      </c>
      <c r="I5353" t="s">
        <v>177</v>
      </c>
      <c r="J5353" t="s">
        <v>23</v>
      </c>
      <c r="K5353" t="s">
        <v>33</v>
      </c>
      <c r="L5353" t="s">
        <v>34</v>
      </c>
      <c r="M5353">
        <v>4</v>
      </c>
      <c r="N5353">
        <v>2.5</v>
      </c>
      <c r="Q5353">
        <v>8.8999999999999999E-3</v>
      </c>
      <c r="R5353">
        <v>3</v>
      </c>
      <c r="S5353">
        <f t="shared" si="378"/>
        <v>0.13906250000000001</v>
      </c>
      <c r="T5353">
        <f t="shared" si="376"/>
        <v>0.55625000000000002</v>
      </c>
    </row>
    <row r="5354" spans="1:20" x14ac:dyDescent="0.2">
      <c r="A5354">
        <v>2009</v>
      </c>
      <c r="B5354">
        <v>318</v>
      </c>
      <c r="D5354" t="s">
        <v>184</v>
      </c>
      <c r="E5354" s="1">
        <v>0.375</v>
      </c>
      <c r="F5354">
        <v>12</v>
      </c>
      <c r="G5354" t="s">
        <v>125</v>
      </c>
      <c r="H5354" t="s">
        <v>36</v>
      </c>
      <c r="I5354" t="s">
        <v>177</v>
      </c>
      <c r="J5354" t="s">
        <v>44</v>
      </c>
      <c r="K5354" t="s">
        <v>21</v>
      </c>
      <c r="L5354" t="s">
        <v>22</v>
      </c>
      <c r="M5354">
        <v>6</v>
      </c>
      <c r="N5354">
        <v>35</v>
      </c>
      <c r="Q5354">
        <v>1.14E-2</v>
      </c>
      <c r="R5354">
        <v>3.1280000000000001</v>
      </c>
      <c r="S5354">
        <f t="shared" si="378"/>
        <v>770.45928631241588</v>
      </c>
      <c r="T5354">
        <f t="shared" si="376"/>
        <v>4622.7557178744955</v>
      </c>
    </row>
    <row r="5355" spans="1:20" x14ac:dyDescent="0.2">
      <c r="A5355">
        <v>2009</v>
      </c>
      <c r="B5355">
        <v>318</v>
      </c>
      <c r="D5355" t="s">
        <v>184</v>
      </c>
      <c r="E5355" s="1">
        <v>0.375</v>
      </c>
      <c r="F5355">
        <v>12</v>
      </c>
      <c r="G5355" t="s">
        <v>125</v>
      </c>
      <c r="H5355" t="s">
        <v>36</v>
      </c>
      <c r="I5355" t="s">
        <v>177</v>
      </c>
      <c r="J5355" t="s">
        <v>23</v>
      </c>
      <c r="K5355" t="s">
        <v>49</v>
      </c>
      <c r="L5355" t="s">
        <v>50</v>
      </c>
      <c r="M5355">
        <v>1</v>
      </c>
      <c r="N5355">
        <v>35</v>
      </c>
      <c r="Q5355">
        <v>5.6099999999999997E-2</v>
      </c>
      <c r="R5355">
        <v>2.653</v>
      </c>
      <c r="S5355">
        <f t="shared" si="378"/>
        <v>700.44716671055994</v>
      </c>
      <c r="T5355">
        <f t="shared" si="376"/>
        <v>700.44716671055994</v>
      </c>
    </row>
    <row r="5356" spans="1:20" x14ac:dyDescent="0.2">
      <c r="A5356">
        <v>2009</v>
      </c>
      <c r="B5356">
        <v>318</v>
      </c>
      <c r="D5356" t="s">
        <v>184</v>
      </c>
      <c r="E5356" s="1">
        <v>0.375</v>
      </c>
      <c r="F5356">
        <v>12</v>
      </c>
      <c r="G5356" t="s">
        <v>125</v>
      </c>
      <c r="H5356" t="s">
        <v>36</v>
      </c>
      <c r="I5356" t="s">
        <v>177</v>
      </c>
      <c r="J5356" t="s">
        <v>23</v>
      </c>
      <c r="K5356" t="s">
        <v>118</v>
      </c>
      <c r="L5356" t="s">
        <v>37</v>
      </c>
      <c r="M5356">
        <v>1</v>
      </c>
      <c r="N5356">
        <v>35</v>
      </c>
      <c r="Q5356">
        <v>1.26E-2</v>
      </c>
      <c r="R5356">
        <v>3.0672999999999999</v>
      </c>
      <c r="S5356">
        <f t="shared" si="378"/>
        <v>686.26279947656167</v>
      </c>
      <c r="T5356">
        <f t="shared" si="376"/>
        <v>686.26279947656167</v>
      </c>
    </row>
    <row r="5357" spans="1:20" x14ac:dyDescent="0.2">
      <c r="A5357">
        <v>2009</v>
      </c>
      <c r="B5357">
        <v>318</v>
      </c>
      <c r="D5357" t="s">
        <v>184</v>
      </c>
      <c r="E5357" s="1">
        <v>0.375</v>
      </c>
      <c r="F5357">
        <v>12</v>
      </c>
      <c r="G5357" t="s">
        <v>125</v>
      </c>
      <c r="H5357" t="s">
        <v>36</v>
      </c>
      <c r="I5357" t="s">
        <v>177</v>
      </c>
      <c r="J5357" t="s">
        <v>23</v>
      </c>
      <c r="K5357" t="s">
        <v>31</v>
      </c>
      <c r="L5357" t="s">
        <v>32</v>
      </c>
      <c r="M5357">
        <v>2</v>
      </c>
      <c r="N5357">
        <v>35</v>
      </c>
      <c r="Q5357">
        <v>7.9000000000000008E-3</v>
      </c>
      <c r="R5357">
        <v>3.0760000000000001</v>
      </c>
      <c r="S5357">
        <f t="shared" si="378"/>
        <v>443.79294680201997</v>
      </c>
      <c r="T5357">
        <f t="shared" si="376"/>
        <v>887.58589360403994</v>
      </c>
    </row>
    <row r="5358" spans="1:20" x14ac:dyDescent="0.2">
      <c r="A5358">
        <v>2009</v>
      </c>
      <c r="B5358">
        <v>318</v>
      </c>
      <c r="D5358" t="s">
        <v>184</v>
      </c>
      <c r="E5358" s="1">
        <v>0.375</v>
      </c>
      <c r="F5358">
        <v>12</v>
      </c>
      <c r="G5358" t="s">
        <v>125</v>
      </c>
      <c r="H5358" t="s">
        <v>36</v>
      </c>
      <c r="I5358" t="s">
        <v>177</v>
      </c>
      <c r="J5358" t="s">
        <v>16</v>
      </c>
      <c r="K5358" t="s">
        <v>28</v>
      </c>
      <c r="L5358" t="s">
        <v>29</v>
      </c>
      <c r="M5358">
        <v>9</v>
      </c>
      <c r="N5358">
        <v>25</v>
      </c>
      <c r="P5358">
        <f>N5358/1.14172</f>
        <v>21.89678730336685</v>
      </c>
      <c r="Q5358">
        <v>5.7999999999999996E-3</v>
      </c>
      <c r="R5358">
        <v>3.5539999999999998</v>
      </c>
      <c r="S5358">
        <f>Q5358*(P5358^R5358)</f>
        <v>336.62001464584171</v>
      </c>
      <c r="T5358">
        <f t="shared" si="376"/>
        <v>3029.5801318125755</v>
      </c>
    </row>
    <row r="5359" spans="1:20" x14ac:dyDescent="0.2">
      <c r="A5359">
        <v>2009</v>
      </c>
      <c r="B5359">
        <v>318</v>
      </c>
      <c r="D5359" t="s">
        <v>184</v>
      </c>
      <c r="E5359" s="1">
        <v>0.375</v>
      </c>
      <c r="F5359">
        <v>12</v>
      </c>
      <c r="G5359" t="s">
        <v>125</v>
      </c>
      <c r="H5359" t="s">
        <v>36</v>
      </c>
      <c r="I5359" t="s">
        <v>177</v>
      </c>
      <c r="J5359" t="s">
        <v>44</v>
      </c>
      <c r="K5359" t="s">
        <v>104</v>
      </c>
      <c r="L5359" t="s">
        <v>105</v>
      </c>
      <c r="M5359">
        <v>2</v>
      </c>
      <c r="N5359">
        <v>40</v>
      </c>
      <c r="P5359">
        <f>N5359*0.902479</f>
        <v>36.099159999999998</v>
      </c>
      <c r="Q5359">
        <v>2.7E-2</v>
      </c>
      <c r="R5359">
        <v>2.629</v>
      </c>
      <c r="S5359">
        <f>Q5359*(P5359^R5359)</f>
        <v>335.75588255125439</v>
      </c>
      <c r="T5359">
        <f t="shared" si="376"/>
        <v>671.51176510250878</v>
      </c>
    </row>
    <row r="5360" spans="1:20" x14ac:dyDescent="0.2">
      <c r="A5360">
        <v>2009</v>
      </c>
      <c r="B5360">
        <v>318</v>
      </c>
      <c r="D5360" t="s">
        <v>184</v>
      </c>
      <c r="E5360" s="1">
        <v>0.375</v>
      </c>
      <c r="F5360">
        <v>12</v>
      </c>
      <c r="G5360" t="s">
        <v>125</v>
      </c>
      <c r="H5360" t="s">
        <v>36</v>
      </c>
      <c r="I5360" t="s">
        <v>177</v>
      </c>
      <c r="J5360" t="s">
        <v>44</v>
      </c>
      <c r="K5360" t="s">
        <v>21</v>
      </c>
      <c r="L5360" t="s">
        <v>22</v>
      </c>
      <c r="M5360">
        <v>3</v>
      </c>
      <c r="N5360">
        <v>25</v>
      </c>
      <c r="Q5360">
        <v>1.14E-2</v>
      </c>
      <c r="R5360">
        <v>3.1280000000000001</v>
      </c>
      <c r="S5360">
        <f t="shared" ref="S5360:S5375" si="379">Q5360*(N5360^R5360)</f>
        <v>268.94359042953022</v>
      </c>
      <c r="T5360">
        <f t="shared" si="376"/>
        <v>806.83077128859065</v>
      </c>
    </row>
    <row r="5361" spans="1:20" x14ac:dyDescent="0.2">
      <c r="A5361">
        <v>2009</v>
      </c>
      <c r="B5361">
        <v>318</v>
      </c>
      <c r="D5361" t="s">
        <v>184</v>
      </c>
      <c r="E5361" s="1">
        <v>0.375</v>
      </c>
      <c r="F5361">
        <v>12</v>
      </c>
      <c r="G5361" t="s">
        <v>125</v>
      </c>
      <c r="H5361" t="s">
        <v>36</v>
      </c>
      <c r="I5361" t="s">
        <v>177</v>
      </c>
      <c r="J5361" t="s">
        <v>23</v>
      </c>
      <c r="K5361" t="s">
        <v>118</v>
      </c>
      <c r="L5361" t="s">
        <v>37</v>
      </c>
      <c r="M5361">
        <v>1</v>
      </c>
      <c r="N5361">
        <v>25</v>
      </c>
      <c r="Q5361">
        <v>1.26E-2</v>
      </c>
      <c r="R5361">
        <v>3.0672999999999999</v>
      </c>
      <c r="S5361">
        <f t="shared" si="379"/>
        <v>244.49609871054292</v>
      </c>
      <c r="T5361">
        <f t="shared" si="376"/>
        <v>244.49609871054292</v>
      </c>
    </row>
    <row r="5362" spans="1:20" x14ac:dyDescent="0.2">
      <c r="A5362">
        <v>2009</v>
      </c>
      <c r="B5362">
        <v>318</v>
      </c>
      <c r="D5362" t="s">
        <v>184</v>
      </c>
      <c r="E5362" s="1">
        <v>0.375</v>
      </c>
      <c r="F5362">
        <v>12</v>
      </c>
      <c r="G5362" t="s">
        <v>125</v>
      </c>
      <c r="H5362" t="s">
        <v>36</v>
      </c>
      <c r="I5362" t="s">
        <v>177</v>
      </c>
      <c r="J5362" t="s">
        <v>44</v>
      </c>
      <c r="K5362" t="s">
        <v>21</v>
      </c>
      <c r="L5362" t="s">
        <v>45</v>
      </c>
      <c r="M5362">
        <v>1</v>
      </c>
      <c r="N5362">
        <v>25</v>
      </c>
      <c r="Q5362">
        <v>1.5299999999999999E-2</v>
      </c>
      <c r="R5362">
        <v>3.0038</v>
      </c>
      <c r="S5362">
        <f t="shared" si="379"/>
        <v>242.00460433547849</v>
      </c>
      <c r="T5362">
        <f t="shared" si="376"/>
        <v>242.00460433547849</v>
      </c>
    </row>
    <row r="5363" spans="1:20" x14ac:dyDescent="0.2">
      <c r="A5363">
        <v>2009</v>
      </c>
      <c r="B5363">
        <v>318</v>
      </c>
      <c r="D5363" t="s">
        <v>184</v>
      </c>
      <c r="E5363" s="1">
        <v>0.375</v>
      </c>
      <c r="F5363">
        <v>12</v>
      </c>
      <c r="G5363" t="s">
        <v>125</v>
      </c>
      <c r="H5363" t="s">
        <v>36</v>
      </c>
      <c r="I5363" t="s">
        <v>177</v>
      </c>
      <c r="J5363" t="s">
        <v>16</v>
      </c>
      <c r="K5363" t="s">
        <v>17</v>
      </c>
      <c r="L5363" t="s">
        <v>18</v>
      </c>
      <c r="M5363">
        <v>2</v>
      </c>
      <c r="N5363">
        <v>15</v>
      </c>
      <c r="Q5363">
        <v>2.2700000000000001E-2</v>
      </c>
      <c r="R5363">
        <v>3.12</v>
      </c>
      <c r="S5363">
        <f t="shared" si="379"/>
        <v>106.03044532761471</v>
      </c>
      <c r="T5363">
        <f t="shared" si="376"/>
        <v>212.06089065522943</v>
      </c>
    </row>
    <row r="5364" spans="1:20" x14ac:dyDescent="0.2">
      <c r="A5364">
        <v>2009</v>
      </c>
      <c r="B5364">
        <v>318</v>
      </c>
      <c r="D5364" t="s">
        <v>184</v>
      </c>
      <c r="E5364" s="1">
        <v>0.375</v>
      </c>
      <c r="F5364">
        <v>12</v>
      </c>
      <c r="G5364" t="s">
        <v>125</v>
      </c>
      <c r="H5364" t="s">
        <v>36</v>
      </c>
      <c r="I5364" t="s">
        <v>177</v>
      </c>
      <c r="J5364" t="s">
        <v>23</v>
      </c>
      <c r="K5364" t="s">
        <v>118</v>
      </c>
      <c r="L5364" t="s">
        <v>132</v>
      </c>
      <c r="M5364">
        <v>2</v>
      </c>
      <c r="N5364">
        <v>15</v>
      </c>
      <c r="Q5364">
        <v>1.26E-2</v>
      </c>
      <c r="R5364">
        <v>3.0672999999999999</v>
      </c>
      <c r="S5364">
        <f t="shared" si="379"/>
        <v>51.026439339633377</v>
      </c>
      <c r="T5364">
        <f t="shared" si="376"/>
        <v>102.05287867926675</v>
      </c>
    </row>
    <row r="5365" spans="1:20" x14ac:dyDescent="0.2">
      <c r="A5365">
        <v>2009</v>
      </c>
      <c r="B5365">
        <v>318</v>
      </c>
      <c r="D5365" t="s">
        <v>184</v>
      </c>
      <c r="E5365" s="1">
        <v>0.375</v>
      </c>
      <c r="F5365">
        <v>12</v>
      </c>
      <c r="G5365" t="s">
        <v>125</v>
      </c>
      <c r="H5365" t="s">
        <v>36</v>
      </c>
      <c r="I5365" t="s">
        <v>177</v>
      </c>
      <c r="J5365" t="s">
        <v>509</v>
      </c>
      <c r="K5365" t="s">
        <v>17</v>
      </c>
      <c r="L5365" t="s">
        <v>19</v>
      </c>
      <c r="M5365">
        <v>4</v>
      </c>
      <c r="N5365">
        <v>7.5</v>
      </c>
      <c r="Q5365">
        <v>1.9300000000000001E-2</v>
      </c>
      <c r="R5365">
        <v>2.96</v>
      </c>
      <c r="S5365">
        <f t="shared" si="379"/>
        <v>7.5117071566069322</v>
      </c>
      <c r="T5365">
        <f t="shared" si="376"/>
        <v>30.046828626427729</v>
      </c>
    </row>
    <row r="5366" spans="1:20" x14ac:dyDescent="0.2">
      <c r="A5366">
        <v>2009</v>
      </c>
      <c r="B5366">
        <v>318</v>
      </c>
      <c r="D5366" t="s">
        <v>184</v>
      </c>
      <c r="E5366" s="1">
        <v>0.375</v>
      </c>
      <c r="F5366">
        <v>12</v>
      </c>
      <c r="G5366" t="s">
        <v>125</v>
      </c>
      <c r="H5366" t="s">
        <v>36</v>
      </c>
      <c r="I5366" t="s">
        <v>177</v>
      </c>
      <c r="J5366" t="s">
        <v>26</v>
      </c>
      <c r="K5366" t="s">
        <v>118</v>
      </c>
      <c r="L5366" t="s">
        <v>27</v>
      </c>
      <c r="M5366">
        <v>12</v>
      </c>
      <c r="N5366">
        <v>7.5</v>
      </c>
      <c r="Q5366">
        <v>1.5900000000000001E-2</v>
      </c>
      <c r="R5366">
        <v>2.9718</v>
      </c>
      <c r="S5366">
        <f t="shared" si="379"/>
        <v>6.3372988368370082</v>
      </c>
      <c r="T5366">
        <f t="shared" si="376"/>
        <v>76.047586042044102</v>
      </c>
    </row>
    <row r="5367" spans="1:20" x14ac:dyDescent="0.2">
      <c r="A5367">
        <v>2009</v>
      </c>
      <c r="B5367">
        <v>318</v>
      </c>
      <c r="D5367" t="s">
        <v>184</v>
      </c>
      <c r="E5367" s="1">
        <v>0.375</v>
      </c>
      <c r="F5367">
        <v>12</v>
      </c>
      <c r="G5367" t="s">
        <v>125</v>
      </c>
      <c r="H5367" t="s">
        <v>36</v>
      </c>
      <c r="I5367" t="s">
        <v>177</v>
      </c>
      <c r="J5367" t="s">
        <v>23</v>
      </c>
      <c r="K5367" t="s">
        <v>118</v>
      </c>
      <c r="L5367" t="s">
        <v>132</v>
      </c>
      <c r="M5367">
        <v>9</v>
      </c>
      <c r="N5367">
        <v>7.5</v>
      </c>
      <c r="Q5367">
        <v>1.26E-2</v>
      </c>
      <c r="R5367">
        <v>3.0672999999999999</v>
      </c>
      <c r="S5367">
        <f t="shared" si="379"/>
        <v>6.0875978967715536</v>
      </c>
      <c r="T5367">
        <f t="shared" si="376"/>
        <v>54.788381070943984</v>
      </c>
    </row>
    <row r="5368" spans="1:20" x14ac:dyDescent="0.2">
      <c r="A5368">
        <v>2009</v>
      </c>
      <c r="B5368">
        <v>318</v>
      </c>
      <c r="D5368" t="s">
        <v>184</v>
      </c>
      <c r="E5368" s="1">
        <v>0.375</v>
      </c>
      <c r="F5368">
        <v>12</v>
      </c>
      <c r="G5368" t="s">
        <v>125</v>
      </c>
      <c r="H5368" t="s">
        <v>36</v>
      </c>
      <c r="I5368" t="s">
        <v>177</v>
      </c>
      <c r="J5368" t="s">
        <v>26</v>
      </c>
      <c r="K5368" t="s">
        <v>198</v>
      </c>
      <c r="L5368" t="s">
        <v>187</v>
      </c>
      <c r="M5368">
        <v>1</v>
      </c>
      <c r="N5368">
        <v>7.5</v>
      </c>
      <c r="Q5368">
        <v>1.1900000000000001E-2</v>
      </c>
      <c r="R5368">
        <v>2.9950000000000001</v>
      </c>
      <c r="S5368">
        <f t="shared" si="379"/>
        <v>4.9699892029396606</v>
      </c>
      <c r="T5368">
        <f t="shared" si="376"/>
        <v>4.9699892029396606</v>
      </c>
    </row>
    <row r="5369" spans="1:20" x14ac:dyDescent="0.2">
      <c r="A5369">
        <v>2009</v>
      </c>
      <c r="B5369">
        <v>318</v>
      </c>
      <c r="D5369" t="s">
        <v>184</v>
      </c>
      <c r="E5369" s="1">
        <v>0.375</v>
      </c>
      <c r="F5369">
        <v>12</v>
      </c>
      <c r="G5369" t="s">
        <v>125</v>
      </c>
      <c r="H5369" t="s">
        <v>36</v>
      </c>
      <c r="I5369" t="s">
        <v>177</v>
      </c>
      <c r="J5369" t="s">
        <v>509</v>
      </c>
      <c r="K5369" t="s">
        <v>17</v>
      </c>
      <c r="L5369" t="s">
        <v>107</v>
      </c>
      <c r="M5369">
        <v>3</v>
      </c>
      <c r="N5369">
        <v>2.5</v>
      </c>
      <c r="Q5369">
        <v>3.49E-2</v>
      </c>
      <c r="R5369">
        <v>2.9108999999999998</v>
      </c>
      <c r="S5369">
        <f t="shared" si="379"/>
        <v>0.50256124877797914</v>
      </c>
      <c r="T5369">
        <f t="shared" si="376"/>
        <v>1.5076837463339374</v>
      </c>
    </row>
    <row r="5370" spans="1:20" x14ac:dyDescent="0.2">
      <c r="A5370">
        <v>2009</v>
      </c>
      <c r="B5370">
        <v>318</v>
      </c>
      <c r="D5370" t="s">
        <v>184</v>
      </c>
      <c r="E5370" s="1">
        <v>0.375</v>
      </c>
      <c r="F5370">
        <v>12</v>
      </c>
      <c r="G5370" t="s">
        <v>125</v>
      </c>
      <c r="H5370" t="s">
        <v>36</v>
      </c>
      <c r="I5370" t="s">
        <v>177</v>
      </c>
      <c r="J5370" t="s">
        <v>509</v>
      </c>
      <c r="K5370" t="s">
        <v>17</v>
      </c>
      <c r="L5370" t="s">
        <v>19</v>
      </c>
      <c r="M5370">
        <v>2</v>
      </c>
      <c r="N5370">
        <v>2.5</v>
      </c>
      <c r="Q5370">
        <v>1.9300000000000001E-2</v>
      </c>
      <c r="R5370">
        <v>2.96</v>
      </c>
      <c r="S5370">
        <f t="shared" si="379"/>
        <v>0.29070984172599634</v>
      </c>
      <c r="T5370">
        <f t="shared" si="376"/>
        <v>0.58141968345199269</v>
      </c>
    </row>
    <row r="5371" spans="1:20" x14ac:dyDescent="0.2">
      <c r="A5371">
        <v>2009</v>
      </c>
      <c r="B5371">
        <v>318</v>
      </c>
      <c r="D5371" t="s">
        <v>184</v>
      </c>
      <c r="E5371" s="1">
        <v>0.375</v>
      </c>
      <c r="F5371">
        <v>12</v>
      </c>
      <c r="G5371" t="s">
        <v>125</v>
      </c>
      <c r="H5371" t="s">
        <v>36</v>
      </c>
      <c r="I5371" t="s">
        <v>177</v>
      </c>
      <c r="J5371" t="s">
        <v>26</v>
      </c>
      <c r="K5371" t="s">
        <v>118</v>
      </c>
      <c r="L5371" t="s">
        <v>27</v>
      </c>
      <c r="M5371">
        <v>100</v>
      </c>
      <c r="N5371">
        <v>2.5</v>
      </c>
      <c r="Q5371">
        <v>1.5900000000000001E-2</v>
      </c>
      <c r="R5371">
        <v>2.9718</v>
      </c>
      <c r="S5371">
        <f t="shared" si="379"/>
        <v>0.24210025233267859</v>
      </c>
      <c r="T5371">
        <f t="shared" si="376"/>
        <v>24.21002523326786</v>
      </c>
    </row>
    <row r="5372" spans="1:20" x14ac:dyDescent="0.2">
      <c r="A5372">
        <v>2009</v>
      </c>
      <c r="B5372">
        <v>318</v>
      </c>
      <c r="D5372" t="s">
        <v>184</v>
      </c>
      <c r="E5372" s="1">
        <v>0.375</v>
      </c>
      <c r="F5372">
        <v>12</v>
      </c>
      <c r="G5372" t="s">
        <v>125</v>
      </c>
      <c r="H5372" t="s">
        <v>36</v>
      </c>
      <c r="I5372" t="s">
        <v>177</v>
      </c>
      <c r="J5372" t="s">
        <v>23</v>
      </c>
      <c r="K5372" t="s">
        <v>33</v>
      </c>
      <c r="L5372" t="s">
        <v>34</v>
      </c>
      <c r="M5372">
        <v>7</v>
      </c>
      <c r="N5372">
        <v>2.5</v>
      </c>
      <c r="Q5372">
        <v>8.8999999999999999E-3</v>
      </c>
      <c r="R5372">
        <v>3</v>
      </c>
      <c r="S5372">
        <f t="shared" si="379"/>
        <v>0.13906250000000001</v>
      </c>
      <c r="T5372">
        <f t="shared" si="376"/>
        <v>0.97343750000000007</v>
      </c>
    </row>
    <row r="5373" spans="1:20" x14ac:dyDescent="0.2">
      <c r="A5373">
        <v>2009</v>
      </c>
      <c r="B5373">
        <v>319</v>
      </c>
      <c r="D5373" t="s">
        <v>184</v>
      </c>
      <c r="E5373" s="1">
        <v>0.375</v>
      </c>
      <c r="F5373">
        <v>7</v>
      </c>
      <c r="G5373" t="s">
        <v>124</v>
      </c>
      <c r="H5373" t="s">
        <v>36</v>
      </c>
      <c r="I5373" t="s">
        <v>176</v>
      </c>
      <c r="J5373" t="s">
        <v>23</v>
      </c>
      <c r="K5373" t="s">
        <v>91</v>
      </c>
      <c r="L5373" t="s">
        <v>92</v>
      </c>
      <c r="M5373">
        <v>1</v>
      </c>
      <c r="N5373">
        <v>25</v>
      </c>
      <c r="Q5373">
        <v>0.53300000000000003</v>
      </c>
      <c r="R5373">
        <v>2.2759999999999998</v>
      </c>
      <c r="S5373">
        <f t="shared" si="379"/>
        <v>809.91355729585462</v>
      </c>
      <c r="T5373">
        <f t="shared" si="376"/>
        <v>809.91355729585462</v>
      </c>
    </row>
    <row r="5374" spans="1:20" x14ac:dyDescent="0.2">
      <c r="A5374">
        <v>2009</v>
      </c>
      <c r="B5374">
        <v>319</v>
      </c>
      <c r="D5374" t="s">
        <v>184</v>
      </c>
      <c r="E5374" s="1">
        <v>0.375</v>
      </c>
      <c r="F5374">
        <v>7</v>
      </c>
      <c r="G5374" t="s">
        <v>124</v>
      </c>
      <c r="H5374" t="s">
        <v>36</v>
      </c>
      <c r="I5374" t="s">
        <v>176</v>
      </c>
      <c r="J5374" t="s">
        <v>44</v>
      </c>
      <c r="K5374" t="s">
        <v>21</v>
      </c>
      <c r="L5374" t="s">
        <v>22</v>
      </c>
      <c r="M5374">
        <v>2</v>
      </c>
      <c r="N5374">
        <v>35</v>
      </c>
      <c r="Q5374">
        <v>1.14E-2</v>
      </c>
      <c r="R5374">
        <v>3.1280000000000001</v>
      </c>
      <c r="S5374">
        <f t="shared" si="379"/>
        <v>770.45928631241588</v>
      </c>
      <c r="T5374">
        <f t="shared" si="376"/>
        <v>1540.9185726248318</v>
      </c>
    </row>
    <row r="5375" spans="1:20" x14ac:dyDescent="0.2">
      <c r="A5375">
        <v>2009</v>
      </c>
      <c r="B5375">
        <v>319</v>
      </c>
      <c r="D5375" t="s">
        <v>184</v>
      </c>
      <c r="E5375" s="1">
        <v>0.375</v>
      </c>
      <c r="F5375">
        <v>7</v>
      </c>
      <c r="G5375" t="s">
        <v>124</v>
      </c>
      <c r="H5375" t="s">
        <v>36</v>
      </c>
      <c r="I5375" t="s">
        <v>176</v>
      </c>
      <c r="J5375" t="s">
        <v>13</v>
      </c>
      <c r="K5375" t="s">
        <v>14</v>
      </c>
      <c r="L5375" t="s">
        <v>15</v>
      </c>
      <c r="M5375">
        <v>4</v>
      </c>
      <c r="N5375">
        <v>25</v>
      </c>
      <c r="Q5375">
        <v>2.3599999999999999E-2</v>
      </c>
      <c r="R5375">
        <v>2.9750000000000001</v>
      </c>
      <c r="S5375">
        <f t="shared" si="379"/>
        <v>340.23855775527943</v>
      </c>
      <c r="T5375">
        <f t="shared" si="376"/>
        <v>1360.9542310211177</v>
      </c>
    </row>
    <row r="5376" spans="1:20" x14ac:dyDescent="0.2">
      <c r="A5376">
        <v>2009</v>
      </c>
      <c r="B5376">
        <v>319</v>
      </c>
      <c r="D5376" t="s">
        <v>184</v>
      </c>
      <c r="E5376" s="1">
        <v>0.375</v>
      </c>
      <c r="F5376">
        <v>7</v>
      </c>
      <c r="G5376" t="s">
        <v>124</v>
      </c>
      <c r="H5376" t="s">
        <v>36</v>
      </c>
      <c r="I5376" t="s">
        <v>176</v>
      </c>
      <c r="J5376" t="s">
        <v>16</v>
      </c>
      <c r="K5376" t="s">
        <v>28</v>
      </c>
      <c r="L5376" t="s">
        <v>29</v>
      </c>
      <c r="M5376">
        <v>8</v>
      </c>
      <c r="N5376">
        <v>25</v>
      </c>
      <c r="P5376">
        <f>N5376/1.14172</f>
        <v>21.89678730336685</v>
      </c>
      <c r="Q5376">
        <v>5.7999999999999996E-3</v>
      </c>
      <c r="R5376">
        <v>3.5539999999999998</v>
      </c>
      <c r="S5376">
        <f>Q5376*(P5376^R5376)</f>
        <v>336.62001464584171</v>
      </c>
      <c r="T5376">
        <f t="shared" si="376"/>
        <v>2692.9601171667337</v>
      </c>
    </row>
    <row r="5377" spans="1:20" x14ac:dyDescent="0.2">
      <c r="A5377">
        <v>2009</v>
      </c>
      <c r="B5377">
        <v>319</v>
      </c>
      <c r="D5377" t="s">
        <v>184</v>
      </c>
      <c r="E5377" s="1">
        <v>0.375</v>
      </c>
      <c r="F5377">
        <v>7</v>
      </c>
      <c r="G5377" t="s">
        <v>124</v>
      </c>
      <c r="H5377" t="s">
        <v>36</v>
      </c>
      <c r="I5377" t="s">
        <v>176</v>
      </c>
      <c r="J5377" t="s">
        <v>44</v>
      </c>
      <c r="K5377" t="s">
        <v>21</v>
      </c>
      <c r="L5377" t="s">
        <v>22</v>
      </c>
      <c r="M5377">
        <v>2</v>
      </c>
      <c r="N5377">
        <v>25</v>
      </c>
      <c r="Q5377">
        <v>1.14E-2</v>
      </c>
      <c r="R5377">
        <v>3.1280000000000001</v>
      </c>
      <c r="S5377">
        <f t="shared" ref="S5377:S5387" si="380">Q5377*(N5377^R5377)</f>
        <v>268.94359042953022</v>
      </c>
      <c r="T5377">
        <f t="shared" si="376"/>
        <v>537.88718085906044</v>
      </c>
    </row>
    <row r="5378" spans="1:20" x14ac:dyDescent="0.2">
      <c r="A5378">
        <v>2009</v>
      </c>
      <c r="B5378">
        <v>319</v>
      </c>
      <c r="D5378" t="s">
        <v>184</v>
      </c>
      <c r="E5378" s="1">
        <v>0.375</v>
      </c>
      <c r="F5378">
        <v>7</v>
      </c>
      <c r="G5378" t="s">
        <v>124</v>
      </c>
      <c r="H5378" t="s">
        <v>36</v>
      </c>
      <c r="I5378" t="s">
        <v>176</v>
      </c>
      <c r="J5378" t="s">
        <v>23</v>
      </c>
      <c r="K5378" t="s">
        <v>118</v>
      </c>
      <c r="L5378" t="s">
        <v>37</v>
      </c>
      <c r="M5378">
        <v>1</v>
      </c>
      <c r="N5378">
        <v>25</v>
      </c>
      <c r="Q5378">
        <v>1.26E-2</v>
      </c>
      <c r="R5378">
        <v>3.0672999999999999</v>
      </c>
      <c r="S5378">
        <f t="shared" si="380"/>
        <v>244.49609871054292</v>
      </c>
      <c r="T5378">
        <f t="shared" ref="T5378:T5441" si="381">M5378*S5378</f>
        <v>244.49609871054292</v>
      </c>
    </row>
    <row r="5379" spans="1:20" x14ac:dyDescent="0.2">
      <c r="A5379">
        <v>2009</v>
      </c>
      <c r="B5379">
        <v>319</v>
      </c>
      <c r="D5379" t="s">
        <v>184</v>
      </c>
      <c r="E5379" s="1">
        <v>0.375</v>
      </c>
      <c r="F5379">
        <v>7</v>
      </c>
      <c r="G5379" t="s">
        <v>124</v>
      </c>
      <c r="H5379" t="s">
        <v>36</v>
      </c>
      <c r="I5379" t="s">
        <v>176</v>
      </c>
      <c r="J5379" t="s">
        <v>23</v>
      </c>
      <c r="K5379" t="s">
        <v>118</v>
      </c>
      <c r="L5379" t="s">
        <v>132</v>
      </c>
      <c r="M5379">
        <v>1</v>
      </c>
      <c r="N5379">
        <v>15</v>
      </c>
      <c r="Q5379">
        <v>1.26E-2</v>
      </c>
      <c r="R5379">
        <v>3.0672999999999999</v>
      </c>
      <c r="S5379">
        <f t="shared" si="380"/>
        <v>51.026439339633377</v>
      </c>
      <c r="T5379">
        <f t="shared" si="381"/>
        <v>51.026439339633377</v>
      </c>
    </row>
    <row r="5380" spans="1:20" x14ac:dyDescent="0.2">
      <c r="A5380">
        <v>2009</v>
      </c>
      <c r="B5380">
        <v>319</v>
      </c>
      <c r="D5380" t="s">
        <v>184</v>
      </c>
      <c r="E5380" s="1">
        <v>0.375</v>
      </c>
      <c r="F5380">
        <v>7</v>
      </c>
      <c r="G5380" t="s">
        <v>124</v>
      </c>
      <c r="H5380" t="s">
        <v>36</v>
      </c>
      <c r="I5380" t="s">
        <v>176</v>
      </c>
      <c r="J5380" t="s">
        <v>23</v>
      </c>
      <c r="K5380" t="s">
        <v>118</v>
      </c>
      <c r="L5380" t="s">
        <v>30</v>
      </c>
      <c r="M5380">
        <v>2</v>
      </c>
      <c r="N5380">
        <v>15</v>
      </c>
      <c r="Q5380">
        <v>9.2800000000000001E-3</v>
      </c>
      <c r="R5380">
        <v>3.07</v>
      </c>
      <c r="S5380">
        <f t="shared" si="380"/>
        <v>37.857169670187268</v>
      </c>
      <c r="T5380">
        <f t="shared" si="381"/>
        <v>75.714339340374536</v>
      </c>
    </row>
    <row r="5381" spans="1:20" x14ac:dyDescent="0.2">
      <c r="A5381">
        <v>2009</v>
      </c>
      <c r="B5381">
        <v>319</v>
      </c>
      <c r="D5381" t="s">
        <v>184</v>
      </c>
      <c r="E5381" s="1">
        <v>0.375</v>
      </c>
      <c r="F5381">
        <v>7</v>
      </c>
      <c r="G5381" t="s">
        <v>124</v>
      </c>
      <c r="H5381" t="s">
        <v>36</v>
      </c>
      <c r="I5381" t="s">
        <v>176</v>
      </c>
      <c r="J5381" t="s">
        <v>26</v>
      </c>
      <c r="K5381" t="s">
        <v>118</v>
      </c>
      <c r="L5381" t="s">
        <v>27</v>
      </c>
      <c r="M5381">
        <v>5</v>
      </c>
      <c r="N5381">
        <v>7.5</v>
      </c>
      <c r="Q5381">
        <v>1.5900000000000001E-2</v>
      </c>
      <c r="R5381">
        <v>2.9718</v>
      </c>
      <c r="S5381">
        <f t="shared" si="380"/>
        <v>6.3372988368370082</v>
      </c>
      <c r="T5381">
        <f t="shared" si="381"/>
        <v>31.68649418418504</v>
      </c>
    </row>
    <row r="5382" spans="1:20" x14ac:dyDescent="0.2">
      <c r="A5382">
        <v>2009</v>
      </c>
      <c r="B5382">
        <v>319</v>
      </c>
      <c r="D5382" t="s">
        <v>184</v>
      </c>
      <c r="E5382" s="1">
        <v>0.375</v>
      </c>
      <c r="F5382">
        <v>7</v>
      </c>
      <c r="G5382" t="s">
        <v>124</v>
      </c>
      <c r="H5382" t="s">
        <v>36</v>
      </c>
      <c r="I5382" t="s">
        <v>176</v>
      </c>
      <c r="J5382" t="s">
        <v>23</v>
      </c>
      <c r="K5382" t="s">
        <v>118</v>
      </c>
      <c r="L5382" t="s">
        <v>132</v>
      </c>
      <c r="M5382">
        <v>3</v>
      </c>
      <c r="N5382">
        <v>7.5</v>
      </c>
      <c r="Q5382">
        <v>1.26E-2</v>
      </c>
      <c r="R5382">
        <v>3.0672999999999999</v>
      </c>
      <c r="S5382">
        <f t="shared" si="380"/>
        <v>6.0875978967715536</v>
      </c>
      <c r="T5382">
        <f t="shared" si="381"/>
        <v>18.262793690314659</v>
      </c>
    </row>
    <row r="5383" spans="1:20" x14ac:dyDescent="0.2">
      <c r="A5383">
        <v>2009</v>
      </c>
      <c r="B5383">
        <v>319</v>
      </c>
      <c r="D5383" t="s">
        <v>184</v>
      </c>
      <c r="E5383" s="1">
        <v>0.375</v>
      </c>
      <c r="F5383">
        <v>7</v>
      </c>
      <c r="G5383" t="s">
        <v>124</v>
      </c>
      <c r="H5383" t="s">
        <v>36</v>
      </c>
      <c r="I5383" t="s">
        <v>176</v>
      </c>
      <c r="J5383" t="s">
        <v>23</v>
      </c>
      <c r="K5383" t="s">
        <v>118</v>
      </c>
      <c r="L5383" t="s">
        <v>30</v>
      </c>
      <c r="M5383">
        <v>2</v>
      </c>
      <c r="N5383">
        <v>7.5</v>
      </c>
      <c r="Q5383">
        <v>9.2800000000000001E-3</v>
      </c>
      <c r="R5383">
        <v>3.07</v>
      </c>
      <c r="S5383">
        <f t="shared" si="380"/>
        <v>4.5080222907771104</v>
      </c>
      <c r="T5383">
        <f t="shared" si="381"/>
        <v>9.0160445815542207</v>
      </c>
    </row>
    <row r="5384" spans="1:20" x14ac:dyDescent="0.2">
      <c r="A5384">
        <v>2009</v>
      </c>
      <c r="B5384">
        <v>319</v>
      </c>
      <c r="D5384" t="s">
        <v>184</v>
      </c>
      <c r="E5384" s="1">
        <v>0.375</v>
      </c>
      <c r="F5384">
        <v>7</v>
      </c>
      <c r="G5384" t="s">
        <v>124</v>
      </c>
      <c r="H5384" t="s">
        <v>36</v>
      </c>
      <c r="I5384" t="s">
        <v>176</v>
      </c>
      <c r="J5384" t="s">
        <v>26</v>
      </c>
      <c r="K5384" t="s">
        <v>118</v>
      </c>
      <c r="L5384" t="s">
        <v>27</v>
      </c>
      <c r="M5384">
        <v>80</v>
      </c>
      <c r="N5384">
        <v>2.5</v>
      </c>
      <c r="Q5384">
        <v>1.5900000000000001E-2</v>
      </c>
      <c r="R5384">
        <v>2.9718</v>
      </c>
      <c r="S5384">
        <f t="shared" si="380"/>
        <v>0.24210025233267859</v>
      </c>
      <c r="T5384">
        <f t="shared" si="381"/>
        <v>19.368020186614288</v>
      </c>
    </row>
    <row r="5385" spans="1:20" x14ac:dyDescent="0.2">
      <c r="A5385">
        <v>2009</v>
      </c>
      <c r="B5385">
        <v>319</v>
      </c>
      <c r="D5385" t="s">
        <v>184</v>
      </c>
      <c r="E5385" s="1">
        <v>0.375</v>
      </c>
      <c r="F5385">
        <v>7</v>
      </c>
      <c r="G5385" t="s">
        <v>124</v>
      </c>
      <c r="H5385" t="s">
        <v>36</v>
      </c>
      <c r="I5385" t="s">
        <v>176</v>
      </c>
      <c r="J5385" t="s">
        <v>23</v>
      </c>
      <c r="K5385" t="s">
        <v>33</v>
      </c>
      <c r="L5385" t="s">
        <v>34</v>
      </c>
      <c r="M5385">
        <v>3</v>
      </c>
      <c r="N5385">
        <v>2.5</v>
      </c>
      <c r="Q5385">
        <v>8.8999999999999999E-3</v>
      </c>
      <c r="R5385">
        <v>3</v>
      </c>
      <c r="S5385">
        <f t="shared" si="380"/>
        <v>0.13906250000000001</v>
      </c>
      <c r="T5385">
        <f t="shared" si="381"/>
        <v>0.41718750000000004</v>
      </c>
    </row>
    <row r="5386" spans="1:20" x14ac:dyDescent="0.2">
      <c r="A5386">
        <v>2009</v>
      </c>
      <c r="B5386">
        <v>320</v>
      </c>
      <c r="D5386" t="s">
        <v>184</v>
      </c>
      <c r="E5386" s="1">
        <v>0.375</v>
      </c>
      <c r="F5386">
        <v>7</v>
      </c>
      <c r="G5386" t="s">
        <v>124</v>
      </c>
      <c r="H5386" t="s">
        <v>36</v>
      </c>
      <c r="I5386" t="s">
        <v>176</v>
      </c>
      <c r="J5386" t="s">
        <v>13</v>
      </c>
      <c r="K5386" t="s">
        <v>51</v>
      </c>
      <c r="L5386" t="s">
        <v>52</v>
      </c>
      <c r="M5386">
        <v>1</v>
      </c>
      <c r="N5386">
        <v>40</v>
      </c>
      <c r="O5386" t="s">
        <v>53</v>
      </c>
      <c r="Q5386">
        <v>1.6199999999999999E-2</v>
      </c>
      <c r="R5386">
        <v>3.0251999999999999</v>
      </c>
      <c r="S5386">
        <f t="shared" si="380"/>
        <v>1137.8025435833395</v>
      </c>
      <c r="T5386">
        <f t="shared" si="381"/>
        <v>1137.8025435833395</v>
      </c>
    </row>
    <row r="5387" spans="1:20" x14ac:dyDescent="0.2">
      <c r="A5387">
        <v>2009</v>
      </c>
      <c r="B5387">
        <v>320</v>
      </c>
      <c r="D5387" t="s">
        <v>184</v>
      </c>
      <c r="E5387" s="1">
        <v>0.375</v>
      </c>
      <c r="F5387">
        <v>7</v>
      </c>
      <c r="G5387" t="s">
        <v>124</v>
      </c>
      <c r="H5387" t="s">
        <v>36</v>
      </c>
      <c r="I5387" t="s">
        <v>176</v>
      </c>
      <c r="J5387" t="s">
        <v>13</v>
      </c>
      <c r="K5387" t="s">
        <v>14</v>
      </c>
      <c r="L5387" t="s">
        <v>15</v>
      </c>
      <c r="M5387">
        <v>6</v>
      </c>
      <c r="N5387">
        <v>25</v>
      </c>
      <c r="Q5387">
        <v>2.3599999999999999E-2</v>
      </c>
      <c r="R5387">
        <v>2.9750000000000001</v>
      </c>
      <c r="S5387">
        <f t="shared" si="380"/>
        <v>340.23855775527943</v>
      </c>
      <c r="T5387">
        <f t="shared" si="381"/>
        <v>2041.4313465316766</v>
      </c>
    </row>
    <row r="5388" spans="1:20" x14ac:dyDescent="0.2">
      <c r="A5388">
        <v>2009</v>
      </c>
      <c r="B5388">
        <v>320</v>
      </c>
      <c r="D5388" t="s">
        <v>184</v>
      </c>
      <c r="E5388" s="1">
        <v>0.375</v>
      </c>
      <c r="F5388">
        <v>7</v>
      </c>
      <c r="G5388" t="s">
        <v>124</v>
      </c>
      <c r="H5388" t="s">
        <v>36</v>
      </c>
      <c r="I5388" t="s">
        <v>176</v>
      </c>
      <c r="J5388" t="s">
        <v>16</v>
      </c>
      <c r="K5388" t="s">
        <v>28</v>
      </c>
      <c r="L5388" t="s">
        <v>29</v>
      </c>
      <c r="M5388">
        <v>12</v>
      </c>
      <c r="N5388">
        <v>25</v>
      </c>
      <c r="P5388">
        <f>N5388/1.14172</f>
        <v>21.89678730336685</v>
      </c>
      <c r="Q5388">
        <v>5.7999999999999996E-3</v>
      </c>
      <c r="R5388">
        <v>3.5539999999999998</v>
      </c>
      <c r="S5388">
        <f>Q5388*(P5388^R5388)</f>
        <v>336.62001464584171</v>
      </c>
      <c r="T5388">
        <f t="shared" si="381"/>
        <v>4039.4401757501005</v>
      </c>
    </row>
    <row r="5389" spans="1:20" x14ac:dyDescent="0.2">
      <c r="A5389">
        <v>2009</v>
      </c>
      <c r="B5389">
        <v>320</v>
      </c>
      <c r="D5389" t="s">
        <v>184</v>
      </c>
      <c r="E5389" s="1">
        <v>0.375</v>
      </c>
      <c r="F5389">
        <v>7</v>
      </c>
      <c r="G5389" t="s">
        <v>124</v>
      </c>
      <c r="H5389" t="s">
        <v>36</v>
      </c>
      <c r="I5389" t="s">
        <v>176</v>
      </c>
      <c r="J5389" t="s">
        <v>23</v>
      </c>
      <c r="K5389" t="s">
        <v>28</v>
      </c>
      <c r="L5389" t="s">
        <v>60</v>
      </c>
      <c r="M5389">
        <v>1</v>
      </c>
      <c r="N5389">
        <v>25</v>
      </c>
      <c r="P5389">
        <f>N5389/1.26087</f>
        <v>19.827579369800219</v>
      </c>
      <c r="Q5389">
        <v>3.1399999999999997E-2</v>
      </c>
      <c r="R5389">
        <v>2.9</v>
      </c>
      <c r="S5389">
        <f>Q5389*(P5389^R5389)</f>
        <v>181.55648642959628</v>
      </c>
      <c r="T5389">
        <f t="shared" si="381"/>
        <v>181.55648642959628</v>
      </c>
    </row>
    <row r="5390" spans="1:20" x14ac:dyDescent="0.2">
      <c r="A5390">
        <v>2009</v>
      </c>
      <c r="B5390">
        <v>320</v>
      </c>
      <c r="D5390" t="s">
        <v>184</v>
      </c>
      <c r="E5390" s="1">
        <v>0.375</v>
      </c>
      <c r="F5390">
        <v>7</v>
      </c>
      <c r="G5390" t="s">
        <v>124</v>
      </c>
      <c r="H5390" t="s">
        <v>36</v>
      </c>
      <c r="I5390" t="s">
        <v>176</v>
      </c>
      <c r="J5390" t="s">
        <v>23</v>
      </c>
      <c r="K5390" t="s">
        <v>118</v>
      </c>
      <c r="L5390" t="s">
        <v>132</v>
      </c>
      <c r="M5390">
        <v>2</v>
      </c>
      <c r="N5390">
        <v>7.5</v>
      </c>
      <c r="Q5390">
        <v>1.26E-2</v>
      </c>
      <c r="R5390">
        <v>3.0672999999999999</v>
      </c>
      <c r="S5390">
        <f>Q5390*(N5390^R5390)</f>
        <v>6.0875978967715536</v>
      </c>
      <c r="T5390">
        <f t="shared" si="381"/>
        <v>12.175195793543107</v>
      </c>
    </row>
    <row r="5391" spans="1:20" x14ac:dyDescent="0.2">
      <c r="A5391">
        <v>2009</v>
      </c>
      <c r="B5391">
        <v>320</v>
      </c>
      <c r="D5391" t="s">
        <v>184</v>
      </c>
      <c r="E5391" s="1">
        <v>0.375</v>
      </c>
      <c r="F5391">
        <v>7</v>
      </c>
      <c r="G5391" t="s">
        <v>124</v>
      </c>
      <c r="H5391" t="s">
        <v>36</v>
      </c>
      <c r="I5391" t="s">
        <v>176</v>
      </c>
      <c r="J5391" t="s">
        <v>26</v>
      </c>
      <c r="K5391" t="s">
        <v>118</v>
      </c>
      <c r="L5391" t="s">
        <v>27</v>
      </c>
      <c r="M5391">
        <v>80</v>
      </c>
      <c r="N5391">
        <v>2.5</v>
      </c>
      <c r="Q5391">
        <v>1.5900000000000001E-2</v>
      </c>
      <c r="R5391">
        <v>2.9718</v>
      </c>
      <c r="S5391">
        <f>Q5391*(N5391^R5391)</f>
        <v>0.24210025233267859</v>
      </c>
      <c r="T5391">
        <f t="shared" si="381"/>
        <v>19.368020186614288</v>
      </c>
    </row>
    <row r="5392" spans="1:20" x14ac:dyDescent="0.2">
      <c r="A5392">
        <v>2009</v>
      </c>
      <c r="B5392">
        <v>321</v>
      </c>
      <c r="D5392" t="s">
        <v>184</v>
      </c>
      <c r="E5392" s="1">
        <v>0.375</v>
      </c>
      <c r="F5392">
        <v>7</v>
      </c>
      <c r="G5392" t="s">
        <v>124</v>
      </c>
      <c r="H5392" t="s">
        <v>12</v>
      </c>
      <c r="I5392" t="s">
        <v>176</v>
      </c>
      <c r="J5392" t="s">
        <v>16</v>
      </c>
      <c r="K5392" t="s">
        <v>28</v>
      </c>
      <c r="L5392" t="s">
        <v>29</v>
      </c>
      <c r="M5392">
        <v>11</v>
      </c>
      <c r="N5392">
        <v>25</v>
      </c>
      <c r="P5392">
        <f>N5392/1.14172</f>
        <v>21.89678730336685</v>
      </c>
      <c r="Q5392">
        <v>5.7999999999999996E-3</v>
      </c>
      <c r="R5392">
        <v>3.5539999999999998</v>
      </c>
      <c r="S5392">
        <f>Q5392*(P5392^R5392)</f>
        <v>336.62001464584171</v>
      </c>
      <c r="T5392">
        <f t="shared" si="381"/>
        <v>3702.8201611042587</v>
      </c>
    </row>
    <row r="5393" spans="1:20" x14ac:dyDescent="0.2">
      <c r="A5393">
        <v>2009</v>
      </c>
      <c r="B5393">
        <v>321</v>
      </c>
      <c r="D5393" t="s">
        <v>184</v>
      </c>
      <c r="E5393" s="1">
        <v>0.375</v>
      </c>
      <c r="F5393">
        <v>7</v>
      </c>
      <c r="G5393" t="s">
        <v>124</v>
      </c>
      <c r="H5393" t="s">
        <v>12</v>
      </c>
      <c r="I5393" t="s">
        <v>176</v>
      </c>
      <c r="J5393" t="s">
        <v>13</v>
      </c>
      <c r="K5393" t="s">
        <v>51</v>
      </c>
      <c r="L5393" t="s">
        <v>52</v>
      </c>
      <c r="M5393">
        <v>3</v>
      </c>
      <c r="N5393">
        <v>25</v>
      </c>
      <c r="O5393" t="s">
        <v>53</v>
      </c>
      <c r="Q5393">
        <v>1.6199999999999999E-2</v>
      </c>
      <c r="R5393">
        <v>3.0251999999999999</v>
      </c>
      <c r="S5393">
        <f>Q5393*(N5393^R5393)</f>
        <v>274.51313450729776</v>
      </c>
      <c r="T5393">
        <f t="shared" si="381"/>
        <v>823.53940352189329</v>
      </c>
    </row>
    <row r="5394" spans="1:20" x14ac:dyDescent="0.2">
      <c r="A5394">
        <v>2009</v>
      </c>
      <c r="B5394">
        <v>321</v>
      </c>
      <c r="D5394" t="s">
        <v>184</v>
      </c>
      <c r="E5394" s="1">
        <v>0.375</v>
      </c>
      <c r="F5394">
        <v>7</v>
      </c>
      <c r="G5394" t="s">
        <v>124</v>
      </c>
      <c r="H5394" t="s">
        <v>12</v>
      </c>
      <c r="I5394" t="s">
        <v>176</v>
      </c>
      <c r="J5394" t="s">
        <v>44</v>
      </c>
      <c r="K5394" t="s">
        <v>21</v>
      </c>
      <c r="L5394" t="s">
        <v>22</v>
      </c>
      <c r="M5394">
        <v>2</v>
      </c>
      <c r="N5394">
        <v>25</v>
      </c>
      <c r="Q5394">
        <v>1.14E-2</v>
      </c>
      <c r="R5394">
        <v>3.1280000000000001</v>
      </c>
      <c r="S5394">
        <f>Q5394*(N5394^R5394)</f>
        <v>268.94359042953022</v>
      </c>
      <c r="T5394">
        <f t="shared" si="381"/>
        <v>537.88718085906044</v>
      </c>
    </row>
    <row r="5395" spans="1:20" x14ac:dyDescent="0.2">
      <c r="A5395">
        <v>2009</v>
      </c>
      <c r="B5395">
        <v>321</v>
      </c>
      <c r="D5395" t="s">
        <v>184</v>
      </c>
      <c r="E5395" s="1">
        <v>0.375</v>
      </c>
      <c r="F5395">
        <v>7</v>
      </c>
      <c r="G5395" t="s">
        <v>124</v>
      </c>
      <c r="H5395" t="s">
        <v>12</v>
      </c>
      <c r="I5395" t="s">
        <v>176</v>
      </c>
      <c r="J5395" t="s">
        <v>23</v>
      </c>
      <c r="K5395" t="s">
        <v>62</v>
      </c>
      <c r="L5395" t="s">
        <v>63</v>
      </c>
      <c r="M5395">
        <v>1</v>
      </c>
      <c r="N5395">
        <v>25</v>
      </c>
      <c r="P5395">
        <f>N5395/1.08</f>
        <v>23.148148148148145</v>
      </c>
      <c r="Q5395">
        <v>2.29E-2</v>
      </c>
      <c r="R5395">
        <v>2.9580000000000002</v>
      </c>
      <c r="S5395">
        <f>Q5395*(P5395^R5395)</f>
        <v>248.92846396069424</v>
      </c>
      <c r="T5395">
        <f t="shared" si="381"/>
        <v>248.92846396069424</v>
      </c>
    </row>
    <row r="5396" spans="1:20" x14ac:dyDescent="0.2">
      <c r="A5396">
        <v>2009</v>
      </c>
      <c r="B5396">
        <v>321</v>
      </c>
      <c r="D5396" t="s">
        <v>184</v>
      </c>
      <c r="E5396" s="1">
        <v>0.375</v>
      </c>
      <c r="F5396">
        <v>7</v>
      </c>
      <c r="G5396" t="s">
        <v>124</v>
      </c>
      <c r="H5396" t="s">
        <v>12</v>
      </c>
      <c r="I5396" t="s">
        <v>176</v>
      </c>
      <c r="J5396" t="s">
        <v>23</v>
      </c>
      <c r="K5396" t="s">
        <v>118</v>
      </c>
      <c r="L5396" t="s">
        <v>37</v>
      </c>
      <c r="M5396">
        <v>1</v>
      </c>
      <c r="N5396">
        <v>25</v>
      </c>
      <c r="Q5396">
        <v>1.26E-2</v>
      </c>
      <c r="R5396">
        <v>3.0672999999999999</v>
      </c>
      <c r="S5396">
        <f t="shared" ref="S5396:S5401" si="382">Q5396*(N5396^R5396)</f>
        <v>244.49609871054292</v>
      </c>
      <c r="T5396">
        <f t="shared" si="381"/>
        <v>244.49609871054292</v>
      </c>
    </row>
    <row r="5397" spans="1:20" x14ac:dyDescent="0.2">
      <c r="A5397">
        <v>2009</v>
      </c>
      <c r="B5397">
        <v>321</v>
      </c>
      <c r="D5397" t="s">
        <v>184</v>
      </c>
      <c r="E5397" s="1">
        <v>0.375</v>
      </c>
      <c r="F5397">
        <v>7</v>
      </c>
      <c r="G5397" t="s">
        <v>124</v>
      </c>
      <c r="H5397" t="s">
        <v>12</v>
      </c>
      <c r="I5397" t="s">
        <v>176</v>
      </c>
      <c r="J5397" t="s">
        <v>26</v>
      </c>
      <c r="K5397" t="s">
        <v>118</v>
      </c>
      <c r="L5397" t="s">
        <v>27</v>
      </c>
      <c r="M5397">
        <v>12</v>
      </c>
      <c r="N5397">
        <v>7.5</v>
      </c>
      <c r="Q5397">
        <v>1.5900000000000001E-2</v>
      </c>
      <c r="R5397">
        <v>2.9718</v>
      </c>
      <c r="S5397">
        <f t="shared" si="382"/>
        <v>6.3372988368370082</v>
      </c>
      <c r="T5397">
        <f t="shared" si="381"/>
        <v>76.047586042044102</v>
      </c>
    </row>
    <row r="5398" spans="1:20" x14ac:dyDescent="0.2">
      <c r="A5398">
        <v>2009</v>
      </c>
      <c r="B5398">
        <v>321</v>
      </c>
      <c r="D5398" t="s">
        <v>184</v>
      </c>
      <c r="E5398" s="1">
        <v>0.375</v>
      </c>
      <c r="F5398">
        <v>7</v>
      </c>
      <c r="G5398" t="s">
        <v>124</v>
      </c>
      <c r="H5398" t="s">
        <v>12</v>
      </c>
      <c r="I5398" t="s">
        <v>176</v>
      </c>
      <c r="J5398" t="s">
        <v>23</v>
      </c>
      <c r="K5398" t="s">
        <v>118</v>
      </c>
      <c r="L5398" t="s">
        <v>132</v>
      </c>
      <c r="M5398">
        <v>9</v>
      </c>
      <c r="N5398">
        <v>7.5</v>
      </c>
      <c r="Q5398">
        <v>1.26E-2</v>
      </c>
      <c r="R5398">
        <v>3.0672999999999999</v>
      </c>
      <c r="S5398">
        <f t="shared" si="382"/>
        <v>6.0875978967715536</v>
      </c>
      <c r="T5398">
        <f t="shared" si="381"/>
        <v>54.788381070943984</v>
      </c>
    </row>
    <row r="5399" spans="1:20" x14ac:dyDescent="0.2">
      <c r="A5399">
        <v>2009</v>
      </c>
      <c r="B5399">
        <v>321</v>
      </c>
      <c r="D5399" t="s">
        <v>184</v>
      </c>
      <c r="E5399" s="1">
        <v>0.375</v>
      </c>
      <c r="F5399">
        <v>7</v>
      </c>
      <c r="G5399" t="s">
        <v>124</v>
      </c>
      <c r="H5399" t="s">
        <v>12</v>
      </c>
      <c r="I5399" t="s">
        <v>176</v>
      </c>
      <c r="J5399" t="s">
        <v>23</v>
      </c>
      <c r="K5399" t="s">
        <v>199</v>
      </c>
      <c r="L5399" t="s">
        <v>188</v>
      </c>
      <c r="M5399">
        <v>1</v>
      </c>
      <c r="N5399">
        <v>2.5</v>
      </c>
      <c r="Q5399">
        <v>2.3E-2</v>
      </c>
      <c r="R5399">
        <v>3.121</v>
      </c>
      <c r="S5399">
        <f t="shared" si="382"/>
        <v>0.40151206795507166</v>
      </c>
      <c r="T5399">
        <f t="shared" si="381"/>
        <v>0.40151206795507166</v>
      </c>
    </row>
    <row r="5400" spans="1:20" x14ac:dyDescent="0.2">
      <c r="A5400">
        <v>2009</v>
      </c>
      <c r="B5400">
        <v>321</v>
      </c>
      <c r="D5400" t="s">
        <v>184</v>
      </c>
      <c r="E5400" s="1">
        <v>0.375</v>
      </c>
      <c r="F5400">
        <v>7</v>
      </c>
      <c r="G5400" t="s">
        <v>124</v>
      </c>
      <c r="H5400" t="s">
        <v>12</v>
      </c>
      <c r="I5400" t="s">
        <v>176</v>
      </c>
      <c r="J5400" t="s">
        <v>26</v>
      </c>
      <c r="K5400" t="s">
        <v>118</v>
      </c>
      <c r="L5400" t="s">
        <v>27</v>
      </c>
      <c r="M5400">
        <v>100</v>
      </c>
      <c r="N5400">
        <v>2.5</v>
      </c>
      <c r="Q5400">
        <v>1.5900000000000001E-2</v>
      </c>
      <c r="R5400">
        <v>2.9718</v>
      </c>
      <c r="S5400">
        <f t="shared" si="382"/>
        <v>0.24210025233267859</v>
      </c>
      <c r="T5400">
        <f t="shared" si="381"/>
        <v>24.21002523326786</v>
      </c>
    </row>
    <row r="5401" spans="1:20" x14ac:dyDescent="0.2">
      <c r="A5401">
        <v>2009</v>
      </c>
      <c r="B5401">
        <v>321</v>
      </c>
      <c r="D5401" t="s">
        <v>184</v>
      </c>
      <c r="E5401" s="1">
        <v>0.375</v>
      </c>
      <c r="F5401">
        <v>7</v>
      </c>
      <c r="G5401" t="s">
        <v>124</v>
      </c>
      <c r="H5401" t="s">
        <v>12</v>
      </c>
      <c r="I5401" t="s">
        <v>176</v>
      </c>
      <c r="J5401" t="s">
        <v>23</v>
      </c>
      <c r="K5401" t="s">
        <v>33</v>
      </c>
      <c r="L5401" t="s">
        <v>34</v>
      </c>
      <c r="M5401">
        <v>3</v>
      </c>
      <c r="N5401">
        <v>2.5</v>
      </c>
      <c r="Q5401">
        <v>8.8999999999999999E-3</v>
      </c>
      <c r="R5401">
        <v>3</v>
      </c>
      <c r="S5401">
        <f t="shared" si="382"/>
        <v>0.13906250000000001</v>
      </c>
      <c r="T5401">
        <f t="shared" si="381"/>
        <v>0.41718750000000004</v>
      </c>
    </row>
    <row r="5402" spans="1:20" x14ac:dyDescent="0.2">
      <c r="A5402">
        <v>2009</v>
      </c>
      <c r="B5402">
        <v>322</v>
      </c>
      <c r="D5402" t="s">
        <v>184</v>
      </c>
      <c r="E5402" s="1">
        <v>0.375</v>
      </c>
      <c r="F5402">
        <v>7</v>
      </c>
      <c r="G5402" t="s">
        <v>124</v>
      </c>
      <c r="H5402" t="s">
        <v>12</v>
      </c>
      <c r="I5402" t="s">
        <v>176</v>
      </c>
      <c r="J5402" t="s">
        <v>16</v>
      </c>
      <c r="K5402" t="s">
        <v>28</v>
      </c>
      <c r="L5402" t="s">
        <v>29</v>
      </c>
      <c r="M5402">
        <v>4</v>
      </c>
      <c r="N5402">
        <v>25</v>
      </c>
      <c r="P5402">
        <f>N5402/1.14172</f>
        <v>21.89678730336685</v>
      </c>
      <c r="Q5402">
        <v>5.7999999999999996E-3</v>
      </c>
      <c r="R5402">
        <v>3.5539999999999998</v>
      </c>
      <c r="S5402">
        <f>Q5402*(P5402^R5402)</f>
        <v>336.62001464584171</v>
      </c>
      <c r="T5402">
        <f t="shared" si="381"/>
        <v>1346.4800585833668</v>
      </c>
    </row>
    <row r="5403" spans="1:20" x14ac:dyDescent="0.2">
      <c r="A5403">
        <v>2009</v>
      </c>
      <c r="B5403">
        <v>322</v>
      </c>
      <c r="D5403" t="s">
        <v>184</v>
      </c>
      <c r="E5403" s="1">
        <v>0.375</v>
      </c>
      <c r="F5403">
        <v>7</v>
      </c>
      <c r="G5403" t="s">
        <v>124</v>
      </c>
      <c r="H5403" t="s">
        <v>12</v>
      </c>
      <c r="I5403" t="s">
        <v>176</v>
      </c>
      <c r="J5403" t="s">
        <v>44</v>
      </c>
      <c r="K5403" t="s">
        <v>104</v>
      </c>
      <c r="L5403" t="s">
        <v>105</v>
      </c>
      <c r="M5403">
        <v>3</v>
      </c>
      <c r="N5403">
        <v>25</v>
      </c>
      <c r="P5403">
        <f>N5403*0.902479</f>
        <v>22.561975</v>
      </c>
      <c r="Q5403">
        <v>2.7E-2</v>
      </c>
      <c r="R5403">
        <v>2.629</v>
      </c>
      <c r="S5403">
        <f>Q5403*(P5403^R5403)</f>
        <v>97.587051405503814</v>
      </c>
      <c r="T5403">
        <f t="shared" si="381"/>
        <v>292.76115421651144</v>
      </c>
    </row>
    <row r="5404" spans="1:20" x14ac:dyDescent="0.2">
      <c r="A5404">
        <v>2009</v>
      </c>
      <c r="B5404">
        <v>322</v>
      </c>
      <c r="D5404" t="s">
        <v>184</v>
      </c>
      <c r="E5404" s="1">
        <v>0.375</v>
      </c>
      <c r="F5404">
        <v>7</v>
      </c>
      <c r="G5404" t="s">
        <v>124</v>
      </c>
      <c r="H5404" t="s">
        <v>12</v>
      </c>
      <c r="I5404" t="s">
        <v>176</v>
      </c>
      <c r="J5404" t="s">
        <v>23</v>
      </c>
      <c r="K5404" t="s">
        <v>118</v>
      </c>
      <c r="L5404" t="s">
        <v>132</v>
      </c>
      <c r="M5404">
        <v>3</v>
      </c>
      <c r="N5404">
        <v>15</v>
      </c>
      <c r="Q5404">
        <v>1.26E-2</v>
      </c>
      <c r="R5404">
        <v>3.0672999999999999</v>
      </c>
      <c r="S5404">
        <f t="shared" ref="S5404:S5411" si="383">Q5404*(N5404^R5404)</f>
        <v>51.026439339633377</v>
      </c>
      <c r="T5404">
        <f t="shared" si="381"/>
        <v>153.07931801890012</v>
      </c>
    </row>
    <row r="5405" spans="1:20" x14ac:dyDescent="0.2">
      <c r="A5405">
        <v>2009</v>
      </c>
      <c r="B5405">
        <v>322</v>
      </c>
      <c r="D5405" t="s">
        <v>184</v>
      </c>
      <c r="E5405" s="1">
        <v>0.375</v>
      </c>
      <c r="F5405">
        <v>7</v>
      </c>
      <c r="G5405" t="s">
        <v>124</v>
      </c>
      <c r="H5405" t="s">
        <v>12</v>
      </c>
      <c r="I5405" t="s">
        <v>176</v>
      </c>
      <c r="J5405" t="s">
        <v>26</v>
      </c>
      <c r="K5405" t="s">
        <v>118</v>
      </c>
      <c r="L5405" t="s">
        <v>27</v>
      </c>
      <c r="M5405">
        <v>6</v>
      </c>
      <c r="N5405">
        <v>7.5</v>
      </c>
      <c r="Q5405">
        <v>1.5900000000000001E-2</v>
      </c>
      <c r="R5405">
        <v>2.9718</v>
      </c>
      <c r="S5405">
        <f t="shared" si="383"/>
        <v>6.3372988368370082</v>
      </c>
      <c r="T5405">
        <f t="shared" si="381"/>
        <v>38.023793021022051</v>
      </c>
    </row>
    <row r="5406" spans="1:20" x14ac:dyDescent="0.2">
      <c r="A5406">
        <v>2009</v>
      </c>
      <c r="B5406">
        <v>322</v>
      </c>
      <c r="D5406" t="s">
        <v>184</v>
      </c>
      <c r="E5406" s="1">
        <v>0.375</v>
      </c>
      <c r="F5406">
        <v>7</v>
      </c>
      <c r="G5406" t="s">
        <v>124</v>
      </c>
      <c r="H5406" t="s">
        <v>12</v>
      </c>
      <c r="I5406" t="s">
        <v>176</v>
      </c>
      <c r="J5406" t="s">
        <v>23</v>
      </c>
      <c r="K5406" t="s">
        <v>118</v>
      </c>
      <c r="L5406" t="s">
        <v>132</v>
      </c>
      <c r="M5406">
        <v>3</v>
      </c>
      <c r="N5406">
        <v>7.5</v>
      </c>
      <c r="Q5406">
        <v>1.26E-2</v>
      </c>
      <c r="R5406">
        <v>3.0672999999999999</v>
      </c>
      <c r="S5406">
        <f t="shared" si="383"/>
        <v>6.0875978967715536</v>
      </c>
      <c r="T5406">
        <f t="shared" si="381"/>
        <v>18.262793690314659</v>
      </c>
    </row>
    <row r="5407" spans="1:20" x14ac:dyDescent="0.2">
      <c r="A5407">
        <v>2009</v>
      </c>
      <c r="B5407">
        <v>322</v>
      </c>
      <c r="D5407" t="s">
        <v>184</v>
      </c>
      <c r="E5407" s="1">
        <v>0.375</v>
      </c>
      <c r="F5407">
        <v>7</v>
      </c>
      <c r="G5407" t="s">
        <v>124</v>
      </c>
      <c r="H5407" t="s">
        <v>12</v>
      </c>
      <c r="I5407" t="s">
        <v>176</v>
      </c>
      <c r="J5407" t="s">
        <v>23</v>
      </c>
      <c r="K5407" t="s">
        <v>118</v>
      </c>
      <c r="L5407" t="s">
        <v>30</v>
      </c>
      <c r="M5407">
        <v>2</v>
      </c>
      <c r="N5407">
        <v>7.5</v>
      </c>
      <c r="Q5407">
        <v>9.2800000000000001E-3</v>
      </c>
      <c r="R5407">
        <v>3.07</v>
      </c>
      <c r="S5407">
        <f t="shared" si="383"/>
        <v>4.5080222907771104</v>
      </c>
      <c r="T5407">
        <f t="shared" si="381"/>
        <v>9.0160445815542207</v>
      </c>
    </row>
    <row r="5408" spans="1:20" x14ac:dyDescent="0.2">
      <c r="A5408">
        <v>2009</v>
      </c>
      <c r="B5408">
        <v>322</v>
      </c>
      <c r="D5408" t="s">
        <v>184</v>
      </c>
      <c r="E5408" s="1">
        <v>0.375</v>
      </c>
      <c r="F5408">
        <v>7</v>
      </c>
      <c r="G5408" t="s">
        <v>124</v>
      </c>
      <c r="H5408" t="s">
        <v>12</v>
      </c>
      <c r="I5408" t="s">
        <v>176</v>
      </c>
      <c r="J5408" t="s">
        <v>26</v>
      </c>
      <c r="K5408" t="s">
        <v>118</v>
      </c>
      <c r="L5408" t="s">
        <v>27</v>
      </c>
      <c r="M5408">
        <v>50</v>
      </c>
      <c r="N5408">
        <v>2.5</v>
      </c>
      <c r="Q5408">
        <v>1.5900000000000001E-2</v>
      </c>
      <c r="R5408">
        <v>2.9718</v>
      </c>
      <c r="S5408">
        <f t="shared" si="383"/>
        <v>0.24210025233267859</v>
      </c>
      <c r="T5408">
        <f t="shared" si="381"/>
        <v>12.10501261663393</v>
      </c>
    </row>
    <row r="5409" spans="1:20" x14ac:dyDescent="0.2">
      <c r="A5409">
        <v>2009</v>
      </c>
      <c r="B5409">
        <v>323</v>
      </c>
      <c r="D5409" t="s">
        <v>184</v>
      </c>
      <c r="E5409" s="1">
        <v>0.375</v>
      </c>
      <c r="F5409">
        <v>7</v>
      </c>
      <c r="G5409" t="s">
        <v>124</v>
      </c>
      <c r="H5409" t="s">
        <v>12</v>
      </c>
      <c r="I5409" t="s">
        <v>176</v>
      </c>
      <c r="J5409" t="s">
        <v>23</v>
      </c>
      <c r="K5409" t="s">
        <v>91</v>
      </c>
      <c r="L5409" t="s">
        <v>92</v>
      </c>
      <c r="M5409">
        <v>1</v>
      </c>
      <c r="N5409">
        <v>25</v>
      </c>
      <c r="Q5409">
        <v>0.53300000000000003</v>
      </c>
      <c r="R5409">
        <v>2.2759999999999998</v>
      </c>
      <c r="S5409">
        <f t="shared" si="383"/>
        <v>809.91355729585462</v>
      </c>
      <c r="T5409">
        <f t="shared" si="381"/>
        <v>809.91355729585462</v>
      </c>
    </row>
    <row r="5410" spans="1:20" x14ac:dyDescent="0.2">
      <c r="A5410">
        <v>2009</v>
      </c>
      <c r="B5410">
        <v>323</v>
      </c>
      <c r="D5410" t="s">
        <v>184</v>
      </c>
      <c r="E5410" s="1">
        <v>0.375</v>
      </c>
      <c r="F5410">
        <v>7</v>
      </c>
      <c r="G5410" t="s">
        <v>124</v>
      </c>
      <c r="H5410" t="s">
        <v>12</v>
      </c>
      <c r="I5410" t="s">
        <v>176</v>
      </c>
      <c r="J5410" t="s">
        <v>44</v>
      </c>
      <c r="K5410" t="s">
        <v>21</v>
      </c>
      <c r="L5410" t="s">
        <v>22</v>
      </c>
      <c r="M5410">
        <v>2</v>
      </c>
      <c r="N5410">
        <v>35</v>
      </c>
      <c r="Q5410">
        <v>1.14E-2</v>
      </c>
      <c r="R5410">
        <v>3.1280000000000001</v>
      </c>
      <c r="S5410">
        <f t="shared" si="383"/>
        <v>770.45928631241588</v>
      </c>
      <c r="T5410">
        <f t="shared" si="381"/>
        <v>1540.9185726248318</v>
      </c>
    </row>
    <row r="5411" spans="1:20" x14ac:dyDescent="0.2">
      <c r="A5411">
        <v>2009</v>
      </c>
      <c r="B5411">
        <v>323</v>
      </c>
      <c r="D5411" t="s">
        <v>184</v>
      </c>
      <c r="E5411" s="1">
        <v>0.375</v>
      </c>
      <c r="F5411">
        <v>7</v>
      </c>
      <c r="G5411" t="s">
        <v>124</v>
      </c>
      <c r="H5411" t="s">
        <v>12</v>
      </c>
      <c r="I5411" t="s">
        <v>176</v>
      </c>
      <c r="J5411" t="s">
        <v>13</v>
      </c>
      <c r="K5411" t="s">
        <v>14</v>
      </c>
      <c r="L5411" t="s">
        <v>15</v>
      </c>
      <c r="M5411">
        <v>3</v>
      </c>
      <c r="N5411">
        <v>25</v>
      </c>
      <c r="Q5411">
        <v>2.3599999999999999E-2</v>
      </c>
      <c r="R5411">
        <v>2.9750000000000001</v>
      </c>
      <c r="S5411">
        <f t="shared" si="383"/>
        <v>340.23855775527943</v>
      </c>
      <c r="T5411">
        <f t="shared" si="381"/>
        <v>1020.7156732658383</v>
      </c>
    </row>
    <row r="5412" spans="1:20" x14ac:dyDescent="0.2">
      <c r="A5412">
        <v>2009</v>
      </c>
      <c r="B5412">
        <v>323</v>
      </c>
      <c r="D5412" t="s">
        <v>184</v>
      </c>
      <c r="E5412" s="1">
        <v>0.375</v>
      </c>
      <c r="F5412">
        <v>7</v>
      </c>
      <c r="G5412" t="s">
        <v>124</v>
      </c>
      <c r="H5412" t="s">
        <v>12</v>
      </c>
      <c r="I5412" t="s">
        <v>176</v>
      </c>
      <c r="J5412" t="s">
        <v>16</v>
      </c>
      <c r="K5412" t="s">
        <v>28</v>
      </c>
      <c r="L5412" t="s">
        <v>29</v>
      </c>
      <c r="M5412">
        <v>4</v>
      </c>
      <c r="N5412">
        <v>25</v>
      </c>
      <c r="P5412">
        <f>N5412/1.14172</f>
        <v>21.89678730336685</v>
      </c>
      <c r="Q5412">
        <v>5.7999999999999996E-3</v>
      </c>
      <c r="R5412">
        <v>3.5539999999999998</v>
      </c>
      <c r="S5412">
        <f>Q5412*(P5412^R5412)</f>
        <v>336.62001464584171</v>
      </c>
      <c r="T5412">
        <f t="shared" si="381"/>
        <v>1346.4800585833668</v>
      </c>
    </row>
    <row r="5413" spans="1:20" x14ac:dyDescent="0.2">
      <c r="A5413">
        <v>2009</v>
      </c>
      <c r="B5413">
        <v>323</v>
      </c>
      <c r="D5413" t="s">
        <v>184</v>
      </c>
      <c r="E5413" s="1">
        <v>0.375</v>
      </c>
      <c r="F5413">
        <v>7</v>
      </c>
      <c r="G5413" t="s">
        <v>124</v>
      </c>
      <c r="H5413" t="s">
        <v>12</v>
      </c>
      <c r="I5413" t="s">
        <v>176</v>
      </c>
      <c r="J5413" t="s">
        <v>44</v>
      </c>
      <c r="K5413" t="s">
        <v>21</v>
      </c>
      <c r="L5413" t="s">
        <v>22</v>
      </c>
      <c r="M5413">
        <v>4</v>
      </c>
      <c r="N5413">
        <v>25</v>
      </c>
      <c r="Q5413">
        <v>1.14E-2</v>
      </c>
      <c r="R5413">
        <v>3.1280000000000001</v>
      </c>
      <c r="S5413">
        <f>Q5413*(N5413^R5413)</f>
        <v>268.94359042953022</v>
      </c>
      <c r="T5413">
        <f t="shared" si="381"/>
        <v>1075.7743617181209</v>
      </c>
    </row>
    <row r="5414" spans="1:20" x14ac:dyDescent="0.2">
      <c r="A5414">
        <v>2009</v>
      </c>
      <c r="B5414">
        <v>323</v>
      </c>
      <c r="D5414" t="s">
        <v>184</v>
      </c>
      <c r="E5414" s="1">
        <v>0.375</v>
      </c>
      <c r="F5414">
        <v>7</v>
      </c>
      <c r="G5414" t="s">
        <v>124</v>
      </c>
      <c r="H5414" t="s">
        <v>12</v>
      </c>
      <c r="I5414" t="s">
        <v>176</v>
      </c>
      <c r="J5414" t="s">
        <v>44</v>
      </c>
      <c r="K5414" t="s">
        <v>104</v>
      </c>
      <c r="L5414" t="s">
        <v>105</v>
      </c>
      <c r="M5414">
        <v>1</v>
      </c>
      <c r="N5414">
        <v>35</v>
      </c>
      <c r="P5414">
        <f>N5414*0.902479</f>
        <v>31.586765</v>
      </c>
      <c r="Q5414">
        <v>2.7E-2</v>
      </c>
      <c r="R5414">
        <v>2.629</v>
      </c>
      <c r="S5414">
        <f>Q5414*(P5414^R5414)</f>
        <v>236.3539157445052</v>
      </c>
      <c r="T5414">
        <f t="shared" si="381"/>
        <v>236.3539157445052</v>
      </c>
    </row>
    <row r="5415" spans="1:20" x14ac:dyDescent="0.2">
      <c r="A5415">
        <v>2009</v>
      </c>
      <c r="B5415">
        <v>323</v>
      </c>
      <c r="D5415" t="s">
        <v>184</v>
      </c>
      <c r="E5415" s="1">
        <v>0.375</v>
      </c>
      <c r="F5415">
        <v>7</v>
      </c>
      <c r="G5415" t="s">
        <v>124</v>
      </c>
      <c r="H5415" t="s">
        <v>12</v>
      </c>
      <c r="I5415" t="s">
        <v>176</v>
      </c>
      <c r="J5415" t="s">
        <v>44</v>
      </c>
      <c r="K5415" t="s">
        <v>104</v>
      </c>
      <c r="L5415" t="s">
        <v>105</v>
      </c>
      <c r="M5415">
        <v>1</v>
      </c>
      <c r="N5415">
        <v>25</v>
      </c>
      <c r="P5415">
        <f>N5415*0.902479</f>
        <v>22.561975</v>
      </c>
      <c r="Q5415">
        <v>2.7E-2</v>
      </c>
      <c r="R5415">
        <v>2.629</v>
      </c>
      <c r="S5415">
        <f>Q5415*(P5415^R5415)</f>
        <v>97.587051405503814</v>
      </c>
      <c r="T5415">
        <f t="shared" si="381"/>
        <v>97.587051405503814</v>
      </c>
    </row>
    <row r="5416" spans="1:20" x14ac:dyDescent="0.2">
      <c r="A5416">
        <v>2009</v>
      </c>
      <c r="B5416">
        <v>323</v>
      </c>
      <c r="D5416" t="s">
        <v>184</v>
      </c>
      <c r="E5416" s="1">
        <v>0.375</v>
      </c>
      <c r="F5416">
        <v>7</v>
      </c>
      <c r="G5416" t="s">
        <v>124</v>
      </c>
      <c r="H5416" t="s">
        <v>12</v>
      </c>
      <c r="I5416" t="s">
        <v>176</v>
      </c>
      <c r="J5416" t="s">
        <v>16</v>
      </c>
      <c r="K5416" t="s">
        <v>49</v>
      </c>
      <c r="L5416" t="s">
        <v>66</v>
      </c>
      <c r="M5416">
        <v>1</v>
      </c>
      <c r="N5416">
        <v>15</v>
      </c>
      <c r="Q5416">
        <v>6.83E-2</v>
      </c>
      <c r="R5416">
        <v>2.5630000000000002</v>
      </c>
      <c r="S5416">
        <f t="shared" ref="S5416:S5422" si="384">Q5416*(N5416^R5416)</f>
        <v>70.589905523267788</v>
      </c>
      <c r="T5416">
        <f t="shared" si="381"/>
        <v>70.589905523267788</v>
      </c>
    </row>
    <row r="5417" spans="1:20" x14ac:dyDescent="0.2">
      <c r="A5417">
        <v>2009</v>
      </c>
      <c r="B5417">
        <v>323</v>
      </c>
      <c r="D5417" t="s">
        <v>184</v>
      </c>
      <c r="E5417" s="1">
        <v>0.375</v>
      </c>
      <c r="F5417">
        <v>7</v>
      </c>
      <c r="G5417" t="s">
        <v>124</v>
      </c>
      <c r="H5417" t="s">
        <v>12</v>
      </c>
      <c r="I5417" t="s">
        <v>176</v>
      </c>
      <c r="J5417" t="s">
        <v>23</v>
      </c>
      <c r="K5417" t="s">
        <v>118</v>
      </c>
      <c r="L5417" t="s">
        <v>132</v>
      </c>
      <c r="M5417">
        <v>1</v>
      </c>
      <c r="N5417">
        <v>15</v>
      </c>
      <c r="Q5417">
        <v>1.26E-2</v>
      </c>
      <c r="R5417">
        <v>3.0672999999999999</v>
      </c>
      <c r="S5417">
        <f t="shared" si="384"/>
        <v>51.026439339633377</v>
      </c>
      <c r="T5417">
        <f t="shared" si="381"/>
        <v>51.026439339633377</v>
      </c>
    </row>
    <row r="5418" spans="1:20" x14ac:dyDescent="0.2">
      <c r="A5418">
        <v>2009</v>
      </c>
      <c r="B5418">
        <v>323</v>
      </c>
      <c r="D5418" t="s">
        <v>184</v>
      </c>
      <c r="E5418" s="1">
        <v>0.375</v>
      </c>
      <c r="F5418">
        <v>7</v>
      </c>
      <c r="G5418" t="s">
        <v>124</v>
      </c>
      <c r="H5418" t="s">
        <v>12</v>
      </c>
      <c r="I5418" t="s">
        <v>176</v>
      </c>
      <c r="J5418" t="s">
        <v>26</v>
      </c>
      <c r="K5418" t="s">
        <v>118</v>
      </c>
      <c r="L5418" t="s">
        <v>27</v>
      </c>
      <c r="M5418">
        <v>3</v>
      </c>
      <c r="N5418">
        <v>7.5</v>
      </c>
      <c r="Q5418">
        <v>1.5900000000000001E-2</v>
      </c>
      <c r="R5418">
        <v>2.9718</v>
      </c>
      <c r="S5418">
        <f t="shared" si="384"/>
        <v>6.3372988368370082</v>
      </c>
      <c r="T5418">
        <f t="shared" si="381"/>
        <v>19.011896510511026</v>
      </c>
    </row>
    <row r="5419" spans="1:20" x14ac:dyDescent="0.2">
      <c r="A5419">
        <v>2009</v>
      </c>
      <c r="B5419">
        <v>323</v>
      </c>
      <c r="D5419" t="s">
        <v>184</v>
      </c>
      <c r="E5419" s="1">
        <v>0.375</v>
      </c>
      <c r="F5419">
        <v>7</v>
      </c>
      <c r="G5419" t="s">
        <v>124</v>
      </c>
      <c r="H5419" t="s">
        <v>12</v>
      </c>
      <c r="I5419" t="s">
        <v>176</v>
      </c>
      <c r="J5419" t="s">
        <v>23</v>
      </c>
      <c r="K5419" t="s">
        <v>118</v>
      </c>
      <c r="L5419" t="s">
        <v>132</v>
      </c>
      <c r="M5419">
        <v>4</v>
      </c>
      <c r="N5419">
        <v>7.5</v>
      </c>
      <c r="Q5419">
        <v>1.26E-2</v>
      </c>
      <c r="R5419">
        <v>3.0672999999999999</v>
      </c>
      <c r="S5419">
        <f t="shared" si="384"/>
        <v>6.0875978967715536</v>
      </c>
      <c r="T5419">
        <f t="shared" si="381"/>
        <v>24.350391587086214</v>
      </c>
    </row>
    <row r="5420" spans="1:20" x14ac:dyDescent="0.2">
      <c r="A5420">
        <v>2009</v>
      </c>
      <c r="B5420">
        <v>323</v>
      </c>
      <c r="D5420" t="s">
        <v>184</v>
      </c>
      <c r="E5420" s="1">
        <v>0.375</v>
      </c>
      <c r="F5420">
        <v>7</v>
      </c>
      <c r="G5420" t="s">
        <v>124</v>
      </c>
      <c r="H5420" t="s">
        <v>12</v>
      </c>
      <c r="I5420" t="s">
        <v>176</v>
      </c>
      <c r="J5420" t="s">
        <v>23</v>
      </c>
      <c r="K5420" t="s">
        <v>118</v>
      </c>
      <c r="L5420" t="s">
        <v>30</v>
      </c>
      <c r="M5420">
        <v>1</v>
      </c>
      <c r="N5420">
        <v>7.5</v>
      </c>
      <c r="Q5420">
        <v>9.2800000000000001E-3</v>
      </c>
      <c r="R5420">
        <v>3.07</v>
      </c>
      <c r="S5420">
        <f t="shared" si="384"/>
        <v>4.5080222907771104</v>
      </c>
      <c r="T5420">
        <f t="shared" si="381"/>
        <v>4.5080222907771104</v>
      </c>
    </row>
    <row r="5421" spans="1:20" x14ac:dyDescent="0.2">
      <c r="A5421">
        <v>2009</v>
      </c>
      <c r="B5421">
        <v>323</v>
      </c>
      <c r="D5421" t="s">
        <v>184</v>
      </c>
      <c r="E5421" s="1">
        <v>0.375</v>
      </c>
      <c r="F5421">
        <v>7</v>
      </c>
      <c r="G5421" t="s">
        <v>124</v>
      </c>
      <c r="H5421" t="s">
        <v>12</v>
      </c>
      <c r="I5421" t="s">
        <v>176</v>
      </c>
      <c r="J5421" t="s">
        <v>26</v>
      </c>
      <c r="K5421" t="s">
        <v>118</v>
      </c>
      <c r="L5421" t="s">
        <v>27</v>
      </c>
      <c r="M5421">
        <v>130</v>
      </c>
      <c r="N5421">
        <v>2.5</v>
      </c>
      <c r="Q5421">
        <v>1.5900000000000001E-2</v>
      </c>
      <c r="R5421">
        <v>2.9718</v>
      </c>
      <c r="S5421">
        <f t="shared" si="384"/>
        <v>0.24210025233267859</v>
      </c>
      <c r="T5421">
        <f t="shared" si="381"/>
        <v>31.473032803248216</v>
      </c>
    </row>
    <row r="5422" spans="1:20" x14ac:dyDescent="0.2">
      <c r="A5422">
        <v>2009</v>
      </c>
      <c r="B5422">
        <v>324</v>
      </c>
      <c r="D5422" t="s">
        <v>184</v>
      </c>
      <c r="E5422" s="1">
        <v>0.375</v>
      </c>
      <c r="F5422">
        <v>3</v>
      </c>
      <c r="G5422" t="s">
        <v>136</v>
      </c>
      <c r="H5422" t="s">
        <v>12</v>
      </c>
      <c r="I5422" t="s">
        <v>178</v>
      </c>
      <c r="J5422" t="s">
        <v>13</v>
      </c>
      <c r="K5422" t="s">
        <v>14</v>
      </c>
      <c r="L5422" t="s">
        <v>15</v>
      </c>
      <c r="M5422">
        <v>3</v>
      </c>
      <c r="N5422">
        <v>25</v>
      </c>
      <c r="Q5422">
        <v>2.3599999999999999E-2</v>
      </c>
      <c r="R5422">
        <v>2.9750000000000001</v>
      </c>
      <c r="S5422">
        <f t="shared" si="384"/>
        <v>340.23855775527943</v>
      </c>
      <c r="T5422">
        <f t="shared" si="381"/>
        <v>1020.7156732658383</v>
      </c>
    </row>
    <row r="5423" spans="1:20" x14ac:dyDescent="0.2">
      <c r="A5423">
        <v>2009</v>
      </c>
      <c r="B5423">
        <v>324</v>
      </c>
      <c r="D5423" t="s">
        <v>184</v>
      </c>
      <c r="E5423" s="1">
        <v>0.375</v>
      </c>
      <c r="F5423">
        <v>3</v>
      </c>
      <c r="G5423" t="s">
        <v>136</v>
      </c>
      <c r="H5423" t="s">
        <v>12</v>
      </c>
      <c r="I5423" t="s">
        <v>178</v>
      </c>
      <c r="J5423" t="s">
        <v>16</v>
      </c>
      <c r="K5423" t="s">
        <v>28</v>
      </c>
      <c r="L5423" t="s">
        <v>29</v>
      </c>
      <c r="M5423">
        <v>14</v>
      </c>
      <c r="N5423">
        <v>25</v>
      </c>
      <c r="P5423">
        <f>N5423/1.14172</f>
        <v>21.89678730336685</v>
      </c>
      <c r="Q5423">
        <v>5.7999999999999996E-3</v>
      </c>
      <c r="R5423">
        <v>3.5539999999999998</v>
      </c>
      <c r="S5423">
        <f>Q5423*(P5423^R5423)</f>
        <v>336.62001464584171</v>
      </c>
      <c r="T5423">
        <f t="shared" si="381"/>
        <v>4712.6802050417837</v>
      </c>
    </row>
    <row r="5424" spans="1:20" x14ac:dyDescent="0.2">
      <c r="A5424">
        <v>2009</v>
      </c>
      <c r="B5424">
        <v>324</v>
      </c>
      <c r="D5424" t="s">
        <v>184</v>
      </c>
      <c r="E5424" s="1">
        <v>0.375</v>
      </c>
      <c r="F5424">
        <v>3</v>
      </c>
      <c r="G5424" t="s">
        <v>136</v>
      </c>
      <c r="H5424" t="s">
        <v>12</v>
      </c>
      <c r="I5424" t="s">
        <v>178</v>
      </c>
      <c r="J5424" t="s">
        <v>13</v>
      </c>
      <c r="K5424" t="s">
        <v>51</v>
      </c>
      <c r="L5424" t="s">
        <v>52</v>
      </c>
      <c r="M5424">
        <v>2</v>
      </c>
      <c r="N5424">
        <v>25</v>
      </c>
      <c r="O5424" t="s">
        <v>53</v>
      </c>
      <c r="Q5424">
        <v>1.6199999999999999E-2</v>
      </c>
      <c r="R5424">
        <v>3.0251999999999999</v>
      </c>
      <c r="S5424">
        <f>Q5424*(N5424^R5424)</f>
        <v>274.51313450729776</v>
      </c>
      <c r="T5424">
        <f t="shared" si="381"/>
        <v>549.02626901459553</v>
      </c>
    </row>
    <row r="5425" spans="1:20" x14ac:dyDescent="0.2">
      <c r="A5425">
        <v>2009</v>
      </c>
      <c r="B5425">
        <v>324</v>
      </c>
      <c r="D5425" t="s">
        <v>184</v>
      </c>
      <c r="E5425" s="1">
        <v>0.375</v>
      </c>
      <c r="F5425">
        <v>3</v>
      </c>
      <c r="G5425" t="s">
        <v>136</v>
      </c>
      <c r="H5425" t="s">
        <v>12</v>
      </c>
      <c r="I5425" t="s">
        <v>178</v>
      </c>
      <c r="J5425" t="s">
        <v>44</v>
      </c>
      <c r="K5425" t="s">
        <v>21</v>
      </c>
      <c r="L5425" t="s">
        <v>22</v>
      </c>
      <c r="M5425">
        <v>4</v>
      </c>
      <c r="N5425">
        <v>25</v>
      </c>
      <c r="Q5425">
        <v>1.14E-2</v>
      </c>
      <c r="R5425">
        <v>3.1280000000000001</v>
      </c>
      <c r="S5425">
        <f>Q5425*(N5425^R5425)</f>
        <v>268.94359042953022</v>
      </c>
      <c r="T5425">
        <f t="shared" si="381"/>
        <v>1075.7743617181209</v>
      </c>
    </row>
    <row r="5426" spans="1:20" x14ac:dyDescent="0.2">
      <c r="A5426">
        <v>2009</v>
      </c>
      <c r="B5426">
        <v>324</v>
      </c>
      <c r="D5426" t="s">
        <v>184</v>
      </c>
      <c r="E5426" s="1">
        <v>0.375</v>
      </c>
      <c r="F5426">
        <v>3</v>
      </c>
      <c r="G5426" t="s">
        <v>136</v>
      </c>
      <c r="H5426" t="s">
        <v>12</v>
      </c>
      <c r="I5426" t="s">
        <v>178</v>
      </c>
      <c r="J5426" t="s">
        <v>23</v>
      </c>
      <c r="K5426" t="s">
        <v>62</v>
      </c>
      <c r="L5426" t="s">
        <v>63</v>
      </c>
      <c r="M5426">
        <v>6</v>
      </c>
      <c r="N5426">
        <v>25</v>
      </c>
      <c r="P5426">
        <f>N5426/1.08</f>
        <v>23.148148148148145</v>
      </c>
      <c r="Q5426">
        <v>2.29E-2</v>
      </c>
      <c r="R5426">
        <v>2.9580000000000002</v>
      </c>
      <c r="S5426">
        <f>Q5426*(P5426^R5426)</f>
        <v>248.92846396069424</v>
      </c>
      <c r="T5426">
        <f t="shared" si="381"/>
        <v>1493.5707837641655</v>
      </c>
    </row>
    <row r="5427" spans="1:20" x14ac:dyDescent="0.2">
      <c r="A5427">
        <v>2009</v>
      </c>
      <c r="B5427">
        <v>324</v>
      </c>
      <c r="D5427" t="s">
        <v>184</v>
      </c>
      <c r="E5427" s="1">
        <v>0.375</v>
      </c>
      <c r="F5427">
        <v>3</v>
      </c>
      <c r="G5427" t="s">
        <v>136</v>
      </c>
      <c r="H5427" t="s">
        <v>12</v>
      </c>
      <c r="I5427" t="s">
        <v>178</v>
      </c>
      <c r="J5427" t="s">
        <v>23</v>
      </c>
      <c r="K5427" t="s">
        <v>118</v>
      </c>
      <c r="L5427" t="s">
        <v>37</v>
      </c>
      <c r="M5427">
        <v>1</v>
      </c>
      <c r="N5427">
        <v>25</v>
      </c>
      <c r="Q5427">
        <v>1.26E-2</v>
      </c>
      <c r="R5427">
        <v>3.0672999999999999</v>
      </c>
      <c r="S5427">
        <f t="shared" ref="S5427:S5440" si="385">Q5427*(N5427^R5427)</f>
        <v>244.49609871054292</v>
      </c>
      <c r="T5427">
        <f t="shared" si="381"/>
        <v>244.49609871054292</v>
      </c>
    </row>
    <row r="5428" spans="1:20" x14ac:dyDescent="0.2">
      <c r="A5428">
        <v>2009</v>
      </c>
      <c r="B5428">
        <v>324</v>
      </c>
      <c r="D5428" t="s">
        <v>184</v>
      </c>
      <c r="E5428" s="1">
        <v>0.375</v>
      </c>
      <c r="F5428">
        <v>3</v>
      </c>
      <c r="G5428" t="s">
        <v>136</v>
      </c>
      <c r="H5428" t="s">
        <v>12</v>
      </c>
      <c r="I5428" t="s">
        <v>178</v>
      </c>
      <c r="J5428" t="s">
        <v>16</v>
      </c>
      <c r="K5428" t="s">
        <v>17</v>
      </c>
      <c r="L5428" t="s">
        <v>18</v>
      </c>
      <c r="M5428">
        <v>8</v>
      </c>
      <c r="N5428">
        <v>15</v>
      </c>
      <c r="Q5428">
        <v>2.2700000000000001E-2</v>
      </c>
      <c r="R5428">
        <v>3.12</v>
      </c>
      <c r="S5428">
        <f t="shared" si="385"/>
        <v>106.03044532761471</v>
      </c>
      <c r="T5428">
        <f t="shared" si="381"/>
        <v>848.24356262091771</v>
      </c>
    </row>
    <row r="5429" spans="1:20" x14ac:dyDescent="0.2">
      <c r="A5429">
        <v>2009</v>
      </c>
      <c r="B5429">
        <v>324</v>
      </c>
      <c r="D5429" t="s">
        <v>184</v>
      </c>
      <c r="E5429" s="1">
        <v>0.375</v>
      </c>
      <c r="F5429">
        <v>3</v>
      </c>
      <c r="G5429" t="s">
        <v>136</v>
      </c>
      <c r="H5429" t="s">
        <v>12</v>
      </c>
      <c r="I5429" t="s">
        <v>178</v>
      </c>
      <c r="J5429" t="s">
        <v>23</v>
      </c>
      <c r="K5429" t="s">
        <v>118</v>
      </c>
      <c r="L5429" t="s">
        <v>30</v>
      </c>
      <c r="M5429">
        <v>1</v>
      </c>
      <c r="N5429">
        <v>15</v>
      </c>
      <c r="Q5429">
        <v>9.2800000000000001E-3</v>
      </c>
      <c r="R5429">
        <v>3.07</v>
      </c>
      <c r="S5429">
        <f t="shared" si="385"/>
        <v>37.857169670187268</v>
      </c>
      <c r="T5429">
        <f t="shared" si="381"/>
        <v>37.857169670187268</v>
      </c>
    </row>
    <row r="5430" spans="1:20" x14ac:dyDescent="0.2">
      <c r="A5430">
        <v>2009</v>
      </c>
      <c r="B5430">
        <v>324</v>
      </c>
      <c r="D5430" t="s">
        <v>184</v>
      </c>
      <c r="E5430" s="1">
        <v>0.375</v>
      </c>
      <c r="F5430">
        <v>3</v>
      </c>
      <c r="G5430" t="s">
        <v>136</v>
      </c>
      <c r="H5430" t="s">
        <v>12</v>
      </c>
      <c r="I5430" t="s">
        <v>178</v>
      </c>
      <c r="J5430" t="s">
        <v>13</v>
      </c>
      <c r="K5430" t="s">
        <v>51</v>
      </c>
      <c r="L5430" t="s">
        <v>52</v>
      </c>
      <c r="M5430">
        <v>1</v>
      </c>
      <c r="N5430">
        <v>7.5</v>
      </c>
      <c r="O5430" t="s">
        <v>53</v>
      </c>
      <c r="Q5430">
        <v>1.6199999999999999E-2</v>
      </c>
      <c r="R5430">
        <v>3.0251999999999999</v>
      </c>
      <c r="S5430">
        <f t="shared" si="385"/>
        <v>7.1903552614113293</v>
      </c>
      <c r="T5430">
        <f t="shared" si="381"/>
        <v>7.1903552614113293</v>
      </c>
    </row>
    <row r="5431" spans="1:20" x14ac:dyDescent="0.2">
      <c r="A5431">
        <v>2009</v>
      </c>
      <c r="B5431">
        <v>324</v>
      </c>
      <c r="D5431" t="s">
        <v>184</v>
      </c>
      <c r="E5431" s="1">
        <v>0.375</v>
      </c>
      <c r="F5431">
        <v>3</v>
      </c>
      <c r="G5431" t="s">
        <v>136</v>
      </c>
      <c r="H5431" t="s">
        <v>12</v>
      </c>
      <c r="I5431" t="s">
        <v>178</v>
      </c>
      <c r="J5431" t="s">
        <v>26</v>
      </c>
      <c r="K5431" t="s">
        <v>118</v>
      </c>
      <c r="L5431" t="s">
        <v>27</v>
      </c>
      <c r="M5431">
        <v>12</v>
      </c>
      <c r="N5431">
        <v>7.5</v>
      </c>
      <c r="Q5431">
        <v>1.5900000000000001E-2</v>
      </c>
      <c r="R5431">
        <v>2.9718</v>
      </c>
      <c r="S5431">
        <f t="shared" si="385"/>
        <v>6.3372988368370082</v>
      </c>
      <c r="T5431">
        <f t="shared" si="381"/>
        <v>76.047586042044102</v>
      </c>
    </row>
    <row r="5432" spans="1:20" x14ac:dyDescent="0.2">
      <c r="A5432">
        <v>2009</v>
      </c>
      <c r="B5432">
        <v>324</v>
      </c>
      <c r="D5432" t="s">
        <v>184</v>
      </c>
      <c r="E5432" s="1">
        <v>0.375</v>
      </c>
      <c r="F5432">
        <v>3</v>
      </c>
      <c r="G5432" t="s">
        <v>136</v>
      </c>
      <c r="H5432" t="s">
        <v>12</v>
      </c>
      <c r="I5432" t="s">
        <v>178</v>
      </c>
      <c r="J5432" t="s">
        <v>23</v>
      </c>
      <c r="K5432" t="s">
        <v>118</v>
      </c>
      <c r="L5432" t="s">
        <v>132</v>
      </c>
      <c r="M5432">
        <v>4</v>
      </c>
      <c r="N5432">
        <v>7.5</v>
      </c>
      <c r="Q5432">
        <v>1.26E-2</v>
      </c>
      <c r="R5432">
        <v>3.0672999999999999</v>
      </c>
      <c r="S5432">
        <f t="shared" si="385"/>
        <v>6.0875978967715536</v>
      </c>
      <c r="T5432">
        <f t="shared" si="381"/>
        <v>24.350391587086214</v>
      </c>
    </row>
    <row r="5433" spans="1:20" x14ac:dyDescent="0.2">
      <c r="A5433">
        <v>2009</v>
      </c>
      <c r="B5433">
        <v>324</v>
      </c>
      <c r="D5433" t="s">
        <v>184</v>
      </c>
      <c r="E5433" s="1">
        <v>0.375</v>
      </c>
      <c r="F5433">
        <v>3</v>
      </c>
      <c r="G5433" t="s">
        <v>136</v>
      </c>
      <c r="H5433" t="s">
        <v>12</v>
      </c>
      <c r="I5433" t="s">
        <v>178</v>
      </c>
      <c r="J5433" t="s">
        <v>23</v>
      </c>
      <c r="K5433" t="s">
        <v>118</v>
      </c>
      <c r="L5433" t="s">
        <v>30</v>
      </c>
      <c r="M5433">
        <v>2</v>
      </c>
      <c r="N5433">
        <v>7.5</v>
      </c>
      <c r="Q5433">
        <v>9.2800000000000001E-3</v>
      </c>
      <c r="R5433">
        <v>3.07</v>
      </c>
      <c r="S5433">
        <f t="shared" si="385"/>
        <v>4.5080222907771104</v>
      </c>
      <c r="T5433">
        <f t="shared" si="381"/>
        <v>9.0160445815542207</v>
      </c>
    </row>
    <row r="5434" spans="1:20" x14ac:dyDescent="0.2">
      <c r="A5434">
        <v>2009</v>
      </c>
      <c r="B5434">
        <v>324</v>
      </c>
      <c r="D5434" t="s">
        <v>184</v>
      </c>
      <c r="E5434" s="1">
        <v>0.375</v>
      </c>
      <c r="F5434">
        <v>3</v>
      </c>
      <c r="G5434" t="s">
        <v>136</v>
      </c>
      <c r="H5434" t="s">
        <v>12</v>
      </c>
      <c r="I5434" t="s">
        <v>178</v>
      </c>
      <c r="J5434" t="s">
        <v>13</v>
      </c>
      <c r="K5434" t="s">
        <v>194</v>
      </c>
      <c r="L5434" t="s">
        <v>35</v>
      </c>
      <c r="M5434">
        <v>2</v>
      </c>
      <c r="N5434">
        <v>7.5</v>
      </c>
      <c r="Q5434">
        <v>3.2399999999999998E-2</v>
      </c>
      <c r="R5434">
        <v>2.379</v>
      </c>
      <c r="S5434">
        <f t="shared" si="385"/>
        <v>3.9112516180267258</v>
      </c>
      <c r="T5434">
        <f t="shared" si="381"/>
        <v>7.8225032360534517</v>
      </c>
    </row>
    <row r="5435" spans="1:20" x14ac:dyDescent="0.2">
      <c r="A5435">
        <v>2009</v>
      </c>
      <c r="B5435">
        <v>324</v>
      </c>
      <c r="D5435" t="s">
        <v>184</v>
      </c>
      <c r="E5435" s="1">
        <v>0.375</v>
      </c>
      <c r="F5435">
        <v>3</v>
      </c>
      <c r="G5435" t="s">
        <v>136</v>
      </c>
      <c r="H5435" t="s">
        <v>12</v>
      </c>
      <c r="I5435" t="s">
        <v>178</v>
      </c>
      <c r="J5435" t="s">
        <v>509</v>
      </c>
      <c r="K5435" t="s">
        <v>17</v>
      </c>
      <c r="L5435" t="s">
        <v>19</v>
      </c>
      <c r="M5435">
        <v>3</v>
      </c>
      <c r="N5435">
        <v>2.5</v>
      </c>
      <c r="Q5435">
        <v>1.9300000000000001E-2</v>
      </c>
      <c r="R5435">
        <v>2.96</v>
      </c>
      <c r="S5435">
        <f t="shared" si="385"/>
        <v>0.29070984172599634</v>
      </c>
      <c r="T5435">
        <f t="shared" si="381"/>
        <v>0.87212952517798903</v>
      </c>
    </row>
    <row r="5436" spans="1:20" x14ac:dyDescent="0.2">
      <c r="A5436">
        <v>2009</v>
      </c>
      <c r="B5436">
        <v>324</v>
      </c>
      <c r="D5436" t="s">
        <v>184</v>
      </c>
      <c r="E5436" s="1">
        <v>0.375</v>
      </c>
      <c r="F5436">
        <v>3</v>
      </c>
      <c r="G5436" t="s">
        <v>136</v>
      </c>
      <c r="H5436" t="s">
        <v>12</v>
      </c>
      <c r="I5436" t="s">
        <v>178</v>
      </c>
      <c r="J5436" t="s">
        <v>26</v>
      </c>
      <c r="K5436" t="s">
        <v>118</v>
      </c>
      <c r="L5436" t="s">
        <v>27</v>
      </c>
      <c r="M5436">
        <v>100</v>
      </c>
      <c r="N5436">
        <v>2.5</v>
      </c>
      <c r="Q5436">
        <v>1.5900000000000001E-2</v>
      </c>
      <c r="R5436">
        <v>2.9718</v>
      </c>
      <c r="S5436">
        <f t="shared" si="385"/>
        <v>0.24210025233267859</v>
      </c>
      <c r="T5436">
        <f t="shared" si="381"/>
        <v>24.21002523326786</v>
      </c>
    </row>
    <row r="5437" spans="1:20" x14ac:dyDescent="0.2">
      <c r="A5437">
        <v>2009</v>
      </c>
      <c r="B5437">
        <v>324</v>
      </c>
      <c r="D5437" t="s">
        <v>184</v>
      </c>
      <c r="E5437" s="1">
        <v>0.375</v>
      </c>
      <c r="F5437">
        <v>3</v>
      </c>
      <c r="G5437" t="s">
        <v>136</v>
      </c>
      <c r="H5437" t="s">
        <v>12</v>
      </c>
      <c r="I5437" t="s">
        <v>178</v>
      </c>
      <c r="J5437" t="s">
        <v>23</v>
      </c>
      <c r="K5437" t="s">
        <v>33</v>
      </c>
      <c r="L5437" t="s">
        <v>34</v>
      </c>
      <c r="M5437">
        <v>8</v>
      </c>
      <c r="N5437">
        <v>2.5</v>
      </c>
      <c r="Q5437">
        <v>8.8999999999999999E-3</v>
      </c>
      <c r="R5437">
        <v>3</v>
      </c>
      <c r="S5437">
        <f t="shared" si="385"/>
        <v>0.13906250000000001</v>
      </c>
      <c r="T5437">
        <f t="shared" si="381"/>
        <v>1.1125</v>
      </c>
    </row>
    <row r="5438" spans="1:20" x14ac:dyDescent="0.2">
      <c r="A5438">
        <v>2009</v>
      </c>
      <c r="B5438">
        <v>325</v>
      </c>
      <c r="D5438" t="s">
        <v>130</v>
      </c>
      <c r="E5438" s="1">
        <v>0.375</v>
      </c>
      <c r="F5438">
        <v>45</v>
      </c>
      <c r="G5438" t="s">
        <v>124</v>
      </c>
      <c r="H5438" t="s">
        <v>36</v>
      </c>
      <c r="I5438" t="s">
        <v>177</v>
      </c>
      <c r="J5438" t="s">
        <v>13</v>
      </c>
      <c r="K5438" t="s">
        <v>51</v>
      </c>
      <c r="L5438" t="s">
        <v>57</v>
      </c>
      <c r="M5438">
        <v>2</v>
      </c>
      <c r="N5438">
        <v>60</v>
      </c>
      <c r="O5438" t="s">
        <v>53</v>
      </c>
      <c r="Q5438">
        <v>1.6199999999999999E-2</v>
      </c>
      <c r="R5438">
        <v>3.0251999999999999</v>
      </c>
      <c r="S5438">
        <f t="shared" si="385"/>
        <v>3879.521626552199</v>
      </c>
      <c r="T5438">
        <f t="shared" si="381"/>
        <v>7759.043253104398</v>
      </c>
    </row>
    <row r="5439" spans="1:20" x14ac:dyDescent="0.2">
      <c r="A5439">
        <v>2009</v>
      </c>
      <c r="B5439">
        <v>325</v>
      </c>
      <c r="D5439" t="s">
        <v>130</v>
      </c>
      <c r="E5439" s="1">
        <v>0.375</v>
      </c>
      <c r="F5439">
        <v>45</v>
      </c>
      <c r="G5439" t="s">
        <v>124</v>
      </c>
      <c r="H5439" t="s">
        <v>36</v>
      </c>
      <c r="I5439" t="s">
        <v>177</v>
      </c>
      <c r="J5439" t="s">
        <v>13</v>
      </c>
      <c r="K5439" t="s">
        <v>51</v>
      </c>
      <c r="L5439" t="s">
        <v>52</v>
      </c>
      <c r="M5439">
        <v>2</v>
      </c>
      <c r="N5439">
        <v>50</v>
      </c>
      <c r="O5439" t="s">
        <v>46</v>
      </c>
      <c r="Q5439">
        <v>1.6199999999999999E-2</v>
      </c>
      <c r="R5439">
        <v>3.0251999999999999</v>
      </c>
      <c r="S5439">
        <f t="shared" si="385"/>
        <v>2234.8021044952443</v>
      </c>
      <c r="T5439">
        <f t="shared" si="381"/>
        <v>4469.6042089904886</v>
      </c>
    </row>
    <row r="5440" spans="1:20" x14ac:dyDescent="0.2">
      <c r="A5440">
        <v>2009</v>
      </c>
      <c r="B5440">
        <v>325</v>
      </c>
      <c r="D5440" t="s">
        <v>130</v>
      </c>
      <c r="E5440" s="1">
        <v>0.375</v>
      </c>
      <c r="F5440">
        <v>45</v>
      </c>
      <c r="G5440" t="s">
        <v>124</v>
      </c>
      <c r="H5440" t="s">
        <v>36</v>
      </c>
      <c r="I5440" t="s">
        <v>177</v>
      </c>
      <c r="J5440" t="s">
        <v>13</v>
      </c>
      <c r="K5440" t="s">
        <v>14</v>
      </c>
      <c r="L5440" t="s">
        <v>42</v>
      </c>
      <c r="M5440">
        <v>3</v>
      </c>
      <c r="N5440">
        <v>35</v>
      </c>
      <c r="Q5440">
        <v>4.2200000000000001E-2</v>
      </c>
      <c r="R5440">
        <v>2.835</v>
      </c>
      <c r="S5440">
        <f t="shared" si="385"/>
        <v>1006.3414397267468</v>
      </c>
      <c r="T5440">
        <f t="shared" si="381"/>
        <v>3019.0243191802401</v>
      </c>
    </row>
    <row r="5441" spans="1:21" x14ac:dyDescent="0.2">
      <c r="A5441">
        <v>2009</v>
      </c>
      <c r="B5441">
        <v>325</v>
      </c>
      <c r="D5441" t="s">
        <v>130</v>
      </c>
      <c r="E5441" s="1">
        <v>0.375</v>
      </c>
      <c r="F5441">
        <v>45</v>
      </c>
      <c r="G5441" t="s">
        <v>124</v>
      </c>
      <c r="H5441" t="s">
        <v>36</v>
      </c>
      <c r="I5441" t="s">
        <v>177</v>
      </c>
      <c r="J5441" t="s">
        <v>23</v>
      </c>
      <c r="K5441" t="s">
        <v>62</v>
      </c>
      <c r="L5441" t="s">
        <v>83</v>
      </c>
      <c r="M5441">
        <v>4</v>
      </c>
      <c r="N5441">
        <v>35</v>
      </c>
      <c r="P5441">
        <f>N5441*0.901</f>
        <v>31.535</v>
      </c>
      <c r="Q5441">
        <v>2.07E-2</v>
      </c>
      <c r="R5441">
        <v>3</v>
      </c>
      <c r="S5441">
        <f>Q5441*(P5441^R5441)</f>
        <v>649.15566504626247</v>
      </c>
      <c r="T5441">
        <f t="shared" si="381"/>
        <v>2596.6226601850499</v>
      </c>
    </row>
    <row r="5442" spans="1:21" x14ac:dyDescent="0.2">
      <c r="A5442">
        <v>2009</v>
      </c>
      <c r="B5442">
        <v>325</v>
      </c>
      <c r="D5442" t="s">
        <v>130</v>
      </c>
      <c r="E5442" s="1">
        <v>0.375</v>
      </c>
      <c r="F5442">
        <v>45</v>
      </c>
      <c r="G5442" t="s">
        <v>124</v>
      </c>
      <c r="H5442" t="s">
        <v>36</v>
      </c>
      <c r="I5442" t="s">
        <v>177</v>
      </c>
      <c r="J5442" t="s">
        <v>23</v>
      </c>
      <c r="K5442" t="s">
        <v>31</v>
      </c>
      <c r="L5442" t="s">
        <v>32</v>
      </c>
      <c r="M5442">
        <v>55</v>
      </c>
      <c r="N5442">
        <v>35</v>
      </c>
      <c r="Q5442">
        <v>7.9000000000000008E-3</v>
      </c>
      <c r="R5442">
        <v>3.0760000000000001</v>
      </c>
      <c r="S5442">
        <f>Q5442*(N5442^R5442)</f>
        <v>443.79294680201997</v>
      </c>
      <c r="T5442">
        <f t="shared" ref="T5442:T5505" si="386">M5442*S5442</f>
        <v>24408.612074111097</v>
      </c>
    </row>
    <row r="5443" spans="1:21" x14ac:dyDescent="0.2">
      <c r="A5443">
        <v>2009</v>
      </c>
      <c r="B5443">
        <v>325</v>
      </c>
      <c r="D5443" t="s">
        <v>130</v>
      </c>
      <c r="E5443" s="1">
        <v>0.375</v>
      </c>
      <c r="F5443">
        <v>45</v>
      </c>
      <c r="G5443" t="s">
        <v>124</v>
      </c>
      <c r="H5443" t="s">
        <v>36</v>
      </c>
      <c r="I5443" t="s">
        <v>177</v>
      </c>
      <c r="J5443" t="s">
        <v>16</v>
      </c>
      <c r="K5443" t="s">
        <v>28</v>
      </c>
      <c r="L5443" t="s">
        <v>29</v>
      </c>
      <c r="M5443">
        <v>3</v>
      </c>
      <c r="N5443">
        <v>25</v>
      </c>
      <c r="P5443">
        <f>N5443/1.14172</f>
        <v>21.89678730336685</v>
      </c>
      <c r="Q5443">
        <v>5.7999999999999996E-3</v>
      </c>
      <c r="R5443">
        <v>3.5539999999999998</v>
      </c>
      <c r="S5443">
        <f>Q5443*(P5443^R5443)</f>
        <v>336.62001464584171</v>
      </c>
      <c r="T5443">
        <f t="shared" si="386"/>
        <v>1009.8600439375251</v>
      </c>
    </row>
    <row r="5444" spans="1:21" x14ac:dyDescent="0.2">
      <c r="A5444">
        <v>2009</v>
      </c>
      <c r="B5444">
        <v>325</v>
      </c>
      <c r="D5444" t="s">
        <v>130</v>
      </c>
      <c r="E5444" s="1">
        <v>0.375</v>
      </c>
      <c r="F5444">
        <v>45</v>
      </c>
      <c r="G5444" t="s">
        <v>124</v>
      </c>
      <c r="H5444" t="s">
        <v>36</v>
      </c>
      <c r="I5444" t="s">
        <v>177</v>
      </c>
      <c r="J5444" t="s">
        <v>44</v>
      </c>
      <c r="K5444" t="s">
        <v>104</v>
      </c>
      <c r="L5444" t="s">
        <v>105</v>
      </c>
      <c r="M5444">
        <v>1</v>
      </c>
      <c r="N5444">
        <v>40</v>
      </c>
      <c r="P5444">
        <f>N5444*0.902479</f>
        <v>36.099159999999998</v>
      </c>
      <c r="Q5444">
        <v>2.7E-2</v>
      </c>
      <c r="R5444">
        <v>2.629</v>
      </c>
      <c r="S5444">
        <f>Q5444*(P5444^R5444)</f>
        <v>335.75588255125439</v>
      </c>
      <c r="T5444">
        <f t="shared" si="386"/>
        <v>335.75588255125439</v>
      </c>
    </row>
    <row r="5445" spans="1:21" x14ac:dyDescent="0.2">
      <c r="A5445">
        <v>2009</v>
      </c>
      <c r="B5445">
        <v>325</v>
      </c>
      <c r="D5445" t="s">
        <v>130</v>
      </c>
      <c r="E5445" s="1">
        <v>0.375</v>
      </c>
      <c r="F5445">
        <v>45</v>
      </c>
      <c r="G5445" t="s">
        <v>124</v>
      </c>
      <c r="H5445" t="s">
        <v>36</v>
      </c>
      <c r="I5445" t="s">
        <v>177</v>
      </c>
      <c r="J5445" t="s">
        <v>44</v>
      </c>
      <c r="K5445" t="s">
        <v>21</v>
      </c>
      <c r="L5445" t="s">
        <v>22</v>
      </c>
      <c r="M5445">
        <v>4</v>
      </c>
      <c r="N5445">
        <v>25</v>
      </c>
      <c r="Q5445">
        <v>1.14E-2</v>
      </c>
      <c r="R5445">
        <v>3.1280000000000001</v>
      </c>
      <c r="S5445">
        <f t="shared" ref="S5445:S5452" si="387">Q5445*(N5445^R5445)</f>
        <v>268.94359042953022</v>
      </c>
      <c r="T5445">
        <f t="shared" si="386"/>
        <v>1075.7743617181209</v>
      </c>
    </row>
    <row r="5446" spans="1:21" x14ac:dyDescent="0.2">
      <c r="A5446">
        <v>2009</v>
      </c>
      <c r="B5446">
        <v>325</v>
      </c>
      <c r="D5446" t="s">
        <v>130</v>
      </c>
      <c r="E5446" s="1">
        <v>0.375</v>
      </c>
      <c r="F5446">
        <v>45</v>
      </c>
      <c r="G5446" t="s">
        <v>124</v>
      </c>
      <c r="H5446" t="s">
        <v>36</v>
      </c>
      <c r="I5446" t="s">
        <v>177</v>
      </c>
      <c r="J5446" t="s">
        <v>44</v>
      </c>
      <c r="K5446" t="s">
        <v>21</v>
      </c>
      <c r="L5446" t="s">
        <v>22</v>
      </c>
      <c r="M5446">
        <v>2</v>
      </c>
      <c r="N5446">
        <v>25</v>
      </c>
      <c r="Q5446">
        <v>1.14E-2</v>
      </c>
      <c r="R5446">
        <v>3.1280000000000001</v>
      </c>
      <c r="S5446">
        <f t="shared" si="387"/>
        <v>268.94359042953022</v>
      </c>
      <c r="T5446">
        <f t="shared" si="386"/>
        <v>537.88718085906044</v>
      </c>
    </row>
    <row r="5447" spans="1:21" x14ac:dyDescent="0.2">
      <c r="A5447">
        <v>2009</v>
      </c>
      <c r="B5447">
        <v>325</v>
      </c>
      <c r="D5447" t="s">
        <v>130</v>
      </c>
      <c r="E5447" s="1">
        <v>0.375</v>
      </c>
      <c r="F5447">
        <v>45</v>
      </c>
      <c r="G5447" t="s">
        <v>124</v>
      </c>
      <c r="H5447" t="s">
        <v>36</v>
      </c>
      <c r="I5447" t="s">
        <v>177</v>
      </c>
      <c r="J5447" t="s">
        <v>26</v>
      </c>
      <c r="K5447" t="s">
        <v>17</v>
      </c>
      <c r="L5447" t="s">
        <v>121</v>
      </c>
      <c r="M5447">
        <v>6</v>
      </c>
      <c r="N5447">
        <v>7.5</v>
      </c>
      <c r="Q5447">
        <v>2.0199999999999999E-2</v>
      </c>
      <c r="R5447">
        <v>2.9594999999999998</v>
      </c>
      <c r="S5447">
        <f t="shared" si="387"/>
        <v>7.8540774295436098</v>
      </c>
      <c r="T5447">
        <f t="shared" si="386"/>
        <v>47.124464577261662</v>
      </c>
    </row>
    <row r="5448" spans="1:21" x14ac:dyDescent="0.2">
      <c r="A5448">
        <v>2009</v>
      </c>
      <c r="B5448">
        <v>325</v>
      </c>
      <c r="D5448" t="s">
        <v>130</v>
      </c>
      <c r="E5448" s="1">
        <v>0.375</v>
      </c>
      <c r="F5448">
        <v>45</v>
      </c>
      <c r="G5448" t="s">
        <v>124</v>
      </c>
      <c r="H5448" t="s">
        <v>36</v>
      </c>
      <c r="I5448" t="s">
        <v>177</v>
      </c>
      <c r="J5448" t="s">
        <v>26</v>
      </c>
      <c r="K5448" t="s">
        <v>118</v>
      </c>
      <c r="L5448" t="s">
        <v>27</v>
      </c>
      <c r="M5448">
        <v>1</v>
      </c>
      <c r="N5448">
        <v>7.5</v>
      </c>
      <c r="Q5448">
        <v>1.5900000000000001E-2</v>
      </c>
      <c r="R5448">
        <v>2.9718</v>
      </c>
      <c r="S5448">
        <f t="shared" si="387"/>
        <v>6.3372988368370082</v>
      </c>
      <c r="T5448">
        <f t="shared" si="386"/>
        <v>6.3372988368370082</v>
      </c>
    </row>
    <row r="5449" spans="1:21" x14ac:dyDescent="0.2">
      <c r="A5449">
        <v>2009</v>
      </c>
      <c r="B5449">
        <v>325</v>
      </c>
      <c r="D5449" t="s">
        <v>130</v>
      </c>
      <c r="E5449" s="1">
        <v>0.375</v>
      </c>
      <c r="F5449">
        <v>45</v>
      </c>
      <c r="G5449" t="s">
        <v>124</v>
      </c>
      <c r="H5449" t="s">
        <v>36</v>
      </c>
      <c r="I5449" t="s">
        <v>177</v>
      </c>
      <c r="J5449" t="s">
        <v>509</v>
      </c>
      <c r="K5449" t="s">
        <v>17</v>
      </c>
      <c r="L5449" t="s">
        <v>107</v>
      </c>
      <c r="M5449">
        <v>6</v>
      </c>
      <c r="N5449">
        <v>2.5</v>
      </c>
      <c r="Q5449">
        <v>3.49E-2</v>
      </c>
      <c r="R5449">
        <v>2.9108999999999998</v>
      </c>
      <c r="S5449">
        <f t="shared" si="387"/>
        <v>0.50256124877797914</v>
      </c>
      <c r="T5449">
        <f t="shared" si="386"/>
        <v>3.0153674926678748</v>
      </c>
    </row>
    <row r="5450" spans="1:21" x14ac:dyDescent="0.2">
      <c r="A5450">
        <v>2009</v>
      </c>
      <c r="B5450">
        <v>325</v>
      </c>
      <c r="D5450" t="s">
        <v>130</v>
      </c>
      <c r="E5450" s="1">
        <v>0.375</v>
      </c>
      <c r="F5450">
        <v>45</v>
      </c>
      <c r="G5450" t="s">
        <v>124</v>
      </c>
      <c r="H5450" t="s">
        <v>36</v>
      </c>
      <c r="I5450" t="s">
        <v>177</v>
      </c>
      <c r="J5450" t="s">
        <v>16</v>
      </c>
      <c r="K5450" t="s">
        <v>72</v>
      </c>
      <c r="L5450" t="s">
        <v>157</v>
      </c>
      <c r="M5450">
        <v>1</v>
      </c>
      <c r="N5450">
        <v>2.5</v>
      </c>
      <c r="Q5450">
        <v>2.1299999999999999E-2</v>
      </c>
      <c r="R5450">
        <v>2.8235000000000001</v>
      </c>
      <c r="S5450">
        <f t="shared" si="387"/>
        <v>0.28311522044385118</v>
      </c>
      <c r="T5450">
        <f t="shared" si="386"/>
        <v>0.28311522044385118</v>
      </c>
      <c r="U5450" t="s">
        <v>209</v>
      </c>
    </row>
    <row r="5451" spans="1:21" x14ac:dyDescent="0.2">
      <c r="A5451">
        <v>2009</v>
      </c>
      <c r="B5451">
        <v>325</v>
      </c>
      <c r="D5451" t="s">
        <v>130</v>
      </c>
      <c r="E5451" s="1">
        <v>0.375</v>
      </c>
      <c r="F5451">
        <v>45</v>
      </c>
      <c r="G5451" t="s">
        <v>124</v>
      </c>
      <c r="H5451" t="s">
        <v>36</v>
      </c>
      <c r="I5451" t="s">
        <v>177</v>
      </c>
      <c r="J5451" t="s">
        <v>26</v>
      </c>
      <c r="K5451" t="s">
        <v>118</v>
      </c>
      <c r="L5451" t="s">
        <v>27</v>
      </c>
      <c r="M5451">
        <v>4</v>
      </c>
      <c r="N5451">
        <v>2.5</v>
      </c>
      <c r="Q5451">
        <v>1.5900000000000001E-2</v>
      </c>
      <c r="R5451">
        <v>2.9718</v>
      </c>
      <c r="S5451">
        <f t="shared" si="387"/>
        <v>0.24210025233267859</v>
      </c>
      <c r="T5451">
        <f t="shared" si="386"/>
        <v>0.96840100933071438</v>
      </c>
    </row>
    <row r="5452" spans="1:21" x14ac:dyDescent="0.2">
      <c r="A5452">
        <v>2009</v>
      </c>
      <c r="B5452">
        <v>326</v>
      </c>
      <c r="D5452" t="s">
        <v>130</v>
      </c>
      <c r="E5452" s="1">
        <v>0.375</v>
      </c>
      <c r="F5452">
        <v>45</v>
      </c>
      <c r="G5452" t="s">
        <v>124</v>
      </c>
      <c r="H5452" t="s">
        <v>61</v>
      </c>
      <c r="I5452" t="s">
        <v>177</v>
      </c>
      <c r="J5452" t="s">
        <v>44</v>
      </c>
      <c r="K5452" t="s">
        <v>21</v>
      </c>
      <c r="L5452" t="s">
        <v>67</v>
      </c>
      <c r="M5452">
        <v>1</v>
      </c>
      <c r="N5452">
        <v>70</v>
      </c>
      <c r="Q5452">
        <v>1.5299999999999999E-2</v>
      </c>
      <c r="R5452">
        <v>3</v>
      </c>
      <c r="S5452">
        <f t="shared" si="387"/>
        <v>5247.9</v>
      </c>
      <c r="T5452">
        <f t="shared" si="386"/>
        <v>5247.9</v>
      </c>
    </row>
    <row r="5453" spans="1:21" x14ac:dyDescent="0.2">
      <c r="A5453">
        <v>2009</v>
      </c>
      <c r="B5453">
        <v>326</v>
      </c>
      <c r="D5453" t="s">
        <v>130</v>
      </c>
      <c r="E5453" s="1">
        <v>0.375</v>
      </c>
      <c r="F5453">
        <v>45</v>
      </c>
      <c r="G5453" t="s">
        <v>124</v>
      </c>
      <c r="H5453" t="s">
        <v>61</v>
      </c>
      <c r="I5453" t="s">
        <v>177</v>
      </c>
      <c r="J5453" t="s">
        <v>20</v>
      </c>
      <c r="K5453" t="s">
        <v>68</v>
      </c>
      <c r="L5453" t="s">
        <v>164</v>
      </c>
      <c r="M5453">
        <v>1</v>
      </c>
      <c r="N5453">
        <v>80</v>
      </c>
      <c r="P5453">
        <f>N5453*0.861</f>
        <v>68.88</v>
      </c>
      <c r="Q5453">
        <v>6.4000000000000003E-3</v>
      </c>
      <c r="R5453">
        <v>3.17</v>
      </c>
      <c r="S5453">
        <f>Q5453*(P5453^R5453)</f>
        <v>4294.7236408623776</v>
      </c>
      <c r="T5453">
        <f t="shared" si="386"/>
        <v>4294.7236408623776</v>
      </c>
    </row>
    <row r="5454" spans="1:21" x14ac:dyDescent="0.2">
      <c r="A5454">
        <v>2009</v>
      </c>
      <c r="B5454">
        <v>326</v>
      </c>
      <c r="D5454" t="s">
        <v>130</v>
      </c>
      <c r="E5454" s="1">
        <v>0.375</v>
      </c>
      <c r="F5454">
        <v>45</v>
      </c>
      <c r="G5454" t="s">
        <v>124</v>
      </c>
      <c r="H5454" t="s">
        <v>61</v>
      </c>
      <c r="I5454" t="s">
        <v>177</v>
      </c>
      <c r="J5454" t="s">
        <v>23</v>
      </c>
      <c r="K5454" t="s">
        <v>28</v>
      </c>
      <c r="L5454" t="s">
        <v>60</v>
      </c>
      <c r="M5454">
        <v>1</v>
      </c>
      <c r="N5454">
        <v>45</v>
      </c>
      <c r="P5454">
        <f>N5454/1.26087</f>
        <v>35.689642865640394</v>
      </c>
      <c r="Q5454">
        <v>3.1399999999999997E-2</v>
      </c>
      <c r="R5454">
        <v>2.9</v>
      </c>
      <c r="S5454">
        <f>Q5454*(P5454^R5454)</f>
        <v>998.39416525239915</v>
      </c>
      <c r="T5454">
        <f t="shared" si="386"/>
        <v>998.39416525239915</v>
      </c>
    </row>
    <row r="5455" spans="1:21" x14ac:dyDescent="0.2">
      <c r="A5455">
        <v>2009</v>
      </c>
      <c r="B5455">
        <v>326</v>
      </c>
      <c r="D5455" t="s">
        <v>130</v>
      </c>
      <c r="E5455" s="1">
        <v>0.375</v>
      </c>
      <c r="F5455">
        <v>45</v>
      </c>
      <c r="G5455" t="s">
        <v>124</v>
      </c>
      <c r="H5455" t="s">
        <v>61</v>
      </c>
      <c r="I5455" t="s">
        <v>177</v>
      </c>
      <c r="J5455" t="s">
        <v>44</v>
      </c>
      <c r="K5455" t="s">
        <v>21</v>
      </c>
      <c r="L5455" t="s">
        <v>22</v>
      </c>
      <c r="M5455">
        <v>6</v>
      </c>
      <c r="N5455">
        <v>35</v>
      </c>
      <c r="Q5455">
        <v>1.14E-2</v>
      </c>
      <c r="R5455">
        <v>3.1280000000000001</v>
      </c>
      <c r="S5455">
        <f t="shared" ref="S5455:S5467" si="388">Q5455*(N5455^R5455)</f>
        <v>770.45928631241588</v>
      </c>
      <c r="T5455">
        <f t="shared" si="386"/>
        <v>4622.7557178744955</v>
      </c>
    </row>
    <row r="5456" spans="1:21" x14ac:dyDescent="0.2">
      <c r="A5456">
        <v>2009</v>
      </c>
      <c r="B5456">
        <v>326</v>
      </c>
      <c r="D5456" t="s">
        <v>130</v>
      </c>
      <c r="E5456" s="1">
        <v>0.375</v>
      </c>
      <c r="F5456">
        <v>45</v>
      </c>
      <c r="G5456" t="s">
        <v>124</v>
      </c>
      <c r="H5456" t="s">
        <v>61</v>
      </c>
      <c r="I5456" t="s">
        <v>177</v>
      </c>
      <c r="J5456" t="s">
        <v>23</v>
      </c>
      <c r="K5456" t="s">
        <v>31</v>
      </c>
      <c r="L5456" t="s">
        <v>32</v>
      </c>
      <c r="M5456">
        <v>15</v>
      </c>
      <c r="N5456">
        <v>35</v>
      </c>
      <c r="Q5456">
        <v>7.9000000000000008E-3</v>
      </c>
      <c r="R5456">
        <v>3.0760000000000001</v>
      </c>
      <c r="S5456">
        <f t="shared" si="388"/>
        <v>443.79294680201997</v>
      </c>
      <c r="T5456">
        <f t="shared" si="386"/>
        <v>6656.8942020302993</v>
      </c>
    </row>
    <row r="5457" spans="1:20" x14ac:dyDescent="0.2">
      <c r="A5457">
        <v>2009</v>
      </c>
      <c r="B5457">
        <v>326</v>
      </c>
      <c r="D5457" t="s">
        <v>130</v>
      </c>
      <c r="E5457" s="1">
        <v>0.375</v>
      </c>
      <c r="F5457">
        <v>45</v>
      </c>
      <c r="G5457" t="s">
        <v>124</v>
      </c>
      <c r="H5457" t="s">
        <v>61</v>
      </c>
      <c r="I5457" t="s">
        <v>177</v>
      </c>
      <c r="J5457" t="s">
        <v>13</v>
      </c>
      <c r="K5457" t="s">
        <v>14</v>
      </c>
      <c r="L5457" t="s">
        <v>15</v>
      </c>
      <c r="M5457">
        <v>1</v>
      </c>
      <c r="N5457">
        <v>25</v>
      </c>
      <c r="Q5457">
        <v>2.3599999999999999E-2</v>
      </c>
      <c r="R5457">
        <v>2.9750000000000001</v>
      </c>
      <c r="S5457">
        <f t="shared" si="388"/>
        <v>340.23855775527943</v>
      </c>
      <c r="T5457">
        <f t="shared" si="386"/>
        <v>340.23855775527943</v>
      </c>
    </row>
    <row r="5458" spans="1:20" x14ac:dyDescent="0.2">
      <c r="A5458">
        <v>2009</v>
      </c>
      <c r="B5458">
        <v>326</v>
      </c>
      <c r="D5458" t="s">
        <v>130</v>
      </c>
      <c r="E5458" s="1">
        <v>0.375</v>
      </c>
      <c r="F5458">
        <v>45</v>
      </c>
      <c r="G5458" t="s">
        <v>124</v>
      </c>
      <c r="H5458" t="s">
        <v>61</v>
      </c>
      <c r="I5458" t="s">
        <v>177</v>
      </c>
      <c r="J5458" t="s">
        <v>44</v>
      </c>
      <c r="K5458" t="s">
        <v>21</v>
      </c>
      <c r="L5458" t="s">
        <v>22</v>
      </c>
      <c r="M5458">
        <v>4</v>
      </c>
      <c r="N5458">
        <v>25</v>
      </c>
      <c r="Q5458">
        <v>1.14E-2</v>
      </c>
      <c r="R5458">
        <v>3.1280000000000001</v>
      </c>
      <c r="S5458">
        <f t="shared" si="388"/>
        <v>268.94359042953022</v>
      </c>
      <c r="T5458">
        <f t="shared" si="386"/>
        <v>1075.7743617181209</v>
      </c>
    </row>
    <row r="5459" spans="1:20" x14ac:dyDescent="0.2">
      <c r="A5459">
        <v>2009</v>
      </c>
      <c r="B5459">
        <v>326</v>
      </c>
      <c r="D5459" t="s">
        <v>130</v>
      </c>
      <c r="E5459" s="1">
        <v>0.375</v>
      </c>
      <c r="F5459">
        <v>45</v>
      </c>
      <c r="G5459" t="s">
        <v>124</v>
      </c>
      <c r="H5459" t="s">
        <v>61</v>
      </c>
      <c r="I5459" t="s">
        <v>177</v>
      </c>
      <c r="J5459" t="s">
        <v>23</v>
      </c>
      <c r="K5459" t="s">
        <v>118</v>
      </c>
      <c r="L5459" t="s">
        <v>81</v>
      </c>
      <c r="M5459">
        <v>1</v>
      </c>
      <c r="N5459">
        <v>25</v>
      </c>
      <c r="Q5459">
        <v>1.26E-2</v>
      </c>
      <c r="R5459">
        <v>3.0672999999999999</v>
      </c>
      <c r="S5459">
        <f t="shared" si="388"/>
        <v>244.49609871054292</v>
      </c>
      <c r="T5459">
        <f t="shared" si="386"/>
        <v>244.49609871054292</v>
      </c>
    </row>
    <row r="5460" spans="1:20" x14ac:dyDescent="0.2">
      <c r="A5460">
        <v>2009</v>
      </c>
      <c r="B5460">
        <v>326</v>
      </c>
      <c r="D5460" t="s">
        <v>130</v>
      </c>
      <c r="E5460" s="1">
        <v>0.375</v>
      </c>
      <c r="F5460">
        <v>45</v>
      </c>
      <c r="G5460" t="s">
        <v>124</v>
      </c>
      <c r="H5460" t="s">
        <v>61</v>
      </c>
      <c r="I5460" t="s">
        <v>177</v>
      </c>
      <c r="J5460" t="s">
        <v>508</v>
      </c>
      <c r="K5460" t="s">
        <v>24</v>
      </c>
      <c r="L5460" t="s">
        <v>25</v>
      </c>
      <c r="M5460">
        <v>1</v>
      </c>
      <c r="N5460">
        <v>15</v>
      </c>
      <c r="Q5460">
        <v>4.2799999999999998E-2</v>
      </c>
      <c r="R5460">
        <v>2.8580000000000001</v>
      </c>
      <c r="S5460">
        <f t="shared" si="388"/>
        <v>98.336011053719943</v>
      </c>
      <c r="T5460">
        <f t="shared" si="386"/>
        <v>98.336011053719943</v>
      </c>
    </row>
    <row r="5461" spans="1:20" x14ac:dyDescent="0.2">
      <c r="A5461">
        <v>2009</v>
      </c>
      <c r="B5461">
        <v>326</v>
      </c>
      <c r="D5461" t="s">
        <v>130</v>
      </c>
      <c r="E5461" s="1">
        <v>0.375</v>
      </c>
      <c r="F5461">
        <v>45</v>
      </c>
      <c r="G5461" t="s">
        <v>124</v>
      </c>
      <c r="H5461" t="s">
        <v>61</v>
      </c>
      <c r="I5461" t="s">
        <v>177</v>
      </c>
      <c r="J5461" t="s">
        <v>44</v>
      </c>
      <c r="K5461" t="s">
        <v>21</v>
      </c>
      <c r="L5461" t="s">
        <v>22</v>
      </c>
      <c r="M5461">
        <v>1</v>
      </c>
      <c r="N5461">
        <v>15</v>
      </c>
      <c r="Q5461">
        <v>1.14E-2</v>
      </c>
      <c r="R5461">
        <v>3.1280000000000001</v>
      </c>
      <c r="S5461">
        <f t="shared" si="388"/>
        <v>54.414959423729201</v>
      </c>
      <c r="T5461">
        <f t="shared" si="386"/>
        <v>54.414959423729201</v>
      </c>
    </row>
    <row r="5462" spans="1:20" x14ac:dyDescent="0.2">
      <c r="A5462">
        <v>2009</v>
      </c>
      <c r="B5462">
        <v>326</v>
      </c>
      <c r="D5462" t="s">
        <v>130</v>
      </c>
      <c r="E5462" s="1">
        <v>0.375</v>
      </c>
      <c r="F5462">
        <v>45</v>
      </c>
      <c r="G5462" t="s">
        <v>124</v>
      </c>
      <c r="H5462" t="s">
        <v>61</v>
      </c>
      <c r="I5462" t="s">
        <v>177</v>
      </c>
      <c r="J5462" t="s">
        <v>26</v>
      </c>
      <c r="K5462" t="s">
        <v>118</v>
      </c>
      <c r="L5462" t="s">
        <v>27</v>
      </c>
      <c r="M5462">
        <v>1</v>
      </c>
      <c r="N5462">
        <v>15</v>
      </c>
      <c r="Q5462">
        <v>1.5900000000000001E-2</v>
      </c>
      <c r="R5462">
        <v>2.9718</v>
      </c>
      <c r="S5462">
        <f t="shared" si="388"/>
        <v>49.717024408551566</v>
      </c>
      <c r="T5462">
        <f t="shared" si="386"/>
        <v>49.717024408551566</v>
      </c>
    </row>
    <row r="5463" spans="1:20" x14ac:dyDescent="0.2">
      <c r="A5463">
        <v>2009</v>
      </c>
      <c r="B5463">
        <v>326</v>
      </c>
      <c r="D5463" t="s">
        <v>130</v>
      </c>
      <c r="E5463" s="1">
        <v>0.375</v>
      </c>
      <c r="F5463">
        <v>45</v>
      </c>
      <c r="G5463" t="s">
        <v>124</v>
      </c>
      <c r="H5463" t="s">
        <v>61</v>
      </c>
      <c r="I5463" t="s">
        <v>177</v>
      </c>
      <c r="J5463" t="s">
        <v>508</v>
      </c>
      <c r="K5463" t="s">
        <v>40</v>
      </c>
      <c r="L5463" t="s">
        <v>170</v>
      </c>
      <c r="M5463">
        <v>3</v>
      </c>
      <c r="N5463">
        <v>7.5</v>
      </c>
      <c r="Q5463">
        <v>2.5600000000000001E-2</v>
      </c>
      <c r="R5463">
        <v>3.0005999999999999</v>
      </c>
      <c r="S5463">
        <f t="shared" si="388"/>
        <v>10.813064467072175</v>
      </c>
      <c r="T5463">
        <f t="shared" si="386"/>
        <v>32.439193401216528</v>
      </c>
    </row>
    <row r="5464" spans="1:20" x14ac:dyDescent="0.2">
      <c r="A5464">
        <v>2009</v>
      </c>
      <c r="B5464">
        <v>326</v>
      </c>
      <c r="D5464" t="s">
        <v>130</v>
      </c>
      <c r="E5464" s="1">
        <v>0.375</v>
      </c>
      <c r="F5464">
        <v>45</v>
      </c>
      <c r="G5464" t="s">
        <v>124</v>
      </c>
      <c r="H5464" t="s">
        <v>61</v>
      </c>
      <c r="I5464" t="s">
        <v>177</v>
      </c>
      <c r="J5464" t="s">
        <v>26</v>
      </c>
      <c r="K5464" t="s">
        <v>118</v>
      </c>
      <c r="L5464" t="s">
        <v>27</v>
      </c>
      <c r="M5464">
        <v>5</v>
      </c>
      <c r="N5464">
        <v>7.5</v>
      </c>
      <c r="Q5464">
        <v>1.5900000000000001E-2</v>
      </c>
      <c r="R5464">
        <v>2.9718</v>
      </c>
      <c r="S5464">
        <f t="shared" si="388"/>
        <v>6.3372988368370082</v>
      </c>
      <c r="T5464">
        <f t="shared" si="386"/>
        <v>31.68649418418504</v>
      </c>
    </row>
    <row r="5465" spans="1:20" x14ac:dyDescent="0.2">
      <c r="A5465">
        <v>2009</v>
      </c>
      <c r="B5465">
        <v>327</v>
      </c>
      <c r="D5465" t="s">
        <v>130</v>
      </c>
      <c r="E5465" s="1">
        <v>0.375</v>
      </c>
      <c r="F5465">
        <v>45</v>
      </c>
      <c r="G5465" t="s">
        <v>124</v>
      </c>
      <c r="H5465" t="s">
        <v>61</v>
      </c>
      <c r="I5465" t="s">
        <v>177</v>
      </c>
      <c r="J5465" t="s">
        <v>13</v>
      </c>
      <c r="K5465" t="s">
        <v>51</v>
      </c>
      <c r="L5465" t="s">
        <v>57</v>
      </c>
      <c r="M5465">
        <v>1</v>
      </c>
      <c r="N5465">
        <v>60</v>
      </c>
      <c r="O5465" t="s">
        <v>53</v>
      </c>
      <c r="Q5465">
        <v>1.6199999999999999E-2</v>
      </c>
      <c r="R5465">
        <v>3.0251999999999999</v>
      </c>
      <c r="S5465">
        <f t="shared" si="388"/>
        <v>3879.521626552199</v>
      </c>
      <c r="T5465">
        <f t="shared" si="386"/>
        <v>3879.521626552199</v>
      </c>
    </row>
    <row r="5466" spans="1:20" x14ac:dyDescent="0.2">
      <c r="A5466">
        <v>2009</v>
      </c>
      <c r="B5466">
        <v>327</v>
      </c>
      <c r="D5466" t="s">
        <v>130</v>
      </c>
      <c r="E5466" s="1">
        <v>0.375</v>
      </c>
      <c r="F5466">
        <v>45</v>
      </c>
      <c r="G5466" t="s">
        <v>124</v>
      </c>
      <c r="H5466" t="s">
        <v>61</v>
      </c>
      <c r="I5466" t="s">
        <v>177</v>
      </c>
      <c r="J5466" t="s">
        <v>44</v>
      </c>
      <c r="K5466" t="s">
        <v>21</v>
      </c>
      <c r="L5466" t="s">
        <v>22</v>
      </c>
      <c r="M5466">
        <v>4</v>
      </c>
      <c r="N5466">
        <v>35</v>
      </c>
      <c r="Q5466">
        <v>1.14E-2</v>
      </c>
      <c r="R5466">
        <v>3.1280000000000001</v>
      </c>
      <c r="S5466">
        <f t="shared" si="388"/>
        <v>770.45928631241588</v>
      </c>
      <c r="T5466">
        <f t="shared" si="386"/>
        <v>3081.8371452496635</v>
      </c>
    </row>
    <row r="5467" spans="1:20" x14ac:dyDescent="0.2">
      <c r="A5467">
        <v>2009</v>
      </c>
      <c r="B5467">
        <v>327</v>
      </c>
      <c r="D5467" t="s">
        <v>130</v>
      </c>
      <c r="E5467" s="1">
        <v>0.375</v>
      </c>
      <c r="F5467">
        <v>45</v>
      </c>
      <c r="G5467" t="s">
        <v>124</v>
      </c>
      <c r="H5467" t="s">
        <v>61</v>
      </c>
      <c r="I5467" t="s">
        <v>177</v>
      </c>
      <c r="J5467" t="s">
        <v>23</v>
      </c>
      <c r="K5467" t="s">
        <v>49</v>
      </c>
      <c r="L5467" t="s">
        <v>50</v>
      </c>
      <c r="M5467">
        <v>1</v>
      </c>
      <c r="N5467">
        <v>35</v>
      </c>
      <c r="Q5467">
        <v>5.6099999999999997E-2</v>
      </c>
      <c r="R5467">
        <v>2.653</v>
      </c>
      <c r="S5467">
        <f t="shared" si="388"/>
        <v>700.44716671055994</v>
      </c>
      <c r="T5467">
        <f t="shared" si="386"/>
        <v>700.44716671055994</v>
      </c>
    </row>
    <row r="5468" spans="1:20" x14ac:dyDescent="0.2">
      <c r="A5468">
        <v>2009</v>
      </c>
      <c r="B5468">
        <v>327</v>
      </c>
      <c r="D5468" t="s">
        <v>130</v>
      </c>
      <c r="E5468" s="1">
        <v>0.375</v>
      </c>
      <c r="F5468">
        <v>45</v>
      </c>
      <c r="G5468" t="s">
        <v>124</v>
      </c>
      <c r="H5468" t="s">
        <v>61</v>
      </c>
      <c r="I5468" t="s">
        <v>177</v>
      </c>
      <c r="J5468" t="s">
        <v>20</v>
      </c>
      <c r="K5468" t="s">
        <v>68</v>
      </c>
      <c r="L5468" t="s">
        <v>69</v>
      </c>
      <c r="M5468">
        <v>1</v>
      </c>
      <c r="N5468">
        <v>40</v>
      </c>
      <c r="P5468">
        <f>N5468*0.863</f>
        <v>34.519999999999996</v>
      </c>
      <c r="Q5468">
        <v>2.5100000000000001E-2</v>
      </c>
      <c r="R5468">
        <v>2.84</v>
      </c>
      <c r="S5468">
        <f>Q5468*(P5468^R5468)</f>
        <v>585.86122680541723</v>
      </c>
      <c r="T5468">
        <f t="shared" si="386"/>
        <v>585.86122680541723</v>
      </c>
    </row>
    <row r="5469" spans="1:20" x14ac:dyDescent="0.2">
      <c r="A5469">
        <v>2009</v>
      </c>
      <c r="B5469">
        <v>327</v>
      </c>
      <c r="D5469" t="s">
        <v>130</v>
      </c>
      <c r="E5469" s="1">
        <v>0.375</v>
      </c>
      <c r="F5469">
        <v>45</v>
      </c>
      <c r="G5469" t="s">
        <v>124</v>
      </c>
      <c r="H5469" t="s">
        <v>61</v>
      </c>
      <c r="I5469" t="s">
        <v>177</v>
      </c>
      <c r="J5469" t="s">
        <v>44</v>
      </c>
      <c r="K5469" t="s">
        <v>104</v>
      </c>
      <c r="L5469" t="s">
        <v>105</v>
      </c>
      <c r="M5469">
        <v>1</v>
      </c>
      <c r="N5469">
        <v>45</v>
      </c>
      <c r="P5469">
        <f>N5469*0.902479</f>
        <v>40.611555000000003</v>
      </c>
      <c r="Q5469">
        <v>2.7E-2</v>
      </c>
      <c r="R5469">
        <v>2.629</v>
      </c>
      <c r="S5469">
        <f>Q5469*(P5469^R5469)</f>
        <v>457.61854075076047</v>
      </c>
      <c r="T5469">
        <f t="shared" si="386"/>
        <v>457.61854075076047</v>
      </c>
    </row>
    <row r="5470" spans="1:20" x14ac:dyDescent="0.2">
      <c r="A5470">
        <v>2009</v>
      </c>
      <c r="B5470">
        <v>327</v>
      </c>
      <c r="D5470" t="s">
        <v>130</v>
      </c>
      <c r="E5470" s="1">
        <v>0.375</v>
      </c>
      <c r="F5470">
        <v>45</v>
      </c>
      <c r="G5470" t="s">
        <v>124</v>
      </c>
      <c r="H5470" t="s">
        <v>61</v>
      </c>
      <c r="I5470" t="s">
        <v>177</v>
      </c>
      <c r="J5470" t="s">
        <v>23</v>
      </c>
      <c r="K5470" t="s">
        <v>31</v>
      </c>
      <c r="L5470" t="s">
        <v>32</v>
      </c>
      <c r="M5470">
        <v>30</v>
      </c>
      <c r="N5470">
        <v>35</v>
      </c>
      <c r="Q5470">
        <v>7.9000000000000008E-3</v>
      </c>
      <c r="R5470">
        <v>3.0760000000000001</v>
      </c>
      <c r="S5470">
        <f>Q5470*(N5470^R5470)</f>
        <v>443.79294680201997</v>
      </c>
      <c r="T5470">
        <f t="shared" si="386"/>
        <v>13313.788404060599</v>
      </c>
    </row>
    <row r="5471" spans="1:20" x14ac:dyDescent="0.2">
      <c r="A5471">
        <v>2009</v>
      </c>
      <c r="B5471">
        <v>327</v>
      </c>
      <c r="D5471" t="s">
        <v>130</v>
      </c>
      <c r="E5471" s="1">
        <v>0.375</v>
      </c>
      <c r="F5471">
        <v>45</v>
      </c>
      <c r="G5471" t="s">
        <v>124</v>
      </c>
      <c r="H5471" t="s">
        <v>61</v>
      </c>
      <c r="I5471" t="s">
        <v>177</v>
      </c>
      <c r="J5471" t="s">
        <v>23</v>
      </c>
      <c r="K5471" t="s">
        <v>31</v>
      </c>
      <c r="L5471" t="s">
        <v>108</v>
      </c>
      <c r="M5471">
        <v>1</v>
      </c>
      <c r="N5471">
        <v>25</v>
      </c>
      <c r="Q5471" s="2">
        <v>2.1899999999999999E-2</v>
      </c>
      <c r="R5471" s="2">
        <v>3.0470000000000002</v>
      </c>
      <c r="S5471">
        <f>Q5471*(N5471^R5471)</f>
        <v>398.07721587920457</v>
      </c>
      <c r="T5471">
        <f t="shared" si="386"/>
        <v>398.07721587920457</v>
      </c>
    </row>
    <row r="5472" spans="1:20" x14ac:dyDescent="0.2">
      <c r="A5472">
        <v>2009</v>
      </c>
      <c r="B5472">
        <v>327</v>
      </c>
      <c r="D5472" t="s">
        <v>130</v>
      </c>
      <c r="E5472" s="1">
        <v>0.375</v>
      </c>
      <c r="F5472">
        <v>45</v>
      </c>
      <c r="G5472" t="s">
        <v>124</v>
      </c>
      <c r="H5472" t="s">
        <v>61</v>
      </c>
      <c r="I5472" t="s">
        <v>177</v>
      </c>
      <c r="J5472" t="s">
        <v>16</v>
      </c>
      <c r="K5472" t="s">
        <v>28</v>
      </c>
      <c r="L5472" t="s">
        <v>29</v>
      </c>
      <c r="M5472">
        <v>1</v>
      </c>
      <c r="N5472">
        <v>25</v>
      </c>
      <c r="P5472">
        <f>N5472/1.14172</f>
        <v>21.89678730336685</v>
      </c>
      <c r="Q5472">
        <v>5.7999999999999996E-3</v>
      </c>
      <c r="R5472">
        <v>3.5539999999999998</v>
      </c>
      <c r="S5472">
        <f>Q5472*(P5472^R5472)</f>
        <v>336.62001464584171</v>
      </c>
      <c r="T5472">
        <f t="shared" si="386"/>
        <v>336.62001464584171</v>
      </c>
    </row>
    <row r="5473" spans="1:20" x14ac:dyDescent="0.2">
      <c r="A5473">
        <v>2009</v>
      </c>
      <c r="B5473">
        <v>327</v>
      </c>
      <c r="D5473" t="s">
        <v>130</v>
      </c>
      <c r="E5473" s="1">
        <v>0.375</v>
      </c>
      <c r="F5473">
        <v>45</v>
      </c>
      <c r="G5473" t="s">
        <v>124</v>
      </c>
      <c r="H5473" t="s">
        <v>61</v>
      </c>
      <c r="I5473" t="s">
        <v>177</v>
      </c>
      <c r="J5473" t="s">
        <v>44</v>
      </c>
      <c r="K5473" t="s">
        <v>21</v>
      </c>
      <c r="L5473" t="s">
        <v>22</v>
      </c>
      <c r="M5473">
        <v>4</v>
      </c>
      <c r="N5473">
        <v>25</v>
      </c>
      <c r="Q5473">
        <v>1.14E-2</v>
      </c>
      <c r="R5473">
        <v>3.1280000000000001</v>
      </c>
      <c r="S5473">
        <f>Q5473*(N5473^R5473)</f>
        <v>268.94359042953022</v>
      </c>
      <c r="T5473">
        <f t="shared" si="386"/>
        <v>1075.7743617181209</v>
      </c>
    </row>
    <row r="5474" spans="1:20" x14ac:dyDescent="0.2">
      <c r="A5474">
        <v>2009</v>
      </c>
      <c r="B5474">
        <v>327</v>
      </c>
      <c r="D5474" t="s">
        <v>130</v>
      </c>
      <c r="E5474" s="1">
        <v>0.375</v>
      </c>
      <c r="F5474">
        <v>45</v>
      </c>
      <c r="G5474" t="s">
        <v>124</v>
      </c>
      <c r="H5474" t="s">
        <v>61</v>
      </c>
      <c r="I5474" t="s">
        <v>177</v>
      </c>
      <c r="J5474" t="s">
        <v>26</v>
      </c>
      <c r="K5474" t="s">
        <v>21</v>
      </c>
      <c r="L5474" t="s">
        <v>100</v>
      </c>
      <c r="M5474">
        <v>4</v>
      </c>
      <c r="N5474">
        <v>25</v>
      </c>
      <c r="P5474">
        <f>N5474/1.13645</f>
        <v>21.998328127062344</v>
      </c>
      <c r="Q5474">
        <v>1.35E-2</v>
      </c>
      <c r="R5474">
        <v>3.0430000000000001</v>
      </c>
      <c r="S5474">
        <f>Q5474*(P5474^R5474)</f>
        <v>164.14420378063221</v>
      </c>
      <c r="T5474">
        <f t="shared" si="386"/>
        <v>656.57681512252884</v>
      </c>
    </row>
    <row r="5475" spans="1:20" x14ac:dyDescent="0.2">
      <c r="A5475">
        <v>2009</v>
      </c>
      <c r="B5475">
        <v>327</v>
      </c>
      <c r="D5475" t="s">
        <v>130</v>
      </c>
      <c r="E5475" s="1">
        <v>0.375</v>
      </c>
      <c r="F5475">
        <v>45</v>
      </c>
      <c r="G5475" t="s">
        <v>124</v>
      </c>
      <c r="H5475" t="s">
        <v>61</v>
      </c>
      <c r="I5475" t="s">
        <v>177</v>
      </c>
      <c r="J5475" t="s">
        <v>508</v>
      </c>
      <c r="K5475" t="s">
        <v>40</v>
      </c>
      <c r="L5475" t="s">
        <v>41</v>
      </c>
      <c r="M5475">
        <v>2</v>
      </c>
      <c r="N5475">
        <v>15</v>
      </c>
      <c r="Q5475">
        <v>2.2200000000000001E-2</v>
      </c>
      <c r="R5475">
        <v>3.14</v>
      </c>
      <c r="S5475">
        <f t="shared" ref="S5475:S5480" si="389">Q5475*(N5475^R5475)</f>
        <v>109.46607034280856</v>
      </c>
      <c r="T5475">
        <f t="shared" si="386"/>
        <v>218.93214068561713</v>
      </c>
    </row>
    <row r="5476" spans="1:20" x14ac:dyDescent="0.2">
      <c r="A5476">
        <v>2009</v>
      </c>
      <c r="B5476">
        <v>327</v>
      </c>
      <c r="D5476" t="s">
        <v>130</v>
      </c>
      <c r="E5476" s="1">
        <v>0.375</v>
      </c>
      <c r="F5476">
        <v>45</v>
      </c>
      <c r="G5476" t="s">
        <v>124</v>
      </c>
      <c r="H5476" t="s">
        <v>61</v>
      </c>
      <c r="I5476" t="s">
        <v>177</v>
      </c>
      <c r="J5476" t="s">
        <v>44</v>
      </c>
      <c r="K5476" t="s">
        <v>21</v>
      </c>
      <c r="L5476" t="s">
        <v>22</v>
      </c>
      <c r="M5476">
        <v>2</v>
      </c>
      <c r="N5476">
        <v>15</v>
      </c>
      <c r="Q5476">
        <v>1.14E-2</v>
      </c>
      <c r="R5476">
        <v>3.1280000000000001</v>
      </c>
      <c r="S5476">
        <f t="shared" si="389"/>
        <v>54.414959423729201</v>
      </c>
      <c r="T5476">
        <f t="shared" si="386"/>
        <v>108.8299188474584</v>
      </c>
    </row>
    <row r="5477" spans="1:20" x14ac:dyDescent="0.2">
      <c r="A5477">
        <v>2009</v>
      </c>
      <c r="B5477">
        <v>327</v>
      </c>
      <c r="D5477" t="s">
        <v>130</v>
      </c>
      <c r="E5477" s="1">
        <v>0.375</v>
      </c>
      <c r="F5477">
        <v>45</v>
      </c>
      <c r="G5477" t="s">
        <v>124</v>
      </c>
      <c r="H5477" t="s">
        <v>61</v>
      </c>
      <c r="I5477" t="s">
        <v>177</v>
      </c>
      <c r="J5477" t="s">
        <v>26</v>
      </c>
      <c r="K5477" t="s">
        <v>17</v>
      </c>
      <c r="L5477" t="s">
        <v>121</v>
      </c>
      <c r="M5477">
        <v>3</v>
      </c>
      <c r="N5477">
        <v>7.5</v>
      </c>
      <c r="Q5477">
        <v>2.0199999999999999E-2</v>
      </c>
      <c r="R5477">
        <v>2.9594999999999998</v>
      </c>
      <c r="S5477">
        <f t="shared" si="389"/>
        <v>7.8540774295436098</v>
      </c>
      <c r="T5477">
        <f t="shared" si="386"/>
        <v>23.562232288630831</v>
      </c>
    </row>
    <row r="5478" spans="1:20" x14ac:dyDescent="0.2">
      <c r="A5478">
        <v>2009</v>
      </c>
      <c r="B5478">
        <v>327</v>
      </c>
      <c r="D5478" t="s">
        <v>130</v>
      </c>
      <c r="E5478" s="1">
        <v>0.375</v>
      </c>
      <c r="F5478">
        <v>45</v>
      </c>
      <c r="G5478" t="s">
        <v>124</v>
      </c>
      <c r="H5478" t="s">
        <v>61</v>
      </c>
      <c r="I5478" t="s">
        <v>177</v>
      </c>
      <c r="J5478" t="s">
        <v>26</v>
      </c>
      <c r="K5478" t="s">
        <v>118</v>
      </c>
      <c r="L5478" t="s">
        <v>27</v>
      </c>
      <c r="M5478">
        <v>4</v>
      </c>
      <c r="N5478">
        <v>7.5</v>
      </c>
      <c r="Q5478">
        <v>1.5900000000000001E-2</v>
      </c>
      <c r="R5478">
        <v>2.9718</v>
      </c>
      <c r="S5478">
        <f t="shared" si="389"/>
        <v>6.3372988368370082</v>
      </c>
      <c r="T5478">
        <f t="shared" si="386"/>
        <v>25.349195347348033</v>
      </c>
    </row>
    <row r="5479" spans="1:20" x14ac:dyDescent="0.2">
      <c r="A5479">
        <v>2009</v>
      </c>
      <c r="B5479">
        <v>327</v>
      </c>
      <c r="D5479" t="s">
        <v>130</v>
      </c>
      <c r="E5479" s="1">
        <v>0.375</v>
      </c>
      <c r="F5479">
        <v>45</v>
      </c>
      <c r="G5479" t="s">
        <v>124</v>
      </c>
      <c r="H5479" t="s">
        <v>61</v>
      </c>
      <c r="I5479" t="s">
        <v>177</v>
      </c>
      <c r="J5479" t="s">
        <v>509</v>
      </c>
      <c r="K5479" t="s">
        <v>17</v>
      </c>
      <c r="L5479" t="s">
        <v>107</v>
      </c>
      <c r="M5479">
        <v>1</v>
      </c>
      <c r="N5479">
        <v>2.5</v>
      </c>
      <c r="Q5479">
        <v>3.49E-2</v>
      </c>
      <c r="R5479">
        <v>2.9108999999999998</v>
      </c>
      <c r="S5479">
        <f t="shared" si="389"/>
        <v>0.50256124877797914</v>
      </c>
      <c r="T5479">
        <f t="shared" si="386"/>
        <v>0.50256124877797914</v>
      </c>
    </row>
    <row r="5480" spans="1:20" x14ac:dyDescent="0.2">
      <c r="A5480">
        <v>2009</v>
      </c>
      <c r="B5480">
        <v>327</v>
      </c>
      <c r="D5480" t="s">
        <v>130</v>
      </c>
      <c r="E5480" s="1">
        <v>0.375</v>
      </c>
      <c r="F5480">
        <v>45</v>
      </c>
      <c r="G5480" t="s">
        <v>124</v>
      </c>
      <c r="H5480" t="s">
        <v>61</v>
      </c>
      <c r="I5480" t="s">
        <v>177</v>
      </c>
      <c r="J5480" t="s">
        <v>26</v>
      </c>
      <c r="K5480" t="s">
        <v>118</v>
      </c>
      <c r="L5480" t="s">
        <v>27</v>
      </c>
      <c r="M5480">
        <v>2</v>
      </c>
      <c r="N5480">
        <v>2.5</v>
      </c>
      <c r="Q5480">
        <v>1.5900000000000001E-2</v>
      </c>
      <c r="R5480">
        <v>2.9718</v>
      </c>
      <c r="S5480">
        <f t="shared" si="389"/>
        <v>0.24210025233267859</v>
      </c>
      <c r="T5480">
        <f t="shared" si="386"/>
        <v>0.48420050466535719</v>
      </c>
    </row>
    <row r="5481" spans="1:20" x14ac:dyDescent="0.2">
      <c r="A5481">
        <v>2009</v>
      </c>
      <c r="B5481">
        <v>328</v>
      </c>
      <c r="D5481" t="s">
        <v>130</v>
      </c>
      <c r="E5481" s="1">
        <v>0.375</v>
      </c>
      <c r="F5481">
        <v>43</v>
      </c>
      <c r="G5481" t="s">
        <v>124</v>
      </c>
      <c r="H5481" t="s">
        <v>61</v>
      </c>
      <c r="I5481" t="s">
        <v>177</v>
      </c>
      <c r="J5481" t="s">
        <v>20</v>
      </c>
      <c r="K5481" t="s">
        <v>21</v>
      </c>
      <c r="L5481" t="s">
        <v>126</v>
      </c>
      <c r="M5481">
        <v>1</v>
      </c>
      <c r="N5481">
        <v>90</v>
      </c>
      <c r="P5481">
        <f>N5481/1.01275</f>
        <v>88.866946432979503</v>
      </c>
      <c r="Q5481">
        <v>8.9999999999999998E-4</v>
      </c>
      <c r="R5481">
        <v>3.5819999999999999</v>
      </c>
      <c r="S5481">
        <f>Q5481*(P5481^R5481)</f>
        <v>8602.6075741164459</v>
      </c>
      <c r="T5481">
        <f t="shared" si="386"/>
        <v>8602.6075741164459</v>
      </c>
    </row>
    <row r="5482" spans="1:20" x14ac:dyDescent="0.2">
      <c r="A5482">
        <v>2009</v>
      </c>
      <c r="B5482">
        <v>328</v>
      </c>
      <c r="D5482" t="s">
        <v>130</v>
      </c>
      <c r="E5482" s="1">
        <v>0.375</v>
      </c>
      <c r="F5482">
        <v>43</v>
      </c>
      <c r="G5482" t="s">
        <v>124</v>
      </c>
      <c r="H5482" t="s">
        <v>61</v>
      </c>
      <c r="I5482" t="s">
        <v>177</v>
      </c>
      <c r="J5482" t="s">
        <v>13</v>
      </c>
      <c r="K5482" t="s">
        <v>51</v>
      </c>
      <c r="L5482" t="s">
        <v>57</v>
      </c>
      <c r="M5482">
        <v>1</v>
      </c>
      <c r="N5482">
        <v>60</v>
      </c>
      <c r="O5482" t="s">
        <v>46</v>
      </c>
      <c r="Q5482">
        <v>1.6199999999999999E-2</v>
      </c>
      <c r="R5482">
        <v>3.0251999999999999</v>
      </c>
      <c r="S5482">
        <f>Q5482*(N5482^R5482)</f>
        <v>3879.521626552199</v>
      </c>
      <c r="T5482">
        <f t="shared" si="386"/>
        <v>3879.521626552199</v>
      </c>
    </row>
    <row r="5483" spans="1:20" x14ac:dyDescent="0.2">
      <c r="A5483">
        <v>2009</v>
      </c>
      <c r="B5483">
        <v>328</v>
      </c>
      <c r="D5483" t="s">
        <v>130</v>
      </c>
      <c r="E5483" s="1">
        <v>0.375</v>
      </c>
      <c r="F5483">
        <v>43</v>
      </c>
      <c r="G5483" t="s">
        <v>124</v>
      </c>
      <c r="H5483" t="s">
        <v>61</v>
      </c>
      <c r="I5483" t="s">
        <v>177</v>
      </c>
      <c r="J5483" t="s">
        <v>23</v>
      </c>
      <c r="K5483" t="s">
        <v>118</v>
      </c>
      <c r="L5483" t="s">
        <v>43</v>
      </c>
      <c r="M5483">
        <v>1</v>
      </c>
      <c r="N5483">
        <v>45</v>
      </c>
      <c r="P5483">
        <f>N5483/1.08175</f>
        <v>41.599260457591868</v>
      </c>
      <c r="Q5483">
        <v>1.4500000000000001E-2</v>
      </c>
      <c r="R5483">
        <v>3.0529999999999999</v>
      </c>
      <c r="S5483">
        <f>Q5483*(P5483^R5483)</f>
        <v>1271.8513909213236</v>
      </c>
      <c r="T5483">
        <f t="shared" si="386"/>
        <v>1271.8513909213236</v>
      </c>
    </row>
    <row r="5484" spans="1:20" x14ac:dyDescent="0.2">
      <c r="A5484">
        <v>2009</v>
      </c>
      <c r="B5484">
        <v>328</v>
      </c>
      <c r="D5484" t="s">
        <v>130</v>
      </c>
      <c r="E5484" s="1">
        <v>0.375</v>
      </c>
      <c r="F5484">
        <v>43</v>
      </c>
      <c r="G5484" t="s">
        <v>124</v>
      </c>
      <c r="H5484" t="s">
        <v>61</v>
      </c>
      <c r="I5484" t="s">
        <v>177</v>
      </c>
      <c r="J5484" t="s">
        <v>20</v>
      </c>
      <c r="K5484" t="s">
        <v>68</v>
      </c>
      <c r="L5484" t="s">
        <v>69</v>
      </c>
      <c r="M5484">
        <v>1</v>
      </c>
      <c r="N5484">
        <v>40</v>
      </c>
      <c r="P5484">
        <f>N5484*0.863</f>
        <v>34.519999999999996</v>
      </c>
      <c r="Q5484">
        <v>2.5100000000000001E-2</v>
      </c>
      <c r="R5484">
        <v>2.84</v>
      </c>
      <c r="S5484">
        <f>Q5484*(P5484^R5484)</f>
        <v>585.86122680541723</v>
      </c>
      <c r="T5484">
        <f t="shared" si="386"/>
        <v>585.86122680541723</v>
      </c>
    </row>
    <row r="5485" spans="1:20" x14ac:dyDescent="0.2">
      <c r="A5485">
        <v>2009</v>
      </c>
      <c r="B5485">
        <v>328</v>
      </c>
      <c r="D5485" t="s">
        <v>130</v>
      </c>
      <c r="E5485" s="1">
        <v>0.375</v>
      </c>
      <c r="F5485">
        <v>43</v>
      </c>
      <c r="G5485" t="s">
        <v>124</v>
      </c>
      <c r="H5485" t="s">
        <v>61</v>
      </c>
      <c r="I5485" t="s">
        <v>177</v>
      </c>
      <c r="J5485" t="s">
        <v>44</v>
      </c>
      <c r="K5485" t="s">
        <v>104</v>
      </c>
      <c r="L5485" t="s">
        <v>105</v>
      </c>
      <c r="M5485">
        <v>1</v>
      </c>
      <c r="N5485">
        <v>45</v>
      </c>
      <c r="P5485">
        <f>N5485*0.902479</f>
        <v>40.611555000000003</v>
      </c>
      <c r="Q5485">
        <v>2.7E-2</v>
      </c>
      <c r="R5485">
        <v>2.629</v>
      </c>
      <c r="S5485">
        <f>Q5485*(P5485^R5485)</f>
        <v>457.61854075076047</v>
      </c>
      <c r="T5485">
        <f t="shared" si="386"/>
        <v>457.61854075076047</v>
      </c>
    </row>
    <row r="5486" spans="1:20" x14ac:dyDescent="0.2">
      <c r="A5486">
        <v>2009</v>
      </c>
      <c r="B5486">
        <v>328</v>
      </c>
      <c r="D5486" t="s">
        <v>130</v>
      </c>
      <c r="E5486" s="1">
        <v>0.375</v>
      </c>
      <c r="F5486">
        <v>43</v>
      </c>
      <c r="G5486" t="s">
        <v>124</v>
      </c>
      <c r="H5486" t="s">
        <v>61</v>
      </c>
      <c r="I5486" t="s">
        <v>177</v>
      </c>
      <c r="J5486" t="s">
        <v>23</v>
      </c>
      <c r="K5486" t="s">
        <v>31</v>
      </c>
      <c r="L5486" t="s">
        <v>32</v>
      </c>
      <c r="M5486">
        <v>2</v>
      </c>
      <c r="N5486">
        <v>35</v>
      </c>
      <c r="Q5486">
        <v>7.9000000000000008E-3</v>
      </c>
      <c r="R5486">
        <v>3.0760000000000001</v>
      </c>
      <c r="S5486">
        <f>Q5486*(N5486^R5486)</f>
        <v>443.79294680201997</v>
      </c>
      <c r="T5486">
        <f t="shared" si="386"/>
        <v>887.58589360403994</v>
      </c>
    </row>
    <row r="5487" spans="1:20" x14ac:dyDescent="0.2">
      <c r="A5487">
        <v>2009</v>
      </c>
      <c r="B5487">
        <v>328</v>
      </c>
      <c r="D5487" t="s">
        <v>130</v>
      </c>
      <c r="E5487" s="1">
        <v>0.375</v>
      </c>
      <c r="F5487">
        <v>43</v>
      </c>
      <c r="G5487" t="s">
        <v>124</v>
      </c>
      <c r="H5487" t="s">
        <v>61</v>
      </c>
      <c r="I5487" t="s">
        <v>177</v>
      </c>
      <c r="J5487" t="s">
        <v>23</v>
      </c>
      <c r="K5487" t="s">
        <v>31</v>
      </c>
      <c r="L5487" t="s">
        <v>32</v>
      </c>
      <c r="M5487">
        <v>20</v>
      </c>
      <c r="N5487">
        <v>35</v>
      </c>
      <c r="Q5487">
        <v>7.9000000000000008E-3</v>
      </c>
      <c r="R5487">
        <v>3.0760000000000001</v>
      </c>
      <c r="S5487">
        <f>Q5487*(N5487^R5487)</f>
        <v>443.79294680201997</v>
      </c>
      <c r="T5487">
        <f t="shared" si="386"/>
        <v>8875.8589360404003</v>
      </c>
    </row>
    <row r="5488" spans="1:20" x14ac:dyDescent="0.2">
      <c r="A5488">
        <v>2009</v>
      </c>
      <c r="B5488">
        <v>328</v>
      </c>
      <c r="D5488" t="s">
        <v>130</v>
      </c>
      <c r="E5488" s="1">
        <v>0.375</v>
      </c>
      <c r="F5488">
        <v>43</v>
      </c>
      <c r="G5488" t="s">
        <v>124</v>
      </c>
      <c r="H5488" t="s">
        <v>61</v>
      </c>
      <c r="I5488" t="s">
        <v>177</v>
      </c>
      <c r="J5488" t="s">
        <v>508</v>
      </c>
      <c r="K5488" t="s">
        <v>24</v>
      </c>
      <c r="L5488" t="s">
        <v>25</v>
      </c>
      <c r="M5488">
        <v>3</v>
      </c>
      <c r="N5488">
        <v>25</v>
      </c>
      <c r="Q5488">
        <v>4.2799999999999998E-2</v>
      </c>
      <c r="R5488">
        <v>2.8580000000000001</v>
      </c>
      <c r="S5488">
        <f>Q5488*(N5488^R5488)</f>
        <v>423.40532317837847</v>
      </c>
      <c r="T5488">
        <f t="shared" si="386"/>
        <v>1270.2159695351354</v>
      </c>
    </row>
    <row r="5489" spans="1:21" x14ac:dyDescent="0.2">
      <c r="A5489">
        <v>2009</v>
      </c>
      <c r="B5489">
        <v>328</v>
      </c>
      <c r="D5489" t="s">
        <v>130</v>
      </c>
      <c r="E5489" s="1">
        <v>0.375</v>
      </c>
      <c r="F5489">
        <v>43</v>
      </c>
      <c r="G5489" t="s">
        <v>124</v>
      </c>
      <c r="H5489" t="s">
        <v>61</v>
      </c>
      <c r="I5489" t="s">
        <v>177</v>
      </c>
      <c r="J5489" t="s">
        <v>16</v>
      </c>
      <c r="K5489" t="s">
        <v>28</v>
      </c>
      <c r="L5489" t="s">
        <v>29</v>
      </c>
      <c r="M5489">
        <v>20</v>
      </c>
      <c r="N5489">
        <v>25</v>
      </c>
      <c r="P5489">
        <f>N5489/1.14172</f>
        <v>21.89678730336685</v>
      </c>
      <c r="Q5489">
        <v>5.7999999999999996E-3</v>
      </c>
      <c r="R5489">
        <v>3.5539999999999998</v>
      </c>
      <c r="S5489">
        <f>Q5489*(P5489^R5489)</f>
        <v>336.62001464584171</v>
      </c>
      <c r="T5489">
        <f t="shared" si="386"/>
        <v>6732.4002929168346</v>
      </c>
    </row>
    <row r="5490" spans="1:21" x14ac:dyDescent="0.2">
      <c r="A5490">
        <v>2009</v>
      </c>
      <c r="B5490">
        <v>328</v>
      </c>
      <c r="D5490" t="s">
        <v>130</v>
      </c>
      <c r="E5490" s="1">
        <v>0.375</v>
      </c>
      <c r="F5490">
        <v>43</v>
      </c>
      <c r="G5490" t="s">
        <v>124</v>
      </c>
      <c r="H5490" t="s">
        <v>61</v>
      </c>
      <c r="I5490" t="s">
        <v>177</v>
      </c>
      <c r="J5490" t="s">
        <v>26</v>
      </c>
      <c r="K5490" t="s">
        <v>21</v>
      </c>
      <c r="L5490" t="s">
        <v>100</v>
      </c>
      <c r="M5490">
        <v>7</v>
      </c>
      <c r="N5490">
        <v>25</v>
      </c>
      <c r="P5490">
        <f>N5490/1.13645</f>
        <v>21.998328127062344</v>
      </c>
      <c r="Q5490">
        <v>1.35E-2</v>
      </c>
      <c r="R5490">
        <v>3.0430000000000001</v>
      </c>
      <c r="S5490">
        <f>Q5490*(P5490^R5490)</f>
        <v>164.14420378063221</v>
      </c>
      <c r="T5490">
        <f t="shared" si="386"/>
        <v>1149.0094264644254</v>
      </c>
    </row>
    <row r="5491" spans="1:21" x14ac:dyDescent="0.2">
      <c r="A5491">
        <v>2009</v>
      </c>
      <c r="B5491">
        <v>328</v>
      </c>
      <c r="D5491" t="s">
        <v>130</v>
      </c>
      <c r="E5491" s="1">
        <v>0.375</v>
      </c>
      <c r="F5491">
        <v>43</v>
      </c>
      <c r="G5491" t="s">
        <v>124</v>
      </c>
      <c r="H5491" t="s">
        <v>61</v>
      </c>
      <c r="I5491" t="s">
        <v>177</v>
      </c>
      <c r="J5491" t="s">
        <v>26</v>
      </c>
      <c r="K5491" t="s">
        <v>17</v>
      </c>
      <c r="L5491" t="s">
        <v>121</v>
      </c>
      <c r="M5491">
        <v>4</v>
      </c>
      <c r="N5491">
        <v>15</v>
      </c>
      <c r="Q5491">
        <v>2.0199999999999999E-2</v>
      </c>
      <c r="R5491">
        <v>2.9594999999999998</v>
      </c>
      <c r="S5491">
        <f>Q5491*(N5491^R5491)</f>
        <v>61.093281166361997</v>
      </c>
      <c r="T5491">
        <f t="shared" si="386"/>
        <v>244.37312466544799</v>
      </c>
    </row>
    <row r="5492" spans="1:21" x14ac:dyDescent="0.2">
      <c r="A5492">
        <v>2009</v>
      </c>
      <c r="B5492">
        <v>328</v>
      </c>
      <c r="D5492" t="s">
        <v>130</v>
      </c>
      <c r="E5492" s="1">
        <v>0.375</v>
      </c>
      <c r="F5492">
        <v>43</v>
      </c>
      <c r="G5492" t="s">
        <v>124</v>
      </c>
      <c r="H5492" t="s">
        <v>61</v>
      </c>
      <c r="I5492" t="s">
        <v>177</v>
      </c>
      <c r="J5492" t="s">
        <v>23</v>
      </c>
      <c r="K5492" t="s">
        <v>118</v>
      </c>
      <c r="L5492" t="s">
        <v>43</v>
      </c>
      <c r="M5492">
        <v>1</v>
      </c>
      <c r="N5492">
        <v>15</v>
      </c>
      <c r="P5492">
        <f>N5492/1.08175</f>
        <v>13.866420152530623</v>
      </c>
      <c r="Q5492">
        <v>1.4500000000000001E-2</v>
      </c>
      <c r="R5492">
        <v>3.0529999999999999</v>
      </c>
      <c r="S5492">
        <f>Q5492*(P5492^R5492)</f>
        <v>44.441138743501973</v>
      </c>
      <c r="T5492">
        <f t="shared" si="386"/>
        <v>44.441138743501973</v>
      </c>
    </row>
    <row r="5493" spans="1:21" x14ac:dyDescent="0.2">
      <c r="A5493">
        <v>2009</v>
      </c>
      <c r="B5493">
        <v>328</v>
      </c>
      <c r="D5493" t="s">
        <v>130</v>
      </c>
      <c r="E5493" s="1">
        <v>0.375</v>
      </c>
      <c r="F5493">
        <v>43</v>
      </c>
      <c r="G5493" t="s">
        <v>124</v>
      </c>
      <c r="H5493" t="s">
        <v>61</v>
      </c>
      <c r="I5493" t="s">
        <v>177</v>
      </c>
      <c r="J5493" t="s">
        <v>509</v>
      </c>
      <c r="K5493" t="s">
        <v>17</v>
      </c>
      <c r="L5493" t="s">
        <v>107</v>
      </c>
      <c r="M5493">
        <v>2</v>
      </c>
      <c r="N5493">
        <v>7.5</v>
      </c>
      <c r="Q5493">
        <v>3.49E-2</v>
      </c>
      <c r="R5493">
        <v>2.9108999999999998</v>
      </c>
      <c r="S5493">
        <f t="shared" ref="S5493:S5499" si="390">Q5493*(N5493^R5493)</f>
        <v>12.30385653569728</v>
      </c>
      <c r="T5493">
        <f t="shared" si="386"/>
        <v>24.60771307139456</v>
      </c>
    </row>
    <row r="5494" spans="1:21" x14ac:dyDescent="0.2">
      <c r="A5494">
        <v>2009</v>
      </c>
      <c r="B5494">
        <v>328</v>
      </c>
      <c r="D5494" t="s">
        <v>130</v>
      </c>
      <c r="E5494" s="1">
        <v>0.375</v>
      </c>
      <c r="F5494">
        <v>43</v>
      </c>
      <c r="G5494" t="s">
        <v>124</v>
      </c>
      <c r="H5494" t="s">
        <v>61</v>
      </c>
      <c r="I5494" t="s">
        <v>177</v>
      </c>
      <c r="J5494" t="s">
        <v>26</v>
      </c>
      <c r="K5494" t="s">
        <v>17</v>
      </c>
      <c r="L5494" t="s">
        <v>121</v>
      </c>
      <c r="M5494">
        <v>10</v>
      </c>
      <c r="N5494">
        <v>7.5</v>
      </c>
      <c r="Q5494">
        <v>2.0199999999999999E-2</v>
      </c>
      <c r="R5494">
        <v>2.9594999999999998</v>
      </c>
      <c r="S5494">
        <f t="shared" si="390"/>
        <v>7.8540774295436098</v>
      </c>
      <c r="T5494">
        <f t="shared" si="386"/>
        <v>78.540774295436094</v>
      </c>
    </row>
    <row r="5495" spans="1:21" x14ac:dyDescent="0.2">
      <c r="A5495">
        <v>2009</v>
      </c>
      <c r="B5495">
        <v>328</v>
      </c>
      <c r="D5495" t="s">
        <v>130</v>
      </c>
      <c r="E5495" s="1">
        <v>0.375</v>
      </c>
      <c r="F5495">
        <v>43</v>
      </c>
      <c r="G5495" t="s">
        <v>124</v>
      </c>
      <c r="H5495" t="s">
        <v>61</v>
      </c>
      <c r="I5495" t="s">
        <v>177</v>
      </c>
      <c r="J5495" t="s">
        <v>26</v>
      </c>
      <c r="K5495" t="s">
        <v>118</v>
      </c>
      <c r="L5495" t="s">
        <v>27</v>
      </c>
      <c r="M5495">
        <v>6</v>
      </c>
      <c r="N5495">
        <v>7.5</v>
      </c>
      <c r="Q5495">
        <v>1.5900000000000001E-2</v>
      </c>
      <c r="R5495">
        <v>2.9718</v>
      </c>
      <c r="S5495">
        <f t="shared" si="390"/>
        <v>6.3372988368370082</v>
      </c>
      <c r="T5495">
        <f t="shared" si="386"/>
        <v>38.023793021022051</v>
      </c>
    </row>
    <row r="5496" spans="1:21" x14ac:dyDescent="0.2">
      <c r="A5496">
        <v>2009</v>
      </c>
      <c r="B5496">
        <v>328</v>
      </c>
      <c r="D5496" t="s">
        <v>130</v>
      </c>
      <c r="E5496" s="1">
        <v>0.375</v>
      </c>
      <c r="F5496">
        <v>43</v>
      </c>
      <c r="G5496" t="s">
        <v>124</v>
      </c>
      <c r="H5496" t="s">
        <v>61</v>
      </c>
      <c r="I5496" t="s">
        <v>177</v>
      </c>
      <c r="J5496" t="s">
        <v>509</v>
      </c>
      <c r="K5496" t="s">
        <v>17</v>
      </c>
      <c r="L5496" t="s">
        <v>19</v>
      </c>
      <c r="M5496">
        <v>2</v>
      </c>
      <c r="N5496">
        <v>2.5</v>
      </c>
      <c r="Q5496">
        <v>1.9300000000000001E-2</v>
      </c>
      <c r="R5496">
        <v>2.96</v>
      </c>
      <c r="S5496">
        <f t="shared" si="390"/>
        <v>0.29070984172599634</v>
      </c>
      <c r="T5496">
        <f t="shared" si="386"/>
        <v>0.58141968345199269</v>
      </c>
    </row>
    <row r="5497" spans="1:21" x14ac:dyDescent="0.2">
      <c r="A5497">
        <v>2009</v>
      </c>
      <c r="B5497">
        <v>328</v>
      </c>
      <c r="D5497" t="s">
        <v>130</v>
      </c>
      <c r="E5497" s="1">
        <v>0.375</v>
      </c>
      <c r="F5497">
        <v>43</v>
      </c>
      <c r="G5497" t="s">
        <v>124</v>
      </c>
      <c r="H5497" t="s">
        <v>61</v>
      </c>
      <c r="I5497" t="s">
        <v>177</v>
      </c>
      <c r="J5497" t="s">
        <v>16</v>
      </c>
      <c r="K5497" t="s">
        <v>72</v>
      </c>
      <c r="L5497" t="s">
        <v>157</v>
      </c>
      <c r="M5497">
        <v>2</v>
      </c>
      <c r="N5497">
        <v>2.5</v>
      </c>
      <c r="Q5497">
        <v>2.1299999999999999E-2</v>
      </c>
      <c r="R5497">
        <v>2.8235000000000001</v>
      </c>
      <c r="S5497">
        <f t="shared" si="390"/>
        <v>0.28311522044385118</v>
      </c>
      <c r="T5497">
        <f t="shared" si="386"/>
        <v>0.56623044088770236</v>
      </c>
      <c r="U5497" t="s">
        <v>209</v>
      </c>
    </row>
    <row r="5498" spans="1:21" x14ac:dyDescent="0.2">
      <c r="A5498">
        <v>2009</v>
      </c>
      <c r="B5498">
        <v>328</v>
      </c>
      <c r="D5498" t="s">
        <v>130</v>
      </c>
      <c r="E5498" s="1">
        <v>0.375</v>
      </c>
      <c r="F5498">
        <v>43</v>
      </c>
      <c r="G5498" t="s">
        <v>124</v>
      </c>
      <c r="H5498" t="s">
        <v>61</v>
      </c>
      <c r="I5498" t="s">
        <v>177</v>
      </c>
      <c r="J5498" t="s">
        <v>26</v>
      </c>
      <c r="K5498" t="s">
        <v>118</v>
      </c>
      <c r="L5498" t="s">
        <v>27</v>
      </c>
      <c r="M5498">
        <v>13</v>
      </c>
      <c r="N5498">
        <v>2.5</v>
      </c>
      <c r="Q5498">
        <v>1.5900000000000001E-2</v>
      </c>
      <c r="R5498">
        <v>2.9718</v>
      </c>
      <c r="S5498">
        <f t="shared" si="390"/>
        <v>0.24210025233267859</v>
      </c>
      <c r="T5498">
        <f t="shared" si="386"/>
        <v>3.1473032803248215</v>
      </c>
    </row>
    <row r="5499" spans="1:21" x14ac:dyDescent="0.2">
      <c r="A5499">
        <v>2009</v>
      </c>
      <c r="B5499">
        <v>329</v>
      </c>
      <c r="D5499" t="s">
        <v>130</v>
      </c>
      <c r="E5499" s="1">
        <v>0.375</v>
      </c>
      <c r="F5499">
        <v>43</v>
      </c>
      <c r="G5499" t="s">
        <v>124</v>
      </c>
      <c r="H5499" t="s">
        <v>36</v>
      </c>
      <c r="I5499" t="s">
        <v>177</v>
      </c>
      <c r="J5499" t="s">
        <v>13</v>
      </c>
      <c r="K5499" t="s">
        <v>51</v>
      </c>
      <c r="L5499" t="s">
        <v>57</v>
      </c>
      <c r="M5499">
        <v>3</v>
      </c>
      <c r="N5499">
        <v>40</v>
      </c>
      <c r="O5499" t="s">
        <v>53</v>
      </c>
      <c r="Q5499">
        <v>1.6199999999999999E-2</v>
      </c>
      <c r="R5499">
        <v>3.0251999999999999</v>
      </c>
      <c r="S5499">
        <f t="shared" si="390"/>
        <v>1137.8025435833395</v>
      </c>
      <c r="T5499">
        <f t="shared" si="386"/>
        <v>3413.4076307500181</v>
      </c>
    </row>
    <row r="5500" spans="1:21" x14ac:dyDescent="0.2">
      <c r="A5500">
        <v>2009</v>
      </c>
      <c r="B5500">
        <v>329</v>
      </c>
      <c r="D5500" t="s">
        <v>130</v>
      </c>
      <c r="E5500" s="1">
        <v>0.375</v>
      </c>
      <c r="F5500">
        <v>43</v>
      </c>
      <c r="G5500" t="s">
        <v>124</v>
      </c>
      <c r="H5500" t="s">
        <v>36</v>
      </c>
      <c r="I5500" t="s">
        <v>177</v>
      </c>
      <c r="J5500" t="s">
        <v>23</v>
      </c>
      <c r="K5500" t="s">
        <v>28</v>
      </c>
      <c r="L5500" t="s">
        <v>60</v>
      </c>
      <c r="M5500">
        <v>1</v>
      </c>
      <c r="N5500">
        <v>45</v>
      </c>
      <c r="P5500">
        <f>N5500/1.26087</f>
        <v>35.689642865640394</v>
      </c>
      <c r="Q5500">
        <v>3.1399999999999997E-2</v>
      </c>
      <c r="R5500">
        <v>2.9</v>
      </c>
      <c r="S5500">
        <f>Q5500*(P5500^R5500)</f>
        <v>998.39416525239915</v>
      </c>
      <c r="T5500">
        <f t="shared" si="386"/>
        <v>998.39416525239915</v>
      </c>
    </row>
    <row r="5501" spans="1:21" x14ac:dyDescent="0.2">
      <c r="A5501">
        <v>2009</v>
      </c>
      <c r="B5501">
        <v>329</v>
      </c>
      <c r="D5501" t="s">
        <v>130</v>
      </c>
      <c r="E5501" s="1">
        <v>0.375</v>
      </c>
      <c r="F5501">
        <v>43</v>
      </c>
      <c r="G5501" t="s">
        <v>124</v>
      </c>
      <c r="H5501" t="s">
        <v>36</v>
      </c>
      <c r="I5501" t="s">
        <v>177</v>
      </c>
      <c r="J5501" t="s">
        <v>44</v>
      </c>
      <c r="K5501" t="s">
        <v>21</v>
      </c>
      <c r="L5501" t="s">
        <v>22</v>
      </c>
      <c r="M5501">
        <v>6</v>
      </c>
      <c r="N5501">
        <v>35</v>
      </c>
      <c r="Q5501">
        <v>1.14E-2</v>
      </c>
      <c r="R5501">
        <v>3.1280000000000001</v>
      </c>
      <c r="S5501">
        <f>Q5501*(N5501^R5501)</f>
        <v>770.45928631241588</v>
      </c>
      <c r="T5501">
        <f t="shared" si="386"/>
        <v>4622.7557178744955</v>
      </c>
    </row>
    <row r="5502" spans="1:21" x14ac:dyDescent="0.2">
      <c r="A5502">
        <v>2009</v>
      </c>
      <c r="B5502">
        <v>329</v>
      </c>
      <c r="D5502" t="s">
        <v>130</v>
      </c>
      <c r="E5502" s="1">
        <v>0.375</v>
      </c>
      <c r="F5502">
        <v>43</v>
      </c>
      <c r="G5502" t="s">
        <v>124</v>
      </c>
      <c r="H5502" t="s">
        <v>36</v>
      </c>
      <c r="I5502" t="s">
        <v>177</v>
      </c>
      <c r="J5502" t="s">
        <v>23</v>
      </c>
      <c r="K5502" t="s">
        <v>31</v>
      </c>
      <c r="L5502" t="s">
        <v>32</v>
      </c>
      <c r="M5502">
        <v>35</v>
      </c>
      <c r="N5502">
        <v>35</v>
      </c>
      <c r="Q5502">
        <v>7.9000000000000008E-3</v>
      </c>
      <c r="R5502">
        <v>3.0760000000000001</v>
      </c>
      <c r="S5502">
        <f>Q5502*(N5502^R5502)</f>
        <v>443.79294680201997</v>
      </c>
      <c r="T5502">
        <f t="shared" si="386"/>
        <v>15532.753138070699</v>
      </c>
    </row>
    <row r="5503" spans="1:21" x14ac:dyDescent="0.2">
      <c r="A5503">
        <v>2009</v>
      </c>
      <c r="B5503">
        <v>329</v>
      </c>
      <c r="D5503" t="s">
        <v>130</v>
      </c>
      <c r="E5503" s="1">
        <v>0.375</v>
      </c>
      <c r="F5503">
        <v>43</v>
      </c>
      <c r="G5503" t="s">
        <v>124</v>
      </c>
      <c r="H5503" t="s">
        <v>36</v>
      </c>
      <c r="I5503" t="s">
        <v>177</v>
      </c>
      <c r="J5503" t="s">
        <v>16</v>
      </c>
      <c r="K5503" t="s">
        <v>28</v>
      </c>
      <c r="L5503" t="s">
        <v>29</v>
      </c>
      <c r="M5503">
        <v>4</v>
      </c>
      <c r="N5503">
        <v>25</v>
      </c>
      <c r="P5503">
        <f>N5503/1.14172</f>
        <v>21.89678730336685</v>
      </c>
      <c r="Q5503">
        <v>5.7999999999999996E-3</v>
      </c>
      <c r="R5503">
        <v>3.5539999999999998</v>
      </c>
      <c r="S5503">
        <f>Q5503*(P5503^R5503)</f>
        <v>336.62001464584171</v>
      </c>
      <c r="T5503">
        <f t="shared" si="386"/>
        <v>1346.4800585833668</v>
      </c>
    </row>
    <row r="5504" spans="1:21" x14ac:dyDescent="0.2">
      <c r="A5504">
        <v>2009</v>
      </c>
      <c r="B5504">
        <v>329</v>
      </c>
      <c r="D5504" t="s">
        <v>130</v>
      </c>
      <c r="E5504" s="1">
        <v>0.375</v>
      </c>
      <c r="F5504">
        <v>43</v>
      </c>
      <c r="G5504" t="s">
        <v>124</v>
      </c>
      <c r="H5504" t="s">
        <v>36</v>
      </c>
      <c r="I5504" t="s">
        <v>177</v>
      </c>
      <c r="J5504" t="s">
        <v>44</v>
      </c>
      <c r="K5504" t="s">
        <v>104</v>
      </c>
      <c r="L5504" t="s">
        <v>105</v>
      </c>
      <c r="M5504">
        <v>1</v>
      </c>
      <c r="N5504">
        <v>40</v>
      </c>
      <c r="P5504">
        <f>N5504*0.902479</f>
        <v>36.099159999999998</v>
      </c>
      <c r="Q5504">
        <v>2.7E-2</v>
      </c>
      <c r="R5504">
        <v>2.629</v>
      </c>
      <c r="S5504">
        <f>Q5504*(P5504^R5504)</f>
        <v>335.75588255125439</v>
      </c>
      <c r="T5504">
        <f t="shared" si="386"/>
        <v>335.75588255125439</v>
      </c>
    </row>
    <row r="5505" spans="1:20" x14ac:dyDescent="0.2">
      <c r="A5505">
        <v>2009</v>
      </c>
      <c r="B5505">
        <v>329</v>
      </c>
      <c r="D5505" t="s">
        <v>130</v>
      </c>
      <c r="E5505" s="1">
        <v>0.375</v>
      </c>
      <c r="F5505">
        <v>43</v>
      </c>
      <c r="G5505" t="s">
        <v>124</v>
      </c>
      <c r="H5505" t="s">
        <v>36</v>
      </c>
      <c r="I5505" t="s">
        <v>177</v>
      </c>
      <c r="J5505" t="s">
        <v>44</v>
      </c>
      <c r="K5505" t="s">
        <v>21</v>
      </c>
      <c r="L5505" t="s">
        <v>22</v>
      </c>
      <c r="M5505">
        <v>4</v>
      </c>
      <c r="N5505">
        <v>25</v>
      </c>
      <c r="Q5505">
        <v>1.14E-2</v>
      </c>
      <c r="R5505">
        <v>3.1280000000000001</v>
      </c>
      <c r="S5505">
        <f>Q5505*(N5505^R5505)</f>
        <v>268.94359042953022</v>
      </c>
      <c r="T5505">
        <f t="shared" si="386"/>
        <v>1075.7743617181209</v>
      </c>
    </row>
    <row r="5506" spans="1:20" x14ac:dyDescent="0.2">
      <c r="A5506">
        <v>2009</v>
      </c>
      <c r="B5506">
        <v>329</v>
      </c>
      <c r="D5506" t="s">
        <v>130</v>
      </c>
      <c r="E5506" s="1">
        <v>0.375</v>
      </c>
      <c r="F5506">
        <v>43</v>
      </c>
      <c r="G5506" t="s">
        <v>124</v>
      </c>
      <c r="H5506" t="s">
        <v>36</v>
      </c>
      <c r="I5506" t="s">
        <v>177</v>
      </c>
      <c r="J5506" t="s">
        <v>23</v>
      </c>
      <c r="K5506" t="s">
        <v>62</v>
      </c>
      <c r="L5506" t="s">
        <v>63</v>
      </c>
      <c r="M5506">
        <v>1</v>
      </c>
      <c r="N5506">
        <v>25</v>
      </c>
      <c r="P5506">
        <f>N5506/1.08</f>
        <v>23.148148148148145</v>
      </c>
      <c r="Q5506">
        <v>2.29E-2</v>
      </c>
      <c r="R5506">
        <v>2.9580000000000002</v>
      </c>
      <c r="S5506">
        <f>Q5506*(P5506^R5506)</f>
        <v>248.92846396069424</v>
      </c>
      <c r="T5506">
        <f t="shared" ref="T5506:T5569" si="391">M5506*S5506</f>
        <v>248.92846396069424</v>
      </c>
    </row>
    <row r="5507" spans="1:20" x14ac:dyDescent="0.2">
      <c r="A5507">
        <v>2009</v>
      </c>
      <c r="B5507">
        <v>329</v>
      </c>
      <c r="D5507" t="s">
        <v>130</v>
      </c>
      <c r="E5507" s="1">
        <v>0.375</v>
      </c>
      <c r="F5507">
        <v>43</v>
      </c>
      <c r="G5507" t="s">
        <v>124</v>
      </c>
      <c r="H5507" t="s">
        <v>36</v>
      </c>
      <c r="I5507" t="s">
        <v>177</v>
      </c>
      <c r="J5507" t="s">
        <v>23</v>
      </c>
      <c r="K5507" t="s">
        <v>118</v>
      </c>
      <c r="L5507" t="s">
        <v>81</v>
      </c>
      <c r="M5507">
        <v>1</v>
      </c>
      <c r="N5507">
        <v>25</v>
      </c>
      <c r="Q5507">
        <v>1.26E-2</v>
      </c>
      <c r="R5507">
        <v>3.0672999999999999</v>
      </c>
      <c r="S5507">
        <f t="shared" ref="S5507:S5515" si="392">Q5507*(N5507^R5507)</f>
        <v>244.49609871054292</v>
      </c>
      <c r="T5507">
        <f t="shared" si="391"/>
        <v>244.49609871054292</v>
      </c>
    </row>
    <row r="5508" spans="1:20" x14ac:dyDescent="0.2">
      <c r="A5508">
        <v>2009</v>
      </c>
      <c r="B5508">
        <v>329</v>
      </c>
      <c r="D5508" t="s">
        <v>130</v>
      </c>
      <c r="E5508" s="1">
        <v>0.375</v>
      </c>
      <c r="F5508">
        <v>43</v>
      </c>
      <c r="G5508" t="s">
        <v>124</v>
      </c>
      <c r="H5508" t="s">
        <v>36</v>
      </c>
      <c r="I5508" t="s">
        <v>177</v>
      </c>
      <c r="J5508" t="s">
        <v>44</v>
      </c>
      <c r="K5508" t="s">
        <v>21</v>
      </c>
      <c r="L5508" t="s">
        <v>45</v>
      </c>
      <c r="M5508">
        <v>1</v>
      </c>
      <c r="N5508">
        <v>25</v>
      </c>
      <c r="Q5508">
        <v>1.5299999999999999E-2</v>
      </c>
      <c r="R5508">
        <v>3.0038</v>
      </c>
      <c r="S5508">
        <f t="shared" si="392"/>
        <v>242.00460433547849</v>
      </c>
      <c r="T5508">
        <f t="shared" si="391"/>
        <v>242.00460433547849</v>
      </c>
    </row>
    <row r="5509" spans="1:20" x14ac:dyDescent="0.2">
      <c r="A5509">
        <v>2009</v>
      </c>
      <c r="B5509">
        <v>329</v>
      </c>
      <c r="D5509" t="s">
        <v>130</v>
      </c>
      <c r="E5509" s="1">
        <v>0.375</v>
      </c>
      <c r="F5509">
        <v>43</v>
      </c>
      <c r="G5509" t="s">
        <v>124</v>
      </c>
      <c r="H5509" t="s">
        <v>36</v>
      </c>
      <c r="I5509" t="s">
        <v>177</v>
      </c>
      <c r="J5509" t="s">
        <v>44</v>
      </c>
      <c r="K5509" t="s">
        <v>21</v>
      </c>
      <c r="L5509" t="s">
        <v>22</v>
      </c>
      <c r="M5509">
        <v>1</v>
      </c>
      <c r="N5509">
        <v>15</v>
      </c>
      <c r="Q5509">
        <v>1.14E-2</v>
      </c>
      <c r="R5509">
        <v>3.1280000000000001</v>
      </c>
      <c r="S5509">
        <f t="shared" si="392"/>
        <v>54.414959423729201</v>
      </c>
      <c r="T5509">
        <f t="shared" si="391"/>
        <v>54.414959423729201</v>
      </c>
    </row>
    <row r="5510" spans="1:20" x14ac:dyDescent="0.2">
      <c r="A5510">
        <v>2009</v>
      </c>
      <c r="B5510">
        <v>329</v>
      </c>
      <c r="D5510" t="s">
        <v>130</v>
      </c>
      <c r="E5510" s="1">
        <v>0.375</v>
      </c>
      <c r="F5510">
        <v>43</v>
      </c>
      <c r="G5510" t="s">
        <v>124</v>
      </c>
      <c r="H5510" t="s">
        <v>36</v>
      </c>
      <c r="I5510" t="s">
        <v>177</v>
      </c>
      <c r="J5510" t="s">
        <v>508</v>
      </c>
      <c r="K5510" t="s">
        <v>40</v>
      </c>
      <c r="L5510" t="s">
        <v>170</v>
      </c>
      <c r="M5510">
        <v>2</v>
      </c>
      <c r="N5510">
        <v>7.5</v>
      </c>
      <c r="Q5510">
        <v>2.5600000000000001E-2</v>
      </c>
      <c r="R5510">
        <v>3.0005999999999999</v>
      </c>
      <c r="S5510">
        <f t="shared" si="392"/>
        <v>10.813064467072175</v>
      </c>
      <c r="T5510">
        <f t="shared" si="391"/>
        <v>21.626128934144351</v>
      </c>
    </row>
    <row r="5511" spans="1:20" x14ac:dyDescent="0.2">
      <c r="A5511">
        <v>2009</v>
      </c>
      <c r="B5511">
        <v>329</v>
      </c>
      <c r="D5511" t="s">
        <v>130</v>
      </c>
      <c r="E5511" s="1">
        <v>0.375</v>
      </c>
      <c r="F5511">
        <v>43</v>
      </c>
      <c r="G5511" t="s">
        <v>124</v>
      </c>
      <c r="H5511" t="s">
        <v>36</v>
      </c>
      <c r="I5511" t="s">
        <v>177</v>
      </c>
      <c r="J5511" t="s">
        <v>26</v>
      </c>
      <c r="K5511" t="s">
        <v>118</v>
      </c>
      <c r="L5511" t="s">
        <v>27</v>
      </c>
      <c r="M5511">
        <v>4</v>
      </c>
      <c r="N5511">
        <v>7.5</v>
      </c>
      <c r="Q5511">
        <v>1.5900000000000001E-2</v>
      </c>
      <c r="R5511">
        <v>2.9718</v>
      </c>
      <c r="S5511">
        <f t="shared" si="392"/>
        <v>6.3372988368370082</v>
      </c>
      <c r="T5511">
        <f t="shared" si="391"/>
        <v>25.349195347348033</v>
      </c>
    </row>
    <row r="5512" spans="1:20" x14ac:dyDescent="0.2">
      <c r="A5512">
        <v>2009</v>
      </c>
      <c r="B5512">
        <v>329</v>
      </c>
      <c r="D5512" t="s">
        <v>130</v>
      </c>
      <c r="E5512" s="1">
        <v>0.375</v>
      </c>
      <c r="F5512">
        <v>43</v>
      </c>
      <c r="G5512" t="s">
        <v>124</v>
      </c>
      <c r="H5512" t="s">
        <v>36</v>
      </c>
      <c r="I5512" t="s">
        <v>177</v>
      </c>
      <c r="J5512" t="s">
        <v>26</v>
      </c>
      <c r="K5512" t="s">
        <v>118</v>
      </c>
      <c r="L5512" t="s">
        <v>27</v>
      </c>
      <c r="M5512">
        <v>3</v>
      </c>
      <c r="N5512">
        <v>2.5</v>
      </c>
      <c r="Q5512">
        <v>1.5900000000000001E-2</v>
      </c>
      <c r="R5512">
        <v>2.9718</v>
      </c>
      <c r="S5512">
        <f t="shared" si="392"/>
        <v>0.24210025233267859</v>
      </c>
      <c r="T5512">
        <f t="shared" si="391"/>
        <v>0.72630075699803576</v>
      </c>
    </row>
    <row r="5513" spans="1:20" x14ac:dyDescent="0.2">
      <c r="A5513">
        <v>2009</v>
      </c>
      <c r="B5513">
        <v>329</v>
      </c>
      <c r="D5513" t="s">
        <v>130</v>
      </c>
      <c r="E5513" s="1">
        <v>0.375</v>
      </c>
      <c r="F5513">
        <v>43</v>
      </c>
      <c r="G5513" t="s">
        <v>124</v>
      </c>
      <c r="H5513" t="s">
        <v>36</v>
      </c>
      <c r="I5513" t="s">
        <v>177</v>
      </c>
      <c r="J5513" t="s">
        <v>16</v>
      </c>
      <c r="K5513" t="s">
        <v>72</v>
      </c>
      <c r="L5513" t="s">
        <v>163</v>
      </c>
      <c r="M5513">
        <v>2</v>
      </c>
      <c r="N5513">
        <v>2.5</v>
      </c>
      <c r="Q5513">
        <v>3.5000000000000001E-3</v>
      </c>
      <c r="R5513">
        <v>3.766</v>
      </c>
      <c r="S5513">
        <f t="shared" si="392"/>
        <v>0.11033419151203873</v>
      </c>
      <c r="T5513">
        <f t="shared" si="391"/>
        <v>0.22066838302407746</v>
      </c>
    </row>
    <row r="5514" spans="1:20" x14ac:dyDescent="0.2">
      <c r="A5514">
        <v>2009</v>
      </c>
      <c r="B5514">
        <v>330</v>
      </c>
      <c r="D5514" t="s">
        <v>130</v>
      </c>
      <c r="E5514" s="1">
        <v>0.375</v>
      </c>
      <c r="F5514">
        <v>35</v>
      </c>
      <c r="G5514" t="s">
        <v>125</v>
      </c>
      <c r="H5514" t="s">
        <v>36</v>
      </c>
      <c r="I5514" t="s">
        <v>177</v>
      </c>
      <c r="J5514" t="s">
        <v>23</v>
      </c>
      <c r="K5514" t="s">
        <v>88</v>
      </c>
      <c r="L5514" t="s">
        <v>89</v>
      </c>
      <c r="M5514">
        <v>1</v>
      </c>
      <c r="N5514">
        <v>50</v>
      </c>
      <c r="Q5514">
        <v>5.8999999999999999E-3</v>
      </c>
      <c r="R5514">
        <v>3.3919999999999999</v>
      </c>
      <c r="S5514">
        <f t="shared" si="392"/>
        <v>3417.8914551568696</v>
      </c>
      <c r="T5514">
        <f t="shared" si="391"/>
        <v>3417.8914551568696</v>
      </c>
    </row>
    <row r="5515" spans="1:20" x14ac:dyDescent="0.2">
      <c r="A5515">
        <v>2009</v>
      </c>
      <c r="B5515">
        <v>330</v>
      </c>
      <c r="D5515" t="s">
        <v>130</v>
      </c>
      <c r="E5515" s="1">
        <v>0.375</v>
      </c>
      <c r="F5515">
        <v>35</v>
      </c>
      <c r="G5515" t="s">
        <v>125</v>
      </c>
      <c r="H5515" t="s">
        <v>36</v>
      </c>
      <c r="I5515" t="s">
        <v>177</v>
      </c>
      <c r="J5515" t="s">
        <v>13</v>
      </c>
      <c r="K5515" t="s">
        <v>51</v>
      </c>
      <c r="L5515" t="s">
        <v>52</v>
      </c>
      <c r="M5515">
        <v>2</v>
      </c>
      <c r="N5515">
        <v>50</v>
      </c>
      <c r="O5515" t="s">
        <v>46</v>
      </c>
      <c r="Q5515">
        <v>1.6199999999999999E-2</v>
      </c>
      <c r="R5515">
        <v>3.0251999999999999</v>
      </c>
      <c r="S5515">
        <f t="shared" si="392"/>
        <v>2234.8021044952443</v>
      </c>
      <c r="T5515">
        <f t="shared" si="391"/>
        <v>4469.6042089904886</v>
      </c>
    </row>
    <row r="5516" spans="1:20" x14ac:dyDescent="0.2">
      <c r="A5516">
        <v>2009</v>
      </c>
      <c r="B5516">
        <v>330</v>
      </c>
      <c r="D5516" t="s">
        <v>130</v>
      </c>
      <c r="E5516" s="1">
        <v>0.375</v>
      </c>
      <c r="F5516">
        <v>35</v>
      </c>
      <c r="G5516" t="s">
        <v>125</v>
      </c>
      <c r="H5516" t="s">
        <v>36</v>
      </c>
      <c r="I5516" t="s">
        <v>177</v>
      </c>
      <c r="J5516" t="s">
        <v>23</v>
      </c>
      <c r="K5516" t="s">
        <v>118</v>
      </c>
      <c r="L5516" t="s">
        <v>43</v>
      </c>
      <c r="M5516">
        <v>1</v>
      </c>
      <c r="N5516">
        <v>40</v>
      </c>
      <c r="P5516">
        <f>N5516/1.08175</f>
        <v>36.977120406748327</v>
      </c>
      <c r="Q5516">
        <v>1.4500000000000001E-2</v>
      </c>
      <c r="R5516">
        <v>3.0529999999999999</v>
      </c>
      <c r="S5516">
        <f>Q5516*(P5516^R5516)</f>
        <v>887.70306266338639</v>
      </c>
      <c r="T5516">
        <f t="shared" si="391"/>
        <v>887.70306266338639</v>
      </c>
    </row>
    <row r="5517" spans="1:20" x14ac:dyDescent="0.2">
      <c r="A5517">
        <v>2009</v>
      </c>
      <c r="B5517">
        <v>330</v>
      </c>
      <c r="D5517" t="s">
        <v>130</v>
      </c>
      <c r="E5517" s="1">
        <v>0.375</v>
      </c>
      <c r="F5517">
        <v>35</v>
      </c>
      <c r="G5517" t="s">
        <v>125</v>
      </c>
      <c r="H5517" t="s">
        <v>36</v>
      </c>
      <c r="I5517" t="s">
        <v>177</v>
      </c>
      <c r="J5517" t="s">
        <v>44</v>
      </c>
      <c r="K5517" t="s">
        <v>21</v>
      </c>
      <c r="L5517" t="s">
        <v>22</v>
      </c>
      <c r="M5517">
        <v>4</v>
      </c>
      <c r="N5517">
        <v>35</v>
      </c>
      <c r="Q5517">
        <v>1.14E-2</v>
      </c>
      <c r="R5517">
        <v>3.1280000000000001</v>
      </c>
      <c r="S5517">
        <f>Q5517*(N5517^R5517)</f>
        <v>770.45928631241588</v>
      </c>
      <c r="T5517">
        <f t="shared" si="391"/>
        <v>3081.8371452496635</v>
      </c>
    </row>
    <row r="5518" spans="1:20" x14ac:dyDescent="0.2">
      <c r="A5518">
        <v>2009</v>
      </c>
      <c r="B5518">
        <v>330</v>
      </c>
      <c r="D5518" t="s">
        <v>130</v>
      </c>
      <c r="E5518" s="1">
        <v>0.375</v>
      </c>
      <c r="F5518">
        <v>35</v>
      </c>
      <c r="G5518" t="s">
        <v>125</v>
      </c>
      <c r="H5518" t="s">
        <v>36</v>
      </c>
      <c r="I5518" t="s">
        <v>177</v>
      </c>
      <c r="J5518" t="s">
        <v>13</v>
      </c>
      <c r="K5518" t="s">
        <v>47</v>
      </c>
      <c r="L5518" t="s">
        <v>48</v>
      </c>
      <c r="M5518">
        <v>14</v>
      </c>
      <c r="N5518">
        <v>35</v>
      </c>
      <c r="P5518">
        <f>N5518/1.09917</f>
        <v>31.842208211650611</v>
      </c>
      <c r="Q5518">
        <v>1.7399999999999999E-2</v>
      </c>
      <c r="R5518">
        <v>3.08</v>
      </c>
      <c r="S5518">
        <f>Q5518*(P5518^R5518)</f>
        <v>740.96728909580781</v>
      </c>
      <c r="T5518">
        <f t="shared" si="391"/>
        <v>10373.542047341309</v>
      </c>
    </row>
    <row r="5519" spans="1:20" x14ac:dyDescent="0.2">
      <c r="A5519">
        <v>2009</v>
      </c>
      <c r="B5519">
        <v>330</v>
      </c>
      <c r="D5519" t="s">
        <v>130</v>
      </c>
      <c r="E5519" s="1">
        <v>0.375</v>
      </c>
      <c r="F5519">
        <v>35</v>
      </c>
      <c r="G5519" t="s">
        <v>125</v>
      </c>
      <c r="H5519" t="s">
        <v>36</v>
      </c>
      <c r="I5519" t="s">
        <v>177</v>
      </c>
      <c r="J5519" t="s">
        <v>20</v>
      </c>
      <c r="K5519" t="s">
        <v>68</v>
      </c>
      <c r="L5519" t="s">
        <v>69</v>
      </c>
      <c r="M5519">
        <v>4</v>
      </c>
      <c r="N5519">
        <v>40</v>
      </c>
      <c r="P5519">
        <f>N5519*0.863</f>
        <v>34.519999999999996</v>
      </c>
      <c r="Q5519">
        <v>2.5100000000000001E-2</v>
      </c>
      <c r="R5519">
        <v>2.84</v>
      </c>
      <c r="S5519">
        <f>Q5519*(P5519^R5519)</f>
        <v>585.86122680541723</v>
      </c>
      <c r="T5519">
        <f t="shared" si="391"/>
        <v>2343.4449072216689</v>
      </c>
    </row>
    <row r="5520" spans="1:20" x14ac:dyDescent="0.2">
      <c r="A5520">
        <v>2009</v>
      </c>
      <c r="B5520">
        <v>330</v>
      </c>
      <c r="D5520" t="s">
        <v>130</v>
      </c>
      <c r="E5520" s="1">
        <v>0.375</v>
      </c>
      <c r="F5520">
        <v>35</v>
      </c>
      <c r="G5520" t="s">
        <v>125</v>
      </c>
      <c r="H5520" t="s">
        <v>36</v>
      </c>
      <c r="I5520" t="s">
        <v>177</v>
      </c>
      <c r="J5520" t="s">
        <v>13</v>
      </c>
      <c r="K5520" t="s">
        <v>17</v>
      </c>
      <c r="L5520" t="s">
        <v>127</v>
      </c>
      <c r="M5520">
        <v>2</v>
      </c>
      <c r="N5520">
        <v>25</v>
      </c>
      <c r="Q5520">
        <v>2.3900000000000001E-2</v>
      </c>
      <c r="R5520">
        <v>3.0819999999999999</v>
      </c>
      <c r="S5520">
        <f>Q5520*(N5520^R5520)</f>
        <v>486.23812459083422</v>
      </c>
      <c r="T5520">
        <f t="shared" si="391"/>
        <v>972.47624918166844</v>
      </c>
    </row>
    <row r="5521" spans="1:20" x14ac:dyDescent="0.2">
      <c r="A5521">
        <v>2009</v>
      </c>
      <c r="B5521">
        <v>330</v>
      </c>
      <c r="D5521" t="s">
        <v>130</v>
      </c>
      <c r="E5521" s="1">
        <v>0.375</v>
      </c>
      <c r="F5521">
        <v>35</v>
      </c>
      <c r="G5521" t="s">
        <v>125</v>
      </c>
      <c r="H5521" t="s">
        <v>36</v>
      </c>
      <c r="I5521" t="s">
        <v>177</v>
      </c>
      <c r="J5521" t="s">
        <v>23</v>
      </c>
      <c r="K5521" t="s">
        <v>31</v>
      </c>
      <c r="L5521" t="s">
        <v>32</v>
      </c>
      <c r="M5521">
        <v>3</v>
      </c>
      <c r="N5521">
        <v>35</v>
      </c>
      <c r="Q5521">
        <v>7.9000000000000008E-3</v>
      </c>
      <c r="R5521">
        <v>3.0760000000000001</v>
      </c>
      <c r="S5521">
        <f>Q5521*(N5521^R5521)</f>
        <v>443.79294680201997</v>
      </c>
      <c r="T5521">
        <f t="shared" si="391"/>
        <v>1331.3788404060599</v>
      </c>
    </row>
    <row r="5522" spans="1:20" x14ac:dyDescent="0.2">
      <c r="A5522">
        <v>2009</v>
      </c>
      <c r="B5522">
        <v>330</v>
      </c>
      <c r="D5522" t="s">
        <v>130</v>
      </c>
      <c r="E5522" s="1">
        <v>0.375</v>
      </c>
      <c r="F5522">
        <v>35</v>
      </c>
      <c r="G5522" t="s">
        <v>125</v>
      </c>
      <c r="H5522" t="s">
        <v>36</v>
      </c>
      <c r="I5522" t="s">
        <v>177</v>
      </c>
      <c r="J5522" t="s">
        <v>508</v>
      </c>
      <c r="K5522" t="s">
        <v>24</v>
      </c>
      <c r="L5522" t="s">
        <v>25</v>
      </c>
      <c r="M5522">
        <v>1</v>
      </c>
      <c r="N5522">
        <v>25</v>
      </c>
      <c r="Q5522">
        <v>4.2799999999999998E-2</v>
      </c>
      <c r="R5522">
        <v>2.8580000000000001</v>
      </c>
      <c r="S5522">
        <f>Q5522*(N5522^R5522)</f>
        <v>423.40532317837847</v>
      </c>
      <c r="T5522">
        <f t="shared" si="391"/>
        <v>423.40532317837847</v>
      </c>
    </row>
    <row r="5523" spans="1:20" x14ac:dyDescent="0.2">
      <c r="A5523">
        <v>2009</v>
      </c>
      <c r="B5523">
        <v>330</v>
      </c>
      <c r="D5523" t="s">
        <v>130</v>
      </c>
      <c r="E5523" s="1">
        <v>0.375</v>
      </c>
      <c r="F5523">
        <v>35</v>
      </c>
      <c r="G5523" t="s">
        <v>125</v>
      </c>
      <c r="H5523" t="s">
        <v>36</v>
      </c>
      <c r="I5523" t="s">
        <v>177</v>
      </c>
      <c r="J5523" t="s">
        <v>26</v>
      </c>
      <c r="K5523" t="s">
        <v>31</v>
      </c>
      <c r="L5523" t="s">
        <v>54</v>
      </c>
      <c r="M5523">
        <v>2</v>
      </c>
      <c r="N5523">
        <v>25</v>
      </c>
      <c r="P5523">
        <f>N5523*0.812715</f>
        <v>20.317875000000001</v>
      </c>
      <c r="Q5523">
        <v>0.111</v>
      </c>
      <c r="R5523">
        <v>2.72</v>
      </c>
      <c r="S5523">
        <f>Q5523*(P5523^R5523)</f>
        <v>400.63779005068659</v>
      </c>
      <c r="T5523">
        <f t="shared" si="391"/>
        <v>801.27558010137318</v>
      </c>
    </row>
    <row r="5524" spans="1:20" x14ac:dyDescent="0.2">
      <c r="A5524">
        <v>2009</v>
      </c>
      <c r="B5524">
        <v>330</v>
      </c>
      <c r="D5524" t="s">
        <v>130</v>
      </c>
      <c r="E5524" s="1">
        <v>0.375</v>
      </c>
      <c r="F5524">
        <v>35</v>
      </c>
      <c r="G5524" t="s">
        <v>125</v>
      </c>
      <c r="H5524" t="s">
        <v>36</v>
      </c>
      <c r="I5524" t="s">
        <v>177</v>
      </c>
      <c r="J5524" t="s">
        <v>16</v>
      </c>
      <c r="K5524" t="s">
        <v>28</v>
      </c>
      <c r="L5524" t="s">
        <v>29</v>
      </c>
      <c r="M5524">
        <v>4</v>
      </c>
      <c r="N5524">
        <v>25</v>
      </c>
      <c r="P5524">
        <f>N5524/1.14172</f>
        <v>21.89678730336685</v>
      </c>
      <c r="Q5524">
        <v>5.7999999999999996E-3</v>
      </c>
      <c r="R5524">
        <v>3.5539999999999998</v>
      </c>
      <c r="S5524">
        <f>Q5524*(P5524^R5524)</f>
        <v>336.62001464584171</v>
      </c>
      <c r="T5524">
        <f t="shared" si="391"/>
        <v>1346.4800585833668</v>
      </c>
    </row>
    <row r="5525" spans="1:20" x14ac:dyDescent="0.2">
      <c r="A5525">
        <v>2009</v>
      </c>
      <c r="B5525">
        <v>330</v>
      </c>
      <c r="D5525" t="s">
        <v>130</v>
      </c>
      <c r="E5525" s="1">
        <v>0.375</v>
      </c>
      <c r="F5525">
        <v>35</v>
      </c>
      <c r="G5525" t="s">
        <v>125</v>
      </c>
      <c r="H5525" t="s">
        <v>36</v>
      </c>
      <c r="I5525" t="s">
        <v>177</v>
      </c>
      <c r="J5525" t="s">
        <v>44</v>
      </c>
      <c r="K5525" t="s">
        <v>21</v>
      </c>
      <c r="L5525" t="s">
        <v>22</v>
      </c>
      <c r="M5525">
        <v>2</v>
      </c>
      <c r="N5525">
        <v>25</v>
      </c>
      <c r="Q5525">
        <v>1.14E-2</v>
      </c>
      <c r="R5525">
        <v>3.1280000000000001</v>
      </c>
      <c r="S5525">
        <f t="shared" ref="S5525:S5532" si="393">Q5525*(N5525^R5525)</f>
        <v>268.94359042953022</v>
      </c>
      <c r="T5525">
        <f t="shared" si="391"/>
        <v>537.88718085906044</v>
      </c>
    </row>
    <row r="5526" spans="1:20" x14ac:dyDescent="0.2">
      <c r="A5526">
        <v>2009</v>
      </c>
      <c r="B5526">
        <v>330</v>
      </c>
      <c r="D5526" t="s">
        <v>130</v>
      </c>
      <c r="E5526" s="1">
        <v>0.375</v>
      </c>
      <c r="F5526">
        <v>35</v>
      </c>
      <c r="G5526" t="s">
        <v>125</v>
      </c>
      <c r="H5526" t="s">
        <v>36</v>
      </c>
      <c r="I5526" t="s">
        <v>177</v>
      </c>
      <c r="J5526" t="s">
        <v>23</v>
      </c>
      <c r="K5526" t="s">
        <v>118</v>
      </c>
      <c r="L5526" t="s">
        <v>81</v>
      </c>
      <c r="M5526">
        <v>1</v>
      </c>
      <c r="N5526">
        <v>25</v>
      </c>
      <c r="Q5526">
        <v>1.26E-2</v>
      </c>
      <c r="R5526">
        <v>3.0672999999999999</v>
      </c>
      <c r="S5526">
        <f t="shared" si="393"/>
        <v>244.49609871054292</v>
      </c>
      <c r="T5526">
        <f t="shared" si="391"/>
        <v>244.49609871054292</v>
      </c>
    </row>
    <row r="5527" spans="1:20" x14ac:dyDescent="0.2">
      <c r="A5527">
        <v>2009</v>
      </c>
      <c r="B5527">
        <v>330</v>
      </c>
      <c r="D5527" t="s">
        <v>130</v>
      </c>
      <c r="E5527" s="1">
        <v>0.375</v>
      </c>
      <c r="F5527">
        <v>35</v>
      </c>
      <c r="G5527" t="s">
        <v>125</v>
      </c>
      <c r="H5527" t="s">
        <v>36</v>
      </c>
      <c r="I5527" t="s">
        <v>177</v>
      </c>
      <c r="J5527" t="s">
        <v>509</v>
      </c>
      <c r="K5527" t="s">
        <v>17</v>
      </c>
      <c r="L5527" t="s">
        <v>19</v>
      </c>
      <c r="M5527">
        <v>3</v>
      </c>
      <c r="N5527">
        <v>15</v>
      </c>
      <c r="Q5527">
        <v>1.9300000000000001E-2</v>
      </c>
      <c r="R5527">
        <v>2.96</v>
      </c>
      <c r="S5527">
        <f t="shared" si="393"/>
        <v>58.450393035088091</v>
      </c>
      <c r="T5527">
        <f t="shared" si="391"/>
        <v>175.35117910526426</v>
      </c>
    </row>
    <row r="5528" spans="1:20" x14ac:dyDescent="0.2">
      <c r="A5528">
        <v>2009</v>
      </c>
      <c r="B5528">
        <v>330</v>
      </c>
      <c r="D5528" t="s">
        <v>130</v>
      </c>
      <c r="E5528" s="1">
        <v>0.375</v>
      </c>
      <c r="F5528">
        <v>35</v>
      </c>
      <c r="G5528" t="s">
        <v>125</v>
      </c>
      <c r="H5528" t="s">
        <v>36</v>
      </c>
      <c r="I5528" t="s">
        <v>177</v>
      </c>
      <c r="J5528" t="s">
        <v>26</v>
      </c>
      <c r="K5528" t="s">
        <v>17</v>
      </c>
      <c r="L5528" t="s">
        <v>121</v>
      </c>
      <c r="M5528">
        <v>3</v>
      </c>
      <c r="N5528">
        <v>7.5</v>
      </c>
      <c r="Q5528">
        <v>2.0199999999999999E-2</v>
      </c>
      <c r="R5528">
        <v>2.9594999999999998</v>
      </c>
      <c r="S5528">
        <f t="shared" si="393"/>
        <v>7.8540774295436098</v>
      </c>
      <c r="T5528">
        <f t="shared" si="391"/>
        <v>23.562232288630831</v>
      </c>
    </row>
    <row r="5529" spans="1:20" x14ac:dyDescent="0.2">
      <c r="A5529">
        <v>2009</v>
      </c>
      <c r="B5529">
        <v>330</v>
      </c>
      <c r="D5529" t="s">
        <v>130</v>
      </c>
      <c r="E5529" s="1">
        <v>0.375</v>
      </c>
      <c r="F5529">
        <v>35</v>
      </c>
      <c r="G5529" t="s">
        <v>125</v>
      </c>
      <c r="H5529" t="s">
        <v>36</v>
      </c>
      <c r="I5529" t="s">
        <v>177</v>
      </c>
      <c r="J5529" t="s">
        <v>509</v>
      </c>
      <c r="K5529" t="s">
        <v>17</v>
      </c>
      <c r="L5529" t="s">
        <v>107</v>
      </c>
      <c r="M5529">
        <v>2</v>
      </c>
      <c r="N5529">
        <v>2.5</v>
      </c>
      <c r="Q5529">
        <v>3.49E-2</v>
      </c>
      <c r="R5529">
        <v>2.9108999999999998</v>
      </c>
      <c r="S5529">
        <f t="shared" si="393"/>
        <v>0.50256124877797914</v>
      </c>
      <c r="T5529">
        <f t="shared" si="391"/>
        <v>1.0051224975559583</v>
      </c>
    </row>
    <row r="5530" spans="1:20" x14ac:dyDescent="0.2">
      <c r="A5530">
        <v>2009</v>
      </c>
      <c r="B5530">
        <v>330</v>
      </c>
      <c r="D5530" t="s">
        <v>130</v>
      </c>
      <c r="E5530" s="1">
        <v>0.375</v>
      </c>
      <c r="F5530">
        <v>35</v>
      </c>
      <c r="G5530" t="s">
        <v>125</v>
      </c>
      <c r="H5530" t="s">
        <v>36</v>
      </c>
      <c r="I5530" t="s">
        <v>177</v>
      </c>
      <c r="J5530" t="s">
        <v>26</v>
      </c>
      <c r="K5530" t="s">
        <v>118</v>
      </c>
      <c r="L5530" t="s">
        <v>27</v>
      </c>
      <c r="M5530">
        <v>7</v>
      </c>
      <c r="N5530">
        <v>2.5</v>
      </c>
      <c r="Q5530">
        <v>1.5900000000000001E-2</v>
      </c>
      <c r="R5530">
        <v>2.9718</v>
      </c>
      <c r="S5530">
        <f t="shared" si="393"/>
        <v>0.24210025233267859</v>
      </c>
      <c r="T5530">
        <f t="shared" si="391"/>
        <v>1.6947017663287502</v>
      </c>
    </row>
    <row r="5531" spans="1:20" x14ac:dyDescent="0.2">
      <c r="A5531">
        <v>2009</v>
      </c>
      <c r="B5531">
        <v>331</v>
      </c>
      <c r="D5531" t="s">
        <v>130</v>
      </c>
      <c r="E5531" s="1">
        <v>0.375</v>
      </c>
      <c r="F5531">
        <v>35</v>
      </c>
      <c r="G5531" t="s">
        <v>125</v>
      </c>
      <c r="H5531" t="s">
        <v>36</v>
      </c>
      <c r="I5531" t="s">
        <v>177</v>
      </c>
      <c r="J5531" t="s">
        <v>44</v>
      </c>
      <c r="K5531" t="s">
        <v>74</v>
      </c>
      <c r="L5531" t="s">
        <v>75</v>
      </c>
      <c r="M5531">
        <v>1</v>
      </c>
      <c r="N5531">
        <v>150</v>
      </c>
      <c r="Q5531">
        <v>1E-3</v>
      </c>
      <c r="R5531">
        <v>3.07</v>
      </c>
      <c r="S5531">
        <f t="shared" si="393"/>
        <v>4792.9198364691711</v>
      </c>
      <c r="T5531">
        <f t="shared" si="391"/>
        <v>4792.9198364691711</v>
      </c>
    </row>
    <row r="5532" spans="1:20" x14ac:dyDescent="0.2">
      <c r="A5532">
        <v>2009</v>
      </c>
      <c r="B5532">
        <v>331</v>
      </c>
      <c r="D5532" t="s">
        <v>130</v>
      </c>
      <c r="E5532" s="1">
        <v>0.375</v>
      </c>
      <c r="F5532">
        <v>35</v>
      </c>
      <c r="G5532" t="s">
        <v>125</v>
      </c>
      <c r="H5532" t="s">
        <v>36</v>
      </c>
      <c r="I5532" t="s">
        <v>177</v>
      </c>
      <c r="J5532" t="s">
        <v>13</v>
      </c>
      <c r="K5532" t="s">
        <v>51</v>
      </c>
      <c r="L5532" t="s">
        <v>57</v>
      </c>
      <c r="M5532">
        <v>2</v>
      </c>
      <c r="N5532">
        <v>60</v>
      </c>
      <c r="O5532" t="s">
        <v>46</v>
      </c>
      <c r="Q5532">
        <v>1.6199999999999999E-2</v>
      </c>
      <c r="R5532">
        <v>3.0251999999999999</v>
      </c>
      <c r="S5532">
        <f t="shared" si="393"/>
        <v>3879.521626552199</v>
      </c>
      <c r="T5532">
        <f t="shared" si="391"/>
        <v>7759.043253104398</v>
      </c>
    </row>
    <row r="5533" spans="1:20" x14ac:dyDescent="0.2">
      <c r="A5533">
        <v>2009</v>
      </c>
      <c r="B5533">
        <v>331</v>
      </c>
      <c r="D5533" t="s">
        <v>130</v>
      </c>
      <c r="E5533" s="1">
        <v>0.375</v>
      </c>
      <c r="F5533">
        <v>35</v>
      </c>
      <c r="G5533" t="s">
        <v>125</v>
      </c>
      <c r="H5533" t="s">
        <v>36</v>
      </c>
      <c r="I5533" t="s">
        <v>177</v>
      </c>
      <c r="J5533" t="s">
        <v>13</v>
      </c>
      <c r="K5533" t="s">
        <v>47</v>
      </c>
      <c r="L5533" t="s">
        <v>48</v>
      </c>
      <c r="M5533">
        <v>4</v>
      </c>
      <c r="N5533">
        <v>35</v>
      </c>
      <c r="P5533">
        <f>N5533/1.09917</f>
        <v>31.842208211650611</v>
      </c>
      <c r="Q5533">
        <v>1.7399999999999999E-2</v>
      </c>
      <c r="R5533">
        <v>3.08</v>
      </c>
      <c r="S5533">
        <f>Q5533*(P5533^R5533)</f>
        <v>740.96728909580781</v>
      </c>
      <c r="T5533">
        <f t="shared" si="391"/>
        <v>2963.8691563832313</v>
      </c>
    </row>
    <row r="5534" spans="1:20" x14ac:dyDescent="0.2">
      <c r="A5534">
        <v>2009</v>
      </c>
      <c r="B5534">
        <v>331</v>
      </c>
      <c r="D5534" t="s">
        <v>130</v>
      </c>
      <c r="E5534" s="1">
        <v>0.375</v>
      </c>
      <c r="F5534">
        <v>35</v>
      </c>
      <c r="G5534" t="s">
        <v>125</v>
      </c>
      <c r="H5534" t="s">
        <v>36</v>
      </c>
      <c r="I5534" t="s">
        <v>177</v>
      </c>
      <c r="J5534" t="s">
        <v>13</v>
      </c>
      <c r="K5534" t="s">
        <v>17</v>
      </c>
      <c r="L5534" t="s">
        <v>127</v>
      </c>
      <c r="M5534">
        <v>1</v>
      </c>
      <c r="N5534">
        <v>25</v>
      </c>
      <c r="Q5534">
        <v>2.3900000000000001E-2</v>
      </c>
      <c r="R5534">
        <v>3.0819999999999999</v>
      </c>
      <c r="S5534">
        <f>Q5534*(N5534^R5534)</f>
        <v>486.23812459083422</v>
      </c>
      <c r="T5534">
        <f t="shared" si="391"/>
        <v>486.23812459083422</v>
      </c>
    </row>
    <row r="5535" spans="1:20" x14ac:dyDescent="0.2">
      <c r="A5535">
        <v>2009</v>
      </c>
      <c r="B5535">
        <v>331</v>
      </c>
      <c r="D5535" t="s">
        <v>130</v>
      </c>
      <c r="E5535" s="1">
        <v>0.375</v>
      </c>
      <c r="F5535">
        <v>35</v>
      </c>
      <c r="G5535" t="s">
        <v>125</v>
      </c>
      <c r="H5535" t="s">
        <v>36</v>
      </c>
      <c r="I5535" t="s">
        <v>177</v>
      </c>
      <c r="J5535" t="s">
        <v>23</v>
      </c>
      <c r="K5535" t="s">
        <v>31</v>
      </c>
      <c r="L5535" t="s">
        <v>32</v>
      </c>
      <c r="M5535">
        <v>4</v>
      </c>
      <c r="N5535">
        <v>35</v>
      </c>
      <c r="Q5535">
        <v>7.9000000000000008E-3</v>
      </c>
      <c r="R5535">
        <v>3.0760000000000001</v>
      </c>
      <c r="S5535">
        <f>Q5535*(N5535^R5535)</f>
        <v>443.79294680201997</v>
      </c>
      <c r="T5535">
        <f t="shared" si="391"/>
        <v>1775.1717872080799</v>
      </c>
    </row>
    <row r="5536" spans="1:20" x14ac:dyDescent="0.2">
      <c r="A5536">
        <v>2009</v>
      </c>
      <c r="B5536">
        <v>331</v>
      </c>
      <c r="D5536" t="s">
        <v>130</v>
      </c>
      <c r="E5536" s="1">
        <v>0.375</v>
      </c>
      <c r="F5536">
        <v>35</v>
      </c>
      <c r="G5536" t="s">
        <v>125</v>
      </c>
      <c r="H5536" t="s">
        <v>36</v>
      </c>
      <c r="I5536" t="s">
        <v>177</v>
      </c>
      <c r="J5536" t="s">
        <v>26</v>
      </c>
      <c r="K5536" t="s">
        <v>31</v>
      </c>
      <c r="L5536" t="s">
        <v>54</v>
      </c>
      <c r="M5536">
        <v>1</v>
      </c>
      <c r="N5536">
        <v>25</v>
      </c>
      <c r="P5536">
        <f>N5536*0.812715</f>
        <v>20.317875000000001</v>
      </c>
      <c r="Q5536">
        <v>0.111</v>
      </c>
      <c r="R5536">
        <v>2.72</v>
      </c>
      <c r="S5536">
        <f>Q5536*(P5536^R5536)</f>
        <v>400.63779005068659</v>
      </c>
      <c r="T5536">
        <f t="shared" si="391"/>
        <v>400.63779005068659</v>
      </c>
    </row>
    <row r="5537" spans="1:20" x14ac:dyDescent="0.2">
      <c r="A5537">
        <v>2009</v>
      </c>
      <c r="B5537">
        <v>331</v>
      </c>
      <c r="D5537" t="s">
        <v>130</v>
      </c>
      <c r="E5537" s="1">
        <v>0.375</v>
      </c>
      <c r="F5537">
        <v>35</v>
      </c>
      <c r="G5537" t="s">
        <v>125</v>
      </c>
      <c r="H5537" t="s">
        <v>36</v>
      </c>
      <c r="I5537" t="s">
        <v>177</v>
      </c>
      <c r="J5537" t="s">
        <v>16</v>
      </c>
      <c r="K5537" t="s">
        <v>28</v>
      </c>
      <c r="L5537" t="s">
        <v>29</v>
      </c>
      <c r="M5537">
        <v>3</v>
      </c>
      <c r="N5537">
        <v>25</v>
      </c>
      <c r="P5537">
        <f>N5537/1.14172</f>
        <v>21.89678730336685</v>
      </c>
      <c r="Q5537">
        <v>5.7999999999999996E-3</v>
      </c>
      <c r="R5537">
        <v>3.5539999999999998</v>
      </c>
      <c r="S5537">
        <f>Q5537*(P5537^R5537)</f>
        <v>336.62001464584171</v>
      </c>
      <c r="T5537">
        <f t="shared" si="391"/>
        <v>1009.8600439375251</v>
      </c>
    </row>
    <row r="5538" spans="1:20" x14ac:dyDescent="0.2">
      <c r="A5538">
        <v>2009</v>
      </c>
      <c r="B5538">
        <v>331</v>
      </c>
      <c r="D5538" t="s">
        <v>130</v>
      </c>
      <c r="E5538" s="1">
        <v>0.375</v>
      </c>
      <c r="F5538">
        <v>35</v>
      </c>
      <c r="G5538" t="s">
        <v>125</v>
      </c>
      <c r="H5538" t="s">
        <v>36</v>
      </c>
      <c r="I5538" t="s">
        <v>177</v>
      </c>
      <c r="J5538" t="s">
        <v>16</v>
      </c>
      <c r="K5538" t="s">
        <v>28</v>
      </c>
      <c r="L5538" t="s">
        <v>29</v>
      </c>
      <c r="M5538">
        <v>4</v>
      </c>
      <c r="N5538">
        <v>25</v>
      </c>
      <c r="P5538">
        <f>N5538/1.14172</f>
        <v>21.89678730336685</v>
      </c>
      <c r="Q5538">
        <v>5.7999999999999996E-3</v>
      </c>
      <c r="R5538">
        <v>3.5539999999999998</v>
      </c>
      <c r="S5538">
        <f>Q5538*(P5538^R5538)</f>
        <v>336.62001464584171</v>
      </c>
      <c r="T5538">
        <f t="shared" si="391"/>
        <v>1346.4800585833668</v>
      </c>
    </row>
    <row r="5539" spans="1:20" x14ac:dyDescent="0.2">
      <c r="A5539">
        <v>2009</v>
      </c>
      <c r="B5539">
        <v>331</v>
      </c>
      <c r="D5539" t="s">
        <v>130</v>
      </c>
      <c r="E5539" s="1">
        <v>0.375</v>
      </c>
      <c r="F5539">
        <v>35</v>
      </c>
      <c r="G5539" t="s">
        <v>125</v>
      </c>
      <c r="H5539" t="s">
        <v>36</v>
      </c>
      <c r="I5539" t="s">
        <v>177</v>
      </c>
      <c r="J5539" t="s">
        <v>44</v>
      </c>
      <c r="K5539" t="s">
        <v>21</v>
      </c>
      <c r="L5539" t="s">
        <v>22</v>
      </c>
      <c r="M5539">
        <v>2</v>
      </c>
      <c r="N5539">
        <v>25</v>
      </c>
      <c r="Q5539">
        <v>1.14E-2</v>
      </c>
      <c r="R5539">
        <v>3.1280000000000001</v>
      </c>
      <c r="S5539">
        <f>Q5539*(N5539^R5539)</f>
        <v>268.94359042953022</v>
      </c>
      <c r="T5539">
        <f t="shared" si="391"/>
        <v>537.88718085906044</v>
      </c>
    </row>
    <row r="5540" spans="1:20" x14ac:dyDescent="0.2">
      <c r="A5540">
        <v>2009</v>
      </c>
      <c r="B5540">
        <v>331</v>
      </c>
      <c r="D5540" t="s">
        <v>130</v>
      </c>
      <c r="E5540" s="1">
        <v>0.375</v>
      </c>
      <c r="F5540">
        <v>35</v>
      </c>
      <c r="G5540" t="s">
        <v>125</v>
      </c>
      <c r="H5540" t="s">
        <v>36</v>
      </c>
      <c r="I5540" t="s">
        <v>177</v>
      </c>
      <c r="J5540" t="s">
        <v>23</v>
      </c>
      <c r="K5540" t="s">
        <v>62</v>
      </c>
      <c r="L5540" t="s">
        <v>63</v>
      </c>
      <c r="M5540">
        <v>1</v>
      </c>
      <c r="N5540">
        <v>25</v>
      </c>
      <c r="P5540">
        <f>N5540/1.08</f>
        <v>23.148148148148145</v>
      </c>
      <c r="Q5540">
        <v>2.29E-2</v>
      </c>
      <c r="R5540">
        <v>2.9580000000000002</v>
      </c>
      <c r="S5540">
        <f>Q5540*(P5540^R5540)</f>
        <v>248.92846396069424</v>
      </c>
      <c r="T5540">
        <f t="shared" si="391"/>
        <v>248.92846396069424</v>
      </c>
    </row>
    <row r="5541" spans="1:20" x14ac:dyDescent="0.2">
      <c r="A5541">
        <v>2009</v>
      </c>
      <c r="B5541">
        <v>331</v>
      </c>
      <c r="D5541" t="s">
        <v>130</v>
      </c>
      <c r="E5541" s="1">
        <v>0.375</v>
      </c>
      <c r="F5541">
        <v>35</v>
      </c>
      <c r="G5541" t="s">
        <v>125</v>
      </c>
      <c r="H5541" t="s">
        <v>36</v>
      </c>
      <c r="I5541" t="s">
        <v>177</v>
      </c>
      <c r="J5541" t="s">
        <v>26</v>
      </c>
      <c r="K5541" t="s">
        <v>21</v>
      </c>
      <c r="L5541" t="s">
        <v>100</v>
      </c>
      <c r="M5541">
        <v>5</v>
      </c>
      <c r="N5541">
        <v>25</v>
      </c>
      <c r="P5541">
        <f>N5541/1.13645</f>
        <v>21.998328127062344</v>
      </c>
      <c r="Q5541">
        <v>1.35E-2</v>
      </c>
      <c r="R5541">
        <v>3.0430000000000001</v>
      </c>
      <c r="S5541">
        <f>Q5541*(P5541^R5541)</f>
        <v>164.14420378063221</v>
      </c>
      <c r="T5541">
        <f t="shared" si="391"/>
        <v>820.72101890316105</v>
      </c>
    </row>
    <row r="5542" spans="1:20" x14ac:dyDescent="0.2">
      <c r="A5542">
        <v>2009</v>
      </c>
      <c r="B5542">
        <v>331</v>
      </c>
      <c r="D5542" t="s">
        <v>130</v>
      </c>
      <c r="E5542" s="1">
        <v>0.375</v>
      </c>
      <c r="F5542">
        <v>35</v>
      </c>
      <c r="G5542" t="s">
        <v>125</v>
      </c>
      <c r="H5542" t="s">
        <v>36</v>
      </c>
      <c r="I5542" t="s">
        <v>177</v>
      </c>
      <c r="J5542" t="s">
        <v>508</v>
      </c>
      <c r="K5542" t="s">
        <v>40</v>
      </c>
      <c r="L5542" t="s">
        <v>41</v>
      </c>
      <c r="M5542">
        <v>4</v>
      </c>
      <c r="N5542">
        <v>15</v>
      </c>
      <c r="Q5542">
        <v>2.2200000000000001E-2</v>
      </c>
      <c r="R5542">
        <v>3.14</v>
      </c>
      <c r="S5542">
        <f t="shared" ref="S5542:S5552" si="394">Q5542*(N5542^R5542)</f>
        <v>109.46607034280856</v>
      </c>
      <c r="T5542">
        <f t="shared" si="391"/>
        <v>437.86428137123426</v>
      </c>
    </row>
    <row r="5543" spans="1:20" x14ac:dyDescent="0.2">
      <c r="A5543">
        <v>2009</v>
      </c>
      <c r="B5543">
        <v>331</v>
      </c>
      <c r="D5543" t="s">
        <v>130</v>
      </c>
      <c r="E5543" s="1">
        <v>0.375</v>
      </c>
      <c r="F5543">
        <v>35</v>
      </c>
      <c r="G5543" t="s">
        <v>125</v>
      </c>
      <c r="H5543" t="s">
        <v>36</v>
      </c>
      <c r="I5543" t="s">
        <v>177</v>
      </c>
      <c r="J5543" t="s">
        <v>23</v>
      </c>
      <c r="K5543" t="s">
        <v>31</v>
      </c>
      <c r="L5543" t="s">
        <v>108</v>
      </c>
      <c r="M5543">
        <v>1</v>
      </c>
      <c r="N5543">
        <v>15</v>
      </c>
      <c r="Q5543" s="2">
        <v>2.1899999999999999E-2</v>
      </c>
      <c r="R5543" s="2">
        <v>3.0470000000000002</v>
      </c>
      <c r="S5543">
        <f t="shared" si="394"/>
        <v>83.944873923971386</v>
      </c>
      <c r="T5543">
        <f t="shared" si="391"/>
        <v>83.944873923971386</v>
      </c>
    </row>
    <row r="5544" spans="1:20" x14ac:dyDescent="0.2">
      <c r="A5544">
        <v>2009</v>
      </c>
      <c r="B5544">
        <v>331</v>
      </c>
      <c r="D5544" t="s">
        <v>130</v>
      </c>
      <c r="E5544" s="1">
        <v>0.375</v>
      </c>
      <c r="F5544">
        <v>35</v>
      </c>
      <c r="G5544" t="s">
        <v>125</v>
      </c>
      <c r="H5544" t="s">
        <v>36</v>
      </c>
      <c r="I5544" t="s">
        <v>177</v>
      </c>
      <c r="J5544" t="s">
        <v>509</v>
      </c>
      <c r="K5544" t="s">
        <v>17</v>
      </c>
      <c r="L5544" t="s">
        <v>19</v>
      </c>
      <c r="M5544">
        <v>3</v>
      </c>
      <c r="N5544">
        <v>15</v>
      </c>
      <c r="Q5544">
        <v>1.9300000000000001E-2</v>
      </c>
      <c r="R5544">
        <v>2.96</v>
      </c>
      <c r="S5544">
        <f t="shared" si="394"/>
        <v>58.450393035088091</v>
      </c>
      <c r="T5544">
        <f t="shared" si="391"/>
        <v>175.35117910526426</v>
      </c>
    </row>
    <row r="5545" spans="1:20" x14ac:dyDescent="0.2">
      <c r="A5545">
        <v>2009</v>
      </c>
      <c r="B5545">
        <v>331</v>
      </c>
      <c r="D5545" t="s">
        <v>130</v>
      </c>
      <c r="E5545" s="1">
        <v>0.375</v>
      </c>
      <c r="F5545">
        <v>35</v>
      </c>
      <c r="G5545" t="s">
        <v>125</v>
      </c>
      <c r="H5545" t="s">
        <v>36</v>
      </c>
      <c r="I5545" t="s">
        <v>177</v>
      </c>
      <c r="J5545" t="s">
        <v>509</v>
      </c>
      <c r="K5545" t="s">
        <v>17</v>
      </c>
      <c r="L5545" t="s">
        <v>19</v>
      </c>
      <c r="M5545">
        <v>4</v>
      </c>
      <c r="N5545">
        <v>15</v>
      </c>
      <c r="Q5545">
        <v>1.9300000000000001E-2</v>
      </c>
      <c r="R5545">
        <v>2.96</v>
      </c>
      <c r="S5545">
        <f t="shared" si="394"/>
        <v>58.450393035088091</v>
      </c>
      <c r="T5545">
        <f t="shared" si="391"/>
        <v>233.80157214035236</v>
      </c>
    </row>
    <row r="5546" spans="1:20" x14ac:dyDescent="0.2">
      <c r="A5546">
        <v>2009</v>
      </c>
      <c r="B5546">
        <v>331</v>
      </c>
      <c r="D5546" t="s">
        <v>130</v>
      </c>
      <c r="E5546" s="1">
        <v>0.375</v>
      </c>
      <c r="F5546">
        <v>35</v>
      </c>
      <c r="G5546" t="s">
        <v>125</v>
      </c>
      <c r="H5546" t="s">
        <v>36</v>
      </c>
      <c r="I5546" t="s">
        <v>177</v>
      </c>
      <c r="J5546" t="s">
        <v>44</v>
      </c>
      <c r="K5546" t="s">
        <v>21</v>
      </c>
      <c r="L5546" t="s">
        <v>22</v>
      </c>
      <c r="M5546">
        <v>3</v>
      </c>
      <c r="N5546">
        <v>15</v>
      </c>
      <c r="Q5546">
        <v>1.14E-2</v>
      </c>
      <c r="R5546">
        <v>3.1280000000000001</v>
      </c>
      <c r="S5546">
        <f t="shared" si="394"/>
        <v>54.414959423729201</v>
      </c>
      <c r="T5546">
        <f t="shared" si="391"/>
        <v>163.24487827118759</v>
      </c>
    </row>
    <row r="5547" spans="1:20" x14ac:dyDescent="0.2">
      <c r="A5547">
        <v>2009</v>
      </c>
      <c r="B5547">
        <v>331</v>
      </c>
      <c r="D5547" t="s">
        <v>130</v>
      </c>
      <c r="E5547" s="1">
        <v>0.375</v>
      </c>
      <c r="F5547">
        <v>35</v>
      </c>
      <c r="G5547" t="s">
        <v>125</v>
      </c>
      <c r="H5547" t="s">
        <v>36</v>
      </c>
      <c r="I5547" t="s">
        <v>177</v>
      </c>
      <c r="J5547" t="s">
        <v>26</v>
      </c>
      <c r="K5547" t="s">
        <v>17</v>
      </c>
      <c r="L5547" t="s">
        <v>121</v>
      </c>
      <c r="M5547">
        <v>21</v>
      </c>
      <c r="N5547">
        <v>7.5</v>
      </c>
      <c r="Q5547">
        <v>2.0199999999999999E-2</v>
      </c>
      <c r="R5547">
        <v>2.9594999999999998</v>
      </c>
      <c r="S5547">
        <f t="shared" si="394"/>
        <v>7.8540774295436098</v>
      </c>
      <c r="T5547">
        <f t="shared" si="391"/>
        <v>164.93562602041581</v>
      </c>
    </row>
    <row r="5548" spans="1:20" x14ac:dyDescent="0.2">
      <c r="A5548">
        <v>2009</v>
      </c>
      <c r="B5548">
        <v>331</v>
      </c>
      <c r="D5548" t="s">
        <v>130</v>
      </c>
      <c r="E5548" s="1">
        <v>0.375</v>
      </c>
      <c r="F5548">
        <v>35</v>
      </c>
      <c r="G5548" t="s">
        <v>125</v>
      </c>
      <c r="H5548" t="s">
        <v>36</v>
      </c>
      <c r="I5548" t="s">
        <v>177</v>
      </c>
      <c r="J5548" t="s">
        <v>508</v>
      </c>
      <c r="K5548" t="s">
        <v>64</v>
      </c>
      <c r="L5548" t="s">
        <v>131</v>
      </c>
      <c r="M5548">
        <v>2</v>
      </c>
      <c r="N5548">
        <v>7.5</v>
      </c>
      <c r="Q5548">
        <v>1.9699999999999999E-2</v>
      </c>
      <c r="R5548">
        <v>2.9174000000000002</v>
      </c>
      <c r="S5548">
        <f t="shared" si="394"/>
        <v>7.0367149081055116</v>
      </c>
      <c r="T5548">
        <f t="shared" si="391"/>
        <v>14.073429816211023</v>
      </c>
    </row>
    <row r="5549" spans="1:20" x14ac:dyDescent="0.2">
      <c r="A5549">
        <v>2009</v>
      </c>
      <c r="B5549">
        <v>331</v>
      </c>
      <c r="D5549" t="s">
        <v>130</v>
      </c>
      <c r="E5549" s="1">
        <v>0.375</v>
      </c>
      <c r="F5549">
        <v>35</v>
      </c>
      <c r="G5549" t="s">
        <v>125</v>
      </c>
      <c r="H5549" t="s">
        <v>36</v>
      </c>
      <c r="I5549" t="s">
        <v>177</v>
      </c>
      <c r="J5549" t="s">
        <v>26</v>
      </c>
      <c r="K5549" t="s">
        <v>118</v>
      </c>
      <c r="L5549" t="s">
        <v>27</v>
      </c>
      <c r="M5549">
        <v>3</v>
      </c>
      <c r="N5549">
        <v>7.5</v>
      </c>
      <c r="Q5549">
        <v>1.5900000000000001E-2</v>
      </c>
      <c r="R5549">
        <v>2.9718</v>
      </c>
      <c r="S5549">
        <f t="shared" si="394"/>
        <v>6.3372988368370082</v>
      </c>
      <c r="T5549">
        <f t="shared" si="391"/>
        <v>19.011896510511026</v>
      </c>
    </row>
    <row r="5550" spans="1:20" x14ac:dyDescent="0.2">
      <c r="A5550">
        <v>2009</v>
      </c>
      <c r="B5550">
        <v>331</v>
      </c>
      <c r="D5550" t="s">
        <v>130</v>
      </c>
      <c r="E5550" s="1">
        <v>0.375</v>
      </c>
      <c r="F5550">
        <v>35</v>
      </c>
      <c r="G5550" t="s">
        <v>125</v>
      </c>
      <c r="H5550" t="s">
        <v>36</v>
      </c>
      <c r="I5550" t="s">
        <v>177</v>
      </c>
      <c r="J5550" t="s">
        <v>26</v>
      </c>
      <c r="K5550" t="s">
        <v>118</v>
      </c>
      <c r="L5550" t="s">
        <v>27</v>
      </c>
      <c r="M5550">
        <v>4</v>
      </c>
      <c r="N5550">
        <v>2.5</v>
      </c>
      <c r="Q5550">
        <v>1.5900000000000001E-2</v>
      </c>
      <c r="R5550">
        <v>2.9718</v>
      </c>
      <c r="S5550">
        <f t="shared" si="394"/>
        <v>0.24210025233267859</v>
      </c>
      <c r="T5550">
        <f t="shared" si="391"/>
        <v>0.96840100933071438</v>
      </c>
    </row>
    <row r="5551" spans="1:20" x14ac:dyDescent="0.2">
      <c r="A5551">
        <v>2009</v>
      </c>
      <c r="B5551">
        <v>331</v>
      </c>
      <c r="D5551" t="s">
        <v>130</v>
      </c>
      <c r="E5551" s="1">
        <v>0.375</v>
      </c>
      <c r="F5551">
        <v>35</v>
      </c>
      <c r="G5551" t="s">
        <v>125</v>
      </c>
      <c r="H5551" t="s">
        <v>36</v>
      </c>
      <c r="I5551" t="s">
        <v>177</v>
      </c>
      <c r="J5551" t="s">
        <v>23</v>
      </c>
      <c r="K5551" t="s">
        <v>72</v>
      </c>
      <c r="L5551" t="s">
        <v>73</v>
      </c>
      <c r="M5551">
        <v>3</v>
      </c>
      <c r="N5551">
        <v>2.5</v>
      </c>
      <c r="Q5551">
        <v>8.0000000000000002E-3</v>
      </c>
      <c r="R5551">
        <v>3.137</v>
      </c>
      <c r="S5551">
        <f t="shared" si="394"/>
        <v>0.14171890699888887</v>
      </c>
      <c r="T5551">
        <f t="shared" si="391"/>
        <v>0.42515672099666657</v>
      </c>
    </row>
    <row r="5552" spans="1:20" x14ac:dyDescent="0.2">
      <c r="A5552">
        <v>2009</v>
      </c>
      <c r="B5552">
        <v>332</v>
      </c>
      <c r="D5552" t="s">
        <v>130</v>
      </c>
      <c r="E5552" s="1">
        <v>0.375</v>
      </c>
      <c r="F5552">
        <v>32</v>
      </c>
      <c r="G5552" t="s">
        <v>125</v>
      </c>
      <c r="H5552" t="s">
        <v>61</v>
      </c>
      <c r="I5552" t="s">
        <v>177</v>
      </c>
      <c r="J5552" t="s">
        <v>13</v>
      </c>
      <c r="K5552" t="s">
        <v>51</v>
      </c>
      <c r="L5552" t="s">
        <v>52</v>
      </c>
      <c r="M5552">
        <v>2</v>
      </c>
      <c r="N5552">
        <v>35</v>
      </c>
      <c r="O5552" t="s">
        <v>53</v>
      </c>
      <c r="Q5552">
        <v>1.6199999999999999E-2</v>
      </c>
      <c r="R5552">
        <v>3.0251999999999999</v>
      </c>
      <c r="S5552">
        <f t="shared" si="394"/>
        <v>759.67819720000477</v>
      </c>
      <c r="T5552">
        <f t="shared" si="391"/>
        <v>1519.3563944000095</v>
      </c>
    </row>
    <row r="5553" spans="1:21" x14ac:dyDescent="0.2">
      <c r="A5553">
        <v>2009</v>
      </c>
      <c r="B5553">
        <v>332</v>
      </c>
      <c r="D5553" t="s">
        <v>130</v>
      </c>
      <c r="E5553" s="1">
        <v>0.375</v>
      </c>
      <c r="F5553">
        <v>32</v>
      </c>
      <c r="G5553" t="s">
        <v>125</v>
      </c>
      <c r="H5553" t="s">
        <v>61</v>
      </c>
      <c r="I5553" t="s">
        <v>177</v>
      </c>
      <c r="J5553" t="s">
        <v>20</v>
      </c>
      <c r="K5553" t="s">
        <v>68</v>
      </c>
      <c r="L5553" t="s">
        <v>69</v>
      </c>
      <c r="M5553">
        <v>1</v>
      </c>
      <c r="N5553">
        <v>35</v>
      </c>
      <c r="P5553">
        <f>N5553*0.863</f>
        <v>30.204999999999998</v>
      </c>
      <c r="Q5553">
        <v>2.5100000000000001E-2</v>
      </c>
      <c r="R5553">
        <v>2.84</v>
      </c>
      <c r="S5553">
        <f>Q5553*(P5553^R5553)</f>
        <v>400.9568406262739</v>
      </c>
      <c r="T5553">
        <f t="shared" si="391"/>
        <v>400.9568406262739</v>
      </c>
    </row>
    <row r="5554" spans="1:21" x14ac:dyDescent="0.2">
      <c r="A5554">
        <v>2009</v>
      </c>
      <c r="B5554">
        <v>332</v>
      </c>
      <c r="D5554" t="s">
        <v>130</v>
      </c>
      <c r="E5554" s="1">
        <v>0.375</v>
      </c>
      <c r="F5554">
        <v>32</v>
      </c>
      <c r="G5554" t="s">
        <v>125</v>
      </c>
      <c r="H5554" t="s">
        <v>61</v>
      </c>
      <c r="I5554" t="s">
        <v>177</v>
      </c>
      <c r="J5554" t="s">
        <v>26</v>
      </c>
      <c r="K5554" t="s">
        <v>31</v>
      </c>
      <c r="L5554" t="s">
        <v>54</v>
      </c>
      <c r="M5554">
        <v>2</v>
      </c>
      <c r="N5554">
        <v>25</v>
      </c>
      <c r="P5554">
        <f>N5554*0.812715</f>
        <v>20.317875000000001</v>
      </c>
      <c r="Q5554">
        <v>0.111</v>
      </c>
      <c r="R5554">
        <v>2.72</v>
      </c>
      <c r="S5554">
        <f>Q5554*(P5554^R5554)</f>
        <v>400.63779005068659</v>
      </c>
      <c r="T5554">
        <f t="shared" si="391"/>
        <v>801.27558010137318</v>
      </c>
    </row>
    <row r="5555" spans="1:21" x14ac:dyDescent="0.2">
      <c r="A5555">
        <v>2009</v>
      </c>
      <c r="B5555">
        <v>332</v>
      </c>
      <c r="D5555" t="s">
        <v>130</v>
      </c>
      <c r="E5555" s="1">
        <v>0.375</v>
      </c>
      <c r="F5555">
        <v>32</v>
      </c>
      <c r="G5555" t="s">
        <v>125</v>
      </c>
      <c r="H5555" t="s">
        <v>61</v>
      </c>
      <c r="I5555" t="s">
        <v>177</v>
      </c>
      <c r="J5555" t="s">
        <v>13</v>
      </c>
      <c r="K5555" t="s">
        <v>14</v>
      </c>
      <c r="L5555" t="s">
        <v>15</v>
      </c>
      <c r="M5555">
        <v>1</v>
      </c>
      <c r="N5555">
        <v>25</v>
      </c>
      <c r="Q5555">
        <v>2.3599999999999999E-2</v>
      </c>
      <c r="R5555">
        <v>2.9750000000000001</v>
      </c>
      <c r="S5555">
        <f>Q5555*(N5555^R5555)</f>
        <v>340.23855775527943</v>
      </c>
      <c r="T5555">
        <f t="shared" si="391"/>
        <v>340.23855775527943</v>
      </c>
    </row>
    <row r="5556" spans="1:21" x14ac:dyDescent="0.2">
      <c r="A5556">
        <v>2009</v>
      </c>
      <c r="B5556">
        <v>332</v>
      </c>
      <c r="D5556" t="s">
        <v>130</v>
      </c>
      <c r="E5556" s="1">
        <v>0.375</v>
      </c>
      <c r="F5556">
        <v>32</v>
      </c>
      <c r="G5556" t="s">
        <v>125</v>
      </c>
      <c r="H5556" t="s">
        <v>61</v>
      </c>
      <c r="I5556" t="s">
        <v>177</v>
      </c>
      <c r="J5556" t="s">
        <v>16</v>
      </c>
      <c r="K5556" t="s">
        <v>28</v>
      </c>
      <c r="L5556" t="s">
        <v>29</v>
      </c>
      <c r="M5556">
        <v>6</v>
      </c>
      <c r="N5556">
        <v>25</v>
      </c>
      <c r="P5556">
        <f>N5556/1.14172</f>
        <v>21.89678730336685</v>
      </c>
      <c r="Q5556">
        <v>5.7999999999999996E-3</v>
      </c>
      <c r="R5556">
        <v>3.5539999999999998</v>
      </c>
      <c r="S5556">
        <f>Q5556*(P5556^R5556)</f>
        <v>336.62001464584171</v>
      </c>
      <c r="T5556">
        <f t="shared" si="391"/>
        <v>2019.7200878750502</v>
      </c>
    </row>
    <row r="5557" spans="1:21" x14ac:dyDescent="0.2">
      <c r="A5557">
        <v>2009</v>
      </c>
      <c r="B5557">
        <v>332</v>
      </c>
      <c r="D5557" t="s">
        <v>130</v>
      </c>
      <c r="E5557" s="1">
        <v>0.375</v>
      </c>
      <c r="F5557">
        <v>32</v>
      </c>
      <c r="G5557" t="s">
        <v>125</v>
      </c>
      <c r="H5557" t="s">
        <v>61</v>
      </c>
      <c r="I5557" t="s">
        <v>177</v>
      </c>
      <c r="J5557" t="s">
        <v>44</v>
      </c>
      <c r="K5557" t="s">
        <v>21</v>
      </c>
      <c r="L5557" t="s">
        <v>22</v>
      </c>
      <c r="M5557">
        <v>4</v>
      </c>
      <c r="N5557">
        <v>25</v>
      </c>
      <c r="Q5557">
        <v>1.14E-2</v>
      </c>
      <c r="R5557">
        <v>3.1280000000000001</v>
      </c>
      <c r="S5557">
        <f t="shared" ref="S5557:S5572" si="395">Q5557*(N5557^R5557)</f>
        <v>268.94359042953022</v>
      </c>
      <c r="T5557">
        <f t="shared" si="391"/>
        <v>1075.7743617181209</v>
      </c>
    </row>
    <row r="5558" spans="1:21" x14ac:dyDescent="0.2">
      <c r="A5558">
        <v>2009</v>
      </c>
      <c r="B5558">
        <v>332</v>
      </c>
      <c r="D5558" t="s">
        <v>130</v>
      </c>
      <c r="E5558" s="1">
        <v>0.375</v>
      </c>
      <c r="F5558">
        <v>32</v>
      </c>
      <c r="G5558" t="s">
        <v>125</v>
      </c>
      <c r="H5558" t="s">
        <v>61</v>
      </c>
      <c r="I5558" t="s">
        <v>177</v>
      </c>
      <c r="J5558" t="s">
        <v>44</v>
      </c>
      <c r="K5558" t="s">
        <v>21</v>
      </c>
      <c r="L5558" t="s">
        <v>45</v>
      </c>
      <c r="M5558">
        <v>1</v>
      </c>
      <c r="N5558">
        <v>25</v>
      </c>
      <c r="Q5558">
        <v>1.5299999999999999E-2</v>
      </c>
      <c r="R5558">
        <v>3.0038</v>
      </c>
      <c r="S5558">
        <f t="shared" si="395"/>
        <v>242.00460433547849</v>
      </c>
      <c r="T5558">
        <f t="shared" si="391"/>
        <v>242.00460433547849</v>
      </c>
    </row>
    <row r="5559" spans="1:21" x14ac:dyDescent="0.2">
      <c r="A5559">
        <v>2009</v>
      </c>
      <c r="B5559">
        <v>332</v>
      </c>
      <c r="D5559" t="s">
        <v>130</v>
      </c>
      <c r="E5559" s="1">
        <v>0.375</v>
      </c>
      <c r="F5559">
        <v>32</v>
      </c>
      <c r="G5559" t="s">
        <v>125</v>
      </c>
      <c r="H5559" t="s">
        <v>61</v>
      </c>
      <c r="I5559" t="s">
        <v>177</v>
      </c>
      <c r="J5559" t="s">
        <v>23</v>
      </c>
      <c r="K5559" t="s">
        <v>31</v>
      </c>
      <c r="L5559" t="s">
        <v>32</v>
      </c>
      <c r="M5559">
        <v>1</v>
      </c>
      <c r="N5559">
        <v>25</v>
      </c>
      <c r="Q5559">
        <v>7.9000000000000008E-3</v>
      </c>
      <c r="R5559">
        <v>3.0760000000000001</v>
      </c>
      <c r="S5559">
        <f t="shared" si="395"/>
        <v>157.64875958225977</v>
      </c>
      <c r="T5559">
        <f t="shared" si="391"/>
        <v>157.64875958225977</v>
      </c>
    </row>
    <row r="5560" spans="1:21" x14ac:dyDescent="0.2">
      <c r="A5560">
        <v>2009</v>
      </c>
      <c r="B5560">
        <v>332</v>
      </c>
      <c r="D5560" t="s">
        <v>130</v>
      </c>
      <c r="E5560" s="1">
        <v>0.375</v>
      </c>
      <c r="F5560">
        <v>32</v>
      </c>
      <c r="G5560" t="s">
        <v>125</v>
      </c>
      <c r="H5560" t="s">
        <v>61</v>
      </c>
      <c r="I5560" t="s">
        <v>177</v>
      </c>
      <c r="J5560" t="s">
        <v>508</v>
      </c>
      <c r="K5560" t="s">
        <v>24</v>
      </c>
      <c r="L5560" t="s">
        <v>25</v>
      </c>
      <c r="M5560">
        <v>2</v>
      </c>
      <c r="N5560">
        <v>15</v>
      </c>
      <c r="Q5560">
        <v>4.2799999999999998E-2</v>
      </c>
      <c r="R5560">
        <v>2.8580000000000001</v>
      </c>
      <c r="S5560">
        <f t="shared" si="395"/>
        <v>98.336011053719943</v>
      </c>
      <c r="T5560">
        <f t="shared" si="391"/>
        <v>196.67202210743989</v>
      </c>
    </row>
    <row r="5561" spans="1:21" x14ac:dyDescent="0.2">
      <c r="A5561">
        <v>2009</v>
      </c>
      <c r="B5561">
        <v>332</v>
      </c>
      <c r="D5561" t="s">
        <v>130</v>
      </c>
      <c r="E5561" s="1">
        <v>0.375</v>
      </c>
      <c r="F5561">
        <v>32</v>
      </c>
      <c r="G5561" t="s">
        <v>125</v>
      </c>
      <c r="H5561" t="s">
        <v>61</v>
      </c>
      <c r="I5561" t="s">
        <v>177</v>
      </c>
      <c r="J5561" t="s">
        <v>23</v>
      </c>
      <c r="K5561" t="s">
        <v>31</v>
      </c>
      <c r="L5561" t="s">
        <v>108</v>
      </c>
      <c r="M5561">
        <v>2</v>
      </c>
      <c r="N5561">
        <v>15</v>
      </c>
      <c r="Q5561" s="2">
        <v>2.1899999999999999E-2</v>
      </c>
      <c r="R5561" s="2">
        <v>3.0470000000000002</v>
      </c>
      <c r="S5561">
        <f t="shared" si="395"/>
        <v>83.944873923971386</v>
      </c>
      <c r="T5561">
        <f t="shared" si="391"/>
        <v>167.88974784794277</v>
      </c>
    </row>
    <row r="5562" spans="1:21" x14ac:dyDescent="0.2">
      <c r="A5562">
        <v>2009</v>
      </c>
      <c r="B5562">
        <v>332</v>
      </c>
      <c r="D5562" t="s">
        <v>130</v>
      </c>
      <c r="E5562" s="1">
        <v>0.375</v>
      </c>
      <c r="F5562">
        <v>32</v>
      </c>
      <c r="G5562" t="s">
        <v>125</v>
      </c>
      <c r="H5562" t="s">
        <v>61</v>
      </c>
      <c r="I5562" t="s">
        <v>177</v>
      </c>
      <c r="J5562" t="s">
        <v>509</v>
      </c>
      <c r="K5562" t="s">
        <v>17</v>
      </c>
      <c r="L5562" t="s">
        <v>19</v>
      </c>
      <c r="M5562">
        <v>4</v>
      </c>
      <c r="N5562">
        <v>15</v>
      </c>
      <c r="Q5562">
        <v>1.9300000000000001E-2</v>
      </c>
      <c r="R5562">
        <v>2.96</v>
      </c>
      <c r="S5562">
        <f t="shared" si="395"/>
        <v>58.450393035088091</v>
      </c>
      <c r="T5562">
        <f t="shared" si="391"/>
        <v>233.80157214035236</v>
      </c>
    </row>
    <row r="5563" spans="1:21" x14ac:dyDescent="0.2">
      <c r="A5563">
        <v>2009</v>
      </c>
      <c r="B5563">
        <v>332</v>
      </c>
      <c r="D5563" t="s">
        <v>130</v>
      </c>
      <c r="E5563" s="1">
        <v>0.375</v>
      </c>
      <c r="F5563">
        <v>32</v>
      </c>
      <c r="G5563" t="s">
        <v>125</v>
      </c>
      <c r="H5563" t="s">
        <v>61</v>
      </c>
      <c r="I5563" t="s">
        <v>177</v>
      </c>
      <c r="J5563" t="s">
        <v>44</v>
      </c>
      <c r="K5563" t="s">
        <v>21</v>
      </c>
      <c r="L5563" t="s">
        <v>22</v>
      </c>
      <c r="M5563">
        <v>2</v>
      </c>
      <c r="N5563">
        <v>15</v>
      </c>
      <c r="Q5563">
        <v>1.14E-2</v>
      </c>
      <c r="R5563">
        <v>3.1280000000000001</v>
      </c>
      <c r="S5563">
        <f t="shared" si="395"/>
        <v>54.414959423729201</v>
      </c>
      <c r="T5563">
        <f t="shared" si="391"/>
        <v>108.8299188474584</v>
      </c>
    </row>
    <row r="5564" spans="1:21" x14ac:dyDescent="0.2">
      <c r="A5564">
        <v>2009</v>
      </c>
      <c r="B5564">
        <v>332</v>
      </c>
      <c r="D5564" t="s">
        <v>130</v>
      </c>
      <c r="E5564" s="1">
        <v>0.375</v>
      </c>
      <c r="F5564">
        <v>32</v>
      </c>
      <c r="G5564" t="s">
        <v>125</v>
      </c>
      <c r="H5564" t="s">
        <v>61</v>
      </c>
      <c r="I5564" t="s">
        <v>177</v>
      </c>
      <c r="J5564" t="s">
        <v>23</v>
      </c>
      <c r="K5564" t="s">
        <v>118</v>
      </c>
      <c r="L5564" t="s">
        <v>132</v>
      </c>
      <c r="M5564">
        <v>1</v>
      </c>
      <c r="N5564">
        <v>15</v>
      </c>
      <c r="Q5564">
        <v>1.26E-2</v>
      </c>
      <c r="R5564">
        <v>3.0672999999999999</v>
      </c>
      <c r="S5564">
        <f t="shared" si="395"/>
        <v>51.026439339633377</v>
      </c>
      <c r="T5564">
        <f t="shared" si="391"/>
        <v>51.026439339633377</v>
      </c>
    </row>
    <row r="5565" spans="1:21" x14ac:dyDescent="0.2">
      <c r="A5565">
        <v>2009</v>
      </c>
      <c r="B5565">
        <v>332</v>
      </c>
      <c r="D5565" t="s">
        <v>130</v>
      </c>
      <c r="E5565" s="1">
        <v>0.375</v>
      </c>
      <c r="F5565">
        <v>32</v>
      </c>
      <c r="G5565" t="s">
        <v>125</v>
      </c>
      <c r="H5565" t="s">
        <v>61</v>
      </c>
      <c r="I5565" t="s">
        <v>177</v>
      </c>
      <c r="J5565" t="s">
        <v>508</v>
      </c>
      <c r="K5565" t="s">
        <v>40</v>
      </c>
      <c r="L5565" t="s">
        <v>170</v>
      </c>
      <c r="M5565">
        <v>1</v>
      </c>
      <c r="N5565">
        <v>7.5</v>
      </c>
      <c r="Q5565">
        <v>2.5600000000000001E-2</v>
      </c>
      <c r="R5565">
        <v>3.0005999999999999</v>
      </c>
      <c r="S5565">
        <f t="shared" si="395"/>
        <v>10.813064467072175</v>
      </c>
      <c r="T5565">
        <f t="shared" si="391"/>
        <v>10.813064467072175</v>
      </c>
    </row>
    <row r="5566" spans="1:21" x14ac:dyDescent="0.2">
      <c r="A5566">
        <v>2009</v>
      </c>
      <c r="B5566">
        <v>332</v>
      </c>
      <c r="D5566" t="s">
        <v>130</v>
      </c>
      <c r="E5566" s="1">
        <v>0.375</v>
      </c>
      <c r="F5566">
        <v>32</v>
      </c>
      <c r="G5566" t="s">
        <v>125</v>
      </c>
      <c r="H5566" t="s">
        <v>61</v>
      </c>
      <c r="I5566" t="s">
        <v>177</v>
      </c>
      <c r="J5566" t="s">
        <v>26</v>
      </c>
      <c r="K5566" t="s">
        <v>17</v>
      </c>
      <c r="L5566" t="s">
        <v>121</v>
      </c>
      <c r="M5566">
        <v>59</v>
      </c>
      <c r="N5566">
        <v>7.5</v>
      </c>
      <c r="Q5566">
        <v>2.0199999999999999E-2</v>
      </c>
      <c r="R5566">
        <v>2.9594999999999998</v>
      </c>
      <c r="S5566">
        <f t="shared" si="395"/>
        <v>7.8540774295436098</v>
      </c>
      <c r="T5566">
        <f t="shared" si="391"/>
        <v>463.39056834307297</v>
      </c>
    </row>
    <row r="5567" spans="1:21" x14ac:dyDescent="0.2">
      <c r="A5567">
        <v>2009</v>
      </c>
      <c r="B5567">
        <v>332</v>
      </c>
      <c r="D5567" t="s">
        <v>130</v>
      </c>
      <c r="E5567" s="1">
        <v>0.375</v>
      </c>
      <c r="F5567">
        <v>32</v>
      </c>
      <c r="G5567" t="s">
        <v>125</v>
      </c>
      <c r="H5567" t="s">
        <v>61</v>
      </c>
      <c r="I5567" t="s">
        <v>177</v>
      </c>
      <c r="J5567" t="s">
        <v>26</v>
      </c>
      <c r="K5567" t="s">
        <v>118</v>
      </c>
      <c r="L5567" t="s">
        <v>27</v>
      </c>
      <c r="M5567">
        <v>3</v>
      </c>
      <c r="N5567">
        <v>7.5</v>
      </c>
      <c r="Q5567">
        <v>1.5900000000000001E-2</v>
      </c>
      <c r="R5567">
        <v>2.9718</v>
      </c>
      <c r="S5567">
        <f t="shared" si="395"/>
        <v>6.3372988368370082</v>
      </c>
      <c r="T5567">
        <f t="shared" si="391"/>
        <v>19.011896510511026</v>
      </c>
    </row>
    <row r="5568" spans="1:21" x14ac:dyDescent="0.2">
      <c r="A5568">
        <v>2009</v>
      </c>
      <c r="B5568">
        <v>332</v>
      </c>
      <c r="D5568" t="s">
        <v>130</v>
      </c>
      <c r="E5568" s="1">
        <v>0.375</v>
      </c>
      <c r="F5568">
        <v>32</v>
      </c>
      <c r="G5568" t="s">
        <v>125</v>
      </c>
      <c r="H5568" t="s">
        <v>61</v>
      </c>
      <c r="I5568" t="s">
        <v>177</v>
      </c>
      <c r="J5568" t="s">
        <v>16</v>
      </c>
      <c r="K5568" t="s">
        <v>72</v>
      </c>
      <c r="L5568" t="s">
        <v>157</v>
      </c>
      <c r="M5568">
        <v>2</v>
      </c>
      <c r="N5568">
        <v>2.5</v>
      </c>
      <c r="Q5568">
        <v>2.1299999999999999E-2</v>
      </c>
      <c r="R5568">
        <v>2.8235000000000001</v>
      </c>
      <c r="S5568">
        <f t="shared" si="395"/>
        <v>0.28311522044385118</v>
      </c>
      <c r="T5568">
        <f t="shared" si="391"/>
        <v>0.56623044088770236</v>
      </c>
      <c r="U5568" t="s">
        <v>209</v>
      </c>
    </row>
    <row r="5569" spans="1:20" x14ac:dyDescent="0.2">
      <c r="A5569">
        <v>2009</v>
      </c>
      <c r="B5569">
        <v>332</v>
      </c>
      <c r="D5569" t="s">
        <v>130</v>
      </c>
      <c r="E5569" s="1">
        <v>0.375</v>
      </c>
      <c r="F5569">
        <v>32</v>
      </c>
      <c r="G5569" t="s">
        <v>125</v>
      </c>
      <c r="H5569" t="s">
        <v>61</v>
      </c>
      <c r="I5569" t="s">
        <v>177</v>
      </c>
      <c r="J5569" t="s">
        <v>26</v>
      </c>
      <c r="K5569" t="s">
        <v>118</v>
      </c>
      <c r="L5569" t="s">
        <v>27</v>
      </c>
      <c r="M5569">
        <v>9</v>
      </c>
      <c r="N5569">
        <v>2.5</v>
      </c>
      <c r="Q5569">
        <v>1.5900000000000001E-2</v>
      </c>
      <c r="R5569">
        <v>2.9718</v>
      </c>
      <c r="S5569">
        <f t="shared" si="395"/>
        <v>0.24210025233267859</v>
      </c>
      <c r="T5569">
        <f t="shared" si="391"/>
        <v>2.1789022709941075</v>
      </c>
    </row>
    <row r="5570" spans="1:20" x14ac:dyDescent="0.2">
      <c r="A5570">
        <v>2009</v>
      </c>
      <c r="B5570">
        <v>332</v>
      </c>
      <c r="D5570" t="s">
        <v>130</v>
      </c>
      <c r="E5570" s="1">
        <v>0.375</v>
      </c>
      <c r="F5570">
        <v>32</v>
      </c>
      <c r="G5570" t="s">
        <v>125</v>
      </c>
      <c r="H5570" t="s">
        <v>61</v>
      </c>
      <c r="I5570" t="s">
        <v>177</v>
      </c>
      <c r="J5570" t="s">
        <v>16</v>
      </c>
      <c r="K5570" t="s">
        <v>72</v>
      </c>
      <c r="L5570" t="s">
        <v>163</v>
      </c>
      <c r="M5570">
        <v>2</v>
      </c>
      <c r="N5570">
        <v>2.5</v>
      </c>
      <c r="Q5570">
        <v>3.5000000000000001E-3</v>
      </c>
      <c r="R5570">
        <v>3.766</v>
      </c>
      <c r="S5570">
        <f t="shared" si="395"/>
        <v>0.11033419151203873</v>
      </c>
      <c r="T5570">
        <f t="shared" ref="T5570:T5633" si="396">M5570*S5570</f>
        <v>0.22066838302407746</v>
      </c>
    </row>
    <row r="5571" spans="1:20" x14ac:dyDescent="0.2">
      <c r="A5571">
        <v>2009</v>
      </c>
      <c r="B5571">
        <v>333</v>
      </c>
      <c r="D5571" t="s">
        <v>130</v>
      </c>
      <c r="E5571" s="1">
        <v>0.375</v>
      </c>
      <c r="F5571">
        <v>36</v>
      </c>
      <c r="G5571" t="s">
        <v>125</v>
      </c>
      <c r="H5571" t="s">
        <v>61</v>
      </c>
      <c r="I5571" t="s">
        <v>177</v>
      </c>
      <c r="J5571" t="s">
        <v>13</v>
      </c>
      <c r="K5571" t="s">
        <v>51</v>
      </c>
      <c r="L5571" t="s">
        <v>52</v>
      </c>
      <c r="M5571">
        <v>1</v>
      </c>
      <c r="N5571">
        <v>50</v>
      </c>
      <c r="O5571" t="s">
        <v>46</v>
      </c>
      <c r="Q5571">
        <v>1.6199999999999999E-2</v>
      </c>
      <c r="R5571">
        <v>3.0251999999999999</v>
      </c>
      <c r="S5571">
        <f t="shared" si="395"/>
        <v>2234.8021044952443</v>
      </c>
      <c r="T5571">
        <f t="shared" si="396"/>
        <v>2234.8021044952443</v>
      </c>
    </row>
    <row r="5572" spans="1:20" x14ac:dyDescent="0.2">
      <c r="A5572">
        <v>2009</v>
      </c>
      <c r="B5572">
        <v>333</v>
      </c>
      <c r="D5572" t="s">
        <v>130</v>
      </c>
      <c r="E5572" s="1">
        <v>0.375</v>
      </c>
      <c r="F5572">
        <v>36</v>
      </c>
      <c r="G5572" t="s">
        <v>125</v>
      </c>
      <c r="H5572" t="s">
        <v>61</v>
      </c>
      <c r="I5572" t="s">
        <v>177</v>
      </c>
      <c r="J5572" t="s">
        <v>13</v>
      </c>
      <c r="K5572" t="s">
        <v>51</v>
      </c>
      <c r="L5572" t="s">
        <v>57</v>
      </c>
      <c r="M5572">
        <v>1</v>
      </c>
      <c r="N5572">
        <v>50</v>
      </c>
      <c r="Q5572">
        <v>1.6199999999999999E-2</v>
      </c>
      <c r="R5572">
        <v>3.0251999999999999</v>
      </c>
      <c r="S5572">
        <f t="shared" si="395"/>
        <v>2234.8021044952443</v>
      </c>
      <c r="T5572">
        <f t="shared" si="396"/>
        <v>2234.8021044952443</v>
      </c>
    </row>
    <row r="5573" spans="1:20" x14ac:dyDescent="0.2">
      <c r="A5573">
        <v>2009</v>
      </c>
      <c r="B5573">
        <v>333</v>
      </c>
      <c r="D5573" t="s">
        <v>130</v>
      </c>
      <c r="E5573" s="1">
        <v>0.375</v>
      </c>
      <c r="F5573">
        <v>36</v>
      </c>
      <c r="G5573" t="s">
        <v>125</v>
      </c>
      <c r="H5573" t="s">
        <v>61</v>
      </c>
      <c r="I5573" t="s">
        <v>177</v>
      </c>
      <c r="J5573" t="s">
        <v>20</v>
      </c>
      <c r="K5573" t="s">
        <v>21</v>
      </c>
      <c r="L5573" t="s">
        <v>126</v>
      </c>
      <c r="M5573">
        <v>1</v>
      </c>
      <c r="N5573">
        <v>60</v>
      </c>
      <c r="P5573">
        <f>N5573/1.01275</f>
        <v>59.244630955319671</v>
      </c>
      <c r="Q5573">
        <v>8.9999999999999998E-4</v>
      </c>
      <c r="R5573">
        <v>3.5819999999999999</v>
      </c>
      <c r="S5573">
        <f>Q5573*(P5573^R5573)</f>
        <v>2013.1272250027284</v>
      </c>
      <c r="T5573">
        <f t="shared" si="396"/>
        <v>2013.1272250027284</v>
      </c>
    </row>
    <row r="5574" spans="1:20" x14ac:dyDescent="0.2">
      <c r="A5574">
        <v>2009</v>
      </c>
      <c r="B5574">
        <v>333</v>
      </c>
      <c r="D5574" t="s">
        <v>130</v>
      </c>
      <c r="E5574" s="1">
        <v>0.375</v>
      </c>
      <c r="F5574">
        <v>36</v>
      </c>
      <c r="G5574" t="s">
        <v>125</v>
      </c>
      <c r="H5574" t="s">
        <v>61</v>
      </c>
      <c r="I5574" t="s">
        <v>177</v>
      </c>
      <c r="J5574" t="s">
        <v>13</v>
      </c>
      <c r="K5574" t="s">
        <v>51</v>
      </c>
      <c r="L5574" t="s">
        <v>52</v>
      </c>
      <c r="M5574">
        <v>1</v>
      </c>
      <c r="N5574">
        <v>40</v>
      </c>
      <c r="O5574" t="s">
        <v>46</v>
      </c>
      <c r="Q5574">
        <v>1.6199999999999999E-2</v>
      </c>
      <c r="R5574">
        <v>3.0251999999999999</v>
      </c>
      <c r="S5574">
        <f>Q5574*(N5574^R5574)</f>
        <v>1137.8025435833395</v>
      </c>
      <c r="T5574">
        <f t="shared" si="396"/>
        <v>1137.8025435833395</v>
      </c>
    </row>
    <row r="5575" spans="1:20" x14ac:dyDescent="0.2">
      <c r="A5575">
        <v>2009</v>
      </c>
      <c r="B5575">
        <v>333</v>
      </c>
      <c r="D5575" t="s">
        <v>130</v>
      </c>
      <c r="E5575" s="1">
        <v>0.375</v>
      </c>
      <c r="F5575">
        <v>36</v>
      </c>
      <c r="G5575" t="s">
        <v>125</v>
      </c>
      <c r="H5575" t="s">
        <v>61</v>
      </c>
      <c r="I5575" t="s">
        <v>177</v>
      </c>
      <c r="J5575" t="s">
        <v>20</v>
      </c>
      <c r="K5575" t="s">
        <v>68</v>
      </c>
      <c r="L5575" t="s">
        <v>69</v>
      </c>
      <c r="M5575">
        <v>3</v>
      </c>
      <c r="N5575">
        <v>45</v>
      </c>
      <c r="P5575">
        <f>N5575*0.863</f>
        <v>38.835000000000001</v>
      </c>
      <c r="Q5575">
        <v>2.5100000000000001E-2</v>
      </c>
      <c r="R5575">
        <v>2.84</v>
      </c>
      <c r="S5575">
        <f>Q5575*(P5575^R5575)</f>
        <v>818.5927999638775</v>
      </c>
      <c r="T5575">
        <f t="shared" si="396"/>
        <v>2455.7783998916325</v>
      </c>
    </row>
    <row r="5576" spans="1:20" x14ac:dyDescent="0.2">
      <c r="A5576">
        <v>2009</v>
      </c>
      <c r="B5576">
        <v>333</v>
      </c>
      <c r="D5576" t="s">
        <v>130</v>
      </c>
      <c r="E5576" s="1">
        <v>0.375</v>
      </c>
      <c r="F5576">
        <v>36</v>
      </c>
      <c r="G5576" t="s">
        <v>125</v>
      </c>
      <c r="H5576" t="s">
        <v>61</v>
      </c>
      <c r="I5576" t="s">
        <v>177</v>
      </c>
      <c r="J5576" t="s">
        <v>44</v>
      </c>
      <c r="K5576" t="s">
        <v>21</v>
      </c>
      <c r="L5576" t="s">
        <v>22</v>
      </c>
      <c r="M5576">
        <v>2</v>
      </c>
      <c r="N5576">
        <v>35</v>
      </c>
      <c r="Q5576">
        <v>1.14E-2</v>
      </c>
      <c r="R5576">
        <v>3.1280000000000001</v>
      </c>
      <c r="S5576">
        <f>Q5576*(N5576^R5576)</f>
        <v>770.45928631241588</v>
      </c>
      <c r="T5576">
        <f t="shared" si="396"/>
        <v>1540.9185726248318</v>
      </c>
    </row>
    <row r="5577" spans="1:20" x14ac:dyDescent="0.2">
      <c r="A5577">
        <v>2009</v>
      </c>
      <c r="B5577">
        <v>333</v>
      </c>
      <c r="D5577" t="s">
        <v>130</v>
      </c>
      <c r="E5577" s="1">
        <v>0.375</v>
      </c>
      <c r="F5577">
        <v>36</v>
      </c>
      <c r="G5577" t="s">
        <v>125</v>
      </c>
      <c r="H5577" t="s">
        <v>61</v>
      </c>
      <c r="I5577" t="s">
        <v>177</v>
      </c>
      <c r="J5577" t="s">
        <v>23</v>
      </c>
      <c r="K5577" t="s">
        <v>62</v>
      </c>
      <c r="L5577" t="s">
        <v>83</v>
      </c>
      <c r="M5577">
        <v>4</v>
      </c>
      <c r="N5577">
        <v>35</v>
      </c>
      <c r="P5577">
        <f>N5577*0.901</f>
        <v>31.535</v>
      </c>
      <c r="Q5577">
        <v>2.07E-2</v>
      </c>
      <c r="R5577">
        <v>3</v>
      </c>
      <c r="S5577">
        <f>Q5577*(P5577^R5577)</f>
        <v>649.15566504626247</v>
      </c>
      <c r="T5577">
        <f t="shared" si="396"/>
        <v>2596.6226601850499</v>
      </c>
    </row>
    <row r="5578" spans="1:20" x14ac:dyDescent="0.2">
      <c r="A5578">
        <v>2009</v>
      </c>
      <c r="B5578">
        <v>333</v>
      </c>
      <c r="D5578" t="s">
        <v>130</v>
      </c>
      <c r="E5578" s="1">
        <v>0.375</v>
      </c>
      <c r="F5578">
        <v>36</v>
      </c>
      <c r="G5578" t="s">
        <v>125</v>
      </c>
      <c r="H5578" t="s">
        <v>61</v>
      </c>
      <c r="I5578" t="s">
        <v>177</v>
      </c>
      <c r="J5578" t="s">
        <v>13</v>
      </c>
      <c r="K5578" t="s">
        <v>17</v>
      </c>
      <c r="L5578" t="s">
        <v>127</v>
      </c>
      <c r="M5578">
        <v>1</v>
      </c>
      <c r="N5578">
        <v>25</v>
      </c>
      <c r="Q5578">
        <v>2.3900000000000001E-2</v>
      </c>
      <c r="R5578">
        <v>3.0819999999999999</v>
      </c>
      <c r="S5578">
        <f>Q5578*(N5578^R5578)</f>
        <v>486.23812459083422</v>
      </c>
      <c r="T5578">
        <f t="shared" si="396"/>
        <v>486.23812459083422</v>
      </c>
    </row>
    <row r="5579" spans="1:20" x14ac:dyDescent="0.2">
      <c r="A5579">
        <v>2009</v>
      </c>
      <c r="B5579">
        <v>333</v>
      </c>
      <c r="D5579" t="s">
        <v>130</v>
      </c>
      <c r="E5579" s="1">
        <v>0.375</v>
      </c>
      <c r="F5579">
        <v>36</v>
      </c>
      <c r="G5579" t="s">
        <v>125</v>
      </c>
      <c r="H5579" t="s">
        <v>61</v>
      </c>
      <c r="I5579" t="s">
        <v>177</v>
      </c>
      <c r="J5579" t="s">
        <v>23</v>
      </c>
      <c r="K5579" t="s">
        <v>70</v>
      </c>
      <c r="L5579" t="s">
        <v>71</v>
      </c>
      <c r="M5579">
        <v>1</v>
      </c>
      <c r="N5579">
        <v>35</v>
      </c>
      <c r="P5579">
        <f>N5579*0.84141</f>
        <v>29.449349999999999</v>
      </c>
      <c r="Q5579">
        <v>1.8800000000000001E-2</v>
      </c>
      <c r="R5579">
        <v>3</v>
      </c>
      <c r="S5579">
        <f>Q5579*(P5579^R5579)</f>
        <v>480.15890754210886</v>
      </c>
      <c r="T5579">
        <f t="shared" si="396"/>
        <v>480.15890754210886</v>
      </c>
    </row>
    <row r="5580" spans="1:20" x14ac:dyDescent="0.2">
      <c r="A5580">
        <v>2009</v>
      </c>
      <c r="B5580">
        <v>333</v>
      </c>
      <c r="D5580" t="s">
        <v>130</v>
      </c>
      <c r="E5580" s="1">
        <v>0.375</v>
      </c>
      <c r="F5580">
        <v>36</v>
      </c>
      <c r="G5580" t="s">
        <v>125</v>
      </c>
      <c r="H5580" t="s">
        <v>61</v>
      </c>
      <c r="I5580" t="s">
        <v>177</v>
      </c>
      <c r="J5580" t="s">
        <v>23</v>
      </c>
      <c r="K5580" t="s">
        <v>31</v>
      </c>
      <c r="L5580" t="s">
        <v>32</v>
      </c>
      <c r="M5580">
        <v>4</v>
      </c>
      <c r="N5580">
        <v>35</v>
      </c>
      <c r="Q5580">
        <v>7.9000000000000008E-3</v>
      </c>
      <c r="R5580">
        <v>3.0760000000000001</v>
      </c>
      <c r="S5580">
        <f>Q5580*(N5580^R5580)</f>
        <v>443.79294680201997</v>
      </c>
      <c r="T5580">
        <f t="shared" si="396"/>
        <v>1775.1717872080799</v>
      </c>
    </row>
    <row r="5581" spans="1:20" x14ac:dyDescent="0.2">
      <c r="A5581">
        <v>2009</v>
      </c>
      <c r="B5581">
        <v>333</v>
      </c>
      <c r="D5581" t="s">
        <v>130</v>
      </c>
      <c r="E5581" s="1">
        <v>0.375</v>
      </c>
      <c r="F5581">
        <v>36</v>
      </c>
      <c r="G5581" t="s">
        <v>125</v>
      </c>
      <c r="H5581" t="s">
        <v>61</v>
      </c>
      <c r="I5581" t="s">
        <v>177</v>
      </c>
      <c r="J5581" t="s">
        <v>26</v>
      </c>
      <c r="K5581" t="s">
        <v>31</v>
      </c>
      <c r="L5581" t="s">
        <v>54</v>
      </c>
      <c r="M5581">
        <v>5</v>
      </c>
      <c r="N5581">
        <v>25</v>
      </c>
      <c r="P5581">
        <f>N5581*0.812715</f>
        <v>20.317875000000001</v>
      </c>
      <c r="Q5581">
        <v>0.111</v>
      </c>
      <c r="R5581">
        <v>2.72</v>
      </c>
      <c r="S5581">
        <f>Q5581*(P5581^R5581)</f>
        <v>400.63779005068659</v>
      </c>
      <c r="T5581">
        <f t="shared" si="396"/>
        <v>2003.1889502534329</v>
      </c>
    </row>
    <row r="5582" spans="1:20" x14ac:dyDescent="0.2">
      <c r="A5582">
        <v>2009</v>
      </c>
      <c r="B5582">
        <v>333</v>
      </c>
      <c r="D5582" t="s">
        <v>130</v>
      </c>
      <c r="E5582" s="1">
        <v>0.375</v>
      </c>
      <c r="F5582">
        <v>36</v>
      </c>
      <c r="G5582" t="s">
        <v>125</v>
      </c>
      <c r="H5582" t="s">
        <v>61</v>
      </c>
      <c r="I5582" t="s">
        <v>177</v>
      </c>
      <c r="J5582" t="s">
        <v>16</v>
      </c>
      <c r="K5582" t="s">
        <v>28</v>
      </c>
      <c r="L5582" t="s">
        <v>29</v>
      </c>
      <c r="M5582">
        <v>7</v>
      </c>
      <c r="N5582">
        <v>25</v>
      </c>
      <c r="P5582">
        <f>N5582/1.14172</f>
        <v>21.89678730336685</v>
      </c>
      <c r="Q5582">
        <v>5.7999999999999996E-3</v>
      </c>
      <c r="R5582">
        <v>3.5539999999999998</v>
      </c>
      <c r="S5582">
        <f>Q5582*(P5582^R5582)</f>
        <v>336.62001464584171</v>
      </c>
      <c r="T5582">
        <f t="shared" si="396"/>
        <v>2356.3401025208918</v>
      </c>
    </row>
    <row r="5583" spans="1:20" x14ac:dyDescent="0.2">
      <c r="A5583">
        <v>2009</v>
      </c>
      <c r="B5583">
        <v>333</v>
      </c>
      <c r="D5583" t="s">
        <v>130</v>
      </c>
      <c r="E5583" s="1">
        <v>0.375</v>
      </c>
      <c r="F5583">
        <v>36</v>
      </c>
      <c r="G5583" t="s">
        <v>125</v>
      </c>
      <c r="H5583" t="s">
        <v>61</v>
      </c>
      <c r="I5583" t="s">
        <v>177</v>
      </c>
      <c r="J5583" t="s">
        <v>44</v>
      </c>
      <c r="K5583" t="s">
        <v>21</v>
      </c>
      <c r="L5583" t="s">
        <v>22</v>
      </c>
      <c r="M5583">
        <v>4</v>
      </c>
      <c r="N5583">
        <v>25</v>
      </c>
      <c r="Q5583">
        <v>1.14E-2</v>
      </c>
      <c r="R5583">
        <v>3.1280000000000001</v>
      </c>
      <c r="S5583">
        <f>Q5583*(N5583^R5583)</f>
        <v>268.94359042953022</v>
      </c>
      <c r="T5583">
        <f t="shared" si="396"/>
        <v>1075.7743617181209</v>
      </c>
    </row>
    <row r="5584" spans="1:20" x14ac:dyDescent="0.2">
      <c r="A5584">
        <v>2009</v>
      </c>
      <c r="B5584">
        <v>333</v>
      </c>
      <c r="D5584" t="s">
        <v>130</v>
      </c>
      <c r="E5584" s="1">
        <v>0.375</v>
      </c>
      <c r="F5584">
        <v>36</v>
      </c>
      <c r="G5584" t="s">
        <v>125</v>
      </c>
      <c r="H5584" t="s">
        <v>61</v>
      </c>
      <c r="I5584" t="s">
        <v>177</v>
      </c>
      <c r="J5584" t="s">
        <v>23</v>
      </c>
      <c r="K5584" t="s">
        <v>118</v>
      </c>
      <c r="L5584" t="s">
        <v>81</v>
      </c>
      <c r="M5584">
        <v>2</v>
      </c>
      <c r="N5584">
        <v>25</v>
      </c>
      <c r="Q5584">
        <v>1.26E-2</v>
      </c>
      <c r="R5584">
        <v>3.0672999999999999</v>
      </c>
      <c r="S5584">
        <f>Q5584*(N5584^R5584)</f>
        <v>244.49609871054292</v>
      </c>
      <c r="T5584">
        <f t="shared" si="396"/>
        <v>488.99219742108585</v>
      </c>
    </row>
    <row r="5585" spans="1:21" x14ac:dyDescent="0.2">
      <c r="A5585">
        <v>2009</v>
      </c>
      <c r="B5585">
        <v>333</v>
      </c>
      <c r="D5585" t="s">
        <v>130</v>
      </c>
      <c r="E5585" s="1">
        <v>0.375</v>
      </c>
      <c r="F5585">
        <v>36</v>
      </c>
      <c r="G5585" t="s">
        <v>125</v>
      </c>
      <c r="H5585" t="s">
        <v>61</v>
      </c>
      <c r="I5585" t="s">
        <v>177</v>
      </c>
      <c r="J5585" t="s">
        <v>44</v>
      </c>
      <c r="K5585" t="s">
        <v>21</v>
      </c>
      <c r="L5585" t="s">
        <v>45</v>
      </c>
      <c r="M5585">
        <v>7</v>
      </c>
      <c r="N5585">
        <v>25</v>
      </c>
      <c r="Q5585">
        <v>1.5299999999999999E-2</v>
      </c>
      <c r="R5585">
        <v>3.0038</v>
      </c>
      <c r="S5585">
        <f>Q5585*(N5585^R5585)</f>
        <v>242.00460433547849</v>
      </c>
      <c r="T5585">
        <f t="shared" si="396"/>
        <v>1694.0322303483495</v>
      </c>
    </row>
    <row r="5586" spans="1:21" x14ac:dyDescent="0.2">
      <c r="A5586">
        <v>2009</v>
      </c>
      <c r="B5586">
        <v>333</v>
      </c>
      <c r="D5586" t="s">
        <v>130</v>
      </c>
      <c r="E5586" s="1">
        <v>0.375</v>
      </c>
      <c r="F5586">
        <v>36</v>
      </c>
      <c r="G5586" t="s">
        <v>125</v>
      </c>
      <c r="H5586" t="s">
        <v>61</v>
      </c>
      <c r="I5586" t="s">
        <v>177</v>
      </c>
      <c r="J5586" t="s">
        <v>26</v>
      </c>
      <c r="K5586" t="s">
        <v>31</v>
      </c>
      <c r="L5586" t="s">
        <v>54</v>
      </c>
      <c r="M5586">
        <v>2</v>
      </c>
      <c r="N5586">
        <v>15</v>
      </c>
      <c r="P5586">
        <f>N5586*0.812715</f>
        <v>12.190724999999999</v>
      </c>
      <c r="Q5586">
        <v>0.111</v>
      </c>
      <c r="R5586">
        <v>2.72</v>
      </c>
      <c r="S5586">
        <f>Q5586*(P5586^R5586)</f>
        <v>99.844308303194822</v>
      </c>
      <c r="T5586">
        <f t="shared" si="396"/>
        <v>199.68861660638964</v>
      </c>
    </row>
    <row r="5587" spans="1:21" x14ac:dyDescent="0.2">
      <c r="A5587">
        <v>2009</v>
      </c>
      <c r="B5587">
        <v>333</v>
      </c>
      <c r="D5587" t="s">
        <v>130</v>
      </c>
      <c r="E5587" s="1">
        <v>0.375</v>
      </c>
      <c r="F5587">
        <v>36</v>
      </c>
      <c r="G5587" t="s">
        <v>125</v>
      </c>
      <c r="H5587" t="s">
        <v>61</v>
      </c>
      <c r="I5587" t="s">
        <v>177</v>
      </c>
      <c r="J5587" t="s">
        <v>23</v>
      </c>
      <c r="K5587" t="s">
        <v>31</v>
      </c>
      <c r="L5587" t="s">
        <v>108</v>
      </c>
      <c r="M5587">
        <v>2</v>
      </c>
      <c r="N5587">
        <v>15</v>
      </c>
      <c r="Q5587" s="2">
        <v>2.1899999999999999E-2</v>
      </c>
      <c r="R5587" s="2">
        <v>3.0470000000000002</v>
      </c>
      <c r="S5587">
        <f>Q5587*(N5587^R5587)</f>
        <v>83.944873923971386</v>
      </c>
      <c r="T5587">
        <f t="shared" si="396"/>
        <v>167.88974784794277</v>
      </c>
    </row>
    <row r="5588" spans="1:21" x14ac:dyDescent="0.2">
      <c r="A5588">
        <v>2009</v>
      </c>
      <c r="B5588">
        <v>333</v>
      </c>
      <c r="D5588" t="s">
        <v>130</v>
      </c>
      <c r="E5588" s="1">
        <v>0.375</v>
      </c>
      <c r="F5588">
        <v>36</v>
      </c>
      <c r="G5588" t="s">
        <v>125</v>
      </c>
      <c r="H5588" t="s">
        <v>61</v>
      </c>
      <c r="I5588" t="s">
        <v>177</v>
      </c>
      <c r="J5588" t="s">
        <v>509</v>
      </c>
      <c r="K5588" t="s">
        <v>17</v>
      </c>
      <c r="L5588" t="s">
        <v>19</v>
      </c>
      <c r="M5588">
        <v>5</v>
      </c>
      <c r="N5588">
        <v>15</v>
      </c>
      <c r="Q5588">
        <v>1.9300000000000001E-2</v>
      </c>
      <c r="R5588">
        <v>2.96</v>
      </c>
      <c r="S5588">
        <f>Q5588*(N5588^R5588)</f>
        <v>58.450393035088091</v>
      </c>
      <c r="T5588">
        <f t="shared" si="396"/>
        <v>292.25196517544043</v>
      </c>
    </row>
    <row r="5589" spans="1:21" x14ac:dyDescent="0.2">
      <c r="A5589">
        <v>2009</v>
      </c>
      <c r="B5589">
        <v>333</v>
      </c>
      <c r="D5589" t="s">
        <v>130</v>
      </c>
      <c r="E5589" s="1">
        <v>0.375</v>
      </c>
      <c r="F5589">
        <v>36</v>
      </c>
      <c r="G5589" t="s">
        <v>125</v>
      </c>
      <c r="H5589" t="s">
        <v>61</v>
      </c>
      <c r="I5589" t="s">
        <v>177</v>
      </c>
      <c r="J5589" t="s">
        <v>23</v>
      </c>
      <c r="K5589" t="s">
        <v>118</v>
      </c>
      <c r="L5589" t="s">
        <v>43</v>
      </c>
      <c r="M5589">
        <v>2</v>
      </c>
      <c r="N5589">
        <v>15</v>
      </c>
      <c r="P5589">
        <f>N5589/1.08175</f>
        <v>13.866420152530623</v>
      </c>
      <c r="Q5589">
        <v>1.4500000000000001E-2</v>
      </c>
      <c r="R5589">
        <v>3.0529999999999999</v>
      </c>
      <c r="S5589">
        <f>Q5589*(P5589^R5589)</f>
        <v>44.441138743501973</v>
      </c>
      <c r="T5589">
        <f t="shared" si="396"/>
        <v>88.882277487003947</v>
      </c>
    </row>
    <row r="5590" spans="1:21" x14ac:dyDescent="0.2">
      <c r="A5590">
        <v>2009</v>
      </c>
      <c r="B5590">
        <v>333</v>
      </c>
      <c r="D5590" t="s">
        <v>130</v>
      </c>
      <c r="E5590" s="1">
        <v>0.375</v>
      </c>
      <c r="F5590">
        <v>36</v>
      </c>
      <c r="G5590" t="s">
        <v>125</v>
      </c>
      <c r="H5590" t="s">
        <v>61</v>
      </c>
      <c r="I5590" t="s">
        <v>177</v>
      </c>
      <c r="J5590" t="s">
        <v>26</v>
      </c>
      <c r="K5590" t="s">
        <v>17</v>
      </c>
      <c r="L5590" t="s">
        <v>121</v>
      </c>
      <c r="M5590">
        <v>9</v>
      </c>
      <c r="N5590">
        <v>7.5</v>
      </c>
      <c r="Q5590">
        <v>2.0199999999999999E-2</v>
      </c>
      <c r="R5590">
        <v>2.9594999999999998</v>
      </c>
      <c r="S5590">
        <f>Q5590*(N5590^R5590)</f>
        <v>7.8540774295436098</v>
      </c>
      <c r="T5590">
        <f t="shared" si="396"/>
        <v>70.686696865892486</v>
      </c>
    </row>
    <row r="5591" spans="1:21" x14ac:dyDescent="0.2">
      <c r="A5591">
        <v>2009</v>
      </c>
      <c r="B5591">
        <v>333</v>
      </c>
      <c r="D5591" t="s">
        <v>130</v>
      </c>
      <c r="E5591" s="1">
        <v>0.375</v>
      </c>
      <c r="F5591">
        <v>36</v>
      </c>
      <c r="G5591" t="s">
        <v>125</v>
      </c>
      <c r="H5591" t="s">
        <v>61</v>
      </c>
      <c r="I5591" t="s">
        <v>177</v>
      </c>
      <c r="J5591" t="s">
        <v>509</v>
      </c>
      <c r="K5591" t="s">
        <v>17</v>
      </c>
      <c r="L5591" t="s">
        <v>19</v>
      </c>
      <c r="M5591">
        <v>4</v>
      </c>
      <c r="N5591">
        <v>7.5</v>
      </c>
      <c r="Q5591">
        <v>1.9300000000000001E-2</v>
      </c>
      <c r="R5591">
        <v>2.96</v>
      </c>
      <c r="S5591">
        <f>Q5591*(N5591^R5591)</f>
        <v>7.5117071566069322</v>
      </c>
      <c r="T5591">
        <f t="shared" si="396"/>
        <v>30.046828626427729</v>
      </c>
    </row>
    <row r="5592" spans="1:21" x14ac:dyDescent="0.2">
      <c r="A5592">
        <v>2009</v>
      </c>
      <c r="B5592">
        <v>333</v>
      </c>
      <c r="D5592" t="s">
        <v>130</v>
      </c>
      <c r="E5592" s="1">
        <v>0.375</v>
      </c>
      <c r="F5592">
        <v>36</v>
      </c>
      <c r="G5592" t="s">
        <v>125</v>
      </c>
      <c r="H5592" t="s">
        <v>61</v>
      </c>
      <c r="I5592" t="s">
        <v>177</v>
      </c>
      <c r="J5592" t="s">
        <v>23</v>
      </c>
      <c r="K5592" t="s">
        <v>118</v>
      </c>
      <c r="L5592" t="s">
        <v>43</v>
      </c>
      <c r="M5592">
        <v>1</v>
      </c>
      <c r="N5592">
        <v>7.5</v>
      </c>
      <c r="P5592">
        <f>N5592/1.08175</f>
        <v>6.9332100762653113</v>
      </c>
      <c r="Q5592">
        <v>1.4500000000000001E-2</v>
      </c>
      <c r="R5592">
        <v>3.0529999999999999</v>
      </c>
      <c r="S5592">
        <f>Q5592*(P5592^R5592)</f>
        <v>5.3547672905998889</v>
      </c>
      <c r="T5592">
        <f t="shared" si="396"/>
        <v>5.3547672905998889</v>
      </c>
    </row>
    <row r="5593" spans="1:21" x14ac:dyDescent="0.2">
      <c r="A5593">
        <v>2009</v>
      </c>
      <c r="B5593">
        <v>333</v>
      </c>
      <c r="D5593" t="s">
        <v>130</v>
      </c>
      <c r="E5593" s="1">
        <v>0.375</v>
      </c>
      <c r="F5593">
        <v>36</v>
      </c>
      <c r="G5593" t="s">
        <v>125</v>
      </c>
      <c r="H5593" t="s">
        <v>61</v>
      </c>
      <c r="I5593" t="s">
        <v>177</v>
      </c>
      <c r="J5593" t="s">
        <v>16</v>
      </c>
      <c r="K5593" t="s">
        <v>72</v>
      </c>
      <c r="L5593" t="s">
        <v>157</v>
      </c>
      <c r="M5593">
        <v>1</v>
      </c>
      <c r="N5593">
        <v>2.5</v>
      </c>
      <c r="Q5593">
        <v>2.1299999999999999E-2</v>
      </c>
      <c r="R5593">
        <v>2.8235000000000001</v>
      </c>
      <c r="S5593">
        <f t="shared" ref="S5593:S5598" si="397">Q5593*(N5593^R5593)</f>
        <v>0.28311522044385118</v>
      </c>
      <c r="T5593">
        <f t="shared" si="396"/>
        <v>0.28311522044385118</v>
      </c>
      <c r="U5593" t="s">
        <v>209</v>
      </c>
    </row>
    <row r="5594" spans="1:21" x14ac:dyDescent="0.2">
      <c r="A5594">
        <v>2009</v>
      </c>
      <c r="B5594">
        <v>333</v>
      </c>
      <c r="D5594" t="s">
        <v>130</v>
      </c>
      <c r="E5594" s="1">
        <v>0.375</v>
      </c>
      <c r="F5594">
        <v>36</v>
      </c>
      <c r="G5594" t="s">
        <v>125</v>
      </c>
      <c r="H5594" t="s">
        <v>61</v>
      </c>
      <c r="I5594" t="s">
        <v>177</v>
      </c>
      <c r="J5594" t="s">
        <v>26</v>
      </c>
      <c r="K5594" t="s">
        <v>118</v>
      </c>
      <c r="L5594" t="s">
        <v>27</v>
      </c>
      <c r="M5594">
        <v>7</v>
      </c>
      <c r="N5594">
        <v>2.5</v>
      </c>
      <c r="Q5594">
        <v>1.5900000000000001E-2</v>
      </c>
      <c r="R5594">
        <v>2.9718</v>
      </c>
      <c r="S5594">
        <f t="shared" si="397"/>
        <v>0.24210025233267859</v>
      </c>
      <c r="T5594">
        <f t="shared" si="396"/>
        <v>1.6947017663287502</v>
      </c>
    </row>
    <row r="5595" spans="1:21" x14ac:dyDescent="0.2">
      <c r="A5595">
        <v>2009</v>
      </c>
      <c r="B5595">
        <v>334</v>
      </c>
      <c r="D5595" t="s">
        <v>130</v>
      </c>
      <c r="E5595" s="1">
        <v>0.375</v>
      </c>
      <c r="F5595">
        <v>32</v>
      </c>
      <c r="G5595" t="s">
        <v>125</v>
      </c>
      <c r="H5595" t="s">
        <v>36</v>
      </c>
      <c r="I5595" t="s">
        <v>177</v>
      </c>
      <c r="J5595" t="s">
        <v>44</v>
      </c>
      <c r="K5595" t="s">
        <v>74</v>
      </c>
      <c r="L5595" t="s">
        <v>75</v>
      </c>
      <c r="M5595">
        <v>1</v>
      </c>
      <c r="N5595">
        <v>120</v>
      </c>
      <c r="Q5595">
        <v>1E-3</v>
      </c>
      <c r="R5595">
        <v>3.07</v>
      </c>
      <c r="S5595">
        <f t="shared" si="397"/>
        <v>2415.941563233283</v>
      </c>
      <c r="T5595">
        <f t="shared" si="396"/>
        <v>2415.941563233283</v>
      </c>
    </row>
    <row r="5596" spans="1:21" x14ac:dyDescent="0.2">
      <c r="A5596">
        <v>2009</v>
      </c>
      <c r="B5596">
        <v>334</v>
      </c>
      <c r="D5596" t="s">
        <v>130</v>
      </c>
      <c r="E5596" s="1">
        <v>0.375</v>
      </c>
      <c r="F5596">
        <v>32</v>
      </c>
      <c r="G5596" t="s">
        <v>125</v>
      </c>
      <c r="H5596" t="s">
        <v>36</v>
      </c>
      <c r="I5596" t="s">
        <v>177</v>
      </c>
      <c r="J5596" t="s">
        <v>13</v>
      </c>
      <c r="K5596" t="s">
        <v>51</v>
      </c>
      <c r="L5596" t="s">
        <v>52</v>
      </c>
      <c r="M5596">
        <v>1</v>
      </c>
      <c r="N5596">
        <v>50</v>
      </c>
      <c r="O5596" t="s">
        <v>46</v>
      </c>
      <c r="Q5596">
        <v>1.6199999999999999E-2</v>
      </c>
      <c r="R5596">
        <v>3.0251999999999999</v>
      </c>
      <c r="S5596">
        <f t="shared" si="397"/>
        <v>2234.8021044952443</v>
      </c>
      <c r="T5596">
        <f t="shared" si="396"/>
        <v>2234.8021044952443</v>
      </c>
    </row>
    <row r="5597" spans="1:21" x14ac:dyDescent="0.2">
      <c r="A5597">
        <v>2009</v>
      </c>
      <c r="B5597">
        <v>334</v>
      </c>
      <c r="D5597" t="s">
        <v>130</v>
      </c>
      <c r="E5597" s="1">
        <v>0.375</v>
      </c>
      <c r="F5597">
        <v>32</v>
      </c>
      <c r="G5597" t="s">
        <v>125</v>
      </c>
      <c r="H5597" t="s">
        <v>36</v>
      </c>
      <c r="I5597" t="s">
        <v>177</v>
      </c>
      <c r="J5597" t="s">
        <v>44</v>
      </c>
      <c r="K5597" t="s">
        <v>21</v>
      </c>
      <c r="L5597" t="s">
        <v>22</v>
      </c>
      <c r="M5597">
        <v>6</v>
      </c>
      <c r="N5597">
        <v>35</v>
      </c>
      <c r="Q5597">
        <v>1.14E-2</v>
      </c>
      <c r="R5597">
        <v>3.1280000000000001</v>
      </c>
      <c r="S5597">
        <f t="shared" si="397"/>
        <v>770.45928631241588</v>
      </c>
      <c r="T5597">
        <f t="shared" si="396"/>
        <v>4622.7557178744955</v>
      </c>
    </row>
    <row r="5598" spans="1:21" x14ac:dyDescent="0.2">
      <c r="A5598">
        <v>2009</v>
      </c>
      <c r="B5598">
        <v>334</v>
      </c>
      <c r="D5598" t="s">
        <v>130</v>
      </c>
      <c r="E5598" s="1">
        <v>0.375</v>
      </c>
      <c r="F5598">
        <v>32</v>
      </c>
      <c r="G5598" t="s">
        <v>125</v>
      </c>
      <c r="H5598" t="s">
        <v>36</v>
      </c>
      <c r="I5598" t="s">
        <v>177</v>
      </c>
      <c r="J5598" t="s">
        <v>13</v>
      </c>
      <c r="K5598" t="s">
        <v>51</v>
      </c>
      <c r="L5598" t="s">
        <v>52</v>
      </c>
      <c r="M5598">
        <v>1</v>
      </c>
      <c r="N5598">
        <v>35</v>
      </c>
      <c r="O5598" t="s">
        <v>53</v>
      </c>
      <c r="Q5598">
        <v>1.6199999999999999E-2</v>
      </c>
      <c r="R5598">
        <v>3.0251999999999999</v>
      </c>
      <c r="S5598">
        <f t="shared" si="397"/>
        <v>759.67819720000477</v>
      </c>
      <c r="T5598">
        <f t="shared" si="396"/>
        <v>759.67819720000477</v>
      </c>
    </row>
    <row r="5599" spans="1:21" x14ac:dyDescent="0.2">
      <c r="A5599">
        <v>2009</v>
      </c>
      <c r="B5599">
        <v>334</v>
      </c>
      <c r="D5599" t="s">
        <v>130</v>
      </c>
      <c r="E5599" s="1">
        <v>0.375</v>
      </c>
      <c r="F5599">
        <v>32</v>
      </c>
      <c r="G5599" t="s">
        <v>125</v>
      </c>
      <c r="H5599" t="s">
        <v>36</v>
      </c>
      <c r="I5599" t="s">
        <v>177</v>
      </c>
      <c r="J5599" t="s">
        <v>23</v>
      </c>
      <c r="K5599" t="s">
        <v>62</v>
      </c>
      <c r="L5599" t="s">
        <v>83</v>
      </c>
      <c r="M5599">
        <v>13</v>
      </c>
      <c r="N5599">
        <v>35</v>
      </c>
      <c r="P5599">
        <f>N5599*0.901</f>
        <v>31.535</v>
      </c>
      <c r="Q5599">
        <v>2.07E-2</v>
      </c>
      <c r="R5599">
        <v>3</v>
      </c>
      <c r="S5599">
        <f>Q5599*(P5599^R5599)</f>
        <v>649.15566504626247</v>
      </c>
      <c r="T5599">
        <f t="shared" si="396"/>
        <v>8439.0236456014118</v>
      </c>
    </row>
    <row r="5600" spans="1:21" x14ac:dyDescent="0.2">
      <c r="A5600">
        <v>2009</v>
      </c>
      <c r="B5600">
        <v>334</v>
      </c>
      <c r="D5600" t="s">
        <v>130</v>
      </c>
      <c r="E5600" s="1">
        <v>0.375</v>
      </c>
      <c r="F5600">
        <v>32</v>
      </c>
      <c r="G5600" t="s">
        <v>125</v>
      </c>
      <c r="H5600" t="s">
        <v>36</v>
      </c>
      <c r="I5600" t="s">
        <v>177</v>
      </c>
      <c r="J5600" t="s">
        <v>23</v>
      </c>
      <c r="K5600" t="s">
        <v>31</v>
      </c>
      <c r="L5600" t="s">
        <v>32</v>
      </c>
      <c r="M5600">
        <v>11</v>
      </c>
      <c r="N5600">
        <v>35</v>
      </c>
      <c r="Q5600">
        <v>7.9000000000000008E-3</v>
      </c>
      <c r="R5600">
        <v>3.0760000000000001</v>
      </c>
      <c r="S5600">
        <f>Q5600*(N5600^R5600)</f>
        <v>443.79294680201997</v>
      </c>
      <c r="T5600">
        <f t="shared" si="396"/>
        <v>4881.7224148222194</v>
      </c>
    </row>
    <row r="5601" spans="1:20" x14ac:dyDescent="0.2">
      <c r="A5601">
        <v>2009</v>
      </c>
      <c r="B5601">
        <v>334</v>
      </c>
      <c r="D5601" t="s">
        <v>130</v>
      </c>
      <c r="E5601" s="1">
        <v>0.375</v>
      </c>
      <c r="F5601">
        <v>32</v>
      </c>
      <c r="G5601" t="s">
        <v>125</v>
      </c>
      <c r="H5601" t="s">
        <v>36</v>
      </c>
      <c r="I5601" t="s">
        <v>177</v>
      </c>
      <c r="J5601" t="s">
        <v>508</v>
      </c>
      <c r="K5601" t="s">
        <v>24</v>
      </c>
      <c r="L5601" t="s">
        <v>25</v>
      </c>
      <c r="M5601">
        <v>1</v>
      </c>
      <c r="N5601">
        <v>25</v>
      </c>
      <c r="Q5601">
        <v>4.2799999999999998E-2</v>
      </c>
      <c r="R5601">
        <v>2.8580000000000001</v>
      </c>
      <c r="S5601">
        <f>Q5601*(N5601^R5601)</f>
        <v>423.40532317837847</v>
      </c>
      <c r="T5601">
        <f t="shared" si="396"/>
        <v>423.40532317837847</v>
      </c>
    </row>
    <row r="5602" spans="1:20" x14ac:dyDescent="0.2">
      <c r="A5602">
        <v>2009</v>
      </c>
      <c r="B5602">
        <v>334</v>
      </c>
      <c r="D5602" t="s">
        <v>130</v>
      </c>
      <c r="E5602" s="1">
        <v>0.375</v>
      </c>
      <c r="F5602">
        <v>32</v>
      </c>
      <c r="G5602" t="s">
        <v>125</v>
      </c>
      <c r="H5602" t="s">
        <v>36</v>
      </c>
      <c r="I5602" t="s">
        <v>177</v>
      </c>
      <c r="J5602" t="s">
        <v>26</v>
      </c>
      <c r="K5602" t="s">
        <v>31</v>
      </c>
      <c r="L5602" t="s">
        <v>54</v>
      </c>
      <c r="M5602">
        <v>3</v>
      </c>
      <c r="N5602">
        <v>25</v>
      </c>
      <c r="P5602">
        <f>N5602*0.812715</f>
        <v>20.317875000000001</v>
      </c>
      <c r="Q5602">
        <v>0.111</v>
      </c>
      <c r="R5602">
        <v>2.72</v>
      </c>
      <c r="S5602">
        <f>Q5602*(P5602^R5602)</f>
        <v>400.63779005068659</v>
      </c>
      <c r="T5602">
        <f t="shared" si="396"/>
        <v>1201.9133701520598</v>
      </c>
    </row>
    <row r="5603" spans="1:20" x14ac:dyDescent="0.2">
      <c r="A5603">
        <v>2009</v>
      </c>
      <c r="B5603">
        <v>334</v>
      </c>
      <c r="D5603" t="s">
        <v>130</v>
      </c>
      <c r="E5603" s="1">
        <v>0.375</v>
      </c>
      <c r="F5603">
        <v>32</v>
      </c>
      <c r="G5603" t="s">
        <v>125</v>
      </c>
      <c r="H5603" t="s">
        <v>36</v>
      </c>
      <c r="I5603" t="s">
        <v>177</v>
      </c>
      <c r="J5603" t="s">
        <v>13</v>
      </c>
      <c r="K5603" t="s">
        <v>14</v>
      </c>
      <c r="L5603" t="s">
        <v>15</v>
      </c>
      <c r="M5603">
        <v>1</v>
      </c>
      <c r="N5603">
        <v>25</v>
      </c>
      <c r="Q5603">
        <v>2.3599999999999999E-2</v>
      </c>
      <c r="R5603">
        <v>2.9750000000000001</v>
      </c>
      <c r="S5603">
        <f>Q5603*(N5603^R5603)</f>
        <v>340.23855775527943</v>
      </c>
      <c r="T5603">
        <f t="shared" si="396"/>
        <v>340.23855775527943</v>
      </c>
    </row>
    <row r="5604" spans="1:20" x14ac:dyDescent="0.2">
      <c r="A5604">
        <v>2009</v>
      </c>
      <c r="B5604">
        <v>334</v>
      </c>
      <c r="D5604" t="s">
        <v>130</v>
      </c>
      <c r="E5604" s="1">
        <v>0.375</v>
      </c>
      <c r="F5604">
        <v>32</v>
      </c>
      <c r="G5604" t="s">
        <v>125</v>
      </c>
      <c r="H5604" t="s">
        <v>36</v>
      </c>
      <c r="I5604" t="s">
        <v>177</v>
      </c>
      <c r="J5604" t="s">
        <v>16</v>
      </c>
      <c r="K5604" t="s">
        <v>28</v>
      </c>
      <c r="L5604" t="s">
        <v>29</v>
      </c>
      <c r="M5604">
        <v>7</v>
      </c>
      <c r="N5604">
        <v>25</v>
      </c>
      <c r="P5604">
        <f>N5604/1.14172</f>
        <v>21.89678730336685</v>
      </c>
      <c r="Q5604">
        <v>5.7999999999999996E-3</v>
      </c>
      <c r="R5604">
        <v>3.5539999999999998</v>
      </c>
      <c r="S5604">
        <f>Q5604*(P5604^R5604)</f>
        <v>336.62001464584171</v>
      </c>
      <c r="T5604">
        <f t="shared" si="396"/>
        <v>2356.3401025208918</v>
      </c>
    </row>
    <row r="5605" spans="1:20" x14ac:dyDescent="0.2">
      <c r="A5605">
        <v>2009</v>
      </c>
      <c r="B5605">
        <v>334</v>
      </c>
      <c r="D5605" t="s">
        <v>130</v>
      </c>
      <c r="E5605" s="1">
        <v>0.375</v>
      </c>
      <c r="F5605">
        <v>32</v>
      </c>
      <c r="G5605" t="s">
        <v>125</v>
      </c>
      <c r="H5605" t="s">
        <v>36</v>
      </c>
      <c r="I5605" t="s">
        <v>177</v>
      </c>
      <c r="J5605" t="s">
        <v>23</v>
      </c>
      <c r="K5605" t="s">
        <v>118</v>
      </c>
      <c r="L5605" t="s">
        <v>106</v>
      </c>
      <c r="M5605">
        <v>1</v>
      </c>
      <c r="N5605">
        <v>25</v>
      </c>
      <c r="Q5605">
        <v>2.01E-2</v>
      </c>
      <c r="R5605">
        <v>2.9992000000000001</v>
      </c>
      <c r="S5605">
        <f>Q5605*(N5605^R5605)</f>
        <v>313.25479785250087</v>
      </c>
      <c r="T5605">
        <f t="shared" si="396"/>
        <v>313.25479785250087</v>
      </c>
    </row>
    <row r="5606" spans="1:20" x14ac:dyDescent="0.2">
      <c r="A5606">
        <v>2009</v>
      </c>
      <c r="B5606">
        <v>334</v>
      </c>
      <c r="D5606" t="s">
        <v>130</v>
      </c>
      <c r="E5606" s="1">
        <v>0.375</v>
      </c>
      <c r="F5606">
        <v>32</v>
      </c>
      <c r="G5606" t="s">
        <v>125</v>
      </c>
      <c r="H5606" t="s">
        <v>36</v>
      </c>
      <c r="I5606" t="s">
        <v>177</v>
      </c>
      <c r="J5606" t="s">
        <v>44</v>
      </c>
      <c r="K5606" t="s">
        <v>21</v>
      </c>
      <c r="L5606" t="s">
        <v>22</v>
      </c>
      <c r="M5606">
        <v>4</v>
      </c>
      <c r="N5606">
        <v>25</v>
      </c>
      <c r="Q5606">
        <v>1.14E-2</v>
      </c>
      <c r="R5606">
        <v>3.1280000000000001</v>
      </c>
      <c r="S5606">
        <f>Q5606*(N5606^R5606)</f>
        <v>268.94359042953022</v>
      </c>
      <c r="T5606">
        <f t="shared" si="396"/>
        <v>1075.7743617181209</v>
      </c>
    </row>
    <row r="5607" spans="1:20" x14ac:dyDescent="0.2">
      <c r="A5607">
        <v>2009</v>
      </c>
      <c r="B5607">
        <v>334</v>
      </c>
      <c r="D5607" t="s">
        <v>130</v>
      </c>
      <c r="E5607" s="1">
        <v>0.375</v>
      </c>
      <c r="F5607">
        <v>32</v>
      </c>
      <c r="G5607" t="s">
        <v>125</v>
      </c>
      <c r="H5607" t="s">
        <v>36</v>
      </c>
      <c r="I5607" t="s">
        <v>177</v>
      </c>
      <c r="J5607" t="s">
        <v>26</v>
      </c>
      <c r="K5607" t="s">
        <v>118</v>
      </c>
      <c r="L5607" t="s">
        <v>27</v>
      </c>
      <c r="M5607">
        <v>3</v>
      </c>
      <c r="N5607">
        <v>25</v>
      </c>
      <c r="Q5607">
        <v>1.5900000000000001E-2</v>
      </c>
      <c r="R5607">
        <v>2.9718</v>
      </c>
      <c r="S5607">
        <f>Q5607*(N5607^R5607)</f>
        <v>226.87949252527642</v>
      </c>
      <c r="T5607">
        <f t="shared" si="396"/>
        <v>680.63847757582926</v>
      </c>
    </row>
    <row r="5608" spans="1:20" x14ac:dyDescent="0.2">
      <c r="A5608">
        <v>2009</v>
      </c>
      <c r="B5608">
        <v>334</v>
      </c>
      <c r="D5608" t="s">
        <v>130</v>
      </c>
      <c r="E5608" s="1">
        <v>0.375</v>
      </c>
      <c r="F5608">
        <v>32</v>
      </c>
      <c r="G5608" t="s">
        <v>125</v>
      </c>
      <c r="H5608" t="s">
        <v>36</v>
      </c>
      <c r="I5608" t="s">
        <v>177</v>
      </c>
      <c r="J5608" t="s">
        <v>23</v>
      </c>
      <c r="K5608" t="s">
        <v>31</v>
      </c>
      <c r="L5608" t="s">
        <v>108</v>
      </c>
      <c r="M5608">
        <v>1</v>
      </c>
      <c r="N5608">
        <v>15</v>
      </c>
      <c r="Q5608" s="2">
        <v>2.1899999999999999E-2</v>
      </c>
      <c r="R5608" s="2">
        <v>3.0470000000000002</v>
      </c>
      <c r="S5608">
        <f>Q5608*(N5608^R5608)</f>
        <v>83.944873923971386</v>
      </c>
      <c r="T5608">
        <f t="shared" si="396"/>
        <v>83.944873923971386</v>
      </c>
    </row>
    <row r="5609" spans="1:20" x14ac:dyDescent="0.2">
      <c r="A5609">
        <v>2009</v>
      </c>
      <c r="B5609">
        <v>334</v>
      </c>
      <c r="D5609" t="s">
        <v>130</v>
      </c>
      <c r="E5609" s="1">
        <v>0.375</v>
      </c>
      <c r="F5609">
        <v>32</v>
      </c>
      <c r="G5609" t="s">
        <v>125</v>
      </c>
      <c r="H5609" t="s">
        <v>36</v>
      </c>
      <c r="I5609" t="s">
        <v>177</v>
      </c>
      <c r="J5609" t="s">
        <v>509</v>
      </c>
      <c r="K5609" t="s">
        <v>17</v>
      </c>
      <c r="L5609" t="s">
        <v>19</v>
      </c>
      <c r="M5609">
        <v>3</v>
      </c>
      <c r="N5609">
        <v>15</v>
      </c>
      <c r="Q5609">
        <v>1.9300000000000001E-2</v>
      </c>
      <c r="R5609">
        <v>2.96</v>
      </c>
      <c r="S5609">
        <f>Q5609*(N5609^R5609)</f>
        <v>58.450393035088091</v>
      </c>
      <c r="T5609">
        <f t="shared" si="396"/>
        <v>175.35117910526426</v>
      </c>
    </row>
    <row r="5610" spans="1:20" x14ac:dyDescent="0.2">
      <c r="A5610">
        <v>2009</v>
      </c>
      <c r="B5610">
        <v>334</v>
      </c>
      <c r="D5610" t="s">
        <v>130</v>
      </c>
      <c r="E5610" s="1">
        <v>0.375</v>
      </c>
      <c r="F5610">
        <v>32</v>
      </c>
      <c r="G5610" t="s">
        <v>125</v>
      </c>
      <c r="H5610" t="s">
        <v>36</v>
      </c>
      <c r="I5610" t="s">
        <v>177</v>
      </c>
      <c r="J5610" t="s">
        <v>26</v>
      </c>
      <c r="K5610" t="s">
        <v>21</v>
      </c>
      <c r="L5610" t="s">
        <v>100</v>
      </c>
      <c r="M5610">
        <v>1</v>
      </c>
      <c r="N5610">
        <v>15</v>
      </c>
      <c r="P5610">
        <f>N5610/1.13645</f>
        <v>13.198996876237407</v>
      </c>
      <c r="Q5610">
        <v>1.35E-2</v>
      </c>
      <c r="R5610">
        <v>3.0430000000000001</v>
      </c>
      <c r="S5610">
        <f>Q5610*(P5610^R5610)</f>
        <v>34.684848873003531</v>
      </c>
      <c r="T5610">
        <f t="shared" si="396"/>
        <v>34.684848873003531</v>
      </c>
    </row>
    <row r="5611" spans="1:20" x14ac:dyDescent="0.2">
      <c r="A5611">
        <v>2009</v>
      </c>
      <c r="B5611">
        <v>334</v>
      </c>
      <c r="D5611" t="s">
        <v>130</v>
      </c>
      <c r="E5611" s="1">
        <v>0.375</v>
      </c>
      <c r="F5611">
        <v>32</v>
      </c>
      <c r="G5611" t="s">
        <v>125</v>
      </c>
      <c r="H5611" t="s">
        <v>36</v>
      </c>
      <c r="I5611" t="s">
        <v>177</v>
      </c>
      <c r="J5611" t="s">
        <v>508</v>
      </c>
      <c r="K5611" t="s">
        <v>64</v>
      </c>
      <c r="L5611" t="s">
        <v>131</v>
      </c>
      <c r="M5611">
        <v>1</v>
      </c>
      <c r="N5611">
        <v>7.5</v>
      </c>
      <c r="Q5611">
        <v>1.9699999999999999E-2</v>
      </c>
      <c r="R5611">
        <v>2.9174000000000002</v>
      </c>
      <c r="S5611">
        <f>Q5611*(N5611^R5611)</f>
        <v>7.0367149081055116</v>
      </c>
      <c r="T5611">
        <f t="shared" si="396"/>
        <v>7.0367149081055116</v>
      </c>
    </row>
    <row r="5612" spans="1:20" x14ac:dyDescent="0.2">
      <c r="A5612">
        <v>2009</v>
      </c>
      <c r="B5612">
        <v>335</v>
      </c>
      <c r="D5612" t="s">
        <v>130</v>
      </c>
      <c r="E5612" s="1">
        <v>0.375</v>
      </c>
      <c r="F5612">
        <v>21</v>
      </c>
      <c r="G5612" t="s">
        <v>125</v>
      </c>
      <c r="H5612" t="s">
        <v>61</v>
      </c>
      <c r="I5612" t="s">
        <v>177</v>
      </c>
      <c r="J5612" t="s">
        <v>20</v>
      </c>
      <c r="K5612" t="s">
        <v>78</v>
      </c>
      <c r="L5612" t="s">
        <v>79</v>
      </c>
      <c r="M5612">
        <v>1</v>
      </c>
      <c r="N5612">
        <v>90</v>
      </c>
      <c r="Q5612">
        <v>7.0000000000000001E-3</v>
      </c>
      <c r="R5612" s="39">
        <v>2.972</v>
      </c>
      <c r="S5612">
        <f>Q5612*(N5612^R5612)</f>
        <v>4498.9045387723099</v>
      </c>
      <c r="T5612">
        <f t="shared" si="396"/>
        <v>4498.9045387723099</v>
      </c>
    </row>
    <row r="5613" spans="1:20" x14ac:dyDescent="0.2">
      <c r="A5613">
        <v>2009</v>
      </c>
      <c r="B5613">
        <v>335</v>
      </c>
      <c r="D5613" t="s">
        <v>130</v>
      </c>
      <c r="E5613" s="1">
        <v>0.375</v>
      </c>
      <c r="F5613">
        <v>21</v>
      </c>
      <c r="G5613" t="s">
        <v>125</v>
      </c>
      <c r="H5613" t="s">
        <v>61</v>
      </c>
      <c r="I5613" t="s">
        <v>177</v>
      </c>
      <c r="J5613" t="s">
        <v>44</v>
      </c>
      <c r="K5613" t="s">
        <v>21</v>
      </c>
      <c r="L5613" t="s">
        <v>22</v>
      </c>
      <c r="M5613">
        <v>6</v>
      </c>
      <c r="N5613">
        <v>35</v>
      </c>
      <c r="Q5613">
        <v>1.14E-2</v>
      </c>
      <c r="R5613">
        <v>3.1280000000000001</v>
      </c>
      <c r="S5613">
        <f>Q5613*(N5613^R5613)</f>
        <v>770.45928631241588</v>
      </c>
      <c r="T5613">
        <f t="shared" si="396"/>
        <v>4622.7557178744955</v>
      </c>
    </row>
    <row r="5614" spans="1:20" x14ac:dyDescent="0.2">
      <c r="A5614">
        <v>2009</v>
      </c>
      <c r="B5614">
        <v>335</v>
      </c>
      <c r="D5614" t="s">
        <v>130</v>
      </c>
      <c r="E5614" s="1">
        <v>0.375</v>
      </c>
      <c r="F5614">
        <v>21</v>
      </c>
      <c r="G5614" t="s">
        <v>125</v>
      </c>
      <c r="H5614" t="s">
        <v>61</v>
      </c>
      <c r="I5614" t="s">
        <v>177</v>
      </c>
      <c r="J5614" t="s">
        <v>13</v>
      </c>
      <c r="K5614" t="s">
        <v>51</v>
      </c>
      <c r="L5614" t="s">
        <v>52</v>
      </c>
      <c r="M5614">
        <v>2</v>
      </c>
      <c r="N5614">
        <v>35</v>
      </c>
      <c r="O5614" t="s">
        <v>53</v>
      </c>
      <c r="Q5614">
        <v>1.6199999999999999E-2</v>
      </c>
      <c r="R5614">
        <v>3.0251999999999999</v>
      </c>
      <c r="S5614">
        <f>Q5614*(N5614^R5614)</f>
        <v>759.67819720000477</v>
      </c>
      <c r="T5614">
        <f t="shared" si="396"/>
        <v>1519.3563944000095</v>
      </c>
    </row>
    <row r="5615" spans="1:20" x14ac:dyDescent="0.2">
      <c r="A5615">
        <v>2009</v>
      </c>
      <c r="B5615">
        <v>335</v>
      </c>
      <c r="D5615" t="s">
        <v>130</v>
      </c>
      <c r="E5615" s="1">
        <v>0.375</v>
      </c>
      <c r="F5615">
        <v>21</v>
      </c>
      <c r="G5615" t="s">
        <v>125</v>
      </c>
      <c r="H5615" t="s">
        <v>61</v>
      </c>
      <c r="I5615" t="s">
        <v>177</v>
      </c>
      <c r="J5615" t="s">
        <v>13</v>
      </c>
      <c r="K5615" t="s">
        <v>47</v>
      </c>
      <c r="L5615" t="s">
        <v>48</v>
      </c>
      <c r="M5615">
        <v>4</v>
      </c>
      <c r="N5615">
        <v>35</v>
      </c>
      <c r="P5615">
        <f>N5615/1.09917</f>
        <v>31.842208211650611</v>
      </c>
      <c r="Q5615">
        <v>1.7399999999999999E-2</v>
      </c>
      <c r="R5615">
        <v>3.08</v>
      </c>
      <c r="S5615">
        <f>Q5615*(P5615^R5615)</f>
        <v>740.96728909580781</v>
      </c>
      <c r="T5615">
        <f t="shared" si="396"/>
        <v>2963.8691563832313</v>
      </c>
    </row>
    <row r="5616" spans="1:20" x14ac:dyDescent="0.2">
      <c r="A5616">
        <v>2009</v>
      </c>
      <c r="B5616">
        <v>335</v>
      </c>
      <c r="D5616" t="s">
        <v>130</v>
      </c>
      <c r="E5616" s="1">
        <v>0.375</v>
      </c>
      <c r="F5616">
        <v>21</v>
      </c>
      <c r="G5616" t="s">
        <v>125</v>
      </c>
      <c r="H5616" t="s">
        <v>61</v>
      </c>
      <c r="I5616" t="s">
        <v>177</v>
      </c>
      <c r="J5616" t="s">
        <v>13</v>
      </c>
      <c r="K5616" t="s">
        <v>17</v>
      </c>
      <c r="L5616" t="s">
        <v>127</v>
      </c>
      <c r="M5616">
        <v>1</v>
      </c>
      <c r="N5616">
        <v>25</v>
      </c>
      <c r="Q5616">
        <v>2.3900000000000001E-2</v>
      </c>
      <c r="R5616">
        <v>3.0819999999999999</v>
      </c>
      <c r="S5616">
        <f>Q5616*(N5616^R5616)</f>
        <v>486.23812459083422</v>
      </c>
      <c r="T5616">
        <f t="shared" si="396"/>
        <v>486.23812459083422</v>
      </c>
    </row>
    <row r="5617" spans="1:20" x14ac:dyDescent="0.2">
      <c r="A5617">
        <v>2009</v>
      </c>
      <c r="B5617">
        <v>335</v>
      </c>
      <c r="D5617" t="s">
        <v>130</v>
      </c>
      <c r="E5617" s="1">
        <v>0.375</v>
      </c>
      <c r="F5617">
        <v>21</v>
      </c>
      <c r="G5617" t="s">
        <v>125</v>
      </c>
      <c r="H5617" t="s">
        <v>61</v>
      </c>
      <c r="I5617" t="s">
        <v>177</v>
      </c>
      <c r="J5617" t="s">
        <v>508</v>
      </c>
      <c r="K5617" t="s">
        <v>24</v>
      </c>
      <c r="L5617" t="s">
        <v>25</v>
      </c>
      <c r="M5617">
        <v>1</v>
      </c>
      <c r="N5617">
        <v>25</v>
      </c>
      <c r="Q5617">
        <v>4.2799999999999998E-2</v>
      </c>
      <c r="R5617">
        <v>2.8580000000000001</v>
      </c>
      <c r="S5617">
        <f>Q5617*(N5617^R5617)</f>
        <v>423.40532317837847</v>
      </c>
      <c r="T5617">
        <f t="shared" si="396"/>
        <v>423.40532317837847</v>
      </c>
    </row>
    <row r="5618" spans="1:20" x14ac:dyDescent="0.2">
      <c r="A5618">
        <v>2009</v>
      </c>
      <c r="B5618">
        <v>335</v>
      </c>
      <c r="D5618" t="s">
        <v>130</v>
      </c>
      <c r="E5618" s="1">
        <v>0.375</v>
      </c>
      <c r="F5618">
        <v>21</v>
      </c>
      <c r="G5618" t="s">
        <v>125</v>
      </c>
      <c r="H5618" t="s">
        <v>61</v>
      </c>
      <c r="I5618" t="s">
        <v>177</v>
      </c>
      <c r="J5618" t="s">
        <v>26</v>
      </c>
      <c r="K5618" t="s">
        <v>31</v>
      </c>
      <c r="L5618" t="s">
        <v>54</v>
      </c>
      <c r="M5618">
        <v>3</v>
      </c>
      <c r="N5618">
        <v>25</v>
      </c>
      <c r="P5618">
        <f>N5618*0.812715</f>
        <v>20.317875000000001</v>
      </c>
      <c r="Q5618">
        <v>0.111</v>
      </c>
      <c r="R5618">
        <v>2.72</v>
      </c>
      <c r="S5618">
        <f>Q5618*(P5618^R5618)</f>
        <v>400.63779005068659</v>
      </c>
      <c r="T5618">
        <f t="shared" si="396"/>
        <v>1201.9133701520598</v>
      </c>
    </row>
    <row r="5619" spans="1:20" x14ac:dyDescent="0.2">
      <c r="A5619">
        <v>2009</v>
      </c>
      <c r="B5619">
        <v>335</v>
      </c>
      <c r="D5619" t="s">
        <v>130</v>
      </c>
      <c r="E5619" s="1">
        <v>0.375</v>
      </c>
      <c r="F5619">
        <v>21</v>
      </c>
      <c r="G5619" t="s">
        <v>125</v>
      </c>
      <c r="H5619" t="s">
        <v>61</v>
      </c>
      <c r="I5619" t="s">
        <v>177</v>
      </c>
      <c r="J5619" t="s">
        <v>13</v>
      </c>
      <c r="K5619" t="s">
        <v>14</v>
      </c>
      <c r="L5619" t="s">
        <v>15</v>
      </c>
      <c r="M5619">
        <v>1</v>
      </c>
      <c r="N5619">
        <v>25</v>
      </c>
      <c r="Q5619">
        <v>2.3599999999999999E-2</v>
      </c>
      <c r="R5619">
        <v>2.9750000000000001</v>
      </c>
      <c r="S5619">
        <f>Q5619*(N5619^R5619)</f>
        <v>340.23855775527943</v>
      </c>
      <c r="T5619">
        <f t="shared" si="396"/>
        <v>340.23855775527943</v>
      </c>
    </row>
    <row r="5620" spans="1:20" x14ac:dyDescent="0.2">
      <c r="A5620">
        <v>2009</v>
      </c>
      <c r="B5620">
        <v>335</v>
      </c>
      <c r="D5620" t="s">
        <v>130</v>
      </c>
      <c r="E5620" s="1">
        <v>0.375</v>
      </c>
      <c r="F5620">
        <v>21</v>
      </c>
      <c r="G5620" t="s">
        <v>125</v>
      </c>
      <c r="H5620" t="s">
        <v>61</v>
      </c>
      <c r="I5620" t="s">
        <v>177</v>
      </c>
      <c r="J5620" t="s">
        <v>16</v>
      </c>
      <c r="K5620" t="s">
        <v>28</v>
      </c>
      <c r="L5620" t="s">
        <v>29</v>
      </c>
      <c r="M5620">
        <v>7</v>
      </c>
      <c r="N5620">
        <v>25</v>
      </c>
      <c r="P5620">
        <f>N5620/1.14172</f>
        <v>21.89678730336685</v>
      </c>
      <c r="Q5620">
        <v>5.7999999999999996E-3</v>
      </c>
      <c r="R5620">
        <v>3.5539999999999998</v>
      </c>
      <c r="S5620">
        <f>Q5620*(P5620^R5620)</f>
        <v>336.62001464584171</v>
      </c>
      <c r="T5620">
        <f t="shared" si="396"/>
        <v>2356.3401025208918</v>
      </c>
    </row>
    <row r="5621" spans="1:20" x14ac:dyDescent="0.2">
      <c r="A5621">
        <v>2009</v>
      </c>
      <c r="B5621">
        <v>335</v>
      </c>
      <c r="D5621" t="s">
        <v>130</v>
      </c>
      <c r="E5621" s="1">
        <v>0.375</v>
      </c>
      <c r="F5621">
        <v>21</v>
      </c>
      <c r="G5621" t="s">
        <v>125</v>
      </c>
      <c r="H5621" t="s">
        <v>61</v>
      </c>
      <c r="I5621" t="s">
        <v>177</v>
      </c>
      <c r="J5621" t="s">
        <v>13</v>
      </c>
      <c r="K5621" t="s">
        <v>51</v>
      </c>
      <c r="L5621" t="s">
        <v>52</v>
      </c>
      <c r="M5621">
        <v>1</v>
      </c>
      <c r="N5621">
        <v>25</v>
      </c>
      <c r="O5621" t="s">
        <v>53</v>
      </c>
      <c r="Q5621">
        <v>1.6199999999999999E-2</v>
      </c>
      <c r="R5621">
        <v>3.0251999999999999</v>
      </c>
      <c r="S5621">
        <f t="shared" ref="S5621:S5645" si="398">Q5621*(N5621^R5621)</f>
        <v>274.51313450729776</v>
      </c>
      <c r="T5621">
        <f t="shared" si="396"/>
        <v>274.51313450729776</v>
      </c>
    </row>
    <row r="5622" spans="1:20" x14ac:dyDescent="0.2">
      <c r="A5622">
        <v>2009</v>
      </c>
      <c r="B5622">
        <v>335</v>
      </c>
      <c r="D5622" t="s">
        <v>130</v>
      </c>
      <c r="E5622" s="1">
        <v>0.375</v>
      </c>
      <c r="F5622">
        <v>21</v>
      </c>
      <c r="G5622" t="s">
        <v>125</v>
      </c>
      <c r="H5622" t="s">
        <v>61</v>
      </c>
      <c r="I5622" t="s">
        <v>177</v>
      </c>
      <c r="J5622" t="s">
        <v>44</v>
      </c>
      <c r="K5622" t="s">
        <v>21</v>
      </c>
      <c r="L5622" t="s">
        <v>22</v>
      </c>
      <c r="M5622">
        <v>7</v>
      </c>
      <c r="N5622">
        <v>25</v>
      </c>
      <c r="Q5622">
        <v>1.14E-2</v>
      </c>
      <c r="R5622">
        <v>3.1280000000000001</v>
      </c>
      <c r="S5622">
        <f t="shared" si="398"/>
        <v>268.94359042953022</v>
      </c>
      <c r="T5622">
        <f t="shared" si="396"/>
        <v>1882.6051330067116</v>
      </c>
    </row>
    <row r="5623" spans="1:20" x14ac:dyDescent="0.2">
      <c r="A5623">
        <v>2009</v>
      </c>
      <c r="B5623">
        <v>335</v>
      </c>
      <c r="D5623" t="s">
        <v>130</v>
      </c>
      <c r="E5623" s="1">
        <v>0.375</v>
      </c>
      <c r="F5623">
        <v>21</v>
      </c>
      <c r="G5623" t="s">
        <v>125</v>
      </c>
      <c r="H5623" t="s">
        <v>61</v>
      </c>
      <c r="I5623" t="s">
        <v>177</v>
      </c>
      <c r="J5623" t="s">
        <v>23</v>
      </c>
      <c r="K5623" t="s">
        <v>118</v>
      </c>
      <c r="L5623" t="s">
        <v>81</v>
      </c>
      <c r="M5623">
        <v>2</v>
      </c>
      <c r="N5623">
        <v>25</v>
      </c>
      <c r="Q5623">
        <v>1.26E-2</v>
      </c>
      <c r="R5623">
        <v>3.0672999999999999</v>
      </c>
      <c r="S5623">
        <f t="shared" si="398"/>
        <v>244.49609871054292</v>
      </c>
      <c r="T5623">
        <f t="shared" si="396"/>
        <v>488.99219742108585</v>
      </c>
    </row>
    <row r="5624" spans="1:20" x14ac:dyDescent="0.2">
      <c r="A5624">
        <v>2009</v>
      </c>
      <c r="B5624">
        <v>335</v>
      </c>
      <c r="D5624" t="s">
        <v>130</v>
      </c>
      <c r="E5624" s="1">
        <v>0.375</v>
      </c>
      <c r="F5624">
        <v>21</v>
      </c>
      <c r="G5624" t="s">
        <v>125</v>
      </c>
      <c r="H5624" t="s">
        <v>61</v>
      </c>
      <c r="I5624" t="s">
        <v>177</v>
      </c>
      <c r="J5624" t="s">
        <v>509</v>
      </c>
      <c r="K5624" t="s">
        <v>17</v>
      </c>
      <c r="L5624" t="s">
        <v>19</v>
      </c>
      <c r="M5624">
        <v>2</v>
      </c>
      <c r="N5624">
        <v>15</v>
      </c>
      <c r="Q5624">
        <v>1.9300000000000001E-2</v>
      </c>
      <c r="R5624">
        <v>2.96</v>
      </c>
      <c r="S5624">
        <f t="shared" si="398"/>
        <v>58.450393035088091</v>
      </c>
      <c r="T5624">
        <f t="shared" si="396"/>
        <v>116.90078607017618</v>
      </c>
    </row>
    <row r="5625" spans="1:20" x14ac:dyDescent="0.2">
      <c r="A5625">
        <v>2009</v>
      </c>
      <c r="B5625">
        <v>335</v>
      </c>
      <c r="D5625" t="s">
        <v>130</v>
      </c>
      <c r="E5625" s="1">
        <v>0.375</v>
      </c>
      <c r="F5625">
        <v>21</v>
      </c>
      <c r="G5625" t="s">
        <v>125</v>
      </c>
      <c r="H5625" t="s">
        <v>61</v>
      </c>
      <c r="I5625" t="s">
        <v>177</v>
      </c>
      <c r="J5625" t="s">
        <v>26</v>
      </c>
      <c r="K5625" t="s">
        <v>17</v>
      </c>
      <c r="L5625" t="s">
        <v>121</v>
      </c>
      <c r="M5625">
        <v>20</v>
      </c>
      <c r="N5625">
        <v>7.5</v>
      </c>
      <c r="Q5625">
        <v>2.0199999999999999E-2</v>
      </c>
      <c r="R5625">
        <v>2.9594999999999998</v>
      </c>
      <c r="S5625">
        <f t="shared" si="398"/>
        <v>7.8540774295436098</v>
      </c>
      <c r="T5625">
        <f t="shared" si="396"/>
        <v>157.08154859087219</v>
      </c>
    </row>
    <row r="5626" spans="1:20" x14ac:dyDescent="0.2">
      <c r="A5626">
        <v>2009</v>
      </c>
      <c r="B5626">
        <v>335</v>
      </c>
      <c r="D5626" t="s">
        <v>130</v>
      </c>
      <c r="E5626" s="1">
        <v>0.375</v>
      </c>
      <c r="F5626">
        <v>21</v>
      </c>
      <c r="G5626" t="s">
        <v>125</v>
      </c>
      <c r="H5626" t="s">
        <v>61</v>
      </c>
      <c r="I5626" t="s">
        <v>177</v>
      </c>
      <c r="J5626" t="s">
        <v>509</v>
      </c>
      <c r="K5626" t="s">
        <v>17</v>
      </c>
      <c r="L5626" t="s">
        <v>19</v>
      </c>
      <c r="M5626">
        <v>2</v>
      </c>
      <c r="N5626">
        <v>7.5</v>
      </c>
      <c r="Q5626">
        <v>1.9300000000000001E-2</v>
      </c>
      <c r="R5626">
        <v>2.96</v>
      </c>
      <c r="S5626">
        <f t="shared" si="398"/>
        <v>7.5117071566069322</v>
      </c>
      <c r="T5626">
        <f t="shared" si="396"/>
        <v>15.023414313213864</v>
      </c>
    </row>
    <row r="5627" spans="1:20" x14ac:dyDescent="0.2">
      <c r="A5627">
        <v>2009</v>
      </c>
      <c r="B5627">
        <v>335</v>
      </c>
      <c r="D5627" t="s">
        <v>130</v>
      </c>
      <c r="E5627" s="1">
        <v>0.375</v>
      </c>
      <c r="F5627">
        <v>21</v>
      </c>
      <c r="G5627" t="s">
        <v>125</v>
      </c>
      <c r="H5627" t="s">
        <v>61</v>
      </c>
      <c r="I5627" t="s">
        <v>177</v>
      </c>
      <c r="J5627" t="s">
        <v>509</v>
      </c>
      <c r="K5627" t="s">
        <v>17</v>
      </c>
      <c r="L5627" t="s">
        <v>19</v>
      </c>
      <c r="M5627">
        <v>2</v>
      </c>
      <c r="N5627">
        <v>2.5</v>
      </c>
      <c r="Q5627">
        <v>1.9300000000000001E-2</v>
      </c>
      <c r="R5627">
        <v>2.96</v>
      </c>
      <c r="S5627">
        <f t="shared" si="398"/>
        <v>0.29070984172599634</v>
      </c>
      <c r="T5627">
        <f t="shared" si="396"/>
        <v>0.58141968345199269</v>
      </c>
    </row>
    <row r="5628" spans="1:20" x14ac:dyDescent="0.2">
      <c r="A5628">
        <v>2009</v>
      </c>
      <c r="B5628">
        <v>335</v>
      </c>
      <c r="D5628" t="s">
        <v>130</v>
      </c>
      <c r="E5628" s="1">
        <v>0.375</v>
      </c>
      <c r="F5628">
        <v>21</v>
      </c>
      <c r="G5628" t="s">
        <v>125</v>
      </c>
      <c r="H5628" t="s">
        <v>61</v>
      </c>
      <c r="I5628" t="s">
        <v>177</v>
      </c>
      <c r="J5628" t="s">
        <v>26</v>
      </c>
      <c r="K5628" t="s">
        <v>118</v>
      </c>
      <c r="L5628" t="s">
        <v>27</v>
      </c>
      <c r="M5628">
        <v>7</v>
      </c>
      <c r="N5628">
        <v>2.5</v>
      </c>
      <c r="Q5628">
        <v>1.5900000000000001E-2</v>
      </c>
      <c r="R5628">
        <v>2.9718</v>
      </c>
      <c r="S5628">
        <f t="shared" si="398"/>
        <v>0.24210025233267859</v>
      </c>
      <c r="T5628">
        <f t="shared" si="396"/>
        <v>1.6947017663287502</v>
      </c>
    </row>
    <row r="5629" spans="1:20" x14ac:dyDescent="0.2">
      <c r="A5629">
        <v>2009</v>
      </c>
      <c r="B5629">
        <v>336</v>
      </c>
      <c r="D5629" t="s">
        <v>130</v>
      </c>
      <c r="E5629" s="1">
        <v>0.375</v>
      </c>
      <c r="F5629">
        <v>21</v>
      </c>
      <c r="G5629" t="s">
        <v>125</v>
      </c>
      <c r="H5629" t="s">
        <v>61</v>
      </c>
      <c r="I5629" t="s">
        <v>177</v>
      </c>
      <c r="J5629" t="s">
        <v>20</v>
      </c>
      <c r="K5629" t="s">
        <v>78</v>
      </c>
      <c r="L5629" t="s">
        <v>79</v>
      </c>
      <c r="M5629">
        <v>1</v>
      </c>
      <c r="N5629">
        <v>70</v>
      </c>
      <c r="Q5629">
        <v>7.0000000000000001E-3</v>
      </c>
      <c r="R5629" s="39">
        <v>2.972</v>
      </c>
      <c r="S5629">
        <f t="shared" si="398"/>
        <v>2131.7163438166244</v>
      </c>
      <c r="T5629">
        <f t="shared" si="396"/>
        <v>2131.7163438166244</v>
      </c>
    </row>
    <row r="5630" spans="1:20" x14ac:dyDescent="0.2">
      <c r="A5630">
        <v>2009</v>
      </c>
      <c r="B5630">
        <v>336</v>
      </c>
      <c r="D5630" t="s">
        <v>130</v>
      </c>
      <c r="E5630" s="1">
        <v>0.375</v>
      </c>
      <c r="F5630">
        <v>21</v>
      </c>
      <c r="G5630" t="s">
        <v>125</v>
      </c>
      <c r="H5630" t="s">
        <v>61</v>
      </c>
      <c r="I5630" t="s">
        <v>177</v>
      </c>
      <c r="J5630" t="s">
        <v>13</v>
      </c>
      <c r="K5630" t="s">
        <v>14</v>
      </c>
      <c r="L5630" t="s">
        <v>42</v>
      </c>
      <c r="M5630">
        <v>1</v>
      </c>
      <c r="N5630">
        <v>35</v>
      </c>
      <c r="Q5630">
        <v>4.2200000000000001E-2</v>
      </c>
      <c r="R5630">
        <v>2.835</v>
      </c>
      <c r="S5630">
        <f t="shared" si="398"/>
        <v>1006.3414397267468</v>
      </c>
      <c r="T5630">
        <f t="shared" si="396"/>
        <v>1006.3414397267468</v>
      </c>
    </row>
    <row r="5631" spans="1:20" x14ac:dyDescent="0.2">
      <c r="A5631">
        <v>2009</v>
      </c>
      <c r="B5631">
        <v>336</v>
      </c>
      <c r="D5631" t="s">
        <v>130</v>
      </c>
      <c r="E5631" s="1">
        <v>0.375</v>
      </c>
      <c r="F5631">
        <v>21</v>
      </c>
      <c r="G5631" t="s">
        <v>125</v>
      </c>
      <c r="H5631" t="s">
        <v>61</v>
      </c>
      <c r="I5631" t="s">
        <v>177</v>
      </c>
      <c r="J5631" t="s">
        <v>44</v>
      </c>
      <c r="K5631" t="s">
        <v>21</v>
      </c>
      <c r="L5631" t="s">
        <v>22</v>
      </c>
      <c r="M5631">
        <v>4</v>
      </c>
      <c r="N5631">
        <v>35</v>
      </c>
      <c r="Q5631">
        <v>1.14E-2</v>
      </c>
      <c r="R5631">
        <v>3.1280000000000001</v>
      </c>
      <c r="S5631">
        <f t="shared" si="398"/>
        <v>770.45928631241588</v>
      </c>
      <c r="T5631">
        <f t="shared" si="396"/>
        <v>3081.8371452496635</v>
      </c>
    </row>
    <row r="5632" spans="1:20" x14ac:dyDescent="0.2">
      <c r="A5632">
        <v>2009</v>
      </c>
      <c r="B5632">
        <v>336</v>
      </c>
      <c r="D5632" t="s">
        <v>130</v>
      </c>
      <c r="E5632" s="1">
        <v>0.375</v>
      </c>
      <c r="F5632">
        <v>21</v>
      </c>
      <c r="G5632" t="s">
        <v>125</v>
      </c>
      <c r="H5632" t="s">
        <v>61</v>
      </c>
      <c r="I5632" t="s">
        <v>177</v>
      </c>
      <c r="J5632" t="s">
        <v>23</v>
      </c>
      <c r="K5632" t="s">
        <v>49</v>
      </c>
      <c r="L5632" t="s">
        <v>50</v>
      </c>
      <c r="M5632">
        <v>1</v>
      </c>
      <c r="N5632">
        <v>35</v>
      </c>
      <c r="Q5632">
        <v>5.6099999999999997E-2</v>
      </c>
      <c r="R5632">
        <v>2.653</v>
      </c>
      <c r="S5632">
        <f t="shared" si="398"/>
        <v>700.44716671055994</v>
      </c>
      <c r="T5632">
        <f t="shared" si="396"/>
        <v>700.44716671055994</v>
      </c>
    </row>
    <row r="5633" spans="1:20" x14ac:dyDescent="0.2">
      <c r="A5633">
        <v>2009</v>
      </c>
      <c r="B5633">
        <v>336</v>
      </c>
      <c r="D5633" t="s">
        <v>130</v>
      </c>
      <c r="E5633" s="1">
        <v>0.375</v>
      </c>
      <c r="F5633">
        <v>21</v>
      </c>
      <c r="G5633" t="s">
        <v>125</v>
      </c>
      <c r="H5633" t="s">
        <v>61</v>
      </c>
      <c r="I5633" t="s">
        <v>177</v>
      </c>
      <c r="J5633" t="s">
        <v>13</v>
      </c>
      <c r="K5633" t="s">
        <v>14</v>
      </c>
      <c r="L5633" t="s">
        <v>42</v>
      </c>
      <c r="M5633">
        <v>1</v>
      </c>
      <c r="N5633">
        <v>25</v>
      </c>
      <c r="Q5633">
        <v>4.2200000000000001E-2</v>
      </c>
      <c r="R5633">
        <v>2.835</v>
      </c>
      <c r="S5633">
        <f t="shared" si="398"/>
        <v>387.67908836882333</v>
      </c>
      <c r="T5633">
        <f t="shared" si="396"/>
        <v>387.67908836882333</v>
      </c>
    </row>
    <row r="5634" spans="1:20" x14ac:dyDescent="0.2">
      <c r="A5634">
        <v>2009</v>
      </c>
      <c r="B5634">
        <v>336</v>
      </c>
      <c r="D5634" t="s">
        <v>130</v>
      </c>
      <c r="E5634" s="1">
        <v>0.375</v>
      </c>
      <c r="F5634">
        <v>21</v>
      </c>
      <c r="G5634" t="s">
        <v>125</v>
      </c>
      <c r="H5634" t="s">
        <v>61</v>
      </c>
      <c r="I5634" t="s">
        <v>177</v>
      </c>
      <c r="J5634" t="s">
        <v>44</v>
      </c>
      <c r="K5634" t="s">
        <v>21</v>
      </c>
      <c r="L5634" t="s">
        <v>22</v>
      </c>
      <c r="M5634">
        <v>6</v>
      </c>
      <c r="N5634">
        <v>25</v>
      </c>
      <c r="Q5634">
        <v>1.14E-2</v>
      </c>
      <c r="R5634">
        <v>3.1280000000000001</v>
      </c>
      <c r="S5634">
        <f t="shared" si="398"/>
        <v>268.94359042953022</v>
      </c>
      <c r="T5634">
        <f t="shared" ref="T5634:T5697" si="399">M5634*S5634</f>
        <v>1613.6615425771813</v>
      </c>
    </row>
    <row r="5635" spans="1:20" x14ac:dyDescent="0.2">
      <c r="A5635">
        <v>2009</v>
      </c>
      <c r="B5635">
        <v>336</v>
      </c>
      <c r="D5635" t="s">
        <v>130</v>
      </c>
      <c r="E5635" s="1">
        <v>0.375</v>
      </c>
      <c r="F5635">
        <v>21</v>
      </c>
      <c r="G5635" t="s">
        <v>125</v>
      </c>
      <c r="H5635" t="s">
        <v>61</v>
      </c>
      <c r="I5635" t="s">
        <v>177</v>
      </c>
      <c r="J5635" t="s">
        <v>16</v>
      </c>
      <c r="K5635" t="s">
        <v>49</v>
      </c>
      <c r="L5635" t="s">
        <v>66</v>
      </c>
      <c r="M5635">
        <v>1</v>
      </c>
      <c r="N5635">
        <v>25</v>
      </c>
      <c r="Q5635">
        <v>6.83E-2</v>
      </c>
      <c r="R5635">
        <v>2.5630000000000002</v>
      </c>
      <c r="S5635">
        <f t="shared" si="398"/>
        <v>261.42128550317625</v>
      </c>
      <c r="T5635">
        <f t="shared" si="399"/>
        <v>261.42128550317625</v>
      </c>
    </row>
    <row r="5636" spans="1:20" x14ac:dyDescent="0.2">
      <c r="A5636">
        <v>2009</v>
      </c>
      <c r="B5636">
        <v>336</v>
      </c>
      <c r="D5636" t="s">
        <v>130</v>
      </c>
      <c r="E5636" s="1">
        <v>0.375</v>
      </c>
      <c r="F5636">
        <v>21</v>
      </c>
      <c r="G5636" t="s">
        <v>125</v>
      </c>
      <c r="H5636" t="s">
        <v>61</v>
      </c>
      <c r="I5636" t="s">
        <v>177</v>
      </c>
      <c r="J5636" t="s">
        <v>23</v>
      </c>
      <c r="K5636" t="s">
        <v>118</v>
      </c>
      <c r="L5636" t="s">
        <v>81</v>
      </c>
      <c r="M5636">
        <v>1</v>
      </c>
      <c r="N5636">
        <v>25</v>
      </c>
      <c r="Q5636">
        <v>1.26E-2</v>
      </c>
      <c r="R5636">
        <v>3.0672999999999999</v>
      </c>
      <c r="S5636">
        <f t="shared" si="398"/>
        <v>244.49609871054292</v>
      </c>
      <c r="T5636">
        <f t="shared" si="399"/>
        <v>244.49609871054292</v>
      </c>
    </row>
    <row r="5637" spans="1:20" x14ac:dyDescent="0.2">
      <c r="A5637">
        <v>2009</v>
      </c>
      <c r="B5637">
        <v>336</v>
      </c>
      <c r="D5637" t="s">
        <v>130</v>
      </c>
      <c r="E5637" s="1">
        <v>0.375</v>
      </c>
      <c r="F5637">
        <v>21</v>
      </c>
      <c r="G5637" t="s">
        <v>125</v>
      </c>
      <c r="H5637" t="s">
        <v>61</v>
      </c>
      <c r="I5637" t="s">
        <v>177</v>
      </c>
      <c r="J5637" t="s">
        <v>509</v>
      </c>
      <c r="K5637" t="s">
        <v>17</v>
      </c>
      <c r="L5637" t="s">
        <v>19</v>
      </c>
      <c r="M5637">
        <v>1</v>
      </c>
      <c r="N5637">
        <v>15</v>
      </c>
      <c r="Q5637">
        <v>1.9300000000000001E-2</v>
      </c>
      <c r="R5637">
        <v>2.96</v>
      </c>
      <c r="S5637">
        <f t="shared" si="398"/>
        <v>58.450393035088091</v>
      </c>
      <c r="T5637">
        <f t="shared" si="399"/>
        <v>58.450393035088091</v>
      </c>
    </row>
    <row r="5638" spans="1:20" x14ac:dyDescent="0.2">
      <c r="A5638">
        <v>2009</v>
      </c>
      <c r="B5638">
        <v>336</v>
      </c>
      <c r="D5638" t="s">
        <v>130</v>
      </c>
      <c r="E5638" s="1">
        <v>0.375</v>
      </c>
      <c r="F5638">
        <v>21</v>
      </c>
      <c r="G5638" t="s">
        <v>125</v>
      </c>
      <c r="H5638" t="s">
        <v>61</v>
      </c>
      <c r="I5638" t="s">
        <v>177</v>
      </c>
      <c r="J5638" t="s">
        <v>509</v>
      </c>
      <c r="K5638" t="s">
        <v>17</v>
      </c>
      <c r="L5638" t="s">
        <v>19</v>
      </c>
      <c r="M5638">
        <v>2</v>
      </c>
      <c r="N5638">
        <v>7.5</v>
      </c>
      <c r="Q5638">
        <v>1.9300000000000001E-2</v>
      </c>
      <c r="R5638">
        <v>2.96</v>
      </c>
      <c r="S5638">
        <f t="shared" si="398"/>
        <v>7.5117071566069322</v>
      </c>
      <c r="T5638">
        <f t="shared" si="399"/>
        <v>15.023414313213864</v>
      </c>
    </row>
    <row r="5639" spans="1:20" x14ac:dyDescent="0.2">
      <c r="A5639">
        <v>2009</v>
      </c>
      <c r="B5639">
        <v>336</v>
      </c>
      <c r="D5639" t="s">
        <v>130</v>
      </c>
      <c r="E5639" s="1">
        <v>0.375</v>
      </c>
      <c r="F5639">
        <v>21</v>
      </c>
      <c r="G5639" t="s">
        <v>125</v>
      </c>
      <c r="H5639" t="s">
        <v>61</v>
      </c>
      <c r="I5639" t="s">
        <v>177</v>
      </c>
      <c r="J5639" t="s">
        <v>26</v>
      </c>
      <c r="K5639" t="s">
        <v>118</v>
      </c>
      <c r="L5639" t="s">
        <v>27</v>
      </c>
      <c r="M5639">
        <v>10</v>
      </c>
      <c r="N5639">
        <v>7.5</v>
      </c>
      <c r="Q5639">
        <v>1.5900000000000001E-2</v>
      </c>
      <c r="R5639">
        <v>2.9718</v>
      </c>
      <c r="S5639">
        <f t="shared" si="398"/>
        <v>6.3372988368370082</v>
      </c>
      <c r="T5639">
        <f t="shared" si="399"/>
        <v>63.372988368370081</v>
      </c>
    </row>
    <row r="5640" spans="1:20" x14ac:dyDescent="0.2">
      <c r="A5640">
        <v>2009</v>
      </c>
      <c r="B5640">
        <v>336</v>
      </c>
      <c r="D5640" t="s">
        <v>130</v>
      </c>
      <c r="E5640" s="1">
        <v>0.375</v>
      </c>
      <c r="F5640">
        <v>21</v>
      </c>
      <c r="G5640" t="s">
        <v>125</v>
      </c>
      <c r="H5640" t="s">
        <v>61</v>
      </c>
      <c r="I5640" t="s">
        <v>177</v>
      </c>
      <c r="J5640" t="s">
        <v>26</v>
      </c>
      <c r="K5640" t="s">
        <v>118</v>
      </c>
      <c r="L5640" t="s">
        <v>27</v>
      </c>
      <c r="M5640">
        <v>12</v>
      </c>
      <c r="N5640">
        <v>2.5</v>
      </c>
      <c r="Q5640">
        <v>1.5900000000000001E-2</v>
      </c>
      <c r="R5640">
        <v>2.9718</v>
      </c>
      <c r="S5640">
        <f t="shared" si="398"/>
        <v>0.24210025233267859</v>
      </c>
      <c r="T5640">
        <f t="shared" si="399"/>
        <v>2.905203027992143</v>
      </c>
    </row>
    <row r="5641" spans="1:20" x14ac:dyDescent="0.2">
      <c r="A5641">
        <v>2009</v>
      </c>
      <c r="B5641">
        <v>336</v>
      </c>
      <c r="D5641" t="s">
        <v>130</v>
      </c>
      <c r="E5641" s="1">
        <v>0.375</v>
      </c>
      <c r="F5641">
        <v>21</v>
      </c>
      <c r="G5641" t="s">
        <v>125</v>
      </c>
      <c r="H5641" t="s">
        <v>61</v>
      </c>
      <c r="I5641" t="s">
        <v>177</v>
      </c>
      <c r="J5641" t="s">
        <v>23</v>
      </c>
      <c r="K5641" t="s">
        <v>72</v>
      </c>
      <c r="L5641" t="s">
        <v>73</v>
      </c>
      <c r="M5641">
        <v>1</v>
      </c>
      <c r="N5641">
        <v>2.5</v>
      </c>
      <c r="Q5641">
        <v>8.0000000000000002E-3</v>
      </c>
      <c r="R5641">
        <v>3.137</v>
      </c>
      <c r="S5641">
        <f t="shared" si="398"/>
        <v>0.14171890699888887</v>
      </c>
      <c r="T5641">
        <f t="shared" si="399"/>
        <v>0.14171890699888887</v>
      </c>
    </row>
    <row r="5642" spans="1:20" x14ac:dyDescent="0.2">
      <c r="A5642">
        <v>2009</v>
      </c>
      <c r="B5642">
        <v>336</v>
      </c>
      <c r="D5642" t="s">
        <v>130</v>
      </c>
      <c r="E5642" s="1">
        <v>0.375</v>
      </c>
      <c r="F5642">
        <v>21</v>
      </c>
      <c r="G5642" t="s">
        <v>125</v>
      </c>
      <c r="H5642" t="s">
        <v>61</v>
      </c>
      <c r="I5642" t="s">
        <v>177</v>
      </c>
      <c r="J5642" t="s">
        <v>23</v>
      </c>
      <c r="K5642" t="s">
        <v>33</v>
      </c>
      <c r="L5642" t="s">
        <v>34</v>
      </c>
      <c r="M5642">
        <v>1</v>
      </c>
      <c r="N5642">
        <v>2.5</v>
      </c>
      <c r="Q5642">
        <v>8.8999999999999999E-3</v>
      </c>
      <c r="R5642">
        <v>3</v>
      </c>
      <c r="S5642">
        <f t="shared" si="398"/>
        <v>0.13906250000000001</v>
      </c>
      <c r="T5642">
        <f t="shared" si="399"/>
        <v>0.13906250000000001</v>
      </c>
    </row>
    <row r="5643" spans="1:20" x14ac:dyDescent="0.2">
      <c r="A5643">
        <v>2009</v>
      </c>
      <c r="B5643">
        <v>337</v>
      </c>
      <c r="D5643" t="s">
        <v>130</v>
      </c>
      <c r="E5643" s="1">
        <v>0.375</v>
      </c>
      <c r="F5643">
        <v>21</v>
      </c>
      <c r="G5643" t="s">
        <v>125</v>
      </c>
      <c r="H5643" t="s">
        <v>61</v>
      </c>
      <c r="I5643" t="s">
        <v>177</v>
      </c>
      <c r="J5643" t="s">
        <v>44</v>
      </c>
      <c r="K5643" t="s">
        <v>21</v>
      </c>
      <c r="L5643" t="s">
        <v>22</v>
      </c>
      <c r="M5643">
        <v>3</v>
      </c>
      <c r="N5643">
        <v>35</v>
      </c>
      <c r="Q5643">
        <v>1.14E-2</v>
      </c>
      <c r="R5643">
        <v>3.1280000000000001</v>
      </c>
      <c r="S5643">
        <f t="shared" si="398"/>
        <v>770.45928631241588</v>
      </c>
      <c r="T5643">
        <f t="shared" si="399"/>
        <v>2311.3778589372478</v>
      </c>
    </row>
    <row r="5644" spans="1:20" x14ac:dyDescent="0.2">
      <c r="A5644">
        <v>2009</v>
      </c>
      <c r="B5644">
        <v>337</v>
      </c>
      <c r="D5644" t="s">
        <v>130</v>
      </c>
      <c r="E5644" s="1">
        <v>0.375</v>
      </c>
      <c r="F5644">
        <v>21</v>
      </c>
      <c r="G5644" t="s">
        <v>125</v>
      </c>
      <c r="H5644" t="s">
        <v>61</v>
      </c>
      <c r="I5644" t="s">
        <v>177</v>
      </c>
      <c r="J5644" t="s">
        <v>13</v>
      </c>
      <c r="K5644" t="s">
        <v>51</v>
      </c>
      <c r="L5644" t="s">
        <v>52</v>
      </c>
      <c r="M5644">
        <v>2</v>
      </c>
      <c r="N5644">
        <v>35</v>
      </c>
      <c r="O5644" t="s">
        <v>53</v>
      </c>
      <c r="Q5644">
        <v>1.6199999999999999E-2</v>
      </c>
      <c r="R5644">
        <v>3.0251999999999999</v>
      </c>
      <c r="S5644">
        <f t="shared" si="398"/>
        <v>759.67819720000477</v>
      </c>
      <c r="T5644">
        <f t="shared" si="399"/>
        <v>1519.3563944000095</v>
      </c>
    </row>
    <row r="5645" spans="1:20" x14ac:dyDescent="0.2">
      <c r="A5645">
        <v>2009</v>
      </c>
      <c r="B5645">
        <v>337</v>
      </c>
      <c r="D5645" t="s">
        <v>130</v>
      </c>
      <c r="E5645" s="1">
        <v>0.375</v>
      </c>
      <c r="F5645">
        <v>21</v>
      </c>
      <c r="G5645" t="s">
        <v>125</v>
      </c>
      <c r="H5645" t="s">
        <v>61</v>
      </c>
      <c r="I5645" t="s">
        <v>177</v>
      </c>
      <c r="J5645" t="s">
        <v>13</v>
      </c>
      <c r="K5645" t="s">
        <v>14</v>
      </c>
      <c r="L5645" t="s">
        <v>15</v>
      </c>
      <c r="M5645">
        <v>1</v>
      </c>
      <c r="N5645">
        <v>25</v>
      </c>
      <c r="Q5645">
        <v>2.3599999999999999E-2</v>
      </c>
      <c r="R5645">
        <v>2.9750000000000001</v>
      </c>
      <c r="S5645">
        <f t="shared" si="398"/>
        <v>340.23855775527943</v>
      </c>
      <c r="T5645">
        <f t="shared" si="399"/>
        <v>340.23855775527943</v>
      </c>
    </row>
    <row r="5646" spans="1:20" x14ac:dyDescent="0.2">
      <c r="A5646">
        <v>2009</v>
      </c>
      <c r="B5646">
        <v>337</v>
      </c>
      <c r="D5646" t="s">
        <v>130</v>
      </c>
      <c r="E5646" s="1">
        <v>0.375</v>
      </c>
      <c r="F5646">
        <v>21</v>
      </c>
      <c r="G5646" t="s">
        <v>125</v>
      </c>
      <c r="H5646" t="s">
        <v>61</v>
      </c>
      <c r="I5646" t="s">
        <v>177</v>
      </c>
      <c r="J5646" t="s">
        <v>16</v>
      </c>
      <c r="K5646" t="s">
        <v>28</v>
      </c>
      <c r="L5646" t="s">
        <v>29</v>
      </c>
      <c r="M5646">
        <v>8</v>
      </c>
      <c r="N5646">
        <v>25</v>
      </c>
      <c r="P5646">
        <f>N5646/1.14172</f>
        <v>21.89678730336685</v>
      </c>
      <c r="Q5646">
        <v>5.7999999999999996E-3</v>
      </c>
      <c r="R5646">
        <v>3.5539999999999998</v>
      </c>
      <c r="S5646">
        <f>Q5646*(P5646^R5646)</f>
        <v>336.62001464584171</v>
      </c>
      <c r="T5646">
        <f t="shared" si="399"/>
        <v>2692.9601171667337</v>
      </c>
    </row>
    <row r="5647" spans="1:20" x14ac:dyDescent="0.2">
      <c r="A5647">
        <v>2009</v>
      </c>
      <c r="B5647">
        <v>337</v>
      </c>
      <c r="D5647" t="s">
        <v>130</v>
      </c>
      <c r="E5647" s="1">
        <v>0.375</v>
      </c>
      <c r="F5647">
        <v>21</v>
      </c>
      <c r="G5647" t="s">
        <v>125</v>
      </c>
      <c r="H5647" t="s">
        <v>61</v>
      </c>
      <c r="I5647" t="s">
        <v>177</v>
      </c>
      <c r="J5647" t="s">
        <v>44</v>
      </c>
      <c r="K5647" t="s">
        <v>21</v>
      </c>
      <c r="L5647" t="s">
        <v>22</v>
      </c>
      <c r="M5647">
        <v>4</v>
      </c>
      <c r="N5647">
        <v>25</v>
      </c>
      <c r="Q5647">
        <v>1.14E-2</v>
      </c>
      <c r="R5647">
        <v>3.1280000000000001</v>
      </c>
      <c r="S5647">
        <f t="shared" ref="S5647:S5656" si="400">Q5647*(N5647^R5647)</f>
        <v>268.94359042953022</v>
      </c>
      <c r="T5647">
        <f t="shared" si="399"/>
        <v>1075.7743617181209</v>
      </c>
    </row>
    <row r="5648" spans="1:20" x14ac:dyDescent="0.2">
      <c r="A5648">
        <v>2009</v>
      </c>
      <c r="B5648">
        <v>337</v>
      </c>
      <c r="D5648" t="s">
        <v>130</v>
      </c>
      <c r="E5648" s="1">
        <v>0.375</v>
      </c>
      <c r="F5648">
        <v>21</v>
      </c>
      <c r="G5648" t="s">
        <v>125</v>
      </c>
      <c r="H5648" t="s">
        <v>61</v>
      </c>
      <c r="I5648" t="s">
        <v>177</v>
      </c>
      <c r="J5648" t="s">
        <v>23</v>
      </c>
      <c r="K5648" t="s">
        <v>118</v>
      </c>
      <c r="L5648" t="s">
        <v>81</v>
      </c>
      <c r="M5648">
        <v>1</v>
      </c>
      <c r="N5648">
        <v>25</v>
      </c>
      <c r="Q5648">
        <v>1.26E-2</v>
      </c>
      <c r="R5648">
        <v>3.0672999999999999</v>
      </c>
      <c r="S5648">
        <f t="shared" si="400"/>
        <v>244.49609871054292</v>
      </c>
      <c r="T5648">
        <f t="shared" si="399"/>
        <v>244.49609871054292</v>
      </c>
    </row>
    <row r="5649" spans="1:20" x14ac:dyDescent="0.2">
      <c r="A5649">
        <v>2009</v>
      </c>
      <c r="B5649">
        <v>337</v>
      </c>
      <c r="D5649" t="s">
        <v>130</v>
      </c>
      <c r="E5649" s="1">
        <v>0.375</v>
      </c>
      <c r="F5649">
        <v>21</v>
      </c>
      <c r="G5649" t="s">
        <v>125</v>
      </c>
      <c r="H5649" t="s">
        <v>61</v>
      </c>
      <c r="I5649" t="s">
        <v>177</v>
      </c>
      <c r="J5649" t="s">
        <v>23</v>
      </c>
      <c r="K5649" t="s">
        <v>64</v>
      </c>
      <c r="L5649" t="s">
        <v>65</v>
      </c>
      <c r="M5649">
        <v>1</v>
      </c>
      <c r="N5649">
        <v>15</v>
      </c>
      <c r="Q5649">
        <v>2.35E-2</v>
      </c>
      <c r="R5649">
        <v>3.05</v>
      </c>
      <c r="S5649">
        <f t="shared" si="400"/>
        <v>90.812619345794587</v>
      </c>
      <c r="T5649">
        <f t="shared" si="399"/>
        <v>90.812619345794587</v>
      </c>
    </row>
    <row r="5650" spans="1:20" x14ac:dyDescent="0.2">
      <c r="A5650">
        <v>2009</v>
      </c>
      <c r="B5650">
        <v>337</v>
      </c>
      <c r="D5650" t="s">
        <v>130</v>
      </c>
      <c r="E5650" s="1">
        <v>0.375</v>
      </c>
      <c r="F5650">
        <v>21</v>
      </c>
      <c r="G5650" t="s">
        <v>125</v>
      </c>
      <c r="H5650" t="s">
        <v>61</v>
      </c>
      <c r="I5650" t="s">
        <v>177</v>
      </c>
      <c r="J5650" t="s">
        <v>44</v>
      </c>
      <c r="K5650" t="s">
        <v>21</v>
      </c>
      <c r="L5650" t="s">
        <v>22</v>
      </c>
      <c r="M5650">
        <v>2</v>
      </c>
      <c r="N5650">
        <v>15</v>
      </c>
      <c r="Q5650">
        <v>1.14E-2</v>
      </c>
      <c r="R5650">
        <v>3.1280000000000001</v>
      </c>
      <c r="S5650">
        <f t="shared" si="400"/>
        <v>54.414959423729201</v>
      </c>
      <c r="T5650">
        <f t="shared" si="399"/>
        <v>108.8299188474584</v>
      </c>
    </row>
    <row r="5651" spans="1:20" x14ac:dyDescent="0.2">
      <c r="A5651">
        <v>2009</v>
      </c>
      <c r="B5651">
        <v>337</v>
      </c>
      <c r="D5651" t="s">
        <v>130</v>
      </c>
      <c r="E5651" s="1">
        <v>0.375</v>
      </c>
      <c r="F5651">
        <v>21</v>
      </c>
      <c r="G5651" t="s">
        <v>125</v>
      </c>
      <c r="H5651" t="s">
        <v>61</v>
      </c>
      <c r="I5651" t="s">
        <v>177</v>
      </c>
      <c r="K5651" t="s">
        <v>21</v>
      </c>
      <c r="L5651" t="s">
        <v>191</v>
      </c>
      <c r="M5651">
        <v>1</v>
      </c>
      <c r="N5651">
        <v>15</v>
      </c>
      <c r="Q5651">
        <v>1.2449999999999999E-2</v>
      </c>
      <c r="R5651">
        <v>3.0855000000000001</v>
      </c>
      <c r="S5651">
        <f t="shared" si="400"/>
        <v>52.966214044857814</v>
      </c>
      <c r="T5651">
        <f t="shared" si="399"/>
        <v>52.966214044857814</v>
      </c>
    </row>
    <row r="5652" spans="1:20" x14ac:dyDescent="0.2">
      <c r="A5652">
        <v>2009</v>
      </c>
      <c r="B5652">
        <v>337</v>
      </c>
      <c r="D5652" t="s">
        <v>130</v>
      </c>
      <c r="E5652" s="1">
        <v>0.375</v>
      </c>
      <c r="F5652">
        <v>21</v>
      </c>
      <c r="G5652" t="s">
        <v>125</v>
      </c>
      <c r="H5652" t="s">
        <v>61</v>
      </c>
      <c r="I5652" t="s">
        <v>177</v>
      </c>
      <c r="J5652" t="s">
        <v>509</v>
      </c>
      <c r="K5652" t="s">
        <v>17</v>
      </c>
      <c r="L5652" t="s">
        <v>19</v>
      </c>
      <c r="M5652">
        <v>2</v>
      </c>
      <c r="N5652">
        <v>7.5</v>
      </c>
      <c r="Q5652">
        <v>1.9300000000000001E-2</v>
      </c>
      <c r="R5652">
        <v>2.96</v>
      </c>
      <c r="S5652">
        <f t="shared" si="400"/>
        <v>7.5117071566069322</v>
      </c>
      <c r="T5652">
        <f t="shared" si="399"/>
        <v>15.023414313213864</v>
      </c>
    </row>
    <row r="5653" spans="1:20" x14ac:dyDescent="0.2">
      <c r="A5653">
        <v>2009</v>
      </c>
      <c r="B5653">
        <v>337</v>
      </c>
      <c r="D5653" t="s">
        <v>130</v>
      </c>
      <c r="E5653" s="1">
        <v>0.375</v>
      </c>
      <c r="F5653">
        <v>21</v>
      </c>
      <c r="G5653" t="s">
        <v>125</v>
      </c>
      <c r="H5653" t="s">
        <v>61</v>
      </c>
      <c r="I5653" t="s">
        <v>177</v>
      </c>
      <c r="J5653" t="s">
        <v>26</v>
      </c>
      <c r="K5653" t="s">
        <v>118</v>
      </c>
      <c r="L5653" t="s">
        <v>27</v>
      </c>
      <c r="M5653">
        <v>7</v>
      </c>
      <c r="N5653">
        <v>2.5</v>
      </c>
      <c r="Q5653">
        <v>1.5900000000000001E-2</v>
      </c>
      <c r="R5653">
        <v>2.9718</v>
      </c>
      <c r="S5653">
        <f t="shared" si="400"/>
        <v>0.24210025233267859</v>
      </c>
      <c r="T5653">
        <f t="shared" si="399"/>
        <v>1.6947017663287502</v>
      </c>
    </row>
    <row r="5654" spans="1:20" x14ac:dyDescent="0.2">
      <c r="A5654">
        <v>2009</v>
      </c>
      <c r="B5654">
        <v>337</v>
      </c>
      <c r="D5654" t="s">
        <v>130</v>
      </c>
      <c r="E5654" s="1">
        <v>0.375</v>
      </c>
      <c r="F5654">
        <v>21</v>
      </c>
      <c r="G5654" t="s">
        <v>125</v>
      </c>
      <c r="H5654" t="s">
        <v>61</v>
      </c>
      <c r="I5654" t="s">
        <v>177</v>
      </c>
      <c r="J5654" t="s">
        <v>23</v>
      </c>
      <c r="K5654" t="s">
        <v>33</v>
      </c>
      <c r="L5654" t="s">
        <v>34</v>
      </c>
      <c r="M5654">
        <v>1</v>
      </c>
      <c r="N5654">
        <v>2.5</v>
      </c>
      <c r="Q5654">
        <v>8.8999999999999999E-3</v>
      </c>
      <c r="R5654">
        <v>3</v>
      </c>
      <c r="S5654">
        <f t="shared" si="400"/>
        <v>0.13906250000000001</v>
      </c>
      <c r="T5654">
        <f t="shared" si="399"/>
        <v>0.13906250000000001</v>
      </c>
    </row>
    <row r="5655" spans="1:20" x14ac:dyDescent="0.2">
      <c r="A5655">
        <v>2009</v>
      </c>
      <c r="B5655">
        <v>338</v>
      </c>
      <c r="D5655" t="s">
        <v>184</v>
      </c>
      <c r="E5655" s="1">
        <v>0.45833333333333331</v>
      </c>
      <c r="F5655">
        <v>16</v>
      </c>
      <c r="G5655" t="s">
        <v>125</v>
      </c>
      <c r="H5655" t="s">
        <v>36</v>
      </c>
      <c r="I5655" t="s">
        <v>205</v>
      </c>
      <c r="J5655" t="s">
        <v>44</v>
      </c>
      <c r="K5655" t="s">
        <v>21</v>
      </c>
      <c r="L5655" t="s">
        <v>22</v>
      </c>
      <c r="M5655">
        <v>6</v>
      </c>
      <c r="N5655">
        <v>35</v>
      </c>
      <c r="Q5655">
        <v>1.14E-2</v>
      </c>
      <c r="R5655">
        <v>3.1280000000000001</v>
      </c>
      <c r="S5655">
        <f t="shared" si="400"/>
        <v>770.45928631241588</v>
      </c>
      <c r="T5655">
        <f t="shared" si="399"/>
        <v>4622.7557178744955</v>
      </c>
    </row>
    <row r="5656" spans="1:20" x14ac:dyDescent="0.2">
      <c r="A5656">
        <v>2009</v>
      </c>
      <c r="B5656">
        <v>338</v>
      </c>
      <c r="D5656" t="s">
        <v>184</v>
      </c>
      <c r="E5656" s="1">
        <v>0.45833333333333298</v>
      </c>
      <c r="F5656">
        <v>16</v>
      </c>
      <c r="G5656" t="s">
        <v>125</v>
      </c>
      <c r="H5656" t="s">
        <v>36</v>
      </c>
      <c r="I5656" t="s">
        <v>205</v>
      </c>
      <c r="J5656" t="s">
        <v>13</v>
      </c>
      <c r="K5656" t="s">
        <v>14</v>
      </c>
      <c r="L5656" t="s">
        <v>15</v>
      </c>
      <c r="M5656">
        <v>4</v>
      </c>
      <c r="N5656">
        <v>25</v>
      </c>
      <c r="Q5656">
        <v>2.3599999999999999E-2</v>
      </c>
      <c r="R5656">
        <v>2.9750000000000001</v>
      </c>
      <c r="S5656">
        <f t="shared" si="400"/>
        <v>340.23855775527943</v>
      </c>
      <c r="T5656">
        <f t="shared" si="399"/>
        <v>1360.9542310211177</v>
      </c>
    </row>
    <row r="5657" spans="1:20" x14ac:dyDescent="0.2">
      <c r="A5657">
        <v>2009</v>
      </c>
      <c r="B5657">
        <v>338</v>
      </c>
      <c r="D5657" t="s">
        <v>184</v>
      </c>
      <c r="E5657" s="1">
        <v>0.45833333333333298</v>
      </c>
      <c r="F5657">
        <v>16</v>
      </c>
      <c r="G5657" t="s">
        <v>125</v>
      </c>
      <c r="H5657" t="s">
        <v>36</v>
      </c>
      <c r="I5657" t="s">
        <v>205</v>
      </c>
      <c r="J5657" t="s">
        <v>16</v>
      </c>
      <c r="K5657" t="s">
        <v>28</v>
      </c>
      <c r="L5657" t="s">
        <v>29</v>
      </c>
      <c r="M5657">
        <v>4</v>
      </c>
      <c r="N5657">
        <v>25</v>
      </c>
      <c r="P5657">
        <f>N5657/1.14172</f>
        <v>21.89678730336685</v>
      </c>
      <c r="Q5657">
        <v>5.7999999999999996E-3</v>
      </c>
      <c r="R5657">
        <v>3.5539999999999998</v>
      </c>
      <c r="S5657">
        <f>Q5657*(P5657^R5657)</f>
        <v>336.62001464584171</v>
      </c>
      <c r="T5657">
        <f t="shared" si="399"/>
        <v>1346.4800585833668</v>
      </c>
    </row>
    <row r="5658" spans="1:20" x14ac:dyDescent="0.2">
      <c r="A5658">
        <v>2009</v>
      </c>
      <c r="B5658">
        <v>338</v>
      </c>
      <c r="D5658" t="s">
        <v>184</v>
      </c>
      <c r="E5658" s="1">
        <v>0.45833333333333298</v>
      </c>
      <c r="F5658">
        <v>16</v>
      </c>
      <c r="G5658" t="s">
        <v>125</v>
      </c>
      <c r="H5658" t="s">
        <v>36</v>
      </c>
      <c r="I5658" t="s">
        <v>205</v>
      </c>
      <c r="J5658" t="s">
        <v>508</v>
      </c>
      <c r="K5658" t="s">
        <v>49</v>
      </c>
      <c r="L5658" t="s">
        <v>50</v>
      </c>
      <c r="M5658">
        <v>2</v>
      </c>
      <c r="N5658">
        <v>25</v>
      </c>
      <c r="Q5658">
        <v>5.6099999999999997E-2</v>
      </c>
      <c r="R5658">
        <v>2.653</v>
      </c>
      <c r="S5658">
        <f>Q5658*(N5658^R5658)</f>
        <v>286.87830370223014</v>
      </c>
      <c r="T5658">
        <f t="shared" si="399"/>
        <v>573.75660740446028</v>
      </c>
    </row>
    <row r="5659" spans="1:20" x14ac:dyDescent="0.2">
      <c r="A5659">
        <v>2009</v>
      </c>
      <c r="B5659">
        <v>338</v>
      </c>
      <c r="D5659" t="s">
        <v>184</v>
      </c>
      <c r="E5659" s="1">
        <v>0.45833333333333331</v>
      </c>
      <c r="F5659">
        <v>16</v>
      </c>
      <c r="G5659" t="s">
        <v>125</v>
      </c>
      <c r="H5659" t="s">
        <v>36</v>
      </c>
      <c r="I5659" t="s">
        <v>205</v>
      </c>
      <c r="J5659" t="s">
        <v>44</v>
      </c>
      <c r="K5659" t="s">
        <v>21</v>
      </c>
      <c r="L5659" t="s">
        <v>22</v>
      </c>
      <c r="M5659">
        <v>3</v>
      </c>
      <c r="N5659">
        <v>25</v>
      </c>
      <c r="Q5659">
        <v>1.14E-2</v>
      </c>
      <c r="R5659">
        <v>3.1280000000000001</v>
      </c>
      <c r="S5659">
        <f>Q5659*(N5659^R5659)</f>
        <v>268.94359042953022</v>
      </c>
      <c r="T5659">
        <f t="shared" si="399"/>
        <v>806.83077128859065</v>
      </c>
    </row>
    <row r="5660" spans="1:20" x14ac:dyDescent="0.2">
      <c r="A5660">
        <v>2009</v>
      </c>
      <c r="B5660">
        <v>338</v>
      </c>
      <c r="D5660" t="s">
        <v>184</v>
      </c>
      <c r="E5660" s="1">
        <v>0.45833333333333298</v>
      </c>
      <c r="F5660">
        <v>16</v>
      </c>
      <c r="G5660" t="s">
        <v>125</v>
      </c>
      <c r="H5660" t="s">
        <v>36</v>
      </c>
      <c r="I5660" t="s">
        <v>205</v>
      </c>
      <c r="J5660" t="s">
        <v>509</v>
      </c>
      <c r="K5660" t="s">
        <v>17</v>
      </c>
      <c r="L5660" t="s">
        <v>127</v>
      </c>
      <c r="M5660">
        <v>2</v>
      </c>
      <c r="N5660">
        <v>15</v>
      </c>
      <c r="Q5660">
        <v>2.3900000000000001E-2</v>
      </c>
      <c r="R5660">
        <v>3.0819999999999999</v>
      </c>
      <c r="S5660">
        <f>Q5660*(N5660^R5660)</f>
        <v>100.71894345437795</v>
      </c>
      <c r="T5660">
        <f t="shared" si="399"/>
        <v>201.4378869087559</v>
      </c>
    </row>
    <row r="5661" spans="1:20" x14ac:dyDescent="0.2">
      <c r="A5661">
        <v>2009</v>
      </c>
      <c r="B5661">
        <v>338</v>
      </c>
      <c r="D5661" t="s">
        <v>184</v>
      </c>
      <c r="E5661" s="1">
        <v>0.45833333333333298</v>
      </c>
      <c r="F5661">
        <v>16</v>
      </c>
      <c r="G5661" t="s">
        <v>125</v>
      </c>
      <c r="H5661" t="s">
        <v>36</v>
      </c>
      <c r="I5661" t="s">
        <v>205</v>
      </c>
      <c r="J5661" t="s">
        <v>23</v>
      </c>
      <c r="K5661" t="s">
        <v>33</v>
      </c>
      <c r="L5661" t="s">
        <v>34</v>
      </c>
      <c r="M5661">
        <v>4</v>
      </c>
      <c r="N5661">
        <v>2.5</v>
      </c>
      <c r="Q5661">
        <v>8.8999999999999999E-3</v>
      </c>
      <c r="R5661">
        <v>3</v>
      </c>
      <c r="S5661">
        <f>Q5661*(N5661^R5661)</f>
        <v>0.13906250000000001</v>
      </c>
      <c r="T5661">
        <f t="shared" si="399"/>
        <v>0.55625000000000002</v>
      </c>
    </row>
    <row r="5662" spans="1:20" x14ac:dyDescent="0.2">
      <c r="A5662">
        <v>2009</v>
      </c>
      <c r="B5662">
        <v>339</v>
      </c>
      <c r="D5662" t="s">
        <v>184</v>
      </c>
      <c r="E5662" s="1">
        <v>0.45833333333333298</v>
      </c>
      <c r="F5662">
        <v>22</v>
      </c>
      <c r="G5662" t="s">
        <v>125</v>
      </c>
      <c r="H5662" t="s">
        <v>36</v>
      </c>
      <c r="I5662" t="s">
        <v>205</v>
      </c>
      <c r="J5662" t="s">
        <v>44</v>
      </c>
      <c r="K5662" t="s">
        <v>21</v>
      </c>
      <c r="L5662" t="s">
        <v>22</v>
      </c>
      <c r="M5662">
        <v>4</v>
      </c>
      <c r="N5662">
        <v>35</v>
      </c>
      <c r="Q5662">
        <v>1.14E-2</v>
      </c>
      <c r="R5662">
        <v>3.1280000000000001</v>
      </c>
      <c r="S5662">
        <f>Q5662*(N5662^R5662)</f>
        <v>770.45928631241588</v>
      </c>
      <c r="T5662">
        <f t="shared" si="399"/>
        <v>3081.8371452496635</v>
      </c>
    </row>
    <row r="5663" spans="1:20" x14ac:dyDescent="0.2">
      <c r="A5663">
        <v>2009</v>
      </c>
      <c r="B5663">
        <v>339</v>
      </c>
      <c r="D5663" t="s">
        <v>184</v>
      </c>
      <c r="E5663" s="1">
        <v>0.45833333333333298</v>
      </c>
      <c r="F5663">
        <v>22</v>
      </c>
      <c r="G5663" t="s">
        <v>125</v>
      </c>
      <c r="H5663" t="s">
        <v>36</v>
      </c>
      <c r="I5663" t="s">
        <v>205</v>
      </c>
      <c r="J5663" t="s">
        <v>16</v>
      </c>
      <c r="K5663" t="s">
        <v>28</v>
      </c>
      <c r="L5663" t="s">
        <v>29</v>
      </c>
      <c r="M5663">
        <v>3</v>
      </c>
      <c r="N5663">
        <v>25</v>
      </c>
      <c r="P5663">
        <f>N5663/1.14172</f>
        <v>21.89678730336685</v>
      </c>
      <c r="Q5663">
        <v>5.7999999999999996E-3</v>
      </c>
      <c r="R5663">
        <v>3.5539999999999998</v>
      </c>
      <c r="S5663">
        <f>Q5663*(P5663^R5663)</f>
        <v>336.62001464584171</v>
      </c>
      <c r="T5663">
        <f t="shared" si="399"/>
        <v>1009.8600439375251</v>
      </c>
    </row>
    <row r="5664" spans="1:20" x14ac:dyDescent="0.2">
      <c r="A5664">
        <v>2009</v>
      </c>
      <c r="B5664">
        <v>339</v>
      </c>
      <c r="D5664" t="s">
        <v>184</v>
      </c>
      <c r="E5664" s="1">
        <v>0.45833333333333298</v>
      </c>
      <c r="F5664">
        <v>22</v>
      </c>
      <c r="G5664" t="s">
        <v>125</v>
      </c>
      <c r="H5664" t="s">
        <v>36</v>
      </c>
      <c r="I5664" t="s">
        <v>205</v>
      </c>
      <c r="J5664" t="s">
        <v>44</v>
      </c>
      <c r="K5664" t="s">
        <v>21</v>
      </c>
      <c r="L5664" t="s">
        <v>22</v>
      </c>
      <c r="M5664">
        <v>12</v>
      </c>
      <c r="N5664">
        <v>25</v>
      </c>
      <c r="Q5664">
        <v>1.14E-2</v>
      </c>
      <c r="R5664">
        <v>3.1280000000000001</v>
      </c>
      <c r="S5664">
        <f t="shared" ref="S5664:S5672" si="401">Q5664*(N5664^R5664)</f>
        <v>268.94359042953022</v>
      </c>
      <c r="T5664">
        <f t="shared" si="399"/>
        <v>3227.3230851543626</v>
      </c>
    </row>
    <row r="5665" spans="1:20" x14ac:dyDescent="0.2">
      <c r="A5665">
        <v>2009</v>
      </c>
      <c r="B5665">
        <v>339</v>
      </c>
      <c r="D5665" t="s">
        <v>184</v>
      </c>
      <c r="E5665" s="1">
        <v>0.45833333333333298</v>
      </c>
      <c r="F5665">
        <v>22</v>
      </c>
      <c r="G5665" t="s">
        <v>125</v>
      </c>
      <c r="H5665" t="s">
        <v>36</v>
      </c>
      <c r="I5665" t="s">
        <v>205</v>
      </c>
      <c r="J5665" t="s">
        <v>23</v>
      </c>
      <c r="K5665" t="s">
        <v>118</v>
      </c>
      <c r="L5665" t="s">
        <v>81</v>
      </c>
      <c r="M5665">
        <v>1</v>
      </c>
      <c r="N5665">
        <v>25</v>
      </c>
      <c r="Q5665">
        <v>1.26E-2</v>
      </c>
      <c r="R5665">
        <v>3.0672999999999999</v>
      </c>
      <c r="S5665">
        <f t="shared" si="401"/>
        <v>244.49609871054292</v>
      </c>
      <c r="T5665">
        <f t="shared" si="399"/>
        <v>244.49609871054292</v>
      </c>
    </row>
    <row r="5666" spans="1:20" x14ac:dyDescent="0.2">
      <c r="A5666">
        <v>2009</v>
      </c>
      <c r="B5666">
        <v>339</v>
      </c>
      <c r="D5666" t="s">
        <v>184</v>
      </c>
      <c r="E5666" s="1">
        <v>0.45833333333333298</v>
      </c>
      <c r="F5666">
        <v>22</v>
      </c>
      <c r="G5666" t="s">
        <v>125</v>
      </c>
      <c r="H5666" t="s">
        <v>36</v>
      </c>
      <c r="I5666" t="s">
        <v>205</v>
      </c>
      <c r="J5666" t="s">
        <v>23</v>
      </c>
      <c r="K5666" t="s">
        <v>118</v>
      </c>
      <c r="L5666" t="s">
        <v>132</v>
      </c>
      <c r="M5666">
        <v>2</v>
      </c>
      <c r="N5666">
        <v>15</v>
      </c>
      <c r="Q5666">
        <v>1.26E-2</v>
      </c>
      <c r="R5666">
        <v>3.0672999999999999</v>
      </c>
      <c r="S5666">
        <f t="shared" si="401"/>
        <v>51.026439339633377</v>
      </c>
      <c r="T5666">
        <f t="shared" si="399"/>
        <v>102.05287867926675</v>
      </c>
    </row>
    <row r="5667" spans="1:20" x14ac:dyDescent="0.2">
      <c r="A5667">
        <v>2009</v>
      </c>
      <c r="B5667">
        <v>339</v>
      </c>
      <c r="D5667" t="s">
        <v>184</v>
      </c>
      <c r="E5667" s="1">
        <v>0.45833333333333298</v>
      </c>
      <c r="F5667">
        <v>22</v>
      </c>
      <c r="G5667" t="s">
        <v>125</v>
      </c>
      <c r="H5667" t="s">
        <v>36</v>
      </c>
      <c r="I5667" t="s">
        <v>205</v>
      </c>
      <c r="J5667" t="s">
        <v>23</v>
      </c>
      <c r="K5667" t="s">
        <v>118</v>
      </c>
      <c r="L5667" t="s">
        <v>132</v>
      </c>
      <c r="M5667">
        <v>12</v>
      </c>
      <c r="N5667">
        <v>7.5</v>
      </c>
      <c r="Q5667">
        <v>1.26E-2</v>
      </c>
      <c r="R5667">
        <v>3.0672999999999999</v>
      </c>
      <c r="S5667">
        <f t="shared" si="401"/>
        <v>6.0875978967715536</v>
      </c>
      <c r="T5667">
        <f t="shared" si="399"/>
        <v>73.051174761258636</v>
      </c>
    </row>
    <row r="5668" spans="1:20" x14ac:dyDescent="0.2">
      <c r="A5668">
        <v>2009</v>
      </c>
      <c r="B5668">
        <v>339</v>
      </c>
      <c r="D5668" t="s">
        <v>184</v>
      </c>
      <c r="E5668" s="1">
        <v>0.45833333333333298</v>
      </c>
      <c r="F5668">
        <v>22</v>
      </c>
      <c r="G5668" t="s">
        <v>125</v>
      </c>
      <c r="H5668" t="s">
        <v>36</v>
      </c>
      <c r="I5668" t="s">
        <v>205</v>
      </c>
      <c r="J5668" t="s">
        <v>26</v>
      </c>
      <c r="K5668" t="s">
        <v>118</v>
      </c>
      <c r="L5668" t="s">
        <v>27</v>
      </c>
      <c r="M5668">
        <v>25</v>
      </c>
      <c r="N5668">
        <v>2.5</v>
      </c>
      <c r="Q5668">
        <v>1.5900000000000001E-2</v>
      </c>
      <c r="R5668">
        <v>2.9718</v>
      </c>
      <c r="S5668">
        <f t="shared" si="401"/>
        <v>0.24210025233267859</v>
      </c>
      <c r="T5668">
        <f t="shared" si="399"/>
        <v>6.052506308316965</v>
      </c>
    </row>
    <row r="5669" spans="1:20" x14ac:dyDescent="0.2">
      <c r="A5669">
        <v>2009</v>
      </c>
      <c r="B5669">
        <v>339</v>
      </c>
      <c r="D5669" t="s">
        <v>184</v>
      </c>
      <c r="E5669" s="1">
        <v>0.45833333333333298</v>
      </c>
      <c r="F5669">
        <v>22</v>
      </c>
      <c r="G5669" t="s">
        <v>125</v>
      </c>
      <c r="H5669" t="s">
        <v>36</v>
      </c>
      <c r="I5669" t="s">
        <v>205</v>
      </c>
      <c r="J5669" t="s">
        <v>23</v>
      </c>
      <c r="K5669" t="s">
        <v>72</v>
      </c>
      <c r="L5669" t="s">
        <v>73</v>
      </c>
      <c r="M5669">
        <v>2</v>
      </c>
      <c r="N5669">
        <v>2.5</v>
      </c>
      <c r="Q5669">
        <v>8.0000000000000002E-3</v>
      </c>
      <c r="R5669">
        <v>3.137</v>
      </c>
      <c r="S5669">
        <f t="shared" si="401"/>
        <v>0.14171890699888887</v>
      </c>
      <c r="T5669">
        <f t="shared" si="399"/>
        <v>0.28343781399777773</v>
      </c>
    </row>
    <row r="5670" spans="1:20" x14ac:dyDescent="0.2">
      <c r="A5670">
        <v>2009</v>
      </c>
      <c r="B5670">
        <v>340</v>
      </c>
      <c r="D5670" t="s">
        <v>184</v>
      </c>
      <c r="E5670" s="1">
        <v>0.45833333333333298</v>
      </c>
      <c r="F5670">
        <v>22</v>
      </c>
      <c r="G5670" t="s">
        <v>125</v>
      </c>
      <c r="H5670" t="s">
        <v>36</v>
      </c>
      <c r="I5670" t="s">
        <v>205</v>
      </c>
      <c r="J5670" t="s">
        <v>23</v>
      </c>
      <c r="K5670" t="s">
        <v>88</v>
      </c>
      <c r="L5670" t="s">
        <v>89</v>
      </c>
      <c r="M5670">
        <v>1</v>
      </c>
      <c r="N5670">
        <v>40</v>
      </c>
      <c r="Q5670">
        <v>5.8999999999999999E-3</v>
      </c>
      <c r="R5670">
        <v>3.3919999999999999</v>
      </c>
      <c r="S5670">
        <f t="shared" si="401"/>
        <v>1603.3912240949619</v>
      </c>
      <c r="T5670">
        <f t="shared" si="399"/>
        <v>1603.3912240949619</v>
      </c>
    </row>
    <row r="5671" spans="1:20" x14ac:dyDescent="0.2">
      <c r="A5671">
        <v>2009</v>
      </c>
      <c r="B5671">
        <v>340</v>
      </c>
      <c r="D5671" t="s">
        <v>184</v>
      </c>
      <c r="E5671" s="1">
        <v>0.45833333333333298</v>
      </c>
      <c r="F5671">
        <v>22</v>
      </c>
      <c r="G5671" t="s">
        <v>125</v>
      </c>
      <c r="H5671" t="s">
        <v>36</v>
      </c>
      <c r="I5671" t="s">
        <v>205</v>
      </c>
      <c r="J5671" t="s">
        <v>13</v>
      </c>
      <c r="K5671" t="s">
        <v>51</v>
      </c>
      <c r="L5671" t="s">
        <v>57</v>
      </c>
      <c r="M5671">
        <v>3</v>
      </c>
      <c r="N5671">
        <v>40</v>
      </c>
      <c r="O5671" t="s">
        <v>53</v>
      </c>
      <c r="Q5671">
        <v>1.6199999999999999E-2</v>
      </c>
      <c r="R5671">
        <v>3.0251999999999999</v>
      </c>
      <c r="S5671">
        <f t="shared" si="401"/>
        <v>1137.8025435833395</v>
      </c>
      <c r="T5671">
        <f t="shared" si="399"/>
        <v>3413.4076307500181</v>
      </c>
    </row>
    <row r="5672" spans="1:20" x14ac:dyDescent="0.2">
      <c r="A5672">
        <v>2009</v>
      </c>
      <c r="B5672">
        <v>340</v>
      </c>
      <c r="D5672" t="s">
        <v>184</v>
      </c>
      <c r="E5672" s="1">
        <v>0.45833333333333298</v>
      </c>
      <c r="F5672">
        <v>22</v>
      </c>
      <c r="G5672" t="s">
        <v>125</v>
      </c>
      <c r="H5672" t="s">
        <v>36</v>
      </c>
      <c r="I5672" t="s">
        <v>205</v>
      </c>
      <c r="J5672" t="s">
        <v>44</v>
      </c>
      <c r="K5672" t="s">
        <v>21</v>
      </c>
      <c r="L5672" t="s">
        <v>22</v>
      </c>
      <c r="M5672">
        <v>3</v>
      </c>
      <c r="N5672">
        <v>35</v>
      </c>
      <c r="Q5672">
        <v>1.14E-2</v>
      </c>
      <c r="R5672">
        <v>3.1280000000000001</v>
      </c>
      <c r="S5672">
        <f t="shared" si="401"/>
        <v>770.45928631241588</v>
      </c>
      <c r="T5672">
        <f t="shared" si="399"/>
        <v>2311.3778589372478</v>
      </c>
    </row>
    <row r="5673" spans="1:20" x14ac:dyDescent="0.2">
      <c r="A5673">
        <v>2009</v>
      </c>
      <c r="B5673">
        <v>340</v>
      </c>
      <c r="D5673" t="s">
        <v>184</v>
      </c>
      <c r="E5673" s="1">
        <v>0.45833333333333298</v>
      </c>
      <c r="F5673">
        <v>22</v>
      </c>
      <c r="G5673" t="s">
        <v>125</v>
      </c>
      <c r="H5673" t="s">
        <v>36</v>
      </c>
      <c r="I5673" t="s">
        <v>205</v>
      </c>
      <c r="J5673" t="s">
        <v>20</v>
      </c>
      <c r="K5673" t="s">
        <v>68</v>
      </c>
      <c r="L5673" t="s">
        <v>69</v>
      </c>
      <c r="M5673">
        <v>1</v>
      </c>
      <c r="N5673">
        <v>40</v>
      </c>
      <c r="P5673">
        <f>N5673*0.863</f>
        <v>34.519999999999996</v>
      </c>
      <c r="Q5673">
        <v>2.5100000000000001E-2</v>
      </c>
      <c r="R5673">
        <v>2.84</v>
      </c>
      <c r="S5673">
        <f>Q5673*(P5673^R5673)</f>
        <v>585.86122680541723</v>
      </c>
      <c r="T5673">
        <f t="shared" si="399"/>
        <v>585.86122680541723</v>
      </c>
    </row>
    <row r="5674" spans="1:20" x14ac:dyDescent="0.2">
      <c r="A5674">
        <v>2009</v>
      </c>
      <c r="B5674">
        <v>340</v>
      </c>
      <c r="D5674" t="s">
        <v>184</v>
      </c>
      <c r="E5674" s="1">
        <v>0.45833333333333298</v>
      </c>
      <c r="F5674">
        <v>22</v>
      </c>
      <c r="G5674" t="s">
        <v>125</v>
      </c>
      <c r="H5674" t="s">
        <v>36</v>
      </c>
      <c r="I5674" t="s">
        <v>205</v>
      </c>
      <c r="J5674" t="s">
        <v>16</v>
      </c>
      <c r="K5674" t="s">
        <v>28</v>
      </c>
      <c r="L5674" t="s">
        <v>29</v>
      </c>
      <c r="M5674">
        <v>7</v>
      </c>
      <c r="N5674">
        <v>25</v>
      </c>
      <c r="P5674">
        <f>N5674/1.14172</f>
        <v>21.89678730336685</v>
      </c>
      <c r="Q5674">
        <v>5.7999999999999996E-3</v>
      </c>
      <c r="R5674">
        <v>3.5539999999999998</v>
      </c>
      <c r="S5674">
        <f>Q5674*(P5674^R5674)</f>
        <v>336.62001464584171</v>
      </c>
      <c r="T5674">
        <f t="shared" si="399"/>
        <v>2356.3401025208918</v>
      </c>
    </row>
    <row r="5675" spans="1:20" x14ac:dyDescent="0.2">
      <c r="A5675">
        <v>2009</v>
      </c>
      <c r="B5675">
        <v>340</v>
      </c>
      <c r="D5675" t="s">
        <v>184</v>
      </c>
      <c r="E5675" s="1">
        <v>0.45833333333333298</v>
      </c>
      <c r="F5675">
        <v>22</v>
      </c>
      <c r="G5675" t="s">
        <v>125</v>
      </c>
      <c r="H5675" t="s">
        <v>36</v>
      </c>
      <c r="I5675" t="s">
        <v>205</v>
      </c>
      <c r="J5675" t="s">
        <v>23</v>
      </c>
      <c r="K5675" t="s">
        <v>62</v>
      </c>
      <c r="L5675" t="s">
        <v>83</v>
      </c>
      <c r="M5675">
        <v>6</v>
      </c>
      <c r="N5675">
        <v>25</v>
      </c>
      <c r="P5675">
        <f>N5675*0.901</f>
        <v>22.525000000000002</v>
      </c>
      <c r="Q5675">
        <v>2.07E-2</v>
      </c>
      <c r="R5675">
        <v>3</v>
      </c>
      <c r="S5675">
        <f>Q5675*(P5675^R5675)</f>
        <v>236.57276422968752</v>
      </c>
      <c r="T5675">
        <f t="shared" si="399"/>
        <v>1419.4365853781251</v>
      </c>
    </row>
    <row r="5676" spans="1:20" x14ac:dyDescent="0.2">
      <c r="A5676">
        <v>2009</v>
      </c>
      <c r="B5676">
        <v>341</v>
      </c>
      <c r="D5676" t="s">
        <v>184</v>
      </c>
      <c r="E5676" s="1">
        <v>0.45833333333333298</v>
      </c>
      <c r="F5676">
        <v>22</v>
      </c>
      <c r="G5676" t="s">
        <v>125</v>
      </c>
      <c r="H5676" t="s">
        <v>36</v>
      </c>
      <c r="I5676" t="s">
        <v>205</v>
      </c>
      <c r="J5676" t="s">
        <v>23</v>
      </c>
      <c r="K5676" t="s">
        <v>28</v>
      </c>
      <c r="L5676" t="s">
        <v>60</v>
      </c>
      <c r="M5676">
        <v>1</v>
      </c>
      <c r="N5676">
        <v>45</v>
      </c>
      <c r="P5676">
        <f>N5676/1.26087</f>
        <v>35.689642865640394</v>
      </c>
      <c r="Q5676">
        <v>3.1399999999999997E-2</v>
      </c>
      <c r="R5676">
        <v>2.9</v>
      </c>
      <c r="S5676">
        <f>Q5676*(P5676^R5676)</f>
        <v>998.39416525239915</v>
      </c>
      <c r="T5676">
        <f t="shared" si="399"/>
        <v>998.39416525239915</v>
      </c>
    </row>
    <row r="5677" spans="1:20" x14ac:dyDescent="0.2">
      <c r="A5677">
        <v>2009</v>
      </c>
      <c r="B5677">
        <v>341</v>
      </c>
      <c r="D5677" t="s">
        <v>184</v>
      </c>
      <c r="E5677" s="1">
        <v>0.45833333333333298</v>
      </c>
      <c r="F5677">
        <v>22</v>
      </c>
      <c r="G5677" t="s">
        <v>125</v>
      </c>
      <c r="H5677" t="s">
        <v>36</v>
      </c>
      <c r="I5677" t="s">
        <v>205</v>
      </c>
      <c r="J5677" t="s">
        <v>44</v>
      </c>
      <c r="K5677" t="s">
        <v>21</v>
      </c>
      <c r="L5677" t="s">
        <v>22</v>
      </c>
      <c r="M5677">
        <v>4</v>
      </c>
      <c r="N5677">
        <v>35</v>
      </c>
      <c r="Q5677">
        <v>1.14E-2</v>
      </c>
      <c r="R5677">
        <v>3.1280000000000001</v>
      </c>
      <c r="S5677">
        <f>Q5677*(N5677^R5677)</f>
        <v>770.45928631241588</v>
      </c>
      <c r="T5677">
        <f t="shared" si="399"/>
        <v>3081.8371452496635</v>
      </c>
    </row>
    <row r="5678" spans="1:20" x14ac:dyDescent="0.2">
      <c r="A5678">
        <v>2009</v>
      </c>
      <c r="B5678">
        <v>341</v>
      </c>
      <c r="D5678" t="s">
        <v>184</v>
      </c>
      <c r="E5678" s="1">
        <v>0.45833333333333298</v>
      </c>
      <c r="F5678">
        <v>22</v>
      </c>
      <c r="G5678" t="s">
        <v>125</v>
      </c>
      <c r="H5678" t="s">
        <v>36</v>
      </c>
      <c r="I5678" t="s">
        <v>205</v>
      </c>
      <c r="J5678" t="s">
        <v>16</v>
      </c>
      <c r="K5678" t="s">
        <v>28</v>
      </c>
      <c r="L5678" t="s">
        <v>29</v>
      </c>
      <c r="M5678">
        <v>9</v>
      </c>
      <c r="N5678">
        <v>25</v>
      </c>
      <c r="P5678">
        <f>N5678/1.14172</f>
        <v>21.89678730336685</v>
      </c>
      <c r="Q5678">
        <v>5.7999999999999996E-3</v>
      </c>
      <c r="R5678">
        <v>3.5539999999999998</v>
      </c>
      <c r="S5678">
        <f>Q5678*(P5678^R5678)</f>
        <v>336.62001464584171</v>
      </c>
      <c r="T5678">
        <f t="shared" si="399"/>
        <v>3029.5801318125755</v>
      </c>
    </row>
    <row r="5679" spans="1:20" x14ac:dyDescent="0.2">
      <c r="A5679">
        <v>2009</v>
      </c>
      <c r="B5679">
        <v>341</v>
      </c>
      <c r="D5679" t="s">
        <v>184</v>
      </c>
      <c r="E5679" s="1">
        <v>0.45833333333333298</v>
      </c>
      <c r="F5679">
        <v>22</v>
      </c>
      <c r="G5679" t="s">
        <v>125</v>
      </c>
      <c r="H5679" t="s">
        <v>36</v>
      </c>
      <c r="I5679" t="s">
        <v>205</v>
      </c>
      <c r="J5679" t="s">
        <v>44</v>
      </c>
      <c r="K5679" t="s">
        <v>21</v>
      </c>
      <c r="L5679" t="s">
        <v>22</v>
      </c>
      <c r="M5679">
        <v>2</v>
      </c>
      <c r="N5679">
        <v>25</v>
      </c>
      <c r="Q5679">
        <v>1.14E-2</v>
      </c>
      <c r="R5679">
        <v>3.1280000000000001</v>
      </c>
      <c r="S5679">
        <f t="shared" ref="S5679:S5688" si="402">Q5679*(N5679^R5679)</f>
        <v>268.94359042953022</v>
      </c>
      <c r="T5679">
        <f t="shared" si="399"/>
        <v>537.88718085906044</v>
      </c>
    </row>
    <row r="5680" spans="1:20" x14ac:dyDescent="0.2">
      <c r="A5680">
        <v>2009</v>
      </c>
      <c r="B5680">
        <v>341</v>
      </c>
      <c r="D5680" t="s">
        <v>184</v>
      </c>
      <c r="E5680" s="1">
        <v>0.45833333333333298</v>
      </c>
      <c r="F5680">
        <v>22</v>
      </c>
      <c r="G5680" t="s">
        <v>125</v>
      </c>
      <c r="H5680" t="s">
        <v>36</v>
      </c>
      <c r="I5680" t="s">
        <v>205</v>
      </c>
      <c r="J5680" t="s">
        <v>23</v>
      </c>
      <c r="K5680" t="s">
        <v>49</v>
      </c>
      <c r="L5680" t="s">
        <v>98</v>
      </c>
      <c r="M5680">
        <v>1</v>
      </c>
      <c r="N5680">
        <v>40</v>
      </c>
      <c r="Q5680">
        <v>2.2000000000000001E-3</v>
      </c>
      <c r="R5680">
        <v>3</v>
      </c>
      <c r="S5680">
        <f t="shared" si="402"/>
        <v>140.80000000000001</v>
      </c>
      <c r="T5680">
        <f t="shared" si="399"/>
        <v>140.80000000000001</v>
      </c>
    </row>
    <row r="5681" spans="1:20" x14ac:dyDescent="0.2">
      <c r="A5681">
        <v>2009</v>
      </c>
      <c r="B5681">
        <v>341</v>
      </c>
      <c r="D5681" t="s">
        <v>184</v>
      </c>
      <c r="E5681" s="1">
        <v>0.45833333333333298</v>
      </c>
      <c r="F5681">
        <v>22</v>
      </c>
      <c r="G5681" t="s">
        <v>125</v>
      </c>
      <c r="H5681" t="s">
        <v>36</v>
      </c>
      <c r="I5681" t="s">
        <v>205</v>
      </c>
      <c r="J5681" t="s">
        <v>23</v>
      </c>
      <c r="K5681" t="s">
        <v>64</v>
      </c>
      <c r="L5681" t="s">
        <v>65</v>
      </c>
      <c r="M5681">
        <v>1</v>
      </c>
      <c r="N5681">
        <v>7.5</v>
      </c>
      <c r="Q5681">
        <v>2.35E-2</v>
      </c>
      <c r="R5681">
        <v>3.05</v>
      </c>
      <c r="S5681">
        <f t="shared" si="402"/>
        <v>10.964901018865781</v>
      </c>
      <c r="T5681">
        <f t="shared" si="399"/>
        <v>10.964901018865781</v>
      </c>
    </row>
    <row r="5682" spans="1:20" x14ac:dyDescent="0.2">
      <c r="A5682">
        <v>2009</v>
      </c>
      <c r="B5682">
        <v>341</v>
      </c>
      <c r="D5682" t="s">
        <v>184</v>
      </c>
      <c r="E5682" s="1">
        <v>0.45833333333333298</v>
      </c>
      <c r="F5682">
        <v>22</v>
      </c>
      <c r="G5682" t="s">
        <v>125</v>
      </c>
      <c r="H5682" t="s">
        <v>36</v>
      </c>
      <c r="I5682" t="s">
        <v>205</v>
      </c>
      <c r="J5682" t="s">
        <v>26</v>
      </c>
      <c r="K5682" t="s">
        <v>17</v>
      </c>
      <c r="L5682" t="s">
        <v>121</v>
      </c>
      <c r="M5682">
        <v>13</v>
      </c>
      <c r="N5682">
        <v>7.5</v>
      </c>
      <c r="Q5682">
        <v>2.0199999999999999E-2</v>
      </c>
      <c r="R5682">
        <v>2.9594999999999998</v>
      </c>
      <c r="S5682">
        <f t="shared" si="402"/>
        <v>7.8540774295436098</v>
      </c>
      <c r="T5682">
        <f t="shared" si="399"/>
        <v>102.10300658406693</v>
      </c>
    </row>
    <row r="5683" spans="1:20" x14ac:dyDescent="0.2">
      <c r="A5683">
        <v>2009</v>
      </c>
      <c r="B5683">
        <v>341</v>
      </c>
      <c r="D5683" t="s">
        <v>184</v>
      </c>
      <c r="E5683" s="1">
        <v>0.45833333333333298</v>
      </c>
      <c r="F5683">
        <v>22</v>
      </c>
      <c r="G5683" t="s">
        <v>125</v>
      </c>
      <c r="H5683" t="s">
        <v>36</v>
      </c>
      <c r="I5683" t="s">
        <v>205</v>
      </c>
      <c r="J5683" t="s">
        <v>26</v>
      </c>
      <c r="K5683" t="s">
        <v>118</v>
      </c>
      <c r="L5683" t="s">
        <v>27</v>
      </c>
      <c r="M5683">
        <v>2</v>
      </c>
      <c r="N5683">
        <v>7.5</v>
      </c>
      <c r="Q5683">
        <v>1.5900000000000001E-2</v>
      </c>
      <c r="R5683">
        <v>2.9718</v>
      </c>
      <c r="S5683">
        <f t="shared" si="402"/>
        <v>6.3372988368370082</v>
      </c>
      <c r="T5683">
        <f t="shared" si="399"/>
        <v>12.674597673674016</v>
      </c>
    </row>
    <row r="5684" spans="1:20" x14ac:dyDescent="0.2">
      <c r="A5684">
        <v>2009</v>
      </c>
      <c r="B5684">
        <v>341</v>
      </c>
      <c r="D5684" t="s">
        <v>184</v>
      </c>
      <c r="E5684" s="1">
        <v>0.45833333333333298</v>
      </c>
      <c r="F5684">
        <v>22</v>
      </c>
      <c r="G5684" t="s">
        <v>125</v>
      </c>
      <c r="H5684" t="s">
        <v>36</v>
      </c>
      <c r="I5684" t="s">
        <v>205</v>
      </c>
      <c r="J5684" t="s">
        <v>23</v>
      </c>
      <c r="K5684" t="s">
        <v>118</v>
      </c>
      <c r="L5684" t="s">
        <v>132</v>
      </c>
      <c r="M5684">
        <v>4</v>
      </c>
      <c r="N5684">
        <v>7.5</v>
      </c>
      <c r="Q5684">
        <v>1.26E-2</v>
      </c>
      <c r="R5684">
        <v>3.0672999999999999</v>
      </c>
      <c r="S5684">
        <f t="shared" si="402"/>
        <v>6.0875978967715536</v>
      </c>
      <c r="T5684">
        <f t="shared" si="399"/>
        <v>24.350391587086214</v>
      </c>
    </row>
    <row r="5685" spans="1:20" x14ac:dyDescent="0.2">
      <c r="A5685">
        <v>2009</v>
      </c>
      <c r="B5685">
        <v>341</v>
      </c>
      <c r="D5685" t="s">
        <v>184</v>
      </c>
      <c r="E5685" s="1">
        <v>0.45833333333333298</v>
      </c>
      <c r="F5685">
        <v>22</v>
      </c>
      <c r="G5685" t="s">
        <v>125</v>
      </c>
      <c r="H5685" t="s">
        <v>36</v>
      </c>
      <c r="I5685" t="s">
        <v>205</v>
      </c>
      <c r="J5685" t="s">
        <v>26</v>
      </c>
      <c r="K5685" t="s">
        <v>118</v>
      </c>
      <c r="L5685" t="s">
        <v>27</v>
      </c>
      <c r="M5685">
        <v>11</v>
      </c>
      <c r="N5685">
        <v>2.5</v>
      </c>
      <c r="Q5685">
        <v>1.5900000000000001E-2</v>
      </c>
      <c r="R5685">
        <v>2.9718</v>
      </c>
      <c r="S5685">
        <f t="shared" si="402"/>
        <v>0.24210025233267859</v>
      </c>
      <c r="T5685">
        <f t="shared" si="399"/>
        <v>2.6631027756594645</v>
      </c>
    </row>
    <row r="5686" spans="1:20" x14ac:dyDescent="0.2">
      <c r="A5686">
        <v>2009</v>
      </c>
      <c r="B5686">
        <v>342</v>
      </c>
      <c r="D5686" t="s">
        <v>184</v>
      </c>
      <c r="E5686" s="1">
        <v>0.45833333333333298</v>
      </c>
      <c r="F5686">
        <v>22</v>
      </c>
      <c r="G5686" t="s">
        <v>125</v>
      </c>
      <c r="H5686" t="s">
        <v>36</v>
      </c>
      <c r="I5686" t="s">
        <v>205</v>
      </c>
      <c r="J5686" t="s">
        <v>13</v>
      </c>
      <c r="K5686" t="s">
        <v>51</v>
      </c>
      <c r="L5686" t="s">
        <v>57</v>
      </c>
      <c r="M5686">
        <v>1</v>
      </c>
      <c r="N5686">
        <v>55</v>
      </c>
      <c r="O5686" t="s">
        <v>46</v>
      </c>
      <c r="Q5686">
        <v>1.6199999999999999E-2</v>
      </c>
      <c r="R5686">
        <v>3.0251999999999999</v>
      </c>
      <c r="S5686">
        <f t="shared" si="402"/>
        <v>2981.6744427047388</v>
      </c>
      <c r="T5686">
        <f t="shared" si="399"/>
        <v>2981.6744427047388</v>
      </c>
    </row>
    <row r="5687" spans="1:20" x14ac:dyDescent="0.2">
      <c r="A5687">
        <v>2009</v>
      </c>
      <c r="B5687">
        <v>342</v>
      </c>
      <c r="D5687" t="s">
        <v>184</v>
      </c>
      <c r="E5687" s="1">
        <v>0.45833333333333298</v>
      </c>
      <c r="F5687">
        <v>22</v>
      </c>
      <c r="G5687" t="s">
        <v>125</v>
      </c>
      <c r="H5687" t="s">
        <v>36</v>
      </c>
      <c r="I5687" t="s">
        <v>205</v>
      </c>
      <c r="J5687" t="s">
        <v>13</v>
      </c>
      <c r="K5687" t="s">
        <v>51</v>
      </c>
      <c r="L5687" t="s">
        <v>52</v>
      </c>
      <c r="M5687">
        <v>2</v>
      </c>
      <c r="N5687">
        <v>35</v>
      </c>
      <c r="O5687" t="s">
        <v>53</v>
      </c>
      <c r="Q5687">
        <v>1.6199999999999999E-2</v>
      </c>
      <c r="R5687">
        <v>3.0251999999999999</v>
      </c>
      <c r="S5687">
        <f t="shared" si="402"/>
        <v>759.67819720000477</v>
      </c>
      <c r="T5687">
        <f t="shared" si="399"/>
        <v>1519.3563944000095</v>
      </c>
    </row>
    <row r="5688" spans="1:20" x14ac:dyDescent="0.2">
      <c r="A5688">
        <v>2009</v>
      </c>
      <c r="B5688">
        <v>342</v>
      </c>
      <c r="D5688" t="s">
        <v>184</v>
      </c>
      <c r="E5688" s="1">
        <v>0.45833333333333298</v>
      </c>
      <c r="F5688">
        <v>22</v>
      </c>
      <c r="G5688" t="s">
        <v>125</v>
      </c>
      <c r="H5688" t="s">
        <v>36</v>
      </c>
      <c r="I5688" t="s">
        <v>205</v>
      </c>
      <c r="J5688" t="s">
        <v>23</v>
      </c>
      <c r="K5688" t="s">
        <v>31</v>
      </c>
      <c r="L5688" t="s">
        <v>32</v>
      </c>
      <c r="M5688">
        <v>3</v>
      </c>
      <c r="N5688">
        <v>35</v>
      </c>
      <c r="Q5688">
        <v>7.9000000000000008E-3</v>
      </c>
      <c r="R5688">
        <v>3.0760000000000001</v>
      </c>
      <c r="S5688">
        <f t="shared" si="402"/>
        <v>443.79294680201997</v>
      </c>
      <c r="T5688">
        <f t="shared" si="399"/>
        <v>1331.3788404060599</v>
      </c>
    </row>
    <row r="5689" spans="1:20" x14ac:dyDescent="0.2">
      <c r="A5689">
        <v>2009</v>
      </c>
      <c r="B5689">
        <v>342</v>
      </c>
      <c r="D5689" t="s">
        <v>184</v>
      </c>
      <c r="E5689" s="1">
        <v>0.45833333333333298</v>
      </c>
      <c r="F5689">
        <v>22</v>
      </c>
      <c r="G5689" t="s">
        <v>125</v>
      </c>
      <c r="H5689" t="s">
        <v>36</v>
      </c>
      <c r="I5689" t="s">
        <v>205</v>
      </c>
      <c r="J5689" t="s">
        <v>16</v>
      </c>
      <c r="K5689" t="s">
        <v>28</v>
      </c>
      <c r="L5689" t="s">
        <v>29</v>
      </c>
      <c r="M5689">
        <v>6</v>
      </c>
      <c r="N5689">
        <v>25</v>
      </c>
      <c r="P5689">
        <f>N5689/1.14172</f>
        <v>21.89678730336685</v>
      </c>
      <c r="Q5689">
        <v>5.7999999999999996E-3</v>
      </c>
      <c r="R5689">
        <v>3.5539999999999998</v>
      </c>
      <c r="S5689">
        <f>Q5689*(P5689^R5689)</f>
        <v>336.62001464584171</v>
      </c>
      <c r="T5689">
        <f t="shared" si="399"/>
        <v>2019.7200878750502</v>
      </c>
    </row>
    <row r="5690" spans="1:20" x14ac:dyDescent="0.2">
      <c r="A5690">
        <v>2009</v>
      </c>
      <c r="B5690">
        <v>342</v>
      </c>
      <c r="D5690" t="s">
        <v>184</v>
      </c>
      <c r="E5690" s="1">
        <v>0.45833333333333298</v>
      </c>
      <c r="F5690">
        <v>22</v>
      </c>
      <c r="G5690" t="s">
        <v>125</v>
      </c>
      <c r="H5690" t="s">
        <v>36</v>
      </c>
      <c r="I5690" t="s">
        <v>205</v>
      </c>
      <c r="J5690" t="s">
        <v>44</v>
      </c>
      <c r="K5690" t="s">
        <v>21</v>
      </c>
      <c r="L5690" t="s">
        <v>22</v>
      </c>
      <c r="M5690">
        <v>3</v>
      </c>
      <c r="N5690">
        <v>25</v>
      </c>
      <c r="Q5690">
        <v>1.14E-2</v>
      </c>
      <c r="R5690">
        <v>3.1280000000000001</v>
      </c>
      <c r="S5690">
        <f>Q5690*(N5690^R5690)</f>
        <v>268.94359042953022</v>
      </c>
      <c r="T5690">
        <f t="shared" si="399"/>
        <v>806.83077128859065</v>
      </c>
    </row>
    <row r="5691" spans="1:20" x14ac:dyDescent="0.2">
      <c r="A5691">
        <v>2009</v>
      </c>
      <c r="B5691">
        <v>342</v>
      </c>
      <c r="D5691" t="s">
        <v>184</v>
      </c>
      <c r="E5691" s="1">
        <v>0.45833333333333298</v>
      </c>
      <c r="F5691">
        <v>22</v>
      </c>
      <c r="G5691" t="s">
        <v>125</v>
      </c>
      <c r="H5691" t="s">
        <v>36</v>
      </c>
      <c r="I5691" t="s">
        <v>205</v>
      </c>
      <c r="J5691" t="s">
        <v>23</v>
      </c>
      <c r="K5691" t="s">
        <v>62</v>
      </c>
      <c r="L5691" t="s">
        <v>83</v>
      </c>
      <c r="M5691">
        <v>7</v>
      </c>
      <c r="N5691">
        <v>25</v>
      </c>
      <c r="P5691">
        <f>N5691*0.901</f>
        <v>22.525000000000002</v>
      </c>
      <c r="Q5691">
        <v>2.07E-2</v>
      </c>
      <c r="R5691">
        <v>3</v>
      </c>
      <c r="S5691">
        <f>Q5691*(P5691^R5691)</f>
        <v>236.57276422968752</v>
      </c>
      <c r="T5691">
        <f t="shared" si="399"/>
        <v>1656.0093496078127</v>
      </c>
    </row>
    <row r="5692" spans="1:20" x14ac:dyDescent="0.2">
      <c r="A5692">
        <v>2009</v>
      </c>
      <c r="B5692">
        <v>342</v>
      </c>
      <c r="D5692" t="s">
        <v>184</v>
      </c>
      <c r="E5692" s="1">
        <v>0.45833333333333298</v>
      </c>
      <c r="F5692">
        <v>22</v>
      </c>
      <c r="G5692" t="s">
        <v>125</v>
      </c>
      <c r="H5692" t="s">
        <v>36</v>
      </c>
      <c r="I5692" t="s">
        <v>205</v>
      </c>
      <c r="J5692" t="s">
        <v>26</v>
      </c>
      <c r="K5692" t="s">
        <v>118</v>
      </c>
      <c r="L5692" t="s">
        <v>27</v>
      </c>
      <c r="M5692">
        <v>5</v>
      </c>
      <c r="N5692">
        <v>7.5</v>
      </c>
      <c r="Q5692">
        <v>1.5900000000000001E-2</v>
      </c>
      <c r="R5692">
        <v>2.9718</v>
      </c>
      <c r="S5692">
        <f>Q5692*(N5692^R5692)</f>
        <v>6.3372988368370082</v>
      </c>
      <c r="T5692">
        <f t="shared" si="399"/>
        <v>31.68649418418504</v>
      </c>
    </row>
    <row r="5693" spans="1:20" x14ac:dyDescent="0.2">
      <c r="A5693">
        <v>2009</v>
      </c>
      <c r="B5693">
        <v>343</v>
      </c>
      <c r="D5693" t="s">
        <v>184</v>
      </c>
      <c r="E5693" s="1">
        <v>0.45833333333333298</v>
      </c>
      <c r="F5693">
        <v>22</v>
      </c>
      <c r="G5693" t="s">
        <v>125</v>
      </c>
      <c r="H5693" t="s">
        <v>36</v>
      </c>
      <c r="I5693" t="s">
        <v>205</v>
      </c>
      <c r="J5693" t="s">
        <v>44</v>
      </c>
      <c r="K5693" t="s">
        <v>21</v>
      </c>
      <c r="L5693" t="s">
        <v>22</v>
      </c>
      <c r="M5693">
        <v>3</v>
      </c>
      <c r="N5693">
        <v>35</v>
      </c>
      <c r="Q5693">
        <v>1.14E-2</v>
      </c>
      <c r="R5693">
        <v>3.1280000000000001</v>
      </c>
      <c r="S5693">
        <f>Q5693*(N5693^R5693)</f>
        <v>770.45928631241588</v>
      </c>
      <c r="T5693">
        <f t="shared" si="399"/>
        <v>2311.3778589372478</v>
      </c>
    </row>
    <row r="5694" spans="1:20" x14ac:dyDescent="0.2">
      <c r="A5694">
        <v>2009</v>
      </c>
      <c r="B5694">
        <v>343</v>
      </c>
      <c r="D5694" t="s">
        <v>184</v>
      </c>
      <c r="E5694" s="1">
        <v>0.45833333333333298</v>
      </c>
      <c r="F5694">
        <v>22</v>
      </c>
      <c r="G5694" t="s">
        <v>125</v>
      </c>
      <c r="H5694" t="s">
        <v>36</v>
      </c>
      <c r="I5694" t="s">
        <v>205</v>
      </c>
      <c r="J5694" t="s">
        <v>23</v>
      </c>
      <c r="K5694" t="s">
        <v>118</v>
      </c>
      <c r="L5694" t="s">
        <v>43</v>
      </c>
      <c r="M5694">
        <v>1</v>
      </c>
      <c r="N5694">
        <v>35</v>
      </c>
      <c r="P5694">
        <f>N5694/1.08175</f>
        <v>32.354980355904786</v>
      </c>
      <c r="Q5694">
        <v>1.4500000000000001E-2</v>
      </c>
      <c r="R5694">
        <v>3.0529999999999999</v>
      </c>
      <c r="S5694">
        <f>Q5694*(P5694^R5694)</f>
        <v>590.49782747127915</v>
      </c>
      <c r="T5694">
        <f t="shared" si="399"/>
        <v>590.49782747127915</v>
      </c>
    </row>
    <row r="5695" spans="1:20" x14ac:dyDescent="0.2">
      <c r="A5695">
        <v>2009</v>
      </c>
      <c r="B5695">
        <v>343</v>
      </c>
      <c r="D5695" t="s">
        <v>184</v>
      </c>
      <c r="E5695" s="1">
        <v>0.45833333333333298</v>
      </c>
      <c r="F5695">
        <v>22</v>
      </c>
      <c r="G5695" t="s">
        <v>125</v>
      </c>
      <c r="H5695" t="s">
        <v>36</v>
      </c>
      <c r="I5695" t="s">
        <v>205</v>
      </c>
      <c r="J5695" t="s">
        <v>26</v>
      </c>
      <c r="K5695" t="s">
        <v>31</v>
      </c>
      <c r="L5695" t="s">
        <v>54</v>
      </c>
      <c r="M5695">
        <v>2</v>
      </c>
      <c r="N5695">
        <v>25</v>
      </c>
      <c r="P5695">
        <f>N5695*0.812715</f>
        <v>20.317875000000001</v>
      </c>
      <c r="Q5695">
        <v>0.111</v>
      </c>
      <c r="R5695">
        <v>2.72</v>
      </c>
      <c r="S5695">
        <f>Q5695*(P5695^R5695)</f>
        <v>400.63779005068659</v>
      </c>
      <c r="T5695">
        <f t="shared" si="399"/>
        <v>801.27558010137318</v>
      </c>
    </row>
    <row r="5696" spans="1:20" x14ac:dyDescent="0.2">
      <c r="A5696">
        <v>2009</v>
      </c>
      <c r="B5696">
        <v>343</v>
      </c>
      <c r="D5696" t="s">
        <v>184</v>
      </c>
      <c r="E5696" s="1">
        <v>0.45833333333333298</v>
      </c>
      <c r="F5696">
        <v>22</v>
      </c>
      <c r="G5696" t="s">
        <v>125</v>
      </c>
      <c r="H5696" t="s">
        <v>36</v>
      </c>
      <c r="I5696" t="s">
        <v>205</v>
      </c>
      <c r="J5696" t="s">
        <v>16</v>
      </c>
      <c r="K5696" t="s">
        <v>28</v>
      </c>
      <c r="L5696" t="s">
        <v>29</v>
      </c>
      <c r="M5696">
        <v>8</v>
      </c>
      <c r="N5696">
        <v>25</v>
      </c>
      <c r="P5696">
        <f>N5696/1.14172</f>
        <v>21.89678730336685</v>
      </c>
      <c r="Q5696">
        <v>5.7999999999999996E-3</v>
      </c>
      <c r="R5696">
        <v>3.5539999999999998</v>
      </c>
      <c r="S5696">
        <f>Q5696*(P5696^R5696)</f>
        <v>336.62001464584171</v>
      </c>
      <c r="T5696">
        <f t="shared" si="399"/>
        <v>2692.9601171667337</v>
      </c>
    </row>
    <row r="5697" spans="1:20" x14ac:dyDescent="0.2">
      <c r="A5697">
        <v>2009</v>
      </c>
      <c r="B5697">
        <v>343</v>
      </c>
      <c r="D5697" t="s">
        <v>184</v>
      </c>
      <c r="E5697" s="1">
        <v>0.45833333333333298</v>
      </c>
      <c r="F5697">
        <v>22</v>
      </c>
      <c r="G5697" t="s">
        <v>125</v>
      </c>
      <c r="H5697" t="s">
        <v>36</v>
      </c>
      <c r="I5697" t="s">
        <v>205</v>
      </c>
      <c r="J5697" t="s">
        <v>44</v>
      </c>
      <c r="K5697" t="s">
        <v>21</v>
      </c>
      <c r="L5697" t="s">
        <v>22</v>
      </c>
      <c r="M5697">
        <v>9</v>
      </c>
      <c r="N5697">
        <v>25</v>
      </c>
      <c r="Q5697">
        <v>1.14E-2</v>
      </c>
      <c r="R5697">
        <v>3.1280000000000001</v>
      </c>
      <c r="S5697">
        <f>Q5697*(N5697^R5697)</f>
        <v>268.94359042953022</v>
      </c>
      <c r="T5697">
        <f t="shared" si="399"/>
        <v>2420.4923138657718</v>
      </c>
    </row>
    <row r="5698" spans="1:20" x14ac:dyDescent="0.2">
      <c r="A5698">
        <v>2009</v>
      </c>
      <c r="B5698">
        <v>343</v>
      </c>
      <c r="D5698" t="s">
        <v>184</v>
      </c>
      <c r="E5698" s="1">
        <v>0.45833333333333298</v>
      </c>
      <c r="F5698">
        <v>22</v>
      </c>
      <c r="G5698" t="s">
        <v>125</v>
      </c>
      <c r="H5698" t="s">
        <v>36</v>
      </c>
      <c r="I5698" t="s">
        <v>205</v>
      </c>
      <c r="J5698" t="s">
        <v>23</v>
      </c>
      <c r="K5698" t="s">
        <v>118</v>
      </c>
      <c r="L5698" t="s">
        <v>43</v>
      </c>
      <c r="M5698">
        <v>1</v>
      </c>
      <c r="N5698">
        <v>25</v>
      </c>
      <c r="P5698">
        <f>N5698/1.08175</f>
        <v>23.110700254217704</v>
      </c>
      <c r="Q5698">
        <v>1.4500000000000001E-2</v>
      </c>
      <c r="R5698">
        <v>3.0529999999999999</v>
      </c>
      <c r="S5698">
        <f>Q5698*(P5698^R5698)</f>
        <v>211.39242031612073</v>
      </c>
      <c r="T5698">
        <f t="shared" ref="T5698:T5710" si="403">M5698*S5698</f>
        <v>211.39242031612073</v>
      </c>
    </row>
    <row r="5699" spans="1:20" x14ac:dyDescent="0.2">
      <c r="A5699">
        <v>2009</v>
      </c>
      <c r="B5699">
        <v>343</v>
      </c>
      <c r="D5699" t="s">
        <v>184</v>
      </c>
      <c r="E5699" s="1">
        <v>0.45833333333333298</v>
      </c>
      <c r="F5699">
        <v>22</v>
      </c>
      <c r="G5699" t="s">
        <v>125</v>
      </c>
      <c r="H5699" t="s">
        <v>36</v>
      </c>
      <c r="I5699" t="s">
        <v>205</v>
      </c>
      <c r="J5699" t="s">
        <v>509</v>
      </c>
      <c r="K5699" t="s">
        <v>17</v>
      </c>
      <c r="L5699" t="s">
        <v>19</v>
      </c>
      <c r="M5699">
        <v>1</v>
      </c>
      <c r="N5699">
        <v>15</v>
      </c>
      <c r="Q5699">
        <v>1.9300000000000001E-2</v>
      </c>
      <c r="R5699">
        <v>2.96</v>
      </c>
      <c r="S5699">
        <f>Q5699*(N5699^R5699)</f>
        <v>58.450393035088091</v>
      </c>
      <c r="T5699">
        <f t="shared" si="403"/>
        <v>58.450393035088091</v>
      </c>
    </row>
    <row r="5700" spans="1:20" x14ac:dyDescent="0.2">
      <c r="A5700">
        <v>2009</v>
      </c>
      <c r="B5700">
        <v>343</v>
      </c>
      <c r="D5700" t="s">
        <v>184</v>
      </c>
      <c r="E5700" s="1">
        <v>0.45833333333333298</v>
      </c>
      <c r="F5700">
        <v>22</v>
      </c>
      <c r="G5700" t="s">
        <v>125</v>
      </c>
      <c r="H5700" t="s">
        <v>36</v>
      </c>
      <c r="I5700" t="s">
        <v>205</v>
      </c>
      <c r="J5700" t="s">
        <v>26</v>
      </c>
      <c r="K5700" t="s">
        <v>17</v>
      </c>
      <c r="L5700" t="s">
        <v>121</v>
      </c>
      <c r="M5700">
        <v>9</v>
      </c>
      <c r="N5700">
        <v>7.5</v>
      </c>
      <c r="Q5700">
        <v>2.0199999999999999E-2</v>
      </c>
      <c r="R5700">
        <v>2.9594999999999998</v>
      </c>
      <c r="S5700">
        <f>Q5700*(N5700^R5700)</f>
        <v>7.8540774295436098</v>
      </c>
      <c r="T5700">
        <f t="shared" si="403"/>
        <v>70.686696865892486</v>
      </c>
    </row>
    <row r="5701" spans="1:20" x14ac:dyDescent="0.2">
      <c r="A5701">
        <v>2009</v>
      </c>
      <c r="B5701">
        <v>343</v>
      </c>
      <c r="D5701" t="s">
        <v>184</v>
      </c>
      <c r="E5701" s="1">
        <v>0.45833333333333298</v>
      </c>
      <c r="F5701">
        <v>22</v>
      </c>
      <c r="G5701" t="s">
        <v>125</v>
      </c>
      <c r="H5701" t="s">
        <v>36</v>
      </c>
      <c r="I5701" t="s">
        <v>205</v>
      </c>
      <c r="J5701" t="s">
        <v>509</v>
      </c>
      <c r="K5701" t="s">
        <v>17</v>
      </c>
      <c r="L5701" t="s">
        <v>19</v>
      </c>
      <c r="M5701">
        <v>4</v>
      </c>
      <c r="N5701">
        <v>7.5</v>
      </c>
      <c r="Q5701">
        <v>1.9300000000000001E-2</v>
      </c>
      <c r="R5701">
        <v>2.96</v>
      </c>
      <c r="S5701">
        <f>Q5701*(N5701^R5701)</f>
        <v>7.5117071566069322</v>
      </c>
      <c r="T5701">
        <f t="shared" si="403"/>
        <v>30.046828626427729</v>
      </c>
    </row>
    <row r="5702" spans="1:20" x14ac:dyDescent="0.2">
      <c r="A5702">
        <v>2009</v>
      </c>
      <c r="B5702">
        <v>344</v>
      </c>
      <c r="D5702" t="s">
        <v>184</v>
      </c>
      <c r="E5702" s="1">
        <v>0.45833333333333298</v>
      </c>
      <c r="F5702">
        <v>22</v>
      </c>
      <c r="G5702" t="s">
        <v>125</v>
      </c>
      <c r="H5702" t="s">
        <v>36</v>
      </c>
      <c r="I5702" t="s">
        <v>205</v>
      </c>
      <c r="J5702" t="s">
        <v>13</v>
      </c>
      <c r="K5702" t="s">
        <v>51</v>
      </c>
      <c r="L5702" t="s">
        <v>52</v>
      </c>
      <c r="M5702">
        <v>1</v>
      </c>
      <c r="N5702">
        <v>40</v>
      </c>
      <c r="O5702" t="s">
        <v>46</v>
      </c>
      <c r="Q5702">
        <v>1.6199999999999999E-2</v>
      </c>
      <c r="R5702">
        <v>3.0251999999999999</v>
      </c>
      <c r="S5702">
        <f>Q5702*(N5702^R5702)</f>
        <v>1137.8025435833395</v>
      </c>
      <c r="T5702">
        <f t="shared" si="403"/>
        <v>1137.8025435833395</v>
      </c>
    </row>
    <row r="5703" spans="1:20" x14ac:dyDescent="0.2">
      <c r="A5703">
        <v>2009</v>
      </c>
      <c r="B5703">
        <v>344</v>
      </c>
      <c r="D5703" t="s">
        <v>184</v>
      </c>
      <c r="E5703" s="1">
        <v>0.45833333333333298</v>
      </c>
      <c r="F5703">
        <v>22</v>
      </c>
      <c r="G5703" t="s">
        <v>125</v>
      </c>
      <c r="H5703" t="s">
        <v>36</v>
      </c>
      <c r="I5703" t="s">
        <v>205</v>
      </c>
      <c r="J5703" t="s">
        <v>20</v>
      </c>
      <c r="K5703" t="s">
        <v>68</v>
      </c>
      <c r="L5703" t="s">
        <v>69</v>
      </c>
      <c r="M5703">
        <v>1</v>
      </c>
      <c r="N5703">
        <v>45</v>
      </c>
      <c r="P5703">
        <f>N5703*0.863</f>
        <v>38.835000000000001</v>
      </c>
      <c r="Q5703">
        <v>2.5100000000000001E-2</v>
      </c>
      <c r="R5703">
        <v>2.84</v>
      </c>
      <c r="S5703">
        <f>Q5703*(P5703^R5703)</f>
        <v>818.5927999638775</v>
      </c>
      <c r="T5703">
        <f t="shared" si="403"/>
        <v>818.5927999638775</v>
      </c>
    </row>
    <row r="5704" spans="1:20" x14ac:dyDescent="0.2">
      <c r="A5704">
        <v>2009</v>
      </c>
      <c r="B5704">
        <v>344</v>
      </c>
      <c r="D5704" t="s">
        <v>184</v>
      </c>
      <c r="E5704" s="1">
        <v>0.45833333333333298</v>
      </c>
      <c r="F5704">
        <v>22</v>
      </c>
      <c r="G5704" t="s">
        <v>125</v>
      </c>
      <c r="H5704" t="s">
        <v>36</v>
      </c>
      <c r="I5704" t="s">
        <v>205</v>
      </c>
      <c r="J5704" t="s">
        <v>44</v>
      </c>
      <c r="K5704" t="s">
        <v>104</v>
      </c>
      <c r="L5704" t="s">
        <v>105</v>
      </c>
      <c r="M5704">
        <v>1</v>
      </c>
      <c r="N5704">
        <v>40</v>
      </c>
      <c r="P5704">
        <f>N5704*0.902479</f>
        <v>36.099159999999998</v>
      </c>
      <c r="Q5704">
        <v>2.7E-2</v>
      </c>
      <c r="R5704">
        <v>2.629</v>
      </c>
      <c r="S5704">
        <f>Q5704*(P5704^R5704)</f>
        <v>335.75588255125439</v>
      </c>
      <c r="T5704">
        <f t="shared" si="403"/>
        <v>335.75588255125439</v>
      </c>
    </row>
    <row r="5705" spans="1:20" x14ac:dyDescent="0.2">
      <c r="A5705">
        <v>2009</v>
      </c>
      <c r="B5705">
        <v>344</v>
      </c>
      <c r="D5705" t="s">
        <v>184</v>
      </c>
      <c r="E5705" s="1">
        <v>0.45833333333333298</v>
      </c>
      <c r="F5705">
        <v>22</v>
      </c>
      <c r="G5705" t="s">
        <v>125</v>
      </c>
      <c r="H5705" t="s">
        <v>36</v>
      </c>
      <c r="I5705" t="s">
        <v>205</v>
      </c>
      <c r="J5705" t="s">
        <v>23</v>
      </c>
      <c r="K5705" t="s">
        <v>118</v>
      </c>
      <c r="L5705" t="s">
        <v>81</v>
      </c>
      <c r="M5705">
        <v>1</v>
      </c>
      <c r="N5705">
        <v>25</v>
      </c>
      <c r="Q5705">
        <v>1.26E-2</v>
      </c>
      <c r="R5705">
        <v>3.0672999999999999</v>
      </c>
      <c r="S5705">
        <f t="shared" ref="S5705:S5710" si="404">Q5705*(N5705^R5705)</f>
        <v>244.49609871054292</v>
      </c>
      <c r="T5705">
        <f t="shared" si="403"/>
        <v>244.49609871054292</v>
      </c>
    </row>
    <row r="5706" spans="1:20" x14ac:dyDescent="0.2">
      <c r="A5706">
        <v>2009</v>
      </c>
      <c r="B5706">
        <v>344</v>
      </c>
      <c r="D5706" t="s">
        <v>184</v>
      </c>
      <c r="E5706" s="1">
        <v>0.45833333333333298</v>
      </c>
      <c r="F5706">
        <v>22</v>
      </c>
      <c r="G5706" t="s">
        <v>125</v>
      </c>
      <c r="H5706" t="s">
        <v>36</v>
      </c>
      <c r="I5706" t="s">
        <v>205</v>
      </c>
      <c r="J5706" t="s">
        <v>44</v>
      </c>
      <c r="K5706" t="s">
        <v>21</v>
      </c>
      <c r="L5706" t="s">
        <v>45</v>
      </c>
      <c r="M5706">
        <v>1</v>
      </c>
      <c r="N5706">
        <v>25</v>
      </c>
      <c r="Q5706">
        <v>1.5299999999999999E-2</v>
      </c>
      <c r="R5706">
        <v>3.0038</v>
      </c>
      <c r="S5706">
        <f t="shared" si="404"/>
        <v>242.00460433547849</v>
      </c>
      <c r="T5706">
        <f t="shared" si="403"/>
        <v>242.00460433547849</v>
      </c>
    </row>
    <row r="5707" spans="1:20" x14ac:dyDescent="0.2">
      <c r="A5707">
        <v>2009</v>
      </c>
      <c r="B5707">
        <v>344</v>
      </c>
      <c r="D5707" t="s">
        <v>184</v>
      </c>
      <c r="E5707" s="1">
        <v>0.45833333333333298</v>
      </c>
      <c r="F5707">
        <v>22</v>
      </c>
      <c r="G5707" t="s">
        <v>125</v>
      </c>
      <c r="H5707" t="s">
        <v>36</v>
      </c>
      <c r="I5707" t="s">
        <v>205</v>
      </c>
      <c r="J5707" t="s">
        <v>508</v>
      </c>
      <c r="K5707" t="s">
        <v>40</v>
      </c>
      <c r="L5707" t="s">
        <v>170</v>
      </c>
      <c r="M5707">
        <v>1</v>
      </c>
      <c r="N5707">
        <v>7.5</v>
      </c>
      <c r="Q5707">
        <v>2.5600000000000001E-2</v>
      </c>
      <c r="R5707">
        <v>3.0005999999999999</v>
      </c>
      <c r="S5707">
        <f t="shared" si="404"/>
        <v>10.813064467072175</v>
      </c>
      <c r="T5707">
        <f t="shared" si="403"/>
        <v>10.813064467072175</v>
      </c>
    </row>
    <row r="5708" spans="1:20" x14ac:dyDescent="0.2">
      <c r="A5708">
        <v>2009</v>
      </c>
      <c r="B5708">
        <v>344</v>
      </c>
      <c r="D5708" t="s">
        <v>184</v>
      </c>
      <c r="E5708" s="1">
        <v>0.45833333333333298</v>
      </c>
      <c r="F5708">
        <v>22</v>
      </c>
      <c r="G5708" t="s">
        <v>125</v>
      </c>
      <c r="H5708" t="s">
        <v>36</v>
      </c>
      <c r="I5708" t="s">
        <v>205</v>
      </c>
      <c r="J5708" t="s">
        <v>26</v>
      </c>
      <c r="K5708" t="s">
        <v>118</v>
      </c>
      <c r="L5708" t="s">
        <v>27</v>
      </c>
      <c r="M5708">
        <v>6</v>
      </c>
      <c r="N5708">
        <v>7.5</v>
      </c>
      <c r="Q5708">
        <v>1.5900000000000001E-2</v>
      </c>
      <c r="R5708">
        <v>2.9718</v>
      </c>
      <c r="S5708">
        <f t="shared" si="404"/>
        <v>6.3372988368370082</v>
      </c>
      <c r="T5708">
        <f t="shared" si="403"/>
        <v>38.023793021022051</v>
      </c>
    </row>
    <row r="5709" spans="1:20" x14ac:dyDescent="0.2">
      <c r="A5709">
        <v>2009</v>
      </c>
      <c r="B5709">
        <v>344</v>
      </c>
      <c r="D5709" t="s">
        <v>184</v>
      </c>
      <c r="E5709" s="1">
        <v>0.45833333333333298</v>
      </c>
      <c r="F5709">
        <v>22</v>
      </c>
      <c r="G5709" t="s">
        <v>125</v>
      </c>
      <c r="H5709" t="s">
        <v>36</v>
      </c>
      <c r="I5709" t="s">
        <v>205</v>
      </c>
      <c r="J5709" t="s">
        <v>26</v>
      </c>
      <c r="K5709" t="s">
        <v>118</v>
      </c>
      <c r="L5709" t="s">
        <v>27</v>
      </c>
      <c r="M5709">
        <v>28</v>
      </c>
      <c r="N5709">
        <v>2.5</v>
      </c>
      <c r="Q5709">
        <v>1.5900000000000001E-2</v>
      </c>
      <c r="R5709">
        <v>2.9718</v>
      </c>
      <c r="S5709">
        <f t="shared" si="404"/>
        <v>0.24210025233267859</v>
      </c>
      <c r="T5709">
        <f t="shared" si="403"/>
        <v>6.778807065315001</v>
      </c>
    </row>
    <row r="5710" spans="1:20" x14ac:dyDescent="0.2">
      <c r="A5710">
        <v>2009</v>
      </c>
      <c r="B5710">
        <v>344</v>
      </c>
      <c r="D5710" t="s">
        <v>184</v>
      </c>
      <c r="E5710" s="1">
        <v>0.45833333333333298</v>
      </c>
      <c r="F5710">
        <v>22</v>
      </c>
      <c r="G5710" t="s">
        <v>125</v>
      </c>
      <c r="H5710" t="s">
        <v>36</v>
      </c>
      <c r="I5710" t="s">
        <v>205</v>
      </c>
      <c r="J5710" t="s">
        <v>16</v>
      </c>
      <c r="K5710" t="s">
        <v>72</v>
      </c>
      <c r="L5710" t="s">
        <v>163</v>
      </c>
      <c r="M5710">
        <v>3</v>
      </c>
      <c r="N5710">
        <v>2.5</v>
      </c>
      <c r="Q5710">
        <v>3.5000000000000001E-3</v>
      </c>
      <c r="R5710">
        <v>3.766</v>
      </c>
      <c r="S5710">
        <f t="shared" si="404"/>
        <v>0.11033419151203873</v>
      </c>
      <c r="T5710">
        <f t="shared" si="403"/>
        <v>0.3310025745361162</v>
      </c>
    </row>
    <row r="5711" spans="1:20" x14ac:dyDescent="0.2">
      <c r="R5711"/>
    </row>
    <row r="5717" spans="16:16" x14ac:dyDescent="0.2">
      <c r="P5717" s="38"/>
    </row>
  </sheetData>
  <autoFilter ref="A1:T5710"/>
  <phoneticPr fontId="0" type="noConversion"/>
  <pageMargins left="0.78740157499999996" right="0.78740157499999996" top="0.984251969" bottom="0.984251969" header="0.49212598499999999" footer="0.49212598499999999"/>
  <pageSetup paperSize="9" orientation="portrait" horizontalDpi="1200" verticalDpi="12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9" sqref="B9"/>
    </sheetView>
  </sheetViews>
  <sheetFormatPr defaultColWidth="8.85546875" defaultRowHeight="12.75" x14ac:dyDescent="0.2"/>
  <cols>
    <col min="1" max="1" width="18.42578125" bestFit="1" customWidth="1"/>
    <col min="2" max="2" width="198.28515625" bestFit="1" customWidth="1"/>
  </cols>
  <sheetData>
    <row r="1" spans="1:2" x14ac:dyDescent="0.2">
      <c r="A1" t="s">
        <v>180</v>
      </c>
      <c r="B1" t="s">
        <v>181</v>
      </c>
    </row>
    <row r="9" spans="1:2" x14ac:dyDescent="0.2">
      <c r="B9" t="s">
        <v>186</v>
      </c>
    </row>
  </sheetData>
  <phoneticPr fontId="0" type="noConversion"/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3</vt:i4>
      </vt:variant>
    </vt:vector>
  </HeadingPairs>
  <TitlesOfParts>
    <vt:vector size="16" baseType="lpstr">
      <vt:lpstr>Exploração Censos</vt:lpstr>
      <vt:lpstr>explor Hal sp</vt:lpstr>
      <vt:lpstr>Explorações</vt:lpstr>
      <vt:lpstr>Exploração Cephalopholis</vt:lpstr>
      <vt:lpstr>T dinamica</vt:lpstr>
      <vt:lpstr>base bdpro</vt:lpstr>
      <vt:lpstr>VariaçÃo temporal</vt:lpstr>
      <vt:lpstr>Comunid_prof</vt:lpstr>
      <vt:lpstr>Abundancia Comunidade</vt:lpstr>
      <vt:lpstr>Lista de espécies do censos</vt:lpstr>
      <vt:lpstr>Plan1</vt:lpstr>
      <vt:lpstr>Base</vt:lpstr>
      <vt:lpstr>Observações</vt:lpstr>
      <vt:lpstr>'VariaçÃo temporal'!OLE_LINK1</vt:lpstr>
      <vt:lpstr>'VariaçÃo temporal'!OLE_LINK5</vt:lpstr>
      <vt:lpstr>'VariaçÃo temporal'!OLE_LINK7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Rev</cp:lastModifiedBy>
  <dcterms:created xsi:type="dcterms:W3CDTF">1997-01-10T22:22:50Z</dcterms:created>
  <dcterms:modified xsi:type="dcterms:W3CDTF">2023-08-02T01:30:20Z</dcterms:modified>
</cp:coreProperties>
</file>